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charts/chart59.xml" ContentType="application/vnd.openxmlformats-officedocument.drawingml.chart+xml"/>
  <Override PartName="/xl/charts/chart58.xml" ContentType="application/vnd.openxmlformats-officedocument.drawingml.chart+xml"/>
  <Override PartName="/xl/charts/chart57.xml" ContentType="application/vnd.openxmlformats-officedocument.drawingml.chart+xml"/>
  <Override PartName="/xl/charts/chart56.xml" ContentType="application/vnd.openxmlformats-officedocument.drawingml.chart+xml"/>
  <Override PartName="/xl/charts/chart55.xml" ContentType="application/vnd.openxmlformats-officedocument.drawingml.chart+xml"/>
  <Override PartName="/xl/charts/chart54.xml" ContentType="application/vnd.openxmlformats-officedocument.drawingml.chart+xml"/>
  <Override PartName="/xl/charts/chart53.xml" ContentType="application/vnd.openxmlformats-officedocument.drawingml.chart+xml"/>
  <Override PartName="/xl/charts/chart52.xml" ContentType="application/vnd.openxmlformats-officedocument.drawingml.chart+xml"/>
  <Override PartName="/xl/charts/chart51.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71.xml" ContentType="application/vnd.openxmlformats-officedocument.drawingml.chart+xml"/>
  <Override PartName="/xl/charts/chart70.xml" ContentType="application/vnd.openxmlformats-officedocument.drawingml.chart+xml"/>
  <Override PartName="/xl/charts/chart69.xml" ContentType="application/vnd.openxmlformats-officedocument.drawingml.chart+xml"/>
  <Override PartName="/xl/charts/chart68.xml" ContentType="application/vnd.openxmlformats-officedocument.drawingml.chart+xml"/>
  <Override PartName="/xl/charts/chart67.xml" ContentType="application/vnd.openxmlformats-officedocument.drawingml.chart+xml"/>
  <Override PartName="/xl/charts/chart66.xml" ContentType="application/vnd.openxmlformats-officedocument.drawingml.chart+xml"/>
  <Override PartName="/xl/charts/chart65.xml" ContentType="application/vnd.openxmlformats-officedocument.drawingml.chart+xml"/>
  <Override PartName="/xl/charts/chart64.xml" ContentType="application/vnd.openxmlformats-officedocument.drawingml.chart+xml"/>
  <Override PartName="/xl/charts/chart63.xml" ContentType="application/vnd.openxmlformats-officedocument.drawingml.chart+xml"/>
  <Override PartName="/xl/charts/chart50.xml" ContentType="application/vnd.openxmlformats-officedocument.drawingml.chart+xml"/>
  <Override PartName="/xl/charts/chart49.xml" ContentType="application/vnd.openxmlformats-officedocument.drawingml.chart+xml"/>
  <Override PartName="/xl/charts/chart48.xml" ContentType="application/vnd.openxmlformats-officedocument.drawingml.chart+xml"/>
  <Override PartName="/xl/charts/chart36.xml" ContentType="application/vnd.openxmlformats-officedocument.drawingml.chart+xml"/>
  <Override PartName="/xl/drawings/drawing12.xml" ContentType="application/vnd.openxmlformats-officedocument.drawing+xml"/>
  <Override PartName="/xl/charts/chart35.xml" ContentType="application/vnd.openxmlformats-officedocument.drawingml.chart+xml"/>
  <Override PartName="/xl/charts/chart34.xml" ContentType="application/vnd.openxmlformats-officedocument.drawingml.chart+xml"/>
  <Override PartName="/xl/drawings/drawing11.xml" ContentType="application/vnd.openxmlformats-officedocument.drawing+xml"/>
  <Override PartName="/xl/drawings/drawing10.xml" ContentType="application/vnd.openxmlformats-officedocument.drawing+xml"/>
  <Override PartName="/xl/charts/chart33.xml" ContentType="application/vnd.openxmlformats-officedocument.drawingml.chart+xml"/>
  <Override PartName="/xl/charts/chart32.xml" ContentType="application/vnd.openxmlformats-officedocument.drawingml.chart+xml"/>
  <Override PartName="/xl/charts/chart31.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drawings/drawing13.xml" ContentType="application/vnd.openxmlformats-officedocument.drawing+xml"/>
  <Override PartName="/xl/charts/chart47.xml" ContentType="application/vnd.openxmlformats-officedocument.drawingml.chart+xml"/>
  <Override PartName="/xl/charts/chart46.xml" ContentType="application/vnd.openxmlformats-officedocument.drawingml.chart+xml"/>
  <Override PartName="/xl/charts/chart45.xml" ContentType="application/vnd.openxmlformats-officedocument.drawingml.chart+xml"/>
  <Override PartName="/xl/charts/chart44.xml" ContentType="application/vnd.openxmlformats-officedocument.drawingml.chart+xml"/>
  <Override PartName="/xl/charts/chart43.xml" ContentType="application/vnd.openxmlformats-officedocument.drawingml.chart+xml"/>
  <Override PartName="/xl/charts/chart42.xml" ContentType="application/vnd.openxmlformats-officedocument.drawingml.chart+xml"/>
  <Override PartName="/xl/charts/chart41.xml" ContentType="application/vnd.openxmlformats-officedocument.drawingml.chart+xml"/>
  <Override PartName="/xl/charts/chart40.xml" ContentType="application/vnd.openxmlformats-officedocument.drawingml.chart+xml"/>
  <Override PartName="/xl/charts/chart39.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82.xml" ContentType="application/vnd.openxmlformats-officedocument.drawingml.chart+xml"/>
  <Override PartName="/xl/charts/chart81.xml" ContentType="application/vnd.openxmlformats-officedocument.drawingml.chart+xml"/>
  <Override PartName="/xl/charts/chart80.xml" ContentType="application/vnd.openxmlformats-officedocument.drawingml.chart+xml"/>
  <Override PartName="/xl/charts/chart79.xml" ContentType="application/vnd.openxmlformats-officedocument.drawingml.chart+xml"/>
  <Override PartName="/xl/charts/chart78.xml" ContentType="application/vnd.openxmlformats-officedocument.drawingml.chart+xml"/>
  <Override PartName="/xl/charts/chart77.xml" ContentType="application/vnd.openxmlformats-officedocument.drawingml.chart+xml"/>
  <Override PartName="/xl/charts/chart76.xml" ContentType="application/vnd.openxmlformats-officedocument.drawingml.chart+xml"/>
  <Override PartName="/xl/charts/chart75.xml" ContentType="application/vnd.openxmlformats-officedocument.drawingml.chart+xml"/>
  <Override PartName="/xl/charts/chart74.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worksheets/sheet2.xml" ContentType="application/vnd.openxmlformats-officedocument.spreadsheetml.worksheet+xml"/>
  <Override PartName="/xl/worksheets/sheet3.xml" ContentType="application/vnd.openxmlformats-officedocument.spreadsheetml.worksheet+xml"/>
  <Override PartName="/xl/drawings/drawing14.xml" ContentType="application/vnd.openxmlformats-officedocument.drawing+xml"/>
  <Override PartName="/xl/charts/chart86.xml" ContentType="application/vnd.openxmlformats-officedocument.drawingml.chart+xml"/>
  <Override PartName="/xl/drawings/drawing9.xml" ContentType="application/vnd.openxmlformats-officedocument.drawing+xml"/>
  <Override PartName="/xl/worksheets/sheet1.xml" ContentType="application/vnd.openxmlformats-officedocument.spreadsheetml.worksheet+xml"/>
  <Override PartName="/xl/charts/chart30.xml" ContentType="application/vnd.openxmlformats-officedocument.drawingml.chart+xml"/>
  <Override PartName="/xl/drawings/drawing2.xml" ContentType="application/vnd.openxmlformats-officedocument.drawing+xml"/>
  <Override PartName="/xl/drawings/drawing4.xml" ContentType="application/vnd.openxmlformats-officedocument.drawing+xml"/>
  <Override PartName="/xl/drawings/drawing3.xml" ContentType="application/vnd.openxmlformats-officedocument.drawing+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charts/chart17.xml" ContentType="application/vnd.openxmlformats-officedocument.drawingml.chart+xml"/>
  <Override PartName="/xl/drawings/drawing7.xml" ContentType="application/vnd.openxmlformats-officedocument.drawing+xml"/>
  <Override PartName="/xl/charts/chart18.xml" ContentType="application/vnd.openxmlformats-officedocument.drawingml.chart+xml"/>
  <Override PartName="/xl/charts/chart16.xml" ContentType="application/vnd.openxmlformats-officedocument.drawingml.chart+xml"/>
  <Override PartName="/xl/charts/chart15.xml" ContentType="application/vnd.openxmlformats-officedocument.drawingml.chart+xml"/>
  <Override PartName="/xl/charts/chart14.xml" ContentType="application/vnd.openxmlformats-officedocument.drawingml.chart+xml"/>
  <Override PartName="/xl/charts/chart13.xml" ContentType="application/vnd.openxmlformats-officedocument.drawingml.chart+xml"/>
  <Override PartName="/xl/charts/chart11.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9.xml" ContentType="application/vnd.openxmlformats-officedocument.drawingml.chart+xml"/>
  <Override PartName="/xl/charts/chart28.xml" ContentType="application/vnd.openxmlformats-officedocument.drawingml.chart+xml"/>
  <Override PartName="/xl/charts/chart27.xml" ContentType="application/vnd.openxmlformats-officedocument.drawingml.chart+xml"/>
  <Override PartName="/xl/charts/chart26.xml" ContentType="application/vnd.openxmlformats-officedocument.drawingml.chart+xml"/>
  <Override PartName="/xl/charts/chart25.xml" ContentType="application/vnd.openxmlformats-officedocument.drawingml.chart+xml"/>
  <Override PartName="/xl/charts/chart24.xml" ContentType="application/vnd.openxmlformats-officedocument.drawingml.chart+xml"/>
  <Override PartName="/xl/charts/chart23.xml" ContentType="application/vnd.openxmlformats-officedocument.drawingml.chart+xml"/>
  <Override PartName="/xl/charts/chart22.xml" ContentType="application/vnd.openxmlformats-officedocument.drawingml.chart+xml"/>
  <Override PartName="/xl/drawings/drawing8.xml" ContentType="application/vnd.openxmlformats-officedocument.drawing+xml"/>
  <Override PartName="/xl/charts/chart10.xml" ContentType="application/vnd.openxmlformats-officedocument.drawingml.chart+xml"/>
  <Override PartName="/xl/charts/chart12.xml" ContentType="application/vnd.openxmlformats-officedocument.drawingml.chart+xml"/>
  <Override PartName="/xl/drawings/drawing5.xml" ContentType="application/vnd.openxmlformats-officedocument.drawing+xml"/>
  <Override PartName="/xl/charts/chart8.xml" ContentType="application/vnd.openxmlformats-officedocument.drawingml.chart+xml"/>
  <Override PartName="/xl/charts/chart3.xml" ContentType="application/vnd.openxmlformats-officedocument.drawingml.chart+xml"/>
  <Override PartName="/xl/charts/chart7.xml" ContentType="application/vnd.openxmlformats-officedocument.drawingml.chart+xml"/>
  <Override PartName="/xl/charts/chart6.xml" ContentType="application/vnd.openxmlformats-officedocument.drawingml.chart+xml"/>
  <Override PartName="/xl/charts/chart5.xml" ContentType="application/vnd.openxmlformats-officedocument.drawingml.chart+xml"/>
  <Override PartName="/xl/charts/chart4.xml" ContentType="application/vnd.openxmlformats-officedocument.drawingml.chart+xml"/>
  <Override PartName="/xl/charts/chart9.xml" ContentType="application/vnd.openxmlformats-officedocument.drawingml.chart+xml"/>
  <Override PartName="/xl/charts/chart1.xml" ContentType="application/vnd.openxmlformats-officedocument.drawingml.chart+xml"/>
  <Override PartName="/xl/drawings/drawing6.xml" ContentType="application/vnd.openxmlformats-officedocument.drawing+xml"/>
  <Override PartName="/xl/charts/chart2.xml" ContentType="application/vnd.openxmlformats-officedocument.drawingml.chart+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EsteLivro" defaultThemeVersion="124226"/>
  <workbookProtection workbookPassword="CD06" lockStructure="1"/>
  <bookViews>
    <workbookView xWindow="-90" yWindow="-105" windowWidth="13365" windowHeight="12615" tabRatio="773"/>
  </bookViews>
  <sheets>
    <sheet name="INTRO" sheetId="20" r:id="rId1"/>
    <sheet name="PeLS" sheetId="1" r:id="rId2"/>
    <sheet name="INDICE" sheetId="2" r:id="rId3"/>
    <sheet name="LIGA" sheetId="12" r:id="rId4"/>
    <sheet name="A01" sheetId="4" r:id="rId5"/>
    <sheet name="B01" sheetId="8" r:id="rId6"/>
    <sheet name="C01" sheetId="9" r:id="rId7"/>
    <sheet name="D01" sheetId="16" r:id="rId8"/>
    <sheet name="D02" sheetId="18" r:id="rId9"/>
    <sheet name="D03" sheetId="6" r:id="rId10"/>
    <sheet name="D04" sheetId="11" r:id="rId11"/>
    <sheet name="D05" sheetId="17" r:id="rId12"/>
    <sheet name="E01" sheetId="14" r:id="rId13"/>
    <sheet name="FTEC" sheetId="15" r:id="rId14"/>
    <sheet name="AUX" sheetId="5" state="hidden" r:id="rId15"/>
  </sheets>
  <definedNames>
    <definedName name="A50_G3">"A50_01,A50_26,A50_25,A50_G2,A50_22"</definedName>
    <definedName name="_xlnm.Print_Area" localSheetId="4">'A01'!$A$1:$O$167</definedName>
    <definedName name="_xlnm.Print_Area" localSheetId="5">'B01'!$A$1:$K$202</definedName>
    <definedName name="_xlnm.Print_Area" localSheetId="6">'C01'!$A$1:$O$67</definedName>
    <definedName name="_xlnm.Print_Area" localSheetId="7">'D01'!$A$1:$O$133</definedName>
    <definedName name="_xlnm.Print_Area" localSheetId="8">'D02'!$A$1:$O$106</definedName>
    <definedName name="_xlnm.Print_Area" localSheetId="9">'D03'!$A$1:$O$184</definedName>
    <definedName name="_xlnm.Print_Area" localSheetId="10">'D04'!$A$1:$O$79</definedName>
    <definedName name="_xlnm.Print_Area" localSheetId="11">'D05'!$A$1:$Q$130</definedName>
    <definedName name="_xlnm.Print_Area" localSheetId="12">'E01'!$A$1:$M$93</definedName>
    <definedName name="OLE_LINK2" localSheetId="1">PeLS!$C$29</definedName>
    <definedName name="_xlnm.Print_Titles" localSheetId="4">'A01'!$1:$6</definedName>
    <definedName name="_xlnm.Print_Titles" localSheetId="5">'B01'!$1:$6</definedName>
    <definedName name="_xlnm.Print_Titles" localSheetId="6">'C01'!$1:$6</definedName>
    <definedName name="_xlnm.Print_Titles" localSheetId="7">'D01'!$1:$6</definedName>
    <definedName name="_xlnm.Print_Titles" localSheetId="8">'D02'!$1:$6</definedName>
    <definedName name="_xlnm.Print_Titles" localSheetId="9">'D03'!$1:$6</definedName>
    <definedName name="_xlnm.Print_Titles" localSheetId="10">'D04'!$1:$6</definedName>
    <definedName name="_xlnm.Print_Titles" localSheetId="11">'D05'!$1:$6</definedName>
    <definedName name="_xlnm.Print_Titles" localSheetId="12">'E01'!$1:$7</definedName>
  </definedNames>
  <calcPr calcId="145621"/>
</workbook>
</file>

<file path=xl/calcChain.xml><?xml version="1.0" encoding="utf-8"?>
<calcChain xmlns="http://schemas.openxmlformats.org/spreadsheetml/2006/main">
  <c r="I31" i="4" l="1"/>
  <c r="W81" i="5" l="1"/>
  <c r="Y93" i="5" l="1"/>
  <c r="Y92" i="5"/>
  <c r="X92" i="5"/>
  <c r="W94" i="5"/>
  <c r="W93" i="5"/>
  <c r="W92" i="5"/>
  <c r="Y86" i="5"/>
  <c r="Y85" i="5"/>
  <c r="X85" i="5"/>
  <c r="W87" i="5"/>
  <c r="W86" i="5"/>
  <c r="W85" i="5"/>
  <c r="Y82" i="5"/>
  <c r="Y81" i="5"/>
  <c r="X81" i="5"/>
  <c r="W83" i="5"/>
  <c r="W82" i="5"/>
  <c r="I97" i="17" l="1"/>
  <c r="I54" i="17"/>
  <c r="B54" i="17"/>
  <c r="P94" i="17" l="1"/>
  <c r="P93" i="17"/>
  <c r="P92" i="17"/>
  <c r="N94" i="17"/>
  <c r="N93" i="17"/>
  <c r="N92" i="17"/>
  <c r="M92" i="17"/>
  <c r="M93" i="17"/>
  <c r="M94" i="17"/>
  <c r="H92" i="17"/>
  <c r="I92" i="17"/>
  <c r="J92" i="17"/>
  <c r="K92" i="17"/>
  <c r="L92" i="17"/>
  <c r="H93" i="17"/>
  <c r="I93" i="17"/>
  <c r="J93" i="17"/>
  <c r="K93" i="17"/>
  <c r="L93" i="17"/>
  <c r="H94" i="17"/>
  <c r="I94" i="17"/>
  <c r="J94" i="17"/>
  <c r="K94" i="17"/>
  <c r="L94" i="17"/>
  <c r="G94" i="17"/>
  <c r="G93" i="17"/>
  <c r="G92" i="17"/>
  <c r="E93" i="17"/>
  <c r="E92" i="17"/>
  <c r="E94" i="17"/>
  <c r="D94" i="17"/>
  <c r="D93" i="17"/>
  <c r="D92" i="17"/>
  <c r="C94" i="17"/>
  <c r="C93" i="17"/>
  <c r="C92" i="17"/>
  <c r="P86" i="17"/>
  <c r="P85" i="17"/>
  <c r="P84" i="17"/>
  <c r="N86" i="17"/>
  <c r="N85" i="17"/>
  <c r="N84" i="17"/>
  <c r="H84" i="17"/>
  <c r="I84" i="17"/>
  <c r="J84" i="17"/>
  <c r="K84" i="17"/>
  <c r="L84" i="17"/>
  <c r="M84" i="17"/>
  <c r="H85" i="17"/>
  <c r="I85" i="17"/>
  <c r="J85" i="17"/>
  <c r="K85" i="17"/>
  <c r="L85" i="17"/>
  <c r="M85" i="17"/>
  <c r="H86" i="17"/>
  <c r="I86" i="17"/>
  <c r="J86" i="17"/>
  <c r="K86" i="17"/>
  <c r="L86" i="17"/>
  <c r="M86" i="17"/>
  <c r="G86" i="17"/>
  <c r="G85" i="17"/>
  <c r="G84" i="17"/>
  <c r="E86" i="17"/>
  <c r="E85" i="17"/>
  <c r="E84" i="17"/>
  <c r="D84" i="17"/>
  <c r="D85" i="17"/>
  <c r="D86" i="17"/>
  <c r="C86" i="17"/>
  <c r="C85" i="17"/>
  <c r="C84" i="17"/>
  <c r="P30" i="17"/>
  <c r="P32" i="17"/>
  <c r="P31" i="17"/>
  <c r="N32" i="17"/>
  <c r="N31" i="17"/>
  <c r="N30" i="17"/>
  <c r="H30" i="17"/>
  <c r="I30" i="17"/>
  <c r="J30" i="17"/>
  <c r="K30" i="17"/>
  <c r="L30" i="17"/>
  <c r="M30" i="17"/>
  <c r="H31" i="17"/>
  <c r="I31" i="17"/>
  <c r="J31" i="17"/>
  <c r="K31" i="17"/>
  <c r="L31" i="17"/>
  <c r="M31" i="17"/>
  <c r="H32" i="17"/>
  <c r="I32" i="17"/>
  <c r="J32" i="17"/>
  <c r="K32" i="17"/>
  <c r="L32" i="17"/>
  <c r="M32" i="17"/>
  <c r="G32" i="17"/>
  <c r="G31" i="17"/>
  <c r="G30" i="17"/>
  <c r="E30" i="17"/>
  <c r="E32" i="17"/>
  <c r="E31" i="17"/>
  <c r="D30" i="17"/>
  <c r="D31" i="17"/>
  <c r="D32" i="17"/>
  <c r="C32" i="17"/>
  <c r="C31" i="17"/>
  <c r="C30" i="17"/>
  <c r="P24" i="17"/>
  <c r="P23" i="17"/>
  <c r="P22" i="17"/>
  <c r="N24" i="17"/>
  <c r="N23" i="17"/>
  <c r="N22" i="17"/>
  <c r="H22" i="17"/>
  <c r="I22" i="17"/>
  <c r="J22" i="17"/>
  <c r="K22" i="17"/>
  <c r="L22" i="17"/>
  <c r="M22" i="17"/>
  <c r="H23" i="17"/>
  <c r="I23" i="17"/>
  <c r="J23" i="17"/>
  <c r="K23" i="17"/>
  <c r="L23" i="17"/>
  <c r="M23" i="17"/>
  <c r="H24" i="17"/>
  <c r="I24" i="17"/>
  <c r="J24" i="17"/>
  <c r="K24" i="17"/>
  <c r="L24" i="17"/>
  <c r="M24" i="17"/>
  <c r="G24" i="17"/>
  <c r="G23" i="17"/>
  <c r="G22" i="17"/>
  <c r="E24" i="17"/>
  <c r="E23" i="17"/>
  <c r="E22" i="17"/>
  <c r="D24" i="17"/>
  <c r="D23" i="17"/>
  <c r="D22" i="17"/>
  <c r="C24" i="17"/>
  <c r="C23" i="17"/>
  <c r="C22" i="17"/>
  <c r="F70" i="16"/>
  <c r="G70" i="16"/>
  <c r="H70" i="16"/>
  <c r="I70" i="16"/>
  <c r="J70" i="16"/>
  <c r="K70" i="16"/>
  <c r="L70" i="16"/>
  <c r="M70" i="16"/>
  <c r="N70" i="16"/>
  <c r="F71" i="16"/>
  <c r="G71" i="16"/>
  <c r="H71" i="16"/>
  <c r="I71" i="16"/>
  <c r="J71" i="16"/>
  <c r="K71" i="16"/>
  <c r="L71" i="16"/>
  <c r="M71" i="16"/>
  <c r="N71" i="16"/>
  <c r="F72" i="16"/>
  <c r="G72" i="16"/>
  <c r="H72" i="16"/>
  <c r="I72" i="16"/>
  <c r="J72" i="16"/>
  <c r="K72" i="16"/>
  <c r="L72" i="16"/>
  <c r="M72" i="16"/>
  <c r="N72" i="16"/>
  <c r="F73" i="16"/>
  <c r="G73" i="16"/>
  <c r="H73" i="16"/>
  <c r="I73" i="16"/>
  <c r="J73" i="16"/>
  <c r="K73" i="16"/>
  <c r="L73" i="16"/>
  <c r="M73" i="16"/>
  <c r="N73" i="16"/>
  <c r="F69" i="16"/>
  <c r="G69" i="16"/>
  <c r="H69" i="16"/>
  <c r="I69" i="16"/>
  <c r="J69" i="16"/>
  <c r="K69" i="16"/>
  <c r="L69" i="16"/>
  <c r="M69" i="16"/>
  <c r="N69" i="16"/>
  <c r="N68" i="16"/>
  <c r="F68" i="16"/>
  <c r="G68" i="16"/>
  <c r="H68" i="16"/>
  <c r="I68" i="16"/>
  <c r="J68" i="16"/>
  <c r="K68" i="16"/>
  <c r="L68" i="16"/>
  <c r="M68" i="16"/>
  <c r="E73" i="16"/>
  <c r="E72" i="16"/>
  <c r="E71" i="16"/>
  <c r="E70" i="16"/>
  <c r="E69" i="16"/>
  <c r="E68" i="16"/>
  <c r="F59" i="16"/>
  <c r="E59" i="16"/>
  <c r="D59" i="16"/>
  <c r="C59" i="16"/>
  <c r="F58" i="16"/>
  <c r="E58" i="16"/>
  <c r="D58" i="16"/>
  <c r="C58" i="16"/>
  <c r="F57" i="16"/>
  <c r="E57" i="16"/>
  <c r="D57" i="16"/>
  <c r="C57" i="16"/>
  <c r="F52" i="16"/>
  <c r="E52" i="16"/>
  <c r="D52" i="16"/>
  <c r="C52" i="16"/>
  <c r="F51" i="16"/>
  <c r="E51" i="16"/>
  <c r="D51" i="16"/>
  <c r="C51" i="16"/>
  <c r="F50" i="16"/>
  <c r="E50" i="16"/>
  <c r="D50" i="16"/>
  <c r="C50" i="16"/>
  <c r="N24" i="16"/>
  <c r="M24" i="16"/>
  <c r="L24" i="16"/>
  <c r="K24" i="16"/>
  <c r="N23" i="16"/>
  <c r="M23" i="16"/>
  <c r="L23" i="16"/>
  <c r="K23" i="16"/>
  <c r="N22" i="16"/>
  <c r="M22" i="16"/>
  <c r="L22" i="16"/>
  <c r="K22" i="16"/>
  <c r="F24" i="16"/>
  <c r="E24" i="16"/>
  <c r="D24" i="16"/>
  <c r="C24" i="16"/>
  <c r="F23" i="16"/>
  <c r="E23" i="16"/>
  <c r="D23" i="16"/>
  <c r="C23" i="16"/>
  <c r="F22" i="16"/>
  <c r="E22" i="16"/>
  <c r="D22" i="16"/>
  <c r="C22" i="16"/>
  <c r="F17" i="9"/>
  <c r="E17" i="9"/>
  <c r="D17" i="9"/>
  <c r="C17" i="9"/>
  <c r="F16" i="9"/>
  <c r="E16" i="9"/>
  <c r="D16" i="9"/>
  <c r="C16" i="9"/>
  <c r="E15" i="9"/>
  <c r="D15" i="9"/>
  <c r="C15" i="9"/>
  <c r="N17" i="9"/>
  <c r="M17" i="9"/>
  <c r="L17" i="9"/>
  <c r="K17" i="9"/>
  <c r="N16" i="9"/>
  <c r="M16" i="9"/>
  <c r="L16" i="9"/>
  <c r="K16" i="9"/>
  <c r="N15" i="9"/>
  <c r="M15" i="9"/>
  <c r="L15" i="9"/>
  <c r="K15" i="9"/>
  <c r="F15" i="9"/>
  <c r="E193" i="8"/>
  <c r="D193" i="8"/>
  <c r="C193" i="8"/>
  <c r="E192" i="8"/>
  <c r="D192" i="8"/>
  <c r="C192" i="8"/>
  <c r="E191" i="8"/>
  <c r="D191" i="8"/>
  <c r="C191" i="8"/>
  <c r="E189" i="8"/>
  <c r="D189" i="8"/>
  <c r="C189" i="8"/>
  <c r="E188" i="8"/>
  <c r="D188" i="8"/>
  <c r="C188" i="8"/>
  <c r="E187" i="8"/>
  <c r="D187" i="8"/>
  <c r="C187" i="8"/>
  <c r="E185" i="8"/>
  <c r="D185" i="8"/>
  <c r="C185" i="8"/>
  <c r="E184" i="8"/>
  <c r="D184" i="8"/>
  <c r="C184" i="8"/>
  <c r="E183" i="8"/>
  <c r="D183" i="8"/>
  <c r="C183" i="8"/>
  <c r="E60" i="8"/>
  <c r="D60" i="8"/>
  <c r="C60" i="8"/>
  <c r="E59" i="8"/>
  <c r="D59" i="8"/>
  <c r="C59" i="8"/>
  <c r="E58" i="8"/>
  <c r="D58" i="8"/>
  <c r="C58" i="8"/>
  <c r="E56" i="8"/>
  <c r="D56" i="8"/>
  <c r="C56" i="8"/>
  <c r="E55" i="8"/>
  <c r="D55" i="8"/>
  <c r="C55" i="8"/>
  <c r="E54" i="8"/>
  <c r="D54" i="8"/>
  <c r="C54" i="8"/>
  <c r="E52" i="8"/>
  <c r="D52" i="8"/>
  <c r="C52" i="8"/>
  <c r="E51" i="8"/>
  <c r="D51" i="8"/>
  <c r="C51" i="8"/>
  <c r="E50" i="8"/>
  <c r="D50" i="8"/>
  <c r="C50" i="8"/>
  <c r="E49" i="8"/>
  <c r="D49" i="8"/>
  <c r="C49" i="8"/>
  <c r="E48" i="8"/>
  <c r="D48" i="8"/>
  <c r="C48" i="8"/>
  <c r="F170" i="8"/>
  <c r="F171" i="8"/>
  <c r="E171" i="8"/>
  <c r="K140" i="4"/>
  <c r="J140" i="4"/>
  <c r="I140" i="4"/>
  <c r="H140" i="4"/>
  <c r="G140" i="4"/>
  <c r="F140" i="4"/>
  <c r="E140" i="4"/>
  <c r="D140" i="4"/>
  <c r="C140" i="4"/>
  <c r="F123" i="4"/>
  <c r="E123" i="4"/>
  <c r="D123" i="4"/>
  <c r="C123" i="4"/>
  <c r="F122" i="4"/>
  <c r="E122" i="4"/>
  <c r="D122" i="4"/>
  <c r="C122" i="4"/>
  <c r="F121" i="4"/>
  <c r="E121" i="4"/>
  <c r="D121" i="4"/>
  <c r="C121" i="4"/>
  <c r="F115" i="4"/>
  <c r="E115" i="4"/>
  <c r="D115" i="4"/>
  <c r="C115" i="4"/>
  <c r="F114" i="4"/>
  <c r="E114" i="4"/>
  <c r="D114" i="4"/>
  <c r="C114" i="4"/>
  <c r="F113" i="4"/>
  <c r="E113" i="4"/>
  <c r="D113" i="4"/>
  <c r="C113" i="4"/>
  <c r="F108" i="4"/>
  <c r="E108" i="4"/>
  <c r="D108" i="4"/>
  <c r="C108" i="4"/>
  <c r="F107" i="4"/>
  <c r="E107" i="4"/>
  <c r="D107" i="4"/>
  <c r="C107" i="4"/>
  <c r="F106" i="4"/>
  <c r="E106" i="4"/>
  <c r="D106" i="4"/>
  <c r="C106" i="4"/>
  <c r="F79" i="4"/>
  <c r="F78" i="4"/>
  <c r="F77" i="4"/>
  <c r="F75" i="4"/>
  <c r="F74" i="4"/>
  <c r="F73" i="4"/>
  <c r="F71" i="4"/>
  <c r="F70" i="4"/>
  <c r="F69" i="4"/>
  <c r="F172" i="8" l="1"/>
  <c r="BB514" i="5" l="1"/>
  <c r="BA514" i="5"/>
  <c r="AZ514" i="5"/>
  <c r="AY514" i="5"/>
  <c r="AX514" i="5"/>
  <c r="AW514" i="5"/>
  <c r="AV514" i="5"/>
  <c r="AU514" i="5"/>
  <c r="AT514" i="5"/>
  <c r="AS514" i="5"/>
  <c r="AR514" i="5"/>
  <c r="AQ514" i="5"/>
  <c r="AP514" i="5"/>
  <c r="AO514" i="5"/>
  <c r="AN514" i="5"/>
  <c r="AM514" i="5"/>
  <c r="AL514" i="5"/>
  <c r="AK514" i="5"/>
  <c r="AJ514" i="5"/>
  <c r="AI514" i="5"/>
  <c r="AH514" i="5"/>
  <c r="AG514" i="5"/>
  <c r="AF514" i="5"/>
  <c r="AE514" i="5"/>
  <c r="AE530" i="5" s="1"/>
  <c r="B126" i="5"/>
  <c r="U90" i="5"/>
  <c r="U97" i="5"/>
  <c r="Q450" i="5" l="1"/>
  <c r="N563" i="5" l="1"/>
  <c r="M563" i="5"/>
  <c r="N545" i="5"/>
  <c r="M545" i="5"/>
  <c r="F544" i="5"/>
  <c r="K139" i="4" l="1"/>
  <c r="J139" i="4"/>
  <c r="I139" i="4"/>
  <c r="H139" i="4"/>
  <c r="G139" i="4"/>
  <c r="F139" i="4"/>
  <c r="E139" i="4"/>
  <c r="D139" i="4"/>
  <c r="C139" i="4"/>
  <c r="D7" i="20"/>
  <c r="D5" i="20"/>
  <c r="I61" i="14" l="1"/>
  <c r="I75" i="14"/>
  <c r="I74" i="14"/>
  <c r="I73" i="14"/>
  <c r="I72" i="14"/>
  <c r="I71" i="14"/>
  <c r="I70" i="14"/>
  <c r="I69" i="14"/>
  <c r="I68" i="14"/>
  <c r="I67" i="14"/>
  <c r="I66" i="14"/>
  <c r="I65" i="14"/>
  <c r="I64" i="14"/>
  <c r="I63" i="14"/>
  <c r="I62" i="14"/>
  <c r="I60" i="14"/>
  <c r="I59" i="14"/>
  <c r="I58" i="14"/>
  <c r="I57" i="14"/>
  <c r="BE516" i="5"/>
  <c r="BE515" i="5"/>
  <c r="BE514" i="5"/>
  <c r="BD516" i="5"/>
  <c r="BD515" i="5"/>
  <c r="BD514" i="5"/>
  <c r="BC516" i="5"/>
  <c r="BC515" i="5"/>
  <c r="BC514" i="5"/>
  <c r="AD516" i="5" l="1"/>
  <c r="AD515" i="5"/>
  <c r="AD514" i="5"/>
  <c r="AC516" i="5"/>
  <c r="AC515" i="5"/>
  <c r="AC514" i="5"/>
  <c r="AB516" i="5"/>
  <c r="AB515" i="5"/>
  <c r="AB514" i="5"/>
  <c r="AA516" i="5"/>
  <c r="AA515" i="5"/>
  <c r="AA514" i="5"/>
  <c r="Z516" i="5"/>
  <c r="Z515" i="5"/>
  <c r="Z514" i="5"/>
  <c r="Y516" i="5"/>
  <c r="Y515" i="5"/>
  <c r="Y514" i="5"/>
  <c r="S516" i="5"/>
  <c r="S515" i="5"/>
  <c r="S514" i="5"/>
  <c r="R516" i="5"/>
  <c r="R515" i="5"/>
  <c r="R514" i="5"/>
  <c r="G516" i="5"/>
  <c r="G515" i="5"/>
  <c r="G514" i="5"/>
  <c r="F516" i="5"/>
  <c r="F515" i="5"/>
  <c r="F514" i="5"/>
  <c r="E516" i="5"/>
  <c r="E515" i="5"/>
  <c r="E514" i="5"/>
  <c r="D516" i="5"/>
  <c r="D515" i="5"/>
  <c r="D514" i="5"/>
  <c r="C516" i="5"/>
  <c r="C515" i="5"/>
  <c r="C514" i="5"/>
  <c r="D128" i="5" l="1"/>
  <c r="C128" i="5"/>
  <c r="B128" i="5"/>
  <c r="B127" i="5"/>
  <c r="T97" i="5" l="1"/>
  <c r="T90" i="5"/>
  <c r="W582" i="5" l="1"/>
  <c r="X582" i="5"/>
  <c r="Y582" i="5"/>
  <c r="Z582" i="5"/>
  <c r="AA582" i="5"/>
  <c r="AB582" i="5"/>
  <c r="AC582" i="5"/>
  <c r="AD582" i="5"/>
  <c r="AE582" i="5"/>
  <c r="AF582" i="5"/>
  <c r="AG582" i="5"/>
  <c r="AH582" i="5"/>
  <c r="AI582" i="5"/>
  <c r="AJ582" i="5"/>
  <c r="AK582" i="5"/>
  <c r="AL582" i="5"/>
  <c r="AM582" i="5"/>
  <c r="AN582" i="5"/>
  <c r="W583" i="5"/>
  <c r="X583" i="5"/>
  <c r="Y583" i="5"/>
  <c r="Z583" i="5"/>
  <c r="AA583" i="5"/>
  <c r="AB583" i="5"/>
  <c r="AC583" i="5"/>
  <c r="AD583" i="5"/>
  <c r="AE583" i="5"/>
  <c r="AF583" i="5"/>
  <c r="AG583" i="5"/>
  <c r="AH583" i="5"/>
  <c r="AI583" i="5"/>
  <c r="AJ583" i="5"/>
  <c r="AK583" i="5"/>
  <c r="AL583" i="5"/>
  <c r="AM583" i="5"/>
  <c r="AN583" i="5"/>
  <c r="W584" i="5"/>
  <c r="X584" i="5"/>
  <c r="Y584" i="5"/>
  <c r="Z584" i="5"/>
  <c r="AA584" i="5"/>
  <c r="AB584" i="5"/>
  <c r="AC584" i="5"/>
  <c r="AD584" i="5"/>
  <c r="AE584" i="5"/>
  <c r="AF584" i="5"/>
  <c r="AG584" i="5"/>
  <c r="AH584" i="5"/>
  <c r="AI584" i="5"/>
  <c r="AJ584" i="5"/>
  <c r="AK584" i="5"/>
  <c r="AL584" i="5"/>
  <c r="AM584" i="5"/>
  <c r="AN584" i="5"/>
  <c r="W585" i="5"/>
  <c r="X585" i="5"/>
  <c r="Y585" i="5"/>
  <c r="Z585" i="5"/>
  <c r="AA585" i="5"/>
  <c r="AB585" i="5"/>
  <c r="AC585" i="5"/>
  <c r="AD585" i="5"/>
  <c r="AE585" i="5"/>
  <c r="AF585" i="5"/>
  <c r="AG585" i="5"/>
  <c r="AH585" i="5"/>
  <c r="AI585" i="5"/>
  <c r="AJ585" i="5"/>
  <c r="AK585" i="5"/>
  <c r="AL585" i="5"/>
  <c r="AM585" i="5"/>
  <c r="AN585" i="5"/>
  <c r="W586" i="5"/>
  <c r="X586" i="5"/>
  <c r="Y586" i="5"/>
  <c r="Z586" i="5"/>
  <c r="AA586" i="5"/>
  <c r="AB586" i="5"/>
  <c r="AC586" i="5"/>
  <c r="AD586" i="5"/>
  <c r="AE586" i="5"/>
  <c r="AF586" i="5"/>
  <c r="AG586" i="5"/>
  <c r="AH586" i="5"/>
  <c r="AI586" i="5"/>
  <c r="AJ586" i="5"/>
  <c r="AK586" i="5"/>
  <c r="AL586" i="5"/>
  <c r="AM586" i="5"/>
  <c r="AN586" i="5"/>
  <c r="W587" i="5"/>
  <c r="X587" i="5"/>
  <c r="Y587" i="5"/>
  <c r="Z587" i="5"/>
  <c r="AA587" i="5"/>
  <c r="AB587" i="5"/>
  <c r="AC587" i="5"/>
  <c r="AD587" i="5"/>
  <c r="AE587" i="5"/>
  <c r="AF587" i="5"/>
  <c r="AG587" i="5"/>
  <c r="AH587" i="5"/>
  <c r="AI587" i="5"/>
  <c r="AJ587" i="5"/>
  <c r="AK587" i="5"/>
  <c r="AL587" i="5"/>
  <c r="AM587" i="5"/>
  <c r="AN587" i="5"/>
  <c r="W588" i="5"/>
  <c r="X588" i="5"/>
  <c r="Y588" i="5"/>
  <c r="Z588" i="5"/>
  <c r="AA588" i="5"/>
  <c r="AB588" i="5"/>
  <c r="AC588" i="5"/>
  <c r="AD588" i="5"/>
  <c r="AE588" i="5"/>
  <c r="AF588" i="5"/>
  <c r="AG588" i="5"/>
  <c r="AH588" i="5"/>
  <c r="AI588" i="5"/>
  <c r="AJ588" i="5"/>
  <c r="AK588" i="5"/>
  <c r="AL588" i="5"/>
  <c r="AM588" i="5"/>
  <c r="AN588" i="5"/>
  <c r="W589" i="5"/>
  <c r="X589" i="5"/>
  <c r="Y589" i="5"/>
  <c r="Z589" i="5"/>
  <c r="AA589" i="5"/>
  <c r="AB589" i="5"/>
  <c r="AC589" i="5"/>
  <c r="AD589" i="5"/>
  <c r="AE589" i="5"/>
  <c r="AF589" i="5"/>
  <c r="AG589" i="5"/>
  <c r="AH589" i="5"/>
  <c r="AI589" i="5"/>
  <c r="AJ589" i="5"/>
  <c r="AK589" i="5"/>
  <c r="AL589" i="5"/>
  <c r="AM589" i="5"/>
  <c r="AN589" i="5"/>
  <c r="W590" i="5"/>
  <c r="X590" i="5"/>
  <c r="Y590" i="5"/>
  <c r="Z590" i="5"/>
  <c r="AA590" i="5"/>
  <c r="AB590" i="5"/>
  <c r="AC590" i="5"/>
  <c r="AD590" i="5"/>
  <c r="AE590" i="5"/>
  <c r="AF590" i="5"/>
  <c r="AG590" i="5"/>
  <c r="AH590" i="5"/>
  <c r="AI590" i="5"/>
  <c r="AJ590" i="5"/>
  <c r="AK590" i="5"/>
  <c r="AL590" i="5"/>
  <c r="AM590" i="5"/>
  <c r="AN590" i="5"/>
  <c r="W591" i="5"/>
  <c r="X591" i="5"/>
  <c r="Y591" i="5"/>
  <c r="Z591" i="5"/>
  <c r="AA591" i="5"/>
  <c r="AB591" i="5"/>
  <c r="AC591" i="5"/>
  <c r="AD591" i="5"/>
  <c r="AE591" i="5"/>
  <c r="AF591" i="5"/>
  <c r="AG591" i="5"/>
  <c r="AH591" i="5"/>
  <c r="AI591" i="5"/>
  <c r="AJ591" i="5"/>
  <c r="AK591" i="5"/>
  <c r="AL591" i="5"/>
  <c r="AM591" i="5"/>
  <c r="AN591" i="5"/>
  <c r="W592" i="5"/>
  <c r="X592" i="5"/>
  <c r="Y592" i="5"/>
  <c r="Z592" i="5"/>
  <c r="AA592" i="5"/>
  <c r="AB592" i="5"/>
  <c r="AC592" i="5"/>
  <c r="AD592" i="5"/>
  <c r="AE592" i="5"/>
  <c r="AF592" i="5"/>
  <c r="AG592" i="5"/>
  <c r="AH592" i="5"/>
  <c r="AI592" i="5"/>
  <c r="AJ592" i="5"/>
  <c r="AK592" i="5"/>
  <c r="AL592" i="5"/>
  <c r="AM592" i="5"/>
  <c r="AN592" i="5"/>
  <c r="W593" i="5"/>
  <c r="X593" i="5"/>
  <c r="Y593" i="5"/>
  <c r="Z593" i="5"/>
  <c r="AA593" i="5"/>
  <c r="AB593" i="5"/>
  <c r="AC593" i="5"/>
  <c r="AD593" i="5"/>
  <c r="AE593" i="5"/>
  <c r="AF593" i="5"/>
  <c r="AG593" i="5"/>
  <c r="AH593" i="5"/>
  <c r="AI593" i="5"/>
  <c r="AJ593" i="5"/>
  <c r="AK593" i="5"/>
  <c r="AL593" i="5"/>
  <c r="AM593" i="5"/>
  <c r="AN593" i="5"/>
  <c r="W594" i="5"/>
  <c r="X594" i="5"/>
  <c r="Y594" i="5"/>
  <c r="Z594" i="5"/>
  <c r="AA594" i="5"/>
  <c r="AB594" i="5"/>
  <c r="AC594" i="5"/>
  <c r="AD594" i="5"/>
  <c r="AE594" i="5"/>
  <c r="AF594" i="5"/>
  <c r="AG594" i="5"/>
  <c r="AH594" i="5"/>
  <c r="AI594" i="5"/>
  <c r="AJ594" i="5"/>
  <c r="AK594" i="5"/>
  <c r="AL594" i="5"/>
  <c r="AM594" i="5"/>
  <c r="AN594" i="5"/>
  <c r="V583" i="5"/>
  <c r="V584" i="5"/>
  <c r="V585" i="5"/>
  <c r="V586" i="5"/>
  <c r="V587" i="5"/>
  <c r="V588" i="5"/>
  <c r="V589" i="5"/>
  <c r="V590" i="5"/>
  <c r="V591" i="5"/>
  <c r="V592" i="5"/>
  <c r="V593" i="5"/>
  <c r="V594" i="5"/>
  <c r="V582" i="5"/>
  <c r="L85" i="14" l="1"/>
  <c r="L84" i="14"/>
  <c r="L83" i="14"/>
  <c r="J85" i="14"/>
  <c r="J84" i="14"/>
  <c r="J83" i="14"/>
  <c r="L81" i="14"/>
  <c r="L80" i="14"/>
  <c r="L79" i="14"/>
  <c r="L78" i="14"/>
  <c r="L77" i="14"/>
  <c r="J81" i="14"/>
  <c r="J80" i="14"/>
  <c r="J79" i="14"/>
  <c r="J78" i="14"/>
  <c r="J77" i="14"/>
  <c r="L75" i="14"/>
  <c r="L74" i="14"/>
  <c r="L73" i="14"/>
  <c r="L72" i="14"/>
  <c r="L71" i="14"/>
  <c r="L70" i="14"/>
  <c r="L69" i="14"/>
  <c r="L68" i="14"/>
  <c r="L67" i="14"/>
  <c r="L66" i="14"/>
  <c r="L65" i="14"/>
  <c r="L64" i="14"/>
  <c r="J75" i="14"/>
  <c r="J74" i="14"/>
  <c r="J73" i="14"/>
  <c r="J72" i="14"/>
  <c r="J71" i="14"/>
  <c r="J70" i="14"/>
  <c r="J69" i="14"/>
  <c r="J68" i="14"/>
  <c r="J67" i="14"/>
  <c r="J66" i="14"/>
  <c r="J65" i="14"/>
  <c r="J64" i="14"/>
  <c r="AM516" i="5"/>
  <c r="H65" i="14" s="1"/>
  <c r="AM515" i="5"/>
  <c r="G65" i="14" s="1"/>
  <c r="AW516" i="5"/>
  <c r="H75" i="14" s="1"/>
  <c r="AW515" i="5"/>
  <c r="G75" i="14" s="1"/>
  <c r="AV516" i="5"/>
  <c r="H74" i="14" s="1"/>
  <c r="AV515" i="5"/>
  <c r="G74" i="14" s="1"/>
  <c r="AU516" i="5"/>
  <c r="H73" i="14" s="1"/>
  <c r="AU515" i="5"/>
  <c r="G73" i="14" s="1"/>
  <c r="AT516" i="5"/>
  <c r="H72" i="14" s="1"/>
  <c r="AT515" i="5"/>
  <c r="G72" i="14" s="1"/>
  <c r="AS516" i="5"/>
  <c r="H71" i="14" s="1"/>
  <c r="AS515" i="5"/>
  <c r="G71" i="14" s="1"/>
  <c r="AR516" i="5"/>
  <c r="H70" i="14" s="1"/>
  <c r="AR515" i="5"/>
  <c r="G70" i="14" s="1"/>
  <c r="AQ516" i="5"/>
  <c r="H69" i="14" s="1"/>
  <c r="AQ515" i="5"/>
  <c r="G69" i="14" s="1"/>
  <c r="AP516" i="5"/>
  <c r="H68" i="14" s="1"/>
  <c r="AP515" i="5"/>
  <c r="G68" i="14" s="1"/>
  <c r="AO516" i="5"/>
  <c r="H67" i="14" s="1"/>
  <c r="AO515" i="5"/>
  <c r="G67" i="14" s="1"/>
  <c r="AN516" i="5"/>
  <c r="H66" i="14" s="1"/>
  <c r="AN515" i="5"/>
  <c r="G66" i="14" s="1"/>
  <c r="AL516" i="5"/>
  <c r="H64" i="14" s="1"/>
  <c r="AL515" i="5"/>
  <c r="G64" i="14" s="1"/>
  <c r="AK516" i="5"/>
  <c r="AK515" i="5"/>
  <c r="AJ516" i="5"/>
  <c r="AJ515" i="5"/>
  <c r="AI516" i="5"/>
  <c r="AI515" i="5"/>
  <c r="AH516" i="5"/>
  <c r="AH515" i="5"/>
  <c r="AG516" i="5"/>
  <c r="AG515" i="5"/>
  <c r="AF516" i="5"/>
  <c r="AF515" i="5"/>
  <c r="AE516" i="5"/>
  <c r="AE515" i="5"/>
  <c r="BB516" i="5"/>
  <c r="H81" i="14" s="1"/>
  <c r="BA516" i="5"/>
  <c r="H80" i="14" s="1"/>
  <c r="AZ516" i="5"/>
  <c r="H79" i="14" s="1"/>
  <c r="AY516" i="5"/>
  <c r="H78" i="14" s="1"/>
  <c r="AX516" i="5"/>
  <c r="H77" i="14" s="1"/>
  <c r="BB515" i="5"/>
  <c r="G81" i="14" s="1"/>
  <c r="BA515" i="5"/>
  <c r="G80" i="14" s="1"/>
  <c r="AZ515" i="5"/>
  <c r="G79" i="14" s="1"/>
  <c r="AY515" i="5"/>
  <c r="G78" i="14" s="1"/>
  <c r="AX515" i="5"/>
  <c r="G77" i="14" s="1"/>
  <c r="I81" i="14"/>
  <c r="I80" i="14"/>
  <c r="I79" i="14"/>
  <c r="I78" i="14"/>
  <c r="I77" i="14"/>
  <c r="I85" i="14"/>
  <c r="H84" i="14"/>
  <c r="G83" i="14"/>
  <c r="BD532" i="5"/>
  <c r="BE529" i="5"/>
  <c r="BD529" i="5"/>
  <c r="BC529" i="5"/>
  <c r="BE528" i="5"/>
  <c r="BE534" i="5" s="1"/>
  <c r="BD528" i="5"/>
  <c r="BD534" i="5" s="1"/>
  <c r="BC528" i="5"/>
  <c r="BE527" i="5"/>
  <c r="BD527" i="5"/>
  <c r="BC527" i="5"/>
  <c r="BE526" i="5"/>
  <c r="BD526" i="5"/>
  <c r="BC526" i="5"/>
  <c r="BE525" i="5"/>
  <c r="BD525" i="5"/>
  <c r="BC525" i="5"/>
  <c r="BE522" i="5"/>
  <c r="BD522" i="5"/>
  <c r="BC522" i="5"/>
  <c r="BE521" i="5"/>
  <c r="BD521" i="5"/>
  <c r="BC521" i="5"/>
  <c r="BE520" i="5"/>
  <c r="BD520" i="5"/>
  <c r="BC520" i="5"/>
  <c r="BE519" i="5"/>
  <c r="BD519" i="5"/>
  <c r="BC519" i="5"/>
  <c r="BE518" i="5"/>
  <c r="BD518" i="5"/>
  <c r="BC518" i="5"/>
  <c r="BE530" i="5"/>
  <c r="BE535" i="5" l="1"/>
  <c r="BD538" i="5"/>
  <c r="BC538" i="5"/>
  <c r="BC531" i="5"/>
  <c r="BC537" i="5"/>
  <c r="BC534" i="5"/>
  <c r="BE531" i="5"/>
  <c r="G85" i="14"/>
  <c r="BE537" i="5"/>
  <c r="BC530" i="5"/>
  <c r="I83" i="14"/>
  <c r="BE532" i="5"/>
  <c r="H85" i="14"/>
  <c r="BD531" i="5"/>
  <c r="G84" i="14"/>
  <c r="BD536" i="5"/>
  <c r="BC532" i="5"/>
  <c r="H83" i="14"/>
  <c r="BC535" i="5"/>
  <c r="BE538" i="5"/>
  <c r="BD530" i="5"/>
  <c r="I84" i="14"/>
  <c r="BD535" i="5"/>
  <c r="BC536" i="5"/>
  <c r="BE536" i="5"/>
  <c r="BD537" i="5"/>
  <c r="O696" i="5"/>
  <c r="L696" i="5"/>
  <c r="O647" i="5"/>
  <c r="L647" i="5"/>
  <c r="AC696" i="5"/>
  <c r="Z696" i="5"/>
  <c r="AC647" i="5"/>
  <c r="Z647" i="5"/>
  <c r="V696" i="5"/>
  <c r="S696" i="5"/>
  <c r="V647" i="5"/>
  <c r="S647" i="5"/>
  <c r="L132" i="6" l="1"/>
  <c r="M132" i="6"/>
  <c r="N132" i="6"/>
  <c r="L133" i="6"/>
  <c r="M133" i="6"/>
  <c r="N133" i="6"/>
  <c r="L134" i="6"/>
  <c r="M134" i="6"/>
  <c r="N134" i="6"/>
  <c r="L135" i="6"/>
  <c r="M135" i="6"/>
  <c r="N135" i="6"/>
  <c r="L136" i="6"/>
  <c r="M136" i="6"/>
  <c r="N136" i="6"/>
  <c r="L137" i="6"/>
  <c r="M137" i="6"/>
  <c r="N137" i="6"/>
  <c r="L138" i="6"/>
  <c r="M138" i="6"/>
  <c r="N138" i="6"/>
  <c r="L139" i="6"/>
  <c r="M139" i="6"/>
  <c r="N139" i="6"/>
  <c r="L140" i="6"/>
  <c r="M140" i="6"/>
  <c r="N140" i="6"/>
  <c r="L141" i="6"/>
  <c r="M141" i="6"/>
  <c r="N141" i="6"/>
  <c r="L142" i="6"/>
  <c r="M142" i="6"/>
  <c r="N142" i="6"/>
  <c r="L143" i="6"/>
  <c r="M143" i="6"/>
  <c r="N143" i="6"/>
  <c r="L144" i="6"/>
  <c r="M144" i="6"/>
  <c r="N144" i="6"/>
  <c r="L145" i="6"/>
  <c r="M145" i="6"/>
  <c r="N145" i="6"/>
  <c r="L146" i="6"/>
  <c r="M146" i="6"/>
  <c r="N146" i="6"/>
  <c r="L147" i="6"/>
  <c r="M147" i="6"/>
  <c r="N147" i="6"/>
  <c r="L148" i="6"/>
  <c r="M148" i="6"/>
  <c r="N148" i="6"/>
  <c r="L149" i="6"/>
  <c r="M149" i="6"/>
  <c r="N149" i="6"/>
  <c r="L150" i="6"/>
  <c r="M150" i="6"/>
  <c r="N150" i="6"/>
  <c r="L151" i="6"/>
  <c r="M151" i="6"/>
  <c r="N151" i="6"/>
  <c r="L152" i="6"/>
  <c r="M152" i="6"/>
  <c r="N152" i="6"/>
  <c r="L153" i="6"/>
  <c r="M153" i="6"/>
  <c r="N153" i="6"/>
  <c r="L154" i="6"/>
  <c r="M154" i="6"/>
  <c r="N154" i="6"/>
  <c r="L155" i="6"/>
  <c r="M155" i="6"/>
  <c r="N155" i="6"/>
  <c r="L156" i="6"/>
  <c r="M156" i="6"/>
  <c r="N156" i="6"/>
  <c r="L157" i="6"/>
  <c r="M157" i="6"/>
  <c r="N157" i="6"/>
  <c r="L158" i="6"/>
  <c r="M158" i="6"/>
  <c r="N158" i="6"/>
  <c r="L159" i="6"/>
  <c r="M159" i="6"/>
  <c r="N159" i="6"/>
  <c r="L160" i="6"/>
  <c r="M160" i="6"/>
  <c r="N160" i="6"/>
  <c r="L161" i="6"/>
  <c r="M161" i="6"/>
  <c r="N161" i="6"/>
  <c r="L162" i="6"/>
  <c r="M162" i="6"/>
  <c r="N162" i="6"/>
  <c r="L163" i="6"/>
  <c r="M163" i="6"/>
  <c r="N163" i="6"/>
  <c r="L164" i="6"/>
  <c r="M164" i="6"/>
  <c r="N164" i="6"/>
  <c r="L165" i="6"/>
  <c r="M165" i="6"/>
  <c r="N165" i="6"/>
  <c r="L166" i="6"/>
  <c r="M166" i="6"/>
  <c r="N166" i="6"/>
  <c r="L167" i="6"/>
  <c r="M167" i="6"/>
  <c r="N167" i="6"/>
  <c r="L168" i="6"/>
  <c r="M168" i="6"/>
  <c r="N168" i="6"/>
  <c r="L169" i="6"/>
  <c r="M169" i="6"/>
  <c r="N169" i="6"/>
  <c r="L170" i="6"/>
  <c r="M170" i="6"/>
  <c r="N170" i="6"/>
  <c r="L171" i="6"/>
  <c r="M171" i="6"/>
  <c r="N171" i="6"/>
  <c r="L172" i="6"/>
  <c r="M172" i="6"/>
  <c r="N172" i="6"/>
  <c r="L173" i="6"/>
  <c r="M173" i="6"/>
  <c r="N173" i="6"/>
  <c r="L174" i="6"/>
  <c r="M174" i="6"/>
  <c r="N174" i="6"/>
  <c r="M131" i="6"/>
  <c r="N131" i="6"/>
  <c r="L131" i="6"/>
  <c r="H132" i="6"/>
  <c r="I132" i="6"/>
  <c r="J132" i="6"/>
  <c r="H133" i="6"/>
  <c r="I133" i="6"/>
  <c r="J133" i="6"/>
  <c r="H134" i="6"/>
  <c r="I134" i="6"/>
  <c r="J134" i="6"/>
  <c r="H135" i="6"/>
  <c r="I135" i="6"/>
  <c r="J135" i="6"/>
  <c r="H136" i="6"/>
  <c r="I136" i="6"/>
  <c r="J136" i="6"/>
  <c r="H137" i="6"/>
  <c r="I137" i="6"/>
  <c r="J137" i="6"/>
  <c r="H138" i="6"/>
  <c r="I138" i="6"/>
  <c r="J138" i="6"/>
  <c r="H139" i="6"/>
  <c r="I139" i="6"/>
  <c r="J139" i="6"/>
  <c r="H140" i="6"/>
  <c r="I140" i="6"/>
  <c r="J140" i="6"/>
  <c r="H141" i="6"/>
  <c r="I141" i="6"/>
  <c r="J141" i="6"/>
  <c r="H142" i="6"/>
  <c r="I142" i="6"/>
  <c r="J142" i="6"/>
  <c r="H143" i="6"/>
  <c r="I143" i="6"/>
  <c r="J143" i="6"/>
  <c r="H144" i="6"/>
  <c r="I144" i="6"/>
  <c r="J144" i="6"/>
  <c r="H145" i="6"/>
  <c r="I145" i="6"/>
  <c r="J145" i="6"/>
  <c r="H146" i="6"/>
  <c r="I146" i="6"/>
  <c r="J146" i="6"/>
  <c r="H147" i="6"/>
  <c r="I147" i="6"/>
  <c r="J147" i="6"/>
  <c r="H148" i="6"/>
  <c r="I148" i="6"/>
  <c r="J148" i="6"/>
  <c r="H149" i="6"/>
  <c r="I149" i="6"/>
  <c r="J149" i="6"/>
  <c r="H150" i="6"/>
  <c r="I150" i="6"/>
  <c r="J150" i="6"/>
  <c r="H151" i="6"/>
  <c r="I151" i="6"/>
  <c r="J151" i="6"/>
  <c r="H152" i="6"/>
  <c r="I152" i="6"/>
  <c r="J152" i="6"/>
  <c r="H153" i="6"/>
  <c r="I153" i="6"/>
  <c r="J153" i="6"/>
  <c r="H154" i="6"/>
  <c r="I154" i="6"/>
  <c r="J154" i="6"/>
  <c r="H155" i="6"/>
  <c r="I155" i="6"/>
  <c r="J155" i="6"/>
  <c r="H156" i="6"/>
  <c r="I156" i="6"/>
  <c r="J156" i="6"/>
  <c r="H157" i="6"/>
  <c r="I157" i="6"/>
  <c r="J157" i="6"/>
  <c r="H158" i="6"/>
  <c r="I158" i="6"/>
  <c r="J158" i="6"/>
  <c r="H159" i="6"/>
  <c r="I159" i="6"/>
  <c r="J159" i="6"/>
  <c r="H160" i="6"/>
  <c r="I160" i="6"/>
  <c r="J160" i="6"/>
  <c r="H161" i="6"/>
  <c r="I161" i="6"/>
  <c r="J161" i="6"/>
  <c r="H162" i="6"/>
  <c r="I162" i="6"/>
  <c r="J162" i="6"/>
  <c r="H163" i="6"/>
  <c r="I163" i="6"/>
  <c r="J163" i="6"/>
  <c r="H164" i="6"/>
  <c r="I164" i="6"/>
  <c r="J164" i="6"/>
  <c r="H165" i="6"/>
  <c r="I165" i="6"/>
  <c r="J165" i="6"/>
  <c r="H166" i="6"/>
  <c r="I166" i="6"/>
  <c r="J166" i="6"/>
  <c r="H167" i="6"/>
  <c r="I167" i="6"/>
  <c r="J167" i="6"/>
  <c r="H168" i="6"/>
  <c r="I168" i="6"/>
  <c r="J168" i="6"/>
  <c r="H169" i="6"/>
  <c r="I169" i="6"/>
  <c r="J169" i="6"/>
  <c r="H170" i="6"/>
  <c r="I170" i="6"/>
  <c r="J170" i="6"/>
  <c r="H171" i="6"/>
  <c r="I171" i="6"/>
  <c r="J171" i="6"/>
  <c r="H172" i="6"/>
  <c r="I172" i="6"/>
  <c r="J172" i="6"/>
  <c r="H173" i="6"/>
  <c r="I173" i="6"/>
  <c r="J173" i="6"/>
  <c r="H174" i="6"/>
  <c r="I174" i="6"/>
  <c r="J174" i="6"/>
  <c r="I131" i="6"/>
  <c r="J131" i="6"/>
  <c r="H131" i="6"/>
  <c r="D132" i="6"/>
  <c r="E132" i="6"/>
  <c r="F132" i="6"/>
  <c r="D133" i="6"/>
  <c r="E133" i="6"/>
  <c r="F133" i="6"/>
  <c r="D134" i="6"/>
  <c r="E134" i="6"/>
  <c r="F134" i="6"/>
  <c r="D135" i="6"/>
  <c r="E135" i="6"/>
  <c r="F135" i="6"/>
  <c r="D136" i="6"/>
  <c r="E136" i="6"/>
  <c r="F136" i="6"/>
  <c r="D137" i="6"/>
  <c r="E137" i="6"/>
  <c r="F137" i="6"/>
  <c r="D138" i="6"/>
  <c r="E138" i="6"/>
  <c r="F138" i="6"/>
  <c r="D139" i="6"/>
  <c r="E139" i="6"/>
  <c r="F139" i="6"/>
  <c r="D140" i="6"/>
  <c r="E140" i="6"/>
  <c r="F140" i="6"/>
  <c r="D141" i="6"/>
  <c r="E141" i="6"/>
  <c r="F141" i="6"/>
  <c r="D142" i="6"/>
  <c r="E142" i="6"/>
  <c r="F142" i="6"/>
  <c r="D143" i="6"/>
  <c r="E143" i="6"/>
  <c r="F143" i="6"/>
  <c r="D144" i="6"/>
  <c r="E144" i="6"/>
  <c r="F144" i="6"/>
  <c r="D145" i="6"/>
  <c r="E145" i="6"/>
  <c r="F145" i="6"/>
  <c r="D146" i="6"/>
  <c r="E146" i="6"/>
  <c r="F146" i="6"/>
  <c r="D147" i="6"/>
  <c r="E147" i="6"/>
  <c r="F147" i="6"/>
  <c r="D148" i="6"/>
  <c r="E148" i="6"/>
  <c r="F148" i="6"/>
  <c r="D149" i="6"/>
  <c r="E149" i="6"/>
  <c r="F149" i="6"/>
  <c r="D150" i="6"/>
  <c r="E150" i="6"/>
  <c r="F150" i="6"/>
  <c r="D151" i="6"/>
  <c r="E151" i="6"/>
  <c r="F151" i="6"/>
  <c r="D152" i="6"/>
  <c r="E152" i="6"/>
  <c r="F152" i="6"/>
  <c r="D153" i="6"/>
  <c r="E153" i="6"/>
  <c r="F153" i="6"/>
  <c r="D154" i="6"/>
  <c r="E154" i="6"/>
  <c r="F154" i="6"/>
  <c r="D155" i="6"/>
  <c r="E155" i="6"/>
  <c r="F155" i="6"/>
  <c r="D156" i="6"/>
  <c r="E156" i="6"/>
  <c r="F156" i="6"/>
  <c r="D157" i="6"/>
  <c r="E157" i="6"/>
  <c r="F157" i="6"/>
  <c r="D158" i="6"/>
  <c r="E158" i="6"/>
  <c r="F158" i="6"/>
  <c r="D159" i="6"/>
  <c r="E159" i="6"/>
  <c r="F159" i="6"/>
  <c r="D160" i="6"/>
  <c r="E160" i="6"/>
  <c r="F160" i="6"/>
  <c r="D161" i="6"/>
  <c r="E161" i="6"/>
  <c r="F161" i="6"/>
  <c r="D162" i="6"/>
  <c r="E162" i="6"/>
  <c r="F162" i="6"/>
  <c r="D163" i="6"/>
  <c r="E163" i="6"/>
  <c r="F163" i="6"/>
  <c r="D164" i="6"/>
  <c r="E164" i="6"/>
  <c r="F164" i="6"/>
  <c r="D165" i="6"/>
  <c r="E165" i="6"/>
  <c r="F165" i="6"/>
  <c r="D166" i="6"/>
  <c r="E166" i="6"/>
  <c r="F166" i="6"/>
  <c r="D167" i="6"/>
  <c r="E167" i="6"/>
  <c r="F167" i="6"/>
  <c r="D168" i="6"/>
  <c r="E168" i="6"/>
  <c r="F168" i="6"/>
  <c r="D169" i="6"/>
  <c r="E169" i="6"/>
  <c r="F169" i="6"/>
  <c r="D170" i="6"/>
  <c r="E170" i="6"/>
  <c r="F170" i="6"/>
  <c r="D171" i="6"/>
  <c r="E171" i="6"/>
  <c r="F171" i="6"/>
  <c r="D172" i="6"/>
  <c r="E172" i="6"/>
  <c r="F172" i="6"/>
  <c r="D173" i="6"/>
  <c r="E173" i="6"/>
  <c r="F173" i="6"/>
  <c r="D174" i="6"/>
  <c r="E174" i="6"/>
  <c r="F174" i="6"/>
  <c r="E131" i="6"/>
  <c r="F131" i="6"/>
  <c r="D131" i="6"/>
  <c r="L83" i="6"/>
  <c r="M83" i="6"/>
  <c r="N83" i="6"/>
  <c r="L84" i="6"/>
  <c r="M84" i="6"/>
  <c r="N84" i="6"/>
  <c r="L85" i="6"/>
  <c r="M85" i="6"/>
  <c r="N85" i="6"/>
  <c r="L86" i="6"/>
  <c r="M86" i="6"/>
  <c r="N86" i="6"/>
  <c r="L87" i="6"/>
  <c r="M87" i="6"/>
  <c r="N87" i="6"/>
  <c r="L88" i="6"/>
  <c r="M88" i="6"/>
  <c r="N88" i="6"/>
  <c r="L89" i="6"/>
  <c r="M89" i="6"/>
  <c r="N89" i="6"/>
  <c r="L90" i="6"/>
  <c r="M90" i="6"/>
  <c r="N90" i="6"/>
  <c r="L91" i="6"/>
  <c r="M91" i="6"/>
  <c r="N91" i="6"/>
  <c r="L92" i="6"/>
  <c r="M92" i="6"/>
  <c r="N92" i="6"/>
  <c r="L93" i="6"/>
  <c r="M93" i="6"/>
  <c r="N93" i="6"/>
  <c r="L94" i="6"/>
  <c r="M94" i="6"/>
  <c r="N94" i="6"/>
  <c r="L95" i="6"/>
  <c r="M95" i="6"/>
  <c r="N95" i="6"/>
  <c r="L96" i="6"/>
  <c r="M96" i="6"/>
  <c r="N96" i="6"/>
  <c r="L97" i="6"/>
  <c r="M97" i="6"/>
  <c r="N97" i="6"/>
  <c r="L98" i="6"/>
  <c r="M98" i="6"/>
  <c r="N98" i="6"/>
  <c r="L99" i="6"/>
  <c r="M99" i="6"/>
  <c r="N99" i="6"/>
  <c r="L100" i="6"/>
  <c r="M100" i="6"/>
  <c r="N100" i="6"/>
  <c r="L101" i="6"/>
  <c r="M101" i="6"/>
  <c r="N101" i="6"/>
  <c r="L102" i="6"/>
  <c r="M102" i="6"/>
  <c r="N102" i="6"/>
  <c r="L103" i="6"/>
  <c r="M103" i="6"/>
  <c r="N103" i="6"/>
  <c r="L104" i="6"/>
  <c r="M104" i="6"/>
  <c r="N104" i="6"/>
  <c r="L105" i="6"/>
  <c r="M105" i="6"/>
  <c r="N105" i="6"/>
  <c r="L106" i="6"/>
  <c r="M106" i="6"/>
  <c r="N106" i="6"/>
  <c r="L107" i="6"/>
  <c r="M107" i="6"/>
  <c r="N107" i="6"/>
  <c r="L108" i="6"/>
  <c r="M108" i="6"/>
  <c r="N108" i="6"/>
  <c r="L109" i="6"/>
  <c r="M109" i="6"/>
  <c r="N109" i="6"/>
  <c r="L110" i="6"/>
  <c r="M110" i="6"/>
  <c r="N110" i="6"/>
  <c r="L111" i="6"/>
  <c r="M111" i="6"/>
  <c r="N111" i="6"/>
  <c r="L112" i="6"/>
  <c r="M112" i="6"/>
  <c r="N112" i="6"/>
  <c r="L113" i="6"/>
  <c r="M113" i="6"/>
  <c r="N113" i="6"/>
  <c r="L114" i="6"/>
  <c r="M114" i="6"/>
  <c r="N114" i="6"/>
  <c r="L115" i="6"/>
  <c r="M115" i="6"/>
  <c r="N115" i="6"/>
  <c r="L116" i="6"/>
  <c r="M116" i="6"/>
  <c r="N116" i="6"/>
  <c r="L117" i="6"/>
  <c r="M117" i="6"/>
  <c r="N117" i="6"/>
  <c r="L118" i="6"/>
  <c r="M118" i="6"/>
  <c r="N118" i="6"/>
  <c r="L119" i="6"/>
  <c r="M119" i="6"/>
  <c r="N119" i="6"/>
  <c r="L120" i="6"/>
  <c r="M120" i="6"/>
  <c r="N120" i="6"/>
  <c r="L121" i="6"/>
  <c r="M121" i="6"/>
  <c r="N121" i="6"/>
  <c r="L122" i="6"/>
  <c r="M122" i="6"/>
  <c r="N122" i="6"/>
  <c r="M82" i="6"/>
  <c r="N82" i="6"/>
  <c r="L82" i="6"/>
  <c r="H83" i="6"/>
  <c r="I83" i="6"/>
  <c r="J83" i="6"/>
  <c r="H84" i="6"/>
  <c r="I84" i="6"/>
  <c r="J84" i="6"/>
  <c r="H85" i="6"/>
  <c r="I85" i="6"/>
  <c r="J85" i="6"/>
  <c r="H86" i="6"/>
  <c r="I86" i="6"/>
  <c r="J86" i="6"/>
  <c r="H87" i="6"/>
  <c r="I87" i="6"/>
  <c r="J87" i="6"/>
  <c r="H88" i="6"/>
  <c r="I88" i="6"/>
  <c r="J88" i="6"/>
  <c r="H89" i="6"/>
  <c r="I89" i="6"/>
  <c r="J89" i="6"/>
  <c r="H90" i="6"/>
  <c r="I90" i="6"/>
  <c r="J90" i="6"/>
  <c r="H91" i="6"/>
  <c r="I91" i="6"/>
  <c r="J91" i="6"/>
  <c r="H92" i="6"/>
  <c r="I92" i="6"/>
  <c r="J92" i="6"/>
  <c r="H93" i="6"/>
  <c r="I93" i="6"/>
  <c r="J93" i="6"/>
  <c r="H94" i="6"/>
  <c r="I94" i="6"/>
  <c r="J94" i="6"/>
  <c r="H95" i="6"/>
  <c r="I95" i="6"/>
  <c r="J95" i="6"/>
  <c r="H96" i="6"/>
  <c r="I96" i="6"/>
  <c r="J96" i="6"/>
  <c r="H97" i="6"/>
  <c r="I97" i="6"/>
  <c r="J97" i="6"/>
  <c r="H98" i="6"/>
  <c r="I98" i="6"/>
  <c r="J98" i="6"/>
  <c r="H99" i="6"/>
  <c r="I99" i="6"/>
  <c r="J99" i="6"/>
  <c r="H100" i="6"/>
  <c r="I100" i="6"/>
  <c r="J100" i="6"/>
  <c r="H101" i="6"/>
  <c r="I101" i="6"/>
  <c r="J101" i="6"/>
  <c r="H102" i="6"/>
  <c r="I102" i="6"/>
  <c r="J102" i="6"/>
  <c r="H103" i="6"/>
  <c r="I103" i="6"/>
  <c r="J103" i="6"/>
  <c r="H104" i="6"/>
  <c r="I104" i="6"/>
  <c r="J104" i="6"/>
  <c r="H105" i="6"/>
  <c r="I105" i="6"/>
  <c r="J105" i="6"/>
  <c r="H106" i="6"/>
  <c r="I106" i="6"/>
  <c r="J106" i="6"/>
  <c r="H107" i="6"/>
  <c r="I107" i="6"/>
  <c r="J107" i="6"/>
  <c r="H108" i="6"/>
  <c r="I108" i="6"/>
  <c r="J108" i="6"/>
  <c r="H109" i="6"/>
  <c r="I109" i="6"/>
  <c r="J109" i="6"/>
  <c r="H110" i="6"/>
  <c r="I110" i="6"/>
  <c r="J110" i="6"/>
  <c r="H111" i="6"/>
  <c r="I111" i="6"/>
  <c r="J111" i="6"/>
  <c r="H112" i="6"/>
  <c r="I112" i="6"/>
  <c r="J112" i="6"/>
  <c r="H113" i="6"/>
  <c r="I113" i="6"/>
  <c r="J113" i="6"/>
  <c r="H114" i="6"/>
  <c r="I114" i="6"/>
  <c r="J114" i="6"/>
  <c r="H115" i="6"/>
  <c r="I115" i="6"/>
  <c r="J115" i="6"/>
  <c r="H116" i="6"/>
  <c r="I116" i="6"/>
  <c r="J116" i="6"/>
  <c r="H117" i="6"/>
  <c r="I117" i="6"/>
  <c r="J117" i="6"/>
  <c r="H118" i="6"/>
  <c r="I118" i="6"/>
  <c r="J118" i="6"/>
  <c r="H119" i="6"/>
  <c r="I119" i="6"/>
  <c r="J119" i="6"/>
  <c r="H120" i="6"/>
  <c r="I120" i="6"/>
  <c r="J120" i="6"/>
  <c r="H121" i="6"/>
  <c r="I121" i="6"/>
  <c r="J121" i="6"/>
  <c r="H122" i="6"/>
  <c r="I122" i="6"/>
  <c r="J122" i="6"/>
  <c r="I82" i="6"/>
  <c r="J82" i="6"/>
  <c r="H82" i="6"/>
  <c r="D83" i="6"/>
  <c r="E83" i="6"/>
  <c r="F83" i="6"/>
  <c r="D84" i="6"/>
  <c r="E84" i="6"/>
  <c r="F84" i="6"/>
  <c r="D85" i="6"/>
  <c r="E85" i="6"/>
  <c r="F85" i="6"/>
  <c r="D86" i="6"/>
  <c r="E86" i="6"/>
  <c r="F86" i="6"/>
  <c r="D87" i="6"/>
  <c r="E87" i="6"/>
  <c r="F87" i="6"/>
  <c r="D88" i="6"/>
  <c r="E88" i="6"/>
  <c r="F88" i="6"/>
  <c r="D89" i="6"/>
  <c r="E89" i="6"/>
  <c r="F89" i="6"/>
  <c r="D90" i="6"/>
  <c r="E90" i="6"/>
  <c r="F90" i="6"/>
  <c r="D91" i="6"/>
  <c r="E91" i="6"/>
  <c r="F91" i="6"/>
  <c r="D92" i="6"/>
  <c r="E92" i="6"/>
  <c r="F92" i="6"/>
  <c r="D93" i="6"/>
  <c r="E93" i="6"/>
  <c r="F93" i="6"/>
  <c r="D94" i="6"/>
  <c r="E94" i="6"/>
  <c r="F94" i="6"/>
  <c r="D95" i="6"/>
  <c r="E95" i="6"/>
  <c r="F95" i="6"/>
  <c r="D96" i="6"/>
  <c r="E96" i="6"/>
  <c r="F96" i="6"/>
  <c r="D97" i="6"/>
  <c r="E97" i="6"/>
  <c r="F97" i="6"/>
  <c r="D98" i="6"/>
  <c r="E98" i="6"/>
  <c r="F98" i="6"/>
  <c r="D99" i="6"/>
  <c r="E99" i="6"/>
  <c r="F99" i="6"/>
  <c r="D100" i="6"/>
  <c r="E100" i="6"/>
  <c r="F100" i="6"/>
  <c r="D101" i="6"/>
  <c r="E101" i="6"/>
  <c r="F101" i="6"/>
  <c r="D102" i="6"/>
  <c r="E102" i="6"/>
  <c r="F102" i="6"/>
  <c r="D103" i="6"/>
  <c r="E103" i="6"/>
  <c r="F103" i="6"/>
  <c r="D104" i="6"/>
  <c r="E104" i="6"/>
  <c r="F104" i="6"/>
  <c r="D105" i="6"/>
  <c r="E105" i="6"/>
  <c r="F105" i="6"/>
  <c r="D106" i="6"/>
  <c r="E106" i="6"/>
  <c r="F106" i="6"/>
  <c r="D107" i="6"/>
  <c r="E107" i="6"/>
  <c r="F107" i="6"/>
  <c r="D108" i="6"/>
  <c r="E108" i="6"/>
  <c r="F108" i="6"/>
  <c r="D109" i="6"/>
  <c r="E109" i="6"/>
  <c r="F109" i="6"/>
  <c r="D110" i="6"/>
  <c r="E110" i="6"/>
  <c r="F110" i="6"/>
  <c r="D111" i="6"/>
  <c r="E111" i="6"/>
  <c r="F111" i="6"/>
  <c r="D112" i="6"/>
  <c r="E112" i="6"/>
  <c r="F112" i="6"/>
  <c r="D113" i="6"/>
  <c r="E113" i="6"/>
  <c r="F113" i="6"/>
  <c r="D114" i="6"/>
  <c r="E114" i="6"/>
  <c r="F114" i="6"/>
  <c r="D115" i="6"/>
  <c r="E115" i="6"/>
  <c r="F115" i="6"/>
  <c r="D116" i="6"/>
  <c r="E116" i="6"/>
  <c r="F116" i="6"/>
  <c r="D117" i="6"/>
  <c r="E117" i="6"/>
  <c r="F117" i="6"/>
  <c r="D118" i="6"/>
  <c r="E118" i="6"/>
  <c r="F118" i="6"/>
  <c r="D119" i="6"/>
  <c r="E119" i="6"/>
  <c r="F119" i="6"/>
  <c r="D120" i="6"/>
  <c r="E120" i="6"/>
  <c r="F120" i="6"/>
  <c r="D121" i="6"/>
  <c r="E121" i="6"/>
  <c r="F121" i="6"/>
  <c r="D122" i="6"/>
  <c r="E122" i="6"/>
  <c r="F122" i="6"/>
  <c r="E82" i="6"/>
  <c r="F82" i="6"/>
  <c r="D82" i="6"/>
  <c r="Z699" i="5"/>
  <c r="Q132" i="6" s="1"/>
  <c r="AA699" i="5"/>
  <c r="R132" i="6" s="1"/>
  <c r="AB699" i="5"/>
  <c r="S132" i="6" s="1"/>
  <c r="AC699" i="5"/>
  <c r="T132" i="6" s="1"/>
  <c r="AD699" i="5"/>
  <c r="U132" i="6" s="1"/>
  <c r="AE699" i="5"/>
  <c r="V132" i="6" s="1"/>
  <c r="Z700" i="5"/>
  <c r="Q133" i="6" s="1"/>
  <c r="AA700" i="5"/>
  <c r="R133" i="6" s="1"/>
  <c r="AB700" i="5"/>
  <c r="S133" i="6" s="1"/>
  <c r="AC700" i="5"/>
  <c r="T133" i="6" s="1"/>
  <c r="AD700" i="5"/>
  <c r="U133" i="6" s="1"/>
  <c r="AE700" i="5"/>
  <c r="V133" i="6" s="1"/>
  <c r="Z701" i="5"/>
  <c r="Q134" i="6" s="1"/>
  <c r="AA701" i="5"/>
  <c r="R134" i="6" s="1"/>
  <c r="AB701" i="5"/>
  <c r="S134" i="6" s="1"/>
  <c r="AC701" i="5"/>
  <c r="T134" i="6" s="1"/>
  <c r="AD701" i="5"/>
  <c r="U134" i="6" s="1"/>
  <c r="AE701" i="5"/>
  <c r="V134" i="6" s="1"/>
  <c r="Z702" i="5"/>
  <c r="Q135" i="6" s="1"/>
  <c r="AA702" i="5"/>
  <c r="R135" i="6" s="1"/>
  <c r="AB702" i="5"/>
  <c r="S135" i="6" s="1"/>
  <c r="AC702" i="5"/>
  <c r="T135" i="6" s="1"/>
  <c r="AD702" i="5"/>
  <c r="U135" i="6" s="1"/>
  <c r="AE702" i="5"/>
  <c r="V135" i="6" s="1"/>
  <c r="Z703" i="5"/>
  <c r="Q136" i="6" s="1"/>
  <c r="AA703" i="5"/>
  <c r="R136" i="6" s="1"/>
  <c r="AB703" i="5"/>
  <c r="S136" i="6" s="1"/>
  <c r="AC703" i="5"/>
  <c r="T136" i="6" s="1"/>
  <c r="AD703" i="5"/>
  <c r="U136" i="6" s="1"/>
  <c r="AE703" i="5"/>
  <c r="V136" i="6" s="1"/>
  <c r="Z704" i="5"/>
  <c r="Q137" i="6" s="1"/>
  <c r="AA704" i="5"/>
  <c r="R137" i="6" s="1"/>
  <c r="AB704" i="5"/>
  <c r="S137" i="6" s="1"/>
  <c r="AC704" i="5"/>
  <c r="T137" i="6" s="1"/>
  <c r="AD704" i="5"/>
  <c r="U137" i="6" s="1"/>
  <c r="AE704" i="5"/>
  <c r="V137" i="6" s="1"/>
  <c r="Z705" i="5"/>
  <c r="Q138" i="6" s="1"/>
  <c r="AA705" i="5"/>
  <c r="R138" i="6" s="1"/>
  <c r="AB705" i="5"/>
  <c r="S138" i="6" s="1"/>
  <c r="AC705" i="5"/>
  <c r="T138" i="6" s="1"/>
  <c r="AD705" i="5"/>
  <c r="U138" i="6" s="1"/>
  <c r="AE705" i="5"/>
  <c r="V138" i="6" s="1"/>
  <c r="Z706" i="5"/>
  <c r="Q139" i="6" s="1"/>
  <c r="AA706" i="5"/>
  <c r="R139" i="6" s="1"/>
  <c r="AB706" i="5"/>
  <c r="S139" i="6" s="1"/>
  <c r="AC706" i="5"/>
  <c r="T139" i="6" s="1"/>
  <c r="AD706" i="5"/>
  <c r="U139" i="6" s="1"/>
  <c r="AE706" i="5"/>
  <c r="V139" i="6" s="1"/>
  <c r="Z707" i="5"/>
  <c r="Q140" i="6" s="1"/>
  <c r="AA707" i="5"/>
  <c r="R140" i="6" s="1"/>
  <c r="AB707" i="5"/>
  <c r="S140" i="6" s="1"/>
  <c r="AC707" i="5"/>
  <c r="T140" i="6" s="1"/>
  <c r="AD707" i="5"/>
  <c r="U140" i="6" s="1"/>
  <c r="AE707" i="5"/>
  <c r="V140" i="6" s="1"/>
  <c r="Z708" i="5"/>
  <c r="Q141" i="6" s="1"/>
  <c r="AA708" i="5"/>
  <c r="R141" i="6" s="1"/>
  <c r="AB708" i="5"/>
  <c r="S141" i="6" s="1"/>
  <c r="AC708" i="5"/>
  <c r="T141" i="6" s="1"/>
  <c r="AD708" i="5"/>
  <c r="U141" i="6" s="1"/>
  <c r="AE708" i="5"/>
  <c r="V141" i="6" s="1"/>
  <c r="Z709" i="5"/>
  <c r="Q142" i="6" s="1"/>
  <c r="AA709" i="5"/>
  <c r="R142" i="6" s="1"/>
  <c r="AB709" i="5"/>
  <c r="S142" i="6" s="1"/>
  <c r="AC709" i="5"/>
  <c r="T142" i="6" s="1"/>
  <c r="AD709" i="5"/>
  <c r="U142" i="6" s="1"/>
  <c r="AE709" i="5"/>
  <c r="V142" i="6" s="1"/>
  <c r="Z710" i="5"/>
  <c r="Q143" i="6" s="1"/>
  <c r="AA710" i="5"/>
  <c r="R143" i="6" s="1"/>
  <c r="AB710" i="5"/>
  <c r="S143" i="6" s="1"/>
  <c r="AC710" i="5"/>
  <c r="T143" i="6" s="1"/>
  <c r="AD710" i="5"/>
  <c r="U143" i="6" s="1"/>
  <c r="AE710" i="5"/>
  <c r="V143" i="6" s="1"/>
  <c r="Z711" i="5"/>
  <c r="Q144" i="6" s="1"/>
  <c r="AA711" i="5"/>
  <c r="R144" i="6" s="1"/>
  <c r="AB711" i="5"/>
  <c r="S144" i="6" s="1"/>
  <c r="AC711" i="5"/>
  <c r="T144" i="6" s="1"/>
  <c r="AD711" i="5"/>
  <c r="U144" i="6" s="1"/>
  <c r="AE711" i="5"/>
  <c r="V144" i="6" s="1"/>
  <c r="Z712" i="5"/>
  <c r="Q145" i="6" s="1"/>
  <c r="AA712" i="5"/>
  <c r="R145" i="6" s="1"/>
  <c r="AB712" i="5"/>
  <c r="S145" i="6" s="1"/>
  <c r="AC712" i="5"/>
  <c r="T145" i="6" s="1"/>
  <c r="AD712" i="5"/>
  <c r="U145" i="6" s="1"/>
  <c r="AE712" i="5"/>
  <c r="V145" i="6" s="1"/>
  <c r="Z713" i="5"/>
  <c r="Q146" i="6" s="1"/>
  <c r="AA713" i="5"/>
  <c r="R146" i="6" s="1"/>
  <c r="AB713" i="5"/>
  <c r="S146" i="6" s="1"/>
  <c r="AC713" i="5"/>
  <c r="T146" i="6" s="1"/>
  <c r="AD713" i="5"/>
  <c r="U146" i="6" s="1"/>
  <c r="AE713" i="5"/>
  <c r="V146" i="6" s="1"/>
  <c r="Z714" i="5"/>
  <c r="Q147" i="6" s="1"/>
  <c r="AA714" i="5"/>
  <c r="R147" i="6" s="1"/>
  <c r="AB714" i="5"/>
  <c r="S147" i="6" s="1"/>
  <c r="AC714" i="5"/>
  <c r="T147" i="6" s="1"/>
  <c r="AD714" i="5"/>
  <c r="U147" i="6" s="1"/>
  <c r="AE714" i="5"/>
  <c r="V147" i="6" s="1"/>
  <c r="Z715" i="5"/>
  <c r="Q148" i="6" s="1"/>
  <c r="AA715" i="5"/>
  <c r="R148" i="6" s="1"/>
  <c r="AB715" i="5"/>
  <c r="S148" i="6" s="1"/>
  <c r="AC715" i="5"/>
  <c r="T148" i="6" s="1"/>
  <c r="AD715" i="5"/>
  <c r="U148" i="6" s="1"/>
  <c r="AE715" i="5"/>
  <c r="V148" i="6" s="1"/>
  <c r="Z716" i="5"/>
  <c r="AA716" i="5"/>
  <c r="AB716" i="5"/>
  <c r="AC716" i="5"/>
  <c r="AD716" i="5"/>
  <c r="AE716" i="5"/>
  <c r="Z717" i="5"/>
  <c r="Q149" i="6" s="1"/>
  <c r="AA717" i="5"/>
  <c r="R149" i="6" s="1"/>
  <c r="AB717" i="5"/>
  <c r="S149" i="6" s="1"/>
  <c r="AC717" i="5"/>
  <c r="T149" i="6" s="1"/>
  <c r="AD717" i="5"/>
  <c r="U149" i="6" s="1"/>
  <c r="AE717" i="5"/>
  <c r="V149" i="6" s="1"/>
  <c r="Z718" i="5"/>
  <c r="Q150" i="6" s="1"/>
  <c r="AA718" i="5"/>
  <c r="R150" i="6" s="1"/>
  <c r="AB718" i="5"/>
  <c r="S150" i="6" s="1"/>
  <c r="AC718" i="5"/>
  <c r="T150" i="6" s="1"/>
  <c r="AD718" i="5"/>
  <c r="U150" i="6" s="1"/>
  <c r="AE718" i="5"/>
  <c r="V150" i="6" s="1"/>
  <c r="Z719" i="5"/>
  <c r="Q151" i="6" s="1"/>
  <c r="AA719" i="5"/>
  <c r="R151" i="6" s="1"/>
  <c r="AB719" i="5"/>
  <c r="S151" i="6" s="1"/>
  <c r="AC719" i="5"/>
  <c r="T151" i="6" s="1"/>
  <c r="AD719" i="5"/>
  <c r="U151" i="6" s="1"/>
  <c r="AE719" i="5"/>
  <c r="V151" i="6" s="1"/>
  <c r="Z720" i="5"/>
  <c r="Q152" i="6" s="1"/>
  <c r="AA720" i="5"/>
  <c r="R152" i="6" s="1"/>
  <c r="AB720" i="5"/>
  <c r="S152" i="6" s="1"/>
  <c r="AC720" i="5"/>
  <c r="T152" i="6" s="1"/>
  <c r="AD720" i="5"/>
  <c r="U152" i="6" s="1"/>
  <c r="AE720" i="5"/>
  <c r="V152" i="6" s="1"/>
  <c r="Z721" i="5"/>
  <c r="Q153" i="6" s="1"/>
  <c r="AA721" i="5"/>
  <c r="R153" i="6" s="1"/>
  <c r="AB721" i="5"/>
  <c r="S153" i="6" s="1"/>
  <c r="AC721" i="5"/>
  <c r="T153" i="6" s="1"/>
  <c r="AD721" i="5"/>
  <c r="U153" i="6" s="1"/>
  <c r="AE721" i="5"/>
  <c r="V153" i="6" s="1"/>
  <c r="Z722" i="5"/>
  <c r="Q154" i="6" s="1"/>
  <c r="AA722" i="5"/>
  <c r="R154" i="6" s="1"/>
  <c r="AB722" i="5"/>
  <c r="S154" i="6" s="1"/>
  <c r="AC722" i="5"/>
  <c r="T154" i="6" s="1"/>
  <c r="AD722" i="5"/>
  <c r="U154" i="6" s="1"/>
  <c r="AE722" i="5"/>
  <c r="V154" i="6" s="1"/>
  <c r="Z723" i="5"/>
  <c r="Q155" i="6" s="1"/>
  <c r="AA723" i="5"/>
  <c r="R155" i="6" s="1"/>
  <c r="AB723" i="5"/>
  <c r="S155" i="6" s="1"/>
  <c r="AC723" i="5"/>
  <c r="T155" i="6" s="1"/>
  <c r="AD723" i="5"/>
  <c r="U155" i="6" s="1"/>
  <c r="AE723" i="5"/>
  <c r="V155" i="6" s="1"/>
  <c r="Z724" i="5"/>
  <c r="Q156" i="6" s="1"/>
  <c r="AA724" i="5"/>
  <c r="R156" i="6" s="1"/>
  <c r="AB724" i="5"/>
  <c r="S156" i="6" s="1"/>
  <c r="AC724" i="5"/>
  <c r="T156" i="6" s="1"/>
  <c r="AD724" i="5"/>
  <c r="U156" i="6" s="1"/>
  <c r="AE724" i="5"/>
  <c r="V156" i="6" s="1"/>
  <c r="Z725" i="5"/>
  <c r="Q157" i="6" s="1"/>
  <c r="AA725" i="5"/>
  <c r="R157" i="6" s="1"/>
  <c r="AB725" i="5"/>
  <c r="S157" i="6" s="1"/>
  <c r="AC725" i="5"/>
  <c r="T157" i="6" s="1"/>
  <c r="AD725" i="5"/>
  <c r="U157" i="6" s="1"/>
  <c r="AE725" i="5"/>
  <c r="V157" i="6" s="1"/>
  <c r="Z726" i="5"/>
  <c r="Q158" i="6" s="1"/>
  <c r="AA726" i="5"/>
  <c r="R158" i="6" s="1"/>
  <c r="AB726" i="5"/>
  <c r="S158" i="6" s="1"/>
  <c r="AC726" i="5"/>
  <c r="T158" i="6" s="1"/>
  <c r="AD726" i="5"/>
  <c r="U158" i="6" s="1"/>
  <c r="AE726" i="5"/>
  <c r="V158" i="6" s="1"/>
  <c r="Z727" i="5"/>
  <c r="Q159" i="6" s="1"/>
  <c r="AA727" i="5"/>
  <c r="R159" i="6" s="1"/>
  <c r="AB727" i="5"/>
  <c r="S159" i="6" s="1"/>
  <c r="AC727" i="5"/>
  <c r="T159" i="6" s="1"/>
  <c r="AD727" i="5"/>
  <c r="U159" i="6" s="1"/>
  <c r="AE727" i="5"/>
  <c r="V159" i="6" s="1"/>
  <c r="Z728" i="5"/>
  <c r="Q160" i="6" s="1"/>
  <c r="AA728" i="5"/>
  <c r="R160" i="6" s="1"/>
  <c r="AB728" i="5"/>
  <c r="S160" i="6" s="1"/>
  <c r="AC728" i="5"/>
  <c r="T160" i="6" s="1"/>
  <c r="AD728" i="5"/>
  <c r="U160" i="6" s="1"/>
  <c r="AE728" i="5"/>
  <c r="V160" i="6" s="1"/>
  <c r="Z729" i="5"/>
  <c r="Q161" i="6" s="1"/>
  <c r="AA729" i="5"/>
  <c r="R161" i="6" s="1"/>
  <c r="AB729" i="5"/>
  <c r="S161" i="6" s="1"/>
  <c r="AC729" i="5"/>
  <c r="T161" i="6" s="1"/>
  <c r="AD729" i="5"/>
  <c r="U161" i="6" s="1"/>
  <c r="AE729" i="5"/>
  <c r="V161" i="6" s="1"/>
  <c r="Z730" i="5"/>
  <c r="Q162" i="6" s="1"/>
  <c r="AA730" i="5"/>
  <c r="R162" i="6" s="1"/>
  <c r="AB730" i="5"/>
  <c r="S162" i="6" s="1"/>
  <c r="AC730" i="5"/>
  <c r="T162" i="6" s="1"/>
  <c r="AD730" i="5"/>
  <c r="U162" i="6" s="1"/>
  <c r="AE730" i="5"/>
  <c r="V162" i="6" s="1"/>
  <c r="Z731" i="5"/>
  <c r="Q163" i="6" s="1"/>
  <c r="AA731" i="5"/>
  <c r="R163" i="6" s="1"/>
  <c r="AB731" i="5"/>
  <c r="S163" i="6" s="1"/>
  <c r="AC731" i="5"/>
  <c r="T163" i="6" s="1"/>
  <c r="AD731" i="5"/>
  <c r="U163" i="6" s="1"/>
  <c r="AE731" i="5"/>
  <c r="V163" i="6" s="1"/>
  <c r="Z732" i="5"/>
  <c r="Q164" i="6" s="1"/>
  <c r="AA732" i="5"/>
  <c r="R164" i="6" s="1"/>
  <c r="AB732" i="5"/>
  <c r="S164" i="6" s="1"/>
  <c r="AC732" i="5"/>
  <c r="T164" i="6" s="1"/>
  <c r="AD732" i="5"/>
  <c r="U164" i="6" s="1"/>
  <c r="AE732" i="5"/>
  <c r="V164" i="6" s="1"/>
  <c r="Z733" i="5"/>
  <c r="Q165" i="6" s="1"/>
  <c r="AA733" i="5"/>
  <c r="R165" i="6" s="1"/>
  <c r="AB733" i="5"/>
  <c r="S165" i="6" s="1"/>
  <c r="AC733" i="5"/>
  <c r="T165" i="6" s="1"/>
  <c r="AD733" i="5"/>
  <c r="U165" i="6" s="1"/>
  <c r="AE733" i="5"/>
  <c r="V165" i="6" s="1"/>
  <c r="Z734" i="5"/>
  <c r="Q166" i="6" s="1"/>
  <c r="AA734" i="5"/>
  <c r="R166" i="6" s="1"/>
  <c r="AB734" i="5"/>
  <c r="S166" i="6" s="1"/>
  <c r="AC734" i="5"/>
  <c r="T166" i="6" s="1"/>
  <c r="AD734" i="5"/>
  <c r="U166" i="6" s="1"/>
  <c r="AE734" i="5"/>
  <c r="V166" i="6" s="1"/>
  <c r="Z735" i="5"/>
  <c r="Q167" i="6" s="1"/>
  <c r="AA735" i="5"/>
  <c r="R167" i="6" s="1"/>
  <c r="AB735" i="5"/>
  <c r="S167" i="6" s="1"/>
  <c r="AC735" i="5"/>
  <c r="T167" i="6" s="1"/>
  <c r="AD735" i="5"/>
  <c r="U167" i="6" s="1"/>
  <c r="AE735" i="5"/>
  <c r="V167" i="6" s="1"/>
  <c r="Z736" i="5"/>
  <c r="Q168" i="6" s="1"/>
  <c r="AA736" i="5"/>
  <c r="R168" i="6" s="1"/>
  <c r="AB736" i="5"/>
  <c r="S168" i="6" s="1"/>
  <c r="AC736" i="5"/>
  <c r="T168" i="6" s="1"/>
  <c r="AD736" i="5"/>
  <c r="U168" i="6" s="1"/>
  <c r="AE736" i="5"/>
  <c r="V168" i="6" s="1"/>
  <c r="Z737" i="5"/>
  <c r="Q169" i="6" s="1"/>
  <c r="AA737" i="5"/>
  <c r="R169" i="6" s="1"/>
  <c r="AB737" i="5"/>
  <c r="S169" i="6" s="1"/>
  <c r="AC737" i="5"/>
  <c r="T169" i="6" s="1"/>
  <c r="AD737" i="5"/>
  <c r="U169" i="6" s="1"/>
  <c r="AE737" i="5"/>
  <c r="V169" i="6" s="1"/>
  <c r="Z738" i="5"/>
  <c r="Q170" i="6" s="1"/>
  <c r="AA738" i="5"/>
  <c r="R170" i="6" s="1"/>
  <c r="AB738" i="5"/>
  <c r="S170" i="6" s="1"/>
  <c r="AC738" i="5"/>
  <c r="T170" i="6" s="1"/>
  <c r="AD738" i="5"/>
  <c r="U170" i="6" s="1"/>
  <c r="AE738" i="5"/>
  <c r="V170" i="6" s="1"/>
  <c r="Z739" i="5"/>
  <c r="Q171" i="6" s="1"/>
  <c r="AA739" i="5"/>
  <c r="R171" i="6" s="1"/>
  <c r="AB739" i="5"/>
  <c r="S171" i="6" s="1"/>
  <c r="AC739" i="5"/>
  <c r="T171" i="6" s="1"/>
  <c r="AD739" i="5"/>
  <c r="U171" i="6" s="1"/>
  <c r="AE739" i="5"/>
  <c r="V171" i="6" s="1"/>
  <c r="Z740" i="5"/>
  <c r="Q172" i="6" s="1"/>
  <c r="AA740" i="5"/>
  <c r="R172" i="6" s="1"/>
  <c r="AB740" i="5"/>
  <c r="S172" i="6" s="1"/>
  <c r="AC740" i="5"/>
  <c r="T172" i="6" s="1"/>
  <c r="AD740" i="5"/>
  <c r="U172" i="6" s="1"/>
  <c r="AE740" i="5"/>
  <c r="V172" i="6" s="1"/>
  <c r="Z741" i="5"/>
  <c r="Q173" i="6" s="1"/>
  <c r="AA741" i="5"/>
  <c r="R173" i="6" s="1"/>
  <c r="AB741" i="5"/>
  <c r="S173" i="6" s="1"/>
  <c r="AC741" i="5"/>
  <c r="T173" i="6" s="1"/>
  <c r="AD741" i="5"/>
  <c r="U173" i="6" s="1"/>
  <c r="AE741" i="5"/>
  <c r="V173" i="6" s="1"/>
  <c r="Z742" i="5"/>
  <c r="Q174" i="6" s="1"/>
  <c r="AA742" i="5"/>
  <c r="R174" i="6" s="1"/>
  <c r="AB742" i="5"/>
  <c r="S174" i="6" s="1"/>
  <c r="AC742" i="5"/>
  <c r="T174" i="6" s="1"/>
  <c r="AD742" i="5"/>
  <c r="U174" i="6" s="1"/>
  <c r="AE742" i="5"/>
  <c r="V174" i="6" s="1"/>
  <c r="AA698" i="5"/>
  <c r="R131" i="6" s="1"/>
  <c r="AB698" i="5"/>
  <c r="S131" i="6" s="1"/>
  <c r="AC698" i="5"/>
  <c r="T131" i="6" s="1"/>
  <c r="AD698" i="5"/>
  <c r="U131" i="6" s="1"/>
  <c r="AE698" i="5"/>
  <c r="V131" i="6" s="1"/>
  <c r="Z698" i="5"/>
  <c r="Q131" i="6" s="1"/>
  <c r="Z650" i="5"/>
  <c r="Q83" i="6" s="1"/>
  <c r="AA650" i="5"/>
  <c r="R83" i="6" s="1"/>
  <c r="AB650" i="5"/>
  <c r="S83" i="6" s="1"/>
  <c r="AC650" i="5"/>
  <c r="T83" i="6" s="1"/>
  <c r="AD650" i="5"/>
  <c r="U83" i="6" s="1"/>
  <c r="AE650" i="5"/>
  <c r="V83" i="6" s="1"/>
  <c r="Z651" i="5"/>
  <c r="Q84" i="6" s="1"/>
  <c r="AA651" i="5"/>
  <c r="R84" i="6" s="1"/>
  <c r="AB651" i="5"/>
  <c r="S84" i="6" s="1"/>
  <c r="AC651" i="5"/>
  <c r="T84" i="6" s="1"/>
  <c r="AD651" i="5"/>
  <c r="U84" i="6" s="1"/>
  <c r="AE651" i="5"/>
  <c r="V84" i="6" s="1"/>
  <c r="Z652" i="5"/>
  <c r="Q85" i="6" s="1"/>
  <c r="AA652" i="5"/>
  <c r="R85" i="6" s="1"/>
  <c r="AB652" i="5"/>
  <c r="S85" i="6" s="1"/>
  <c r="AC652" i="5"/>
  <c r="T85" i="6" s="1"/>
  <c r="AD652" i="5"/>
  <c r="U85" i="6" s="1"/>
  <c r="AE652" i="5"/>
  <c r="V85" i="6" s="1"/>
  <c r="Z653" i="5"/>
  <c r="Q86" i="6" s="1"/>
  <c r="AA653" i="5"/>
  <c r="R86" i="6" s="1"/>
  <c r="AB653" i="5"/>
  <c r="S86" i="6" s="1"/>
  <c r="AC653" i="5"/>
  <c r="T86" i="6" s="1"/>
  <c r="AD653" i="5"/>
  <c r="U86" i="6" s="1"/>
  <c r="AE653" i="5"/>
  <c r="V86" i="6" s="1"/>
  <c r="Z654" i="5"/>
  <c r="Q87" i="6" s="1"/>
  <c r="AA654" i="5"/>
  <c r="R87" i="6" s="1"/>
  <c r="AB654" i="5"/>
  <c r="S87" i="6" s="1"/>
  <c r="AC654" i="5"/>
  <c r="T87" i="6" s="1"/>
  <c r="AD654" i="5"/>
  <c r="U87" i="6" s="1"/>
  <c r="AE654" i="5"/>
  <c r="V87" i="6" s="1"/>
  <c r="Z655" i="5"/>
  <c r="Q88" i="6" s="1"/>
  <c r="AA655" i="5"/>
  <c r="R88" i="6" s="1"/>
  <c r="AB655" i="5"/>
  <c r="S88" i="6" s="1"/>
  <c r="AC655" i="5"/>
  <c r="T88" i="6" s="1"/>
  <c r="AD655" i="5"/>
  <c r="U88" i="6" s="1"/>
  <c r="AE655" i="5"/>
  <c r="V88" i="6" s="1"/>
  <c r="Z656" i="5"/>
  <c r="Q89" i="6" s="1"/>
  <c r="AA656" i="5"/>
  <c r="R89" i="6" s="1"/>
  <c r="AB656" i="5"/>
  <c r="S89" i="6" s="1"/>
  <c r="AC656" i="5"/>
  <c r="T89" i="6" s="1"/>
  <c r="AD656" i="5"/>
  <c r="U89" i="6" s="1"/>
  <c r="AE656" i="5"/>
  <c r="V89" i="6" s="1"/>
  <c r="Z657" i="5"/>
  <c r="Q90" i="6" s="1"/>
  <c r="AA657" i="5"/>
  <c r="R90" i="6" s="1"/>
  <c r="AB657" i="5"/>
  <c r="S90" i="6" s="1"/>
  <c r="AC657" i="5"/>
  <c r="T90" i="6" s="1"/>
  <c r="AD657" i="5"/>
  <c r="U90" i="6" s="1"/>
  <c r="AE657" i="5"/>
  <c r="V90" i="6" s="1"/>
  <c r="Z658" i="5"/>
  <c r="Q91" i="6" s="1"/>
  <c r="AA658" i="5"/>
  <c r="R91" i="6" s="1"/>
  <c r="AB658" i="5"/>
  <c r="S91" i="6" s="1"/>
  <c r="AC658" i="5"/>
  <c r="T91" i="6" s="1"/>
  <c r="AD658" i="5"/>
  <c r="U91" i="6" s="1"/>
  <c r="AE658" i="5"/>
  <c r="V91" i="6" s="1"/>
  <c r="Z659" i="5"/>
  <c r="Q92" i="6" s="1"/>
  <c r="AA659" i="5"/>
  <c r="R92" i="6" s="1"/>
  <c r="AB659" i="5"/>
  <c r="S92" i="6" s="1"/>
  <c r="AC659" i="5"/>
  <c r="T92" i="6" s="1"/>
  <c r="AD659" i="5"/>
  <c r="U92" i="6" s="1"/>
  <c r="AE659" i="5"/>
  <c r="V92" i="6" s="1"/>
  <c r="Z660" i="5"/>
  <c r="Q93" i="6" s="1"/>
  <c r="AA660" i="5"/>
  <c r="R93" i="6" s="1"/>
  <c r="AB660" i="5"/>
  <c r="S93" i="6" s="1"/>
  <c r="AC660" i="5"/>
  <c r="T93" i="6" s="1"/>
  <c r="AD660" i="5"/>
  <c r="U93" i="6" s="1"/>
  <c r="AE660" i="5"/>
  <c r="V93" i="6" s="1"/>
  <c r="Z661" i="5"/>
  <c r="Q94" i="6" s="1"/>
  <c r="AA661" i="5"/>
  <c r="R94" i="6" s="1"/>
  <c r="AB661" i="5"/>
  <c r="S94" i="6" s="1"/>
  <c r="AC661" i="5"/>
  <c r="T94" i="6" s="1"/>
  <c r="AD661" i="5"/>
  <c r="U94" i="6" s="1"/>
  <c r="AE661" i="5"/>
  <c r="V94" i="6" s="1"/>
  <c r="Z662" i="5"/>
  <c r="Q95" i="6" s="1"/>
  <c r="AA662" i="5"/>
  <c r="R95" i="6" s="1"/>
  <c r="AB662" i="5"/>
  <c r="S95" i="6" s="1"/>
  <c r="AC662" i="5"/>
  <c r="T95" i="6" s="1"/>
  <c r="AD662" i="5"/>
  <c r="U95" i="6" s="1"/>
  <c r="AE662" i="5"/>
  <c r="V95" i="6" s="1"/>
  <c r="Z663" i="5"/>
  <c r="AA663" i="5"/>
  <c r="AB663" i="5"/>
  <c r="AC663" i="5"/>
  <c r="AD663" i="5"/>
  <c r="AE663" i="5"/>
  <c r="Z664" i="5"/>
  <c r="AA664" i="5"/>
  <c r="AB664" i="5"/>
  <c r="AC664" i="5"/>
  <c r="AD664" i="5"/>
  <c r="AE664" i="5"/>
  <c r="Z665" i="5"/>
  <c r="AA665" i="5"/>
  <c r="AB665" i="5"/>
  <c r="AC665" i="5"/>
  <c r="AD665" i="5"/>
  <c r="AE665" i="5"/>
  <c r="Z666" i="5"/>
  <c r="AA666" i="5"/>
  <c r="AB666" i="5"/>
  <c r="AC666" i="5"/>
  <c r="AD666" i="5"/>
  <c r="AE666" i="5"/>
  <c r="Z667" i="5"/>
  <c r="Q96" i="6" s="1"/>
  <c r="AA667" i="5"/>
  <c r="R96" i="6" s="1"/>
  <c r="AB667" i="5"/>
  <c r="S96" i="6" s="1"/>
  <c r="AC667" i="5"/>
  <c r="T96" i="6" s="1"/>
  <c r="AD667" i="5"/>
  <c r="U96" i="6" s="1"/>
  <c r="AE667" i="5"/>
  <c r="V96" i="6" s="1"/>
  <c r="Z668" i="5"/>
  <c r="Q97" i="6" s="1"/>
  <c r="AA668" i="5"/>
  <c r="R97" i="6" s="1"/>
  <c r="AB668" i="5"/>
  <c r="S97" i="6" s="1"/>
  <c r="AC668" i="5"/>
  <c r="T97" i="6" s="1"/>
  <c r="AD668" i="5"/>
  <c r="U97" i="6" s="1"/>
  <c r="AE668" i="5"/>
  <c r="V97" i="6" s="1"/>
  <c r="Z669" i="5"/>
  <c r="Q98" i="6" s="1"/>
  <c r="AA669" i="5"/>
  <c r="R98" i="6" s="1"/>
  <c r="AB669" i="5"/>
  <c r="S98" i="6" s="1"/>
  <c r="AC669" i="5"/>
  <c r="T98" i="6" s="1"/>
  <c r="AD669" i="5"/>
  <c r="U98" i="6" s="1"/>
  <c r="AE669" i="5"/>
  <c r="V98" i="6" s="1"/>
  <c r="Z670" i="5"/>
  <c r="Q99" i="6" s="1"/>
  <c r="AA670" i="5"/>
  <c r="R99" i="6" s="1"/>
  <c r="AB670" i="5"/>
  <c r="S99" i="6" s="1"/>
  <c r="AC670" i="5"/>
  <c r="T99" i="6" s="1"/>
  <c r="AD670" i="5"/>
  <c r="U99" i="6" s="1"/>
  <c r="AE670" i="5"/>
  <c r="V99" i="6" s="1"/>
  <c r="Z671" i="5"/>
  <c r="Q100" i="6" s="1"/>
  <c r="AA671" i="5"/>
  <c r="R100" i="6" s="1"/>
  <c r="AB671" i="5"/>
  <c r="S100" i="6" s="1"/>
  <c r="AC671" i="5"/>
  <c r="T100" i="6" s="1"/>
  <c r="AD671" i="5"/>
  <c r="U100" i="6" s="1"/>
  <c r="AE671" i="5"/>
  <c r="V100" i="6" s="1"/>
  <c r="Z672" i="5"/>
  <c r="Q101" i="6" s="1"/>
  <c r="AA672" i="5"/>
  <c r="R101" i="6" s="1"/>
  <c r="AB672" i="5"/>
  <c r="S101" i="6" s="1"/>
  <c r="AC672" i="5"/>
  <c r="T101" i="6" s="1"/>
  <c r="AD672" i="5"/>
  <c r="U101" i="6" s="1"/>
  <c r="AE672" i="5"/>
  <c r="V101" i="6" s="1"/>
  <c r="Z673" i="5"/>
  <c r="Q102" i="6" s="1"/>
  <c r="AA673" i="5"/>
  <c r="R102" i="6" s="1"/>
  <c r="AB673" i="5"/>
  <c r="S102" i="6" s="1"/>
  <c r="AC673" i="5"/>
  <c r="T102" i="6" s="1"/>
  <c r="AD673" i="5"/>
  <c r="U102" i="6" s="1"/>
  <c r="AE673" i="5"/>
  <c r="V102" i="6" s="1"/>
  <c r="Z674" i="5"/>
  <c r="Q103" i="6" s="1"/>
  <c r="AA674" i="5"/>
  <c r="R103" i="6" s="1"/>
  <c r="AB674" i="5"/>
  <c r="S103" i="6" s="1"/>
  <c r="AC674" i="5"/>
  <c r="T103" i="6" s="1"/>
  <c r="AD674" i="5"/>
  <c r="U103" i="6" s="1"/>
  <c r="AE674" i="5"/>
  <c r="V103" i="6" s="1"/>
  <c r="Z675" i="5"/>
  <c r="Q104" i="6" s="1"/>
  <c r="AA675" i="5"/>
  <c r="R104" i="6" s="1"/>
  <c r="AB675" i="5"/>
  <c r="S104" i="6" s="1"/>
  <c r="AC675" i="5"/>
  <c r="T104" i="6" s="1"/>
  <c r="AD675" i="5"/>
  <c r="U104" i="6" s="1"/>
  <c r="AE675" i="5"/>
  <c r="V104" i="6" s="1"/>
  <c r="Z676" i="5"/>
  <c r="Q105" i="6" s="1"/>
  <c r="AA676" i="5"/>
  <c r="R105" i="6" s="1"/>
  <c r="AB676" i="5"/>
  <c r="S105" i="6" s="1"/>
  <c r="AC676" i="5"/>
  <c r="T105" i="6" s="1"/>
  <c r="AD676" i="5"/>
  <c r="U105" i="6" s="1"/>
  <c r="AE676" i="5"/>
  <c r="V105" i="6" s="1"/>
  <c r="Z677" i="5"/>
  <c r="Q106" i="6" s="1"/>
  <c r="AA677" i="5"/>
  <c r="R106" i="6" s="1"/>
  <c r="AB677" i="5"/>
  <c r="S106" i="6" s="1"/>
  <c r="AC677" i="5"/>
  <c r="T106" i="6" s="1"/>
  <c r="AD677" i="5"/>
  <c r="U106" i="6" s="1"/>
  <c r="AE677" i="5"/>
  <c r="V106" i="6" s="1"/>
  <c r="Z678" i="5"/>
  <c r="Q107" i="6" s="1"/>
  <c r="AA678" i="5"/>
  <c r="R107" i="6" s="1"/>
  <c r="AB678" i="5"/>
  <c r="S107" i="6" s="1"/>
  <c r="AC678" i="5"/>
  <c r="T107" i="6" s="1"/>
  <c r="AD678" i="5"/>
  <c r="U107" i="6" s="1"/>
  <c r="AE678" i="5"/>
  <c r="V107" i="6" s="1"/>
  <c r="Z679" i="5"/>
  <c r="Q108" i="6" s="1"/>
  <c r="AA679" i="5"/>
  <c r="R108" i="6" s="1"/>
  <c r="AB679" i="5"/>
  <c r="S108" i="6" s="1"/>
  <c r="AC679" i="5"/>
  <c r="T108" i="6" s="1"/>
  <c r="AD679" i="5"/>
  <c r="U108" i="6" s="1"/>
  <c r="AE679" i="5"/>
  <c r="V108" i="6" s="1"/>
  <c r="Z680" i="5"/>
  <c r="Q109" i="6" s="1"/>
  <c r="AA680" i="5"/>
  <c r="R109" i="6" s="1"/>
  <c r="AB680" i="5"/>
  <c r="S109" i="6" s="1"/>
  <c r="AC680" i="5"/>
  <c r="T109" i="6" s="1"/>
  <c r="AD680" i="5"/>
  <c r="U109" i="6" s="1"/>
  <c r="AE680" i="5"/>
  <c r="V109" i="6" s="1"/>
  <c r="Z681" i="5"/>
  <c r="Q110" i="6" s="1"/>
  <c r="AA681" i="5"/>
  <c r="R110" i="6" s="1"/>
  <c r="AB681" i="5"/>
  <c r="S110" i="6" s="1"/>
  <c r="AC681" i="5"/>
  <c r="T110" i="6" s="1"/>
  <c r="AD681" i="5"/>
  <c r="U110" i="6" s="1"/>
  <c r="AE681" i="5"/>
  <c r="V110" i="6" s="1"/>
  <c r="Z682" i="5"/>
  <c r="Q111" i="6" s="1"/>
  <c r="AA682" i="5"/>
  <c r="R111" i="6" s="1"/>
  <c r="AB682" i="5"/>
  <c r="S111" i="6" s="1"/>
  <c r="AC682" i="5"/>
  <c r="T111" i="6" s="1"/>
  <c r="AD682" i="5"/>
  <c r="U111" i="6" s="1"/>
  <c r="AE682" i="5"/>
  <c r="V111" i="6" s="1"/>
  <c r="Z683" i="5"/>
  <c r="Q112" i="6" s="1"/>
  <c r="AA683" i="5"/>
  <c r="R112" i="6" s="1"/>
  <c r="AB683" i="5"/>
  <c r="S112" i="6" s="1"/>
  <c r="AC683" i="5"/>
  <c r="T112" i="6" s="1"/>
  <c r="AD683" i="5"/>
  <c r="U112" i="6" s="1"/>
  <c r="AE683" i="5"/>
  <c r="V112" i="6" s="1"/>
  <c r="Z684" i="5"/>
  <c r="Q113" i="6" s="1"/>
  <c r="AA684" i="5"/>
  <c r="R113" i="6" s="1"/>
  <c r="AB684" i="5"/>
  <c r="S113" i="6" s="1"/>
  <c r="AC684" i="5"/>
  <c r="T113" i="6" s="1"/>
  <c r="AD684" i="5"/>
  <c r="U113" i="6" s="1"/>
  <c r="AE684" i="5"/>
  <c r="V113" i="6" s="1"/>
  <c r="Z685" i="5"/>
  <c r="Q114" i="6" s="1"/>
  <c r="AA685" i="5"/>
  <c r="R114" i="6" s="1"/>
  <c r="AB685" i="5"/>
  <c r="S114" i="6" s="1"/>
  <c r="AC685" i="5"/>
  <c r="T114" i="6" s="1"/>
  <c r="AD685" i="5"/>
  <c r="U114" i="6" s="1"/>
  <c r="AE685" i="5"/>
  <c r="V114" i="6" s="1"/>
  <c r="Z686" i="5"/>
  <c r="Q115" i="6" s="1"/>
  <c r="AA686" i="5"/>
  <c r="R115" i="6" s="1"/>
  <c r="AB686" i="5"/>
  <c r="S115" i="6" s="1"/>
  <c r="AC686" i="5"/>
  <c r="T115" i="6" s="1"/>
  <c r="AD686" i="5"/>
  <c r="U115" i="6" s="1"/>
  <c r="AE686" i="5"/>
  <c r="V115" i="6" s="1"/>
  <c r="Z687" i="5"/>
  <c r="Q116" i="6" s="1"/>
  <c r="AA687" i="5"/>
  <c r="R116" i="6" s="1"/>
  <c r="AB687" i="5"/>
  <c r="S116" i="6" s="1"/>
  <c r="AC687" i="5"/>
  <c r="T116" i="6" s="1"/>
  <c r="AD687" i="5"/>
  <c r="U116" i="6" s="1"/>
  <c r="AE687" i="5"/>
  <c r="V116" i="6" s="1"/>
  <c r="Z688" i="5"/>
  <c r="Q117" i="6" s="1"/>
  <c r="AA688" i="5"/>
  <c r="R117" i="6" s="1"/>
  <c r="AB688" i="5"/>
  <c r="S117" i="6" s="1"/>
  <c r="AC688" i="5"/>
  <c r="T117" i="6" s="1"/>
  <c r="AD688" i="5"/>
  <c r="U117" i="6" s="1"/>
  <c r="AE688" i="5"/>
  <c r="V117" i="6" s="1"/>
  <c r="Z689" i="5"/>
  <c r="Q118" i="6" s="1"/>
  <c r="AA689" i="5"/>
  <c r="R118" i="6" s="1"/>
  <c r="AB689" i="5"/>
  <c r="S118" i="6" s="1"/>
  <c r="AC689" i="5"/>
  <c r="T118" i="6" s="1"/>
  <c r="AD689" i="5"/>
  <c r="U118" i="6" s="1"/>
  <c r="AE689" i="5"/>
  <c r="V118" i="6" s="1"/>
  <c r="Z690" i="5"/>
  <c r="Q119" i="6" s="1"/>
  <c r="AA690" i="5"/>
  <c r="R119" i="6" s="1"/>
  <c r="AB690" i="5"/>
  <c r="S119" i="6" s="1"/>
  <c r="AC690" i="5"/>
  <c r="T119" i="6" s="1"/>
  <c r="AD690" i="5"/>
  <c r="U119" i="6" s="1"/>
  <c r="AE690" i="5"/>
  <c r="V119" i="6" s="1"/>
  <c r="Z691" i="5"/>
  <c r="Q120" i="6" s="1"/>
  <c r="AA691" i="5"/>
  <c r="R120" i="6" s="1"/>
  <c r="AB691" i="5"/>
  <c r="S120" i="6" s="1"/>
  <c r="AC691" i="5"/>
  <c r="T120" i="6" s="1"/>
  <c r="AD691" i="5"/>
  <c r="U120" i="6" s="1"/>
  <c r="AE691" i="5"/>
  <c r="V120" i="6" s="1"/>
  <c r="Z692" i="5"/>
  <c r="Q121" i="6" s="1"/>
  <c r="AA692" i="5"/>
  <c r="R121" i="6" s="1"/>
  <c r="AB692" i="5"/>
  <c r="S121" i="6" s="1"/>
  <c r="AC692" i="5"/>
  <c r="T121" i="6" s="1"/>
  <c r="AD692" i="5"/>
  <c r="U121" i="6" s="1"/>
  <c r="AE692" i="5"/>
  <c r="V121" i="6" s="1"/>
  <c r="Z693" i="5"/>
  <c r="Q122" i="6" s="1"/>
  <c r="AA693" i="5"/>
  <c r="R122" i="6" s="1"/>
  <c r="AB693" i="5"/>
  <c r="S122" i="6" s="1"/>
  <c r="AC693" i="5"/>
  <c r="T122" i="6" s="1"/>
  <c r="AD693" i="5"/>
  <c r="U122" i="6" s="1"/>
  <c r="AE693" i="5"/>
  <c r="V122" i="6" s="1"/>
  <c r="AA649" i="5"/>
  <c r="R82" i="6" s="1"/>
  <c r="AB649" i="5"/>
  <c r="S82" i="6" s="1"/>
  <c r="AC649" i="5"/>
  <c r="T82" i="6" s="1"/>
  <c r="AD649" i="5"/>
  <c r="U82" i="6" s="1"/>
  <c r="AE649" i="5"/>
  <c r="V82" i="6" s="1"/>
  <c r="Z649" i="5"/>
  <c r="Q82" i="6" s="1"/>
  <c r="Z601" i="5"/>
  <c r="AA601" i="5"/>
  <c r="R35" i="6" s="1"/>
  <c r="AB601" i="5"/>
  <c r="S35" i="6" s="1"/>
  <c r="AC601" i="5"/>
  <c r="T35" i="6" s="1"/>
  <c r="AD601" i="5"/>
  <c r="U35" i="6" s="1"/>
  <c r="AE601" i="5"/>
  <c r="V35" i="6" s="1"/>
  <c r="Z602" i="5"/>
  <c r="Q36" i="6" s="1"/>
  <c r="AA602" i="5"/>
  <c r="AB602" i="5"/>
  <c r="AC602" i="5"/>
  <c r="T36" i="6" s="1"/>
  <c r="AD602" i="5"/>
  <c r="U36" i="6" s="1"/>
  <c r="AE602" i="5"/>
  <c r="V36" i="6" s="1"/>
  <c r="Z603" i="5"/>
  <c r="Q37" i="6" s="1"/>
  <c r="AA603" i="5"/>
  <c r="R37" i="6" s="1"/>
  <c r="AB603" i="5"/>
  <c r="S37" i="6" s="1"/>
  <c r="AC603" i="5"/>
  <c r="T37" i="6" s="1"/>
  <c r="AD603" i="5"/>
  <c r="U37" i="6" s="1"/>
  <c r="AE603" i="5"/>
  <c r="V37" i="6" s="1"/>
  <c r="Z604" i="5"/>
  <c r="Q38" i="6" s="1"/>
  <c r="AA604" i="5"/>
  <c r="R38" i="6" s="1"/>
  <c r="AB604" i="5"/>
  <c r="S38" i="6" s="1"/>
  <c r="AC604" i="5"/>
  <c r="T38" i="6" s="1"/>
  <c r="AD604" i="5"/>
  <c r="U38" i="6" s="1"/>
  <c r="AE604" i="5"/>
  <c r="Z605" i="5"/>
  <c r="Q39" i="6" s="1"/>
  <c r="AA605" i="5"/>
  <c r="R39" i="6" s="1"/>
  <c r="AB605" i="5"/>
  <c r="S39" i="6" s="1"/>
  <c r="AC605" i="5"/>
  <c r="T39" i="6" s="1"/>
  <c r="AD605" i="5"/>
  <c r="U39" i="6" s="1"/>
  <c r="AE605" i="5"/>
  <c r="V39" i="6" s="1"/>
  <c r="Z606" i="5"/>
  <c r="Q40" i="6" s="1"/>
  <c r="AA606" i="5"/>
  <c r="R40" i="6" s="1"/>
  <c r="AB606" i="5"/>
  <c r="S40" i="6" s="1"/>
  <c r="AC606" i="5"/>
  <c r="T40" i="6" s="1"/>
  <c r="AD606" i="5"/>
  <c r="U40" i="6" s="1"/>
  <c r="AE606" i="5"/>
  <c r="V40" i="6" s="1"/>
  <c r="Z607" i="5"/>
  <c r="Q41" i="6" s="1"/>
  <c r="AA607" i="5"/>
  <c r="R41" i="6" s="1"/>
  <c r="AB607" i="5"/>
  <c r="S41" i="6" s="1"/>
  <c r="AC607" i="5"/>
  <c r="AD607" i="5"/>
  <c r="U41" i="6" s="1"/>
  <c r="AE607" i="5"/>
  <c r="V41" i="6" s="1"/>
  <c r="Z608" i="5"/>
  <c r="Q42" i="6" s="1"/>
  <c r="AA608" i="5"/>
  <c r="R42" i="6" s="1"/>
  <c r="AB608" i="5"/>
  <c r="S42" i="6" s="1"/>
  <c r="AC608" i="5"/>
  <c r="T42" i="6" s="1"/>
  <c r="AD608" i="5"/>
  <c r="U42" i="6" s="1"/>
  <c r="AE608" i="5"/>
  <c r="Z609" i="5"/>
  <c r="Q43" i="6" s="1"/>
  <c r="AA609" i="5"/>
  <c r="R43" i="6" s="1"/>
  <c r="AB609" i="5"/>
  <c r="S43" i="6" s="1"/>
  <c r="AC609" i="5"/>
  <c r="T43" i="6" s="1"/>
  <c r="AD609" i="5"/>
  <c r="U43" i="6" s="1"/>
  <c r="AE609" i="5"/>
  <c r="V43" i="6" s="1"/>
  <c r="Z610" i="5"/>
  <c r="Q44" i="6" s="1"/>
  <c r="AA610" i="5"/>
  <c r="AB610" i="5"/>
  <c r="S44" i="6" s="1"/>
  <c r="AC610" i="5"/>
  <c r="T44" i="6" s="1"/>
  <c r="AD610" i="5"/>
  <c r="U44" i="6" s="1"/>
  <c r="AE610" i="5"/>
  <c r="V44" i="6" s="1"/>
  <c r="Z611" i="5"/>
  <c r="Q45" i="6" s="1"/>
  <c r="AA611" i="5"/>
  <c r="R45" i="6" s="1"/>
  <c r="AB611" i="5"/>
  <c r="S45" i="6" s="1"/>
  <c r="AC611" i="5"/>
  <c r="AD611" i="5"/>
  <c r="AE611" i="5"/>
  <c r="V45" i="6" s="1"/>
  <c r="Z612" i="5"/>
  <c r="Q46" i="6" s="1"/>
  <c r="AA612" i="5"/>
  <c r="R46" i="6" s="1"/>
  <c r="AB612" i="5"/>
  <c r="S46" i="6" s="1"/>
  <c r="AC612" i="5"/>
  <c r="T46" i="6" s="1"/>
  <c r="AD612" i="5"/>
  <c r="U46" i="6" s="1"/>
  <c r="AE612" i="5"/>
  <c r="Z613" i="5"/>
  <c r="AA613" i="5"/>
  <c r="R47" i="6" s="1"/>
  <c r="AB613" i="5"/>
  <c r="S47" i="6" s="1"/>
  <c r="AC613" i="5"/>
  <c r="T47" i="6" s="1"/>
  <c r="AD613" i="5"/>
  <c r="U47" i="6" s="1"/>
  <c r="AE613" i="5"/>
  <c r="V47" i="6" s="1"/>
  <c r="Z614" i="5"/>
  <c r="AA614" i="5"/>
  <c r="AB614" i="5"/>
  <c r="AC614" i="5"/>
  <c r="AD614" i="5"/>
  <c r="AE614" i="5"/>
  <c r="Z615" i="5"/>
  <c r="AA615" i="5"/>
  <c r="AB615" i="5"/>
  <c r="AC615" i="5"/>
  <c r="AD615" i="5"/>
  <c r="AE615" i="5"/>
  <c r="Z616" i="5"/>
  <c r="AA616" i="5"/>
  <c r="AB616" i="5"/>
  <c r="AC616" i="5"/>
  <c r="AD616" i="5"/>
  <c r="AE616" i="5"/>
  <c r="Z617" i="5"/>
  <c r="AA617" i="5"/>
  <c r="AB617" i="5"/>
  <c r="AC617" i="5"/>
  <c r="AD617" i="5"/>
  <c r="AE617" i="5"/>
  <c r="Z618" i="5"/>
  <c r="AA618" i="5"/>
  <c r="AB618" i="5"/>
  <c r="AC618" i="5"/>
  <c r="AD618" i="5"/>
  <c r="AE618" i="5"/>
  <c r="Z619" i="5"/>
  <c r="Q48" i="6" s="1"/>
  <c r="AA619" i="5"/>
  <c r="R48" i="6" s="1"/>
  <c r="AB619" i="5"/>
  <c r="S48" i="6" s="1"/>
  <c r="AC619" i="5"/>
  <c r="AD619" i="5"/>
  <c r="U48" i="6" s="1"/>
  <c r="AE619" i="5"/>
  <c r="V48" i="6" s="1"/>
  <c r="Z620" i="5"/>
  <c r="Q49" i="6" s="1"/>
  <c r="AA620" i="5"/>
  <c r="AB620" i="5"/>
  <c r="S49" i="6" s="1"/>
  <c r="AC620" i="5"/>
  <c r="T49" i="6" s="1"/>
  <c r="AD620" i="5"/>
  <c r="U49" i="6" s="1"/>
  <c r="AE620" i="5"/>
  <c r="Z621" i="5"/>
  <c r="Q50" i="6" s="1"/>
  <c r="AA621" i="5"/>
  <c r="R50" i="6" s="1"/>
  <c r="AB621" i="5"/>
  <c r="S50" i="6" s="1"/>
  <c r="AC621" i="5"/>
  <c r="AD621" i="5"/>
  <c r="U50" i="6" s="1"/>
  <c r="AE621" i="5"/>
  <c r="V50" i="6" s="1"/>
  <c r="Z622" i="5"/>
  <c r="Q51" i="6" s="1"/>
  <c r="AA622" i="5"/>
  <c r="R51" i="6" s="1"/>
  <c r="AB622" i="5"/>
  <c r="S51" i="6" s="1"/>
  <c r="AC622" i="5"/>
  <c r="T51" i="6" s="1"/>
  <c r="AD622" i="5"/>
  <c r="U51" i="6" s="1"/>
  <c r="AE622" i="5"/>
  <c r="Z623" i="5"/>
  <c r="Q52" i="6" s="1"/>
  <c r="AA623" i="5"/>
  <c r="R52" i="6" s="1"/>
  <c r="AB623" i="5"/>
  <c r="S52" i="6" s="1"/>
  <c r="AC623" i="5"/>
  <c r="AD623" i="5"/>
  <c r="U52" i="6" s="1"/>
  <c r="AE623" i="5"/>
  <c r="V52" i="6" s="1"/>
  <c r="Z624" i="5"/>
  <c r="Q53" i="6" s="1"/>
  <c r="AA624" i="5"/>
  <c r="AB624" i="5"/>
  <c r="S53" i="6" s="1"/>
  <c r="AC624" i="5"/>
  <c r="T53" i="6" s="1"/>
  <c r="AD624" i="5"/>
  <c r="U53" i="6" s="1"/>
  <c r="AE624" i="5"/>
  <c r="Z625" i="5"/>
  <c r="Q54" i="6" s="1"/>
  <c r="AA625" i="5"/>
  <c r="R54" i="6" s="1"/>
  <c r="AB625" i="5"/>
  <c r="S54" i="6" s="1"/>
  <c r="AC625" i="5"/>
  <c r="T54" i="6" s="1"/>
  <c r="AD625" i="5"/>
  <c r="U54" i="6" s="1"/>
  <c r="AE625" i="5"/>
  <c r="V54" i="6" s="1"/>
  <c r="Z626" i="5"/>
  <c r="Q55" i="6" s="1"/>
  <c r="AA626" i="5"/>
  <c r="AB626" i="5"/>
  <c r="S55" i="6" s="1"/>
  <c r="AC626" i="5"/>
  <c r="T55" i="6" s="1"/>
  <c r="AD626" i="5"/>
  <c r="U55" i="6" s="1"/>
  <c r="AE626" i="5"/>
  <c r="Z627" i="5"/>
  <c r="Q56" i="6" s="1"/>
  <c r="AA627" i="5"/>
  <c r="R56" i="6" s="1"/>
  <c r="AB627" i="5"/>
  <c r="S56" i="6" s="1"/>
  <c r="AC627" i="5"/>
  <c r="T56" i="6" s="1"/>
  <c r="AD627" i="5"/>
  <c r="U56" i="6" s="1"/>
  <c r="AE627" i="5"/>
  <c r="V56" i="6" s="1"/>
  <c r="Z628" i="5"/>
  <c r="Q57" i="6" s="1"/>
  <c r="AA628" i="5"/>
  <c r="AB628" i="5"/>
  <c r="S57" i="6" s="1"/>
  <c r="AC628" i="5"/>
  <c r="T57" i="6" s="1"/>
  <c r="AD628" i="5"/>
  <c r="U57" i="6" s="1"/>
  <c r="AE628" i="5"/>
  <c r="Z629" i="5"/>
  <c r="Q58" i="6" s="1"/>
  <c r="AA629" i="5"/>
  <c r="R58" i="6" s="1"/>
  <c r="AB629" i="5"/>
  <c r="S58" i="6" s="1"/>
  <c r="AC629" i="5"/>
  <c r="AD629" i="5"/>
  <c r="U58" i="6" s="1"/>
  <c r="AE629" i="5"/>
  <c r="V58" i="6" s="1"/>
  <c r="Z630" i="5"/>
  <c r="Q59" i="6" s="1"/>
  <c r="AA630" i="5"/>
  <c r="R59" i="6" s="1"/>
  <c r="AB630" i="5"/>
  <c r="S59" i="6" s="1"/>
  <c r="AC630" i="5"/>
  <c r="T59" i="6" s="1"/>
  <c r="AD630" i="5"/>
  <c r="U59" i="6" s="1"/>
  <c r="AE630" i="5"/>
  <c r="Z631" i="5"/>
  <c r="Q60" i="6" s="1"/>
  <c r="AA631" i="5"/>
  <c r="R60" i="6" s="1"/>
  <c r="AB631" i="5"/>
  <c r="S60" i="6" s="1"/>
  <c r="AC631" i="5"/>
  <c r="AD631" i="5"/>
  <c r="U60" i="6" s="1"/>
  <c r="AE631" i="5"/>
  <c r="V60" i="6" s="1"/>
  <c r="Z632" i="5"/>
  <c r="Q61" i="6" s="1"/>
  <c r="AA632" i="5"/>
  <c r="AB632" i="5"/>
  <c r="S61" i="6" s="1"/>
  <c r="AC632" i="5"/>
  <c r="T61" i="6" s="1"/>
  <c r="AD632" i="5"/>
  <c r="U61" i="6" s="1"/>
  <c r="AE632" i="5"/>
  <c r="Z633" i="5"/>
  <c r="Q62" i="6" s="1"/>
  <c r="AA633" i="5"/>
  <c r="R62" i="6" s="1"/>
  <c r="AB633" i="5"/>
  <c r="S62" i="6" s="1"/>
  <c r="AC633" i="5"/>
  <c r="T62" i="6" s="1"/>
  <c r="AD633" i="5"/>
  <c r="U62" i="6" s="1"/>
  <c r="AE633" i="5"/>
  <c r="V62" i="6" s="1"/>
  <c r="Z634" i="5"/>
  <c r="Q63" i="6" s="1"/>
  <c r="AA634" i="5"/>
  <c r="AB634" i="5"/>
  <c r="S63" i="6" s="1"/>
  <c r="AC634" i="5"/>
  <c r="T63" i="6" s="1"/>
  <c r="AD634" i="5"/>
  <c r="U63" i="6" s="1"/>
  <c r="AE634" i="5"/>
  <c r="Z635" i="5"/>
  <c r="Q64" i="6" s="1"/>
  <c r="AA635" i="5"/>
  <c r="R64" i="6" s="1"/>
  <c r="AB635" i="5"/>
  <c r="S64" i="6" s="1"/>
  <c r="AC635" i="5"/>
  <c r="T64" i="6" s="1"/>
  <c r="AD635" i="5"/>
  <c r="U64" i="6" s="1"/>
  <c r="AE635" i="5"/>
  <c r="V64" i="6" s="1"/>
  <c r="Z636" i="5"/>
  <c r="Q65" i="6" s="1"/>
  <c r="AA636" i="5"/>
  <c r="AB636" i="5"/>
  <c r="S65" i="6" s="1"/>
  <c r="AC636" i="5"/>
  <c r="T65" i="6" s="1"/>
  <c r="AD636" i="5"/>
  <c r="U65" i="6" s="1"/>
  <c r="AE636" i="5"/>
  <c r="Z637" i="5"/>
  <c r="Q66" i="6" s="1"/>
  <c r="AA637" i="5"/>
  <c r="R66" i="6" s="1"/>
  <c r="AB637" i="5"/>
  <c r="S66" i="6" s="1"/>
  <c r="AC637" i="5"/>
  <c r="AD637" i="5"/>
  <c r="U66" i="6" s="1"/>
  <c r="AE637" i="5"/>
  <c r="V66" i="6" s="1"/>
  <c r="Z638" i="5"/>
  <c r="Q67" i="6" s="1"/>
  <c r="AA638" i="5"/>
  <c r="R67" i="6" s="1"/>
  <c r="AB638" i="5"/>
  <c r="S67" i="6" s="1"/>
  <c r="AC638" i="5"/>
  <c r="T67" i="6" s="1"/>
  <c r="AD638" i="5"/>
  <c r="U67" i="6" s="1"/>
  <c r="AE638" i="5"/>
  <c r="Z639" i="5"/>
  <c r="Q68" i="6" s="1"/>
  <c r="AA639" i="5"/>
  <c r="R68" i="6" s="1"/>
  <c r="AB639" i="5"/>
  <c r="S68" i="6" s="1"/>
  <c r="AC639" i="5"/>
  <c r="AD639" i="5"/>
  <c r="U68" i="6" s="1"/>
  <c r="AE639" i="5"/>
  <c r="V68" i="6" s="1"/>
  <c r="Z640" i="5"/>
  <c r="Q69" i="6" s="1"/>
  <c r="AA640" i="5"/>
  <c r="AB640" i="5"/>
  <c r="S69" i="6" s="1"/>
  <c r="AC640" i="5"/>
  <c r="T69" i="6" s="1"/>
  <c r="AD640" i="5"/>
  <c r="U69" i="6" s="1"/>
  <c r="AE640" i="5"/>
  <c r="Z641" i="5"/>
  <c r="Q70" i="6" s="1"/>
  <c r="AA641" i="5"/>
  <c r="R70" i="6" s="1"/>
  <c r="AB641" i="5"/>
  <c r="S70" i="6" s="1"/>
  <c r="AC641" i="5"/>
  <c r="T70" i="6" s="1"/>
  <c r="AD641" i="5"/>
  <c r="U70" i="6" s="1"/>
  <c r="AE641" i="5"/>
  <c r="V70" i="6" s="1"/>
  <c r="Z642" i="5"/>
  <c r="Q71" i="6" s="1"/>
  <c r="AA642" i="5"/>
  <c r="AB642" i="5"/>
  <c r="S71" i="6" s="1"/>
  <c r="AC642" i="5"/>
  <c r="T71" i="6" s="1"/>
  <c r="AD642" i="5"/>
  <c r="U71" i="6" s="1"/>
  <c r="AE642" i="5"/>
  <c r="V71" i="6" s="1"/>
  <c r="Z643" i="5"/>
  <c r="Q72" i="6" s="1"/>
  <c r="AA643" i="5"/>
  <c r="R72" i="6" s="1"/>
  <c r="AB643" i="5"/>
  <c r="S72" i="6" s="1"/>
  <c r="AC643" i="5"/>
  <c r="T72" i="6" s="1"/>
  <c r="AD643" i="5"/>
  <c r="U72" i="6" s="1"/>
  <c r="AE643" i="5"/>
  <c r="V72" i="6" s="1"/>
  <c r="Z644" i="5"/>
  <c r="Q73" i="6" s="1"/>
  <c r="AA644" i="5"/>
  <c r="R73" i="6" s="1"/>
  <c r="AB644" i="5"/>
  <c r="S73" i="6" s="1"/>
  <c r="AC644" i="5"/>
  <c r="T73" i="6" s="1"/>
  <c r="AD644" i="5"/>
  <c r="U73" i="6" s="1"/>
  <c r="AE644" i="5"/>
  <c r="V73" i="6" s="1"/>
  <c r="AA600" i="5"/>
  <c r="R34" i="6" s="1"/>
  <c r="AB600" i="5"/>
  <c r="S34" i="6" s="1"/>
  <c r="AC600" i="5"/>
  <c r="T34" i="6" s="1"/>
  <c r="AD600" i="5"/>
  <c r="AE600" i="5"/>
  <c r="V34" i="6" s="1"/>
  <c r="Z600" i="5"/>
  <c r="Q34" i="6" s="1"/>
  <c r="Q35" i="6"/>
  <c r="R36" i="6"/>
  <c r="S36" i="6"/>
  <c r="V38" i="6"/>
  <c r="T41" i="6"/>
  <c r="V42" i="6"/>
  <c r="R44" i="6"/>
  <c r="T45" i="6"/>
  <c r="U45" i="6"/>
  <c r="V46" i="6"/>
  <c r="Q47" i="6"/>
  <c r="T48" i="6"/>
  <c r="R49" i="6"/>
  <c r="V49" i="6"/>
  <c r="T50" i="6"/>
  <c r="V51" i="6"/>
  <c r="T52" i="6"/>
  <c r="R53" i="6"/>
  <c r="V53" i="6"/>
  <c r="R55" i="6"/>
  <c r="V55" i="6"/>
  <c r="R57" i="6"/>
  <c r="V57" i="6"/>
  <c r="T58" i="6"/>
  <c r="V59" i="6"/>
  <c r="T60" i="6"/>
  <c r="R61" i="6"/>
  <c r="V61" i="6"/>
  <c r="R63" i="6"/>
  <c r="V63" i="6"/>
  <c r="R65" i="6"/>
  <c r="V65" i="6"/>
  <c r="T66" i="6"/>
  <c r="V67" i="6"/>
  <c r="T68" i="6"/>
  <c r="R69" i="6"/>
  <c r="V69" i="6"/>
  <c r="R71" i="6"/>
  <c r="U34" i="6"/>
  <c r="L35" i="6"/>
  <c r="M35" i="6"/>
  <c r="N35" i="6"/>
  <c r="L36" i="6"/>
  <c r="M36" i="6"/>
  <c r="N36" i="6"/>
  <c r="L37" i="6"/>
  <c r="M37" i="6"/>
  <c r="N37" i="6"/>
  <c r="L38" i="6"/>
  <c r="M38" i="6"/>
  <c r="N38" i="6"/>
  <c r="L39" i="6"/>
  <c r="M39" i="6"/>
  <c r="N39" i="6"/>
  <c r="L40" i="6"/>
  <c r="M40" i="6"/>
  <c r="N40" i="6"/>
  <c r="L41" i="6"/>
  <c r="M41" i="6"/>
  <c r="N41" i="6"/>
  <c r="L42" i="6"/>
  <c r="M42" i="6"/>
  <c r="N42" i="6"/>
  <c r="L43" i="6"/>
  <c r="M43" i="6"/>
  <c r="N43" i="6"/>
  <c r="L44" i="6"/>
  <c r="M44" i="6"/>
  <c r="N44" i="6"/>
  <c r="L45" i="6"/>
  <c r="M45" i="6"/>
  <c r="N45" i="6"/>
  <c r="L46" i="6"/>
  <c r="M46" i="6"/>
  <c r="N46" i="6"/>
  <c r="L47" i="6"/>
  <c r="M47" i="6"/>
  <c r="N47" i="6"/>
  <c r="L48" i="6"/>
  <c r="M48" i="6"/>
  <c r="N48" i="6"/>
  <c r="L49" i="6"/>
  <c r="M49" i="6"/>
  <c r="N49" i="6"/>
  <c r="L50" i="6"/>
  <c r="M50" i="6"/>
  <c r="N50" i="6"/>
  <c r="L51" i="6"/>
  <c r="M51" i="6"/>
  <c r="N51" i="6"/>
  <c r="L52" i="6"/>
  <c r="M52" i="6"/>
  <c r="N52" i="6"/>
  <c r="L53" i="6"/>
  <c r="M53" i="6"/>
  <c r="N53" i="6"/>
  <c r="L54" i="6"/>
  <c r="M54" i="6"/>
  <c r="N54" i="6"/>
  <c r="L55" i="6"/>
  <c r="M55" i="6"/>
  <c r="N55" i="6"/>
  <c r="L56" i="6"/>
  <c r="M56" i="6"/>
  <c r="N56" i="6"/>
  <c r="L57" i="6"/>
  <c r="M57" i="6"/>
  <c r="N57" i="6"/>
  <c r="L58" i="6"/>
  <c r="M58" i="6"/>
  <c r="N58" i="6"/>
  <c r="L59" i="6"/>
  <c r="M59" i="6"/>
  <c r="N59" i="6"/>
  <c r="L60" i="6"/>
  <c r="M60" i="6"/>
  <c r="N60" i="6"/>
  <c r="L61" i="6"/>
  <c r="M61" i="6"/>
  <c r="N61" i="6"/>
  <c r="L62" i="6"/>
  <c r="M62" i="6"/>
  <c r="N62" i="6"/>
  <c r="L63" i="6"/>
  <c r="M63" i="6"/>
  <c r="N63" i="6"/>
  <c r="L64" i="6"/>
  <c r="M64" i="6"/>
  <c r="N64" i="6"/>
  <c r="L65" i="6"/>
  <c r="M65" i="6"/>
  <c r="N65" i="6"/>
  <c r="L66" i="6"/>
  <c r="M66" i="6"/>
  <c r="N66" i="6"/>
  <c r="L67" i="6"/>
  <c r="M67" i="6"/>
  <c r="N67" i="6"/>
  <c r="L68" i="6"/>
  <c r="M68" i="6"/>
  <c r="N68" i="6"/>
  <c r="L69" i="6"/>
  <c r="M69" i="6"/>
  <c r="N69" i="6"/>
  <c r="L70" i="6"/>
  <c r="M70" i="6"/>
  <c r="N70" i="6"/>
  <c r="L71" i="6"/>
  <c r="M71" i="6"/>
  <c r="N71" i="6"/>
  <c r="L72" i="6"/>
  <c r="M72" i="6"/>
  <c r="N72" i="6"/>
  <c r="L73" i="6"/>
  <c r="M73" i="6"/>
  <c r="N73" i="6"/>
  <c r="M34" i="6"/>
  <c r="N34" i="6"/>
  <c r="L34" i="6"/>
  <c r="H35" i="6"/>
  <c r="I35" i="6"/>
  <c r="J35" i="6"/>
  <c r="H36" i="6"/>
  <c r="I36" i="6"/>
  <c r="J36" i="6"/>
  <c r="H37" i="6"/>
  <c r="I37" i="6"/>
  <c r="J37" i="6"/>
  <c r="H38" i="6"/>
  <c r="I38" i="6"/>
  <c r="J38" i="6"/>
  <c r="H39" i="6"/>
  <c r="I39" i="6"/>
  <c r="J39" i="6"/>
  <c r="H40" i="6"/>
  <c r="I40" i="6"/>
  <c r="J40" i="6"/>
  <c r="H41" i="6"/>
  <c r="I41" i="6"/>
  <c r="J41" i="6"/>
  <c r="H42" i="6"/>
  <c r="I42" i="6"/>
  <c r="J42" i="6"/>
  <c r="H43" i="6"/>
  <c r="I43" i="6"/>
  <c r="J43" i="6"/>
  <c r="H44" i="6"/>
  <c r="I44" i="6"/>
  <c r="J44" i="6"/>
  <c r="H45" i="6"/>
  <c r="I45" i="6"/>
  <c r="J45" i="6"/>
  <c r="H46" i="6"/>
  <c r="I46" i="6"/>
  <c r="J46" i="6"/>
  <c r="H47" i="6"/>
  <c r="I47" i="6"/>
  <c r="J47" i="6"/>
  <c r="H48" i="6"/>
  <c r="I48" i="6"/>
  <c r="J48" i="6"/>
  <c r="H49" i="6"/>
  <c r="I49" i="6"/>
  <c r="J49" i="6"/>
  <c r="H50" i="6"/>
  <c r="I50" i="6"/>
  <c r="J50" i="6"/>
  <c r="H51" i="6"/>
  <c r="I51" i="6"/>
  <c r="J51" i="6"/>
  <c r="H52" i="6"/>
  <c r="I52" i="6"/>
  <c r="J52" i="6"/>
  <c r="H53" i="6"/>
  <c r="I53" i="6"/>
  <c r="J53" i="6"/>
  <c r="H54" i="6"/>
  <c r="I54" i="6"/>
  <c r="J54" i="6"/>
  <c r="H55" i="6"/>
  <c r="I55" i="6"/>
  <c r="J55" i="6"/>
  <c r="H56" i="6"/>
  <c r="I56" i="6"/>
  <c r="J56" i="6"/>
  <c r="H57" i="6"/>
  <c r="I57" i="6"/>
  <c r="J57" i="6"/>
  <c r="H58" i="6"/>
  <c r="I58" i="6"/>
  <c r="J58" i="6"/>
  <c r="H59" i="6"/>
  <c r="I59" i="6"/>
  <c r="J59" i="6"/>
  <c r="H60" i="6"/>
  <c r="I60" i="6"/>
  <c r="J60" i="6"/>
  <c r="H61" i="6"/>
  <c r="I61" i="6"/>
  <c r="J61" i="6"/>
  <c r="H62" i="6"/>
  <c r="I62" i="6"/>
  <c r="J62" i="6"/>
  <c r="H63" i="6"/>
  <c r="I63" i="6"/>
  <c r="J63" i="6"/>
  <c r="H64" i="6"/>
  <c r="I64" i="6"/>
  <c r="J64" i="6"/>
  <c r="H65" i="6"/>
  <c r="I65" i="6"/>
  <c r="J65" i="6"/>
  <c r="H66" i="6"/>
  <c r="I66" i="6"/>
  <c r="J66" i="6"/>
  <c r="H67" i="6"/>
  <c r="I67" i="6"/>
  <c r="J67" i="6"/>
  <c r="H68" i="6"/>
  <c r="I68" i="6"/>
  <c r="J68" i="6"/>
  <c r="H69" i="6"/>
  <c r="I69" i="6"/>
  <c r="J69" i="6"/>
  <c r="H70" i="6"/>
  <c r="I70" i="6"/>
  <c r="J70" i="6"/>
  <c r="H71" i="6"/>
  <c r="I71" i="6"/>
  <c r="J71" i="6"/>
  <c r="H72" i="6"/>
  <c r="I72" i="6"/>
  <c r="J72" i="6"/>
  <c r="H73" i="6"/>
  <c r="I73" i="6"/>
  <c r="J73" i="6"/>
  <c r="I34" i="6"/>
  <c r="J34" i="6"/>
  <c r="H34" i="6"/>
  <c r="D56" i="6"/>
  <c r="D36" i="6"/>
  <c r="D67" i="6"/>
  <c r="D35" i="6"/>
  <c r="E35" i="6"/>
  <c r="F35" i="6"/>
  <c r="E36" i="6"/>
  <c r="F36" i="6"/>
  <c r="D37" i="6"/>
  <c r="E37" i="6"/>
  <c r="F37" i="6"/>
  <c r="D38" i="6"/>
  <c r="E38" i="6"/>
  <c r="F38" i="6"/>
  <c r="D39" i="6"/>
  <c r="E39" i="6"/>
  <c r="F39" i="6"/>
  <c r="D40" i="6"/>
  <c r="E40" i="6"/>
  <c r="F40" i="6"/>
  <c r="D41" i="6"/>
  <c r="E41" i="6"/>
  <c r="F41" i="6"/>
  <c r="D42" i="6"/>
  <c r="E42" i="6"/>
  <c r="F42" i="6"/>
  <c r="D43" i="6"/>
  <c r="E43" i="6"/>
  <c r="F43" i="6"/>
  <c r="D44" i="6"/>
  <c r="E44" i="6"/>
  <c r="F44" i="6"/>
  <c r="D45" i="6"/>
  <c r="E45" i="6"/>
  <c r="F45" i="6"/>
  <c r="D46" i="6"/>
  <c r="E46" i="6"/>
  <c r="F46" i="6"/>
  <c r="D47" i="6"/>
  <c r="E47" i="6"/>
  <c r="F47" i="6"/>
  <c r="D48" i="6"/>
  <c r="E48" i="6"/>
  <c r="F48" i="6"/>
  <c r="D49" i="6"/>
  <c r="E49" i="6"/>
  <c r="F49" i="6"/>
  <c r="D50" i="6"/>
  <c r="E50" i="6"/>
  <c r="F50" i="6"/>
  <c r="D51" i="6"/>
  <c r="E51" i="6"/>
  <c r="F51" i="6"/>
  <c r="D52" i="6"/>
  <c r="E52" i="6"/>
  <c r="F52" i="6"/>
  <c r="D53" i="6"/>
  <c r="E53" i="6"/>
  <c r="F53" i="6"/>
  <c r="D54" i="6"/>
  <c r="E54" i="6"/>
  <c r="F54" i="6"/>
  <c r="D55" i="6"/>
  <c r="E55" i="6"/>
  <c r="F55" i="6"/>
  <c r="E56" i="6"/>
  <c r="F56" i="6"/>
  <c r="D57" i="6"/>
  <c r="E57" i="6"/>
  <c r="F57" i="6"/>
  <c r="D58" i="6"/>
  <c r="E58" i="6"/>
  <c r="F58" i="6"/>
  <c r="D59" i="6"/>
  <c r="E59" i="6"/>
  <c r="F59" i="6"/>
  <c r="D60" i="6"/>
  <c r="E60" i="6"/>
  <c r="F60" i="6"/>
  <c r="D61" i="6"/>
  <c r="E61" i="6"/>
  <c r="F61" i="6"/>
  <c r="D62" i="6"/>
  <c r="E62" i="6"/>
  <c r="F62" i="6"/>
  <c r="D63" i="6"/>
  <c r="E63" i="6"/>
  <c r="F63" i="6"/>
  <c r="D64" i="6"/>
  <c r="E64" i="6"/>
  <c r="F64" i="6"/>
  <c r="D65" i="6"/>
  <c r="E65" i="6"/>
  <c r="F65" i="6"/>
  <c r="D66" i="6"/>
  <c r="E66" i="6"/>
  <c r="F66" i="6"/>
  <c r="E67" i="6"/>
  <c r="F67" i="6"/>
  <c r="D68" i="6"/>
  <c r="E68" i="6"/>
  <c r="F68" i="6"/>
  <c r="D69" i="6"/>
  <c r="E69" i="6"/>
  <c r="F69" i="6"/>
  <c r="D70" i="6"/>
  <c r="E70" i="6"/>
  <c r="F70" i="6"/>
  <c r="D71" i="6"/>
  <c r="E71" i="6"/>
  <c r="F71" i="6"/>
  <c r="D72" i="6"/>
  <c r="E72" i="6"/>
  <c r="F72" i="6"/>
  <c r="D73" i="6"/>
  <c r="E73" i="6"/>
  <c r="F73" i="6"/>
  <c r="E34" i="6"/>
  <c r="F34" i="6"/>
  <c r="D34" i="6"/>
  <c r="AC598" i="5"/>
  <c r="Z598" i="5"/>
  <c r="V598" i="5"/>
  <c r="S598" i="5"/>
  <c r="O598" i="5"/>
  <c r="L598" i="5"/>
  <c r="H598" i="5"/>
  <c r="E598" i="5"/>
  <c r="E565" i="5" l="1"/>
  <c r="F565" i="5"/>
  <c r="G565" i="5"/>
  <c r="E566" i="5"/>
  <c r="F566" i="5"/>
  <c r="G566" i="5"/>
  <c r="E567" i="5"/>
  <c r="F567" i="5"/>
  <c r="G567" i="5"/>
  <c r="E568" i="5"/>
  <c r="F568" i="5"/>
  <c r="G568" i="5"/>
  <c r="E569" i="5"/>
  <c r="F569" i="5"/>
  <c r="G569" i="5"/>
  <c r="E570" i="5"/>
  <c r="F570" i="5"/>
  <c r="G570" i="5"/>
  <c r="E571" i="5"/>
  <c r="F571" i="5"/>
  <c r="G571" i="5"/>
  <c r="E572" i="5"/>
  <c r="F572" i="5"/>
  <c r="G572" i="5"/>
  <c r="E573" i="5"/>
  <c r="F573" i="5"/>
  <c r="G573" i="5"/>
  <c r="E574" i="5"/>
  <c r="F574" i="5"/>
  <c r="G574" i="5"/>
  <c r="E575" i="5"/>
  <c r="F575" i="5"/>
  <c r="G575" i="5"/>
  <c r="E576" i="5"/>
  <c r="F576" i="5"/>
  <c r="G576" i="5"/>
  <c r="H576" i="5" s="1"/>
  <c r="G564" i="5"/>
  <c r="F564" i="5"/>
  <c r="E564" i="5"/>
  <c r="C595" i="5"/>
  <c r="W595" i="5" s="1"/>
  <c r="D595" i="5"/>
  <c r="X595" i="5" s="1"/>
  <c r="E595" i="5"/>
  <c r="Y595" i="5" s="1"/>
  <c r="F595" i="5"/>
  <c r="Z595" i="5" s="1"/>
  <c r="G595" i="5"/>
  <c r="AA595" i="5" s="1"/>
  <c r="H595" i="5"/>
  <c r="AB595" i="5" s="1"/>
  <c r="I595" i="5"/>
  <c r="AC595" i="5" s="1"/>
  <c r="J595" i="5"/>
  <c r="AD595" i="5" s="1"/>
  <c r="K595" i="5"/>
  <c r="AE595" i="5" s="1"/>
  <c r="L595" i="5"/>
  <c r="AF595" i="5" s="1"/>
  <c r="M595" i="5"/>
  <c r="AG595" i="5" s="1"/>
  <c r="N595" i="5"/>
  <c r="AH595" i="5" s="1"/>
  <c r="O595" i="5"/>
  <c r="AI595" i="5" s="1"/>
  <c r="P595" i="5"/>
  <c r="AJ595" i="5" s="1"/>
  <c r="Q595" i="5"/>
  <c r="AK595" i="5" s="1"/>
  <c r="R595" i="5"/>
  <c r="AL595" i="5" s="1"/>
  <c r="S595" i="5"/>
  <c r="AM595" i="5" s="1"/>
  <c r="T595" i="5"/>
  <c r="AN595" i="5" s="1"/>
  <c r="B595" i="5"/>
  <c r="V595" i="5" s="1"/>
  <c r="D577" i="5"/>
  <c r="G577" i="5" s="1"/>
  <c r="C577" i="5"/>
  <c r="F577" i="5" s="1"/>
  <c r="B577" i="5"/>
  <c r="E577" i="5" s="1"/>
  <c r="G562" i="5"/>
  <c r="F562" i="5"/>
  <c r="D562" i="5"/>
  <c r="C562" i="5"/>
  <c r="G544" i="5"/>
  <c r="D544" i="5"/>
  <c r="C544" i="5"/>
  <c r="F546" i="5"/>
  <c r="G546" i="5"/>
  <c r="F547" i="5"/>
  <c r="G547" i="5"/>
  <c r="F548" i="5"/>
  <c r="G548" i="5"/>
  <c r="F549" i="5"/>
  <c r="G549" i="5"/>
  <c r="F550" i="5"/>
  <c r="G550" i="5"/>
  <c r="F551" i="5"/>
  <c r="G551" i="5"/>
  <c r="F552" i="5"/>
  <c r="G552" i="5"/>
  <c r="F553" i="5"/>
  <c r="G553" i="5"/>
  <c r="F554" i="5"/>
  <c r="G554" i="5"/>
  <c r="F555" i="5"/>
  <c r="G555" i="5"/>
  <c r="F556" i="5"/>
  <c r="G556" i="5"/>
  <c r="F557" i="5"/>
  <c r="G557" i="5"/>
  <c r="F558" i="5"/>
  <c r="G558" i="5"/>
  <c r="E547" i="5"/>
  <c r="E548" i="5"/>
  <c r="E549" i="5"/>
  <c r="E550" i="5"/>
  <c r="E551" i="5"/>
  <c r="E552" i="5"/>
  <c r="E553" i="5"/>
  <c r="E554" i="5"/>
  <c r="E555" i="5"/>
  <c r="E556" i="5"/>
  <c r="E557" i="5"/>
  <c r="E558" i="5"/>
  <c r="E546" i="5"/>
  <c r="D559" i="5"/>
  <c r="G559" i="5" s="1"/>
  <c r="H559" i="5" s="1"/>
  <c r="C559" i="5"/>
  <c r="F559" i="5" s="1"/>
  <c r="B559" i="5"/>
  <c r="E559" i="5" s="1"/>
  <c r="A694" i="5"/>
  <c r="A645" i="5"/>
  <c r="F596" i="5"/>
  <c r="E596" i="5"/>
  <c r="D596" i="5"/>
  <c r="C596" i="5"/>
  <c r="B596" i="5"/>
  <c r="A596" i="5"/>
  <c r="D141" i="8"/>
  <c r="E141" i="8"/>
  <c r="F141" i="8"/>
  <c r="G141" i="8"/>
  <c r="H141" i="8"/>
  <c r="I141" i="8"/>
  <c r="J141" i="8"/>
  <c r="C141" i="8"/>
  <c r="B90" i="5"/>
  <c r="C90" i="5"/>
  <c r="D90" i="5"/>
  <c r="E90" i="5"/>
  <c r="F90" i="5"/>
  <c r="G90" i="5"/>
  <c r="H90" i="5"/>
  <c r="I90" i="5"/>
  <c r="J90" i="5"/>
  <c r="K90" i="5"/>
  <c r="L90" i="5"/>
  <c r="M90" i="5"/>
  <c r="N90" i="5"/>
  <c r="O90" i="5"/>
  <c r="P90" i="5"/>
  <c r="Q90" i="5"/>
  <c r="R90" i="5"/>
  <c r="S90" i="5"/>
  <c r="M516" i="5"/>
  <c r="M515" i="5"/>
  <c r="M514" i="5"/>
  <c r="H574" i="5" l="1"/>
  <c r="H572" i="5"/>
  <c r="H570" i="5"/>
  <c r="H568" i="5"/>
  <c r="H566" i="5"/>
  <c r="H577" i="5"/>
  <c r="H564" i="5"/>
  <c r="H575" i="5"/>
  <c r="H573" i="5"/>
  <c r="H571" i="5"/>
  <c r="H569" i="5"/>
  <c r="H567" i="5"/>
  <c r="H565" i="5"/>
  <c r="H557" i="5"/>
  <c r="H555" i="5"/>
  <c r="H553" i="5"/>
  <c r="H551" i="5"/>
  <c r="H549" i="5"/>
  <c r="H546" i="5"/>
  <c r="K556" i="5" s="1"/>
  <c r="H558" i="5"/>
  <c r="H556" i="5"/>
  <c r="H554" i="5"/>
  <c r="H552" i="5"/>
  <c r="H550" i="5"/>
  <c r="H548" i="5"/>
  <c r="H547" i="5"/>
  <c r="K565" i="5"/>
  <c r="K566" i="5"/>
  <c r="K569" i="5"/>
  <c r="K548" i="5"/>
  <c r="K568" i="5" l="1"/>
  <c r="K577" i="5"/>
  <c r="K574" i="5"/>
  <c r="N574" i="5" s="1"/>
  <c r="K573" i="5"/>
  <c r="K564" i="5"/>
  <c r="L564" i="5" s="1"/>
  <c r="K570" i="5"/>
  <c r="K575" i="5"/>
  <c r="M575" i="5" s="1"/>
  <c r="K571" i="5"/>
  <c r="L571" i="5" s="1"/>
  <c r="K567" i="5"/>
  <c r="L567" i="5" s="1"/>
  <c r="K576" i="5"/>
  <c r="N576" i="5" s="1"/>
  <c r="K572" i="5"/>
  <c r="N572" i="5" s="1"/>
  <c r="K551" i="5"/>
  <c r="K559" i="5"/>
  <c r="L559" i="5" s="1"/>
  <c r="K550" i="5"/>
  <c r="L550" i="5" s="1"/>
  <c r="K555" i="5"/>
  <c r="N555" i="5" s="1"/>
  <c r="K547" i="5"/>
  <c r="N547" i="5" s="1"/>
  <c r="K552" i="5"/>
  <c r="L552" i="5" s="1"/>
  <c r="K546" i="5"/>
  <c r="L546" i="5" s="1"/>
  <c r="K557" i="5"/>
  <c r="N557" i="5" s="1"/>
  <c r="K553" i="5"/>
  <c r="N553" i="5" s="1"/>
  <c r="K549" i="5"/>
  <c r="N549" i="5" s="1"/>
  <c r="K558" i="5"/>
  <c r="L558" i="5" s="1"/>
  <c r="K554" i="5"/>
  <c r="L554" i="5" s="1"/>
  <c r="M577" i="5"/>
  <c r="L577" i="5"/>
  <c r="N577" i="5"/>
  <c r="M573" i="5"/>
  <c r="L573" i="5"/>
  <c r="N573" i="5"/>
  <c r="M569" i="5"/>
  <c r="L569" i="5"/>
  <c r="N569" i="5"/>
  <c r="N564" i="5"/>
  <c r="L574" i="5"/>
  <c r="M574" i="5"/>
  <c r="L570" i="5"/>
  <c r="N570" i="5"/>
  <c r="M570" i="5"/>
  <c r="L566" i="5"/>
  <c r="N566" i="5"/>
  <c r="M566" i="5"/>
  <c r="L575" i="5"/>
  <c r="M571" i="5"/>
  <c r="N571" i="5"/>
  <c r="L576" i="5"/>
  <c r="M576" i="5"/>
  <c r="L572" i="5"/>
  <c r="L568" i="5"/>
  <c r="N568" i="5"/>
  <c r="M568" i="5"/>
  <c r="M565" i="5"/>
  <c r="L565" i="5"/>
  <c r="N565" i="5"/>
  <c r="N559" i="5"/>
  <c r="L555" i="5"/>
  <c r="L551" i="5"/>
  <c r="N551" i="5"/>
  <c r="M551" i="5"/>
  <c r="L547" i="5"/>
  <c r="M547" i="5"/>
  <c r="M556" i="5"/>
  <c r="L556" i="5"/>
  <c r="N556" i="5"/>
  <c r="M552" i="5"/>
  <c r="N546" i="5"/>
  <c r="M546" i="5"/>
  <c r="L557" i="5"/>
  <c r="L553" i="5"/>
  <c r="M553" i="5"/>
  <c r="M558" i="5"/>
  <c r="N558" i="5"/>
  <c r="M554" i="5"/>
  <c r="M550" i="5"/>
  <c r="N550" i="5"/>
  <c r="M548" i="5"/>
  <c r="L548" i="5"/>
  <c r="N548" i="5"/>
  <c r="M572" i="5" l="1"/>
  <c r="M567" i="5"/>
  <c r="N575" i="5"/>
  <c r="M564" i="5"/>
  <c r="N567" i="5"/>
  <c r="M549" i="5"/>
  <c r="N552" i="5"/>
  <c r="M555" i="5"/>
  <c r="M559" i="5"/>
  <c r="N554" i="5"/>
  <c r="L549" i="5"/>
  <c r="M557" i="5"/>
  <c r="AY532" i="5"/>
  <c r="AX532" i="5"/>
  <c r="AW532" i="5"/>
  <c r="A532" i="5"/>
  <c r="AY531" i="5"/>
  <c r="AX531" i="5"/>
  <c r="AW531" i="5"/>
  <c r="AY530" i="5"/>
  <c r="AX530" i="5"/>
  <c r="AW530" i="5"/>
  <c r="A530" i="5" l="1"/>
  <c r="BB529" i="5"/>
  <c r="BA529" i="5"/>
  <c r="AZ529" i="5"/>
  <c r="AY529" i="5"/>
  <c r="AX529" i="5"/>
  <c r="AW529" i="5"/>
  <c r="AV529" i="5"/>
  <c r="AU529" i="5"/>
  <c r="AT529" i="5"/>
  <c r="AS529" i="5"/>
  <c r="AR529" i="5"/>
  <c r="AQ529" i="5"/>
  <c r="AP529" i="5"/>
  <c r="AO529" i="5"/>
  <c r="AN529" i="5"/>
  <c r="AM529" i="5"/>
  <c r="AL529" i="5"/>
  <c r="AK529" i="5"/>
  <c r="AJ529" i="5"/>
  <c r="AI529" i="5"/>
  <c r="AH529" i="5"/>
  <c r="AG529" i="5"/>
  <c r="AF529" i="5"/>
  <c r="AE529" i="5"/>
  <c r="AD529" i="5"/>
  <c r="AC529" i="5"/>
  <c r="AB529" i="5"/>
  <c r="AA529" i="5"/>
  <c r="Z529" i="5"/>
  <c r="Y529" i="5"/>
  <c r="V529" i="5"/>
  <c r="U529" i="5"/>
  <c r="T529" i="5"/>
  <c r="S529" i="5"/>
  <c r="R529" i="5"/>
  <c r="O529" i="5"/>
  <c r="N529" i="5"/>
  <c r="M529" i="5"/>
  <c r="L529" i="5"/>
  <c r="K529" i="5"/>
  <c r="J529" i="5"/>
  <c r="G529" i="5"/>
  <c r="F529" i="5"/>
  <c r="E529" i="5"/>
  <c r="D529" i="5"/>
  <c r="C529" i="5"/>
  <c r="BB528" i="5"/>
  <c r="BA528" i="5"/>
  <c r="AZ528" i="5"/>
  <c r="AY528" i="5"/>
  <c r="AX528" i="5"/>
  <c r="AW528" i="5"/>
  <c r="AV528" i="5"/>
  <c r="AU528" i="5"/>
  <c r="AT528" i="5"/>
  <c r="AS528" i="5"/>
  <c r="AR528" i="5"/>
  <c r="AQ528" i="5"/>
  <c r="AP528" i="5"/>
  <c r="AO528" i="5"/>
  <c r="AN528" i="5"/>
  <c r="AM528" i="5"/>
  <c r="AL528" i="5"/>
  <c r="AK528" i="5"/>
  <c r="AJ528" i="5"/>
  <c r="AI528" i="5"/>
  <c r="AH528" i="5"/>
  <c r="AG528" i="5"/>
  <c r="AF528" i="5"/>
  <c r="AE528" i="5"/>
  <c r="AD528" i="5"/>
  <c r="AC528" i="5"/>
  <c r="AB528" i="5"/>
  <c r="AA528" i="5"/>
  <c r="Z528" i="5"/>
  <c r="Y528" i="5"/>
  <c r="V528" i="5"/>
  <c r="U528" i="5"/>
  <c r="T528" i="5"/>
  <c r="S528" i="5"/>
  <c r="R528" i="5"/>
  <c r="O528" i="5"/>
  <c r="N528" i="5"/>
  <c r="M528" i="5"/>
  <c r="L528" i="5"/>
  <c r="K528" i="5"/>
  <c r="J528" i="5"/>
  <c r="G528" i="5"/>
  <c r="F528" i="5"/>
  <c r="E528" i="5"/>
  <c r="D528" i="5"/>
  <c r="C528" i="5"/>
  <c r="BB527" i="5"/>
  <c r="BA527" i="5"/>
  <c r="BA535" i="5" s="1"/>
  <c r="AZ527" i="5"/>
  <c r="AY527" i="5"/>
  <c r="AX527" i="5"/>
  <c r="AW527" i="5"/>
  <c r="AV527" i="5"/>
  <c r="AU527" i="5"/>
  <c r="AT527" i="5"/>
  <c r="AS527" i="5"/>
  <c r="AS535" i="5" s="1"/>
  <c r="AR527" i="5"/>
  <c r="AR535" i="5" s="1"/>
  <c r="AQ527" i="5"/>
  <c r="AP527" i="5"/>
  <c r="AO527" i="5"/>
  <c r="AN527" i="5"/>
  <c r="AM527" i="5"/>
  <c r="AL527" i="5"/>
  <c r="AK527" i="5"/>
  <c r="AK535" i="5" s="1"/>
  <c r="AJ527" i="5"/>
  <c r="AJ535" i="5" s="1"/>
  <c r="AI527" i="5"/>
  <c r="AH527" i="5"/>
  <c r="AG527" i="5"/>
  <c r="AF527" i="5"/>
  <c r="AE527" i="5"/>
  <c r="AD527" i="5"/>
  <c r="AC527" i="5"/>
  <c r="AC535" i="5" s="1"/>
  <c r="AB527" i="5"/>
  <c r="AB535" i="5" s="1"/>
  <c r="AA527" i="5"/>
  <c r="Z527" i="5"/>
  <c r="Y527" i="5"/>
  <c r="V527" i="5"/>
  <c r="U527" i="5"/>
  <c r="T527" i="5"/>
  <c r="S527" i="5"/>
  <c r="S535" i="5" s="1"/>
  <c r="R527" i="5"/>
  <c r="O527" i="5"/>
  <c r="N527" i="5"/>
  <c r="M527" i="5"/>
  <c r="M535" i="5" s="1"/>
  <c r="L527" i="5"/>
  <c r="K527" i="5"/>
  <c r="J527" i="5"/>
  <c r="G527" i="5"/>
  <c r="F527" i="5"/>
  <c r="E527" i="5"/>
  <c r="D527" i="5"/>
  <c r="C527" i="5"/>
  <c r="BB526" i="5"/>
  <c r="BA526" i="5"/>
  <c r="AZ526" i="5"/>
  <c r="AY526" i="5"/>
  <c r="AY538" i="5" s="1"/>
  <c r="AX526" i="5"/>
  <c r="AW526" i="5"/>
  <c r="AV526" i="5"/>
  <c r="AU526" i="5"/>
  <c r="AU538" i="5" s="1"/>
  <c r="AT526" i="5"/>
  <c r="AT538" i="5" s="1"/>
  <c r="AS526" i="5"/>
  <c r="AR526" i="5"/>
  <c r="AQ526" i="5"/>
  <c r="AP526" i="5"/>
  <c r="AO526" i="5"/>
  <c r="AN526" i="5"/>
  <c r="AM526" i="5"/>
  <c r="AM538" i="5" s="1"/>
  <c r="AL526" i="5"/>
  <c r="AL538" i="5" s="1"/>
  <c r="AK526" i="5"/>
  <c r="AJ526" i="5"/>
  <c r="AI526" i="5"/>
  <c r="AI538" i="5" s="1"/>
  <c r="AH526" i="5"/>
  <c r="AG526" i="5"/>
  <c r="AF526" i="5"/>
  <c r="AE526" i="5"/>
  <c r="AE538" i="5" s="1"/>
  <c r="AD526" i="5"/>
  <c r="AD538" i="5" s="1"/>
  <c r="AC526" i="5"/>
  <c r="AB526" i="5"/>
  <c r="AA526" i="5"/>
  <c r="AA538" i="5" s="1"/>
  <c r="Z526" i="5"/>
  <c r="Y526" i="5"/>
  <c r="V526" i="5"/>
  <c r="U526" i="5"/>
  <c r="U538" i="5" s="1"/>
  <c r="T526" i="5"/>
  <c r="T538" i="5" s="1"/>
  <c r="S526" i="5"/>
  <c r="R526" i="5"/>
  <c r="O526" i="5"/>
  <c r="O538" i="5" s="1"/>
  <c r="N526" i="5"/>
  <c r="N538" i="5" s="1"/>
  <c r="M526" i="5"/>
  <c r="L526" i="5"/>
  <c r="K526" i="5"/>
  <c r="K538" i="5" s="1"/>
  <c r="J526" i="5"/>
  <c r="J538" i="5" s="1"/>
  <c r="G526" i="5"/>
  <c r="F526" i="5"/>
  <c r="E526" i="5"/>
  <c r="E538" i="5" s="1"/>
  <c r="D526" i="5"/>
  <c r="D538" i="5" s="1"/>
  <c r="C526" i="5"/>
  <c r="BB525" i="5"/>
  <c r="BA525" i="5"/>
  <c r="AZ525" i="5"/>
  <c r="AY525" i="5"/>
  <c r="AX525" i="5"/>
  <c r="AW525" i="5"/>
  <c r="AV525" i="5"/>
  <c r="AU525" i="5"/>
  <c r="AT525" i="5"/>
  <c r="AS525" i="5"/>
  <c r="AR525" i="5"/>
  <c r="AQ525" i="5"/>
  <c r="AP525" i="5"/>
  <c r="AO525" i="5"/>
  <c r="AN525" i="5"/>
  <c r="AM525" i="5"/>
  <c r="AL525" i="5"/>
  <c r="AK525" i="5"/>
  <c r="AJ525" i="5"/>
  <c r="AI525" i="5"/>
  <c r="AH525" i="5"/>
  <c r="AG525" i="5"/>
  <c r="AF525" i="5"/>
  <c r="AE525" i="5"/>
  <c r="AD525" i="5"/>
  <c r="AC525" i="5"/>
  <c r="AB525" i="5"/>
  <c r="AA525" i="5"/>
  <c r="Z525" i="5"/>
  <c r="Y525" i="5"/>
  <c r="V525" i="5"/>
  <c r="U525" i="5"/>
  <c r="T525" i="5"/>
  <c r="S525" i="5"/>
  <c r="R525" i="5"/>
  <c r="O525" i="5"/>
  <c r="N525" i="5"/>
  <c r="M525" i="5"/>
  <c r="L525" i="5"/>
  <c r="K525" i="5"/>
  <c r="J525" i="5"/>
  <c r="G525" i="5"/>
  <c r="F525" i="5"/>
  <c r="E525" i="5"/>
  <c r="D525" i="5"/>
  <c r="C525" i="5"/>
  <c r="BB522" i="5"/>
  <c r="BA522" i="5"/>
  <c r="AZ522" i="5"/>
  <c r="AY522" i="5"/>
  <c r="AX522" i="5"/>
  <c r="AW522" i="5"/>
  <c r="AV522" i="5"/>
  <c r="AU522" i="5"/>
  <c r="AT522" i="5"/>
  <c r="AS522" i="5"/>
  <c r="AR522" i="5"/>
  <c r="AQ522" i="5"/>
  <c r="AP522" i="5"/>
  <c r="AO522" i="5"/>
  <c r="AN522" i="5"/>
  <c r="AM522" i="5"/>
  <c r="AL522" i="5"/>
  <c r="AK522" i="5"/>
  <c r="AJ522" i="5"/>
  <c r="AI522" i="5"/>
  <c r="AH522" i="5"/>
  <c r="AG522" i="5"/>
  <c r="AF522" i="5"/>
  <c r="AE522" i="5"/>
  <c r="AD522" i="5"/>
  <c r="AC522" i="5"/>
  <c r="AB522" i="5"/>
  <c r="AA522" i="5"/>
  <c r="Z522" i="5"/>
  <c r="Y522" i="5"/>
  <c r="V522" i="5"/>
  <c r="U522" i="5"/>
  <c r="T522" i="5"/>
  <c r="S522" i="5"/>
  <c r="R522" i="5"/>
  <c r="O522" i="5"/>
  <c r="N522" i="5"/>
  <c r="M522" i="5"/>
  <c r="L522" i="5"/>
  <c r="K522" i="5"/>
  <c r="J522" i="5"/>
  <c r="G522" i="5"/>
  <c r="F522" i="5"/>
  <c r="E522" i="5"/>
  <c r="D522" i="5"/>
  <c r="C522" i="5"/>
  <c r="BB521" i="5"/>
  <c r="BA521" i="5"/>
  <c r="AZ521" i="5"/>
  <c r="AY521" i="5"/>
  <c r="AX521" i="5"/>
  <c r="AW521" i="5"/>
  <c r="AV521" i="5"/>
  <c r="AU521" i="5"/>
  <c r="AT521" i="5"/>
  <c r="AS521" i="5"/>
  <c r="AR521" i="5"/>
  <c r="AQ521" i="5"/>
  <c r="AP521" i="5"/>
  <c r="AO521" i="5"/>
  <c r="AN521" i="5"/>
  <c r="AM521" i="5"/>
  <c r="AL521" i="5"/>
  <c r="AK521" i="5"/>
  <c r="AJ521" i="5"/>
  <c r="AI521" i="5"/>
  <c r="AH521" i="5"/>
  <c r="AG521" i="5"/>
  <c r="AF521" i="5"/>
  <c r="AE521" i="5"/>
  <c r="AD521" i="5"/>
  <c r="AC521" i="5"/>
  <c r="AB521" i="5"/>
  <c r="AA521" i="5"/>
  <c r="Z521" i="5"/>
  <c r="Y521" i="5"/>
  <c r="V521" i="5"/>
  <c r="U521" i="5"/>
  <c r="T521" i="5"/>
  <c r="S521" i="5"/>
  <c r="R521" i="5"/>
  <c r="O521" i="5"/>
  <c r="N521" i="5"/>
  <c r="M521" i="5"/>
  <c r="L521" i="5"/>
  <c r="K521" i="5"/>
  <c r="J521" i="5"/>
  <c r="G521" i="5"/>
  <c r="F521" i="5"/>
  <c r="E521" i="5"/>
  <c r="D521" i="5"/>
  <c r="C521" i="5"/>
  <c r="BB520" i="5"/>
  <c r="BA520" i="5"/>
  <c r="AZ520" i="5"/>
  <c r="AY520" i="5"/>
  <c r="AX520" i="5"/>
  <c r="AW520" i="5"/>
  <c r="AV520" i="5"/>
  <c r="AU520" i="5"/>
  <c r="AT520" i="5"/>
  <c r="AS520" i="5"/>
  <c r="AR520" i="5"/>
  <c r="AQ520" i="5"/>
  <c r="AP520" i="5"/>
  <c r="AO520" i="5"/>
  <c r="AN520" i="5"/>
  <c r="AM520" i="5"/>
  <c r="AL520" i="5"/>
  <c r="AK520" i="5"/>
  <c r="AJ520" i="5"/>
  <c r="AI520" i="5"/>
  <c r="AH520" i="5"/>
  <c r="AG520" i="5"/>
  <c r="AF520" i="5"/>
  <c r="AE520" i="5"/>
  <c r="AD520" i="5"/>
  <c r="AC520" i="5"/>
  <c r="AB520" i="5"/>
  <c r="AA520" i="5"/>
  <c r="Z520" i="5"/>
  <c r="Y520" i="5"/>
  <c r="V520" i="5"/>
  <c r="U520" i="5"/>
  <c r="T520" i="5"/>
  <c r="S520" i="5"/>
  <c r="R520" i="5"/>
  <c r="O520" i="5"/>
  <c r="N520" i="5"/>
  <c r="M520" i="5"/>
  <c r="L520" i="5"/>
  <c r="K520" i="5"/>
  <c r="J520" i="5"/>
  <c r="G520" i="5"/>
  <c r="F520" i="5"/>
  <c r="E520" i="5"/>
  <c r="D520" i="5"/>
  <c r="C520" i="5"/>
  <c r="BB519" i="5"/>
  <c r="BA519" i="5"/>
  <c r="AZ519" i="5"/>
  <c r="AY519" i="5"/>
  <c r="AX519" i="5"/>
  <c r="AW519" i="5"/>
  <c r="AV519" i="5"/>
  <c r="AU519" i="5"/>
  <c r="AT519" i="5"/>
  <c r="AS519" i="5"/>
  <c r="AR519" i="5"/>
  <c r="AQ519" i="5"/>
  <c r="AP519" i="5"/>
  <c r="AO519" i="5"/>
  <c r="AN519" i="5"/>
  <c r="AM519" i="5"/>
  <c r="AL519" i="5"/>
  <c r="AK519" i="5"/>
  <c r="AJ519" i="5"/>
  <c r="AI519" i="5"/>
  <c r="AH519" i="5"/>
  <c r="AG519" i="5"/>
  <c r="AF519" i="5"/>
  <c r="AE519" i="5"/>
  <c r="AD519" i="5"/>
  <c r="AC519" i="5"/>
  <c r="AB519" i="5"/>
  <c r="AA519" i="5"/>
  <c r="Z519" i="5"/>
  <c r="Y519" i="5"/>
  <c r="V519" i="5"/>
  <c r="U519" i="5"/>
  <c r="T519" i="5"/>
  <c r="S519" i="5"/>
  <c r="R519" i="5"/>
  <c r="O519" i="5"/>
  <c r="N519" i="5"/>
  <c r="M519" i="5"/>
  <c r="L519" i="5"/>
  <c r="K519" i="5"/>
  <c r="J519" i="5"/>
  <c r="G519" i="5"/>
  <c r="F519" i="5"/>
  <c r="E519" i="5"/>
  <c r="D519" i="5"/>
  <c r="C519" i="5"/>
  <c r="BB518" i="5"/>
  <c r="BA518" i="5"/>
  <c r="AZ518" i="5"/>
  <c r="AY518" i="5"/>
  <c r="AX518" i="5"/>
  <c r="AW518" i="5"/>
  <c r="AV518" i="5"/>
  <c r="AU518" i="5"/>
  <c r="AT518" i="5"/>
  <c r="AS518" i="5"/>
  <c r="AR518" i="5"/>
  <c r="AQ518" i="5"/>
  <c r="AP518" i="5"/>
  <c r="AO518" i="5"/>
  <c r="AN518" i="5"/>
  <c r="AM518" i="5"/>
  <c r="AL518" i="5"/>
  <c r="AK518" i="5"/>
  <c r="AJ518" i="5"/>
  <c r="AI518" i="5"/>
  <c r="AH518" i="5"/>
  <c r="AG518" i="5"/>
  <c r="AF518" i="5"/>
  <c r="AE518" i="5"/>
  <c r="AD518" i="5"/>
  <c r="AC518" i="5"/>
  <c r="AB518" i="5"/>
  <c r="AA518" i="5"/>
  <c r="Z518" i="5"/>
  <c r="Y518" i="5"/>
  <c r="V518" i="5"/>
  <c r="U518" i="5"/>
  <c r="T518" i="5"/>
  <c r="S518" i="5"/>
  <c r="R518" i="5"/>
  <c r="O518" i="5"/>
  <c r="N518" i="5"/>
  <c r="M518" i="5"/>
  <c r="L518" i="5"/>
  <c r="K518" i="5"/>
  <c r="J518" i="5"/>
  <c r="G518" i="5"/>
  <c r="F518" i="5"/>
  <c r="E518" i="5"/>
  <c r="D518" i="5"/>
  <c r="C518" i="5"/>
  <c r="BB532" i="5"/>
  <c r="BA532" i="5"/>
  <c r="AZ532" i="5"/>
  <c r="AV532" i="5"/>
  <c r="AQ532" i="5"/>
  <c r="AP532" i="5"/>
  <c r="AO532" i="5"/>
  <c r="AN532" i="5"/>
  <c r="AM532" i="5"/>
  <c r="AL532" i="5"/>
  <c r="AK532" i="5"/>
  <c r="AJ532" i="5"/>
  <c r="AI532" i="5"/>
  <c r="AH532" i="5"/>
  <c r="AG532" i="5"/>
  <c r="AF532" i="5"/>
  <c r="AE532" i="5"/>
  <c r="AD532" i="5"/>
  <c r="AC532" i="5"/>
  <c r="AB532" i="5"/>
  <c r="AA532" i="5"/>
  <c r="Z532" i="5"/>
  <c r="Y532" i="5"/>
  <c r="V516" i="5"/>
  <c r="V532" i="5" s="1"/>
  <c r="U516" i="5"/>
  <c r="U532" i="5" s="1"/>
  <c r="T516" i="5"/>
  <c r="T532" i="5" s="1"/>
  <c r="BB538" i="5" l="1"/>
  <c r="F538" i="5"/>
  <c r="R538" i="5"/>
  <c r="AB538" i="5"/>
  <c r="AJ538" i="5"/>
  <c r="AR538" i="5"/>
  <c r="AZ538" i="5"/>
  <c r="G538" i="5"/>
  <c r="S538" i="5"/>
  <c r="AC538" i="5"/>
  <c r="AK538" i="5"/>
  <c r="AS538" i="5"/>
  <c r="BA538" i="5"/>
  <c r="N535" i="5"/>
  <c r="Y535" i="5"/>
  <c r="AG535" i="5"/>
  <c r="AO535" i="5"/>
  <c r="AW535" i="5"/>
  <c r="Z535" i="5"/>
  <c r="AH535" i="5"/>
  <c r="AP535" i="5"/>
  <c r="AX535" i="5"/>
  <c r="AQ538" i="5"/>
  <c r="M538" i="5"/>
  <c r="AU532" i="5"/>
  <c r="O536" i="5"/>
  <c r="AG536" i="5"/>
  <c r="AI536" i="5"/>
  <c r="AO536" i="5"/>
  <c r="AQ536" i="5"/>
  <c r="AW536" i="5"/>
  <c r="AY536" i="5"/>
  <c r="N536" i="5"/>
  <c r="V536" i="5"/>
  <c r="AF536" i="5"/>
  <c r="AH536" i="5"/>
  <c r="AN536" i="5"/>
  <c r="AP536" i="5"/>
  <c r="AX536" i="5"/>
  <c r="AZ535" i="5"/>
  <c r="AV536" i="5"/>
  <c r="AA536" i="5"/>
  <c r="Z536" i="5"/>
  <c r="Y536" i="5"/>
  <c r="R535" i="5"/>
  <c r="M536" i="5"/>
  <c r="L536" i="5"/>
  <c r="J537" i="5"/>
  <c r="AL537" i="5"/>
  <c r="AL534" i="5"/>
  <c r="BB537" i="5"/>
  <c r="BB534" i="5"/>
  <c r="Z538" i="5"/>
  <c r="AP538" i="5"/>
  <c r="AE537" i="5"/>
  <c r="AE534" i="5"/>
  <c r="J535" i="5"/>
  <c r="G535" i="5" s="1"/>
  <c r="F535" i="5" s="1"/>
  <c r="E535" i="5" s="1"/>
  <c r="D535" i="5" s="1"/>
  <c r="C535" i="5" s="1"/>
  <c r="AD535" i="5"/>
  <c r="AT535" i="5"/>
  <c r="V537" i="5"/>
  <c r="V534" i="5"/>
  <c r="AV537" i="5"/>
  <c r="AV534" i="5"/>
  <c r="K535" i="5"/>
  <c r="U535" i="5"/>
  <c r="AE535" i="5"/>
  <c r="AM535" i="5"/>
  <c r="AU535" i="5"/>
  <c r="M537" i="5"/>
  <c r="M534" i="5"/>
  <c r="Y537" i="5"/>
  <c r="Y534" i="5"/>
  <c r="AG537" i="5"/>
  <c r="AG534" i="5"/>
  <c r="AO537" i="5"/>
  <c r="AO534" i="5"/>
  <c r="AW537" i="5"/>
  <c r="AW534" i="5"/>
  <c r="L535" i="5"/>
  <c r="N537" i="5"/>
  <c r="N534" i="5"/>
  <c r="Z537" i="5"/>
  <c r="Z534" i="5"/>
  <c r="AH537" i="5"/>
  <c r="AH534" i="5"/>
  <c r="AP537" i="5"/>
  <c r="AP534" i="5"/>
  <c r="AX537" i="5"/>
  <c r="AX534" i="5"/>
  <c r="R536" i="5"/>
  <c r="AB536" i="5"/>
  <c r="AJ536" i="5"/>
  <c r="AR536" i="5"/>
  <c r="AZ536" i="5"/>
  <c r="T537" i="5"/>
  <c r="T534" i="5"/>
  <c r="AT537" i="5"/>
  <c r="AT534" i="5"/>
  <c r="AX538" i="5"/>
  <c r="K537" i="5"/>
  <c r="K534" i="5"/>
  <c r="J534" i="5" s="1"/>
  <c r="G534" i="5" s="1"/>
  <c r="F534" i="5" s="1"/>
  <c r="E534" i="5" s="1"/>
  <c r="D534" i="5" s="1"/>
  <c r="C534" i="5" s="1"/>
  <c r="AM537" i="5"/>
  <c r="AM534" i="5"/>
  <c r="T535" i="5"/>
  <c r="BB535" i="5"/>
  <c r="AF537" i="5"/>
  <c r="AF534" i="5"/>
  <c r="AF535" i="5"/>
  <c r="AV535" i="5"/>
  <c r="O537" i="5"/>
  <c r="O534" i="5"/>
  <c r="AI537" i="5"/>
  <c r="AI534" i="5"/>
  <c r="AQ537" i="5"/>
  <c r="AQ534" i="5"/>
  <c r="G536" i="5"/>
  <c r="F536" i="5" s="1"/>
  <c r="E536" i="5" s="1"/>
  <c r="D536" i="5" s="1"/>
  <c r="C536" i="5" s="1"/>
  <c r="AC536" i="5"/>
  <c r="AK536" i="5"/>
  <c r="BA536" i="5"/>
  <c r="L538" i="5"/>
  <c r="V538" i="5"/>
  <c r="AF538" i="5"/>
  <c r="AN538" i="5"/>
  <c r="AV538" i="5"/>
  <c r="R537" i="5"/>
  <c r="R534" i="5"/>
  <c r="AB537" i="5"/>
  <c r="AB534" i="5"/>
  <c r="AJ537" i="5"/>
  <c r="AJ534" i="5"/>
  <c r="AR537" i="5"/>
  <c r="AR534" i="5"/>
  <c r="AZ537" i="5"/>
  <c r="AZ534" i="5"/>
  <c r="J536" i="5"/>
  <c r="T536" i="5"/>
  <c r="AD536" i="5"/>
  <c r="AL536" i="5"/>
  <c r="AT536" i="5"/>
  <c r="BB536" i="5"/>
  <c r="AD537" i="5"/>
  <c r="AD534" i="5"/>
  <c r="AH538" i="5"/>
  <c r="U537" i="5"/>
  <c r="U534" i="5"/>
  <c r="AU537" i="5"/>
  <c r="AU534" i="5"/>
  <c r="AL535" i="5"/>
  <c r="L537" i="5"/>
  <c r="L534" i="5"/>
  <c r="AN537" i="5"/>
  <c r="AN534" i="5"/>
  <c r="V535" i="5"/>
  <c r="AN535" i="5"/>
  <c r="AA537" i="5"/>
  <c r="AA534" i="5"/>
  <c r="AY537" i="5"/>
  <c r="AY534" i="5"/>
  <c r="S536" i="5"/>
  <c r="AS536" i="5"/>
  <c r="AT532" i="5"/>
  <c r="AS532" i="5" s="1"/>
  <c r="AR532" i="5" s="1"/>
  <c r="C538" i="5"/>
  <c r="Y538" i="5"/>
  <c r="AG538" i="5"/>
  <c r="AO538" i="5"/>
  <c r="AW538" i="5"/>
  <c r="O535" i="5"/>
  <c r="AA535" i="5"/>
  <c r="AI535" i="5"/>
  <c r="AQ535" i="5"/>
  <c r="AY535" i="5"/>
  <c r="G537" i="5"/>
  <c r="F537" i="5" s="1"/>
  <c r="E537" i="5" s="1"/>
  <c r="D537" i="5" s="1"/>
  <c r="C537" i="5" s="1"/>
  <c r="S537" i="5"/>
  <c r="S534" i="5"/>
  <c r="AC537" i="5"/>
  <c r="AC534" i="5"/>
  <c r="AK537" i="5"/>
  <c r="AK534" i="5"/>
  <c r="AS537" i="5"/>
  <c r="AS534" i="5"/>
  <c r="BA537" i="5"/>
  <c r="BA534" i="5"/>
  <c r="K536" i="5"/>
  <c r="U536" i="5"/>
  <c r="AE536" i="5"/>
  <c r="AM536" i="5"/>
  <c r="AU536" i="5"/>
  <c r="S532" i="5"/>
  <c r="R532" i="5"/>
  <c r="O516" i="5"/>
  <c r="N516" i="5"/>
  <c r="O532" i="5" l="1"/>
  <c r="N532" i="5" s="1"/>
  <c r="M532" i="5"/>
  <c r="L516" i="5"/>
  <c r="L532" i="5" s="1"/>
  <c r="K516" i="5"/>
  <c r="K532" i="5" s="1"/>
  <c r="J516" i="5"/>
  <c r="J532" i="5" s="1"/>
  <c r="G532" i="5"/>
  <c r="B516" i="5"/>
  <c r="BB531" i="5"/>
  <c r="BA531" i="5"/>
  <c r="AZ531" i="5"/>
  <c r="AV531" i="5"/>
  <c r="AQ531" i="5"/>
  <c r="AP531" i="5"/>
  <c r="AO531" i="5"/>
  <c r="AN531" i="5"/>
  <c r="AM531" i="5"/>
  <c r="AL531" i="5"/>
  <c r="AK531" i="5"/>
  <c r="AJ531" i="5"/>
  <c r="AI531" i="5"/>
  <c r="AH531" i="5"/>
  <c r="AG531" i="5"/>
  <c r="AF531" i="5"/>
  <c r="AE531" i="5"/>
  <c r="AD531" i="5"/>
  <c r="AC531" i="5"/>
  <c r="AB531" i="5"/>
  <c r="AA531" i="5"/>
  <c r="Z531" i="5"/>
  <c r="Y531" i="5"/>
  <c r="V515" i="5"/>
  <c r="U515" i="5"/>
  <c r="T515" i="5"/>
  <c r="S531" i="5"/>
  <c r="R531" i="5"/>
  <c r="O515" i="5"/>
  <c r="N515" i="5"/>
  <c r="M531" i="5"/>
  <c r="L515" i="5"/>
  <c r="L531" i="5" s="1"/>
  <c r="K515" i="5"/>
  <c r="J515" i="5"/>
  <c r="G531" i="5"/>
  <c r="B515" i="5"/>
  <c r="BB530" i="5"/>
  <c r="BA530" i="5"/>
  <c r="AZ530" i="5"/>
  <c r="AV530" i="5"/>
  <c r="AQ530" i="5"/>
  <c r="AP530" i="5"/>
  <c r="AO530" i="5"/>
  <c r="AN530" i="5"/>
  <c r="AM530" i="5"/>
  <c r="AL530" i="5"/>
  <c r="AK530" i="5"/>
  <c r="AJ530" i="5"/>
  <c r="AI530" i="5"/>
  <c r="AH530" i="5"/>
  <c r="AG530" i="5"/>
  <c r="AF530" i="5"/>
  <c r="AD530" i="5"/>
  <c r="AC530" i="5"/>
  <c r="AB530" i="5"/>
  <c r="AA530" i="5"/>
  <c r="Z530" i="5"/>
  <c r="Y530" i="5"/>
  <c r="V514" i="5"/>
  <c r="V530" i="5" s="1"/>
  <c r="U514" i="5"/>
  <c r="U530" i="5" s="1"/>
  <c r="T514" i="5"/>
  <c r="T530" i="5" s="1"/>
  <c r="S530" i="5"/>
  <c r="R530" i="5"/>
  <c r="O514" i="5"/>
  <c r="N514" i="5"/>
  <c r="N530" i="5" s="1"/>
  <c r="M530" i="5"/>
  <c r="L514" i="5"/>
  <c r="L530" i="5" s="1"/>
  <c r="U531" i="5" l="1"/>
  <c r="G44" i="14"/>
  <c r="V531" i="5"/>
  <c r="G45" i="14"/>
  <c r="T531" i="5"/>
  <c r="G43" i="14"/>
  <c r="O530" i="5"/>
  <c r="K531" i="5"/>
  <c r="J531" i="5" s="1"/>
  <c r="AU531" i="5"/>
  <c r="AT531" i="5" s="1"/>
  <c r="AS531" i="5" s="1"/>
  <c r="AR531" i="5" s="1"/>
  <c r="F532" i="5"/>
  <c r="E532" i="5" s="1"/>
  <c r="D532" i="5" s="1"/>
  <c r="C532" i="5" s="1"/>
  <c r="AU530" i="5"/>
  <c r="AT530" i="5" s="1"/>
  <c r="AS530" i="5" s="1"/>
  <c r="AR530" i="5" s="1"/>
  <c r="O531" i="5"/>
  <c r="N531" i="5" s="1"/>
  <c r="F531" i="5"/>
  <c r="E531" i="5" s="1"/>
  <c r="D531" i="5" s="1"/>
  <c r="C531" i="5" s="1"/>
  <c r="G530" i="5"/>
  <c r="F530" i="5" s="1"/>
  <c r="E530" i="5" s="1"/>
  <c r="D530" i="5" s="1"/>
  <c r="C530" i="5" s="1"/>
  <c r="B514" i="5" l="1"/>
  <c r="A514" i="5"/>
  <c r="A502" i="5"/>
  <c r="A501" i="5"/>
  <c r="A495" i="5" l="1"/>
  <c r="A494" i="5"/>
  <c r="A487" i="5"/>
  <c r="A486" i="5"/>
  <c r="A480" i="5"/>
  <c r="A479" i="5"/>
  <c r="AF473" i="5"/>
  <c r="AE473" i="5"/>
  <c r="AD473" i="5"/>
  <c r="AC473" i="5"/>
  <c r="AB473" i="5"/>
  <c r="AA473" i="5"/>
  <c r="Z473" i="5"/>
  <c r="Y473" i="5"/>
  <c r="X473" i="5"/>
  <c r="W473" i="5"/>
  <c r="V473" i="5"/>
  <c r="U473" i="5"/>
  <c r="T473" i="5"/>
  <c r="S473" i="5"/>
  <c r="AF472" i="5"/>
  <c r="AE472" i="5"/>
  <c r="AD472" i="5"/>
  <c r="AC472" i="5"/>
  <c r="AB472" i="5"/>
  <c r="AA472" i="5"/>
  <c r="Z472" i="5"/>
  <c r="Y472" i="5"/>
  <c r="X472" i="5"/>
  <c r="W472" i="5"/>
  <c r="V472" i="5"/>
  <c r="U472" i="5"/>
  <c r="T472" i="5"/>
  <c r="S472" i="5"/>
  <c r="Q471" i="5"/>
  <c r="Q470" i="5" l="1"/>
  <c r="Q469" i="5"/>
  <c r="Q468" i="5"/>
  <c r="Q467" i="5"/>
  <c r="Q466" i="5"/>
  <c r="Q465" i="5"/>
  <c r="Q464" i="5"/>
  <c r="Q463" i="5"/>
  <c r="Q462" i="5"/>
  <c r="Q461" i="5"/>
  <c r="Q460" i="5"/>
  <c r="Q459" i="5"/>
  <c r="Q458" i="5"/>
  <c r="Q457" i="5"/>
  <c r="Q456" i="5"/>
  <c r="Q455" i="5"/>
  <c r="Q454" i="5"/>
  <c r="Q453" i="5"/>
  <c r="Q452" i="5"/>
  <c r="Q451" i="5" l="1"/>
  <c r="A451" i="5" s="1"/>
  <c r="A450" i="5"/>
  <c r="A471" i="5" l="1"/>
  <c r="A468" i="5"/>
  <c r="A466" i="5"/>
  <c r="A462" i="5"/>
  <c r="A460" i="5"/>
  <c r="A458" i="5"/>
  <c r="A456" i="5"/>
  <c r="A454" i="5"/>
  <c r="A452" i="5"/>
  <c r="A467" i="5"/>
  <c r="A470" i="5"/>
  <c r="A465" i="5"/>
  <c r="A464" i="5"/>
  <c r="A463" i="5"/>
  <c r="A461" i="5"/>
  <c r="A459" i="5"/>
  <c r="A457" i="5"/>
  <c r="A455" i="5"/>
  <c r="A453" i="5"/>
  <c r="A469" i="5"/>
  <c r="AD448" i="5"/>
  <c r="AA448" i="5"/>
  <c r="X448" i="5"/>
  <c r="M448" i="5"/>
  <c r="J448" i="5"/>
  <c r="G448" i="5"/>
  <c r="O407" i="5"/>
  <c r="L407" i="5"/>
  <c r="H407" i="5"/>
  <c r="E407" i="5"/>
  <c r="A405" i="5"/>
  <c r="O369" i="5"/>
  <c r="L369" i="5"/>
  <c r="H369" i="5"/>
  <c r="E369" i="5"/>
  <c r="A367" i="5"/>
  <c r="O332" i="5"/>
  <c r="L332" i="5"/>
  <c r="H332" i="5"/>
  <c r="E332" i="5"/>
  <c r="F330" i="5"/>
  <c r="E330" i="5"/>
  <c r="D330" i="5"/>
  <c r="C330" i="5"/>
  <c r="B330" i="5"/>
  <c r="T450" i="5" l="1"/>
  <c r="AC450" i="5"/>
  <c r="Y450" i="5"/>
  <c r="U450" i="5"/>
  <c r="C23" i="11" s="1"/>
  <c r="AD450" i="5"/>
  <c r="Z450" i="5"/>
  <c r="V450" i="5"/>
  <c r="D23" i="11" s="1"/>
  <c r="AF450" i="5"/>
  <c r="AE450" i="5"/>
  <c r="AA450" i="5"/>
  <c r="W450" i="5"/>
  <c r="E23" i="11" s="1"/>
  <c r="S450" i="5"/>
  <c r="AB450" i="5"/>
  <c r="X450" i="5"/>
  <c r="W470" i="5"/>
  <c r="E43" i="11" s="1"/>
  <c r="W466" i="5"/>
  <c r="E39" i="11" s="1"/>
  <c r="V471" i="5"/>
  <c r="D44" i="11" s="1"/>
  <c r="X466" i="5"/>
  <c r="X454" i="5"/>
  <c r="X462" i="5"/>
  <c r="X458" i="5"/>
  <c r="X470" i="5"/>
  <c r="T458" i="5"/>
  <c r="U451" i="5"/>
  <c r="C24" i="11" s="1"/>
  <c r="AD464" i="5"/>
  <c r="AC469" i="5"/>
  <c r="Y466" i="5"/>
  <c r="AC456" i="5"/>
  <c r="AD468" i="5"/>
  <c r="AA464" i="5"/>
  <c r="Y453" i="5"/>
  <c r="AC460" i="5"/>
  <c r="AC452" i="5"/>
  <c r="Z471" i="5"/>
  <c r="AA469" i="5"/>
  <c r="Y463" i="5"/>
  <c r="AC464" i="5"/>
  <c r="W454" i="5"/>
  <c r="E27" i="11" s="1"/>
  <c r="S459" i="5"/>
  <c r="AA462" i="5"/>
  <c r="AC468" i="5"/>
  <c r="W458" i="5"/>
  <c r="E31" i="11" s="1"/>
  <c r="AB457" i="5"/>
  <c r="Y467" i="5"/>
  <c r="T466" i="5"/>
  <c r="AD460" i="5"/>
  <c r="Z467" i="5"/>
  <c r="Z453" i="5"/>
  <c r="AD452" i="5"/>
  <c r="W462" i="5"/>
  <c r="E35" i="11" s="1"/>
  <c r="Z461" i="5"/>
  <c r="AD456" i="5"/>
  <c r="S452" i="5"/>
  <c r="AA468" i="5"/>
  <c r="Y464" i="5"/>
  <c r="AB466" i="5"/>
  <c r="U465" i="5"/>
  <c r="C38" i="11" s="1"/>
  <c r="V461" i="5"/>
  <c r="D34" i="11" s="1"/>
  <c r="AE454" i="5"/>
  <c r="AF462" i="5"/>
  <c r="T451" i="5"/>
  <c r="S461" i="5"/>
  <c r="T452" i="5"/>
  <c r="Y457" i="5"/>
  <c r="Y451" i="5"/>
  <c r="Z463" i="5"/>
  <c r="U453" i="5"/>
  <c r="C26" i="11" s="1"/>
  <c r="AC465" i="5"/>
  <c r="AD457" i="5"/>
  <c r="AD465" i="5"/>
  <c r="W451" i="5"/>
  <c r="E24" i="11" s="1"/>
  <c r="W459" i="5"/>
  <c r="E32" i="11" s="1"/>
  <c r="W467" i="5"/>
  <c r="E40" i="11" s="1"/>
  <c r="X455" i="5"/>
  <c r="X463" i="5"/>
  <c r="X467" i="5"/>
  <c r="W471" i="5"/>
  <c r="E44" i="11" s="1"/>
  <c r="S454" i="5"/>
  <c r="AA456" i="5"/>
  <c r="T453" i="5"/>
  <c r="AA451" i="5"/>
  <c r="Z466" i="5"/>
  <c r="Z456" i="5"/>
  <c r="T468" i="5"/>
  <c r="U458" i="5"/>
  <c r="C31" i="11" s="1"/>
  <c r="U466" i="5"/>
  <c r="C39" i="11" s="1"/>
  <c r="V454" i="5"/>
  <c r="D27" i="11" s="1"/>
  <c r="V462" i="5"/>
  <c r="D35" i="11" s="1"/>
  <c r="V470" i="5"/>
  <c r="D43" i="11" s="1"/>
  <c r="AE451" i="5"/>
  <c r="AE459" i="5"/>
  <c r="AE463" i="5"/>
  <c r="AE467" i="5"/>
  <c r="AF451" i="5"/>
  <c r="AF455" i="5"/>
  <c r="AF463" i="5"/>
  <c r="AF467" i="5"/>
  <c r="AA471" i="5"/>
  <c r="AE471" i="5"/>
  <c r="AA454" i="5"/>
  <c r="AB458" i="5"/>
  <c r="S455" i="5"/>
  <c r="S463" i="5"/>
  <c r="AA460" i="5"/>
  <c r="AB465" i="5"/>
  <c r="T454" i="5"/>
  <c r="T462" i="5"/>
  <c r="AA455" i="5"/>
  <c r="Y459" i="5"/>
  <c r="S469" i="5"/>
  <c r="Y454" i="5"/>
  <c r="Z457" i="5"/>
  <c r="Z465" i="5"/>
  <c r="AB468" i="5"/>
  <c r="AC454" i="5"/>
  <c r="AC458" i="5"/>
  <c r="AC462" i="5"/>
  <c r="AC466" i="5"/>
  <c r="AC470" i="5"/>
  <c r="AD454" i="5"/>
  <c r="AD458" i="5"/>
  <c r="AD462" i="5"/>
  <c r="AD466" i="5"/>
  <c r="AD470" i="5"/>
  <c r="W452" i="5"/>
  <c r="E25" i="11" s="1"/>
  <c r="W456" i="5"/>
  <c r="E29" i="11" s="1"/>
  <c r="W460" i="5"/>
  <c r="E33" i="11" s="1"/>
  <c r="W464" i="5"/>
  <c r="E37" i="11" s="1"/>
  <c r="W468" i="5"/>
  <c r="E41" i="11" s="1"/>
  <c r="X452" i="5"/>
  <c r="X456" i="5"/>
  <c r="X460" i="5"/>
  <c r="X464" i="5"/>
  <c r="X468" i="5"/>
  <c r="T471" i="5"/>
  <c r="X471" i="5"/>
  <c r="S470" i="5"/>
  <c r="AA467" i="5"/>
  <c r="Z454" i="5"/>
  <c r="U457" i="5"/>
  <c r="C30" i="11" s="1"/>
  <c r="V453" i="5"/>
  <c r="D26" i="11" s="1"/>
  <c r="V469" i="5"/>
  <c r="D42" i="11" s="1"/>
  <c r="AE462" i="5"/>
  <c r="AF454" i="5"/>
  <c r="AF458" i="5"/>
  <c r="AF470" i="5"/>
  <c r="S453" i="5"/>
  <c r="AB461" i="5"/>
  <c r="Y470" i="5"/>
  <c r="Y465" i="5"/>
  <c r="Z455" i="5"/>
  <c r="AB467" i="5"/>
  <c r="AC457" i="5"/>
  <c r="AD453" i="5"/>
  <c r="AD461" i="5"/>
  <c r="AD469" i="5"/>
  <c r="W455" i="5"/>
  <c r="E28" i="11" s="1"/>
  <c r="W463" i="5"/>
  <c r="E36" i="11" s="1"/>
  <c r="X451" i="5"/>
  <c r="X459" i="5"/>
  <c r="S471" i="5"/>
  <c r="S451" i="5"/>
  <c r="AB456" i="5"/>
  <c r="S462" i="5"/>
  <c r="AB463" i="5"/>
  <c r="T461" i="5"/>
  <c r="Y458" i="5"/>
  <c r="Y452" i="5"/>
  <c r="Z464" i="5"/>
  <c r="U454" i="5"/>
  <c r="C27" i="11" s="1"/>
  <c r="U462" i="5"/>
  <c r="C35" i="11" s="1"/>
  <c r="U470" i="5"/>
  <c r="C43" i="11" s="1"/>
  <c r="V458" i="5"/>
  <c r="D31" i="11" s="1"/>
  <c r="V466" i="5"/>
  <c r="D39" i="11" s="1"/>
  <c r="AE455" i="5"/>
  <c r="AF459" i="5"/>
  <c r="AA458" i="5"/>
  <c r="AB460" i="5"/>
  <c r="S456" i="5"/>
  <c r="S464" i="5"/>
  <c r="AB452" i="5"/>
  <c r="Y468" i="5"/>
  <c r="T455" i="5"/>
  <c r="T463" i="5"/>
  <c r="AA459" i="5"/>
  <c r="Y460" i="5"/>
  <c r="Z470" i="5"/>
  <c r="Y456" i="5"/>
  <c r="Z458" i="5"/>
  <c r="AA466" i="5"/>
  <c r="T469" i="5"/>
  <c r="U455" i="5"/>
  <c r="C28" i="11" s="1"/>
  <c r="U459" i="5"/>
  <c r="C32" i="11" s="1"/>
  <c r="U463" i="5"/>
  <c r="C36" i="11" s="1"/>
  <c r="U467" i="5"/>
  <c r="C40" i="11" s="1"/>
  <c r="V451" i="5"/>
  <c r="D24" i="11" s="1"/>
  <c r="V455" i="5"/>
  <c r="D28" i="11" s="1"/>
  <c r="V459" i="5"/>
  <c r="D32" i="11" s="1"/>
  <c r="V463" i="5"/>
  <c r="D36" i="11" s="1"/>
  <c r="V467" i="5"/>
  <c r="D40" i="11" s="1"/>
  <c r="T467" i="5"/>
  <c r="AE452" i="5"/>
  <c r="AE456" i="5"/>
  <c r="AE460" i="5"/>
  <c r="AE464" i="5"/>
  <c r="AE468" i="5"/>
  <c r="AF452" i="5"/>
  <c r="AF456" i="5"/>
  <c r="AF460" i="5"/>
  <c r="AF464" i="5"/>
  <c r="AF468" i="5"/>
  <c r="AB471" i="5"/>
  <c r="AF471" i="5"/>
  <c r="S468" i="5"/>
  <c r="AB459" i="5"/>
  <c r="Y455" i="5"/>
  <c r="Z462" i="5"/>
  <c r="U461" i="5"/>
  <c r="C34" i="11" s="1"/>
  <c r="V457" i="5"/>
  <c r="D30" i="11" s="1"/>
  <c r="AC453" i="5"/>
  <c r="AE466" i="5"/>
  <c r="AD471" i="5"/>
  <c r="AB453" i="5"/>
  <c r="T460" i="5"/>
  <c r="AC461" i="5"/>
  <c r="AA461" i="5"/>
  <c r="AB462" i="5"/>
  <c r="S457" i="5"/>
  <c r="S465" i="5"/>
  <c r="AB454" i="5"/>
  <c r="S467" i="5"/>
  <c r="T456" i="5"/>
  <c r="T464" i="5"/>
  <c r="AA465" i="5"/>
  <c r="Y461" i="5"/>
  <c r="AA453" i="5"/>
  <c r="Z451" i="5"/>
  <c r="Z459" i="5"/>
  <c r="Y469" i="5"/>
  <c r="AB469" i="5"/>
  <c r="AC455" i="5"/>
  <c r="AC459" i="5"/>
  <c r="AC463" i="5"/>
  <c r="AC467" i="5"/>
  <c r="AD451" i="5"/>
  <c r="AD455" i="5"/>
  <c r="AD459" i="5"/>
  <c r="AD463" i="5"/>
  <c r="AD467" i="5"/>
  <c r="T470" i="5"/>
  <c r="W453" i="5"/>
  <c r="E26" i="11" s="1"/>
  <c r="W457" i="5"/>
  <c r="E30" i="11" s="1"/>
  <c r="W461" i="5"/>
  <c r="E34" i="11" s="1"/>
  <c r="W465" i="5"/>
  <c r="E38" i="11" s="1"/>
  <c r="W469" i="5"/>
  <c r="E42" i="11" s="1"/>
  <c r="X453" i="5"/>
  <c r="X457" i="5"/>
  <c r="X461" i="5"/>
  <c r="X465" i="5"/>
  <c r="X469" i="5"/>
  <c r="U471" i="5"/>
  <c r="C44" i="11" s="1"/>
  <c r="Y471" i="5"/>
  <c r="S460" i="5"/>
  <c r="T459" i="5"/>
  <c r="Z469" i="5"/>
  <c r="U452" i="5"/>
  <c r="C25" i="11" s="1"/>
  <c r="U469" i="5"/>
  <c r="C42" i="11" s="1"/>
  <c r="V465" i="5"/>
  <c r="D38" i="11" s="1"/>
  <c r="AE458" i="5"/>
  <c r="AE470" i="5"/>
  <c r="AF466" i="5"/>
  <c r="AA452" i="5"/>
  <c r="AA463" i="5"/>
  <c r="AB464" i="5"/>
  <c r="S458" i="5"/>
  <c r="S466" i="5"/>
  <c r="AB455" i="5"/>
  <c r="Z468" i="5"/>
  <c r="T457" i="5"/>
  <c r="T465" i="5"/>
  <c r="AB451" i="5"/>
  <c r="Y462" i="5"/>
  <c r="AA457" i="5"/>
  <c r="Z452" i="5"/>
  <c r="Z460" i="5"/>
  <c r="AA470" i="5"/>
  <c r="AB470" i="5"/>
  <c r="U456" i="5"/>
  <c r="C29" i="11" s="1"/>
  <c r="U460" i="5"/>
  <c r="C33" i="11" s="1"/>
  <c r="U464" i="5"/>
  <c r="C37" i="11" s="1"/>
  <c r="U468" i="5"/>
  <c r="C41" i="11" s="1"/>
  <c r="V452" i="5"/>
  <c r="D25" i="11" s="1"/>
  <c r="V456" i="5"/>
  <c r="D29" i="11" s="1"/>
  <c r="V460" i="5"/>
  <c r="D33" i="11" s="1"/>
  <c r="V464" i="5"/>
  <c r="D37" i="11" s="1"/>
  <c r="V468" i="5"/>
  <c r="D41" i="11" s="1"/>
  <c r="AC451" i="5"/>
  <c r="AE453" i="5"/>
  <c r="AE457" i="5"/>
  <c r="AE461" i="5"/>
  <c r="AE465" i="5"/>
  <c r="AE469" i="5"/>
  <c r="AF453" i="5"/>
  <c r="AF457" i="5"/>
  <c r="AF461" i="5"/>
  <c r="AF465" i="5"/>
  <c r="AF469" i="5"/>
  <c r="AC471" i="5"/>
  <c r="A330" i="5"/>
  <c r="A329" i="5"/>
  <c r="A328" i="5"/>
  <c r="A327" i="5"/>
  <c r="A326" i="5"/>
  <c r="A325" i="5"/>
  <c r="A324" i="5"/>
  <c r="A323" i="5"/>
  <c r="A322" i="5"/>
  <c r="A321" i="5"/>
  <c r="D308" i="5"/>
  <c r="C308" i="5"/>
  <c r="D296" i="5"/>
  <c r="C296" i="5"/>
  <c r="A293" i="5"/>
  <c r="A292" i="5"/>
  <c r="A287" i="5"/>
  <c r="A286" i="5"/>
  <c r="A281" i="5"/>
  <c r="A280" i="5"/>
  <c r="A275" i="5"/>
  <c r="A274" i="5"/>
  <c r="A269" i="5"/>
  <c r="A268" i="5"/>
  <c r="A263" i="5"/>
  <c r="A262" i="5"/>
  <c r="A257" i="5"/>
  <c r="A256" i="5"/>
  <c r="A251" i="5"/>
  <c r="A250" i="5"/>
  <c r="A245" i="5"/>
  <c r="A244" i="5"/>
  <c r="A239" i="5"/>
  <c r="A238" i="5"/>
  <c r="A233" i="5"/>
  <c r="P231" i="5"/>
  <c r="H696" i="5" l="1"/>
  <c r="H647" i="5"/>
  <c r="E647" i="5"/>
  <c r="E696" i="5"/>
  <c r="P230" i="5"/>
  <c r="P229" i="5"/>
  <c r="P228" i="5"/>
  <c r="AD226" i="5"/>
  <c r="AA226" i="5"/>
  <c r="X226" i="5"/>
  <c r="M226" i="5"/>
  <c r="J226" i="5"/>
  <c r="G226" i="5"/>
  <c r="A218" i="5"/>
  <c r="A217" i="5"/>
  <c r="A212" i="5"/>
  <c r="A211" i="5"/>
  <c r="A206" i="5"/>
  <c r="A188" i="5"/>
  <c r="A187" i="5"/>
  <c r="G182" i="5"/>
  <c r="G181" i="5"/>
  <c r="A181" i="5"/>
  <c r="G180" i="5"/>
  <c r="G179" i="5"/>
  <c r="A179" i="5"/>
  <c r="G178" i="5"/>
  <c r="G177" i="5"/>
  <c r="A229" i="5" l="1"/>
  <c r="A231" i="5"/>
  <c r="A230" i="5"/>
  <c r="A228" i="5"/>
  <c r="S228" i="5" s="1"/>
  <c r="A173" i="5"/>
  <c r="A172" i="5"/>
  <c r="A167" i="5"/>
  <c r="A166" i="5"/>
  <c r="A161" i="5"/>
  <c r="A160" i="5"/>
  <c r="A155" i="5"/>
  <c r="A154" i="5"/>
  <c r="A149" i="5"/>
  <c r="A148" i="5"/>
  <c r="A143" i="5"/>
  <c r="A142" i="5"/>
  <c r="F137" i="5"/>
  <c r="F136" i="5"/>
  <c r="A136" i="5"/>
  <c r="F135" i="5"/>
  <c r="F134" i="5"/>
  <c r="A134" i="5"/>
  <c r="F133" i="5"/>
  <c r="F132" i="5"/>
  <c r="K514" i="5"/>
  <c r="K530" i="5" s="1"/>
  <c r="J514" i="5"/>
  <c r="A128" i="5"/>
  <c r="A127" i="5"/>
  <c r="A120" i="5"/>
  <c r="A119" i="5"/>
  <c r="A114" i="5"/>
  <c r="A113" i="5"/>
  <c r="A106" i="5"/>
  <c r="U228" i="5" l="1"/>
  <c r="C45" i="9" s="1"/>
  <c r="AA228" i="5"/>
  <c r="T228" i="5"/>
  <c r="T230" i="5"/>
  <c r="AC229" i="5"/>
  <c r="AD230" i="5"/>
  <c r="AE231" i="5"/>
  <c r="Z230" i="5"/>
  <c r="U229" i="5"/>
  <c r="C46" i="9" s="1"/>
  <c r="S230" i="5"/>
  <c r="AF231" i="5"/>
  <c r="AC228" i="5"/>
  <c r="S229" i="5"/>
  <c r="U231" i="5"/>
  <c r="C48" i="9" s="1"/>
  <c r="AB229" i="5"/>
  <c r="Z228" i="5"/>
  <c r="W231" i="5"/>
  <c r="E48" i="9" s="1"/>
  <c r="T229" i="5"/>
  <c r="Y228" i="5"/>
  <c r="U230" i="5"/>
  <c r="C47" i="9" s="1"/>
  <c r="AB228" i="5"/>
  <c r="AD231" i="5"/>
  <c r="AF230" i="5"/>
  <c r="AB230" i="5"/>
  <c r="T231" i="5"/>
  <c r="Z231" i="5"/>
  <c r="AC231" i="5"/>
  <c r="AA229" i="5"/>
  <c r="Z229" i="5"/>
  <c r="Y229" i="5"/>
  <c r="AE230" i="5"/>
  <c r="Y230" i="5"/>
  <c r="AA230" i="5"/>
  <c r="AC230" i="5"/>
  <c r="AA231" i="5"/>
  <c r="AB231" i="5"/>
  <c r="Y231" i="5"/>
  <c r="S231" i="5"/>
  <c r="V231" i="5"/>
  <c r="D48" i="9" s="1"/>
  <c r="X231" i="5"/>
  <c r="W230" i="5"/>
  <c r="E47" i="9" s="1"/>
  <c r="AD229" i="5"/>
  <c r="AD228" i="5"/>
  <c r="X230" i="5"/>
  <c r="V230" i="5"/>
  <c r="D47" i="9" s="1"/>
  <c r="AE229" i="5"/>
  <c r="X229" i="5"/>
  <c r="V229" i="5"/>
  <c r="D46" i="9" s="1"/>
  <c r="AE228" i="5"/>
  <c r="X228" i="5"/>
  <c r="V228" i="5"/>
  <c r="D45" i="9" s="1"/>
  <c r="AF229" i="5"/>
  <c r="W229" i="5"/>
  <c r="E46" i="9" s="1"/>
  <c r="AF228" i="5"/>
  <c r="W228" i="5"/>
  <c r="E45" i="9" s="1"/>
  <c r="J530" i="5"/>
  <c r="A105" i="5"/>
  <c r="A100" i="5"/>
  <c r="S97" i="5"/>
  <c r="R97" i="5"/>
  <c r="Q97" i="5"/>
  <c r="P97" i="5"/>
  <c r="O97" i="5"/>
  <c r="N97" i="5"/>
  <c r="M97" i="5"/>
  <c r="L97" i="5"/>
  <c r="K97" i="5"/>
  <c r="J97" i="5"/>
  <c r="I97" i="5"/>
  <c r="H97" i="5"/>
  <c r="G97" i="5"/>
  <c r="F97" i="5"/>
  <c r="E97" i="5"/>
  <c r="D97" i="5"/>
  <c r="C97" i="5"/>
  <c r="B97" i="5"/>
  <c r="A96" i="5"/>
  <c r="A95" i="5"/>
  <c r="A94" i="5" l="1"/>
  <c r="X93" i="5" l="1"/>
  <c r="A93" i="5" l="1"/>
  <c r="A89" i="5"/>
  <c r="A88" i="5"/>
  <c r="A87" i="5"/>
  <c r="X86" i="5"/>
  <c r="A86" i="5"/>
  <c r="A83" i="5"/>
  <c r="X82" i="5"/>
  <c r="A82" i="5"/>
  <c r="A77" i="5"/>
  <c r="A76" i="5"/>
  <c r="A71" i="5"/>
  <c r="A70" i="5"/>
  <c r="A65" i="5"/>
  <c r="A64" i="5"/>
  <c r="A59" i="5"/>
  <c r="A58" i="5"/>
  <c r="A53" i="5"/>
  <c r="A52" i="5"/>
  <c r="A47" i="5"/>
  <c r="A46" i="5"/>
  <c r="G41" i="5"/>
  <c r="F41" i="5"/>
  <c r="E41" i="5"/>
  <c r="D41" i="5"/>
  <c r="C41" i="5"/>
  <c r="B41" i="5"/>
  <c r="H41" i="5" s="1"/>
  <c r="M40" i="5"/>
  <c r="L40" i="5"/>
  <c r="K40" i="5"/>
  <c r="J40" i="5"/>
  <c r="I40" i="5"/>
  <c r="H40" i="5"/>
  <c r="M39" i="5"/>
  <c r="L39" i="5"/>
  <c r="K39" i="5"/>
  <c r="J39" i="5"/>
  <c r="I39" i="5"/>
  <c r="H39" i="5"/>
  <c r="M38" i="5"/>
  <c r="L38" i="5"/>
  <c r="K38" i="5"/>
  <c r="J38" i="5"/>
  <c r="I38" i="5"/>
  <c r="H38" i="5"/>
  <c r="M37" i="5"/>
  <c r="L37" i="5"/>
  <c r="K37" i="5"/>
  <c r="J37" i="5"/>
  <c r="I37" i="5"/>
  <c r="H37" i="5"/>
  <c r="M36" i="5"/>
  <c r="L36" i="5"/>
  <c r="K36" i="5"/>
  <c r="J36" i="5"/>
  <c r="I36" i="5"/>
  <c r="H36" i="5"/>
  <c r="M35" i="5"/>
  <c r="L35" i="5"/>
  <c r="K35" i="5"/>
  <c r="J35" i="5"/>
  <c r="I35" i="5"/>
  <c r="H35" i="5"/>
  <c r="M34" i="5"/>
  <c r="L34" i="5"/>
  <c r="K34" i="5"/>
  <c r="J34" i="5"/>
  <c r="I34" i="5"/>
  <c r="H34" i="5"/>
  <c r="M33" i="5"/>
  <c r="L33" i="5"/>
  <c r="K33" i="5"/>
  <c r="J33" i="5"/>
  <c r="I33" i="5"/>
  <c r="H33" i="5"/>
  <c r="M32" i="5"/>
  <c r="L32" i="5"/>
  <c r="K32" i="5"/>
  <c r="J32" i="5"/>
  <c r="I32" i="5"/>
  <c r="H32" i="5"/>
  <c r="M31" i="5"/>
  <c r="L31" i="5"/>
  <c r="K31" i="5"/>
  <c r="J31" i="5"/>
  <c r="I31" i="5"/>
  <c r="H31" i="5"/>
  <c r="M30" i="5"/>
  <c r="L30" i="5"/>
  <c r="K30" i="5"/>
  <c r="J30" i="5"/>
  <c r="I30" i="5"/>
  <c r="H30" i="5"/>
  <c r="M29" i="5"/>
  <c r="L29" i="5"/>
  <c r="K29" i="5"/>
  <c r="J29" i="5"/>
  <c r="I29" i="5"/>
  <c r="H29" i="5"/>
  <c r="M28" i="5"/>
  <c r="L28" i="5"/>
  <c r="K28" i="5"/>
  <c r="J28" i="5"/>
  <c r="I28" i="5"/>
  <c r="H28" i="5"/>
  <c r="M27" i="5"/>
  <c r="L27" i="5"/>
  <c r="K27" i="5"/>
  <c r="J27" i="5"/>
  <c r="I27" i="5"/>
  <c r="H27" i="5"/>
  <c r="M26" i="5"/>
  <c r="L26" i="5"/>
  <c r="K26" i="5"/>
  <c r="J26" i="5"/>
  <c r="I26" i="5"/>
  <c r="H26" i="5"/>
  <c r="M25" i="5"/>
  <c r="L25" i="5"/>
  <c r="K25" i="5"/>
  <c r="J25" i="5"/>
  <c r="I25" i="5"/>
  <c r="H25" i="5"/>
  <c r="M24" i="5"/>
  <c r="L24" i="5"/>
  <c r="K24" i="5"/>
  <c r="J24" i="5"/>
  <c r="I24" i="5"/>
  <c r="H24" i="5"/>
  <c r="M23" i="5"/>
  <c r="L23" i="5"/>
  <c r="K23" i="5"/>
  <c r="J23" i="5"/>
  <c r="I23" i="5"/>
  <c r="H23" i="5"/>
  <c r="K22" i="5"/>
  <c r="J22" i="5"/>
  <c r="I22" i="5"/>
  <c r="H22" i="5"/>
  <c r="L20" i="5"/>
  <c r="H20" i="5"/>
  <c r="N20" i="5" s="1"/>
  <c r="F20" i="5"/>
  <c r="B20" i="5"/>
  <c r="A17" i="5"/>
  <c r="A16" i="5"/>
  <c r="A116" i="5" s="1"/>
  <c r="A11" i="5"/>
  <c r="A10" i="5"/>
  <c r="A5" i="5"/>
  <c r="P20" i="5" l="1"/>
  <c r="Q22" i="5" s="1"/>
  <c r="P22" i="5" s="1"/>
  <c r="O22" i="5"/>
  <c r="N22" i="5"/>
  <c r="C4" i="5"/>
  <c r="G4" i="5" s="1"/>
  <c r="F4" i="5" l="1"/>
  <c r="D4" i="5"/>
  <c r="E4" i="5"/>
  <c r="D3" i="5"/>
  <c r="F3" i="5" s="1"/>
  <c r="B39" i="4" s="1"/>
  <c r="C3" i="5"/>
  <c r="A102" i="5" s="1"/>
  <c r="G2" i="5"/>
  <c r="E2" i="5"/>
  <c r="I2" i="5" s="1"/>
  <c r="H39" i="4" s="1"/>
  <c r="C2" i="5"/>
  <c r="B1" i="5"/>
  <c r="H3" i="5" l="1"/>
  <c r="F2" i="5"/>
  <c r="D6" i="5"/>
  <c r="C6" i="5"/>
  <c r="E3" i="5"/>
  <c r="D20" i="15"/>
  <c r="D17" i="15"/>
  <c r="D15" i="15" s="1"/>
  <c r="B4" i="15"/>
  <c r="C2" i="15"/>
  <c r="F44" i="8" l="1"/>
  <c r="B65" i="16"/>
  <c r="B51" i="9"/>
  <c r="B47" i="11"/>
  <c r="F64" i="8"/>
  <c r="B64" i="8"/>
  <c r="B65" i="18"/>
  <c r="L63" i="14"/>
  <c r="J63" i="14"/>
  <c r="H63" i="14"/>
  <c r="G63" i="14"/>
  <c r="L62" i="14"/>
  <c r="J62" i="14"/>
  <c r="H62" i="14"/>
  <c r="G62" i="14"/>
  <c r="L61" i="14"/>
  <c r="J61" i="14"/>
  <c r="H61" i="14"/>
  <c r="G61" i="14"/>
  <c r="L60" i="14"/>
  <c r="J60" i="14"/>
  <c r="H60" i="14"/>
  <c r="G60" i="14"/>
  <c r="L59" i="14"/>
  <c r="J59" i="14"/>
  <c r="H59" i="14"/>
  <c r="G59" i="14"/>
  <c r="L58" i="14"/>
  <c r="J58" i="14"/>
  <c r="H58" i="14"/>
  <c r="G58" i="14"/>
  <c r="L57" i="14"/>
  <c r="J57" i="14"/>
  <c r="H57" i="14"/>
  <c r="G57" i="14"/>
  <c r="L55" i="14"/>
  <c r="J55" i="14"/>
  <c r="I55" i="14"/>
  <c r="H55" i="14" l="1"/>
  <c r="G55" i="14"/>
  <c r="L54" i="14"/>
  <c r="J54" i="14"/>
  <c r="I54" i="14"/>
  <c r="H54" i="14"/>
  <c r="G54" i="14"/>
  <c r="L53" i="14"/>
  <c r="J53" i="14"/>
  <c r="I53" i="14"/>
  <c r="H53" i="14"/>
  <c r="G53" i="14"/>
  <c r="I52" i="14"/>
  <c r="H52" i="14"/>
  <c r="G52" i="14"/>
  <c r="L51" i="14"/>
  <c r="J51" i="14"/>
  <c r="I51" i="14"/>
  <c r="H51" i="14"/>
  <c r="G51" i="14"/>
  <c r="H50" i="14"/>
  <c r="L45" i="14"/>
  <c r="J45" i="14"/>
  <c r="I45" i="14"/>
  <c r="H45" i="14"/>
  <c r="L44" i="14"/>
  <c r="J44" i="14"/>
  <c r="I44" i="14" s="1"/>
  <c r="H44" i="14" s="1"/>
  <c r="L43" i="14"/>
  <c r="J43" i="14"/>
  <c r="I43" i="14" s="1"/>
  <c r="H43" i="14" s="1"/>
  <c r="L41" i="14"/>
  <c r="J41" i="14"/>
  <c r="I41" i="14"/>
  <c r="H41" i="14" l="1"/>
  <c r="G41" i="14"/>
  <c r="L40" i="14"/>
  <c r="J40" i="14"/>
  <c r="I40" i="14"/>
  <c r="H40" i="14"/>
  <c r="G40" i="14"/>
  <c r="H39" i="14"/>
  <c r="L34" i="14"/>
  <c r="J34" i="14"/>
  <c r="I34" i="14"/>
  <c r="H34" i="14" l="1"/>
  <c r="G34" i="14"/>
  <c r="L33" i="14"/>
  <c r="J33" i="14"/>
  <c r="I33" i="14" s="1"/>
  <c r="H33" i="14"/>
  <c r="G33" i="14"/>
  <c r="L32" i="14"/>
  <c r="J32" i="14"/>
  <c r="I32" i="14"/>
  <c r="H32" i="14"/>
  <c r="G32" i="14"/>
  <c r="L31" i="14"/>
  <c r="J31" i="14"/>
  <c r="I31" i="14"/>
  <c r="H31" i="14"/>
  <c r="G31" i="14"/>
  <c r="L30" i="14"/>
  <c r="J30" i="14"/>
  <c r="I30" i="14"/>
  <c r="H30" i="14"/>
  <c r="G30" i="14"/>
  <c r="L29" i="14"/>
  <c r="J29" i="14"/>
  <c r="I29" i="14"/>
  <c r="H29" i="14"/>
  <c r="G29" i="14"/>
  <c r="H28" i="14"/>
  <c r="L23" i="14"/>
  <c r="J23" i="14"/>
  <c r="I23" i="14"/>
  <c r="H23" i="14"/>
  <c r="G23" i="14"/>
  <c r="L22" i="14"/>
  <c r="J22" i="14"/>
  <c r="I22" i="14"/>
  <c r="H22" i="14"/>
  <c r="G22" i="14"/>
  <c r="L21" i="14"/>
  <c r="J21" i="14"/>
  <c r="I21" i="14"/>
  <c r="H21" i="14"/>
  <c r="G21" i="14"/>
  <c r="L20" i="14"/>
  <c r="J20" i="14"/>
  <c r="I20" i="14"/>
  <c r="H20" i="14"/>
  <c r="G20" i="14"/>
  <c r="L19" i="14"/>
  <c r="J19" i="14"/>
  <c r="I19" i="14"/>
  <c r="H19" i="14"/>
  <c r="G19" i="14"/>
  <c r="I18" i="14"/>
  <c r="H18" i="14"/>
  <c r="G18" i="14"/>
  <c r="H17" i="14"/>
  <c r="B6" i="14" l="1"/>
  <c r="G2" i="14"/>
  <c r="B2" i="14"/>
  <c r="B94" i="17" l="1"/>
  <c r="B93" i="17"/>
  <c r="B86" i="17"/>
  <c r="B85" i="17"/>
  <c r="B32" i="17"/>
  <c r="B31" i="17"/>
  <c r="B24" i="17"/>
  <c r="B23" i="17"/>
  <c r="H2" i="17"/>
  <c r="B2" i="17"/>
  <c r="C71" i="11"/>
  <c r="C70" i="11"/>
  <c r="C69" i="11"/>
  <c r="C68" i="11"/>
  <c r="C67" i="11"/>
  <c r="C66" i="11"/>
  <c r="C65" i="11"/>
  <c r="C64" i="11"/>
  <c r="C63" i="11"/>
  <c r="C62" i="11"/>
  <c r="C61" i="11"/>
  <c r="C60" i="11"/>
  <c r="C59" i="11"/>
  <c r="C58" i="11"/>
  <c r="C57" i="11"/>
  <c r="C56" i="11"/>
  <c r="C55" i="11"/>
  <c r="C54" i="11"/>
  <c r="C53" i="11"/>
  <c r="C52" i="11"/>
  <c r="C51" i="11"/>
  <c r="C50" i="11"/>
  <c r="I45" i="11"/>
  <c r="K44" i="11"/>
  <c r="J44" i="11" s="1"/>
  <c r="I44" i="11" s="1"/>
  <c r="H44" i="11" s="1"/>
  <c r="G44" i="11" s="1"/>
  <c r="F44" i="11" s="1"/>
  <c r="B44" i="11" l="1"/>
  <c r="K43" i="11"/>
  <c r="J43" i="11" s="1"/>
  <c r="I43" i="11" s="1"/>
  <c r="H43" i="11" s="1"/>
  <c r="G43" i="11" s="1"/>
  <c r="F43" i="11" s="1"/>
  <c r="B43" i="11"/>
  <c r="K42" i="11"/>
  <c r="J42" i="11" s="1"/>
  <c r="I42" i="11" s="1"/>
  <c r="H42" i="11" s="1"/>
  <c r="G42" i="11" s="1"/>
  <c r="F42" i="11" s="1"/>
  <c r="B42" i="11"/>
  <c r="K41" i="11"/>
  <c r="J41" i="11" s="1"/>
  <c r="I41" i="11" s="1"/>
  <c r="H41" i="11" s="1"/>
  <c r="G41" i="11" s="1"/>
  <c r="F41" i="11" s="1"/>
  <c r="B41" i="11"/>
  <c r="K40" i="11"/>
  <c r="J40" i="11" s="1"/>
  <c r="I40" i="11" s="1"/>
  <c r="H40" i="11" s="1"/>
  <c r="G40" i="11" s="1"/>
  <c r="F40" i="11" s="1"/>
  <c r="B40" i="11"/>
  <c r="K39" i="11"/>
  <c r="J39" i="11" s="1"/>
  <c r="I39" i="11" s="1"/>
  <c r="H39" i="11" s="1"/>
  <c r="G39" i="11" s="1"/>
  <c r="F39" i="11" s="1"/>
  <c r="B39" i="11"/>
  <c r="K38" i="11"/>
  <c r="J38" i="11" s="1"/>
  <c r="I38" i="11" s="1"/>
  <c r="H38" i="11" s="1"/>
  <c r="G38" i="11" s="1"/>
  <c r="F38" i="11" s="1"/>
  <c r="B38" i="11"/>
  <c r="K37" i="11"/>
  <c r="J37" i="11" s="1"/>
  <c r="I37" i="11" s="1"/>
  <c r="H37" i="11" s="1"/>
  <c r="G37" i="11" s="1"/>
  <c r="F37" i="11" s="1"/>
  <c r="B37" i="11"/>
  <c r="K36" i="11"/>
  <c r="J36" i="11" s="1"/>
  <c r="I36" i="11" s="1"/>
  <c r="H36" i="11" s="1"/>
  <c r="G36" i="11" s="1"/>
  <c r="F36" i="11" s="1"/>
  <c r="B36" i="11"/>
  <c r="K35" i="11"/>
  <c r="J35" i="11" s="1"/>
  <c r="I35" i="11" s="1"/>
  <c r="H35" i="11" s="1"/>
  <c r="G35" i="11" s="1"/>
  <c r="F35" i="11" s="1"/>
  <c r="B35" i="11"/>
  <c r="K34" i="11"/>
  <c r="J34" i="11" s="1"/>
  <c r="I34" i="11" s="1"/>
  <c r="H34" i="11" s="1"/>
  <c r="G34" i="11" s="1"/>
  <c r="F34" i="11" s="1"/>
  <c r="B34" i="11"/>
  <c r="K33" i="11"/>
  <c r="J33" i="11" s="1"/>
  <c r="I33" i="11" s="1"/>
  <c r="H33" i="11" s="1"/>
  <c r="G33" i="11" s="1"/>
  <c r="F33" i="11" s="1"/>
  <c r="B33" i="11"/>
  <c r="K32" i="11"/>
  <c r="J32" i="11" s="1"/>
  <c r="I32" i="11" s="1"/>
  <c r="H32" i="11" s="1"/>
  <c r="G32" i="11" s="1"/>
  <c r="F32" i="11" s="1"/>
  <c r="B32" i="11"/>
  <c r="K31" i="11"/>
  <c r="J31" i="11" s="1"/>
  <c r="I31" i="11" s="1"/>
  <c r="H31" i="11" s="1"/>
  <c r="G31" i="11" s="1"/>
  <c r="F31" i="11" s="1"/>
  <c r="B31" i="11"/>
  <c r="K30" i="11"/>
  <c r="J30" i="11" s="1"/>
  <c r="I30" i="11" s="1"/>
  <c r="H30" i="11" s="1"/>
  <c r="G30" i="11" s="1"/>
  <c r="F30" i="11" s="1"/>
  <c r="B30" i="11"/>
  <c r="K29" i="11"/>
  <c r="J29" i="11" s="1"/>
  <c r="I29" i="11" s="1"/>
  <c r="H29" i="11" s="1"/>
  <c r="G29" i="11" s="1"/>
  <c r="F29" i="11" s="1"/>
  <c r="B29" i="11"/>
  <c r="K28" i="11"/>
  <c r="J28" i="11" s="1"/>
  <c r="I28" i="11" s="1"/>
  <c r="H28" i="11" s="1"/>
  <c r="G28" i="11" s="1"/>
  <c r="F28" i="11" s="1"/>
  <c r="B28" i="11"/>
  <c r="K27" i="11"/>
  <c r="J27" i="11" s="1"/>
  <c r="I27" i="11" s="1"/>
  <c r="H27" i="11" s="1"/>
  <c r="G27" i="11" s="1"/>
  <c r="F27" i="11" s="1"/>
  <c r="B27" i="11"/>
  <c r="K26" i="11"/>
  <c r="J26" i="11" s="1"/>
  <c r="I26" i="11" s="1"/>
  <c r="H26" i="11" s="1"/>
  <c r="G26" i="11" s="1"/>
  <c r="F26" i="11" s="1"/>
  <c r="B26" i="11"/>
  <c r="K25" i="11"/>
  <c r="J25" i="11" s="1"/>
  <c r="I25" i="11" s="1"/>
  <c r="H25" i="11" s="1"/>
  <c r="G25" i="11" s="1"/>
  <c r="F25" i="11" s="1"/>
  <c r="B25" i="11"/>
  <c r="K24" i="11" l="1"/>
  <c r="J24" i="11" s="1"/>
  <c r="I24" i="11" s="1"/>
  <c r="H24" i="11" s="1"/>
  <c r="G24" i="11" s="1"/>
  <c r="F24" i="11" s="1"/>
  <c r="B24" i="11"/>
  <c r="K23" i="11"/>
  <c r="J23" i="11" s="1"/>
  <c r="I23" i="11" s="1"/>
  <c r="H23" i="11" s="1"/>
  <c r="G23" i="11" s="1"/>
  <c r="F23" i="11" s="1"/>
  <c r="B23" i="11"/>
  <c r="I21" i="11"/>
  <c r="F21" i="11"/>
  <c r="H2" i="11"/>
  <c r="B2" i="11"/>
  <c r="B175" i="6"/>
  <c r="L129" i="6" l="1"/>
  <c r="H129" i="6"/>
  <c r="B123" i="6"/>
  <c r="L80" i="6"/>
  <c r="H80" i="6"/>
  <c r="B74" i="6"/>
  <c r="L32" i="6" l="1"/>
  <c r="H32" i="6" l="1"/>
  <c r="H2" i="6"/>
  <c r="B2" i="6"/>
  <c r="G2" i="18" l="1"/>
  <c r="B2" i="18"/>
  <c r="B59" i="16"/>
  <c r="B58" i="16"/>
  <c r="B52" i="16"/>
  <c r="B51" i="16"/>
  <c r="H24" i="16"/>
  <c r="B24" i="16"/>
  <c r="H23" i="16"/>
  <c r="B23" i="16"/>
  <c r="G2" i="16"/>
  <c r="B2" i="16"/>
  <c r="C57" i="9"/>
  <c r="C56" i="9" s="1"/>
  <c r="C55" i="9"/>
  <c r="C54" i="9" s="1"/>
  <c r="I49" i="9"/>
  <c r="K48" i="9"/>
  <c r="J48" i="9" s="1"/>
  <c r="I48" i="9" s="1"/>
  <c r="H48" i="9" s="1"/>
  <c r="G48" i="9" s="1"/>
  <c r="F48" i="9" s="1"/>
  <c r="B48" i="9" s="1"/>
  <c r="K47" i="9"/>
  <c r="J47" i="9" s="1"/>
  <c r="I47" i="9" s="1"/>
  <c r="H47" i="9" s="1"/>
  <c r="G47" i="9" s="1"/>
  <c r="F47" i="9" s="1"/>
  <c r="B47" i="9"/>
  <c r="K46" i="9"/>
  <c r="J46" i="9" s="1"/>
  <c r="I46" i="9" s="1"/>
  <c r="H46" i="9" s="1"/>
  <c r="G46" i="9" s="1"/>
  <c r="F46" i="9" s="1"/>
  <c r="B46" i="9" s="1"/>
  <c r="K45" i="9"/>
  <c r="J45" i="9" s="1"/>
  <c r="I45" i="9" s="1"/>
  <c r="H45" i="9" s="1"/>
  <c r="G45" i="9" s="1"/>
  <c r="F45" i="9" s="1"/>
  <c r="B45" i="9"/>
  <c r="I43" i="9" l="1"/>
  <c r="F43" i="9"/>
  <c r="H17" i="9"/>
  <c r="B17" i="9"/>
  <c r="H16" i="9"/>
  <c r="B16" i="9"/>
  <c r="J2" i="9"/>
  <c r="B2" i="9"/>
  <c r="B193" i="8"/>
  <c r="B192" i="8"/>
  <c r="B189" i="8"/>
  <c r="B188" i="8"/>
  <c r="B185" i="8"/>
  <c r="B184" i="8"/>
  <c r="E172" i="8"/>
  <c r="D172" i="8"/>
  <c r="C172" i="8"/>
  <c r="B172" i="8" s="1"/>
  <c r="D171" i="8"/>
  <c r="C171" i="8"/>
  <c r="B171" i="8"/>
  <c r="E170" i="8"/>
  <c r="D170" i="8"/>
  <c r="C170" i="8"/>
  <c r="J157" i="8"/>
  <c r="I157" i="8"/>
  <c r="H157" i="8"/>
  <c r="G157" i="8"/>
  <c r="F157" i="8"/>
  <c r="E157" i="8"/>
  <c r="D157" i="8"/>
  <c r="C157" i="8"/>
  <c r="B157" i="8"/>
  <c r="J156" i="8"/>
  <c r="I156" i="8"/>
  <c r="H156" i="8"/>
  <c r="G156" i="8"/>
  <c r="F156" i="8"/>
  <c r="E156" i="8"/>
  <c r="D156" i="8"/>
  <c r="C156" i="8"/>
  <c r="B156" i="8"/>
  <c r="J155" i="8"/>
  <c r="I155" i="8"/>
  <c r="H155" i="8"/>
  <c r="G155" i="8"/>
  <c r="F155" i="8"/>
  <c r="E155" i="8"/>
  <c r="D155" i="8"/>
  <c r="C155" i="8"/>
  <c r="B155" i="8"/>
  <c r="J154" i="8"/>
  <c r="I154" i="8"/>
  <c r="H154" i="8"/>
  <c r="G154" i="8"/>
  <c r="F154" i="8"/>
  <c r="E154" i="8"/>
  <c r="D154" i="8"/>
  <c r="C154" i="8"/>
  <c r="B154" i="8"/>
  <c r="J153" i="8"/>
  <c r="I153" i="8"/>
  <c r="H153" i="8"/>
  <c r="G153" i="8"/>
  <c r="F153" i="8"/>
  <c r="E153" i="8"/>
  <c r="D153" i="8"/>
  <c r="C153" i="8"/>
  <c r="B153" i="8"/>
  <c r="J152" i="8"/>
  <c r="I152" i="8"/>
  <c r="H152" i="8"/>
  <c r="G152" i="8"/>
  <c r="F152" i="8"/>
  <c r="E152" i="8"/>
  <c r="D152" i="8"/>
  <c r="C152" i="8"/>
  <c r="B152" i="8"/>
  <c r="J151" i="8"/>
  <c r="I151" i="8"/>
  <c r="H151" i="8"/>
  <c r="G151" i="8"/>
  <c r="F151" i="8"/>
  <c r="E151" i="8"/>
  <c r="D151" i="8"/>
  <c r="C151" i="8"/>
  <c r="B151" i="8"/>
  <c r="J150" i="8"/>
  <c r="I150" i="8"/>
  <c r="H150" i="8"/>
  <c r="G150" i="8"/>
  <c r="F150" i="8"/>
  <c r="E150" i="8"/>
  <c r="D150" i="8"/>
  <c r="C150" i="8"/>
  <c r="B150" i="8"/>
  <c r="J149" i="8"/>
  <c r="I149" i="8"/>
  <c r="H149" i="8"/>
  <c r="G149" i="8"/>
  <c r="F149" i="8"/>
  <c r="E149" i="8"/>
  <c r="D149" i="8"/>
  <c r="C149" i="8"/>
  <c r="B149" i="8"/>
  <c r="J148" i="8"/>
  <c r="I148" i="8"/>
  <c r="H148" i="8"/>
  <c r="G148" i="8"/>
  <c r="F148" i="8"/>
  <c r="E148" i="8"/>
  <c r="D148" i="8"/>
  <c r="C148" i="8"/>
  <c r="B148" i="8"/>
  <c r="J147" i="8"/>
  <c r="I147" i="8"/>
  <c r="H147" i="8"/>
  <c r="G147" i="8"/>
  <c r="F147" i="8"/>
  <c r="E147" i="8"/>
  <c r="D147" i="8"/>
  <c r="C147" i="8"/>
  <c r="B147" i="8"/>
  <c r="J146" i="8"/>
  <c r="I146" i="8"/>
  <c r="H146" i="8"/>
  <c r="G146" i="8"/>
  <c r="F146" i="8"/>
  <c r="E146" i="8"/>
  <c r="D146" i="8"/>
  <c r="C146" i="8"/>
  <c r="B146" i="8"/>
  <c r="J145" i="8"/>
  <c r="I145" i="8"/>
  <c r="H145" i="8"/>
  <c r="G145" i="8"/>
  <c r="F145" i="8"/>
  <c r="E145" i="8"/>
  <c r="D145" i="8"/>
  <c r="C145" i="8"/>
  <c r="B145" i="8"/>
  <c r="J144" i="8"/>
  <c r="I144" i="8"/>
  <c r="H144" i="8"/>
  <c r="G144" i="8"/>
  <c r="F144" i="8"/>
  <c r="E144" i="8"/>
  <c r="D144" i="8"/>
  <c r="C144" i="8"/>
  <c r="B144" i="8"/>
  <c r="J143" i="8"/>
  <c r="I143" i="8"/>
  <c r="H143" i="8"/>
  <c r="G143" i="8"/>
  <c r="F143" i="8"/>
  <c r="E143" i="8"/>
  <c r="D143" i="8"/>
  <c r="C143" i="8"/>
  <c r="B143" i="8"/>
  <c r="J142" i="8"/>
  <c r="I142" i="8"/>
  <c r="H142" i="8"/>
  <c r="G142" i="8"/>
  <c r="F142" i="8"/>
  <c r="E142" i="8"/>
  <c r="D142" i="8"/>
  <c r="C142" i="8"/>
  <c r="B142" i="8"/>
  <c r="B141" i="8" l="1"/>
  <c r="J140" i="8"/>
  <c r="I140" i="8"/>
  <c r="H140" i="8"/>
  <c r="G140" i="8"/>
  <c r="F140" i="8"/>
  <c r="E140" i="8"/>
  <c r="D140" i="8"/>
  <c r="C140" i="8"/>
  <c r="I112" i="8"/>
  <c r="H112" i="8"/>
  <c r="G112" i="8"/>
  <c r="F112" i="8"/>
  <c r="E112" i="8"/>
  <c r="D112" i="8"/>
  <c r="C112" i="8"/>
  <c r="B112" i="8"/>
  <c r="I111" i="8"/>
  <c r="H111" i="8"/>
  <c r="G111" i="8"/>
  <c r="F111" i="8"/>
  <c r="E111" i="8"/>
  <c r="D111" i="8"/>
  <c r="C111" i="8"/>
  <c r="B111" i="8"/>
  <c r="I110" i="8"/>
  <c r="H110" i="8"/>
  <c r="G110" i="8"/>
  <c r="F110" i="8"/>
  <c r="E110" i="8"/>
  <c r="D110" i="8"/>
  <c r="C110" i="8"/>
  <c r="E95" i="8"/>
  <c r="D95" i="8"/>
  <c r="C95" i="8"/>
  <c r="B95" i="8"/>
  <c r="E94" i="8"/>
  <c r="D94" i="8"/>
  <c r="C94" i="8"/>
  <c r="B94" i="8"/>
  <c r="E93" i="8"/>
  <c r="D93" i="8"/>
  <c r="C93" i="8"/>
  <c r="E91" i="8"/>
  <c r="D91" i="8"/>
  <c r="C91" i="8"/>
  <c r="B91" i="8"/>
  <c r="E90" i="8"/>
  <c r="D90" i="8"/>
  <c r="C90" i="8"/>
  <c r="B90" i="8"/>
  <c r="E89" i="8"/>
  <c r="D89" i="8"/>
  <c r="C89" i="8"/>
  <c r="B60" i="8"/>
  <c r="B59" i="8"/>
  <c r="B56" i="8"/>
  <c r="B55" i="8"/>
  <c r="B50" i="8"/>
  <c r="B49" i="8"/>
  <c r="F37" i="8"/>
  <c r="E37" i="8"/>
  <c r="D37" i="8"/>
  <c r="C37" i="8"/>
  <c r="B37" i="8"/>
  <c r="F36" i="8"/>
  <c r="E36" i="8"/>
  <c r="D36" i="8"/>
  <c r="C36" i="8"/>
  <c r="B36" i="8"/>
  <c r="F35" i="8"/>
  <c r="E35" i="8"/>
  <c r="D35" i="8"/>
  <c r="C35" i="8"/>
  <c r="B35" i="8"/>
  <c r="F34" i="8"/>
  <c r="E34" i="8"/>
  <c r="D34" i="8"/>
  <c r="C34" i="8"/>
  <c r="B34" i="8"/>
  <c r="F33" i="8"/>
  <c r="E33" i="8"/>
  <c r="D33" i="8"/>
  <c r="C33" i="8"/>
  <c r="B33" i="8"/>
  <c r="F32" i="8"/>
  <c r="E32" i="8"/>
  <c r="D32" i="8"/>
  <c r="C32" i="8"/>
  <c r="B32" i="8"/>
  <c r="F31" i="8"/>
  <c r="E31" i="8"/>
  <c r="D31" i="8"/>
  <c r="C31" i="8"/>
  <c r="B31" i="8"/>
  <c r="F30" i="8"/>
  <c r="E30" i="8"/>
  <c r="D30" i="8"/>
  <c r="C30" i="8"/>
  <c r="B30" i="8"/>
  <c r="F29" i="8"/>
  <c r="E29" i="8"/>
  <c r="D29" i="8"/>
  <c r="C29" i="8"/>
  <c r="B29" i="8"/>
  <c r="F28" i="8"/>
  <c r="E28" i="8"/>
  <c r="D28" i="8"/>
  <c r="C28" i="8"/>
  <c r="B28" i="8"/>
  <c r="F27" i="8"/>
  <c r="E27" i="8"/>
  <c r="D27" i="8"/>
  <c r="C27" i="8"/>
  <c r="B27" i="8"/>
  <c r="F26" i="8"/>
  <c r="E26" i="8"/>
  <c r="D26" i="8"/>
  <c r="C26" i="8"/>
  <c r="B26" i="8"/>
  <c r="F25" i="8"/>
  <c r="E25" i="8"/>
  <c r="D25" i="8"/>
  <c r="C25" i="8"/>
  <c r="B25" i="8"/>
  <c r="F24" i="8"/>
  <c r="E24" i="8"/>
  <c r="D24" i="8"/>
  <c r="C24" i="8"/>
  <c r="B24" i="8"/>
  <c r="F23" i="8"/>
  <c r="E23" i="8"/>
  <c r="D23" i="8"/>
  <c r="C23" i="8"/>
  <c r="B23" i="8"/>
  <c r="F22" i="8"/>
  <c r="E22" i="8"/>
  <c r="D22" i="8"/>
  <c r="C22" i="8"/>
  <c r="B22" i="8"/>
  <c r="F21" i="8"/>
  <c r="E21" i="8"/>
  <c r="D21" i="8"/>
  <c r="C21" i="8"/>
  <c r="B21" i="8"/>
  <c r="F20" i="8"/>
  <c r="E20" i="8"/>
  <c r="D20" i="8"/>
  <c r="C20" i="8"/>
  <c r="H2" i="8"/>
  <c r="B2" i="8"/>
  <c r="K138" i="4"/>
  <c r="J138" i="4"/>
  <c r="I138" i="4"/>
  <c r="H138" i="4"/>
  <c r="G138" i="4"/>
  <c r="F138" i="4"/>
  <c r="E138" i="4"/>
  <c r="D138" i="4"/>
  <c r="C138" i="4" l="1"/>
  <c r="I136" i="4"/>
  <c r="F136" i="4"/>
  <c r="B123" i="4"/>
  <c r="B122" i="4"/>
  <c r="B115" i="4"/>
  <c r="B114" i="4"/>
  <c r="B108" i="4"/>
  <c r="B107" i="4"/>
  <c r="E79" i="4" l="1"/>
  <c r="D79" i="4"/>
  <c r="C79" i="4"/>
  <c r="B79" i="4"/>
  <c r="E78" i="4"/>
  <c r="D78" i="4"/>
  <c r="C78" i="4"/>
  <c r="B78" i="4"/>
  <c r="E77" i="4"/>
  <c r="D77" i="4"/>
  <c r="C77" i="4"/>
  <c r="E75" i="4"/>
  <c r="D75" i="4"/>
  <c r="C75" i="4"/>
  <c r="B75" i="4"/>
  <c r="E74" i="4"/>
  <c r="D74" i="4"/>
  <c r="C74" i="4"/>
  <c r="B74" i="4"/>
  <c r="E73" i="4"/>
  <c r="D73" i="4"/>
  <c r="C73" i="4"/>
  <c r="E71" i="4"/>
  <c r="D71" i="4"/>
  <c r="C71" i="4"/>
  <c r="B71" i="4"/>
  <c r="E70" i="4"/>
  <c r="D70" i="4"/>
  <c r="C70" i="4"/>
  <c r="B70" i="4"/>
  <c r="E69" i="4"/>
  <c r="D69" i="4"/>
  <c r="C69" i="4"/>
  <c r="G32" i="4" l="1"/>
  <c r="E32" i="4"/>
  <c r="C32" i="4"/>
  <c r="B32" i="4"/>
  <c r="G31" i="4"/>
  <c r="E31" i="4"/>
  <c r="C31" i="4"/>
  <c r="B31" i="4"/>
  <c r="G30" i="4"/>
  <c r="E30" i="4"/>
  <c r="C30" i="4"/>
  <c r="N22" i="4"/>
  <c r="M22" i="4"/>
  <c r="L22" i="4"/>
  <c r="K22" i="4"/>
  <c r="J22" i="4"/>
  <c r="I22" i="4"/>
  <c r="H22" i="4"/>
  <c r="G22" i="4"/>
  <c r="F22" i="4"/>
  <c r="E22" i="4"/>
  <c r="D22" i="4"/>
  <c r="C22" i="4"/>
  <c r="B22" i="4"/>
  <c r="N21" i="4"/>
  <c r="M21" i="4"/>
  <c r="L21" i="4"/>
  <c r="K21" i="4"/>
  <c r="J21" i="4"/>
  <c r="I21" i="4"/>
  <c r="H21" i="4"/>
  <c r="G21" i="4"/>
  <c r="F21" i="4"/>
  <c r="E21" i="4"/>
  <c r="D21" i="4"/>
  <c r="C21" i="4"/>
  <c r="B21" i="4"/>
  <c r="N20" i="4"/>
  <c r="M20" i="4"/>
  <c r="L20" i="4"/>
  <c r="K20" i="4"/>
  <c r="J20" i="4"/>
  <c r="I20" i="4"/>
  <c r="H20" i="4"/>
  <c r="G20" i="4"/>
  <c r="F20" i="4"/>
  <c r="E20" i="4"/>
  <c r="D20" i="4"/>
  <c r="C20" i="4"/>
  <c r="I2" i="4"/>
  <c r="B2" i="4"/>
  <c r="B4" i="12"/>
  <c r="C2" i="12"/>
  <c r="C45" i="2"/>
  <c r="B4" i="2"/>
  <c r="C2" i="2"/>
  <c r="C5" i="1"/>
  <c r="C3" i="1"/>
  <c r="L30" i="4" l="1"/>
  <c r="N30" i="4" s="1"/>
  <c r="L32" i="4"/>
  <c r="N32" i="4" s="1"/>
  <c r="K31" i="4"/>
  <c r="L31" i="4"/>
  <c r="N31" i="4" s="1"/>
  <c r="I30" i="4"/>
  <c r="K30" i="4" s="1"/>
  <c r="I32" i="4"/>
  <c r="K32" i="4" s="1"/>
  <c r="I50" i="14"/>
  <c r="I39" i="14"/>
  <c r="I28" i="14"/>
  <c r="I17" i="14"/>
  <c r="M41" i="5" l="1"/>
  <c r="Q24" i="5" s="1"/>
  <c r="L41" i="5"/>
  <c r="P24" i="5" s="1"/>
  <c r="K41" i="5"/>
  <c r="O34" i="5" s="1"/>
  <c r="J41" i="5"/>
  <c r="N36" i="5" s="1"/>
  <c r="Q26" i="5"/>
  <c r="P26" i="5"/>
  <c r="Q33" i="5"/>
  <c r="Q40" i="5"/>
  <c r="P40" i="5"/>
  <c r="Q25" i="5"/>
  <c r="P25" i="5"/>
  <c r="Q32" i="5"/>
  <c r="P32" i="5"/>
  <c r="N32" i="5"/>
  <c r="P38" i="5"/>
  <c r="P28" i="5"/>
  <c r="P36" i="5"/>
  <c r="P41" i="5"/>
  <c r="I41" i="5"/>
  <c r="N27" i="5" l="1"/>
  <c r="P31" i="5"/>
  <c r="Q37" i="5"/>
  <c r="P30" i="5"/>
  <c r="O27" i="5"/>
  <c r="P34" i="5"/>
  <c r="Q30" i="5"/>
  <c r="N24" i="5"/>
  <c r="O23" i="5"/>
  <c r="P35" i="5"/>
  <c r="Q36" i="5"/>
  <c r="Q38" i="5"/>
  <c r="Q29" i="5"/>
  <c r="O39" i="5"/>
  <c r="Q31" i="5"/>
  <c r="Q35" i="5"/>
  <c r="Q41" i="5"/>
  <c r="Q28" i="5"/>
  <c r="Q23" i="5"/>
  <c r="Q27" i="5"/>
  <c r="Q34" i="5"/>
  <c r="N28" i="5"/>
  <c r="P29" i="5"/>
  <c r="O41" i="5"/>
  <c r="O28" i="5"/>
  <c r="O32" i="5"/>
  <c r="P23" i="5"/>
  <c r="P33" i="5"/>
  <c r="P27" i="5"/>
  <c r="P37" i="5"/>
  <c r="O31" i="5"/>
  <c r="P39" i="5"/>
  <c r="N41" i="5"/>
  <c r="N23" i="5"/>
  <c r="N39" i="5"/>
  <c r="O24" i="5"/>
  <c r="N40" i="5"/>
  <c r="N35" i="5"/>
  <c r="O40" i="5"/>
  <c r="O35" i="5"/>
  <c r="Q39" i="5"/>
  <c r="N31" i="5"/>
  <c r="N38" i="5"/>
  <c r="N25" i="5"/>
  <c r="N29" i="5"/>
  <c r="N33" i="5"/>
  <c r="N37" i="5"/>
  <c r="N26" i="5"/>
  <c r="N30" i="5"/>
  <c r="N34" i="5"/>
  <c r="O36" i="5"/>
  <c r="O38" i="5"/>
  <c r="O25" i="5"/>
  <c r="O29" i="5"/>
  <c r="O33" i="5"/>
  <c r="O37" i="5"/>
  <c r="O26" i="5"/>
  <c r="O30" i="5"/>
</calcChain>
</file>

<file path=xl/sharedStrings.xml><?xml version="1.0" encoding="utf-8"?>
<sst xmlns="http://schemas.openxmlformats.org/spreadsheetml/2006/main" count="2350" uniqueCount="840">
  <si>
    <t>Índice</t>
  </si>
  <si>
    <t>Ligações</t>
  </si>
  <si>
    <t>Voltar</t>
  </si>
  <si>
    <t>Capa</t>
  </si>
  <si>
    <t>QUEM SOMOS?</t>
  </si>
  <si>
    <t>COMO VIVEMOS?</t>
  </si>
  <si>
    <t>QUE ESCOLHAS FAZEMOS?</t>
  </si>
  <si>
    <t>QUE SAÚDE TEMOS?</t>
  </si>
  <si>
    <t>Local de Residência</t>
  </si>
  <si>
    <t>Total</t>
  </si>
  <si>
    <t>0 a 14 anos</t>
  </si>
  <si>
    <t>15 a 64 anos</t>
  </si>
  <si>
    <t>65 e + anos</t>
  </si>
  <si>
    <t>HM</t>
  </si>
  <si>
    <t>H</t>
  </si>
  <si>
    <t>M</t>
  </si>
  <si>
    <t>Continente</t>
  </si>
  <si>
    <t>Região Norte</t>
  </si>
  <si>
    <t>Índices Demográficos</t>
  </si>
  <si>
    <t>Grandes grupos de causas de morte</t>
  </si>
  <si>
    <t>01-03</t>
  </si>
  <si>
    <t>02-04</t>
  </si>
  <si>
    <t>03-05</t>
  </si>
  <si>
    <t>Tumores malignos</t>
  </si>
  <si>
    <t>Todas as causas</t>
  </si>
  <si>
    <t>Doenças do aparelho circulatório</t>
  </si>
  <si>
    <t>Doenças do aparelho respiratório</t>
  </si>
  <si>
    <t>Doenças do aparelho digestivo</t>
  </si>
  <si>
    <t>Topo</t>
  </si>
  <si>
    <t>Tuberculose</t>
  </si>
  <si>
    <t>Diabetes Mellitus</t>
  </si>
  <si>
    <t>Doença isquémica do coração</t>
  </si>
  <si>
    <t>Doenças cerebrovasculares</t>
  </si>
  <si>
    <t>Pneumonia</t>
  </si>
  <si>
    <t>Acidentes de transporte</t>
  </si>
  <si>
    <t>Doença pulmonar obstrutiva crónica (DPOC)</t>
  </si>
  <si>
    <t>Pirâmides Etárias</t>
  </si>
  <si>
    <t>Natalidade</t>
  </si>
  <si>
    <t>Mortalidade</t>
  </si>
  <si>
    <t>Mortalidade Infantil</t>
  </si>
  <si>
    <t>Mortalidade Proporcional</t>
  </si>
  <si>
    <t>Óbitos e Taxa Bruta de Mortalidade</t>
  </si>
  <si>
    <t>96-98</t>
  </si>
  <si>
    <t>97-99</t>
  </si>
  <si>
    <t>98-00</t>
  </si>
  <si>
    <t>99-01</t>
  </si>
  <si>
    <t>00-02</t>
  </si>
  <si>
    <t>04-06</t>
  </si>
  <si>
    <t>05-07</t>
  </si>
  <si>
    <t>Esperança de Vida</t>
  </si>
  <si>
    <t>Esperança de vida</t>
  </si>
  <si>
    <t>HM - Homens e Mulheres  |  H - Homens  | M - Mulheres</t>
  </si>
  <si>
    <t>entrar</t>
  </si>
  <si>
    <t>Quadro Resumo</t>
  </si>
  <si>
    <t>Causas externas</t>
  </si>
  <si>
    <t>Outras causas</t>
  </si>
  <si>
    <t>SSA não classificados</t>
  </si>
  <si>
    <t>25-44</t>
  </si>
  <si>
    <t>45-64</t>
  </si>
  <si>
    <t>65-74</t>
  </si>
  <si>
    <t>75+</t>
  </si>
  <si>
    <t>Doenças endócrinas</t>
  </si>
  <si>
    <t>Homens</t>
  </si>
  <si>
    <t>Mulheres</t>
  </si>
  <si>
    <t xml:space="preserve">* É a variação do número médio de desempregados inscritos nos Centros de Emprego face ao mês homólogo do ano anterior </t>
  </si>
  <si>
    <t>Economia</t>
  </si>
  <si>
    <t>Educação</t>
  </si>
  <si>
    <t>Situação Perante o Emprego</t>
  </si>
  <si>
    <t>VIH / sida</t>
  </si>
  <si>
    <t>Período</t>
  </si>
  <si>
    <t>Unidade</t>
  </si>
  <si>
    <t>Indicador</t>
  </si>
  <si>
    <t>População residente</t>
  </si>
  <si>
    <t>Índice de envelhecimento</t>
  </si>
  <si>
    <t>Nº</t>
  </si>
  <si>
    <t xml:space="preserve">Esperança de vida à nascença </t>
  </si>
  <si>
    <t>Taxa bruta de natalidade</t>
  </si>
  <si>
    <t>‰</t>
  </si>
  <si>
    <t>Sexo</t>
  </si>
  <si>
    <t>CRS</t>
  </si>
  <si>
    <t>PA</t>
  </si>
  <si>
    <t>Ficha Técnica</t>
  </si>
  <si>
    <t>Título</t>
  </si>
  <si>
    <t>E-mail de contacto</t>
  </si>
  <si>
    <t>FICHA TÉCNICA</t>
  </si>
  <si>
    <t>CT</t>
  </si>
  <si>
    <t>DDI-URVE</t>
  </si>
  <si>
    <t>DGS</t>
  </si>
  <si>
    <t>DSP</t>
  </si>
  <si>
    <t>Departamento de Saúde Pública</t>
  </si>
  <si>
    <t>Habitantes</t>
  </si>
  <si>
    <t>hab</t>
  </si>
  <si>
    <t>Portadores Assintomáticos</t>
  </si>
  <si>
    <t>Perfil Local de Saúde</t>
  </si>
  <si>
    <t>Síndrome de Imunodeficiência Adquirida</t>
  </si>
  <si>
    <t>SVIG-TB</t>
  </si>
  <si>
    <t>Sistema de Informação Intrínseco do Programa Nacional de Luta contra a Tuberculose</t>
  </si>
  <si>
    <t>TB</t>
  </si>
  <si>
    <t>INDICADORES</t>
  </si>
  <si>
    <t>Índice de dependência de idosos</t>
  </si>
  <si>
    <t>(Número de pessoas com 65 ou mais anos / Número de pessoas com idades compreendidas entre os 15 e os 64 anos ) x 100</t>
  </si>
  <si>
    <t>Índice de dependência de jovens</t>
  </si>
  <si>
    <t>(Número de pessoas com menos de 15 anos / Número de pessoas com idades compreendidas entre os 15 e os 64 anos ) x 100</t>
  </si>
  <si>
    <t>Designação</t>
  </si>
  <si>
    <t>Cálculo</t>
  </si>
  <si>
    <t>Esperança de vida à nascença</t>
  </si>
  <si>
    <t>Taxa bruta de mortalidade</t>
  </si>
  <si>
    <t>Taxa de mortalidade infantil</t>
  </si>
  <si>
    <t>TMP</t>
  </si>
  <si>
    <t>Taxa de mortalidade padronizada pela idade</t>
  </si>
  <si>
    <t>%</t>
  </si>
  <si>
    <t>/100000 hab</t>
  </si>
  <si>
    <t>e-mail:</t>
  </si>
  <si>
    <t>(Número de nados-vivos / População residente estimada para o meio do ano) x 1000</t>
  </si>
  <si>
    <t>VIH</t>
  </si>
  <si>
    <t>Vírus da Imunodeficiência Humana</t>
  </si>
  <si>
    <t>Agrupamento de Centros de Saúde</t>
  </si>
  <si>
    <t>ULS</t>
  </si>
  <si>
    <t>Unidade Local de Saúde</t>
  </si>
  <si>
    <t>VIH /sida</t>
  </si>
  <si>
    <t>PIRÂMIDES ETÁRIAS</t>
  </si>
  <si>
    <t>Mortalidade Infantil e Componentes</t>
  </si>
  <si>
    <t>Taxa de mortalidade neonatal</t>
  </si>
  <si>
    <t>07-09</t>
  </si>
  <si>
    <t>Triénio 1996-1998</t>
  </si>
  <si>
    <t xml:space="preserve">15 - 19 </t>
  </si>
  <si>
    <t xml:space="preserve">20 - 24 </t>
  </si>
  <si>
    <t xml:space="preserve">25 - 29 </t>
  </si>
  <si>
    <t xml:space="preserve">30 - 34 </t>
  </si>
  <si>
    <t xml:space="preserve">35 - 39 </t>
  </si>
  <si>
    <t xml:space="preserve">40 - 44 </t>
  </si>
  <si>
    <t xml:space="preserve">45 - 49 </t>
  </si>
  <si>
    <t xml:space="preserve">50 - 54 </t>
  </si>
  <si>
    <t xml:space="preserve">55 - 59 </t>
  </si>
  <si>
    <t xml:space="preserve">60 - 64 </t>
  </si>
  <si>
    <t xml:space="preserve">65 - 69 </t>
  </si>
  <si>
    <t xml:space="preserve">70 - 74 </t>
  </si>
  <si>
    <t xml:space="preserve">75 - 79 </t>
  </si>
  <si>
    <t xml:space="preserve">80 - 84 </t>
  </si>
  <si>
    <t>85+</t>
  </si>
  <si>
    <t xml:space="preserve"> Homens</t>
  </si>
  <si>
    <t xml:space="preserve"> Mulheres</t>
  </si>
  <si>
    <t xml:space="preserve">00 - 04 </t>
  </si>
  <si>
    <t>10 - 14</t>
  </si>
  <si>
    <t>05 - 09</t>
  </si>
  <si>
    <t>Índice de Envelhecimento</t>
  </si>
  <si>
    <t>Índice de Dependência de Jovens</t>
  </si>
  <si>
    <t>Índice de Dependência de Idosos</t>
  </si>
  <si>
    <t>Total_HM</t>
  </si>
  <si>
    <t>Total_M</t>
  </si>
  <si>
    <t>Total_H</t>
  </si>
  <si>
    <t>00-14_HM</t>
  </si>
  <si>
    <t>00-14_H</t>
  </si>
  <si>
    <t>00-14_M</t>
  </si>
  <si>
    <t>15-64_HM</t>
  </si>
  <si>
    <t>65+_HM</t>
  </si>
  <si>
    <t>15-64_H</t>
  </si>
  <si>
    <t>15-64_M</t>
  </si>
  <si>
    <t>65+_M</t>
  </si>
  <si>
    <t>65+_H</t>
  </si>
  <si>
    <t>População Residente</t>
  </si>
  <si>
    <t>EVOLUÇÃO DA POPULAÇÃO RESIDENTE ENTRE OS RECENSEAMENTOS DE 1991, 2001, 2011</t>
  </si>
  <si>
    <t>Crescimento Populacional</t>
  </si>
  <si>
    <t>de 1991 a 2001</t>
  </si>
  <si>
    <t>de 2001 a 2011</t>
  </si>
  <si>
    <t>Número</t>
  </si>
  <si>
    <t>06-08</t>
  </si>
  <si>
    <t>08-10</t>
  </si>
  <si>
    <t>Homens e Mulheres</t>
  </si>
  <si>
    <t>Diferença</t>
  </si>
  <si>
    <t>Rendimento Social de Inserção</t>
  </si>
  <si>
    <t>Nascimentos em Mulheres em Idade de Risco</t>
  </si>
  <si>
    <t>Nascimentos Pré-Termo e Baixo Peso à Nascença</t>
  </si>
  <si>
    <t>Suporte Social</t>
  </si>
  <si>
    <t>INDICADORES DE SUPORTE SOCIAL</t>
  </si>
  <si>
    <t>Segurança</t>
  </si>
  <si>
    <t>Taxa de Criminalidade (/1000 habitantes)</t>
  </si>
  <si>
    <t>Taxa de crimes contra a integridade física (/1000 habitantes)</t>
  </si>
  <si>
    <t>Tumor maligno da próstata</t>
  </si>
  <si>
    <t>Tumor maligno do esôfago</t>
  </si>
  <si>
    <t>Tumor maligno do estômago</t>
  </si>
  <si>
    <t>Tumor maligno do pâncreas</t>
  </si>
  <si>
    <t>Tumor maligno da traqueia, brônquios e pulmão</t>
  </si>
  <si>
    <t>Tumor maligno do colo do útero</t>
  </si>
  <si>
    <t>Tumor maligno da bexiga</t>
  </si>
  <si>
    <t>TABELA RESUMO</t>
  </si>
  <si>
    <t>Min</t>
  </si>
  <si>
    <t>Max</t>
  </si>
  <si>
    <t>Mediana</t>
  </si>
  <si>
    <t>Q1</t>
  </si>
  <si>
    <t>Q3</t>
  </si>
  <si>
    <t>bottom</t>
  </si>
  <si>
    <t>2Q Box</t>
  </si>
  <si>
    <t>3Q Box</t>
  </si>
  <si>
    <t>bar1</t>
  </si>
  <si>
    <t>bar2</t>
  </si>
  <si>
    <t>Tranformação de Variáveis</t>
  </si>
  <si>
    <t>Pior</t>
  </si>
  <si>
    <t>Melhor</t>
  </si>
  <si>
    <t>Índce de Envelhecimento</t>
  </si>
  <si>
    <t>Taxa Bruta de Natalidade</t>
  </si>
  <si>
    <t>ISF</t>
  </si>
  <si>
    <t>EV - Homens</t>
  </si>
  <si>
    <t>EV - Mulheres</t>
  </si>
  <si>
    <t>Índice Sintético de Fecundidade (ISF)</t>
  </si>
  <si>
    <t>/100</t>
  </si>
  <si>
    <t>09-11</t>
  </si>
  <si>
    <t>Desempregados (H)</t>
  </si>
  <si>
    <t>Desempregados (M)</t>
  </si>
  <si>
    <t>Homens (‰)</t>
  </si>
  <si>
    <t>Mulheres (‰)</t>
  </si>
  <si>
    <t>Doenças ap circulatório</t>
  </si>
  <si>
    <t>Doenças ap respiratório</t>
  </si>
  <si>
    <t>Doenças ap digestivo</t>
  </si>
  <si>
    <t>5-24</t>
  </si>
  <si>
    <t>Taxa de criminalidade</t>
  </si>
  <si>
    <t>Taxa de mortalidade perinatal</t>
  </si>
  <si>
    <t>Nascimentos em mulheres com idade &lt; 20 anos</t>
  </si>
  <si>
    <t>Nascimentos em mulheres com idade ≥ 35 anos</t>
  </si>
  <si>
    <t>Taxa Bruta Mortalidade</t>
  </si>
  <si>
    <t>Mortalidade Neonatal</t>
  </si>
  <si>
    <t>Mortalidade Perinatal</t>
  </si>
  <si>
    <t>%Nasc. Mulh &lt;20 anos</t>
  </si>
  <si>
    <t>%Nasc. Mulh &gt;=35 anos</t>
  </si>
  <si>
    <t>Crianças com baixo peso à nascença</t>
  </si>
  <si>
    <t>%Nascimentos Pré-Termo</t>
  </si>
  <si>
    <t>Crian Baixo Peso Nasc.</t>
  </si>
  <si>
    <t>DIC_H</t>
  </si>
  <si>
    <t>DIC_M</t>
  </si>
  <si>
    <t>DCFC_H</t>
  </si>
  <si>
    <t>DCFC_M</t>
  </si>
  <si>
    <t>Legenda</t>
  </si>
  <si>
    <t>2,1 - 4,0</t>
  </si>
  <si>
    <t>5,1 - 10,0</t>
  </si>
  <si>
    <t>Desiganações do ACeS/ULS para mapa</t>
  </si>
  <si>
    <t>A TMP é inferior sem significância estatística</t>
  </si>
  <si>
    <t>A TMP é superior sem significância estatística</t>
  </si>
  <si>
    <r>
      <t xml:space="preserve">A TMP é inferior </t>
    </r>
    <r>
      <rPr>
        <b/>
        <sz val="9"/>
        <color theme="1"/>
        <rFont val="Arial"/>
        <family val="2"/>
      </rPr>
      <t>com</t>
    </r>
    <r>
      <rPr>
        <sz val="9"/>
        <color theme="1"/>
        <rFont val="Arial"/>
        <family val="2"/>
      </rPr>
      <t xml:space="preserve"> significância estatística</t>
    </r>
  </si>
  <si>
    <r>
      <t xml:space="preserve">A TMP é superior </t>
    </r>
    <r>
      <rPr>
        <b/>
        <sz val="9"/>
        <color theme="1"/>
        <rFont val="Arial"/>
        <family val="2"/>
      </rPr>
      <t>com</t>
    </r>
    <r>
      <rPr>
        <sz val="9"/>
        <color theme="1"/>
        <rFont val="Arial"/>
        <family val="2"/>
      </rPr>
      <t xml:space="preserve"> significância estatística</t>
    </r>
  </si>
  <si>
    <t>RSI</t>
  </si>
  <si>
    <t>DISTRIBUIÇÃO (%) DA POPULAÇÃO EMPREGADA POR SECTOR DE ACTIVIDADE ECONÓMICA (CENSOS 2001 E 2011)</t>
  </si>
  <si>
    <t>DISTRIBUIÇÃO (%) DA POPULAÇÃO RESIDENTE POR NÍVEL DE ESCOLARIDADE COMPLETO (CENSOS 2001 E 2011)</t>
  </si>
  <si>
    <t>Nenhum</t>
  </si>
  <si>
    <t>Básico</t>
  </si>
  <si>
    <t>Superior</t>
  </si>
  <si>
    <t xml:space="preserve"> Taxa de analfabetismo (%)</t>
  </si>
  <si>
    <t>Var. (Ult-1º)</t>
  </si>
  <si>
    <t>dif. (1º)</t>
  </si>
  <si>
    <t>dif. (Ult)</t>
  </si>
  <si>
    <t>Pior valor</t>
  </si>
  <si>
    <t>Melhor valor</t>
  </si>
  <si>
    <t>Meta Informação</t>
  </si>
  <si>
    <t>Aspetos a destacar</t>
  </si>
  <si>
    <t>DISTRIBUIÇÃO (%) DA POPULAÇÃO EMPREGADA POR SETOR DE ATIVIDADE ECONÓMICA (CENSOS 2001 E 2011)</t>
  </si>
  <si>
    <t>Setor Primário</t>
  </si>
  <si>
    <t>Setor Secundário</t>
  </si>
  <si>
    <t>Setor Terciário</t>
  </si>
  <si>
    <t>Doenças infeciosas</t>
  </si>
  <si>
    <t>Departamento de Doenças Infeciosas - Unidade de Referência e Vigilância Epidemiológica</t>
  </si>
  <si>
    <t>NA</t>
  </si>
  <si>
    <t>O Índice Sintético de Fecundidade (ISF) é o número médio de crianças vivas nascidas por mulher em idade fértil (dos 15 aos 49 anos de idade), admitindo que as mulheres estariam submetidas às taxas de fecundidade observadas no momento. O número de 2,1 crianças por mulher é considerado o nível mínimo para assegurar a substituição de gerações, nos países mais desenvolvidos.</t>
  </si>
  <si>
    <t>10-12</t>
  </si>
  <si>
    <t>VARIAÇÃO HOMÓLOGA (MENSAL) DO NÚMERO DE DESEMPREGADOS INSCRITOS NO INSTITUTO DE EMPREGO E FORMAÇÃO PROFISSIONAL (IEFP) NA ARS E NO ACeS/ULS</t>
  </si>
  <si>
    <t>Ambos (‰)</t>
  </si>
  <si>
    <t>Número de desempregados inscritos no IEFP</t>
  </si>
  <si>
    <t>Censos 2001</t>
  </si>
  <si>
    <t>Censos 2011</t>
  </si>
  <si>
    <t>Secundário</t>
  </si>
  <si>
    <t>Taxa de abandono escolar (%)</t>
  </si>
  <si>
    <t>TAXA DE ABANDONO ESCOLAR (%) E TAXA DE ANALFABETISMO (%), CENSOS 2001 E 2011</t>
  </si>
  <si>
    <t>Taxa de analfabetismo (%), 2001</t>
  </si>
  <si>
    <t>Taxa de analfabetismo (%), 2011</t>
  </si>
  <si>
    <t>Taxa de abandono escolar (%), 2001</t>
  </si>
  <si>
    <t xml:space="preserve"> Taxa de abandono escolar (%), 2011</t>
  </si>
  <si>
    <r>
      <t xml:space="preserve">GANHO MÉDIO MENSAL DE TRABALHADORES POR CONTA DE OUTREM E PODER DE COMPRA </t>
    </r>
    <r>
      <rPr>
        <i/>
        <sz val="8"/>
        <color rgb="FFFF6600"/>
        <rFont val="Arial"/>
        <family val="2"/>
      </rPr>
      <t>PER CAPITA</t>
    </r>
  </si>
  <si>
    <t>Determinantes nos CSP</t>
  </si>
  <si>
    <t>Proporção de consultas médicas presenciais que deram origem a pelo menos uma codificação ICPC-2</t>
  </si>
  <si>
    <t>Abuso crónico do álcool (P15)</t>
  </si>
  <si>
    <t>Abuso do tabaco (P17)</t>
  </si>
  <si>
    <t>Abuso de drogas (P19)</t>
  </si>
  <si>
    <t>Excesso de peso (T83)</t>
  </si>
  <si>
    <t>P15</t>
  </si>
  <si>
    <t>P17</t>
  </si>
  <si>
    <t>ICPC2</t>
  </si>
  <si>
    <t>Diagnóstico</t>
  </si>
  <si>
    <t>P19</t>
  </si>
  <si>
    <t>T83</t>
  </si>
  <si>
    <r>
      <t>Diagnóstico ativo (</t>
    </r>
    <r>
      <rPr>
        <b/>
        <sz val="8"/>
        <color theme="0"/>
        <rFont val="Arial"/>
        <family val="2"/>
      </rPr>
      <t>ICPC-2</t>
    </r>
    <r>
      <rPr>
        <b/>
        <sz val="9"/>
        <color theme="0"/>
        <rFont val="Arial"/>
        <family val="2"/>
      </rPr>
      <t>)</t>
    </r>
  </si>
  <si>
    <t>Taxa de Mortalidade Padronizada pela idade (TMP), &lt;75 anos</t>
  </si>
  <si>
    <t xml:space="preserve">Sintomas, sinais e achados anormais não classificados </t>
  </si>
  <si>
    <t>Algumas doenças infeciosas e parasitárias</t>
  </si>
  <si>
    <t>Tumor maligno do lábio, cavidade oral e faringe</t>
  </si>
  <si>
    <t>Tumor maligno do aparelho digestivo e peritoneu</t>
  </si>
  <si>
    <t>Tumor maligno do cólon e reto</t>
  </si>
  <si>
    <t>Tumor maligno do aparelho respiratório</t>
  </si>
  <si>
    <t>Tumor maligno dos ossos, pele e mama</t>
  </si>
  <si>
    <t>Tumor maligno da mama (feminina)</t>
  </si>
  <si>
    <t>Tumor maligno dos órgãos geniturinários</t>
  </si>
  <si>
    <t>Tumor maligno de outras localizações e de localizações não esp.</t>
  </si>
  <si>
    <t>Tumor maligno do tecido linfático e orgão hematopoéticos</t>
  </si>
  <si>
    <t>Doenças endócrinas, nutricionais e metabólicas</t>
  </si>
  <si>
    <t>Doença crónica do fígado e cirrose</t>
  </si>
  <si>
    <t>Causas externas de mortalidade</t>
  </si>
  <si>
    <t>Acidentes de veículos a motor</t>
  </si>
  <si>
    <t>Lesões autoprovocadas intencionalmente (suicídios)</t>
  </si>
  <si>
    <t>Morbilidade nos CSP</t>
  </si>
  <si>
    <t>D74</t>
  </si>
  <si>
    <t>D75</t>
  </si>
  <si>
    <t>D82</t>
  </si>
  <si>
    <t>K74 ou K76</t>
  </si>
  <si>
    <t>K75</t>
  </si>
  <si>
    <t>K86 ou K87</t>
  </si>
  <si>
    <t>K90</t>
  </si>
  <si>
    <t>L89</t>
  </si>
  <si>
    <t>L90</t>
  </si>
  <si>
    <t>L95</t>
  </si>
  <si>
    <t>P70</t>
  </si>
  <si>
    <t>P76</t>
  </si>
  <si>
    <t>R79</t>
  </si>
  <si>
    <t>R84</t>
  </si>
  <si>
    <t>R95</t>
  </si>
  <si>
    <t>R96</t>
  </si>
  <si>
    <t>T82</t>
  </si>
  <si>
    <t>T89</t>
  </si>
  <si>
    <t>T90</t>
  </si>
  <si>
    <t>T89 ou T90</t>
  </si>
  <si>
    <t>T93</t>
  </si>
  <si>
    <t>X75</t>
  </si>
  <si>
    <t>X76</t>
  </si>
  <si>
    <t>Y77</t>
  </si>
  <si>
    <t>Neoplasia maligna do estômago (D74)</t>
  </si>
  <si>
    <t>Doenças dos dentes e gengivas (7 anos) (D82)</t>
  </si>
  <si>
    <t>Doença cardíaca isquémica (K74 ou K76)</t>
  </si>
  <si>
    <t>Enfarte agudo do miocárdio (K75)</t>
  </si>
  <si>
    <t>Hipertensão (K86 ou K87)</t>
  </si>
  <si>
    <t>Trombose / acidente vascular cerebral (K90)</t>
  </si>
  <si>
    <t>Osteoartrose da anca (L89)</t>
  </si>
  <si>
    <t>Osteoartrose do joelho (L90)</t>
  </si>
  <si>
    <t>Osteoporose (L95)</t>
  </si>
  <si>
    <t>Demência (P70)</t>
  </si>
  <si>
    <t>Perturbações depressivas (P76)</t>
  </si>
  <si>
    <t>Bronquite crónica (R79)</t>
  </si>
  <si>
    <t>Neoplasia maligna do brônquio / pulmão (R84)</t>
  </si>
  <si>
    <t>Asma (R96)</t>
  </si>
  <si>
    <t>Obesidade (T82)</t>
  </si>
  <si>
    <t>Diabetes - insulino dependente (T89)</t>
  </si>
  <si>
    <t>Diabetes - não insulino dependente (T90)</t>
  </si>
  <si>
    <t>Diabetes (T89 ou T90)</t>
  </si>
  <si>
    <t>Alterações do metabolismo dos lípidos (T93)</t>
  </si>
  <si>
    <t>Neoplasia maligna do colo do útero (X75)</t>
  </si>
  <si>
    <t>Neoplasia maligna da mama feminina (X76)</t>
  </si>
  <si>
    <t>Neoplasia maligna da próstata (Y77)</t>
  </si>
  <si>
    <t>Neoplasia maligna do cólon e reto (D75)</t>
  </si>
  <si>
    <t>≤ 5,0</t>
  </si>
  <si>
    <r>
      <rPr>
        <sz val="8"/>
        <color theme="1" tint="0.34998626667073579"/>
        <rFont val="Calibri"/>
        <family val="2"/>
      </rPr>
      <t xml:space="preserve">≤ </t>
    </r>
    <r>
      <rPr>
        <sz val="8"/>
        <color theme="1" tint="0.34998626667073579"/>
        <rFont val="Arial"/>
        <family val="2"/>
      </rPr>
      <t>2,0</t>
    </r>
  </si>
  <si>
    <t>≤ 20,0</t>
  </si>
  <si>
    <t>20,1 - 30,0</t>
  </si>
  <si>
    <t>30,1 - 40,0</t>
  </si>
  <si>
    <t>&gt; 40,0</t>
  </si>
  <si>
    <t>Alteração no metabolismo dos lípidos (T93)</t>
  </si>
  <si>
    <t>---</t>
  </si>
  <si>
    <t>Determinantes de Saúde - Registo nos Cuidados de Saúde Primários</t>
  </si>
  <si>
    <t>Morbilidade - Registo nos Cuidados de Saúde Primários</t>
  </si>
  <si>
    <t>PCpc, 1993</t>
  </si>
  <si>
    <t>PCpc, 2000</t>
  </si>
  <si>
    <t>Beneficiários do subsídio de desemprego da SS por 1000 habitantes em idade ativa (15+ anos)</t>
  </si>
  <si>
    <t>Sem Escola, 2011</t>
  </si>
  <si>
    <r>
      <t xml:space="preserve">Proporção de inscritos (%) com diagnóstico ativo </t>
    </r>
    <r>
      <rPr>
        <sz val="8"/>
        <color theme="1" tint="0.34998626667073579"/>
        <rFont val="Arial"/>
        <family val="2"/>
      </rPr>
      <t>(Determinantes de Saúde - registo nos Cuidados de Saúde Primários)</t>
    </r>
  </si>
  <si>
    <r>
      <t>Proporção de inscritos (%) com diagnóstico ativo</t>
    </r>
    <r>
      <rPr>
        <sz val="8"/>
        <color theme="1" tint="0.34998626667073579"/>
        <rFont val="Arial"/>
        <family val="2"/>
      </rPr>
      <t xml:space="preserve"> (Morbilidade - registo nos Cuidados de Saúde Primários)</t>
    </r>
  </si>
  <si>
    <t>Taxa de incidência de sida</t>
  </si>
  <si>
    <t>Taxa de incidência da infeção VIH</t>
  </si>
  <si>
    <t>Taxa de incidência de tuberculose</t>
  </si>
  <si>
    <r>
      <t xml:space="preserve">Abuso do tabaco </t>
    </r>
    <r>
      <rPr>
        <sz val="7"/>
        <color theme="1" tint="0.34998626667073579"/>
        <rFont val="Arial"/>
        <family val="2"/>
      </rPr>
      <t>(P17)</t>
    </r>
  </si>
  <si>
    <r>
      <t xml:space="preserve">Excesso de peso </t>
    </r>
    <r>
      <rPr>
        <sz val="7"/>
        <color theme="1" tint="0.34998626667073579"/>
        <rFont val="Arial"/>
        <family val="2"/>
      </rPr>
      <t>(T83)</t>
    </r>
  </si>
  <si>
    <r>
      <t xml:space="preserve">Abuso crónico do álcool </t>
    </r>
    <r>
      <rPr>
        <sz val="7"/>
        <color theme="1" tint="0.34998626667073579"/>
        <rFont val="Arial"/>
        <family val="2"/>
      </rPr>
      <t>(P15)</t>
    </r>
  </si>
  <si>
    <t>Desempregados inscritos no IEFP por 1000 habitantes em idade ativa (15+ anos)</t>
  </si>
  <si>
    <t>Número de beneficiários</t>
  </si>
  <si>
    <r>
      <t>Proporção da população (</t>
    </r>
    <r>
      <rPr>
        <sz val="9"/>
        <color theme="1" tint="0.249977111117893"/>
        <rFont val="Calibri"/>
        <family val="2"/>
      </rPr>
      <t>‰,</t>
    </r>
    <r>
      <rPr>
        <sz val="9"/>
        <color theme="1" tint="0.249977111117893"/>
        <rFont val="Arial"/>
        <family val="2"/>
      </rPr>
      <t xml:space="preserve"> 15+ anos)</t>
    </r>
  </si>
  <si>
    <t>Número de pensionistas</t>
  </si>
  <si>
    <t>Proporção da população (‰, 15+ anos)</t>
  </si>
  <si>
    <t>Valor médio anual (€)</t>
  </si>
  <si>
    <t>População residente sem nível de escolaridade completo</t>
  </si>
  <si>
    <t>Desempregados inscritos no IEFP / 1000 habitantes (15+ anos)</t>
  </si>
  <si>
    <t>DISTRIBUIÇÃO (%) DA POPULAÇÃO RESIDENTE POR NÍVEL DE ESCOLARIDADE MAIS ELEVADO COMPLETO (CENSOS 2001 E 2011)</t>
  </si>
  <si>
    <t>Para a visualização e identificação mais rápida das diferenças testadas foi utilizada uma sinalética próxima dos semáforos, cujo significado se explica a seguir:</t>
  </si>
  <si>
    <t>SSA - Sinais, Sintomas e Achados</t>
  </si>
  <si>
    <t>DPOC (R95)</t>
  </si>
  <si>
    <t>Os Perfis Locais de Saúde foram desenvolvidos no âmbito dos Observatórios Regionais de Saúde dos Departamentos de Saúde Pública das cinco Administrações Regionais de Saúde de Portugal Continental, tendo como base a infra-estrutura tecnológica e o Modelo criados pela ARS Norte, I.P..</t>
  </si>
  <si>
    <t>Pode aceder aos restantes Perfis Locais de Saúde em versão interativa, ao Perfil de Saúde da Região e a outra informação de saúde no portal da ARS:</t>
  </si>
  <si>
    <t>Rendimento Social de Inserção [a.]</t>
  </si>
  <si>
    <t>Pensionistas da Segurança Social  [a.]</t>
  </si>
  <si>
    <t>Subsídios de Desemprego da Segurança Social  [b.]</t>
  </si>
  <si>
    <t>Ambiente - Saneamento Básico</t>
  </si>
  <si>
    <r>
      <rPr>
        <i/>
        <sz val="7"/>
        <color theme="1" tint="0.499984740745262"/>
        <rFont val="Arial"/>
        <family val="2"/>
      </rPr>
      <t>Fonte</t>
    </r>
    <r>
      <rPr>
        <sz val="7"/>
        <color theme="1" tint="0.499984740745262"/>
        <rFont val="Arial"/>
        <family val="2"/>
      </rPr>
      <t>: Observatórios Regionais de Saúde (dados: SIARS)</t>
    </r>
  </si>
  <si>
    <t>nv - vados vivos  ;  fm - fetos mortos</t>
  </si>
  <si>
    <r>
      <t>Taxa de mortalidade infantil</t>
    </r>
    <r>
      <rPr>
        <sz val="10"/>
        <color theme="1" tint="0.499984740745262"/>
        <rFont val="Arial"/>
        <family val="2"/>
      </rPr>
      <t xml:space="preserve"> </t>
    </r>
    <r>
      <rPr>
        <sz val="8"/>
        <color theme="1" tint="0.499984740745262"/>
        <rFont val="Arial"/>
        <family val="2"/>
      </rPr>
      <t>(/1000 nv)</t>
    </r>
  </si>
  <si>
    <r>
      <t xml:space="preserve">Taxa de mortalidade neonatal </t>
    </r>
    <r>
      <rPr>
        <sz val="8"/>
        <color theme="1" tint="0.499984740745262"/>
        <rFont val="Arial"/>
        <family val="2"/>
      </rPr>
      <t>(/1000 nv)</t>
    </r>
  </si>
  <si>
    <r>
      <t xml:space="preserve">Taxa de mortalidade neonatal precoce </t>
    </r>
    <r>
      <rPr>
        <sz val="8"/>
        <color theme="1" tint="0.499984740745262"/>
        <rFont val="Arial"/>
        <family val="2"/>
      </rPr>
      <t>(/1000 nv)</t>
    </r>
  </si>
  <si>
    <r>
      <t xml:space="preserve">Taxa de mortalidade pós-neonatal </t>
    </r>
    <r>
      <rPr>
        <sz val="8"/>
        <color theme="1" tint="0.499984740745262"/>
        <rFont val="Arial"/>
        <family val="2"/>
      </rPr>
      <t>(/1000 nv)</t>
    </r>
  </si>
  <si>
    <r>
      <t>Taxa de mortalidade fetal tardia</t>
    </r>
    <r>
      <rPr>
        <sz val="8"/>
        <color theme="1" tint="0.499984740745262"/>
        <rFont val="Arial"/>
        <family val="2"/>
      </rPr>
      <t xml:space="preserve"> (/1000 nv + fm)</t>
    </r>
  </si>
  <si>
    <r>
      <t xml:space="preserve">Taxa de mortalidade perinatal </t>
    </r>
    <r>
      <rPr>
        <sz val="8"/>
        <color theme="1" tint="0.499984740745262"/>
        <rFont val="Arial"/>
        <family val="2"/>
      </rPr>
      <t>(/1000 nv + fm)</t>
    </r>
  </si>
  <si>
    <t>Os gráficos em baixo mostram, para cada indicador, como a área de influência do ACeS/ULS se compara com o Continente, a área de influência da respetiva ARS e a dos restantes ACeS/ULS do Continente.</t>
  </si>
  <si>
    <t>NA - Não aplicável</t>
  </si>
  <si>
    <t>Grupo Estratégico</t>
  </si>
  <si>
    <t>Grupo Operativo</t>
  </si>
  <si>
    <t>ACeS</t>
  </si>
  <si>
    <r>
      <t xml:space="preserve">Ana Cristina Guerreiro </t>
    </r>
    <r>
      <rPr>
        <i/>
        <sz val="8"/>
        <color theme="1" tint="0.499984740745262"/>
        <rFont val="Arial"/>
        <family val="2"/>
      </rPr>
      <t>(ARS Algarve)</t>
    </r>
  </si>
  <si>
    <r>
      <t xml:space="preserve">Carolina Teixeira </t>
    </r>
    <r>
      <rPr>
        <i/>
        <sz val="8"/>
        <color theme="1" tint="0.499984740745262"/>
        <rFont val="Arial"/>
        <family val="2"/>
      </rPr>
      <t>(ARS Norte)</t>
    </r>
  </si>
  <si>
    <r>
      <t xml:space="preserve">Eugénio Cordeiro </t>
    </r>
    <r>
      <rPr>
        <i/>
        <sz val="8"/>
        <color theme="1" tint="0.499984740745262"/>
        <rFont val="Arial"/>
        <family val="2"/>
      </rPr>
      <t>(ARS Centro)</t>
    </r>
  </si>
  <si>
    <r>
      <t xml:space="preserve">Filomena Araújo </t>
    </r>
    <r>
      <rPr>
        <i/>
        <sz val="8"/>
        <color theme="1" tint="0.499984740745262"/>
        <rFont val="Arial"/>
        <family val="2"/>
      </rPr>
      <t>(ARS Alentejo)</t>
    </r>
  </si>
  <si>
    <r>
      <t xml:space="preserve">João Pedro Pimentel </t>
    </r>
    <r>
      <rPr>
        <i/>
        <sz val="8"/>
        <color theme="1" tint="0.499984740745262"/>
        <rFont val="Arial"/>
        <family val="2"/>
      </rPr>
      <t>(ARS Centro)</t>
    </r>
  </si>
  <si>
    <r>
      <t xml:space="preserve">Joaquim Bodião </t>
    </r>
    <r>
      <rPr>
        <i/>
        <sz val="8"/>
        <color theme="1" tint="0.499984740745262"/>
        <rFont val="Arial"/>
        <family val="2"/>
      </rPr>
      <t>(ARS Algarve)</t>
    </r>
  </si>
  <si>
    <r>
      <t xml:space="preserve">Leonor Murjal </t>
    </r>
    <r>
      <rPr>
        <i/>
        <sz val="8"/>
        <color theme="1" tint="0.499984740745262"/>
        <rFont val="Arial"/>
        <family val="2"/>
      </rPr>
      <t>(ARS Alentejo)</t>
    </r>
  </si>
  <si>
    <r>
      <t xml:space="preserve">Maria Adelaide Coelho </t>
    </r>
    <r>
      <rPr>
        <i/>
        <sz val="8"/>
        <color theme="1" tint="0.499984740745262"/>
        <rFont val="Arial"/>
        <family val="2"/>
      </rPr>
      <t>(ARS Lisboa e Vale do Tejo)</t>
    </r>
  </si>
  <si>
    <r>
      <t xml:space="preserve">Maria Neto </t>
    </r>
    <r>
      <rPr>
        <i/>
        <sz val="8"/>
        <color theme="1" tint="0.499984740745262"/>
        <rFont val="Arial"/>
        <family val="2"/>
      </rPr>
      <t>(ARS Norte)</t>
    </r>
  </si>
  <si>
    <r>
      <t xml:space="preserve">Paula Valente </t>
    </r>
    <r>
      <rPr>
        <i/>
        <sz val="8"/>
        <color theme="1" tint="0.499984740745262"/>
        <rFont val="Arial"/>
        <family val="2"/>
      </rPr>
      <t>(ARS Alentejo)</t>
    </r>
  </si>
  <si>
    <r>
      <t xml:space="preserve">Alexandra Monteiro </t>
    </r>
    <r>
      <rPr>
        <i/>
        <sz val="8"/>
        <color theme="1" tint="0.499984740745262"/>
        <rFont val="Arial"/>
        <family val="2"/>
      </rPr>
      <t>(ARS Algarve)</t>
    </r>
  </si>
  <si>
    <r>
      <t xml:space="preserve">Eleonora Paixão </t>
    </r>
    <r>
      <rPr>
        <i/>
        <sz val="8"/>
        <color theme="1" tint="0.499984740745262"/>
        <rFont val="Arial"/>
        <family val="2"/>
      </rPr>
      <t>(ARS Alentejo)</t>
    </r>
  </si>
  <si>
    <r>
      <t xml:space="preserve">Emília Castilho </t>
    </r>
    <r>
      <rPr>
        <i/>
        <sz val="8"/>
        <color theme="1" tint="0.499984740745262"/>
        <rFont val="Arial"/>
        <family val="2"/>
      </rPr>
      <t>(ARS Algarve)</t>
    </r>
  </si>
  <si>
    <r>
      <t xml:space="preserve">Lígia Carvalho </t>
    </r>
    <r>
      <rPr>
        <i/>
        <sz val="8"/>
        <color theme="1" tint="0.499984740745262"/>
        <rFont val="Arial"/>
        <family val="2"/>
      </rPr>
      <t>(ARS Centro)</t>
    </r>
  </si>
  <si>
    <r>
      <t xml:space="preserve">Nélia Guerreiro </t>
    </r>
    <r>
      <rPr>
        <i/>
        <sz val="8"/>
        <color theme="1" tint="0.499984740745262"/>
        <rFont val="Arial"/>
        <family val="2"/>
      </rPr>
      <t>(ARS Algarve)</t>
    </r>
  </si>
  <si>
    <r>
      <t xml:space="preserve">Sandra Lourenço </t>
    </r>
    <r>
      <rPr>
        <i/>
        <sz val="8"/>
        <color theme="1" tint="0.499984740745262"/>
        <rFont val="Arial"/>
        <family val="2"/>
      </rPr>
      <t>(ARS Centro)</t>
    </r>
  </si>
  <si>
    <t>DA</t>
  </si>
  <si>
    <t>--- : Não aplicável</t>
  </si>
  <si>
    <t>Pior valor ACeS/ULS do Continente</t>
  </si>
  <si>
    <r>
      <t>Taxa de mortalidade padronizada</t>
    </r>
    <r>
      <rPr>
        <sz val="9"/>
        <color theme="1" tint="0.34998626667073579"/>
        <rFont val="Arial"/>
        <family val="2"/>
      </rPr>
      <t xml:space="preserve"> pela idade (</t>
    </r>
    <r>
      <rPr>
        <b/>
        <sz val="9"/>
        <color theme="1" tint="0.34998626667073579"/>
        <rFont val="Arial"/>
        <family val="2"/>
      </rPr>
      <t>TMP</t>
    </r>
    <r>
      <rPr>
        <sz val="9"/>
        <color theme="1" tint="0.34998626667073579"/>
        <rFont val="Arial"/>
        <family val="2"/>
      </rPr>
      <t>) prematura (&lt;75 anos)</t>
    </r>
    <r>
      <rPr>
        <sz val="9"/>
        <color theme="3" tint="0.39997558519241921"/>
        <rFont val="Arial"/>
        <family val="2"/>
      </rPr>
      <t xml:space="preserve"> *</t>
    </r>
  </si>
  <si>
    <t>Taxa de condução com alcoolemia superior a 1,2 (/1000 habitantes)</t>
  </si>
  <si>
    <t>MortACeS</t>
  </si>
  <si>
    <t>ARS, I.P.</t>
  </si>
  <si>
    <t>Administração Regional de Saúde, Instituto Público</t>
  </si>
  <si>
    <t>Complexo Relacionado com Sida</t>
  </si>
  <si>
    <t>Direcção-Geral da Saúde</t>
  </si>
  <si>
    <t>DPOC</t>
  </si>
  <si>
    <t>Doença Pulmonar Obstrutiva Crónica</t>
  </si>
  <si>
    <t>FM</t>
  </si>
  <si>
    <t>Fetos Mortos</t>
  </si>
  <si>
    <t>ICPC-2</t>
  </si>
  <si>
    <t>Classificação Internacional de Cuidados Primários, 2.ª Edição - Diagnóstico Ativo (Morbilidade)</t>
  </si>
  <si>
    <t>IEFP, I.P.</t>
  </si>
  <si>
    <t>Instituto de Emprego e Formação Profissional, Instituto Público</t>
  </si>
  <si>
    <t>INE, I.P.</t>
  </si>
  <si>
    <t>Instituto Nacional de Estatística, Instituto Público</t>
  </si>
  <si>
    <t>Índice Sintético de Fecundidade</t>
  </si>
  <si>
    <t>NV</t>
  </si>
  <si>
    <t>Nados Vivos</t>
  </si>
  <si>
    <t>PORDATA</t>
  </si>
  <si>
    <t>Base de Dados Portugal Contemporâneo</t>
  </si>
  <si>
    <t>PSR</t>
  </si>
  <si>
    <t xml:space="preserve">Perfil de Saúde da Região </t>
  </si>
  <si>
    <t>Sem</t>
  </si>
  <si>
    <t>Semanas</t>
  </si>
  <si>
    <t>SIARS</t>
  </si>
  <si>
    <t>Sistema de Informação das ARS</t>
  </si>
  <si>
    <t>Sida</t>
  </si>
  <si>
    <t>SSA</t>
  </si>
  <si>
    <t>Sinais, Sintomas e Achados</t>
  </si>
  <si>
    <t xml:space="preserve"> INSA, I.P.</t>
  </si>
  <si>
    <t>Instituto Nacional de Saúde Dr. Ricardo Jorge, Instituto Público</t>
  </si>
  <si>
    <t>* Cada ARS é representada por uma cor que reproduz, fielmente, uma das cores do respectivo Logótipo.</t>
  </si>
  <si>
    <t>ENTRAR</t>
  </si>
  <si>
    <t>Índice sintético de fecundidade (ISF)</t>
  </si>
  <si>
    <t>Número médio de crianças vivas nascidas por mulher em idade fértil (dos 15 aos 49 anos de idade), admitindo que as mulheres estariam submetidas às taxas de fecundidade observadas no momento. Valor resultante da soma das taxas de fecundidade por idades, ano a ano ou grupos quinquenais, entre os 15 e os 49 anos, observadas num determinado período (habitualmente um ano civil). Nota: O número de 2,1 crianças por mulher é considerado o nível mínimo para assegurar a substituição de gerações, nos países mais desenvolvidos.</t>
  </si>
  <si>
    <t>Número médio de anos que uma pessoa à nascença pode esperar viver, mantendo-se as taxas de mortalidade por idades observadas no momento.</t>
  </si>
  <si>
    <t>(Número de pessoas com 65 ou mais anos /Número de pessoas com menos de 15 anos) x 100</t>
  </si>
  <si>
    <t>NÚMERO DE DESEMPREGADOS INSCRITOS NO INSTITUTO DE EMPREGO E FORMAÇÃO PROFISSIONAL (IEFP), VARIAÇÃO HOMÓLOGA E DESEMPREGADOS INSCRITOS POR 1000 HABITANTES DA POPULAÇÃO ATIVA (15+ ANOS)</t>
  </si>
  <si>
    <t>Percentagem de população empregada por sector de actividade económica</t>
  </si>
  <si>
    <t>(Nº de indivíduos empregados em determinado setor de atividade económica / Nº total de indivíduos empregados, numa determinada área geográfica e num determinado período de tempo) x 100</t>
  </si>
  <si>
    <t>Número de beneficiários do rendimento social de inserção da segurança social</t>
  </si>
  <si>
    <t>Beneficiários do rendimento social de inserção da segurança social /1000 habitantes da população ativa (15+ anos)</t>
  </si>
  <si>
    <t>Número de pensionistas da segurança social</t>
  </si>
  <si>
    <t>Pensionistas da segurança social /1000 habitantes da população ativa (15+ anos)</t>
  </si>
  <si>
    <t>Nº de pessoas que recebem a prestação denominada Rendimento Social de Inserção, incluída no subsistema de solidariedade e num programa de inserção, de modo a lhes conferir e aos seus agregados familiares, apoios adaptados à sua situação pessoal, que contribuam para a satisfação das suas necessidades essenciais e que favoreçam a progressiva inserção laboral, social e comunitária.</t>
  </si>
  <si>
    <t>(Nº de beneficiários do rendimento social de inserção da Segurança Social / População média ativa) x 1000</t>
  </si>
  <si>
    <t>Nº de titulares de uma prestação pecuniária nas eventualidades de: invalidez, velhice, doença profissional ou morte.</t>
  </si>
  <si>
    <t>(Nº de pensionistas da Segurança Social / População estimada ativa) x 1000</t>
  </si>
  <si>
    <t>Variação homóloga do nº de desempregados inscritos no IEFP</t>
  </si>
  <si>
    <t>Variação percentual observada face ao período (mês ou trimestre) equivalente do ano anterior.</t>
  </si>
  <si>
    <t>(Nº de desempregados inscritos no IEFP / População média ativa) x 1000</t>
  </si>
  <si>
    <t>Número de beneficiários de subsídios de desemprego da segurança social</t>
  </si>
  <si>
    <t>Beneficiários de subsídios de desemprego da segurança social /1000 habitantes da população ativa (+15 anos)</t>
  </si>
  <si>
    <t>Nº total de beneficiários a quem foi concedido subsídio de desemprego e social de desemprego.</t>
  </si>
  <si>
    <t>(Nº de beneficiários de subsídio de desemprego da Segurança Social / População média ativa) x 1000</t>
  </si>
  <si>
    <t>Desempregados inscritos no IEFP /1000 habitantes da população ativa (15+ anos)</t>
  </si>
  <si>
    <t>Taxa de crimes contra a integridade física</t>
  </si>
  <si>
    <t>Taxa de condução com alcoolémia superior a 1,2</t>
  </si>
  <si>
    <t>Percentagem de população por nível de escolaridade mais elevado completo</t>
  </si>
  <si>
    <t>Taxa de abandono escolar</t>
  </si>
  <si>
    <t>Ganho médio mensal dos trabalhadores por conta de outrem</t>
  </si>
  <si>
    <t>Poder de Compra per capita</t>
  </si>
  <si>
    <t>(Nº total de crimes / População média residente) x 1000</t>
  </si>
  <si>
    <t>(Nº total de crimes contra a integridade física / População média residente) x 1000</t>
  </si>
  <si>
    <t>(Nº total de crimes por condução de veículo com taxa de alcoolemia superior a 1,2 g/l / População média residente) x 1000</t>
  </si>
  <si>
    <t>(Nº de indivíduos residentes, por cada um dos níveis de escolaridade mais elevada, completada / População média residente) x 100</t>
  </si>
  <si>
    <t>(População residente com idade entre 10 e 15 anos que abandonou a escola sem concluir o 9º ano / População residente com idade entre 10 e 15 anos) x 100</t>
  </si>
  <si>
    <t>(Valor global em euros, de montantes em dinheiro e em géneros a pagar pelos empregadores aos seus trabalhadores, como contrapartida do trabalho prestado / Nº de trabalhadores por conta de outrém)</t>
  </si>
  <si>
    <t xml:space="preserve">Pretende traduzir o poder de compra manifestado quotidianamente, em termos per-capita, nos diferentes municípios ou regiões, tendo por referência o valor nacional. </t>
  </si>
  <si>
    <t>Proporção (%) de nascimentos em mulheres com idade inferior a 20 anos</t>
  </si>
  <si>
    <t>Proporção (%) de nascimentos em mulheres com idade superior ou igual a 35 anos</t>
  </si>
  <si>
    <t>Determinantes nos CSP (tabaco, álcool, abuso de drogas, excesso de peso)</t>
  </si>
  <si>
    <t xml:space="preserve">(Nº de nados vivos em mulheres com idade &lt; 20 anos / Nº total de nados vivos) x 100 </t>
  </si>
  <si>
    <t xml:space="preserve">(Nº de nados vivos em mulheres com idade ≥ 35 anos / Nº total de nados vivos) x 100 </t>
  </si>
  <si>
    <t>Nº de utentes com diagnóstico ativo na lista de problemas, de acordo com a classificação ICPC-2 / Nº total de utentes com inscrição activa no ACeS(Região) na data de referência do indicador) x 100</t>
  </si>
  <si>
    <t>Proporção (%) de nascimentos pré-termo</t>
  </si>
  <si>
    <t>Proporção (%) de crianças com baixo peso à nascença</t>
  </si>
  <si>
    <t>Taxa de mortalidade neonatal precoce</t>
  </si>
  <si>
    <t>Taxa de mortalidade pós neonatal</t>
  </si>
  <si>
    <t>Taxa de mortalidade fetal tardia</t>
  </si>
  <si>
    <t>Taxa de mortalidade padronizada por causas de morte, &lt;75 anos</t>
  </si>
  <si>
    <t>Taxa de incidência da infecção VIH</t>
  </si>
  <si>
    <t>Taxa de notificação de tuberculose</t>
  </si>
  <si>
    <t>(Nº de nados vivos de gestações com menos de 37 semanas / Nº total de nados vivos, numa determinada área geográfica e num determinado período de tempo) x 100</t>
  </si>
  <si>
    <t>(Nº de nados vivos com peso ao nascer inferior a 2.500 gramas / Nº total de nados vivos, numa determinada área geográfica e num determinado período de tempo) x 100</t>
  </si>
  <si>
    <t>(Nº total de óbitos / População média residente numa determinada área geográfica, num determinado período de tempo) x 1000</t>
  </si>
  <si>
    <t>(Nº total de óbitos de crianças com menos de um ano de idade / Nº de nados vivos) x 1000</t>
  </si>
  <si>
    <t>(Nº de óbitos de crianças com menos de 28 dias de idade / Nº de nados vivos ) x 1000</t>
  </si>
  <si>
    <t>(Nº de óbitos de crianças com menos de 7 dias de vida / Nº de nados vivos ) x 1000</t>
  </si>
  <si>
    <t>(Nº de óbitos de crianças com mais de 28 dias e menos de um ano de idade / Nº de nados vivos ) x 1000</t>
  </si>
  <si>
    <t>(Nº de fetos mortos com mais de 28 semanas / Nº de nados vivos e fetos mortos de 28 ou mais semanas numa determinada área geográfica e num determinado período de tempo) x 1000</t>
  </si>
  <si>
    <t>(Nº de fetos mortos de 28 ou mais semanas de gestação e nº de óbitos de nados vivos com menos de 7 dias de idade / Nº de nados vivos e fetos mortos de 28 ou mais semanas, numa determinada área geográfica e num determinado período de tempo) x 1000</t>
  </si>
  <si>
    <t>(Nº de óbitos por grandes causas de morte em indivíduos com menos de 75 anos / Nº total de óbitos em indivíduos com menos de 75 anos, numa determinada área geográfica e num determinado período de tempo ) x 100</t>
  </si>
  <si>
    <t>(Nº de óbitos por grandes causas de morte por fases do ciclo de vida / Nº total de óbitos, numa determinada área geográfica e num determinado período de tempo ) x 100</t>
  </si>
  <si>
    <t xml:space="preserve">(Nº de novos casos confirmados de sida / População média residente) x 100 000 </t>
  </si>
  <si>
    <t xml:space="preserve">(Nº de novos casos de infeção por VIH / População média residente) x 100 000 </t>
  </si>
  <si>
    <t xml:space="preserve">(Nº de novos casos confirmados de tuberculose (todas as formas) / População média residente) x 100 000 </t>
  </si>
  <si>
    <t xml:space="preserve">(Nº de casos notificados de tuberculose (todas as formas) / População média residente) x 100 000 </t>
  </si>
  <si>
    <t>LISTA DE SIGLAS E ACRÓNIMOS</t>
  </si>
  <si>
    <t>Lista de Siglas e Acrónimos</t>
  </si>
  <si>
    <t>META INFORMAÇÃO</t>
  </si>
  <si>
    <r>
      <t xml:space="preserve">Maria Neto, </t>
    </r>
    <r>
      <rPr>
        <sz val="8"/>
        <color theme="8" tint="-0.249977111117893"/>
        <rFont val="Arial"/>
        <family val="2"/>
      </rPr>
      <t>Diretora do Departamento de Saúde Pública da ARS Norte, I.P.</t>
    </r>
  </si>
  <si>
    <r>
      <t xml:space="preserve">João Pedro Pimentel, </t>
    </r>
    <r>
      <rPr>
        <sz val="8"/>
        <color theme="8" tint="-0.249977111117893"/>
        <rFont val="Arial"/>
        <family val="2"/>
      </rPr>
      <t xml:space="preserve"> Diretor do Departamento de Saúde Pública da ARS Centro, I.P.</t>
    </r>
  </si>
  <si>
    <r>
      <t xml:space="preserve">Filomena Oliveira Araújo, </t>
    </r>
    <r>
      <rPr>
        <sz val="8"/>
        <color theme="8" tint="-0.249977111117893"/>
        <rFont val="Arial"/>
        <family val="2"/>
      </rPr>
      <t xml:space="preserve"> Diretora do Departamento de Saúde Pública e Planeamento da ARS Alentejo, I.P.</t>
    </r>
  </si>
  <si>
    <r>
      <t xml:space="preserve">Ana Cristina Guerreiro, </t>
    </r>
    <r>
      <rPr>
        <sz val="8"/>
        <color theme="8" tint="-0.249977111117893"/>
        <rFont val="Arial"/>
        <family val="2"/>
      </rPr>
      <t xml:space="preserve"> Diretora do Departamento de Saúde Pública e Planeamento da ARS Algarve, I.P.</t>
    </r>
  </si>
  <si>
    <t>OBSERVAÇÃO: Os valores da esperança de vida para o Continente e Região, não correspondem exatamente aos produzidos pelo INE, obtidos pela nova metodologia, implementada em 2007, que utiliza tábuas completas oficiais de mortalidade. Os resultados aqui apresentados foram calculados pelo Departamento de Saúde Pública da ARS Norte, no âmbito do Observatórios Regionais de Saúde, com base em tábuas abreviadas de mortalidade.</t>
  </si>
  <si>
    <r>
      <t xml:space="preserve">O perfil de saúde constitui-se como um </t>
    </r>
    <r>
      <rPr>
        <b/>
        <sz val="11"/>
        <color theme="8" tint="-0.249977111117893"/>
        <rFont val="Arial"/>
        <family val="2"/>
      </rPr>
      <t>instrumento de apoio à tomada de decisão</t>
    </r>
    <r>
      <rPr>
        <sz val="10"/>
        <color theme="8" tint="-0.249977111117893"/>
        <rFont val="Arial"/>
        <family val="2"/>
      </rPr>
      <t xml:space="preserve"> técnica, politico/estratégica e organizacional, sendo uma ferramenta virada para a ação, no sentido da </t>
    </r>
    <r>
      <rPr>
        <b/>
        <sz val="11"/>
        <color theme="8" tint="-0.249977111117893"/>
        <rFont val="Arial"/>
        <family val="2"/>
      </rPr>
      <t>melhoria da saúde das populações</t>
    </r>
    <r>
      <rPr>
        <sz val="10"/>
        <color theme="8" tint="-0.249977111117893"/>
        <rFont val="Arial"/>
        <family val="2"/>
      </rPr>
      <t xml:space="preserve"> e </t>
    </r>
    <r>
      <rPr>
        <b/>
        <sz val="11"/>
        <color theme="8" tint="-0.249977111117893"/>
        <rFont val="Arial"/>
        <family val="2"/>
      </rPr>
      <t>redução das desigualdades em saúde</t>
    </r>
    <r>
      <rPr>
        <sz val="10"/>
        <color theme="8" tint="-0.249977111117893"/>
        <rFont val="Arial"/>
        <family val="2"/>
      </rPr>
      <t>. Baseia-se na melhor evidência disponível e assenta em critérios de qualidade que lhe conferem rigor e robustez.</t>
    </r>
  </si>
  <si>
    <t>O trabalho que a seguir se divulga, assente nesta metodologia simultaneamente histórica e inovadora, é o resultado desta concertação e esforço coletivo, num espírito de Missão, de Desígnio e Unidade Nacional, que, simbolicamente, se representam através do Mapa de Portugal com as cinco ARS agregadas como um todo, embora mantendo a sua identidade institucional, refletida na cor atribuída a cada uma.*</t>
  </si>
  <si>
    <r>
      <t xml:space="preserve">Manuela Mendonça Felício </t>
    </r>
    <r>
      <rPr>
        <i/>
        <sz val="8"/>
        <color theme="1" tint="0.499984740745262"/>
        <rFont val="Arial"/>
        <family val="2"/>
      </rPr>
      <t>(ARS Norte)</t>
    </r>
  </si>
  <si>
    <r>
      <rPr>
        <i/>
        <sz val="7"/>
        <color theme="1" tint="0.499984740745262"/>
        <rFont val="Arial"/>
        <family val="2"/>
      </rPr>
      <t>Fonte</t>
    </r>
    <r>
      <rPr>
        <sz val="7"/>
        <color theme="1" tint="0.499984740745262"/>
        <rFont val="Arial"/>
        <family val="2"/>
      </rPr>
      <t>: Observatórios Regionais de Saúde (dados: INE, IP)</t>
    </r>
  </si>
  <si>
    <r>
      <rPr>
        <i/>
        <sz val="7"/>
        <color theme="1" tint="0.499984740745262"/>
        <rFont val="Arial"/>
        <family val="2"/>
      </rPr>
      <t>Fonte</t>
    </r>
    <r>
      <rPr>
        <sz val="7"/>
        <color theme="1" tint="0.499984740745262"/>
        <rFont val="Arial"/>
        <family val="2"/>
      </rPr>
      <t>: Observatórios Regionais de Saúde (dados: SVIG-TB, DGS)</t>
    </r>
  </si>
  <si>
    <r>
      <rPr>
        <i/>
        <sz val="7"/>
        <color theme="1" tint="0.499984740745262"/>
        <rFont val="Arial"/>
        <family val="2"/>
      </rPr>
      <t>Fonte</t>
    </r>
    <r>
      <rPr>
        <sz val="7"/>
        <color theme="1" tint="0.499984740745262"/>
        <rFont val="Arial"/>
        <family val="2"/>
      </rPr>
      <t>: Observatórios Regionais de Saúde (dados: DDI-URVE/INSA, IP)</t>
    </r>
  </si>
  <si>
    <r>
      <t>Fonte</t>
    </r>
    <r>
      <rPr>
        <sz val="7"/>
        <color theme="1" tint="0.499984740745262"/>
        <rFont val="Arial"/>
        <family val="2"/>
      </rPr>
      <t>: Observatórios Regionais de Saúde (dados: INE, IP)</t>
    </r>
  </si>
  <si>
    <r>
      <rPr>
        <i/>
        <sz val="7"/>
        <color theme="1" tint="0.499984740745262"/>
        <rFont val="Arial"/>
        <family val="2"/>
      </rPr>
      <t>Fonte</t>
    </r>
    <r>
      <rPr>
        <sz val="7"/>
        <color theme="1" tint="0.499984740745262"/>
        <rFont val="Arial"/>
        <family val="2"/>
      </rPr>
      <t>: Observatórios Regionais de Saúde (dados: IEFP, IP)</t>
    </r>
  </si>
  <si>
    <r>
      <rPr>
        <i/>
        <sz val="7"/>
        <color theme="1" tint="0.499984740745262"/>
        <rFont val="Arial"/>
        <family val="2"/>
      </rPr>
      <t>Fonte</t>
    </r>
    <r>
      <rPr>
        <sz val="7"/>
        <color theme="1" tint="0.499984740745262"/>
        <rFont val="Arial"/>
        <family val="2"/>
      </rPr>
      <t>: Observatórios Regionais de Saúde (dados: a. INE, IP; b. PORDATA)</t>
    </r>
  </si>
  <si>
    <r>
      <rPr>
        <i/>
        <sz val="7"/>
        <color theme="1" tint="0.499984740745262"/>
        <rFont val="Arial"/>
        <family val="2"/>
      </rPr>
      <t>Fonte</t>
    </r>
    <r>
      <rPr>
        <sz val="7"/>
        <color theme="1" tint="0.499984740745262"/>
        <rFont val="Arial"/>
        <family val="2"/>
      </rPr>
      <t>: Observatórios Regionais de Saúde (dados: INE, iP)</t>
    </r>
  </si>
  <si>
    <t>MORTALIDADE PADRONIZADA NOS TRIÉNIOS DE 2009-2011 E 2010-1012, PARA &lt;75 ANOS E AMBOS OS SEXOS</t>
  </si>
  <si>
    <t>MORTALIDADE PADRONIZADA NOS TRIÉNIOS DE 2009-2011 E 2010-1012, PARA &lt;75 ANOS E SEXO MASCULINO</t>
  </si>
  <si>
    <t>MORTALIDADE PADRONIZADA NOS TRIÉNIOS DE 2009-2011 E 2010-1012, PARA &lt;75 ANOS E SEXO FEMININO</t>
  </si>
  <si>
    <t>C1_T09</t>
  </si>
  <si>
    <t>C1_T10</t>
  </si>
  <si>
    <t>C1_T11</t>
  </si>
  <si>
    <t>C2_T09</t>
  </si>
  <si>
    <t>C2_T10</t>
  </si>
  <si>
    <t>C2_T11</t>
  </si>
  <si>
    <t>11-13</t>
  </si>
  <si>
    <r>
      <t xml:space="preserve">Pedro Ferreira </t>
    </r>
    <r>
      <rPr>
        <i/>
        <sz val="8"/>
        <color theme="1" tint="0.499984740745262"/>
        <rFont val="Arial"/>
        <family val="2"/>
      </rPr>
      <t>(ARS Norte)</t>
    </r>
  </si>
  <si>
    <r>
      <t xml:space="preserve">No âmbito dos Observatórios Regionais de Saúde, e numa ótica de partilha, criação de sinergias, rentabilização dos recursos e da massa crítica existentes, e de alinhamento entre as cinco Administrações Regionais de Saúde (ARS) na consecução de objetivos comuns, os Diretores dos Departamentos de Saúde Pública, com o apoio dos Conselhos Diretivos das respetivas ARS, consensualizaram, em 2012, a criação de um Grupo de Trabalho Estratégico e de um Grupo de Trabalho Operativo, com profissionais dos Departamentos de Saúde Pública, de diferentes disciplinas do saber, com o </t>
    </r>
    <r>
      <rPr>
        <b/>
        <sz val="11"/>
        <color theme="8" tint="-0.249977111117893"/>
        <rFont val="Arial"/>
        <family val="2"/>
      </rPr>
      <t>objetivo de elaborar documentos e ferramentas de apoio à decisão em saúde totalmente harmonizados</t>
    </r>
    <r>
      <rPr>
        <sz val="10"/>
        <color theme="8" tint="-0.249977111117893"/>
        <rFont val="Arial"/>
        <family val="2"/>
      </rPr>
      <t>.</t>
    </r>
  </si>
  <si>
    <t>12-14</t>
  </si>
  <si>
    <t>13-15</t>
  </si>
  <si>
    <t>VBA</t>
  </si>
  <si>
    <t>PCpc, 2007</t>
  </si>
  <si>
    <t>Dados Continente</t>
  </si>
  <si>
    <t>Tumor maligno do esófago</t>
  </si>
  <si>
    <t>CSP</t>
  </si>
  <si>
    <t>Cuidados de Saúde Primários</t>
  </si>
  <si>
    <t>Nomenclatura de Unidades Territoriais para Fins Estatísticos</t>
  </si>
  <si>
    <t>NUTS</t>
  </si>
  <si>
    <t>PeLS</t>
  </si>
  <si>
    <t>SS</t>
  </si>
  <si>
    <t>Segurança Social</t>
  </si>
  <si>
    <t>Mortalidade proporcional por causa de morte</t>
  </si>
  <si>
    <t>(Nº de óbitos por determinada causas/ Nº de óbitos por todas as causas, numa determinada área geográfica e num determinado período de tempo) x 100</t>
  </si>
  <si>
    <t>Mortalidade proporcional por causa de morte para as idades &lt; 75 anos</t>
  </si>
  <si>
    <t>Mortalidade proporcional por causa de morte por ciclo de vida</t>
  </si>
  <si>
    <t>Taxa de mortalidade padronizada pela idade, todas as idades (TMP)</t>
  </si>
  <si>
    <t>Taxas obtidas pelo método direto de padronização, que consiste na aplicação das taxas de mortalidade específicas por grupo etário a uma população padrão, obtendo-se assim as taxas de mortalidade esperadas na população padrão. Este valor permite a comparação de mortalidade por causa de morte entre diferentes regiões, retirando o efeito que a variável idade tem sobre a mortalidade, num determinado período de tempo.</t>
  </si>
  <si>
    <t>Taxas obtidas pelo método direto de padronização, que consiste na aplicação das taxas de mortalidade específicas por grupo etário a uma população com idade inferior a 75 anos.</t>
  </si>
  <si>
    <t>(Nº de utentes com diagnóstico ativo na lista de problemas, de acordo com a classificação ICPC-2 / Nº total de utentes com inscrição ativa no ACeS ou Região na data de referência do indicador) x 100</t>
  </si>
  <si>
    <t>Número de AVPP</t>
  </si>
  <si>
    <t>Taxa de AVPP</t>
  </si>
  <si>
    <t>Soma dos produtos dos óbitos ocorridos em cada grupo etário (até aos 70 anos) e a diferença entre os 70 anos e a idade média de cada grupo etário.</t>
  </si>
  <si>
    <t>(Nº de AVPP / População residente com menos de 70 anos) x 100 000</t>
  </si>
  <si>
    <r>
      <t xml:space="preserve">NOTA: </t>
    </r>
    <r>
      <rPr>
        <sz val="9"/>
        <color theme="1" tint="0.34998626667073579"/>
        <rFont val="Arial"/>
        <family val="2"/>
      </rPr>
      <t>O intervalo de valores usado nos mapas tem em consideração o valor do indicador em todos os ACeS e ULS do Continente.</t>
    </r>
  </si>
  <si>
    <t>GMM, 2005</t>
  </si>
  <si>
    <t>GMM, 2008</t>
  </si>
  <si>
    <t>GMM, 2011</t>
  </si>
  <si>
    <t>GMM, 2014</t>
  </si>
  <si>
    <t>MORTALIDADE PROPORCIONAL NO TRIÉNIO 2012-2014, PARA TODAS AS IDADES E AMBOS OS SEXOS</t>
  </si>
  <si>
    <t>Todas as causas de morte</t>
  </si>
  <si>
    <t>Algumas doenças infecciosas e parasitárias</t>
  </si>
  <si>
    <t>Doenças do sangue e órgãos hematopoéticos</t>
  </si>
  <si>
    <t>Doenças do sistema osteomuscular/ tecido conjuntivo</t>
  </si>
  <si>
    <t>Doenças do aparelho geniturinário</t>
  </si>
  <si>
    <t>Algumas afecções originadas no período perinatal</t>
  </si>
  <si>
    <t>Sintomas, sinais e achados anormais não classificados</t>
  </si>
  <si>
    <t>Doenças do sangue</t>
  </si>
  <si>
    <t>D. sistema nervoso</t>
  </si>
  <si>
    <t>D. sistema osteomuscular</t>
  </si>
  <si>
    <t>Doenças ap geniturinário</t>
  </si>
  <si>
    <t>Afecções no período perinatal</t>
  </si>
  <si>
    <t>MORTALIDADE PROPORCIONAL NO TRIÉNIO 2012-2014, PARA AS IDADES INFERIORES A 75 ANOS E AMBOS OS SEXOS</t>
  </si>
  <si>
    <t>MORTALIDADE PROPORCIONAL POR GRUPO ETÁRIO NO TRIÉNIO 2012-2014 POR CICLO DE VIDA PARA OS GRANDES GRUPOS DE CAUSAS DE MORTE, AMBOS OS SEXOS</t>
  </si>
  <si>
    <t>&lt;1</t>
  </si>
  <si>
    <t>1-4</t>
  </si>
  <si>
    <t>5-9</t>
  </si>
  <si>
    <t>10-14</t>
  </si>
  <si>
    <t>15-19</t>
  </si>
  <si>
    <t>20-24</t>
  </si>
  <si>
    <t>25-29</t>
  </si>
  <si>
    <t>30-34</t>
  </si>
  <si>
    <t>35-39</t>
  </si>
  <si>
    <t>40-44</t>
  </si>
  <si>
    <t>45-49</t>
  </si>
  <si>
    <t>50-54</t>
  </si>
  <si>
    <t>55-59</t>
  </si>
  <si>
    <t>60-64</t>
  </si>
  <si>
    <t>65-69</t>
  </si>
  <si>
    <t>70-74</t>
  </si>
  <si>
    <t>75-79</t>
  </si>
  <si>
    <t>80-84</t>
  </si>
  <si>
    <t>MORTALIDADE PROPORCIONAL POR GRANDES GRUPOS DE CAUSAS DE MORTE NO TRIÉNIO 2012-2014, PARA TODAS AS IDADES E AMBOS OS SEXOS</t>
  </si>
  <si>
    <t>Lim Inf</t>
  </si>
  <si>
    <t>Lim Sup</t>
  </si>
  <si>
    <t>VIH/sida</t>
  </si>
  <si>
    <t>Tumor maligno do lábio, cavidade bucal e faringe</t>
  </si>
  <si>
    <t>Tumor maligno do cólon</t>
  </si>
  <si>
    <t>Tumor maligno da junção rectossigmoideia, recto, ânus e canal anal</t>
  </si>
  <si>
    <t>Tumor maligno do fígado e das vias biliares intra-hepáticas</t>
  </si>
  <si>
    <t>Tumor maligno da laringe, da traqueia, dos brônquios e dos pulmões</t>
  </si>
  <si>
    <t>Melanoma maligno da pele</t>
  </si>
  <si>
    <t>Tumor maligno da mama</t>
  </si>
  <si>
    <t>Tumor maligno de outras partes do útero</t>
  </si>
  <si>
    <t>Tumor maligno do ovário</t>
  </si>
  <si>
    <t>Tumor maligno do rim, excepto pelve renal</t>
  </si>
  <si>
    <t>Tumor maligno do tecido linfático e hematopoético</t>
  </si>
  <si>
    <t>Diabetes mellitus</t>
  </si>
  <si>
    <t>Doenças do sistema nervoso e dos órgãos dos sentidos</t>
  </si>
  <si>
    <t>Doenças isquémicas do coração</t>
  </si>
  <si>
    <t>Outras doenças cardíacas</t>
  </si>
  <si>
    <t>Doenças crónicas das vias aéreas inferiores</t>
  </si>
  <si>
    <t>Doenças crónicas do fígado (inclui cirrose)</t>
  </si>
  <si>
    <t>Doenças do rim e ureter</t>
  </si>
  <si>
    <t>Quedas acidentais</t>
  </si>
  <si>
    <t>Suicídios e lesões autoprovocadas voluntariamente</t>
  </si>
  <si>
    <t>Lesões (ignora-se se foram acidentais ou intenc. Infligidas)</t>
  </si>
  <si>
    <t>MORTALIDADE PADRONIZADA NOS TRIÉNIOS DE 2010-2012, 2011-2013 E 2012-1014, PARA &lt;75 ANOS E AMBOS OS SEXOS</t>
  </si>
  <si>
    <t>Dif</t>
  </si>
  <si>
    <t>MORTALIDADE PADRONIZADA NOS TRIÉNIOS DE 2010-2012, 2011-2013 E 2012-1014, PARA &lt;75 ANOS E SEXO MASCULINO</t>
  </si>
  <si>
    <t>MORTALIDADE PADRONIZADA NOS TRIÉNIOS DE 2010-2012, 2011-2013 E 2012-1014, PARA &lt;75 ANOS E SEXO FEMININO</t>
  </si>
  <si>
    <t>C1_T20</t>
  </si>
  <si>
    <t>C1_T21</t>
  </si>
  <si>
    <t>C1_T22</t>
  </si>
  <si>
    <t>C2_T20</t>
  </si>
  <si>
    <t>C2_T21</t>
  </si>
  <si>
    <t>C2_T22</t>
  </si>
  <si>
    <t>Tumor maligno laringe, traqueia, brônquios e pulmões</t>
  </si>
  <si>
    <t>Tumor maligno do fígado e vias biliares intra-hepáticas</t>
  </si>
  <si>
    <t>TM da junção rectossigmoideia, recto, ânus e canal anal</t>
  </si>
  <si>
    <t>TMLTBP_H</t>
  </si>
  <si>
    <t>TMLTBP_M</t>
  </si>
  <si>
    <t>TMEstom_H</t>
  </si>
  <si>
    <t>TMEstom_M</t>
  </si>
  <si>
    <t>TMMama</t>
  </si>
  <si>
    <t>TMColon_H</t>
  </si>
  <si>
    <t>TMColon_M</t>
  </si>
  <si>
    <t>Dcere_H</t>
  </si>
  <si>
    <t>Dcere_M</t>
  </si>
  <si>
    <t>Pneum_H</t>
  </si>
  <si>
    <t>Pneum_M</t>
  </si>
  <si>
    <t>ATransp_H</t>
  </si>
  <si>
    <t>ATransp_M</t>
  </si>
  <si>
    <t>Suicídio_H</t>
  </si>
  <si>
    <t>Suicídio_M</t>
  </si>
  <si>
    <t>MORTALIDADE PROPORCIONAL POR GRANDES GRUPOS DE CAUSAS DE MORTE NO TRIÉNIO 2012-2014, PARA AS IDADES INFERIORES A 75 ANOS E AMBOS OS SEXOS</t>
  </si>
  <si>
    <t>EVOLUÇÃO DA TAXA DE MORTALIDADE PADRONIZADA (/100000 HABITANTES) NOS TRIÉNIOS 2010-2012 , 2011-2013 E 2012-2014 (MÉDIA ANUAL), NA POPULAÇÃO COM IDADE INFERIOR A 75 ANOS E SEXO FEMININO</t>
  </si>
  <si>
    <t>EVOLUÇÃO DA TAXA DE MORTALIDADE PADRONIZADA (/100000 HABITANTES) NOS TRIÉNIOS 2010-2012, 2011-2013 E 2012-2014 (MÉDIA ANUAL), NA POPULAÇÃO COM IDADE INFERIOR A 75 ANOS E AMBOS OS SEXOS</t>
  </si>
  <si>
    <t>EVOLUÇÃO DA TAXA DE MORTALIDADE PADRONIZADA (/100000 HABITANTES) NOS TRIÉNIOS 2010-2012, 2011-2013 E 2012-2014 (MÉDIA ANUAL), NA POPULAÇÃO COM IDADE INFERIOR A 75 ANOS E SEXO MASCULINO</t>
  </si>
  <si>
    <t>A probabilidade de morrer aumenta com a idade, pelo que se usa a taxa de mortalidade padronizada pela idade (TMP) para retirar (ou atenuar) esse efeito e obter um valor único que permita a comparação de diferentes populações com estruturas etárias distintas.  Foram calculadas as TMP médias anuais por triénios usando a população padrão europeia de 2013 com grupos etários quinquenais. Foi ainda realizado um teste de hipóteses para verificar se o valor esperado das TMP é estatisticamente diferente de um valor de referência. Este teste foi realizado a dois níveis: no primeiro, comparam-se os valores esperados das TMP das ARS com o valor observado no Continente; no segundo, comparam-se os valores esperados das TMP dos ACeS/ULS com o valor observado na respetiva ARS.</t>
  </si>
  <si>
    <r>
      <rPr>
        <i/>
        <sz val="7"/>
        <color theme="1" tint="0.499984740745262"/>
        <rFont val="Arial"/>
        <family val="2"/>
      </rPr>
      <t>Fonte</t>
    </r>
    <r>
      <rPr>
        <sz val="7"/>
        <color theme="1" tint="0.499984740745262"/>
        <rFont val="Arial"/>
        <family val="2"/>
      </rPr>
      <t>:  “Carga da Mortalidade”, DSP da ARS Norte
(dados: Instituto Nacional de Estatística , I.P. – Portugal)</t>
    </r>
  </si>
  <si>
    <r>
      <rPr>
        <b/>
        <sz val="9"/>
        <color theme="1" tint="0.14999847407452621"/>
        <rFont val="Arial"/>
        <family val="2"/>
      </rPr>
      <t>Nota</t>
    </r>
    <r>
      <rPr>
        <sz val="9"/>
        <color theme="1" tint="0.14999847407452621"/>
        <rFont val="Arial"/>
        <family val="2"/>
      </rPr>
      <t>: Os dados de mortalidade apresentados resultam do trabalho de investigação “Carga da Mortalidade” desenvolvido pelo Departamento de Saúde Pública da ARS Norte.</t>
    </r>
  </si>
  <si>
    <r>
      <t>Fonte</t>
    </r>
    <r>
      <rPr>
        <sz val="7"/>
        <color theme="1" tint="0.499984740745262"/>
        <rFont val="Arial"/>
        <family val="2"/>
      </rPr>
      <t>:  “Carga da Mortalidade”, DSP da ARS Norte
(dados: Instituto Nacional de Estatística , I.P. – Portugal)</t>
    </r>
  </si>
  <si>
    <r>
      <rPr>
        <b/>
        <sz val="9"/>
        <color theme="1" tint="0.14999847407452621"/>
        <rFont val="Arial"/>
        <family val="2"/>
      </rPr>
      <t>Nota</t>
    </r>
    <r>
      <rPr>
        <sz val="9"/>
        <color theme="1" tint="0.14999847407452621"/>
        <rFont val="Arial"/>
        <family val="2"/>
      </rPr>
      <t>: 
1) Os dados de mortalidade apresentados resultam do trabalho de investigação “Carga da Mortalidade” desenvolvido pelo Departamento de Saúde Pública da ARS Norte.
2) A lista de causas de morte foi atualizada em relação aos anteriores PeLS. Foram selecionadas 45 causas de morte da lista sucinta europeia.
3) Os valores da TMP apresentados não podem ser comparados com os valores das anteriores edições dos PeLS porque a população padrão utilizada é diferente (população padrão europeia de 2013).</t>
    </r>
  </si>
  <si>
    <t>Melhor valor
ACeS/ULS do
Continente</t>
  </si>
  <si>
    <t>14-16</t>
  </si>
  <si>
    <t>EVOLUÇÃO DA ESPERANÇA DE VIDA À NASCENÇA PARA O SEXO MASCULINO, TRIÉNIOS 1996-1998 A 2014-2016</t>
  </si>
  <si>
    <t>EVOLUÇÃO DA ESPERANÇA DE VIDA À NASCENÇA PARA O SEXO FEMININO, TRIÉNIOS 1996-1998 A 2014-2016</t>
  </si>
  <si>
    <t>Variação homóloga* do nº de desempregados inscritos no IEFP</t>
  </si>
  <si>
    <t>MORTALIDADE PROPORCIONAL NO TRIÉNIO 2012-2014 POR CICLO DE VIDA PARA OS GRANDES GRUPOS DE CAUSAS DE MORTE, AMBOS OS SEXOS</t>
  </si>
  <si>
    <t>NÃO É UTILIZADA</t>
  </si>
  <si>
    <t>ATÉ AQUI</t>
  </si>
  <si>
    <t>&gt; 8,0</t>
  </si>
  <si>
    <t>4,1 - 8,0</t>
  </si>
  <si>
    <t>&gt; 20,0</t>
  </si>
  <si>
    <t>10,1 - 20,0</t>
  </si>
  <si>
    <t>EVOLUÇÃO DA TAXA DE INCIDÊNCIA (/100000 HABITANTES) DE SIDA, 2005-2016</t>
  </si>
  <si>
    <t>2012</t>
  </si>
  <si>
    <t>2015</t>
  </si>
  <si>
    <r>
      <t xml:space="preserve">Mário Durval </t>
    </r>
    <r>
      <rPr>
        <i/>
        <sz val="8"/>
        <color theme="1" tint="0.499984740745262"/>
        <rFont val="Arial"/>
        <family val="2"/>
      </rPr>
      <t>(ARS Lisboa e Vale do Tejo)</t>
    </r>
  </si>
  <si>
    <r>
      <t xml:space="preserve">Nuno Lopes </t>
    </r>
    <r>
      <rPr>
        <i/>
        <sz val="8"/>
        <color theme="1" tint="0.499984740745262"/>
        <rFont val="Arial"/>
        <family val="2"/>
      </rPr>
      <t>(ARS Lisboa e Vale do Tejo)</t>
    </r>
  </si>
  <si>
    <t>Casos declarados até 30/06/2017</t>
  </si>
  <si>
    <t>Casos declarados até 30/06/2017. IAG - Infecção Aguda; CRS - Complexo Relacionado com Sida; PA - Portadores Assintomáticos; sida - síndrome de imunodefeciência adquirida</t>
  </si>
  <si>
    <t>a. Até 2012, valor para a NUTS II (2001). A partir de 2013, valor para a NUTS II (2013).</t>
  </si>
  <si>
    <t>b. Até 2002, valor para a NUTS II (2001). A partir de 2004, valor para a NUTS II (2013).</t>
  </si>
  <si>
    <t>Triénio 2005-2007</t>
  </si>
  <si>
    <t>Ganho médio mensal de trabalhadores por conta de outrem (€) [a.]</t>
  </si>
  <si>
    <r>
      <t xml:space="preserve">Poder de Compra </t>
    </r>
    <r>
      <rPr>
        <b/>
        <i/>
        <sz val="10"/>
        <color indexed="9"/>
        <rFont val="Arial"/>
        <family val="2"/>
      </rPr>
      <t>per capita</t>
    </r>
    <r>
      <rPr>
        <b/>
        <sz val="10"/>
        <color indexed="9"/>
        <rFont val="Arial"/>
        <family val="2"/>
      </rPr>
      <t xml:space="preserve"> [b.]</t>
    </r>
  </si>
  <si>
    <t>Ordem</t>
  </si>
  <si>
    <r>
      <t xml:space="preserve">Mário Durval, </t>
    </r>
    <r>
      <rPr>
        <sz val="8"/>
        <color theme="8" tint="-0.249977111117893"/>
        <rFont val="Arial"/>
        <family val="2"/>
      </rPr>
      <t xml:space="preserve"> Diretor do Departamento de Saúde Pública da ARS LVT, I.P.</t>
    </r>
  </si>
  <si>
    <t>Os indicadores que o integram são criteriosamente escolhidos de modo a refletir os problemas de saúde pública considerados mais pertinentes à data, sendo, portanto, a sua seleção e construção um processo vivo, dinâmico, participado e consensualizado.</t>
  </si>
  <si>
    <t>EVOLUÇÃO DO ÍNDICE DE ENVELHECIMENTO, 1991-2017</t>
  </si>
  <si>
    <t>EVOLUÇÃO DO ÍNDICE DE DEPENDÊNCIA DE JOVENS, 1991-2017</t>
  </si>
  <si>
    <t>EVOLUÇÃO DO ÍNDICE DE DEPENDÊNCIA DE IDOSOS, 1991-2017</t>
  </si>
  <si>
    <t>EVOLUÇÃO DO NÚMERO DE NADOS VIVOS, 1996-2017</t>
  </si>
  <si>
    <t>EVOLUÇÃO DA TAXA BRUTA DE NATALIDADE (/1000 HABITANTES), 1996-2017</t>
  </si>
  <si>
    <t>EVOLUÇÃO DO ÍNDICE SINTÉTICO DE FECUNDIDADE (ISF), 1996-2017</t>
  </si>
  <si>
    <t>EVOLUÇÃO DA ESPERANÇA DE VIDA À NASCENÇA, 1996-1998 a 2014-2017</t>
  </si>
  <si>
    <t>15-17</t>
  </si>
  <si>
    <t>DESEMPREGADOS INSCRITOS NO IEFP POR 1000 HABITANTES EM IDADE ACTIVA (15+ ANOS), DEZEMBRO DE 2017</t>
  </si>
  <si>
    <t>RSI(Nº), 2017</t>
  </si>
  <si>
    <r>
      <t>RSI(</t>
    </r>
    <r>
      <rPr>
        <b/>
        <sz val="10"/>
        <color theme="1"/>
        <rFont val="Calibri"/>
        <family val="2"/>
      </rPr>
      <t>‰</t>
    </r>
    <r>
      <rPr>
        <b/>
        <sz val="10"/>
        <color theme="1"/>
        <rFont val="Arial"/>
        <family val="2"/>
      </rPr>
      <t>), 2017</t>
    </r>
  </si>
  <si>
    <t>Pens, 2017</t>
  </si>
  <si>
    <t>‰Pens, 2017</t>
  </si>
  <si>
    <t>VM€, 2017</t>
  </si>
  <si>
    <t>SubDes, 2017</t>
  </si>
  <si>
    <t>‰SubDes, 2017</t>
  </si>
  <si>
    <t>EVOLUÇÃO DOS BENEFICIÁRIOS DO RENDIMENTO SOCIAL DE INSERÇÃO DA SEGURANÇA SOCIAL POR 1000 HABITANTES DA POPULAÇÃO ATIVA (15+ ANOS), 2007-2017</t>
  </si>
  <si>
    <t>EVOLUÇÃO DOS PENSIONISTAS DA SEGURANÇA SOCIAL /1000 HABITANTES DA POPULAÇÃO ATIVA (15+ ANOS), 2004-2017</t>
  </si>
  <si>
    <t>EVOLUÇÃO DA TAXA DE CRIMINALIDADE (/1000 HABITANTES) , 1998-2017</t>
  </si>
  <si>
    <t>EVOLUÇÃO DA TAXA DE CRIMES CONTRA A INTEGRIDADE FÍSICA (/1000 HABITANTES) , 1998-2017</t>
  </si>
  <si>
    <t>EVOLUÇÃO DA TAXA DE CONDUÇÃO COM ALCOOLÉMIA SUPERIOR A 1,2 (/1000 HABITANTES) , 1998-2017</t>
  </si>
  <si>
    <t>PCpc, 2015</t>
  </si>
  <si>
    <t>EVOLUÇÃO DA PROPORÇÃO (%) DE NASCIMENTOS EM MULHERES COM IDADE INFERIOR A 20 ANOS, 1996-2017 (MÉDIA ANUAL POR TRIÉNIOS)</t>
  </si>
  <si>
    <t>EVOLUÇÃO DA PROPORÇÃO (%) DE NASCIMENTOS EM MULHERES COM IDADE SUPERIOR OU IGUAL A 35 ANOS, 1996-2017 (MÉDIA ANUAL POR TRIÉNIOS)</t>
  </si>
  <si>
    <t>EVOLUÇÃO DA PROPORÇÃO (%) DE NASCIMENTOS PRÉ-TERMO, 2000-2017 (MÉDIA ANUAL POR TRIÉNIOS)</t>
  </si>
  <si>
    <t>EVOLUÇÃO DA PROPORÇÃO (%) DE CRIANÇAS COM BAIXO PESO À NASCENÇA, 1996-2017 (MÉDIA ANUAL POR TRIÉNIOS)</t>
  </si>
  <si>
    <t>EVOLUÇÃO DO NÚMERO DE ÓBITOS, 1996-2017</t>
  </si>
  <si>
    <t>EVOLUÇÃO DA TAXA BRUTA DE MORTALIDADE (/1000 HABITANTES), 1996-2017</t>
  </si>
  <si>
    <t>EVOLUÇÃO DA TAXA DE MORTALIDADE INFANTIL (/1000 NADOS VIVOS), 1996-2017 (MÉDIA ANUAL POR TRIÉNIOS)</t>
  </si>
  <si>
    <t>EVOLUÇÃO DA TAXA DE MORTALIDADE NEONATAL (/1000 NADOS VIVOS), 1996-2017 (MÉDIA ANUAL POR TRIÉNIOS)</t>
  </si>
  <si>
    <t>EVOLUÇÃO DA TAXA DE MORTALIDADE NEONATAL PRECOCE (/1000 NADOS VIVOS), 1996-2017 (MÉDIA ANUAL POR TRIÉNIOS)</t>
  </si>
  <si>
    <t>EVOLUÇÃO DA TAXA DE MORTALIDADE PÓS-NEONATAL (/1000 NADOS VIVOS), 1996-2017 (MÉDIA ANUAL POR TRIÉNIOS)</t>
  </si>
  <si>
    <t>EVOLUÇÃO DA TAXA DE MORTALIDADE FETAL TARDIA (/1000 (NV+FM 28+ SEM)), 1996-2017 (MÉDIA ANUAL POR TRIÉNIOS)</t>
  </si>
  <si>
    <t>EVOLUÇÃO DA TAXA DE MORTALIDADE PERINATAL (/1000 (NV+FM 28+ SEM)), 1996-2017 (MÉDIA ANUAL POR TRIÉNIOS)</t>
  </si>
  <si>
    <t>PROPORÇÃO DE INSCRITOS (%) POR DIAGNÓSTICO ATIVO, DEZEMBRO 2018</t>
  </si>
  <si>
    <t>EVOLUÇÃO DA TAXA DE INCIDÊNCIA  (/100000 HABITANTES) DE SIDA, 2000-2017</t>
  </si>
  <si>
    <t>EVOLUÇÃO DA TAXA DE INCIDÊNCIA (/100000 HABITANTES) DA INFECÇÃO VIH (CRS+PA+SIDA), 2000-2017</t>
  </si>
  <si>
    <t>EVOLUÇÃO DA TAXA DE INCIDÊNCIA  (/100000 HABITANTES) DE TUBERCULOSE, 2000-2017</t>
  </si>
  <si>
    <t>EVOLUÇÃO DA TAXA DE NOTIFICAÇÃO  (/100000 HABITANTES) DE TUBERCULOSE, 2000-2017</t>
  </si>
  <si>
    <t>Tx Criminalidade, 2017</t>
  </si>
  <si>
    <t>RU RECOLHIDOS_SELETIV</t>
  </si>
  <si>
    <t>ATUALIZAÇÃO 2018</t>
  </si>
  <si>
    <t>TxInc sida, 2017</t>
  </si>
  <si>
    <t>TxInc VIH, 2017</t>
  </si>
  <si>
    <t>TxInc Tub, 2017</t>
  </si>
  <si>
    <t>Proporção de Alojamentos (%) servidos por</t>
  </si>
  <si>
    <t xml:space="preserve">Resíduos urbanos </t>
  </si>
  <si>
    <t>Fonte: Observatórios Regionais de Saúde (dados: INE, IP)</t>
  </si>
  <si>
    <t>Ambiente - Saneamento Básico e Resíduos</t>
  </si>
  <si>
    <t>abastecimento de água, 2017</t>
  </si>
  <si>
    <t>recolhidos por habitante            (kg/ hab.), 2017</t>
  </si>
  <si>
    <t xml:space="preserve"> recolhidos seletivamente por habitante            (kg/ hab.), 2017</t>
  </si>
  <si>
    <t>Perfil Local de Saúde 2019</t>
  </si>
  <si>
    <t>POPULAÇÃO RESIDENTE (ESTIMATIVAS 2017), POR SEXO E POR GRUPO ETÁRIO</t>
  </si>
  <si>
    <t>ÍNDICES DEMOGRÁFICOS (1991, 2001, 2011 E 2017)</t>
  </si>
  <si>
    <t>EVOLUÇÃO DA TAXA BRUTA DE NATALIDADE (/1000 HABITANTES) (2002, 2007, 2012, 2017)</t>
  </si>
  <si>
    <t>EVOLUÇÃO DO NÚMERO DE NADOS VIVOS (2002, 2007, 2012, 2017)</t>
  </si>
  <si>
    <t>EVOLUÇÃO DO ÍNDICE SINTÉTICO DE FECUNDIDADE (ISF) (2002, 2007, 2012, 2017)</t>
  </si>
  <si>
    <t>ESPERANÇA DE VIDA À NASCENÇA, TRIÉNIOS 1996-1998, 2005-2007 E 2015-2017</t>
  </si>
  <si>
    <t>Triénio 2015-2017</t>
  </si>
  <si>
    <t>INDICADORES DE SUPORTE SOCIAL, 2017</t>
  </si>
  <si>
    <t>INDICADORES DE CRIMINALIDADE (2007, 2012, 2017)</t>
  </si>
  <si>
    <t>EVOLUÇÃO DA TAXA DE CRIMINALIDADE (/1000 HABITANTES), 1998-2017</t>
  </si>
  <si>
    <t>EVOLUÇÃO DA PROPORÇÃO (%) DE NASCIMENTOS EM MULHERES COM IDADE INFERIOR A 20 ANOS (06-08, 09-11, 12-14, 15-17) (MÉDIA ANUAL POR TRIÉNIO)</t>
  </si>
  <si>
    <t>EVOLUÇÃO DA PROPORÇÃO (%) DE NASCIMENTOS EM MULHERES COM IDADE IGUAL OU SUPERIOR A 35 ANOS (06-08, 09-11, 12-14, 15-17)  (MÉDIA ANUAL POR TRIÉNIO)</t>
  </si>
  <si>
    <t>PROPORÇÃO DE INSCRITOS (%) POR DIAGNÓSTICO ATIVO, DEZEMBRO 2018 (ORDEM DECRESCENTE)</t>
  </si>
  <si>
    <t>EVOLUÇÃO DA PROPORÇÃO (%) DE NASCIMENTOS PRÉ-TERMO (06-08, 09-11, 12-14, 15-17) (MÉDIA ANUAL POR TRIÉNIOS)</t>
  </si>
  <si>
    <t>EVOLUÇÃO DA PROPORÇÃO (%) DE CRIANÇAS COM BAIXO PESO À NASCENÇA (06-08, 09-11, 12-14, 15-17) (MÉDIA ANUAL POR TRIÉNIOS)</t>
  </si>
  <si>
    <t>EVOLUÇÃO DA TAXA BRUTA DE MORTALIDADE (/1000 HABITANTES) (2002, 2007, 2012, 2017)</t>
  </si>
  <si>
    <t>EVOLUÇÃO DO NÚMERO DE ÓBITOS (2002, 2007, 2012, 2017)</t>
  </si>
  <si>
    <t>EVOLUÇÃO DA TAXA DE INCIDÊNCIA (/100000 HABITANTES) DA INFEÇÃO VIH (IAG+CRS+PA+SIDA), 2006-2017</t>
  </si>
  <si>
    <t>EVOLUÇÃO DA TAXA DE INCIDÊNCIA (/100000 HABITANTES) DE SIDA , 2000-2017</t>
  </si>
  <si>
    <t>EVOLUÇÃO DA TAXA DE INCIDÊNCIA (/100000 HABITANTES) DA INFEÇÃO VIH (CRS+PA+SIDA), 2000-2017</t>
  </si>
  <si>
    <t>EVOLUÇÃO DA TAXA DE NOTIFICAÇÃO (/100000 HABITANTES) DE TUBERCULOSE, 2006-2017</t>
  </si>
  <si>
    <t>EVOLUÇÃO DA TAXA DE INCIDÊNCIA (/100000 HABITANTES) DE TUBERCULOSE, 2006-2017</t>
  </si>
  <si>
    <t>EVOLUÇÃO DA TAXA DE INCIDÊNCIA (/100000 HABITANTES) DE TUBERCULOSE, 2000-2017</t>
  </si>
  <si>
    <t xml:space="preserve"> Resíduos urbanos recolhidos seletivamente por habitante </t>
  </si>
  <si>
    <t>(kg/ hab.)</t>
  </si>
  <si>
    <r>
      <t xml:space="preserve">Ana Mendes </t>
    </r>
    <r>
      <rPr>
        <i/>
        <sz val="8"/>
        <color theme="0" tint="-0.499984740745262"/>
        <rFont val="Arial"/>
        <family val="2"/>
      </rPr>
      <t>(ARS Alentejo)</t>
    </r>
  </si>
  <si>
    <r>
      <t xml:space="preserve">Carlos Matos </t>
    </r>
    <r>
      <rPr>
        <i/>
        <sz val="8"/>
        <color theme="0" tint="-0.499984740745262"/>
        <rFont val="Arial"/>
        <family val="2"/>
      </rPr>
      <t>(ARS Norte)</t>
    </r>
  </si>
  <si>
    <r>
      <t xml:space="preserve">Graça Lima </t>
    </r>
    <r>
      <rPr>
        <i/>
        <sz val="8"/>
        <color theme="1" tint="0.499984740745262"/>
        <rFont val="Arial"/>
        <family val="2"/>
      </rPr>
      <t>(ARS Norte)</t>
    </r>
  </si>
  <si>
    <r>
      <t>João Valente</t>
    </r>
    <r>
      <rPr>
        <i/>
        <sz val="8"/>
        <color theme="1" tint="0.499984740745262"/>
        <rFont val="Arial"/>
        <family val="2"/>
      </rPr>
      <t>(ARS Lisboa e Vale do Tejo)</t>
    </r>
  </si>
  <si>
    <r>
      <t xml:space="preserve">Madalena Mourata </t>
    </r>
    <r>
      <rPr>
        <i/>
        <sz val="8"/>
        <color theme="1" tint="0.499984740745262"/>
        <rFont val="Arial"/>
        <family val="2"/>
      </rPr>
      <t>(ARS Lisboa e Vale do Tejo)</t>
    </r>
  </si>
  <si>
    <r>
      <t xml:space="preserve">Maria de Fátima Dias </t>
    </r>
    <r>
      <rPr>
        <i/>
        <sz val="8"/>
        <color theme="1" tint="0.499984740745262"/>
        <rFont val="Arial"/>
        <family val="2"/>
      </rPr>
      <t>(ARS Lisboa e Vale do Tejo)</t>
    </r>
  </si>
  <si>
    <t>drenagem de águas residuais, 2016</t>
  </si>
  <si>
    <t>INDICADORES ABASTECIMENTO DE ÁGUA, ÁGUAS RESIDUAIS E RESÍDUOS</t>
  </si>
  <si>
    <t>Proporção de alojamentos servidos por abastecimento de água (%)</t>
  </si>
  <si>
    <t>(Nº total de alojamentos servidos por abastecimento de água / Nº total de alojamentos familiares clássicos) x 100</t>
  </si>
  <si>
    <t>Proporção de alojamentos servidos por drenagem de águas residuais (%)</t>
  </si>
  <si>
    <t>(Nº total de alojamentos servidos por drenagem de águas residuais / Nº total de alojamentos familiares clássicos) x 100</t>
  </si>
  <si>
    <t>Resíduos urbanos recolhidos por habitante (kg/hab.)</t>
  </si>
  <si>
    <t>Resíduos urbanos recolhidos / População média anual residente</t>
  </si>
  <si>
    <t>Resíduos urbanos recolhidos seletivamente por habitante (kg/hab.)</t>
  </si>
  <si>
    <t>Resíduos urbanos recolhidos seletivamente / População média anual residente</t>
  </si>
  <si>
    <t>drenagem de águas residuais, 2017</t>
  </si>
  <si>
    <t>ARS Alentejo</t>
  </si>
  <si>
    <t>ACeS Alentejo Central</t>
  </si>
  <si>
    <t>Alandroal</t>
  </si>
  <si>
    <t>Arraiolos</t>
  </si>
  <si>
    <t>Borba</t>
  </si>
  <si>
    <t>Estremoz</t>
  </si>
  <si>
    <t>Évora</t>
  </si>
  <si>
    <t>Montemor-o-Novo</t>
  </si>
  <si>
    <t>Mora</t>
  </si>
  <si>
    <t>Mourão</t>
  </si>
  <si>
    <t>Portel</t>
  </si>
  <si>
    <t>Redondo</t>
  </si>
  <si>
    <t>Reguengos de Monsaraz</t>
  </si>
  <si>
    <t>Vendas Novas</t>
  </si>
  <si>
    <t>Viana do Alentejo</t>
  </si>
  <si>
    <t>Vila Viçosa</t>
  </si>
  <si>
    <t>http://www.arsalentejo.min-saude.pt</t>
  </si>
  <si>
    <t>estatistica@arsalentejo.min-saude.pt</t>
  </si>
  <si>
    <t>José Marques Robalo</t>
  </si>
  <si>
    <t>Filomena de Oliveira Araújo</t>
  </si>
  <si>
    <t>DOCUMENTOS REGIONAIS E NACIONAIS</t>
  </si>
  <si>
    <t>Perfil Regional de Saúde do Alentejo, Dezembro de 2013</t>
  </si>
  <si>
    <t>Plano Regional de Oncologia do Alentejo - PROA, 2013</t>
  </si>
  <si>
    <t>Rede Hospitalar do Alentejo (Carteira de Serviços), 2013</t>
  </si>
  <si>
    <t>Plano de Atividades
ARS Alentejo, 2018</t>
  </si>
  <si>
    <t>Relatório de Atividades 
ARS Alentejo, 2018</t>
  </si>
  <si>
    <t>Balanço Social 2018 Consolidado</t>
  </si>
  <si>
    <t>QUAR 2018</t>
  </si>
  <si>
    <t>Plano Estratégico 2017-2019</t>
  </si>
  <si>
    <t>Plano Nacional de Saúde Revisão e Extensão a 2020</t>
  </si>
  <si>
    <r>
      <t xml:space="preserve">FERRAMENTAS </t>
    </r>
    <r>
      <rPr>
        <b/>
        <i/>
        <sz val="11"/>
        <color rgb="FF008080"/>
        <rFont val="Arial"/>
        <family val="2"/>
      </rPr>
      <t>WEB</t>
    </r>
  </si>
  <si>
    <t>mort@lidades</t>
  </si>
  <si>
    <t>Indicadores de Saúde</t>
  </si>
  <si>
    <t>Aplicação (Excel 2007)</t>
  </si>
  <si>
    <t>Portal da Estatística da Saúde</t>
  </si>
  <si>
    <t>GeoSaúde a saúde dos portugueses no mapa</t>
  </si>
  <si>
    <t>Documento de Apoio ao Utilizador</t>
  </si>
  <si>
    <t>Dashboard da Saúde</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</si>
</sst>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0.0"/>
    <numFmt numFmtId="166" formatCode="0.0000000"/>
    <numFmt numFmtId="167" formatCode="[$-816]mmm/yy;@"/>
  </numFmts>
  <fonts count="138" x14ac:knownFonts="1">
    <font>
      <sz val="11"/>
      <color theme="1"/>
      <name val="Calibri"/>
      <family val="2"/>
      <scheme val="minor"/>
    </font>
    <font>
      <u/>
      <sz val="11"/>
      <color theme="10"/>
      <name val="Calibri"/>
      <family val="2"/>
    </font>
    <font>
      <sz val="9"/>
      <name val="Arial"/>
      <family val="2"/>
    </font>
    <font>
      <sz val="10"/>
      <color theme="1" tint="0.14999847407452621"/>
      <name val="Arial"/>
      <family val="2"/>
    </font>
    <font>
      <sz val="8"/>
      <color theme="0" tint="-0.499984740745262"/>
      <name val="Arial"/>
      <family val="2"/>
    </font>
    <font>
      <b/>
      <sz val="12"/>
      <color theme="3" tint="0.39997558519241921"/>
      <name val="Arial"/>
      <family val="2"/>
    </font>
    <font>
      <sz val="11"/>
      <color theme="1"/>
      <name val="Arial"/>
      <family val="2"/>
    </font>
    <font>
      <sz val="10"/>
      <color theme="1"/>
      <name val="Arial"/>
      <family val="2"/>
    </font>
    <font>
      <b/>
      <sz val="10"/>
      <color theme="1"/>
      <name val="Arial"/>
      <family val="2"/>
    </font>
    <font>
      <b/>
      <sz val="12"/>
      <color theme="1"/>
      <name val="Arial"/>
      <family val="2"/>
    </font>
    <font>
      <u/>
      <sz val="11"/>
      <color rgb="FF008080"/>
      <name val="Arial"/>
      <family val="2"/>
    </font>
    <font>
      <b/>
      <sz val="12"/>
      <color indexed="21"/>
      <name val="Arial"/>
      <family val="2"/>
    </font>
    <font>
      <sz val="10"/>
      <color indexed="21"/>
      <name val="Arial"/>
      <family val="2"/>
    </font>
    <font>
      <b/>
      <sz val="11"/>
      <color indexed="9"/>
      <name val="Arial"/>
      <family val="2"/>
    </font>
    <font>
      <sz val="11"/>
      <color theme="1" tint="4.9989318521683403E-2"/>
      <name val="Arial"/>
      <family val="2"/>
    </font>
    <font>
      <sz val="10"/>
      <color theme="1" tint="4.9989318521683403E-2"/>
      <name val="Arial"/>
      <family val="2"/>
    </font>
    <font>
      <b/>
      <sz val="11"/>
      <color rgb="FF008080"/>
      <name val="Arial"/>
      <family val="2"/>
    </font>
    <font>
      <b/>
      <sz val="10"/>
      <color rgb="FF008080"/>
      <name val="Arial"/>
      <family val="2"/>
    </font>
    <font>
      <sz val="7"/>
      <color theme="1" tint="0.499984740745262"/>
      <name val="Arial"/>
      <family val="2"/>
    </font>
    <font>
      <b/>
      <sz val="10"/>
      <color indexed="9"/>
      <name val="Arial"/>
      <family val="2"/>
    </font>
    <font>
      <sz val="10"/>
      <color theme="0"/>
      <name val="Arial"/>
      <family val="2"/>
    </font>
    <font>
      <sz val="10"/>
      <color theme="1" tint="0.249977111117893"/>
      <name val="Arial"/>
      <family val="2"/>
    </font>
    <font>
      <sz val="11"/>
      <name val="Arial"/>
      <family val="2"/>
    </font>
    <font>
      <sz val="9"/>
      <color theme="1" tint="4.9989318521683403E-2"/>
      <name val="Arial"/>
      <family val="2"/>
    </font>
    <font>
      <sz val="10"/>
      <color theme="1" tint="0.34998626667073579"/>
      <name val="Arial"/>
      <family val="2"/>
    </font>
    <font>
      <u/>
      <sz val="9"/>
      <color rgb="FF008080"/>
      <name val="Arial"/>
      <family val="2"/>
    </font>
    <font>
      <b/>
      <sz val="12"/>
      <color theme="0"/>
      <name val="Arial"/>
      <family val="2"/>
    </font>
    <font>
      <u/>
      <sz val="10"/>
      <color rgb="FF008080"/>
      <name val="Arial"/>
      <family val="2"/>
    </font>
    <font>
      <b/>
      <sz val="11"/>
      <color indexed="21"/>
      <name val="Arial"/>
      <family val="2"/>
    </font>
    <font>
      <sz val="8"/>
      <color indexed="21"/>
      <name val="Arial"/>
      <family val="2"/>
    </font>
    <font>
      <sz val="10"/>
      <color indexed="9"/>
      <name val="Arial"/>
      <family val="2"/>
    </font>
    <font>
      <b/>
      <sz val="9"/>
      <color rgb="FF008080"/>
      <name val="Arial"/>
      <family val="2"/>
    </font>
    <font>
      <b/>
      <u/>
      <sz val="10"/>
      <color theme="1" tint="0.499984740745262"/>
      <name val="Arial"/>
      <family val="2"/>
    </font>
    <font>
      <b/>
      <sz val="9"/>
      <color indexed="9"/>
      <name val="Arial"/>
      <family val="2"/>
    </font>
    <font>
      <b/>
      <sz val="10"/>
      <color theme="0"/>
      <name val="Arial"/>
      <family val="2"/>
    </font>
    <font>
      <sz val="10"/>
      <name val="Arial"/>
      <family val="2"/>
    </font>
    <font>
      <b/>
      <sz val="10"/>
      <color theme="1" tint="0.249977111117893"/>
      <name val="Arial"/>
      <family val="2"/>
    </font>
    <font>
      <b/>
      <sz val="10"/>
      <color theme="1" tint="4.9989318521683403E-2"/>
      <name val="Arial"/>
      <family val="2"/>
    </font>
    <font>
      <b/>
      <sz val="9"/>
      <color theme="0"/>
      <name val="Arial"/>
      <family val="2"/>
    </font>
    <font>
      <sz val="9"/>
      <color theme="1"/>
      <name val="Arial"/>
      <family val="2"/>
    </font>
    <font>
      <sz val="8"/>
      <color theme="1" tint="0.499984740745262"/>
      <name val="Arial"/>
      <family val="2"/>
    </font>
    <font>
      <sz val="8"/>
      <color theme="1" tint="0.34998626667073579"/>
      <name val="Arial"/>
      <family val="2"/>
    </font>
    <font>
      <b/>
      <sz val="11"/>
      <color rgb="FFFF6600"/>
      <name val="Arial"/>
      <family val="2"/>
    </font>
    <font>
      <sz val="9"/>
      <color theme="1" tint="0.249977111117893"/>
      <name val="Arial"/>
      <family val="2"/>
    </font>
    <font>
      <b/>
      <sz val="10"/>
      <color rgb="FFFF6600"/>
      <name val="Arial"/>
      <family val="2"/>
    </font>
    <font>
      <u/>
      <sz val="9"/>
      <color rgb="FFFF6600"/>
      <name val="Arial"/>
      <family val="2"/>
    </font>
    <font>
      <u/>
      <sz val="10"/>
      <color rgb="FFFF6600"/>
      <name val="Arial"/>
      <family val="2"/>
    </font>
    <font>
      <sz val="8"/>
      <color rgb="FFFF6600"/>
      <name val="Arial"/>
      <family val="2"/>
    </font>
    <font>
      <u/>
      <sz val="10"/>
      <color theme="1" tint="0.499984740745262"/>
      <name val="Arial"/>
      <family val="2"/>
    </font>
    <font>
      <sz val="8"/>
      <color theme="3" tint="0.39997558519241921"/>
      <name val="Arial"/>
      <family val="2"/>
    </font>
    <font>
      <b/>
      <sz val="10"/>
      <color theme="3" tint="0.39997558519241921"/>
      <name val="Arial"/>
      <family val="2"/>
    </font>
    <font>
      <b/>
      <sz val="11"/>
      <color theme="7" tint="-0.249977111117893"/>
      <name val="Arial"/>
      <family val="2"/>
    </font>
    <font>
      <u/>
      <sz val="9"/>
      <color theme="7" tint="-0.249977111117893"/>
      <name val="Arial"/>
      <family val="2"/>
    </font>
    <font>
      <b/>
      <sz val="11"/>
      <color theme="3" tint="0.39997558519241921"/>
      <name val="Arial"/>
      <family val="2"/>
    </font>
    <font>
      <u/>
      <sz val="9"/>
      <color theme="3" tint="0.39997558519241921"/>
      <name val="Arial"/>
      <family val="2"/>
    </font>
    <font>
      <u/>
      <sz val="10"/>
      <color theme="3" tint="0.39997558519241921"/>
      <name val="Arial"/>
      <family val="2"/>
    </font>
    <font>
      <sz val="9"/>
      <color theme="3" tint="0.39997558519241921"/>
      <name val="Arial"/>
      <family val="2"/>
    </font>
    <font>
      <sz val="11"/>
      <color theme="1" tint="0.34998626667073579"/>
      <name val="Arial"/>
      <family val="2"/>
    </font>
    <font>
      <b/>
      <sz val="10"/>
      <color theme="1" tint="0.14999847407452621"/>
      <name val="Arial"/>
      <family val="2"/>
    </font>
    <font>
      <b/>
      <sz val="8"/>
      <color theme="0"/>
      <name val="Arial"/>
      <family val="2"/>
    </font>
    <font>
      <b/>
      <sz val="11"/>
      <color theme="1" tint="0.34998626667073579"/>
      <name val="Arial"/>
      <family val="2"/>
    </font>
    <font>
      <sz val="9"/>
      <color theme="1" tint="0.34998626667073579"/>
      <name val="Arial"/>
      <family val="2"/>
    </font>
    <font>
      <b/>
      <sz val="10"/>
      <color theme="1" tint="0.34998626667073579"/>
      <name val="Arial"/>
      <family val="2"/>
    </font>
    <font>
      <b/>
      <sz val="10"/>
      <color theme="7" tint="-0.249977111117893"/>
      <name val="Arial"/>
      <family val="2"/>
    </font>
    <font>
      <sz val="11"/>
      <color theme="7" tint="-0.249977111117893"/>
      <name val="Arial"/>
      <family val="2"/>
    </font>
    <font>
      <b/>
      <sz val="18"/>
      <color theme="0"/>
      <name val="Arial"/>
      <family val="2"/>
    </font>
    <font>
      <u/>
      <sz val="9"/>
      <color theme="1" tint="0.499984740745262"/>
      <name val="Arial"/>
      <family val="2"/>
    </font>
    <font>
      <u/>
      <sz val="10"/>
      <color theme="7" tint="-0.249977111117893"/>
      <name val="Arial"/>
      <family val="2"/>
    </font>
    <font>
      <u/>
      <sz val="9"/>
      <color theme="1" tint="0.34998626667073579"/>
      <name val="Arial"/>
      <family val="2"/>
    </font>
    <font>
      <sz val="10"/>
      <color rgb="FF008080"/>
      <name val="Arial"/>
      <family val="2"/>
    </font>
    <font>
      <sz val="11"/>
      <color rgb="FF009999"/>
      <name val="Arial"/>
      <family val="2"/>
    </font>
    <font>
      <b/>
      <sz val="14"/>
      <color theme="0"/>
      <name val="Arial"/>
      <family val="2"/>
    </font>
    <font>
      <b/>
      <sz val="16"/>
      <color theme="1" tint="0.34998626667073579"/>
      <name val="Arial"/>
      <family val="2"/>
    </font>
    <font>
      <b/>
      <sz val="28"/>
      <color rgb="FF008080"/>
      <name val="Arial"/>
      <family val="2"/>
    </font>
    <font>
      <b/>
      <sz val="13"/>
      <color theme="1" tint="0.34998626667073579"/>
      <name val="Arial"/>
      <family val="2"/>
    </font>
    <font>
      <sz val="8"/>
      <color theme="7" tint="-0.249977111117893"/>
      <name val="Arial"/>
      <family val="2"/>
    </font>
    <font>
      <b/>
      <sz val="11"/>
      <color theme="1" tint="0.249977111117893"/>
      <name val="Arial"/>
      <family val="2"/>
    </font>
    <font>
      <i/>
      <sz val="11"/>
      <color theme="1" tint="0.249977111117893"/>
      <name val="Arial"/>
      <family val="2"/>
    </font>
    <font>
      <i/>
      <sz val="10"/>
      <color theme="1" tint="0.249977111117893"/>
      <name val="Arial"/>
      <family val="2"/>
    </font>
    <font>
      <u/>
      <sz val="10"/>
      <color theme="1" tint="0.249977111117893"/>
      <name val="Arial"/>
      <family val="2"/>
    </font>
    <font>
      <b/>
      <sz val="10"/>
      <color rgb="FF009999"/>
      <name val="Arial"/>
      <family val="2"/>
    </font>
    <font>
      <sz val="10"/>
      <color rgb="FFFF0000"/>
      <name val="Arial"/>
      <family val="2"/>
    </font>
    <font>
      <b/>
      <sz val="9"/>
      <color theme="1" tint="0.34998626667073579"/>
      <name val="Arial"/>
      <family val="2"/>
    </font>
    <font>
      <b/>
      <sz val="8"/>
      <color theme="1" tint="0.34998626667073579"/>
      <name val="Arial"/>
      <family val="2"/>
    </font>
    <font>
      <sz val="7"/>
      <color theme="1" tint="0.34998626667073579"/>
      <name val="Arial"/>
      <family val="2"/>
    </font>
    <font>
      <sz val="8"/>
      <color theme="1"/>
      <name val="Arial"/>
      <family val="2"/>
    </font>
    <font>
      <sz val="9"/>
      <color theme="0"/>
      <name val="Arial"/>
      <family val="2"/>
    </font>
    <font>
      <sz val="8"/>
      <color theme="0"/>
      <name val="Arial"/>
      <family val="2"/>
    </font>
    <font>
      <sz val="9"/>
      <color theme="1" tint="0.14999847407452621"/>
      <name val="Arial"/>
      <family val="2"/>
    </font>
    <font>
      <b/>
      <sz val="9"/>
      <color theme="1"/>
      <name val="Arial"/>
      <family val="2"/>
    </font>
    <font>
      <sz val="8"/>
      <color rgb="FFFF0000"/>
      <name val="Arial"/>
      <family val="2"/>
    </font>
    <font>
      <sz val="9"/>
      <color rgb="FFFF0000"/>
      <name val="Arial"/>
      <family val="2"/>
    </font>
    <font>
      <sz val="9"/>
      <color theme="1" tint="0.249977111117893"/>
      <name val="Calibri"/>
      <family val="2"/>
    </font>
    <font>
      <b/>
      <sz val="10"/>
      <color rgb="FFFF0000"/>
      <name val="Arial"/>
      <family val="2"/>
    </font>
    <font>
      <i/>
      <sz val="8"/>
      <color rgb="FFFF6600"/>
      <name val="Arial"/>
      <family val="2"/>
    </font>
    <font>
      <b/>
      <i/>
      <sz val="10"/>
      <color indexed="9"/>
      <name val="Arial"/>
      <family val="2"/>
    </font>
    <font>
      <sz val="8"/>
      <color theme="1" tint="0.249977111117893"/>
      <name val="Arial"/>
      <family val="2"/>
    </font>
    <font>
      <sz val="9"/>
      <color theme="7" tint="-0.249977111117893"/>
      <name val="Arial"/>
      <family val="2"/>
    </font>
    <font>
      <b/>
      <sz val="9"/>
      <color theme="7" tint="-0.249977111117893"/>
      <name val="Arial"/>
      <family val="2"/>
    </font>
    <font>
      <b/>
      <sz val="10"/>
      <name val="Arial"/>
      <family val="2"/>
    </font>
    <font>
      <b/>
      <sz val="9"/>
      <color theme="3" tint="0.39997558519241921"/>
      <name val="Arial"/>
      <family val="2"/>
    </font>
    <font>
      <sz val="10"/>
      <color theme="3" tint="0.39997558519241921"/>
      <name val="Arial"/>
      <family val="2"/>
    </font>
    <font>
      <sz val="8"/>
      <color theme="1" tint="0.34998626667073579"/>
      <name val="Calibri"/>
      <family val="2"/>
    </font>
    <font>
      <sz val="8.5"/>
      <color theme="1" tint="0.249977111117893"/>
      <name val="Arial"/>
      <family val="2"/>
    </font>
    <font>
      <b/>
      <sz val="10"/>
      <color theme="1"/>
      <name val="Calibri"/>
      <family val="2"/>
    </font>
    <font>
      <sz val="8"/>
      <color rgb="FF008080"/>
      <name val="Arial"/>
      <family val="2"/>
    </font>
    <font>
      <i/>
      <sz val="7"/>
      <color theme="1" tint="0.499984740745262"/>
      <name val="Arial"/>
      <family val="2"/>
    </font>
    <font>
      <sz val="10"/>
      <color theme="1" tint="0.499984740745262"/>
      <name val="Arial"/>
      <family val="2"/>
    </font>
    <font>
      <i/>
      <sz val="8"/>
      <color theme="1" tint="0.499984740745262"/>
      <name val="Arial"/>
      <family val="2"/>
    </font>
    <font>
      <b/>
      <sz val="11"/>
      <color rgb="FFB4BD63"/>
      <name val="Arial"/>
      <family val="2"/>
    </font>
    <font>
      <u/>
      <sz val="9"/>
      <color rgb="FFB4BD63"/>
      <name val="Arial"/>
      <family val="2"/>
    </font>
    <font>
      <u/>
      <sz val="10"/>
      <color rgb="FFB4BD63"/>
      <name val="Arial"/>
      <family val="2"/>
    </font>
    <font>
      <sz val="9"/>
      <color theme="1"/>
      <name val="Calibri"/>
      <family val="2"/>
      <scheme val="minor"/>
    </font>
    <font>
      <b/>
      <sz val="18"/>
      <color theme="0" tint="-4.9989318521683403E-2"/>
      <name val="Arial"/>
      <family val="2"/>
    </font>
    <font>
      <sz val="10"/>
      <color theme="8" tint="-0.249977111117893"/>
      <name val="Arial"/>
      <family val="2"/>
    </font>
    <font>
      <b/>
      <sz val="11"/>
      <color theme="8" tint="-0.249977111117893"/>
      <name val="Arial"/>
      <family val="2"/>
    </font>
    <font>
      <sz val="8"/>
      <color theme="8" tint="-0.249977111117893"/>
      <name val="Arial"/>
      <family val="2"/>
    </font>
    <font>
      <b/>
      <sz val="9"/>
      <color theme="1" tint="0.14999847407452621"/>
      <name val="Arial"/>
      <family val="2"/>
    </font>
    <font>
      <b/>
      <sz val="12"/>
      <color theme="1" tint="0.249977111117893"/>
      <name val="Arial"/>
      <family val="2"/>
    </font>
    <font>
      <b/>
      <u/>
      <sz val="13"/>
      <color theme="1" tint="0.499984740745262"/>
      <name val="Arial"/>
      <family val="2"/>
    </font>
    <font>
      <i/>
      <sz val="8"/>
      <color theme="0" tint="-0.499984740745262"/>
      <name val="Arial"/>
      <family val="2"/>
    </font>
    <font>
      <sz val="12"/>
      <name val="Arial"/>
      <family val="2"/>
    </font>
    <font>
      <b/>
      <u/>
      <sz val="11"/>
      <name val="Calibri"/>
      <family val="2"/>
    </font>
    <font>
      <b/>
      <u/>
      <sz val="10"/>
      <color theme="1"/>
      <name val="Arial"/>
      <family val="2"/>
    </font>
    <font>
      <sz val="10"/>
      <color theme="9"/>
      <name val="Arial"/>
      <family val="2"/>
    </font>
    <font>
      <b/>
      <u/>
      <sz val="11"/>
      <color theme="1"/>
      <name val="Calibri"/>
      <family val="2"/>
    </font>
    <font>
      <sz val="9"/>
      <color rgb="FF008080"/>
      <name val="Arial"/>
      <family val="2"/>
    </font>
    <font>
      <b/>
      <u/>
      <sz val="11"/>
      <color rgb="FF002060"/>
      <name val="Calibri"/>
      <family val="2"/>
    </font>
    <font>
      <b/>
      <u/>
      <sz val="10"/>
      <color rgb="FF333333"/>
      <name val="Arial"/>
      <family val="2"/>
    </font>
    <font>
      <b/>
      <i/>
      <sz val="11"/>
      <color rgb="FF008080"/>
      <name val="Arial"/>
      <family val="2"/>
    </font>
    <font>
      <u/>
      <sz val="11"/>
      <name val="Calibri"/>
      <family val="2"/>
    </font>
    <font>
      <sz val="11"/>
      <color rgb="FF0E4967"/>
      <name val="Tahoma"/>
      <family val="2"/>
    </font>
    <font>
      <u/>
      <sz val="10"/>
      <color theme="3" tint="-0.249977111117893"/>
      <name val="Arial"/>
      <family val="2"/>
    </font>
    <font>
      <u/>
      <sz val="10"/>
      <color theme="4" tint="-0.499984740745262"/>
      <name val="Arial"/>
      <family val="2"/>
    </font>
    <font>
      <u/>
      <sz val="10"/>
      <color theme="3" tint="-0.499984740745262"/>
      <name val="Arial"/>
      <family val="2"/>
    </font>
    <font>
      <sz val="8"/>
      <color theme="1" tint="4.9989318521683403E-2"/>
      <name val="Arial"/>
      <family val="2"/>
    </font>
    <font>
      <b/>
      <sz val="8"/>
      <color theme="3" tint="0.39997558519241921"/>
      <name val="Arial"/>
      <family val="2"/>
    </font>
    <font>
      <sz val="11"/>
      <color theme="0"/>
      <name val="Arial"/>
      <family val="2"/>
    </font>
  </fonts>
  <fills count="28">
    <fill>
      <patternFill patternType="none"/>
    </fill>
    <fill>
      <patternFill patternType="gray125"/>
    </fill>
    <fill>
      <patternFill patternType="solid">
        <fgColor theme="0"/>
        <bgColor indexed="64"/>
      </patternFill>
    </fill>
    <fill>
      <patternFill patternType="solid">
        <fgColor rgb="FF008080"/>
        <bgColor indexed="64"/>
      </patternFill>
    </fill>
    <fill>
      <patternFill patternType="solid">
        <fgColor indexed="9"/>
        <bgColor indexed="64"/>
      </patternFill>
    </fill>
    <fill>
      <patternFill patternType="solid">
        <fgColor indexed="21"/>
        <bgColor indexed="64"/>
      </patternFill>
    </fill>
    <fill>
      <patternFill patternType="solid">
        <fgColor theme="6" tint="0.79998168889431442"/>
        <bgColor indexed="64"/>
      </patternFill>
    </fill>
    <fill>
      <patternFill patternType="solid">
        <fgColor rgb="FFFF0000"/>
        <bgColor indexed="64"/>
      </patternFill>
    </fill>
    <fill>
      <patternFill patternType="solid">
        <fgColor theme="4" tint="0.79998168889431442"/>
        <bgColor indexed="64"/>
      </patternFill>
    </fill>
    <fill>
      <patternFill patternType="solid">
        <fgColor theme="3" tint="0.39997558519241921"/>
        <bgColor indexed="64"/>
      </patternFill>
    </fill>
    <fill>
      <patternFill patternType="solid">
        <fgColor rgb="FFFF6600"/>
        <bgColor indexed="64"/>
      </patternFill>
    </fill>
    <fill>
      <patternFill patternType="solid">
        <fgColor theme="9" tint="0.79998168889431442"/>
        <bgColor indexed="64"/>
      </patternFill>
    </fill>
    <fill>
      <patternFill patternType="solid">
        <fgColor theme="7" tint="-0.249977111117893"/>
        <bgColor indexed="64"/>
      </patternFill>
    </fill>
    <fill>
      <patternFill patternType="solid">
        <fgColor rgb="FF009999"/>
        <bgColor indexed="64"/>
      </patternFill>
    </fill>
    <fill>
      <patternFill patternType="solid">
        <fgColor rgb="FF9179A7"/>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EBE7EF"/>
        <bgColor indexed="64"/>
      </patternFill>
    </fill>
    <fill>
      <patternFill patternType="solid">
        <fgColor rgb="FFCCFFCC"/>
        <bgColor indexed="64"/>
      </patternFill>
    </fill>
    <fill>
      <patternFill patternType="solid">
        <fgColor rgb="FFFFC000"/>
        <bgColor indexed="64"/>
      </patternFill>
    </fill>
    <fill>
      <patternFill patternType="solid">
        <fgColor theme="3" tint="0.59999389629810485"/>
        <bgColor indexed="64"/>
      </patternFill>
    </fill>
    <fill>
      <patternFill patternType="solid">
        <fgColor theme="4" tint="-0.249977111117893"/>
        <bgColor indexed="64"/>
      </patternFill>
    </fill>
    <fill>
      <patternFill patternType="solid">
        <fgColor rgb="FFB4BD63"/>
        <bgColor indexed="64"/>
      </patternFill>
    </fill>
    <fill>
      <patternFill patternType="solid">
        <fgColor rgb="FFDEE0B6"/>
        <bgColor indexed="64"/>
      </patternFill>
    </fill>
    <fill>
      <patternFill patternType="solid">
        <fgColor rgb="FFFFFF00"/>
        <bgColor indexed="64"/>
      </patternFill>
    </fill>
    <fill>
      <patternFill patternType="solid">
        <fgColor rgb="FF33CCCC"/>
        <bgColor indexed="64"/>
      </patternFill>
    </fill>
    <fill>
      <patternFill patternType="solid">
        <fgColor theme="6" tint="0.59999389629810485"/>
        <bgColor indexed="64"/>
      </patternFill>
    </fill>
  </fills>
  <borders count="79">
    <border>
      <left/>
      <right/>
      <top/>
      <bottom/>
      <diagonal/>
    </border>
    <border>
      <left style="thick">
        <color rgb="FF008080"/>
      </left>
      <right/>
      <top style="thick">
        <color rgb="FF008080"/>
      </top>
      <bottom/>
      <diagonal/>
    </border>
    <border>
      <left/>
      <right/>
      <top style="thick">
        <color rgb="FF008080"/>
      </top>
      <bottom/>
      <diagonal/>
    </border>
    <border>
      <left/>
      <right style="thick">
        <color rgb="FF008080"/>
      </right>
      <top style="thick">
        <color rgb="FF008080"/>
      </top>
      <bottom/>
      <diagonal/>
    </border>
    <border>
      <left style="thick">
        <color rgb="FF008080"/>
      </left>
      <right/>
      <top/>
      <bottom/>
      <diagonal/>
    </border>
    <border>
      <left/>
      <right style="thick">
        <color rgb="FF008080"/>
      </right>
      <top/>
      <bottom/>
      <diagonal/>
    </border>
    <border>
      <left style="thick">
        <color rgb="FF008080"/>
      </left>
      <right/>
      <top/>
      <bottom style="thick">
        <color rgb="FF008080"/>
      </bottom>
      <diagonal/>
    </border>
    <border>
      <left/>
      <right/>
      <top/>
      <bottom style="thick">
        <color rgb="FF008080"/>
      </bottom>
      <diagonal/>
    </border>
    <border>
      <left/>
      <right style="thick">
        <color rgb="FF008080"/>
      </right>
      <top/>
      <bottom style="thick">
        <color rgb="FF008080"/>
      </bottom>
      <diagonal/>
    </border>
    <border>
      <left/>
      <right/>
      <top style="thin">
        <color indexed="55"/>
      </top>
      <bottom/>
      <diagonal/>
    </border>
    <border>
      <left/>
      <right/>
      <top/>
      <bottom style="medium">
        <color indexed="21"/>
      </bottom>
      <diagonal/>
    </border>
    <border>
      <left/>
      <right/>
      <top/>
      <bottom style="thick">
        <color theme="3" tint="0.39994506668294322"/>
      </bottom>
      <diagonal/>
    </border>
    <border>
      <left/>
      <right/>
      <top/>
      <bottom style="medium">
        <color theme="3" tint="0.39994506668294322"/>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top style="thin">
        <color theme="0" tint="-0.24994659260841701"/>
      </top>
      <bottom style="thin">
        <color theme="0" tint="-0.24994659260841701"/>
      </bottom>
      <diagonal/>
    </border>
    <border>
      <left/>
      <right/>
      <top/>
      <bottom style="thick">
        <color rgb="FFFF6600"/>
      </bottom>
      <diagonal/>
    </border>
    <border>
      <left/>
      <right/>
      <top/>
      <bottom style="medium">
        <color rgb="FFFF6600"/>
      </bottom>
      <diagonal/>
    </border>
    <border>
      <left/>
      <right/>
      <top/>
      <bottom style="thick">
        <color theme="7" tint="-0.2499465926084170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right style="thick">
        <color theme="0"/>
      </right>
      <top/>
      <bottom/>
      <diagonal/>
    </border>
    <border>
      <left style="thick">
        <color theme="0"/>
      </left>
      <right style="thick">
        <color theme="0"/>
      </right>
      <top/>
      <bottom/>
      <diagonal/>
    </border>
    <border>
      <left style="thick">
        <color theme="0"/>
      </left>
      <right/>
      <top/>
      <bottom/>
      <diagonal/>
    </border>
    <border>
      <left/>
      <right/>
      <top/>
      <bottom style="thin">
        <color theme="0" tint="-0.24994659260841701"/>
      </bottom>
      <diagonal/>
    </border>
    <border>
      <left/>
      <right/>
      <top style="medium">
        <color rgb="FF008080"/>
      </top>
      <bottom/>
      <diagonal/>
    </border>
    <border>
      <left/>
      <right/>
      <top style="medium">
        <color rgb="FFFF6600"/>
      </top>
      <bottom/>
      <diagonal/>
    </border>
    <border>
      <left/>
      <right/>
      <top style="medium">
        <color theme="7" tint="-0.24994659260841701"/>
      </top>
      <bottom/>
      <diagonal/>
    </border>
    <border>
      <left/>
      <right/>
      <top style="medium">
        <color theme="3" tint="0.39994506668294322"/>
      </top>
      <bottom/>
      <diagonal/>
    </border>
    <border>
      <left/>
      <right/>
      <top/>
      <bottom style="medium">
        <color theme="7" tint="-0.2499465926084170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style="thin">
        <color theme="0" tint="-0.24994659260841701"/>
      </left>
      <right style="thin">
        <color theme="0" tint="-0.24994659260841701"/>
      </right>
      <top/>
      <bottom style="thin">
        <color theme="0" tint="-4.9989318521683403E-2"/>
      </bottom>
      <diagonal/>
    </border>
    <border>
      <left style="double">
        <color theme="0" tint="-0.24994659260841701"/>
      </left>
      <right style="thin">
        <color theme="0" tint="-0.24994659260841701"/>
      </right>
      <top style="thin">
        <color theme="0" tint="-0.24994659260841701"/>
      </top>
      <bottom style="thin">
        <color theme="0" tint="-0.24994659260841701"/>
      </bottom>
      <diagonal/>
    </border>
    <border>
      <left style="double">
        <color theme="0" tint="-0.24994659260841701"/>
      </left>
      <right style="thin">
        <color theme="0" tint="-0.24994659260841701"/>
      </right>
      <top style="thin">
        <color theme="0" tint="-0.24994659260841701"/>
      </top>
      <bottom/>
      <diagonal/>
    </border>
    <border>
      <left style="double">
        <color theme="0" tint="-0.24994659260841701"/>
      </left>
      <right style="thin">
        <color theme="0" tint="-0.24994659260841701"/>
      </right>
      <top/>
      <bottom/>
      <diagonal/>
    </border>
    <border>
      <left style="double">
        <color theme="0" tint="-0.24994659260841701"/>
      </left>
      <right style="thin">
        <color theme="0" tint="-0.24994659260841701"/>
      </right>
      <top/>
      <bottom style="thin">
        <color theme="0" tint="-0.24994659260841701"/>
      </bottom>
      <diagonal/>
    </border>
    <border>
      <left style="double">
        <color theme="0" tint="-0.24994659260841701"/>
      </left>
      <right/>
      <top style="thin">
        <color theme="0" tint="-0.24994659260841701"/>
      </top>
      <bottom style="thin">
        <color theme="0" tint="-0.2499465926084170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6795556505021"/>
      </left>
      <right/>
      <top style="thin">
        <color theme="0" tint="-0.14993743705557422"/>
      </top>
      <bottom/>
      <diagonal/>
    </border>
    <border>
      <left/>
      <right/>
      <top style="thin">
        <color theme="0" tint="-0.14993743705557422"/>
      </top>
      <bottom/>
      <diagonal/>
    </border>
    <border>
      <left/>
      <right style="thin">
        <color theme="0" tint="-0.14996795556505021"/>
      </right>
      <top style="thin">
        <color theme="0" tint="-0.14993743705557422"/>
      </top>
      <bottom/>
      <diagonal/>
    </border>
    <border>
      <left style="thin">
        <color theme="0" tint="-0.14996795556505021"/>
      </left>
      <right/>
      <top/>
      <bottom style="thin">
        <color theme="0" tint="-0.14993743705557422"/>
      </bottom>
      <diagonal/>
    </border>
    <border>
      <left/>
      <right/>
      <top/>
      <bottom style="thin">
        <color theme="0" tint="-0.14993743705557422"/>
      </bottom>
      <diagonal/>
    </border>
    <border>
      <left/>
      <right style="thin">
        <color theme="0" tint="-0.14996795556505021"/>
      </right>
      <top/>
      <bottom style="thin">
        <color theme="0" tint="-0.14993743705557422"/>
      </bottom>
      <diagonal/>
    </border>
    <border>
      <left style="thin">
        <color theme="0" tint="-0.14993743705557422"/>
      </left>
      <right/>
      <top/>
      <bottom/>
      <diagonal/>
    </border>
    <border>
      <left/>
      <right style="thin">
        <color theme="0" tint="-0.14993743705557422"/>
      </right>
      <top style="thin">
        <color theme="0" tint="-0.14993743705557422"/>
      </top>
      <bottom/>
      <diagonal/>
    </border>
    <border>
      <left/>
      <right style="thin">
        <color theme="0" tint="-0.14993743705557422"/>
      </right>
      <top/>
      <bottom/>
      <diagonal/>
    </border>
    <border>
      <left/>
      <right style="thin">
        <color theme="0" tint="-0.14993743705557422"/>
      </right>
      <top/>
      <bottom style="thin">
        <color theme="0" tint="-0.14993743705557422"/>
      </bottom>
      <diagonal/>
    </border>
    <border>
      <left style="thin">
        <color theme="0" tint="-0.14993743705557422"/>
      </left>
      <right/>
      <top style="thin">
        <color theme="0" tint="-0.14996795556505021"/>
      </top>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style="thin">
        <color theme="0" tint="-0.14990691854609822"/>
      </right>
      <top style="thin">
        <color theme="0" tint="-0.14993743705557422"/>
      </top>
      <bottom style="thin">
        <color theme="0" tint="-0.14990691854609822"/>
      </bottom>
      <diagonal/>
    </border>
    <border>
      <left style="thin">
        <color theme="0" tint="-0.14993743705557422"/>
      </left>
      <right/>
      <top/>
      <bottom style="thin">
        <color theme="0" tint="-0.14996795556505021"/>
      </bottom>
      <diagonal/>
    </border>
    <border>
      <left/>
      <right/>
      <top/>
      <bottom style="thick">
        <color rgb="FFB4BD63"/>
      </bottom>
      <diagonal/>
    </border>
    <border>
      <left/>
      <right/>
      <top style="medium">
        <color rgb="FFB4BD63"/>
      </top>
      <bottom/>
      <diagonal/>
    </border>
    <border>
      <left/>
      <right style="double">
        <color theme="0" tint="-0.24994659260841701"/>
      </right>
      <top style="thin">
        <color theme="0" tint="-0.24994659260841701"/>
      </top>
      <bottom style="thin">
        <color theme="0" tint="-0.24994659260841701"/>
      </bottom>
      <diagonal/>
    </border>
  </borders>
  <cellStyleXfs count="2">
    <xf numFmtId="0" fontId="0" fillId="0" borderId="0"/>
    <xf numFmtId="0" fontId="1" fillId="0" borderId="0" applyNumberFormat="0" applyFill="0" applyBorder="0" applyAlignment="0" applyProtection="0">
      <alignment vertical="top"/>
      <protection locked="0"/>
    </xf>
  </cellStyleXfs>
  <cellXfs count="1014">
    <xf numFmtId="0" fontId="0" fillId="0" borderId="0" xfId="0"/>
    <xf numFmtId="0" fontId="2" fillId="2" borderId="0" xfId="0" applyFont="1" applyFill="1" applyAlignment="1">
      <alignment horizontal="center" vertical="center"/>
    </xf>
    <xf numFmtId="0" fontId="3" fillId="4" borderId="0" xfId="0" applyFont="1" applyFill="1"/>
    <xf numFmtId="0" fontId="3" fillId="4" borderId="0" xfId="0" applyFont="1" applyFill="1" applyAlignment="1">
      <alignment horizontal="right"/>
    </xf>
    <xf numFmtId="0" fontId="4" fillId="4" borderId="0" xfId="0" applyFont="1" applyFill="1" applyAlignment="1">
      <alignment horizontal="right"/>
    </xf>
    <xf numFmtId="0" fontId="6" fillId="0" borderId="0" xfId="0" applyFont="1"/>
    <xf numFmtId="0" fontId="7" fillId="0" borderId="0" xfId="0" applyFont="1" applyAlignment="1">
      <alignment wrapText="1" shrinkToFit="1"/>
    </xf>
    <xf numFmtId="0" fontId="7" fillId="0" borderId="0" xfId="0" applyFont="1"/>
    <xf numFmtId="0" fontId="8" fillId="0" borderId="0" xfId="0" applyFont="1"/>
    <xf numFmtId="165" fontId="7" fillId="0" borderId="0" xfId="0" applyNumberFormat="1" applyFont="1"/>
    <xf numFmtId="165" fontId="7" fillId="17" borderId="0" xfId="0" applyNumberFormat="1" applyFont="1" applyFill="1"/>
    <xf numFmtId="0" fontId="7" fillId="0" borderId="0" xfId="0" applyFont="1" applyBorder="1"/>
    <xf numFmtId="0" fontId="7" fillId="17" borderId="0" xfId="0" applyFont="1" applyFill="1"/>
    <xf numFmtId="165" fontId="7" fillId="0" borderId="0" xfId="0" applyNumberFormat="1" applyFont="1" applyBorder="1"/>
    <xf numFmtId="17" fontId="7" fillId="0" borderId="0" xfId="0" applyNumberFormat="1" applyFont="1" applyAlignment="1">
      <alignment horizontal="center"/>
    </xf>
    <xf numFmtId="165" fontId="8" fillId="0" borderId="0" xfId="0" applyNumberFormat="1" applyFont="1"/>
    <xf numFmtId="0" fontId="7" fillId="0" borderId="0" xfId="0" applyFont="1" applyAlignment="1">
      <alignment horizontal="left"/>
    </xf>
    <xf numFmtId="49" fontId="7" fillId="0" borderId="0" xfId="0" applyNumberFormat="1" applyFont="1"/>
    <xf numFmtId="0" fontId="6" fillId="2" borderId="0" xfId="0" applyFont="1" applyFill="1"/>
    <xf numFmtId="0" fontId="6" fillId="2" borderId="7" xfId="0" applyFont="1" applyFill="1" applyBorder="1"/>
    <xf numFmtId="0" fontId="10" fillId="2" borderId="0" xfId="1" applyFont="1" applyFill="1" applyAlignment="1" applyProtection="1"/>
    <xf numFmtId="0" fontId="6" fillId="4" borderId="0" xfId="0" applyFont="1" applyFill="1"/>
    <xf numFmtId="164" fontId="6" fillId="0" borderId="0" xfId="0" applyNumberFormat="1" applyFont="1"/>
    <xf numFmtId="0" fontId="14" fillId="2" borderId="0" xfId="0" applyFont="1" applyFill="1"/>
    <xf numFmtId="0" fontId="18" fillId="2" borderId="0" xfId="0" applyFont="1" applyFill="1" applyAlignment="1">
      <alignment horizontal="right"/>
    </xf>
    <xf numFmtId="0" fontId="12" fillId="2" borderId="0" xfId="0" applyFont="1" applyFill="1" applyBorder="1" applyAlignment="1"/>
    <xf numFmtId="0" fontId="12" fillId="2" borderId="0" xfId="0" applyFont="1" applyFill="1" applyAlignment="1">
      <alignment horizontal="left"/>
    </xf>
    <xf numFmtId="0" fontId="12" fillId="2" borderId="0" xfId="0" applyFont="1" applyFill="1" applyAlignment="1"/>
    <xf numFmtId="3" fontId="15" fillId="2" borderId="0" xfId="0" applyNumberFormat="1" applyFont="1" applyFill="1" applyBorder="1" applyAlignment="1">
      <alignment horizontal="right" vertical="center"/>
    </xf>
    <xf numFmtId="3" fontId="17" fillId="2" borderId="0" xfId="0" applyNumberFormat="1" applyFont="1" applyFill="1" applyBorder="1" applyAlignment="1">
      <alignment horizontal="right" vertical="center"/>
    </xf>
    <xf numFmtId="0" fontId="22" fillId="2" borderId="0" xfId="0" applyFont="1" applyFill="1" applyAlignment="1">
      <alignment horizontal="left"/>
    </xf>
    <xf numFmtId="0" fontId="25" fillId="2" borderId="0" xfId="1" applyFont="1" applyFill="1" applyAlignment="1" applyProtection="1"/>
    <xf numFmtId="2" fontId="21" fillId="6" borderId="20" xfId="0" applyNumberFormat="1" applyFont="1" applyFill="1" applyBorder="1" applyAlignment="1">
      <alignment horizontal="center" vertical="center"/>
    </xf>
    <xf numFmtId="2" fontId="21" fillId="6" borderId="23" xfId="0" applyNumberFormat="1" applyFont="1" applyFill="1" applyBorder="1" applyAlignment="1">
      <alignment horizontal="center" vertical="center"/>
    </xf>
    <xf numFmtId="2" fontId="21" fillId="6" borderId="21" xfId="0" applyNumberFormat="1" applyFont="1" applyFill="1" applyBorder="1" applyAlignment="1">
      <alignment horizontal="center" vertical="center"/>
    </xf>
    <xf numFmtId="0" fontId="15" fillId="4" borderId="22" xfId="0" applyFont="1" applyFill="1" applyBorder="1" applyAlignment="1">
      <alignment vertical="center"/>
    </xf>
    <xf numFmtId="3" fontId="23" fillId="4" borderId="28" xfId="0" applyNumberFormat="1" applyFont="1" applyFill="1" applyBorder="1" applyAlignment="1">
      <alignment horizontal="right" vertical="center"/>
    </xf>
    <xf numFmtId="3" fontId="23" fillId="4" borderId="29" xfId="0" applyNumberFormat="1" applyFont="1" applyFill="1" applyBorder="1" applyAlignment="1">
      <alignment horizontal="right" vertical="center"/>
    </xf>
    <xf numFmtId="3" fontId="23" fillId="4" borderId="30" xfId="0" applyNumberFormat="1" applyFont="1" applyFill="1" applyBorder="1" applyAlignment="1">
      <alignment horizontal="right" vertical="center"/>
    </xf>
    <xf numFmtId="3" fontId="23" fillId="6" borderId="14" xfId="0" applyNumberFormat="1" applyFont="1" applyFill="1" applyBorder="1" applyAlignment="1">
      <alignment horizontal="right" vertical="center"/>
    </xf>
    <xf numFmtId="3" fontId="23" fillId="6" borderId="0" xfId="0" applyNumberFormat="1" applyFont="1" applyFill="1" applyBorder="1" applyAlignment="1">
      <alignment horizontal="right" vertical="center"/>
    </xf>
    <xf numFmtId="3" fontId="23" fillId="6" borderId="15" xfId="0" applyNumberFormat="1" applyFont="1" applyFill="1" applyBorder="1" applyAlignment="1">
      <alignment horizontal="right" vertical="center"/>
    </xf>
    <xf numFmtId="3" fontId="31" fillId="4" borderId="16" xfId="0" applyNumberFormat="1" applyFont="1" applyFill="1" applyBorder="1" applyAlignment="1">
      <alignment horizontal="right" vertical="center"/>
    </xf>
    <xf numFmtId="3" fontId="31" fillId="4" borderId="34" xfId="0" applyNumberFormat="1" applyFont="1" applyFill="1" applyBorder="1" applyAlignment="1">
      <alignment horizontal="right" vertical="center"/>
    </xf>
    <xf numFmtId="3" fontId="31" fillId="4" borderId="17" xfId="0" applyNumberFormat="1" applyFont="1" applyFill="1" applyBorder="1" applyAlignment="1">
      <alignment horizontal="right" vertical="center"/>
    </xf>
    <xf numFmtId="0" fontId="32" fillId="2" borderId="0" xfId="1" applyFont="1" applyFill="1" applyAlignment="1" applyProtection="1"/>
    <xf numFmtId="0" fontId="20" fillId="3" borderId="20" xfId="0" applyFont="1" applyFill="1" applyBorder="1" applyAlignment="1">
      <alignment horizontal="left" vertical="center"/>
    </xf>
    <xf numFmtId="0" fontId="34" fillId="3" borderId="13" xfId="0" applyFont="1" applyFill="1" applyBorder="1" applyAlignment="1">
      <alignment horizontal="center" vertical="center"/>
    </xf>
    <xf numFmtId="0" fontId="34" fillId="3" borderId="21" xfId="0" applyFont="1" applyFill="1" applyBorder="1" applyAlignment="1">
      <alignment horizontal="center" vertical="center"/>
    </xf>
    <xf numFmtId="0" fontId="36" fillId="2" borderId="14" xfId="0" applyFont="1" applyFill="1" applyBorder="1" applyAlignment="1">
      <alignment horizontal="left" vertical="center" indent="1"/>
    </xf>
    <xf numFmtId="165" fontId="15" fillId="2" borderId="18" xfId="0" applyNumberFormat="1" applyFont="1" applyFill="1" applyBorder="1" applyAlignment="1">
      <alignment horizontal="right" vertical="center" indent="1"/>
    </xf>
    <xf numFmtId="165" fontId="15" fillId="2" borderId="14" xfId="0" applyNumberFormat="1" applyFont="1" applyFill="1" applyBorder="1" applyAlignment="1">
      <alignment horizontal="right" vertical="center" indent="1"/>
    </xf>
    <xf numFmtId="165" fontId="15" fillId="2" borderId="15" xfId="0" applyNumberFormat="1" applyFont="1" applyFill="1" applyBorder="1" applyAlignment="1">
      <alignment horizontal="right" vertical="center" indent="1"/>
    </xf>
    <xf numFmtId="0" fontId="36" fillId="2" borderId="16" xfId="0" applyFont="1" applyFill="1" applyBorder="1" applyAlignment="1">
      <alignment horizontal="left" vertical="center" indent="1"/>
    </xf>
    <xf numFmtId="165" fontId="15" fillId="2" borderId="16" xfId="0" applyNumberFormat="1" applyFont="1" applyFill="1" applyBorder="1" applyAlignment="1">
      <alignment horizontal="right" vertical="center" indent="1"/>
    </xf>
    <xf numFmtId="165" fontId="15" fillId="2" borderId="17" xfId="0" applyNumberFormat="1" applyFont="1" applyFill="1" applyBorder="1" applyAlignment="1">
      <alignment horizontal="right" vertical="center" indent="1"/>
    </xf>
    <xf numFmtId="0" fontId="15" fillId="2" borderId="14" xfId="0" applyFont="1" applyFill="1" applyBorder="1" applyAlignment="1">
      <alignment horizontal="left" vertical="center" indent="1"/>
    </xf>
    <xf numFmtId="0" fontId="15" fillId="2" borderId="14" xfId="0" applyFont="1" applyFill="1" applyBorder="1" applyAlignment="1">
      <alignment horizontal="left" vertical="center" wrapText="1" indent="1"/>
    </xf>
    <xf numFmtId="0" fontId="29" fillId="2" borderId="0" xfId="0" applyFont="1" applyFill="1" applyAlignment="1"/>
    <xf numFmtId="0" fontId="13" fillId="2" borderId="0" xfId="0" applyFont="1" applyFill="1" applyBorder="1" applyAlignment="1">
      <alignment vertical="center"/>
    </xf>
    <xf numFmtId="0" fontId="33" fillId="5" borderId="28" xfId="0" applyFont="1" applyFill="1" applyBorder="1" applyAlignment="1">
      <alignment horizontal="center" vertical="center"/>
    </xf>
    <xf numFmtId="0" fontId="33" fillId="5" borderId="30" xfId="0" applyFont="1" applyFill="1" applyBorder="1" applyAlignment="1">
      <alignment horizontal="center" vertical="center"/>
    </xf>
    <xf numFmtId="0" fontId="33" fillId="5" borderId="29" xfId="0" applyFont="1" applyFill="1" applyBorder="1" applyAlignment="1">
      <alignment horizontal="center" vertical="center"/>
    </xf>
    <xf numFmtId="0" fontId="38" fillId="3" borderId="29" xfId="0" applyFont="1" applyFill="1" applyBorder="1" applyAlignment="1">
      <alignment horizontal="center" vertical="center" wrapText="1" shrinkToFit="1"/>
    </xf>
    <xf numFmtId="0" fontId="39" fillId="0" borderId="0" xfId="0" applyFont="1"/>
    <xf numFmtId="0" fontId="7" fillId="0" borderId="0" xfId="0" applyFont="1" applyFill="1"/>
    <xf numFmtId="0" fontId="7" fillId="0" borderId="0" xfId="0" applyFont="1" applyBorder="1" applyAlignment="1">
      <alignment horizontal="left"/>
    </xf>
    <xf numFmtId="0" fontId="8" fillId="0" borderId="0" xfId="0" applyFont="1" applyAlignment="1">
      <alignment horizontal="center"/>
    </xf>
    <xf numFmtId="0" fontId="8" fillId="0" borderId="0" xfId="0" applyFont="1" applyAlignment="1">
      <alignment horizontal="left"/>
    </xf>
    <xf numFmtId="164" fontId="15" fillId="2" borderId="14" xfId="0" applyNumberFormat="1" applyFont="1" applyFill="1" applyBorder="1" applyAlignment="1">
      <alignment horizontal="right" vertical="center" indent="1"/>
    </xf>
    <xf numFmtId="164" fontId="15" fillId="2" borderId="0" xfId="0" applyNumberFormat="1" applyFont="1" applyFill="1" applyBorder="1" applyAlignment="1">
      <alignment horizontal="right" vertical="center" indent="1"/>
    </xf>
    <xf numFmtId="164" fontId="17" fillId="2" borderId="14" xfId="0" applyNumberFormat="1" applyFont="1" applyFill="1" applyBorder="1" applyAlignment="1">
      <alignment horizontal="right" vertical="center" indent="1"/>
    </xf>
    <xf numFmtId="164" fontId="17" fillId="2" borderId="0" xfId="0" applyNumberFormat="1" applyFont="1" applyFill="1" applyBorder="1" applyAlignment="1">
      <alignment horizontal="right" vertical="center" indent="1"/>
    </xf>
    <xf numFmtId="164" fontId="17" fillId="2" borderId="16" xfId="0" applyNumberFormat="1" applyFont="1" applyFill="1" applyBorder="1" applyAlignment="1">
      <alignment horizontal="right" vertical="center" indent="1"/>
    </xf>
    <xf numFmtId="164" fontId="17" fillId="2" borderId="34" xfId="0" applyNumberFormat="1" applyFont="1" applyFill="1" applyBorder="1" applyAlignment="1">
      <alignment horizontal="right" vertical="center" indent="1"/>
    </xf>
    <xf numFmtId="164" fontId="15" fillId="2" borderId="15" xfId="0" applyNumberFormat="1" applyFont="1" applyFill="1" applyBorder="1" applyAlignment="1">
      <alignment horizontal="right" vertical="center" indent="1"/>
    </xf>
    <xf numFmtId="0" fontId="30" fillId="5" borderId="28" xfId="0" applyFont="1" applyFill="1" applyBorder="1" applyAlignment="1">
      <alignment horizontal="left" vertical="center" indent="1"/>
    </xf>
    <xf numFmtId="2" fontId="21" fillId="6" borderId="13" xfId="0" applyNumberFormat="1" applyFont="1" applyFill="1" applyBorder="1" applyAlignment="1">
      <alignment horizontal="center" vertical="center"/>
    </xf>
    <xf numFmtId="164" fontId="23" fillId="4" borderId="22" xfId="0" applyNumberFormat="1" applyFont="1" applyFill="1" applyBorder="1" applyAlignment="1">
      <alignment horizontal="center" vertical="center"/>
    </xf>
    <xf numFmtId="164" fontId="23" fillId="6" borderId="18" xfId="0" applyNumberFormat="1" applyFont="1" applyFill="1" applyBorder="1" applyAlignment="1">
      <alignment horizontal="center" vertical="center"/>
    </xf>
    <xf numFmtId="164" fontId="31" fillId="4" borderId="19" xfId="0" applyNumberFormat="1" applyFont="1" applyFill="1" applyBorder="1" applyAlignment="1">
      <alignment horizontal="center" vertical="center"/>
    </xf>
    <xf numFmtId="164" fontId="17" fillId="2" borderId="15" xfId="0" applyNumberFormat="1" applyFont="1" applyFill="1" applyBorder="1" applyAlignment="1">
      <alignment horizontal="right" vertical="center" indent="1"/>
    </xf>
    <xf numFmtId="164" fontId="17" fillId="2" borderId="17" xfId="0" applyNumberFormat="1" applyFont="1" applyFill="1" applyBorder="1" applyAlignment="1">
      <alignment horizontal="right" vertical="center" indent="1"/>
    </xf>
    <xf numFmtId="1" fontId="7" fillId="0" borderId="0" xfId="0" applyNumberFormat="1" applyFont="1"/>
    <xf numFmtId="1" fontId="7" fillId="17" borderId="0" xfId="0" applyNumberFormat="1" applyFont="1" applyFill="1"/>
    <xf numFmtId="165" fontId="7" fillId="0" borderId="0" xfId="0" applyNumberFormat="1" applyFont="1" applyFill="1"/>
    <xf numFmtId="0" fontId="34" fillId="2" borderId="0" xfId="0" applyFont="1" applyFill="1" applyBorder="1" applyAlignment="1">
      <alignment horizontal="center" vertical="center"/>
    </xf>
    <xf numFmtId="0" fontId="15" fillId="2" borderId="0" xfId="0" applyFont="1" applyFill="1" applyBorder="1" applyAlignment="1">
      <alignment horizontal="right" indent="1"/>
    </xf>
    <xf numFmtId="0" fontId="17" fillId="2" borderId="0" xfId="0" applyFont="1" applyFill="1" applyBorder="1" applyAlignment="1">
      <alignment horizontal="right" indent="1"/>
    </xf>
    <xf numFmtId="165" fontId="15" fillId="2" borderId="0" xfId="0" applyNumberFormat="1" applyFont="1" applyFill="1" applyBorder="1" applyAlignment="1">
      <alignment horizontal="right" indent="1"/>
    </xf>
    <xf numFmtId="165" fontId="17" fillId="2" borderId="0" xfId="0" applyNumberFormat="1" applyFont="1" applyFill="1" applyBorder="1" applyAlignment="1">
      <alignment horizontal="right" indent="1"/>
    </xf>
    <xf numFmtId="165" fontId="15" fillId="6" borderId="18" xfId="0" applyNumberFormat="1" applyFont="1" applyFill="1" applyBorder="1" applyAlignment="1">
      <alignment horizontal="right" vertical="center" indent="1"/>
    </xf>
    <xf numFmtId="165" fontId="17" fillId="2" borderId="19" xfId="0" applyNumberFormat="1" applyFont="1" applyFill="1" applyBorder="1" applyAlignment="1">
      <alignment horizontal="right" vertical="center" indent="1"/>
    </xf>
    <xf numFmtId="0" fontId="35" fillId="2" borderId="0" xfId="0" applyFont="1" applyFill="1" applyBorder="1" applyAlignment="1">
      <alignment horizontal="left" vertical="center" indent="1"/>
    </xf>
    <xf numFmtId="165" fontId="15" fillId="2" borderId="0" xfId="0" applyNumberFormat="1" applyFont="1" applyFill="1" applyBorder="1" applyAlignment="1">
      <alignment horizontal="right" vertical="center" indent="1"/>
    </xf>
    <xf numFmtId="2" fontId="7" fillId="0" borderId="0" xfId="0" applyNumberFormat="1" applyFont="1"/>
    <xf numFmtId="2" fontId="7" fillId="17" borderId="0" xfId="0" applyNumberFormat="1" applyFont="1" applyFill="1"/>
    <xf numFmtId="2" fontId="15" fillId="2" borderId="18" xfId="0" applyNumberFormat="1" applyFont="1" applyFill="1" applyBorder="1" applyAlignment="1">
      <alignment horizontal="right" vertical="center" indent="1"/>
    </xf>
    <xf numFmtId="2" fontId="15" fillId="6" borderId="18" xfId="0" applyNumberFormat="1" applyFont="1" applyFill="1" applyBorder="1" applyAlignment="1">
      <alignment horizontal="right" vertical="center" indent="1"/>
    </xf>
    <xf numFmtId="2" fontId="17" fillId="2" borderId="19" xfId="0" applyNumberFormat="1" applyFont="1" applyFill="1" applyBorder="1" applyAlignment="1">
      <alignment horizontal="right" vertical="center" indent="1"/>
    </xf>
    <xf numFmtId="49" fontId="8" fillId="0" borderId="0" xfId="0" applyNumberFormat="1" applyFont="1" applyAlignment="1">
      <alignment horizontal="center"/>
    </xf>
    <xf numFmtId="0" fontId="8" fillId="0" borderId="0" xfId="0" applyFont="1" applyFill="1" applyAlignment="1">
      <alignment horizontal="center"/>
    </xf>
    <xf numFmtId="2" fontId="7" fillId="0" borderId="0" xfId="0" applyNumberFormat="1" applyFont="1" applyFill="1"/>
    <xf numFmtId="166" fontId="7" fillId="0" borderId="0" xfId="0" applyNumberFormat="1" applyFont="1"/>
    <xf numFmtId="0" fontId="6" fillId="2" borderId="24" xfId="0" applyFont="1" applyFill="1" applyBorder="1"/>
    <xf numFmtId="0" fontId="18" fillId="2" borderId="0" xfId="0" applyFont="1" applyFill="1" applyAlignment="1">
      <alignment horizontal="right" indent="1"/>
    </xf>
    <xf numFmtId="0" fontId="45" fillId="2" borderId="0" xfId="1" applyFont="1" applyFill="1" applyAlignment="1" applyProtection="1"/>
    <xf numFmtId="0" fontId="48" fillId="0" borderId="0" xfId="1" applyFont="1" applyAlignment="1" applyProtection="1"/>
    <xf numFmtId="0" fontId="20" fillId="9" borderId="20" xfId="0" applyFont="1" applyFill="1" applyBorder="1" applyAlignment="1">
      <alignment horizontal="left" vertical="center"/>
    </xf>
    <xf numFmtId="0" fontId="34" fillId="9" borderId="13" xfId="0" applyFont="1" applyFill="1" applyBorder="1" applyAlignment="1">
      <alignment horizontal="center" vertical="center"/>
    </xf>
    <xf numFmtId="165" fontId="15" fillId="8" borderId="18" xfId="0" applyNumberFormat="1" applyFont="1" applyFill="1" applyBorder="1" applyAlignment="1">
      <alignment horizontal="right" vertical="center" indent="1"/>
    </xf>
    <xf numFmtId="165" fontId="50" fillId="2" borderId="19" xfId="0" applyNumberFormat="1" applyFont="1" applyFill="1" applyBorder="1" applyAlignment="1">
      <alignment horizontal="right" vertical="center" indent="1"/>
    </xf>
    <xf numFmtId="0" fontId="48" fillId="2" borderId="0" xfId="1" applyFont="1" applyFill="1" applyAlignment="1" applyProtection="1"/>
    <xf numFmtId="0" fontId="6" fillId="2" borderId="26" xfId="0" applyFont="1" applyFill="1" applyBorder="1"/>
    <xf numFmtId="0" fontId="6" fillId="2" borderId="0" xfId="0" applyFont="1" applyFill="1"/>
    <xf numFmtId="0" fontId="52" fillId="2" borderId="0" xfId="1" applyFont="1" applyFill="1" applyAlignment="1" applyProtection="1"/>
    <xf numFmtId="164" fontId="15" fillId="4" borderId="22" xfId="0" applyNumberFormat="1" applyFont="1" applyFill="1" applyBorder="1" applyAlignment="1">
      <alignment horizontal="right" vertical="center" indent="3"/>
    </xf>
    <xf numFmtId="164" fontId="44" fillId="4" borderId="19" xfId="0" applyNumberFormat="1" applyFont="1" applyFill="1" applyBorder="1" applyAlignment="1">
      <alignment horizontal="right" vertical="center" indent="3"/>
    </xf>
    <xf numFmtId="0" fontId="15" fillId="11" borderId="18" xfId="0" applyFont="1" applyFill="1" applyBorder="1" applyAlignment="1">
      <alignment horizontal="left" vertical="center"/>
    </xf>
    <xf numFmtId="164" fontId="15" fillId="11" borderId="18" xfId="0" applyNumberFormat="1" applyFont="1" applyFill="1" applyBorder="1" applyAlignment="1">
      <alignment horizontal="right" vertical="center" indent="3"/>
    </xf>
    <xf numFmtId="0" fontId="43" fillId="11" borderId="20" xfId="0" applyFont="1" applyFill="1" applyBorder="1" applyAlignment="1">
      <alignment horizontal="center" vertical="center"/>
    </xf>
    <xf numFmtId="164" fontId="44" fillId="4" borderId="18" xfId="0" applyNumberFormat="1" applyFont="1" applyFill="1" applyBorder="1" applyAlignment="1">
      <alignment horizontal="right" vertical="center" indent="3"/>
    </xf>
    <xf numFmtId="164" fontId="15" fillId="4" borderId="18" xfId="0" applyNumberFormat="1" applyFont="1" applyFill="1" applyBorder="1" applyAlignment="1">
      <alignment horizontal="right" vertical="center" indent="3"/>
    </xf>
    <xf numFmtId="0" fontId="6" fillId="2" borderId="11" xfId="0" applyFont="1" applyFill="1" applyBorder="1"/>
    <xf numFmtId="0" fontId="6" fillId="2" borderId="0" xfId="0" applyFont="1" applyFill="1" applyAlignment="1">
      <alignment vertical="center"/>
    </xf>
    <xf numFmtId="0" fontId="6" fillId="0" borderId="0" xfId="0" applyFont="1" applyAlignment="1">
      <alignment vertical="center"/>
    </xf>
    <xf numFmtId="0" fontId="6" fillId="2" borderId="0" xfId="0" applyFont="1" applyFill="1" applyAlignment="1"/>
    <xf numFmtId="0" fontId="54" fillId="2" borderId="0" xfId="1" applyFont="1" applyFill="1" applyAlignment="1" applyProtection="1"/>
    <xf numFmtId="0" fontId="49" fillId="2" borderId="0" xfId="0" applyFont="1" applyFill="1" applyAlignment="1"/>
    <xf numFmtId="1" fontId="7" fillId="0" borderId="0" xfId="0" applyNumberFormat="1" applyFont="1" applyFill="1"/>
    <xf numFmtId="165" fontId="35" fillId="2" borderId="18" xfId="0" applyNumberFormat="1" applyFont="1" applyFill="1" applyBorder="1" applyAlignment="1">
      <alignment horizontal="right" vertical="center" indent="1"/>
    </xf>
    <xf numFmtId="165" fontId="35" fillId="2" borderId="15" xfId="0" applyNumberFormat="1" applyFont="1" applyFill="1" applyBorder="1" applyAlignment="1">
      <alignment horizontal="right" vertical="center" indent="1"/>
    </xf>
    <xf numFmtId="165" fontId="35" fillId="8" borderId="18" xfId="0" applyNumberFormat="1" applyFont="1" applyFill="1" applyBorder="1" applyAlignment="1">
      <alignment horizontal="right" vertical="center" indent="1"/>
    </xf>
    <xf numFmtId="165" fontId="35" fillId="8" borderId="15" xfId="0" applyNumberFormat="1" applyFont="1" applyFill="1" applyBorder="1" applyAlignment="1">
      <alignment horizontal="right" vertical="center" indent="1"/>
    </xf>
    <xf numFmtId="165" fontId="35" fillId="8" borderId="19" xfId="0" applyNumberFormat="1" applyFont="1" applyFill="1" applyBorder="1" applyAlignment="1">
      <alignment horizontal="right" vertical="center" indent="1"/>
    </xf>
    <xf numFmtId="0" fontId="6" fillId="2" borderId="0" xfId="0" applyFont="1" applyFill="1"/>
    <xf numFmtId="0" fontId="56" fillId="4" borderId="0" xfId="0" applyFont="1" applyFill="1" applyAlignment="1">
      <alignment vertical="center" wrapText="1" shrinkToFit="1"/>
    </xf>
    <xf numFmtId="0" fontId="22" fillId="2" borderId="0" xfId="0" applyFont="1" applyFill="1" applyAlignment="1">
      <alignment horizontal="center" vertical="center"/>
    </xf>
    <xf numFmtId="0" fontId="48" fillId="4" borderId="0" xfId="1" applyFont="1" applyFill="1" applyAlignment="1" applyProtection="1"/>
    <xf numFmtId="165" fontId="6" fillId="0" borderId="0" xfId="0" applyNumberFormat="1" applyFont="1"/>
    <xf numFmtId="0" fontId="6" fillId="2" borderId="0" xfId="0" applyFont="1" applyFill="1" applyBorder="1"/>
    <xf numFmtId="0" fontId="7" fillId="2" borderId="0" xfId="0" applyFont="1" applyFill="1"/>
    <xf numFmtId="0" fontId="7" fillId="2" borderId="0" xfId="0" applyFont="1" applyFill="1" applyBorder="1"/>
    <xf numFmtId="165" fontId="22" fillId="2" borderId="0" xfId="0" applyNumberFormat="1" applyFont="1" applyFill="1" applyBorder="1" applyAlignment="1">
      <alignment horizontal="right" indent="1"/>
    </xf>
    <xf numFmtId="0" fontId="41" fillId="6" borderId="13" xfId="0" applyFont="1" applyFill="1" applyBorder="1" applyAlignment="1">
      <alignment horizontal="center" vertical="center"/>
    </xf>
    <xf numFmtId="0" fontId="41" fillId="6" borderId="13" xfId="0" applyFont="1" applyFill="1" applyBorder="1" applyAlignment="1">
      <alignment horizontal="center" vertical="center" wrapText="1" shrinkToFit="1"/>
    </xf>
    <xf numFmtId="0" fontId="41" fillId="11" borderId="13" xfId="0" applyFont="1" applyFill="1" applyBorder="1" applyAlignment="1">
      <alignment horizontal="center" vertical="center"/>
    </xf>
    <xf numFmtId="0" fontId="41" fillId="8" borderId="13" xfId="0" applyFont="1" applyFill="1" applyBorder="1" applyAlignment="1">
      <alignment horizontal="center" vertical="center"/>
    </xf>
    <xf numFmtId="0" fontId="41" fillId="8" borderId="13" xfId="0" applyFont="1" applyFill="1" applyBorder="1" applyAlignment="1">
      <alignment horizontal="center" vertical="center" wrapText="1" shrinkToFit="1"/>
    </xf>
    <xf numFmtId="0" fontId="62" fillId="6" borderId="13" xfId="0" applyFont="1" applyFill="1" applyBorder="1" applyAlignment="1">
      <alignment horizontal="center" vertical="center"/>
    </xf>
    <xf numFmtId="0" fontId="62" fillId="11" borderId="13" xfId="0" applyFont="1" applyFill="1" applyBorder="1" applyAlignment="1">
      <alignment horizontal="center" vertical="center"/>
    </xf>
    <xf numFmtId="0" fontId="62" fillId="8" borderId="13" xfId="0" applyFont="1" applyFill="1" applyBorder="1" applyAlignment="1">
      <alignment horizontal="center" vertical="center"/>
    </xf>
    <xf numFmtId="0" fontId="57" fillId="2" borderId="0" xfId="0" applyFont="1" applyFill="1"/>
    <xf numFmtId="0" fontId="57" fillId="0" borderId="0" xfId="0" applyFont="1"/>
    <xf numFmtId="0" fontId="64" fillId="2" borderId="0" xfId="0" applyFont="1" applyFill="1"/>
    <xf numFmtId="0" fontId="66" fillId="2" borderId="0" xfId="1" applyFont="1" applyFill="1" applyAlignment="1" applyProtection="1">
      <alignment horizontal="right"/>
    </xf>
    <xf numFmtId="0" fontId="55" fillId="2" borderId="0" xfId="1" applyFont="1" applyFill="1" applyAlignment="1" applyProtection="1">
      <alignment horizontal="right"/>
    </xf>
    <xf numFmtId="0" fontId="67" fillId="2" borderId="0" xfId="1" applyFont="1" applyFill="1" applyAlignment="1" applyProtection="1">
      <alignment horizontal="right"/>
    </xf>
    <xf numFmtId="0" fontId="46" fillId="2" borderId="0" xfId="1" applyFont="1" applyFill="1" applyAlignment="1" applyProtection="1">
      <alignment horizontal="right"/>
    </xf>
    <xf numFmtId="0" fontId="27" fillId="2" borderId="0" xfId="1" applyFont="1" applyFill="1" applyAlignment="1" applyProtection="1">
      <alignment horizontal="right"/>
    </xf>
    <xf numFmtId="0" fontId="6" fillId="0" borderId="0" xfId="0" applyFont="1" applyFill="1"/>
    <xf numFmtId="0" fontId="6" fillId="2" borderId="0" xfId="0" applyFont="1" applyFill="1"/>
    <xf numFmtId="49" fontId="35" fillId="0" borderId="0" xfId="0" applyNumberFormat="1" applyFont="1" applyAlignment="1">
      <alignment horizontal="left" shrinkToFit="1" readingOrder="2"/>
    </xf>
    <xf numFmtId="0" fontId="6" fillId="2" borderId="0" xfId="0" applyFont="1" applyFill="1"/>
    <xf numFmtId="0" fontId="6" fillId="2" borderId="1" xfId="0" applyFont="1" applyFill="1" applyBorder="1"/>
    <xf numFmtId="0" fontId="6" fillId="2" borderId="2" xfId="0" applyFont="1" applyFill="1" applyBorder="1"/>
    <xf numFmtId="0" fontId="6" fillId="2" borderId="3" xfId="0" applyFont="1" applyFill="1" applyBorder="1"/>
    <xf numFmtId="0" fontId="6" fillId="2" borderId="4" xfId="0" applyFont="1" applyFill="1" applyBorder="1"/>
    <xf numFmtId="0" fontId="6" fillId="2" borderId="5" xfId="0" applyFont="1" applyFill="1" applyBorder="1"/>
    <xf numFmtId="0" fontId="70" fillId="2" borderId="0" xfId="0" applyFont="1" applyFill="1"/>
    <xf numFmtId="0" fontId="70" fillId="2" borderId="4" xfId="0" applyFont="1" applyFill="1" applyBorder="1"/>
    <xf numFmtId="0" fontId="70" fillId="2" borderId="0" xfId="0" applyFont="1" applyFill="1" applyBorder="1"/>
    <xf numFmtId="0" fontId="70" fillId="2" borderId="5" xfId="0" applyFont="1" applyFill="1" applyBorder="1"/>
    <xf numFmtId="0" fontId="70" fillId="0" borderId="0" xfId="0" applyFont="1"/>
    <xf numFmtId="0" fontId="6" fillId="2" borderId="6" xfId="0" applyFont="1" applyFill="1" applyBorder="1"/>
    <xf numFmtId="0" fontId="6" fillId="2" borderId="8" xfId="0" applyFont="1" applyFill="1" applyBorder="1"/>
    <xf numFmtId="0" fontId="72" fillId="2" borderId="0" xfId="0" applyFont="1" applyFill="1" applyBorder="1"/>
    <xf numFmtId="0" fontId="73" fillId="2" borderId="0" xfId="0" applyFont="1" applyFill="1" applyBorder="1" applyAlignment="1">
      <alignment vertical="center"/>
    </xf>
    <xf numFmtId="0" fontId="6" fillId="2" borderId="0" xfId="0" applyFont="1" applyFill="1"/>
    <xf numFmtId="0" fontId="43" fillId="11" borderId="20" xfId="0" applyFont="1" applyFill="1" applyBorder="1" applyAlignment="1">
      <alignment horizontal="center" vertical="center" wrapText="1" shrinkToFit="1"/>
    </xf>
    <xf numFmtId="165" fontId="35" fillId="15" borderId="18" xfId="0" applyNumberFormat="1" applyFont="1" applyFill="1" applyBorder="1" applyAlignment="1">
      <alignment horizontal="right" vertical="center" indent="1"/>
    </xf>
    <xf numFmtId="165" fontId="35" fillId="15" borderId="15" xfId="0" applyNumberFormat="1" applyFont="1" applyFill="1" applyBorder="1" applyAlignment="1">
      <alignment horizontal="right" vertical="center" indent="1"/>
    </xf>
    <xf numFmtId="0" fontId="20" fillId="12" borderId="28" xfId="0" applyFont="1" applyFill="1" applyBorder="1" applyAlignment="1">
      <alignment vertical="center"/>
    </xf>
    <xf numFmtId="165" fontId="63" fillId="2" borderId="19" xfId="0" applyNumberFormat="1" applyFont="1" applyFill="1" applyBorder="1" applyAlignment="1">
      <alignment horizontal="right" vertical="center" indent="1"/>
    </xf>
    <xf numFmtId="165" fontId="63" fillId="2" borderId="17" xfId="0" applyNumberFormat="1" applyFont="1" applyFill="1" applyBorder="1" applyAlignment="1">
      <alignment horizontal="right" vertical="center" indent="1"/>
    </xf>
    <xf numFmtId="0" fontId="66" fillId="2" borderId="0" xfId="1" applyFont="1" applyFill="1" applyAlignment="1" applyProtection="1"/>
    <xf numFmtId="0" fontId="6" fillId="2" borderId="0" xfId="0" applyFont="1" applyFill="1"/>
    <xf numFmtId="0" fontId="34" fillId="9" borderId="28" xfId="0" applyFont="1" applyFill="1" applyBorder="1" applyAlignment="1">
      <alignment vertical="center"/>
    </xf>
    <xf numFmtId="0" fontId="34" fillId="9" borderId="29" xfId="0" applyFont="1" applyFill="1" applyBorder="1" applyAlignment="1">
      <alignment vertical="center"/>
    </xf>
    <xf numFmtId="0" fontId="34" fillId="9" borderId="30" xfId="0" applyFont="1" applyFill="1" applyBorder="1" applyAlignment="1">
      <alignment vertical="center"/>
    </xf>
    <xf numFmtId="49" fontId="34" fillId="9" borderId="22" xfId="0" applyNumberFormat="1" applyFont="1" applyFill="1" applyBorder="1" applyAlignment="1">
      <alignment horizontal="center" vertical="center" wrapText="1" shrinkToFit="1"/>
    </xf>
    <xf numFmtId="16" fontId="34" fillId="9" borderId="22" xfId="0" applyNumberFormat="1" applyFont="1" applyFill="1" applyBorder="1" applyAlignment="1">
      <alignment horizontal="center" vertical="center" wrapText="1" shrinkToFit="1"/>
    </xf>
    <xf numFmtId="165" fontId="63" fillId="2" borderId="18" xfId="0" applyNumberFormat="1" applyFont="1" applyFill="1" applyBorder="1" applyAlignment="1">
      <alignment horizontal="right" vertical="center" indent="1"/>
    </xf>
    <xf numFmtId="0" fontId="34" fillId="2" borderId="18" xfId="0" applyFont="1" applyFill="1" applyBorder="1" applyAlignment="1">
      <alignment horizontal="center" vertical="center" wrapText="1" shrinkToFit="1"/>
    </xf>
    <xf numFmtId="0" fontId="75" fillId="2" borderId="0" xfId="0" applyFont="1" applyFill="1" applyAlignment="1"/>
    <xf numFmtId="0" fontId="20" fillId="9" borderId="28" xfId="0" applyFont="1" applyFill="1" applyBorder="1" applyAlignment="1">
      <alignment vertical="center"/>
    </xf>
    <xf numFmtId="165" fontId="50" fillId="2" borderId="17" xfId="0" applyNumberFormat="1" applyFont="1" applyFill="1" applyBorder="1" applyAlignment="1">
      <alignment horizontal="right" vertical="center" indent="1"/>
    </xf>
    <xf numFmtId="0" fontId="6" fillId="2" borderId="0" xfId="0" applyFont="1" applyFill="1"/>
    <xf numFmtId="0" fontId="6" fillId="16" borderId="0" xfId="0" applyFont="1" applyFill="1"/>
    <xf numFmtId="0" fontId="76" fillId="2" borderId="0" xfId="0" applyFont="1" applyFill="1" applyAlignment="1"/>
    <xf numFmtId="0" fontId="77" fillId="2" borderId="0" xfId="0" applyFont="1" applyFill="1" applyAlignment="1"/>
    <xf numFmtId="0" fontId="6" fillId="2" borderId="0" xfId="0" applyFont="1" applyFill="1" applyAlignment="1">
      <alignment horizontal="left" indent="4"/>
    </xf>
    <xf numFmtId="0" fontId="76" fillId="2" borderId="0" xfId="0" applyFont="1" applyFill="1" applyAlignment="1">
      <alignment horizontal="right"/>
    </xf>
    <xf numFmtId="0" fontId="7" fillId="16" borderId="0" xfId="0" applyFont="1" applyFill="1"/>
    <xf numFmtId="0" fontId="21" fillId="16" borderId="0" xfId="0" applyFont="1" applyFill="1"/>
    <xf numFmtId="0" fontId="21" fillId="16" borderId="0" xfId="0" applyFont="1" applyFill="1" applyAlignment="1">
      <alignment horizontal="left" indent="1"/>
    </xf>
    <xf numFmtId="0" fontId="36" fillId="2" borderId="0" xfId="0" applyFont="1" applyFill="1" applyAlignment="1">
      <alignment horizontal="right"/>
    </xf>
    <xf numFmtId="0" fontId="6" fillId="2" borderId="0" xfId="0" applyFont="1" applyFill="1"/>
    <xf numFmtId="0" fontId="7" fillId="0" borderId="0" xfId="0" applyFont="1" applyAlignment="1">
      <alignment horizontal="center"/>
    </xf>
    <xf numFmtId="0" fontId="34" fillId="3" borderId="0" xfId="0" applyFont="1" applyFill="1"/>
    <xf numFmtId="0" fontId="34" fillId="10" borderId="0" xfId="0" applyFont="1" applyFill="1"/>
    <xf numFmtId="3" fontId="15" fillId="4" borderId="22" xfId="0" applyNumberFormat="1" applyFont="1" applyFill="1" applyBorder="1" applyAlignment="1">
      <alignment horizontal="right" vertical="center" indent="3"/>
    </xf>
    <xf numFmtId="3" fontId="15" fillId="4" borderId="28" xfId="0" applyNumberFormat="1" applyFont="1" applyFill="1" applyBorder="1" applyAlignment="1">
      <alignment horizontal="right" vertical="center" indent="1"/>
    </xf>
    <xf numFmtId="3" fontId="15" fillId="11" borderId="18" xfId="0" applyNumberFormat="1" applyFont="1" applyFill="1" applyBorder="1" applyAlignment="1">
      <alignment horizontal="right" vertical="center" indent="3"/>
    </xf>
    <xf numFmtId="3" fontId="44" fillId="4" borderId="19" xfId="0" applyNumberFormat="1" applyFont="1" applyFill="1" applyBorder="1" applyAlignment="1">
      <alignment horizontal="right" vertical="center" indent="3"/>
    </xf>
    <xf numFmtId="3" fontId="15" fillId="11" borderId="14" xfId="0" applyNumberFormat="1" applyFont="1" applyFill="1" applyBorder="1" applyAlignment="1">
      <alignment horizontal="right" vertical="center" indent="1"/>
    </xf>
    <xf numFmtId="3" fontId="44" fillId="4" borderId="16" xfId="0" applyNumberFormat="1" applyFont="1" applyFill="1" applyBorder="1" applyAlignment="1">
      <alignment horizontal="right" vertical="center" indent="1"/>
    </xf>
    <xf numFmtId="0" fontId="34" fillId="12" borderId="0" xfId="0" applyFont="1" applyFill="1"/>
    <xf numFmtId="0" fontId="34" fillId="9" borderId="0" xfId="0" applyFont="1" applyFill="1"/>
    <xf numFmtId="3" fontId="15" fillId="4" borderId="22" xfId="0" applyNumberFormat="1" applyFont="1" applyFill="1" applyBorder="1" applyAlignment="1">
      <alignment horizontal="right" vertical="center" indent="2"/>
    </xf>
    <xf numFmtId="3" fontId="15" fillId="11" borderId="18" xfId="0" applyNumberFormat="1" applyFont="1" applyFill="1" applyBorder="1" applyAlignment="1">
      <alignment horizontal="right" vertical="center" indent="2"/>
    </xf>
    <xf numFmtId="3" fontId="44" fillId="4" borderId="19" xfId="0" applyNumberFormat="1" applyFont="1" applyFill="1" applyBorder="1" applyAlignment="1">
      <alignment horizontal="right" vertical="center" indent="2"/>
    </xf>
    <xf numFmtId="164" fontId="15" fillId="4" borderId="22" xfId="0" applyNumberFormat="1" applyFont="1" applyFill="1" applyBorder="1" applyAlignment="1">
      <alignment horizontal="right" vertical="center" indent="2"/>
    </xf>
    <xf numFmtId="164" fontId="15" fillId="11" borderId="18" xfId="0" applyNumberFormat="1" applyFont="1" applyFill="1" applyBorder="1" applyAlignment="1">
      <alignment horizontal="right" vertical="center" indent="2"/>
    </xf>
    <xf numFmtId="164" fontId="44" fillId="4" borderId="19" xfId="0" applyNumberFormat="1" applyFont="1" applyFill="1" applyBorder="1" applyAlignment="1">
      <alignment horizontal="right" vertical="center" indent="2"/>
    </xf>
    <xf numFmtId="164" fontId="15" fillId="2" borderId="0" xfId="0" applyNumberFormat="1" applyFont="1" applyFill="1" applyBorder="1" applyAlignment="1">
      <alignment horizontal="right" vertical="center" indent="2"/>
    </xf>
    <xf numFmtId="3" fontId="15" fillId="2" borderId="0" xfId="0" applyNumberFormat="1" applyFont="1" applyFill="1" applyBorder="1" applyAlignment="1">
      <alignment horizontal="right" vertical="center" indent="3"/>
    </xf>
    <xf numFmtId="3" fontId="15" fillId="2" borderId="0" xfId="0" applyNumberFormat="1" applyFont="1" applyFill="1" applyBorder="1" applyAlignment="1">
      <alignment horizontal="right" vertical="center" indent="2"/>
    </xf>
    <xf numFmtId="164" fontId="15" fillId="2" borderId="0" xfId="0" applyNumberFormat="1" applyFont="1" applyFill="1" applyBorder="1" applyAlignment="1">
      <alignment horizontal="right" vertical="center" indent="3"/>
    </xf>
    <xf numFmtId="164" fontId="44" fillId="2" borderId="0" xfId="0" applyNumberFormat="1" applyFont="1" applyFill="1" applyBorder="1" applyAlignment="1">
      <alignment horizontal="right" vertical="center" indent="2"/>
    </xf>
    <xf numFmtId="3" fontId="44" fillId="2" borderId="0" xfId="0" applyNumberFormat="1" applyFont="1" applyFill="1" applyBorder="1" applyAlignment="1">
      <alignment horizontal="right" vertical="center" indent="3"/>
    </xf>
    <xf numFmtId="3" fontId="44" fillId="2" borderId="0" xfId="0" applyNumberFormat="1" applyFont="1" applyFill="1" applyBorder="1" applyAlignment="1">
      <alignment horizontal="right" vertical="center" indent="2"/>
    </xf>
    <xf numFmtId="164" fontId="44" fillId="2" borderId="0" xfId="0" applyNumberFormat="1" applyFont="1" applyFill="1" applyBorder="1" applyAlignment="1">
      <alignment horizontal="right" vertical="center" indent="3"/>
    </xf>
    <xf numFmtId="0" fontId="38" fillId="10" borderId="13" xfId="0" applyFont="1" applyFill="1" applyBorder="1" applyAlignment="1">
      <alignment horizontal="center" vertical="center" wrapText="1" shrinkToFit="1"/>
    </xf>
    <xf numFmtId="164" fontId="15" fillId="2" borderId="18" xfId="0" applyNumberFormat="1" applyFont="1" applyFill="1" applyBorder="1" applyAlignment="1">
      <alignment horizontal="right" vertical="center" indent="3"/>
    </xf>
    <xf numFmtId="0" fontId="15" fillId="2" borderId="22" xfId="0" applyFont="1" applyFill="1" applyBorder="1" applyAlignment="1">
      <alignment horizontal="left" vertical="center" indent="1"/>
    </xf>
    <xf numFmtId="0" fontId="15" fillId="2" borderId="18" xfId="0" applyFont="1" applyFill="1" applyBorder="1" applyAlignment="1">
      <alignment horizontal="left" vertical="center" indent="1"/>
    </xf>
    <xf numFmtId="0" fontId="18" fillId="2" borderId="29" xfId="0" applyFont="1" applyFill="1" applyBorder="1" applyAlignment="1"/>
    <xf numFmtId="164" fontId="15" fillId="2" borderId="22" xfId="0" applyNumberFormat="1" applyFont="1" applyFill="1" applyBorder="1" applyAlignment="1">
      <alignment horizontal="right" vertical="center" indent="2"/>
    </xf>
    <xf numFmtId="164" fontId="15" fillId="2" borderId="18" xfId="0" applyNumberFormat="1" applyFont="1" applyFill="1" applyBorder="1" applyAlignment="1">
      <alignment horizontal="right" vertical="center" indent="2"/>
    </xf>
    <xf numFmtId="164" fontId="44" fillId="2" borderId="19" xfId="0" applyNumberFormat="1" applyFont="1" applyFill="1" applyBorder="1" applyAlignment="1">
      <alignment horizontal="right" vertical="center" indent="2"/>
    </xf>
    <xf numFmtId="165" fontId="7" fillId="0" borderId="0" xfId="0" applyNumberFormat="1" applyFont="1" applyAlignment="1">
      <alignment horizontal="right"/>
    </xf>
    <xf numFmtId="165" fontId="7" fillId="0" borderId="0" xfId="0" applyNumberFormat="1" applyFont="1" applyAlignment="1">
      <alignment horizontal="right" wrapText="1" shrinkToFit="1"/>
    </xf>
    <xf numFmtId="0" fontId="81" fillId="0" borderId="0" xfId="0" applyFont="1"/>
    <xf numFmtId="0" fontId="6" fillId="2" borderId="0" xfId="0" applyFont="1" applyFill="1"/>
    <xf numFmtId="1" fontId="7" fillId="0" borderId="0" xfId="0" applyNumberFormat="1" applyFont="1" applyAlignment="1">
      <alignment horizontal="right"/>
    </xf>
    <xf numFmtId="0" fontId="6" fillId="2" borderId="0" xfId="0" applyFont="1" applyFill="1"/>
    <xf numFmtId="0" fontId="44" fillId="2" borderId="0" xfId="0" applyFont="1" applyFill="1" applyAlignment="1">
      <alignment horizontal="left" indent="1"/>
    </xf>
    <xf numFmtId="0" fontId="17" fillId="2" borderId="0" xfId="0" applyFont="1" applyFill="1" applyAlignment="1">
      <alignment horizontal="left" indent="1"/>
    </xf>
    <xf numFmtId="0" fontId="50" fillId="2" borderId="0" xfId="0" applyFont="1" applyFill="1" applyAlignment="1">
      <alignment horizontal="left" indent="1"/>
    </xf>
    <xf numFmtId="0" fontId="6" fillId="9" borderId="0" xfId="0" applyFont="1" applyFill="1" applyAlignment="1">
      <alignment horizontal="center"/>
    </xf>
    <xf numFmtId="0" fontId="63" fillId="2" borderId="0" xfId="0" applyFont="1" applyFill="1" applyAlignment="1">
      <alignment horizontal="left" indent="1"/>
    </xf>
    <xf numFmtId="0" fontId="41" fillId="8" borderId="13" xfId="0" applyFont="1" applyFill="1" applyBorder="1" applyAlignment="1">
      <alignment horizontal="center" vertical="center" wrapText="1"/>
    </xf>
    <xf numFmtId="0" fontId="83" fillId="6" borderId="13" xfId="0" applyFont="1" applyFill="1" applyBorder="1" applyAlignment="1">
      <alignment horizontal="center" vertical="center"/>
    </xf>
    <xf numFmtId="0" fontId="83" fillId="6" borderId="13" xfId="0" applyFont="1" applyFill="1" applyBorder="1" applyAlignment="1">
      <alignment horizontal="center" vertical="center" wrapText="1"/>
    </xf>
    <xf numFmtId="0" fontId="61" fillId="2" borderId="13" xfId="0" applyFont="1" applyFill="1" applyBorder="1" applyAlignment="1">
      <alignment horizontal="left" vertical="center" indent="1"/>
    </xf>
    <xf numFmtId="165" fontId="61" fillId="2" borderId="13" xfId="0" applyNumberFormat="1" applyFont="1" applyFill="1" applyBorder="1" applyAlignment="1">
      <alignment horizontal="right" vertical="center" indent="2"/>
    </xf>
    <xf numFmtId="165" fontId="0" fillId="0" borderId="0" xfId="0" applyNumberFormat="1"/>
    <xf numFmtId="0" fontId="61" fillId="2" borderId="13" xfId="0" applyFont="1" applyFill="1" applyBorder="1" applyAlignment="1">
      <alignment horizontal="left" vertical="center" wrapText="1" indent="1" shrinkToFit="1"/>
    </xf>
    <xf numFmtId="3" fontId="61" fillId="2" borderId="13" xfId="0" applyNumberFormat="1" applyFont="1" applyFill="1" applyBorder="1" applyAlignment="1">
      <alignment horizontal="right" vertical="center"/>
    </xf>
    <xf numFmtId="0" fontId="83" fillId="11" borderId="13" xfId="0" applyFont="1" applyFill="1" applyBorder="1" applyAlignment="1">
      <alignment horizontal="center" vertical="center"/>
    </xf>
    <xf numFmtId="0" fontId="83" fillId="11" borderId="13" xfId="0" applyFont="1" applyFill="1" applyBorder="1" applyAlignment="1">
      <alignment horizontal="center" vertical="center" wrapText="1"/>
    </xf>
    <xf numFmtId="0" fontId="62" fillId="18" borderId="13" xfId="0" applyFont="1" applyFill="1" applyBorder="1" applyAlignment="1">
      <alignment horizontal="center" vertical="center"/>
    </xf>
    <xf numFmtId="0" fontId="41" fillId="18" borderId="13" xfId="0" applyFont="1" applyFill="1" applyBorder="1" applyAlignment="1">
      <alignment horizontal="center" vertical="center"/>
    </xf>
    <xf numFmtId="0" fontId="83" fillId="18" borderId="13" xfId="0" applyFont="1" applyFill="1" applyBorder="1" applyAlignment="1">
      <alignment horizontal="center" vertical="center"/>
    </xf>
    <xf numFmtId="0" fontId="83" fillId="18" borderId="13" xfId="0" applyFont="1" applyFill="1" applyBorder="1" applyAlignment="1">
      <alignment horizontal="center" vertical="center" wrapText="1"/>
    </xf>
    <xf numFmtId="0" fontId="83" fillId="8" borderId="13" xfId="0" applyFont="1" applyFill="1" applyBorder="1" applyAlignment="1">
      <alignment horizontal="center" vertical="center"/>
    </xf>
    <xf numFmtId="0" fontId="83" fillId="8" borderId="20" xfId="0" applyFont="1" applyFill="1" applyBorder="1" applyAlignment="1">
      <alignment horizontal="center" vertical="center" wrapText="1"/>
    </xf>
    <xf numFmtId="0" fontId="61" fillId="2" borderId="20" xfId="0" applyFont="1" applyFill="1" applyBorder="1" applyAlignment="1">
      <alignment horizontal="left" vertical="center" wrapText="1" indent="1" shrinkToFit="1"/>
    </xf>
    <xf numFmtId="0" fontId="61" fillId="2" borderId="13" xfId="0" applyFont="1" applyFill="1" applyBorder="1" applyAlignment="1">
      <alignment horizontal="left" vertical="center" wrapText="1" indent="1"/>
    </xf>
    <xf numFmtId="164" fontId="61" fillId="2" borderId="13" xfId="0" applyNumberFormat="1" applyFont="1" applyFill="1" applyBorder="1" applyAlignment="1">
      <alignment horizontal="right" vertical="center" indent="2"/>
    </xf>
    <xf numFmtId="164" fontId="61" fillId="2" borderId="20" xfId="0" applyNumberFormat="1" applyFont="1" applyFill="1" applyBorder="1" applyAlignment="1">
      <alignment horizontal="right" vertical="center" indent="2"/>
    </xf>
    <xf numFmtId="165" fontId="61" fillId="2" borderId="20" xfId="0" applyNumberFormat="1" applyFont="1" applyFill="1" applyBorder="1" applyAlignment="1">
      <alignment horizontal="right" vertical="center" indent="2"/>
    </xf>
    <xf numFmtId="0" fontId="7" fillId="6" borderId="0" xfId="0" applyFont="1" applyFill="1"/>
    <xf numFmtId="165" fontId="7" fillId="6" borderId="0" xfId="0" applyNumberFormat="1" applyFont="1" applyFill="1"/>
    <xf numFmtId="0" fontId="6" fillId="2" borderId="29" xfId="0" applyFont="1" applyFill="1" applyBorder="1"/>
    <xf numFmtId="0" fontId="6" fillId="2" borderId="34" xfId="0" applyFont="1" applyFill="1" applyBorder="1"/>
    <xf numFmtId="0" fontId="83" fillId="6" borderId="23" xfId="0" applyFont="1" applyFill="1" applyBorder="1" applyAlignment="1">
      <alignment horizontal="center" vertical="center" wrapText="1"/>
    </xf>
    <xf numFmtId="165" fontId="41" fillId="2" borderId="15" xfId="0" applyNumberFormat="1" applyFont="1" applyFill="1" applyBorder="1" applyAlignment="1">
      <alignment horizontal="left" vertical="center"/>
    </xf>
    <xf numFmtId="3" fontId="41" fillId="2" borderId="28" xfId="0" applyNumberFormat="1" applyFont="1" applyFill="1" applyBorder="1" applyAlignment="1">
      <alignment vertical="center"/>
    </xf>
    <xf numFmtId="165" fontId="41" fillId="2" borderId="14" xfId="0" applyNumberFormat="1" applyFont="1" applyFill="1" applyBorder="1" applyAlignment="1">
      <alignment vertical="center"/>
    </xf>
    <xf numFmtId="165" fontId="41" fillId="2" borderId="16" xfId="0" applyNumberFormat="1" applyFont="1" applyFill="1" applyBorder="1" applyAlignment="1">
      <alignment vertical="center"/>
    </xf>
    <xf numFmtId="0" fontId="85" fillId="2" borderId="30" xfId="0" applyFont="1" applyFill="1" applyBorder="1" applyAlignment="1">
      <alignment horizontal="left"/>
    </xf>
    <xf numFmtId="0" fontId="6" fillId="2" borderId="0" xfId="0" applyFont="1" applyFill="1"/>
    <xf numFmtId="165" fontId="61" fillId="2" borderId="13" xfId="0" applyNumberFormat="1" applyFont="1" applyFill="1" applyBorder="1" applyAlignment="1">
      <alignment horizontal="right" vertical="center" indent="1"/>
    </xf>
    <xf numFmtId="0" fontId="6" fillId="2" borderId="0" xfId="0" applyFont="1" applyFill="1"/>
    <xf numFmtId="0" fontId="6" fillId="13" borderId="0" xfId="0" applyFont="1" applyFill="1" applyAlignment="1">
      <alignment horizontal="center"/>
    </xf>
    <xf numFmtId="0" fontId="6" fillId="12" borderId="0" xfId="0" applyFont="1" applyFill="1" applyAlignment="1">
      <alignment horizontal="center"/>
    </xf>
    <xf numFmtId="0" fontId="6" fillId="10" borderId="0" xfId="0" applyFont="1" applyFill="1" applyAlignment="1">
      <alignment horizontal="center"/>
    </xf>
    <xf numFmtId="0" fontId="6" fillId="2" borderId="0" xfId="0" applyFont="1" applyFill="1"/>
    <xf numFmtId="0" fontId="6" fillId="13" borderId="0" xfId="0" applyFont="1" applyFill="1"/>
    <xf numFmtId="0" fontId="83" fillId="11" borderId="23" xfId="0" applyFont="1" applyFill="1" applyBorder="1" applyAlignment="1">
      <alignment horizontal="center" vertical="center" wrapText="1"/>
    </xf>
    <xf numFmtId="0" fontId="83" fillId="18" borderId="23" xfId="0" applyFont="1" applyFill="1" applyBorder="1" applyAlignment="1">
      <alignment horizontal="center" vertical="center" wrapText="1"/>
    </xf>
    <xf numFmtId="0" fontId="83" fillId="8" borderId="23" xfId="0" applyFont="1" applyFill="1" applyBorder="1" applyAlignment="1">
      <alignment horizontal="center" vertical="center" wrapText="1"/>
    </xf>
    <xf numFmtId="0" fontId="84" fillId="18" borderId="20" xfId="0" applyFont="1" applyFill="1" applyBorder="1" applyAlignment="1">
      <alignment horizontal="right" wrapText="1"/>
    </xf>
    <xf numFmtId="0" fontId="84" fillId="6" borderId="20" xfId="0" applyFont="1" applyFill="1" applyBorder="1" applyAlignment="1">
      <alignment horizontal="right" wrapText="1"/>
    </xf>
    <xf numFmtId="0" fontId="84" fillId="11" borderId="20" xfId="0" applyFont="1" applyFill="1" applyBorder="1" applyAlignment="1">
      <alignment horizontal="right" wrapText="1"/>
    </xf>
    <xf numFmtId="0" fontId="84" fillId="8" borderId="20" xfId="0" applyFont="1" applyFill="1" applyBorder="1" applyAlignment="1">
      <alignment horizontal="right" wrapText="1"/>
    </xf>
    <xf numFmtId="0" fontId="84" fillId="6" borderId="21" xfId="0" applyFont="1" applyFill="1" applyBorder="1" applyAlignment="1">
      <alignment horizontal="left" wrapText="1"/>
    </xf>
    <xf numFmtId="0" fontId="84" fillId="11" borderId="21" xfId="0" applyFont="1" applyFill="1" applyBorder="1" applyAlignment="1">
      <alignment horizontal="left" wrapText="1"/>
    </xf>
    <xf numFmtId="0" fontId="84" fillId="18" borderId="21" xfId="0" applyFont="1" applyFill="1" applyBorder="1" applyAlignment="1">
      <alignment horizontal="left" wrapText="1"/>
    </xf>
    <xf numFmtId="0" fontId="84" fillId="8" borderId="21" xfId="0" applyFont="1" applyFill="1" applyBorder="1" applyAlignment="1">
      <alignment horizontal="left" wrapText="1"/>
    </xf>
    <xf numFmtId="0" fontId="6" fillId="10" borderId="0" xfId="0" applyFont="1" applyFill="1"/>
    <xf numFmtId="0" fontId="6" fillId="12" borderId="0" xfId="0" applyFont="1" applyFill="1"/>
    <xf numFmtId="0" fontId="6" fillId="9" borderId="0" xfId="0" applyFont="1" applyFill="1"/>
    <xf numFmtId="2" fontId="7" fillId="6" borderId="0" xfId="0" applyNumberFormat="1" applyFont="1" applyFill="1"/>
    <xf numFmtId="2" fontId="41" fillId="2" borderId="14" xfId="0" applyNumberFormat="1" applyFont="1" applyFill="1" applyBorder="1" applyAlignment="1">
      <alignment vertical="center"/>
    </xf>
    <xf numFmtId="2" fontId="61" fillId="2" borderId="13" xfId="0" applyNumberFormat="1" applyFont="1" applyFill="1" applyBorder="1" applyAlignment="1">
      <alignment horizontal="right" vertical="center" indent="1"/>
    </xf>
    <xf numFmtId="165" fontId="7" fillId="0" borderId="0" xfId="0" applyNumberFormat="1" applyFont="1" applyFill="1" applyAlignment="1">
      <alignment wrapText="1" shrinkToFit="1"/>
    </xf>
    <xf numFmtId="16" fontId="8" fillId="0" borderId="0" xfId="0" quotePrefix="1" applyNumberFormat="1" applyFont="1" applyAlignment="1">
      <alignment horizontal="center"/>
    </xf>
    <xf numFmtId="0" fontId="8" fillId="0" borderId="0" xfId="0" quotePrefix="1" applyFont="1" applyAlignment="1">
      <alignment horizontal="center"/>
    </xf>
    <xf numFmtId="0" fontId="34" fillId="14" borderId="0" xfId="0" applyFont="1" applyFill="1"/>
    <xf numFmtId="0" fontId="7" fillId="0" borderId="0" xfId="0" applyFont="1" applyAlignment="1">
      <alignment vertical="center"/>
    </xf>
    <xf numFmtId="0" fontId="86" fillId="13" borderId="0" xfId="0" applyFont="1" applyFill="1" applyAlignment="1">
      <alignment wrapText="1"/>
    </xf>
    <xf numFmtId="0" fontId="86" fillId="13" borderId="0" xfId="0" applyFont="1" applyFill="1"/>
    <xf numFmtId="0" fontId="87" fillId="13" borderId="0" xfId="0" applyFont="1" applyFill="1" applyAlignment="1">
      <alignment wrapText="1"/>
    </xf>
    <xf numFmtId="0" fontId="87" fillId="10" borderId="0" xfId="0" applyFont="1" applyFill="1" applyAlignment="1">
      <alignment wrapText="1" shrinkToFit="1"/>
    </xf>
    <xf numFmtId="164" fontId="61" fillId="2" borderId="13" xfId="0" applyNumberFormat="1" applyFont="1" applyFill="1" applyBorder="1" applyAlignment="1">
      <alignment horizontal="right" vertical="center" indent="1"/>
    </xf>
    <xf numFmtId="49" fontId="34" fillId="12" borderId="22" xfId="0" quotePrefix="1" applyNumberFormat="1" applyFont="1" applyFill="1" applyBorder="1" applyAlignment="1">
      <alignment horizontal="center" vertical="center" wrapText="1" shrinkToFit="1"/>
    </xf>
    <xf numFmtId="0" fontId="7" fillId="0" borderId="0" xfId="0" applyFont="1" applyAlignment="1">
      <alignment horizontal="center" wrapText="1" shrinkToFit="1"/>
    </xf>
    <xf numFmtId="0" fontId="35" fillId="0" borderId="0" xfId="0" applyFont="1"/>
    <xf numFmtId="0" fontId="6" fillId="2" borderId="0" xfId="0" applyFont="1" applyFill="1"/>
    <xf numFmtId="165" fontId="7" fillId="17" borderId="0" xfId="0" applyNumberFormat="1" applyFont="1" applyFill="1" applyBorder="1"/>
    <xf numFmtId="165" fontId="7" fillId="17" borderId="0" xfId="0" applyNumberFormat="1" applyFont="1" applyFill="1" applyAlignment="1">
      <alignment horizontal="right" shrinkToFit="1"/>
    </xf>
    <xf numFmtId="1" fontId="7" fillId="17" borderId="0" xfId="0" applyNumberFormat="1" applyFont="1" applyFill="1" applyBorder="1"/>
    <xf numFmtId="165" fontId="0" fillId="0" borderId="0" xfId="0" applyNumberFormat="1" applyFill="1"/>
    <xf numFmtId="165" fontId="7" fillId="16" borderId="0" xfId="0" applyNumberFormat="1" applyFont="1" applyFill="1"/>
    <xf numFmtId="0" fontId="87" fillId="10" borderId="0" xfId="0" applyFont="1" applyFill="1" applyAlignment="1">
      <alignment wrapText="1"/>
    </xf>
    <xf numFmtId="165" fontId="41" fillId="2" borderId="17" xfId="0" applyNumberFormat="1" applyFont="1" applyFill="1" applyBorder="1" applyAlignment="1">
      <alignment horizontal="left" vertical="center"/>
    </xf>
    <xf numFmtId="165" fontId="7" fillId="0" borderId="0" xfId="0" applyNumberFormat="1" applyFont="1" applyFill="1" applyBorder="1"/>
    <xf numFmtId="0" fontId="41" fillId="8" borderId="13" xfId="0" quotePrefix="1" applyFont="1" applyFill="1" applyBorder="1" applyAlignment="1">
      <alignment horizontal="center" vertical="center" wrapText="1"/>
    </xf>
    <xf numFmtId="0" fontId="41" fillId="15" borderId="13" xfId="0" applyFont="1" applyFill="1" applyBorder="1" applyAlignment="1">
      <alignment horizontal="center" vertical="center" wrapText="1" shrinkToFit="1"/>
    </xf>
    <xf numFmtId="0" fontId="41" fillId="15" borderId="13" xfId="0" quotePrefix="1" applyFont="1" applyFill="1" applyBorder="1" applyAlignment="1">
      <alignment horizontal="center" vertical="center" wrapText="1" shrinkToFit="1"/>
    </xf>
    <xf numFmtId="0" fontId="41" fillId="8" borderId="13" xfId="0" quotePrefix="1" applyFont="1" applyFill="1" applyBorder="1" applyAlignment="1">
      <alignment horizontal="center" vertical="center"/>
    </xf>
    <xf numFmtId="0" fontId="87" fillId="12" borderId="0" xfId="0" applyFont="1" applyFill="1" applyAlignment="1">
      <alignment wrapText="1"/>
    </xf>
    <xf numFmtId="0" fontId="87" fillId="9" borderId="0" xfId="0" applyFont="1" applyFill="1" applyAlignment="1">
      <alignment wrapText="1"/>
    </xf>
    <xf numFmtId="165" fontId="35" fillId="2" borderId="40" xfId="0" applyNumberFormat="1" applyFont="1" applyFill="1" applyBorder="1" applyAlignment="1">
      <alignment horizontal="right" vertical="center" wrapText="1" indent="1" shrinkToFit="1"/>
    </xf>
    <xf numFmtId="0" fontId="58" fillId="8" borderId="40" xfId="0" applyFont="1" applyFill="1" applyBorder="1" applyAlignment="1">
      <alignment vertical="center"/>
    </xf>
    <xf numFmtId="165" fontId="3" fillId="8" borderId="40" xfId="0" applyNumberFormat="1" applyFont="1" applyFill="1" applyBorder="1" applyAlignment="1">
      <alignment horizontal="right" vertical="center" indent="1"/>
    </xf>
    <xf numFmtId="164" fontId="15" fillId="11" borderId="19" xfId="0" applyNumberFormat="1" applyFont="1" applyFill="1" applyBorder="1" applyAlignment="1">
      <alignment horizontal="right" vertical="center" indent="3"/>
    </xf>
    <xf numFmtId="3" fontId="44" fillId="4" borderId="18" xfId="0" applyNumberFormat="1" applyFont="1" applyFill="1" applyBorder="1" applyAlignment="1">
      <alignment horizontal="right" vertical="center" indent="3"/>
    </xf>
    <xf numFmtId="0" fontId="40" fillId="4" borderId="0" xfId="1" applyFont="1" applyFill="1" applyAlignment="1" applyProtection="1">
      <alignment horizontal="left"/>
    </xf>
    <xf numFmtId="0" fontId="6" fillId="4" borderId="0" xfId="0" applyFont="1" applyFill="1"/>
    <xf numFmtId="0" fontId="57" fillId="8" borderId="20" xfId="0" applyFont="1" applyFill="1" applyBorder="1" applyAlignment="1">
      <alignment horizontal="left" indent="1"/>
    </xf>
    <xf numFmtId="0" fontId="87" fillId="9" borderId="0" xfId="0" applyFont="1" applyFill="1" applyAlignment="1">
      <alignment horizontal="left" wrapText="1" shrinkToFit="1"/>
    </xf>
    <xf numFmtId="0" fontId="87" fillId="9" borderId="0" xfId="0" applyFont="1" applyFill="1" applyAlignment="1">
      <alignment horizontal="center"/>
    </xf>
    <xf numFmtId="0" fontId="6" fillId="8" borderId="23" xfId="0" applyFont="1" applyFill="1" applyBorder="1"/>
    <xf numFmtId="0" fontId="39" fillId="8" borderId="21" xfId="0" applyFont="1" applyFill="1" applyBorder="1"/>
    <xf numFmtId="0" fontId="6" fillId="2" borderId="0" xfId="0" applyFont="1" applyFill="1"/>
    <xf numFmtId="0" fontId="6" fillId="2" borderId="0" xfId="0" applyFont="1" applyFill="1"/>
    <xf numFmtId="0" fontId="6" fillId="2" borderId="0" xfId="0" applyFont="1" applyFill="1"/>
    <xf numFmtId="165" fontId="6" fillId="0" borderId="0" xfId="0" applyNumberFormat="1" applyFont="1" applyFill="1"/>
    <xf numFmtId="0" fontId="7" fillId="2" borderId="0" xfId="0" applyFont="1" applyFill="1" applyAlignment="1"/>
    <xf numFmtId="0" fontId="6" fillId="2" borderId="0" xfId="0" applyFont="1" applyFill="1"/>
    <xf numFmtId="0" fontId="6" fillId="4" borderId="0" xfId="0" applyFont="1" applyFill="1"/>
    <xf numFmtId="0" fontId="6" fillId="3" borderId="27" xfId="0" applyFont="1" applyFill="1" applyBorder="1"/>
    <xf numFmtId="0" fontId="6" fillId="19" borderId="27" xfId="0" applyFont="1" applyFill="1" applyBorder="1"/>
    <xf numFmtId="0" fontId="6" fillId="20" borderId="27" xfId="0" applyFont="1" applyFill="1" applyBorder="1"/>
    <xf numFmtId="0" fontId="6" fillId="7" borderId="27" xfId="0" applyFont="1" applyFill="1" applyBorder="1"/>
    <xf numFmtId="0" fontId="15" fillId="11" borderId="18" xfId="0" applyFont="1" applyFill="1" applyBorder="1" applyAlignment="1">
      <alignment horizontal="left" vertical="center" wrapText="1" indent="1"/>
    </xf>
    <xf numFmtId="0" fontId="15" fillId="4" borderId="18" xfId="0" applyFont="1" applyFill="1" applyBorder="1" applyAlignment="1">
      <alignment horizontal="left" vertical="center" wrapText="1" indent="1"/>
    </xf>
    <xf numFmtId="0" fontId="15" fillId="2" borderId="18" xfId="0" applyFont="1" applyFill="1" applyBorder="1" applyAlignment="1">
      <alignment horizontal="left" vertical="center" wrapText="1" indent="1"/>
    </xf>
    <xf numFmtId="0" fontId="15" fillId="11" borderId="19" xfId="0" applyFont="1" applyFill="1" applyBorder="1" applyAlignment="1">
      <alignment horizontal="left" vertical="center" wrapText="1" indent="1"/>
    </xf>
    <xf numFmtId="0" fontId="6" fillId="2" borderId="0" xfId="0" applyFont="1" applyFill="1"/>
    <xf numFmtId="0" fontId="6" fillId="2" borderId="0" xfId="0" applyFont="1" applyFill="1"/>
    <xf numFmtId="0" fontId="6" fillId="2" borderId="0" xfId="0" applyFont="1" applyFill="1"/>
    <xf numFmtId="0" fontId="7" fillId="0" borderId="0" xfId="0" applyFont="1" applyAlignment="1">
      <alignment horizontal="center"/>
    </xf>
    <xf numFmtId="164" fontId="15" fillId="4" borderId="28" xfId="0" applyNumberFormat="1" applyFont="1" applyFill="1" applyBorder="1" applyAlignment="1">
      <alignment horizontal="center" vertical="center"/>
    </xf>
    <xf numFmtId="164" fontId="15" fillId="11" borderId="14" xfId="0" applyNumberFormat="1" applyFont="1" applyFill="1" applyBorder="1" applyAlignment="1">
      <alignment horizontal="center" vertical="center"/>
    </xf>
    <xf numFmtId="164" fontId="44" fillId="4" borderId="14" xfId="0" applyNumberFormat="1" applyFont="1" applyFill="1" applyBorder="1" applyAlignment="1">
      <alignment horizontal="center" vertical="center"/>
    </xf>
    <xf numFmtId="164" fontId="15" fillId="4" borderId="14" xfId="0" applyNumberFormat="1" applyFont="1" applyFill="1" applyBorder="1" applyAlignment="1">
      <alignment horizontal="center" vertical="center"/>
    </xf>
    <xf numFmtId="164" fontId="15" fillId="2" borderId="14" xfId="0" applyNumberFormat="1" applyFont="1" applyFill="1" applyBorder="1" applyAlignment="1">
      <alignment horizontal="center" vertical="center"/>
    </xf>
    <xf numFmtId="164" fontId="15" fillId="11" borderId="16" xfId="0" applyNumberFormat="1" applyFont="1" applyFill="1" applyBorder="1" applyAlignment="1">
      <alignment horizontal="center" vertical="center"/>
    </xf>
    <xf numFmtId="0" fontId="6" fillId="2" borderId="0" xfId="0" applyFont="1" applyFill="1"/>
    <xf numFmtId="0" fontId="6" fillId="2" borderId="0" xfId="0" applyFont="1" applyFill="1"/>
    <xf numFmtId="0" fontId="7" fillId="2" borderId="0" xfId="0" applyFont="1" applyFill="1"/>
    <xf numFmtId="2" fontId="41" fillId="2" borderId="15" xfId="0" applyNumberFormat="1" applyFont="1" applyFill="1" applyBorder="1" applyAlignment="1">
      <alignment horizontal="left" vertical="center"/>
    </xf>
    <xf numFmtId="0" fontId="9" fillId="8" borderId="0" xfId="0" applyFont="1" applyFill="1"/>
    <xf numFmtId="0" fontId="7" fillId="8" borderId="0" xfId="0" applyFont="1" applyFill="1"/>
    <xf numFmtId="165" fontId="7" fillId="8" borderId="0" xfId="0" applyNumberFormat="1" applyFont="1" applyFill="1"/>
    <xf numFmtId="1" fontId="7" fillId="8" borderId="0" xfId="0" applyNumberFormat="1" applyFont="1" applyFill="1"/>
    <xf numFmtId="2" fontId="7" fillId="8" borderId="0" xfId="0" applyNumberFormat="1" applyFont="1" applyFill="1"/>
    <xf numFmtId="0" fontId="6" fillId="2" borderId="0" xfId="0" applyFont="1" applyFill="1"/>
    <xf numFmtId="0" fontId="30" fillId="10" borderId="13" xfId="0" applyFont="1" applyFill="1" applyBorder="1" applyAlignment="1">
      <alignment horizontal="center" vertical="center"/>
    </xf>
    <xf numFmtId="0" fontId="37" fillId="11" borderId="23" xfId="0" applyFont="1" applyFill="1" applyBorder="1" applyAlignment="1">
      <alignment horizontal="left" vertical="center"/>
    </xf>
    <xf numFmtId="0" fontId="37" fillId="11" borderId="21" xfId="0" applyFont="1" applyFill="1" applyBorder="1" applyAlignment="1">
      <alignment horizontal="left" vertical="center"/>
    </xf>
    <xf numFmtId="0" fontId="6" fillId="2" borderId="0" xfId="0" applyFont="1" applyFill="1"/>
    <xf numFmtId="165" fontId="40" fillId="0" borderId="0" xfId="0" applyNumberFormat="1" applyFont="1"/>
    <xf numFmtId="17" fontId="38" fillId="10" borderId="13" xfId="0" applyNumberFormat="1" applyFont="1" applyFill="1" applyBorder="1" applyAlignment="1">
      <alignment horizontal="center" vertical="center" wrapText="1" shrinkToFit="1"/>
    </xf>
    <xf numFmtId="0" fontId="41" fillId="2" borderId="0" xfId="0" applyFont="1" applyFill="1" applyAlignment="1">
      <alignment wrapText="1" shrinkToFit="1"/>
    </xf>
    <xf numFmtId="0" fontId="43" fillId="2" borderId="18" xfId="0" applyFont="1" applyFill="1" applyBorder="1" applyAlignment="1">
      <alignment horizontal="left" vertical="center" indent="2"/>
    </xf>
    <xf numFmtId="0" fontId="43" fillId="2" borderId="19" xfId="0" applyFont="1" applyFill="1" applyBorder="1" applyAlignment="1">
      <alignment horizontal="left" vertical="center" wrapText="1" indent="2"/>
    </xf>
    <xf numFmtId="3" fontId="15" fillId="2" borderId="22" xfId="0" applyNumberFormat="1" applyFont="1" applyFill="1" applyBorder="1" applyAlignment="1">
      <alignment horizontal="right" vertical="center" indent="2"/>
    </xf>
    <xf numFmtId="3" fontId="15" fillId="2" borderId="18" xfId="0" applyNumberFormat="1" applyFont="1" applyFill="1" applyBorder="1" applyAlignment="1">
      <alignment horizontal="right" vertical="center" indent="2"/>
    </xf>
    <xf numFmtId="3" fontId="44" fillId="2" borderId="42" xfId="0" applyNumberFormat="1" applyFont="1" applyFill="1" applyBorder="1" applyAlignment="1">
      <alignment horizontal="right" vertical="center" indent="2"/>
    </xf>
    <xf numFmtId="3" fontId="43" fillId="2" borderId="18" xfId="0" applyNumberFormat="1" applyFont="1" applyFill="1" applyBorder="1" applyAlignment="1">
      <alignment horizontal="right" vertical="center" indent="2"/>
    </xf>
    <xf numFmtId="3" fontId="43" fillId="2" borderId="19" xfId="0" applyNumberFormat="1" applyFont="1" applyFill="1" applyBorder="1" applyAlignment="1">
      <alignment horizontal="right" vertical="center" indent="2"/>
    </xf>
    <xf numFmtId="0" fontId="30" fillId="10" borderId="13" xfId="0" applyFont="1" applyFill="1" applyBorder="1" applyAlignment="1">
      <alignment horizontal="center" vertical="center"/>
    </xf>
    <xf numFmtId="0" fontId="30" fillId="2" borderId="0" xfId="0" applyFont="1" applyFill="1" applyBorder="1" applyAlignment="1">
      <alignment vertical="center"/>
    </xf>
    <xf numFmtId="0" fontId="43" fillId="11" borderId="13" xfId="0" applyFont="1" applyFill="1" applyBorder="1" applyAlignment="1">
      <alignment horizontal="center" vertical="center"/>
    </xf>
    <xf numFmtId="0" fontId="7" fillId="0" borderId="0" xfId="0" applyFont="1" applyAlignment="1">
      <alignment horizontal="center"/>
    </xf>
    <xf numFmtId="0" fontId="6" fillId="2" borderId="0" xfId="0" applyFont="1" applyFill="1"/>
    <xf numFmtId="0" fontId="43" fillId="11" borderId="13" xfId="0" applyFont="1" applyFill="1" applyBorder="1" applyAlignment="1">
      <alignment horizontal="center" vertical="center" wrapText="1" shrinkToFit="1"/>
    </xf>
    <xf numFmtId="0" fontId="6" fillId="4" borderId="0" xfId="0" applyFont="1" applyFill="1"/>
    <xf numFmtId="0" fontId="93" fillId="0" borderId="0" xfId="0" applyFont="1" applyAlignment="1">
      <alignment horizontal="center"/>
    </xf>
    <xf numFmtId="0" fontId="7" fillId="0" borderId="0" xfId="0" applyFont="1" applyFill="1" applyAlignment="1">
      <alignment wrapText="1" shrinkToFit="1"/>
    </xf>
    <xf numFmtId="165" fontId="7" fillId="17" borderId="0" xfId="0" applyNumberFormat="1" applyFont="1" applyFill="1" applyAlignment="1">
      <alignment wrapText="1" shrinkToFit="1"/>
    </xf>
    <xf numFmtId="0" fontId="15" fillId="2" borderId="22" xfId="0" applyFont="1" applyFill="1" applyBorder="1" applyAlignment="1">
      <alignment horizontal="left" vertical="center"/>
    </xf>
    <xf numFmtId="164" fontId="44" fillId="2" borderId="18" xfId="0" applyNumberFormat="1" applyFont="1" applyFill="1" applyBorder="1" applyAlignment="1">
      <alignment horizontal="right" vertical="center" indent="2"/>
    </xf>
    <xf numFmtId="0" fontId="15" fillId="11" borderId="18" xfId="0" applyFont="1" applyFill="1" applyBorder="1" applyAlignment="1">
      <alignment horizontal="left" vertical="center" indent="1"/>
    </xf>
    <xf numFmtId="164" fontId="15" fillId="11" borderId="19" xfId="0" applyNumberFormat="1" applyFont="1" applyFill="1" applyBorder="1" applyAlignment="1">
      <alignment horizontal="right" vertical="center" indent="2"/>
    </xf>
    <xf numFmtId="0" fontId="43" fillId="11" borderId="43" xfId="0" applyFont="1" applyFill="1" applyBorder="1" applyAlignment="1">
      <alignment horizontal="center" vertical="center" wrapText="1" shrinkToFit="1"/>
    </xf>
    <xf numFmtId="164" fontId="15" fillId="4" borderId="44" xfId="0" applyNumberFormat="1" applyFont="1" applyFill="1" applyBorder="1" applyAlignment="1">
      <alignment horizontal="right" vertical="center" indent="3"/>
    </xf>
    <xf numFmtId="164" fontId="15" fillId="11" borderId="45" xfId="0" applyNumberFormat="1" applyFont="1" applyFill="1" applyBorder="1" applyAlignment="1">
      <alignment horizontal="right" vertical="center" indent="3"/>
    </xf>
    <xf numFmtId="0" fontId="43" fillId="2" borderId="0" xfId="0" applyFont="1" applyFill="1" applyBorder="1" applyAlignment="1">
      <alignment vertical="center" wrapText="1" shrinkToFit="1"/>
    </xf>
    <xf numFmtId="0" fontId="41" fillId="2" borderId="0" xfId="0" applyFont="1" applyFill="1" applyBorder="1" applyAlignment="1"/>
    <xf numFmtId="0" fontId="8" fillId="0" borderId="0" xfId="0" applyFont="1" applyFill="1"/>
    <xf numFmtId="16" fontId="34" fillId="12" borderId="22" xfId="0" quotePrefix="1" applyNumberFormat="1" applyFont="1" applyFill="1" applyBorder="1" applyAlignment="1">
      <alignment horizontal="center" vertical="center"/>
    </xf>
    <xf numFmtId="0" fontId="34" fillId="12" borderId="22" xfId="0" quotePrefix="1" applyFont="1" applyFill="1" applyBorder="1" applyAlignment="1">
      <alignment horizontal="center" vertical="center"/>
    </xf>
    <xf numFmtId="0" fontId="81" fillId="0" borderId="0" xfId="0" applyFont="1" applyFill="1"/>
    <xf numFmtId="0" fontId="15" fillId="2" borderId="14" xfId="0" applyFont="1" applyFill="1" applyBorder="1" applyAlignment="1">
      <alignment horizontal="left" vertical="center"/>
    </xf>
    <xf numFmtId="0" fontId="15" fillId="15" borderId="14" xfId="0" applyFont="1" applyFill="1" applyBorder="1" applyAlignment="1">
      <alignment horizontal="left" vertical="center"/>
    </xf>
    <xf numFmtId="0" fontId="15" fillId="15" borderId="16" xfId="0" applyFont="1" applyFill="1" applyBorder="1" applyAlignment="1">
      <alignment horizontal="left" vertical="center"/>
    </xf>
    <xf numFmtId="165" fontId="35" fillId="15" borderId="19" xfId="0" applyNumberFormat="1" applyFont="1" applyFill="1" applyBorder="1" applyAlignment="1">
      <alignment horizontal="right" vertical="center" indent="1"/>
    </xf>
    <xf numFmtId="0" fontId="6" fillId="2" borderId="0" xfId="0" applyFont="1" applyFill="1"/>
    <xf numFmtId="0" fontId="18" fillId="2" borderId="0" xfId="0" applyFont="1" applyFill="1" applyBorder="1" applyAlignment="1">
      <alignment horizontal="right"/>
    </xf>
    <xf numFmtId="0" fontId="6" fillId="2" borderId="0" xfId="0" applyFont="1" applyFill="1"/>
    <xf numFmtId="0" fontId="46" fillId="2" borderId="0" xfId="1" applyFont="1" applyFill="1" applyAlignment="1" applyProtection="1"/>
    <xf numFmtId="0" fontId="98" fillId="2" borderId="0" xfId="0" applyFont="1" applyFill="1" applyAlignment="1">
      <alignment horizontal="center"/>
    </xf>
    <xf numFmtId="0" fontId="12" fillId="2" borderId="56" xfId="0" applyFont="1" applyFill="1" applyBorder="1" applyAlignment="1">
      <alignment horizontal="left"/>
    </xf>
    <xf numFmtId="0" fontId="12" fillId="2" borderId="57" xfId="0" applyFont="1" applyFill="1" applyBorder="1" applyAlignment="1">
      <alignment horizontal="left"/>
    </xf>
    <xf numFmtId="0" fontId="12" fillId="2" borderId="48" xfId="0" applyFont="1" applyFill="1" applyBorder="1" applyAlignment="1"/>
    <xf numFmtId="0" fontId="12" fillId="2" borderId="49" xfId="0" applyFont="1" applyFill="1" applyBorder="1" applyAlignment="1"/>
    <xf numFmtId="0" fontId="12" fillId="2" borderId="50" xfId="0" applyFont="1" applyFill="1" applyBorder="1" applyAlignment="1"/>
    <xf numFmtId="0" fontId="12" fillId="2" borderId="51" xfId="0" applyFont="1" applyFill="1" applyBorder="1" applyAlignment="1"/>
    <xf numFmtId="0" fontId="12" fillId="2" borderId="52" xfId="0" applyFont="1" applyFill="1" applyBorder="1" applyAlignment="1"/>
    <xf numFmtId="0" fontId="6" fillId="2" borderId="53" xfId="0" applyFont="1" applyFill="1" applyBorder="1"/>
    <xf numFmtId="0" fontId="6" fillId="2" borderId="54" xfId="0" applyFont="1" applyFill="1" applyBorder="1"/>
    <xf numFmtId="0" fontId="6" fillId="2" borderId="55" xfId="0" applyFont="1" applyFill="1" applyBorder="1"/>
    <xf numFmtId="0" fontId="96" fillId="15" borderId="22" xfId="0" applyFont="1" applyFill="1" applyBorder="1" applyAlignment="1">
      <alignment horizontal="center" vertical="center" wrapText="1" shrinkToFit="1"/>
    </xf>
    <xf numFmtId="165" fontId="81" fillId="0" borderId="0" xfId="0" applyNumberFormat="1" applyFont="1" applyFill="1"/>
    <xf numFmtId="0" fontId="6" fillId="2" borderId="0" xfId="0" applyFont="1" applyFill="1"/>
    <xf numFmtId="0" fontId="6" fillId="4" borderId="0" xfId="0" applyFont="1" applyFill="1"/>
    <xf numFmtId="0" fontId="18" fillId="2" borderId="0" xfId="0" applyFont="1" applyFill="1" applyBorder="1" applyAlignment="1">
      <alignment horizontal="right"/>
    </xf>
    <xf numFmtId="49" fontId="34" fillId="9" borderId="22" xfId="0" quotePrefix="1" applyNumberFormat="1" applyFont="1" applyFill="1" applyBorder="1" applyAlignment="1">
      <alignment horizontal="center" vertical="center" wrapText="1" shrinkToFit="1"/>
    </xf>
    <xf numFmtId="0" fontId="7" fillId="0" borderId="0" xfId="0" applyFont="1" applyFill="1" applyBorder="1"/>
    <xf numFmtId="1" fontId="7" fillId="8" borderId="0" xfId="0" applyNumberFormat="1" applyFont="1" applyFill="1" applyBorder="1"/>
    <xf numFmtId="165" fontId="7" fillId="8" borderId="0" xfId="0" applyNumberFormat="1" applyFont="1" applyFill="1" applyAlignment="1">
      <alignment horizontal="right" shrinkToFit="1"/>
    </xf>
    <xf numFmtId="0" fontId="15" fillId="8" borderId="14" xfId="0" applyFont="1" applyFill="1" applyBorder="1" applyAlignment="1">
      <alignment horizontal="left" vertical="center"/>
    </xf>
    <xf numFmtId="0" fontId="15" fillId="8" borderId="16" xfId="0" applyFont="1" applyFill="1" applyBorder="1" applyAlignment="1">
      <alignment horizontal="left" vertical="center"/>
    </xf>
    <xf numFmtId="0" fontId="96" fillId="8" borderId="13" xfId="0" applyFont="1" applyFill="1" applyBorder="1" applyAlignment="1">
      <alignment horizontal="center" vertical="center" wrapText="1" shrinkToFit="1"/>
    </xf>
    <xf numFmtId="165" fontId="99" fillId="2" borderId="18" xfId="0" applyNumberFormat="1" applyFont="1" applyFill="1" applyBorder="1" applyAlignment="1">
      <alignment horizontal="right" vertical="center" indent="1"/>
    </xf>
    <xf numFmtId="165" fontId="99" fillId="8" borderId="18" xfId="0" applyNumberFormat="1" applyFont="1" applyFill="1" applyBorder="1" applyAlignment="1">
      <alignment horizontal="right" vertical="center" indent="1"/>
    </xf>
    <xf numFmtId="165" fontId="99" fillId="8" borderId="19" xfId="0" applyNumberFormat="1" applyFont="1" applyFill="1" applyBorder="1" applyAlignment="1">
      <alignment horizontal="right" vertical="center" indent="1"/>
    </xf>
    <xf numFmtId="0" fontId="98" fillId="2" borderId="0" xfId="0" applyFont="1" applyFill="1" applyAlignment="1"/>
    <xf numFmtId="0" fontId="100" fillId="2" borderId="0" xfId="0" applyFont="1" applyFill="1" applyAlignment="1">
      <alignment horizontal="center"/>
    </xf>
    <xf numFmtId="0" fontId="12" fillId="2" borderId="0" xfId="0" applyFont="1" applyFill="1" applyBorder="1" applyAlignment="1">
      <alignment wrapText="1"/>
    </xf>
    <xf numFmtId="0" fontId="6" fillId="2" borderId="0" xfId="0" applyFont="1" applyFill="1" applyBorder="1" applyAlignment="1"/>
    <xf numFmtId="0" fontId="100" fillId="2" borderId="0" xfId="0" applyFont="1" applyFill="1" applyBorder="1" applyAlignment="1"/>
    <xf numFmtId="0" fontId="6" fillId="2" borderId="0" xfId="0" applyFont="1" applyFill="1"/>
    <xf numFmtId="165" fontId="101" fillId="0" borderId="0" xfId="0" applyNumberFormat="1" applyFont="1"/>
    <xf numFmtId="0" fontId="6" fillId="2" borderId="0" xfId="0" applyFont="1" applyFill="1"/>
    <xf numFmtId="0" fontId="22" fillId="8" borderId="0" xfId="0" applyFont="1" applyFill="1" applyAlignment="1"/>
    <xf numFmtId="0" fontId="6" fillId="21" borderId="0" xfId="0" applyFont="1" applyFill="1"/>
    <xf numFmtId="0" fontId="12" fillId="9" borderId="0" xfId="0" applyFont="1" applyFill="1" applyAlignment="1">
      <alignment horizontal="left"/>
    </xf>
    <xf numFmtId="0" fontId="12" fillId="22" borderId="0" xfId="0" applyFont="1" applyFill="1" applyAlignment="1">
      <alignment horizontal="left"/>
    </xf>
    <xf numFmtId="0" fontId="83" fillId="6" borderId="13" xfId="0" applyFont="1" applyFill="1" applyBorder="1" applyAlignment="1">
      <alignment horizontal="center" vertical="center" wrapText="1" shrinkToFit="1"/>
    </xf>
    <xf numFmtId="0" fontId="83" fillId="8" borderId="13" xfId="0" applyFont="1" applyFill="1" applyBorder="1" applyAlignment="1">
      <alignment horizontal="center" vertical="center" wrapText="1" shrinkToFit="1"/>
    </xf>
    <xf numFmtId="0" fontId="83" fillId="18" borderId="13" xfId="0" applyFont="1" applyFill="1" applyBorder="1" applyAlignment="1">
      <alignment horizontal="center" vertical="center" wrapText="1" shrinkToFit="1"/>
    </xf>
    <xf numFmtId="0" fontId="83" fillId="11" borderId="13" xfId="0" applyFont="1" applyFill="1" applyBorder="1" applyAlignment="1">
      <alignment horizontal="center" vertical="center" wrapText="1" shrinkToFit="1"/>
    </xf>
    <xf numFmtId="17" fontId="41" fillId="8" borderId="13" xfId="0" applyNumberFormat="1" applyFont="1" applyFill="1" applyBorder="1" applyAlignment="1">
      <alignment horizontal="center" vertical="center"/>
    </xf>
    <xf numFmtId="165" fontId="7" fillId="0" borderId="0" xfId="0" quotePrefix="1" applyNumberFormat="1" applyFont="1" applyFill="1"/>
    <xf numFmtId="165" fontId="99" fillId="15" borderId="18" xfId="0" applyNumberFormat="1" applyFont="1" applyFill="1" applyBorder="1" applyAlignment="1">
      <alignment horizontal="right" vertical="center" indent="1"/>
    </xf>
    <xf numFmtId="165" fontId="99" fillId="15" borderId="19" xfId="0" applyNumberFormat="1" applyFont="1" applyFill="1" applyBorder="1" applyAlignment="1">
      <alignment horizontal="right" vertical="center" indent="1"/>
    </xf>
    <xf numFmtId="0" fontId="6" fillId="2" borderId="0" xfId="0" applyFont="1" applyFill="1"/>
    <xf numFmtId="164" fontId="15" fillId="4" borderId="28" xfId="0" applyNumberFormat="1" applyFont="1" applyFill="1" applyBorder="1" applyAlignment="1">
      <alignment horizontal="right" vertical="center" indent="3"/>
    </xf>
    <xf numFmtId="164" fontId="15" fillId="11" borderId="14" xfId="0" applyNumberFormat="1" applyFont="1" applyFill="1" applyBorder="1" applyAlignment="1">
      <alignment horizontal="right" vertical="center" indent="3"/>
    </xf>
    <xf numFmtId="164" fontId="44" fillId="4" borderId="16" xfId="0" applyNumberFormat="1" applyFont="1" applyFill="1" applyBorder="1" applyAlignment="1">
      <alignment horizontal="right" vertical="center" indent="3"/>
    </xf>
    <xf numFmtId="0" fontId="33" fillId="2" borderId="14" xfId="0" applyFont="1" applyFill="1" applyBorder="1" applyAlignment="1">
      <alignment vertical="center"/>
    </xf>
    <xf numFmtId="0" fontId="91" fillId="2" borderId="14" xfId="0" applyFont="1" applyFill="1" applyBorder="1" applyAlignment="1">
      <alignment horizontal="center" vertical="center" wrapText="1" shrinkToFit="1"/>
    </xf>
    <xf numFmtId="3" fontId="15" fillId="2" borderId="14" xfId="0" applyNumberFormat="1" applyFont="1" applyFill="1" applyBorder="1" applyAlignment="1">
      <alignment horizontal="right" vertical="center" indent="2"/>
    </xf>
    <xf numFmtId="3" fontId="44" fillId="2" borderId="14" xfId="0" applyNumberFormat="1" applyFont="1" applyFill="1" applyBorder="1" applyAlignment="1">
      <alignment horizontal="right" vertical="center" indent="2"/>
    </xf>
    <xf numFmtId="0" fontId="103" fillId="11" borderId="13" xfId="0" applyFont="1" applyFill="1" applyBorder="1" applyAlignment="1">
      <alignment horizontal="center" vertical="center" wrapText="1" shrinkToFit="1"/>
    </xf>
    <xf numFmtId="165" fontId="81" fillId="0" borderId="0" xfId="0" applyNumberFormat="1" applyFont="1"/>
    <xf numFmtId="165" fontId="35" fillId="11" borderId="0" xfId="0" applyNumberFormat="1" applyFont="1" applyFill="1"/>
    <xf numFmtId="165" fontId="81" fillId="11" borderId="0" xfId="0" applyNumberFormat="1" applyFont="1" applyFill="1"/>
    <xf numFmtId="0" fontId="6" fillId="2" borderId="0" xfId="0" applyFont="1" applyFill="1"/>
    <xf numFmtId="165" fontId="44" fillId="4" borderId="45" xfId="0" applyNumberFormat="1" applyFont="1" applyFill="1" applyBorder="1" applyAlignment="1">
      <alignment horizontal="right" vertical="center" indent="3"/>
    </xf>
    <xf numFmtId="165" fontId="44" fillId="4" borderId="18" xfId="0" applyNumberFormat="1" applyFont="1" applyFill="1" applyBorder="1" applyAlignment="1">
      <alignment horizontal="right" vertical="center" indent="3"/>
    </xf>
    <xf numFmtId="165" fontId="15" fillId="11" borderId="45" xfId="0" applyNumberFormat="1" applyFont="1" applyFill="1" applyBorder="1" applyAlignment="1">
      <alignment horizontal="right" vertical="center" indent="3"/>
    </xf>
    <xf numFmtId="165" fontId="15" fillId="11" borderId="18" xfId="0" applyNumberFormat="1" applyFont="1" applyFill="1" applyBorder="1" applyAlignment="1">
      <alignment horizontal="right" vertical="center" indent="3"/>
    </xf>
    <xf numFmtId="165" fontId="15" fillId="4" borderId="45" xfId="0" applyNumberFormat="1" applyFont="1" applyFill="1" applyBorder="1" applyAlignment="1">
      <alignment horizontal="right" vertical="center" indent="3"/>
    </xf>
    <xf numFmtId="165" fontId="15" fillId="4" borderId="18" xfId="0" applyNumberFormat="1" applyFont="1" applyFill="1" applyBorder="1" applyAlignment="1">
      <alignment horizontal="right" vertical="center" indent="3"/>
    </xf>
    <xf numFmtId="165" fontId="15" fillId="2" borderId="45" xfId="0" applyNumberFormat="1" applyFont="1" applyFill="1" applyBorder="1" applyAlignment="1">
      <alignment horizontal="right" vertical="center" indent="3"/>
    </xf>
    <xf numFmtId="165" fontId="15" fillId="2" borderId="18" xfId="0" applyNumberFormat="1" applyFont="1" applyFill="1" applyBorder="1" applyAlignment="1">
      <alignment horizontal="right" vertical="center" indent="3"/>
    </xf>
    <xf numFmtId="165" fontId="15" fillId="11" borderId="46" xfId="0" applyNumberFormat="1" applyFont="1" applyFill="1" applyBorder="1" applyAlignment="1">
      <alignment horizontal="right" vertical="center" indent="3"/>
    </xf>
    <xf numFmtId="165" fontId="15" fillId="11" borderId="19" xfId="0" applyNumberFormat="1" applyFont="1" applyFill="1" applyBorder="1" applyAlignment="1">
      <alignment horizontal="right" vertical="center" indent="3"/>
    </xf>
    <xf numFmtId="0" fontId="37" fillId="11" borderId="20" xfId="0" applyFont="1" applyFill="1" applyBorder="1" applyAlignment="1">
      <alignment horizontal="left" vertical="center"/>
    </xf>
    <xf numFmtId="0" fontId="6" fillId="2" borderId="0" xfId="0" applyFont="1" applyFill="1"/>
    <xf numFmtId="0" fontId="6" fillId="2" borderId="0" xfId="0" applyFont="1" applyFill="1"/>
    <xf numFmtId="0" fontId="18" fillId="2" borderId="0" xfId="0" applyFont="1" applyFill="1" applyBorder="1" applyAlignment="1">
      <alignment horizontal="right"/>
    </xf>
    <xf numFmtId="0" fontId="40" fillId="2" borderId="0" xfId="0" applyFont="1" applyFill="1" applyBorder="1" applyAlignment="1"/>
    <xf numFmtId="0" fontId="90" fillId="2" borderId="14" xfId="0" applyFont="1" applyFill="1" applyBorder="1" applyAlignment="1">
      <alignment wrapText="1" shrinkToFit="1"/>
    </xf>
    <xf numFmtId="0" fontId="90" fillId="2" borderId="0" xfId="0" applyFont="1" applyFill="1" applyBorder="1" applyAlignment="1">
      <alignment wrapText="1" shrinkToFit="1"/>
    </xf>
    <xf numFmtId="0" fontId="18" fillId="2" borderId="0" xfId="0" applyFont="1" applyFill="1" applyBorder="1" applyAlignment="1"/>
    <xf numFmtId="0" fontId="14" fillId="2" borderId="0" xfId="0" applyFont="1" applyFill="1" applyBorder="1"/>
    <xf numFmtId="0" fontId="41" fillId="2" borderId="29" xfId="0" applyFont="1" applyFill="1" applyBorder="1" applyAlignment="1"/>
    <xf numFmtId="0" fontId="6" fillId="2" borderId="0" xfId="0" applyFont="1" applyFill="1"/>
    <xf numFmtId="0" fontId="40" fillId="2" borderId="0" xfId="0" quotePrefix="1" applyFont="1" applyFill="1" applyBorder="1" applyAlignment="1"/>
    <xf numFmtId="0" fontId="4" fillId="2" borderId="29" xfId="0" applyFont="1" applyFill="1" applyBorder="1" applyAlignment="1"/>
    <xf numFmtId="0" fontId="107" fillId="2" borderId="0" xfId="0" applyFont="1" applyFill="1" applyBorder="1" applyAlignment="1">
      <alignment horizontal="center" vertical="center"/>
    </xf>
    <xf numFmtId="0" fontId="110" fillId="2" borderId="0" xfId="1" applyFont="1" applyFill="1" applyAlignment="1" applyProtection="1"/>
    <xf numFmtId="0" fontId="111" fillId="2" borderId="0" xfId="1" applyFont="1" applyFill="1" applyAlignment="1" applyProtection="1">
      <alignment horizontal="right"/>
    </xf>
    <xf numFmtId="0" fontId="6" fillId="2" borderId="0" xfId="0" applyFont="1" applyFill="1"/>
    <xf numFmtId="0" fontId="36" fillId="2" borderId="0" xfId="0" applyFont="1" applyFill="1" applyAlignment="1">
      <alignment horizontal="right" wrapText="1"/>
    </xf>
    <xf numFmtId="0" fontId="6" fillId="2" borderId="0" xfId="0" applyFont="1" applyFill="1"/>
    <xf numFmtId="0" fontId="85" fillId="2" borderId="0" xfId="0" applyFont="1" applyFill="1" applyBorder="1" applyAlignment="1">
      <alignment vertical="top" wrapText="1"/>
    </xf>
    <xf numFmtId="0" fontId="112" fillId="2" borderId="0" xfId="0" applyFont="1" applyFill="1" applyBorder="1" applyAlignment="1">
      <alignment horizontal="justify" vertical="justify" wrapText="1"/>
    </xf>
    <xf numFmtId="0" fontId="6" fillId="3" borderId="0" xfId="0" applyFont="1" applyFill="1" applyBorder="1"/>
    <xf numFmtId="0" fontId="73" fillId="3" borderId="0" xfId="0" applyFont="1" applyFill="1" applyBorder="1" applyAlignment="1">
      <alignment vertical="center"/>
    </xf>
    <xf numFmtId="0" fontId="112" fillId="2" borderId="0" xfId="0" applyFont="1" applyFill="1" applyBorder="1" applyAlignment="1">
      <alignment vertical="justify" wrapText="1"/>
    </xf>
    <xf numFmtId="0" fontId="3" fillId="2" borderId="0" xfId="0" applyFont="1" applyFill="1" applyBorder="1" applyAlignment="1">
      <alignment horizontal="justify" vertical="top" wrapText="1" shrinkToFit="1"/>
    </xf>
    <xf numFmtId="0" fontId="6" fillId="2" borderId="0" xfId="0" applyFont="1" applyFill="1"/>
    <xf numFmtId="0" fontId="6" fillId="2" borderId="0" xfId="0" applyFont="1" applyFill="1"/>
    <xf numFmtId="0" fontId="7" fillId="2" borderId="0" xfId="0" applyFont="1" applyFill="1" applyAlignment="1">
      <alignment horizontal="left" indent="1"/>
    </xf>
    <xf numFmtId="0" fontId="116" fillId="2" borderId="0" xfId="0" applyFont="1" applyFill="1" applyBorder="1" applyAlignment="1">
      <alignment horizontal="justify" vertical="justify" wrapText="1"/>
    </xf>
    <xf numFmtId="0" fontId="40" fillId="4" borderId="0" xfId="1" applyFont="1" applyFill="1" applyAlignment="1" applyProtection="1">
      <alignment horizontal="left"/>
    </xf>
    <xf numFmtId="0" fontId="6" fillId="2" borderId="0" xfId="0" applyFont="1" applyFill="1"/>
    <xf numFmtId="3" fontId="15" fillId="2" borderId="18" xfId="0" applyNumberFormat="1" applyFont="1" applyFill="1" applyBorder="1" applyAlignment="1">
      <alignment horizontal="right" vertical="center" indent="1"/>
    </xf>
    <xf numFmtId="3" fontId="15" fillId="6" borderId="18" xfId="0" applyNumberFormat="1" applyFont="1" applyFill="1" applyBorder="1" applyAlignment="1">
      <alignment horizontal="right" vertical="center" indent="1"/>
    </xf>
    <xf numFmtId="3" fontId="17" fillId="2" borderId="19" xfId="0" applyNumberFormat="1" applyFont="1" applyFill="1" applyBorder="1" applyAlignment="1">
      <alignment horizontal="right" vertical="center" indent="1"/>
    </xf>
    <xf numFmtId="0" fontId="17" fillId="2" borderId="14" xfId="0" applyFont="1" applyFill="1" applyBorder="1" applyAlignment="1">
      <alignment horizontal="left" vertical="center" wrapText="1" indent="1" shrinkToFit="1"/>
    </xf>
    <xf numFmtId="0" fontId="17" fillId="2" borderId="16" xfId="0" applyFont="1" applyFill="1" applyBorder="1" applyAlignment="1">
      <alignment horizontal="left" vertical="center" wrapText="1" indent="1" shrinkToFit="1"/>
    </xf>
    <xf numFmtId="0" fontId="44" fillId="2" borderId="42" xfId="0" applyFont="1" applyFill="1" applyBorder="1" applyAlignment="1">
      <alignment horizontal="left" vertical="center" wrapText="1" indent="1" shrinkToFit="1"/>
    </xf>
    <xf numFmtId="0" fontId="44" fillId="2" borderId="19" xfId="0" applyFont="1" applyFill="1" applyBorder="1" applyAlignment="1">
      <alignment horizontal="left" vertical="center" wrapText="1" indent="1" shrinkToFit="1"/>
    </xf>
    <xf numFmtId="0" fontId="44" fillId="2" borderId="18" xfId="0" applyFont="1" applyFill="1" applyBorder="1" applyAlignment="1">
      <alignment horizontal="left" vertical="center" wrapText="1" indent="1" shrinkToFit="1"/>
    </xf>
    <xf numFmtId="0" fontId="44" fillId="4" borderId="18" xfId="0" applyFont="1" applyFill="1" applyBorder="1" applyAlignment="1">
      <alignment horizontal="left" vertical="center" wrapText="1" indent="1" shrinkToFit="1"/>
    </xf>
    <xf numFmtId="0" fontId="6" fillId="2" borderId="0" xfId="0" applyFont="1" applyFill="1"/>
    <xf numFmtId="0" fontId="40" fillId="4" borderId="0" xfId="1" applyFont="1" applyFill="1" applyAlignment="1" applyProtection="1">
      <alignment horizontal="left"/>
    </xf>
    <xf numFmtId="0" fontId="7" fillId="0" borderId="0" xfId="0" quotePrefix="1" applyFont="1"/>
    <xf numFmtId="49" fontId="38" fillId="9" borderId="40" xfId="0" quotePrefix="1" applyNumberFormat="1" applyFont="1" applyFill="1" applyBorder="1" applyAlignment="1">
      <alignment horizontal="center" vertical="center" wrapText="1" shrinkToFit="1"/>
    </xf>
    <xf numFmtId="49" fontId="8" fillId="0" borderId="0" xfId="0" quotePrefix="1" applyNumberFormat="1" applyFont="1" applyAlignment="1">
      <alignment horizontal="center"/>
    </xf>
    <xf numFmtId="0" fontId="7" fillId="0" borderId="0" xfId="0" applyFont="1" applyAlignment="1">
      <alignment horizontal="center"/>
    </xf>
    <xf numFmtId="1" fontId="7" fillId="16" borderId="0" xfId="0" applyNumberFormat="1" applyFont="1" applyFill="1"/>
    <xf numFmtId="0" fontId="6" fillId="2" borderId="0" xfId="0" applyFont="1" applyFill="1"/>
    <xf numFmtId="0" fontId="7" fillId="0" borderId="0" xfId="0" applyFont="1" applyAlignment="1">
      <alignment horizontal="center"/>
    </xf>
    <xf numFmtId="0" fontId="6" fillId="2" borderId="0" xfId="0" applyFont="1" applyFill="1"/>
    <xf numFmtId="0" fontId="30" fillId="10" borderId="13" xfId="0" applyFont="1" applyFill="1" applyBorder="1" applyAlignment="1">
      <alignment horizontal="center" vertical="center"/>
    </xf>
    <xf numFmtId="0" fontId="43" fillId="2" borderId="0" xfId="0" applyFont="1" applyFill="1" applyBorder="1" applyAlignment="1">
      <alignment horizontal="center" vertical="center" wrapText="1" shrinkToFit="1"/>
    </xf>
    <xf numFmtId="0" fontId="18" fillId="2" borderId="0" xfId="0" applyFont="1" applyFill="1" applyAlignment="1">
      <alignment horizontal="right"/>
    </xf>
    <xf numFmtId="0" fontId="6" fillId="2" borderId="0" xfId="0" applyFont="1" applyFill="1"/>
    <xf numFmtId="165" fontId="7" fillId="25" borderId="0" xfId="0" applyNumberFormat="1" applyFont="1" applyFill="1"/>
    <xf numFmtId="0" fontId="7" fillId="25" borderId="0" xfId="0" applyFont="1" applyFill="1"/>
    <xf numFmtId="0" fontId="6" fillId="2" borderId="0" xfId="0" applyFont="1" applyFill="1"/>
    <xf numFmtId="0" fontId="7" fillId="2" borderId="0" xfId="0" applyFont="1" applyFill="1" applyAlignment="1">
      <alignment horizontal="left" indent="1"/>
    </xf>
    <xf numFmtId="0" fontId="6" fillId="2" borderId="0" xfId="0" applyFont="1" applyFill="1"/>
    <xf numFmtId="0" fontId="41" fillId="2" borderId="0" xfId="0" applyFont="1" applyFill="1" applyAlignment="1">
      <alignment horizontal="left" vertical="center"/>
    </xf>
    <xf numFmtId="0" fontId="6" fillId="2" borderId="0" xfId="0" applyFont="1" applyFill="1"/>
    <xf numFmtId="0" fontId="7" fillId="0" borderId="0" xfId="0" applyFont="1" applyAlignment="1">
      <alignment horizontal="center" wrapText="1" shrinkToFit="1"/>
    </xf>
    <xf numFmtId="0" fontId="6" fillId="2" borderId="0" xfId="0" applyFont="1" applyFill="1"/>
    <xf numFmtId="1" fontId="35" fillId="0" borderId="0" xfId="0" applyNumberFormat="1" applyFont="1" applyFill="1"/>
    <xf numFmtId="165" fontId="7" fillId="8" borderId="0" xfId="0" applyNumberFormat="1" applyFont="1" applyFill="1" applyBorder="1"/>
    <xf numFmtId="0" fontId="88" fillId="2" borderId="40" xfId="0" applyFont="1" applyFill="1" applyBorder="1" applyAlignment="1">
      <alignment horizontal="left" vertical="center" indent="1"/>
    </xf>
    <xf numFmtId="165" fontId="3" fillId="2" borderId="40" xfId="0" applyNumberFormat="1" applyFont="1" applyFill="1" applyBorder="1" applyAlignment="1">
      <alignment horizontal="right" vertical="center" indent="1"/>
    </xf>
    <xf numFmtId="0" fontId="6" fillId="2" borderId="0" xfId="0" applyFont="1" applyFill="1"/>
    <xf numFmtId="0" fontId="6" fillId="2" borderId="0" xfId="0" applyFont="1" applyFill="1"/>
    <xf numFmtId="0" fontId="35" fillId="2" borderId="14" xfId="0" applyFont="1" applyFill="1" applyBorder="1" applyAlignment="1">
      <alignment horizontal="left" vertical="center"/>
    </xf>
    <xf numFmtId="0" fontId="35" fillId="15" borderId="14" xfId="0" applyFont="1" applyFill="1" applyBorder="1" applyAlignment="1">
      <alignment horizontal="left" vertical="center"/>
    </xf>
    <xf numFmtId="0" fontId="63" fillId="2" borderId="16" xfId="0" applyFont="1" applyFill="1" applyBorder="1" applyAlignment="1">
      <alignment horizontal="left" vertical="center" wrapText="1" shrinkToFit="1"/>
    </xf>
    <xf numFmtId="0" fontId="35" fillId="8" borderId="14" xfId="0" applyFont="1" applyFill="1" applyBorder="1" applyAlignment="1">
      <alignment horizontal="left" vertical="center"/>
    </xf>
    <xf numFmtId="0" fontId="50" fillId="2" borderId="16" xfId="0" applyFont="1" applyFill="1" applyBorder="1" applyAlignment="1">
      <alignment horizontal="left" vertical="center" wrapText="1" shrinkToFit="1"/>
    </xf>
    <xf numFmtId="0" fontId="35" fillId="2" borderId="14" xfId="0" applyFont="1" applyFill="1" applyBorder="1" applyAlignment="1">
      <alignment horizontal="left" vertical="center"/>
    </xf>
    <xf numFmtId="0" fontId="50" fillId="2" borderId="16" xfId="0" applyFont="1" applyFill="1" applyBorder="1" applyAlignment="1">
      <alignment horizontal="left" vertical="center"/>
    </xf>
    <xf numFmtId="0" fontId="15" fillId="4" borderId="22" xfId="0" applyFont="1" applyFill="1" applyBorder="1" applyAlignment="1">
      <alignment horizontal="left" vertical="center"/>
    </xf>
    <xf numFmtId="0" fontId="15" fillId="6" borderId="18" xfId="0" applyFont="1" applyFill="1" applyBorder="1" applyAlignment="1">
      <alignment horizontal="left" vertical="center"/>
    </xf>
    <xf numFmtId="0" fontId="17" fillId="4" borderId="19" xfId="0" applyFont="1" applyFill="1" applyBorder="1" applyAlignment="1">
      <alignment horizontal="left" vertical="center" wrapText="1" shrinkToFit="1"/>
    </xf>
    <xf numFmtId="0" fontId="35" fillId="6" borderId="14" xfId="0" applyFont="1" applyFill="1" applyBorder="1" applyAlignment="1">
      <alignment horizontal="left" vertical="center"/>
    </xf>
    <xf numFmtId="0" fontId="17" fillId="2" borderId="16" xfId="0" applyFont="1" applyFill="1" applyBorder="1" applyAlignment="1">
      <alignment horizontal="left" vertical="center" wrapText="1" shrinkToFit="1"/>
    </xf>
    <xf numFmtId="0" fontId="44" fillId="4" borderId="19" xfId="0" applyFont="1" applyFill="1" applyBorder="1" applyAlignment="1">
      <alignment horizontal="left" vertical="center" wrapText="1" shrinkToFit="1"/>
    </xf>
    <xf numFmtId="0" fontId="87" fillId="0" borderId="0" xfId="0" applyFont="1"/>
    <xf numFmtId="1" fontId="87" fillId="0" borderId="0" xfId="0" applyNumberFormat="1" applyFont="1"/>
    <xf numFmtId="0" fontId="87" fillId="0" borderId="0" xfId="0" applyFont="1" applyFill="1"/>
    <xf numFmtId="0" fontId="87" fillId="2" borderId="0" xfId="0" applyFont="1" applyFill="1"/>
    <xf numFmtId="0" fontId="6" fillId="2" borderId="0" xfId="0" applyFont="1" applyFill="1"/>
    <xf numFmtId="0" fontId="7" fillId="0" borderId="0" xfId="0" applyFont="1" applyAlignment="1">
      <alignment horizontal="center"/>
    </xf>
    <xf numFmtId="0" fontId="93" fillId="0" borderId="0" xfId="0" applyFont="1"/>
    <xf numFmtId="0" fontId="6" fillId="2" borderId="0" xfId="0" applyFont="1" applyFill="1"/>
    <xf numFmtId="0" fontId="34" fillId="3" borderId="20" xfId="0" applyFont="1" applyFill="1" applyBorder="1" applyAlignment="1">
      <alignment horizontal="center" vertical="center"/>
    </xf>
    <xf numFmtId="0" fontId="34" fillId="3" borderId="23" xfId="0" applyFont="1" applyFill="1" applyBorder="1" applyAlignment="1">
      <alignment horizontal="center" vertical="center"/>
    </xf>
    <xf numFmtId="0" fontId="34" fillId="3" borderId="21" xfId="0" applyFont="1" applyFill="1" applyBorder="1" applyAlignment="1">
      <alignment horizontal="center" vertical="center"/>
    </xf>
    <xf numFmtId="0" fontId="41" fillId="2" borderId="0" xfId="0" applyFont="1" applyFill="1" applyBorder="1" applyAlignment="1">
      <alignment horizontal="left"/>
    </xf>
    <xf numFmtId="0" fontId="41" fillId="2" borderId="29" xfId="0" applyFont="1" applyFill="1" applyBorder="1" applyAlignment="1">
      <alignment horizontal="left"/>
    </xf>
    <xf numFmtId="0" fontId="7" fillId="0" borderId="0" xfId="0" applyFont="1" applyAlignment="1">
      <alignment horizontal="center" wrapText="1" shrinkToFit="1"/>
    </xf>
    <xf numFmtId="0" fontId="113" fillId="2" borderId="0" xfId="0" applyFont="1" applyFill="1" applyBorder="1" applyAlignment="1"/>
    <xf numFmtId="0" fontId="119" fillId="2" borderId="0" xfId="1" applyFont="1" applyFill="1" applyBorder="1" applyAlignment="1" applyProtection="1">
      <alignment horizontal="right" vertical="center" wrapText="1"/>
    </xf>
    <xf numFmtId="165" fontId="15" fillId="2" borderId="34" xfId="0" applyNumberFormat="1" applyFont="1" applyFill="1" applyBorder="1" applyAlignment="1">
      <alignment horizontal="right" vertical="center" indent="1"/>
    </xf>
    <xf numFmtId="0" fontId="36" fillId="6" borderId="14" xfId="0" applyFont="1" applyFill="1" applyBorder="1" applyAlignment="1">
      <alignment horizontal="left" vertical="center" indent="1"/>
    </xf>
    <xf numFmtId="165" fontId="15" fillId="6" borderId="14" xfId="0" applyNumberFormat="1" applyFont="1" applyFill="1" applyBorder="1" applyAlignment="1">
      <alignment horizontal="right" vertical="center" indent="1"/>
    </xf>
    <xf numFmtId="165" fontId="15" fillId="6" borderId="0" xfId="0" applyNumberFormat="1" applyFont="1" applyFill="1" applyBorder="1" applyAlignment="1">
      <alignment horizontal="right" vertical="center" indent="1"/>
    </xf>
    <xf numFmtId="165" fontId="15" fillId="6" borderId="15" xfId="0" applyNumberFormat="1" applyFont="1" applyFill="1" applyBorder="1" applyAlignment="1">
      <alignment horizontal="right" vertical="center" indent="1"/>
    </xf>
    <xf numFmtId="0" fontId="7" fillId="0" borderId="0" xfId="0" applyFont="1" applyAlignment="1">
      <alignment horizontal="center"/>
    </xf>
    <xf numFmtId="0" fontId="6" fillId="2" borderId="0" xfId="0" applyFont="1" applyFill="1"/>
    <xf numFmtId="49" fontId="34" fillId="9" borderId="13" xfId="0" applyNumberFormat="1" applyFont="1" applyFill="1" applyBorder="1" applyAlignment="1">
      <alignment horizontal="center" vertical="center"/>
    </xf>
    <xf numFmtId="0" fontId="34" fillId="9" borderId="20" xfId="0" applyFont="1" applyFill="1" applyBorder="1" applyAlignment="1">
      <alignment horizontal="center" vertical="center"/>
    </xf>
    <xf numFmtId="0" fontId="34" fillId="9" borderId="21" xfId="0" applyFont="1" applyFill="1" applyBorder="1" applyAlignment="1">
      <alignment horizontal="center" vertical="center"/>
    </xf>
    <xf numFmtId="0" fontId="90" fillId="25" borderId="0" xfId="0" applyFont="1" applyFill="1" applyAlignment="1">
      <alignment wrapText="1"/>
    </xf>
    <xf numFmtId="0" fontId="90" fillId="25" borderId="0" xfId="0" applyFont="1" applyFill="1" applyAlignment="1">
      <alignment horizontal="center"/>
    </xf>
    <xf numFmtId="165" fontId="7" fillId="0" borderId="0" xfId="0" applyNumberFormat="1" applyFont="1" applyAlignment="1">
      <alignment wrapText="1"/>
    </xf>
    <xf numFmtId="0" fontId="81" fillId="25" borderId="0" xfId="0" applyFont="1" applyFill="1"/>
    <xf numFmtId="165" fontId="81" fillId="25" borderId="0" xfId="0" applyNumberFormat="1" applyFont="1" applyFill="1"/>
    <xf numFmtId="0" fontId="41" fillId="11" borderId="13" xfId="0" applyFont="1" applyFill="1" applyBorder="1" applyAlignment="1">
      <alignment horizontal="center" vertical="center" wrapText="1"/>
    </xf>
    <xf numFmtId="0" fontId="78" fillId="16" borderId="0" xfId="0" applyFont="1" applyFill="1" applyAlignment="1">
      <alignment horizontal="left"/>
    </xf>
    <xf numFmtId="0" fontId="6" fillId="2" borderId="0" xfId="0" applyFont="1" applyFill="1"/>
    <xf numFmtId="17" fontId="41" fillId="15" borderId="13" xfId="0" quotePrefix="1" applyNumberFormat="1" applyFont="1" applyFill="1" applyBorder="1" applyAlignment="1">
      <alignment horizontal="center" vertical="center" wrapText="1" shrinkToFit="1"/>
    </xf>
    <xf numFmtId="0" fontId="6" fillId="2" borderId="0" xfId="0" applyFont="1" applyFill="1"/>
    <xf numFmtId="0" fontId="27" fillId="2" borderId="0" xfId="1" applyFont="1" applyFill="1" applyAlignment="1" applyProtection="1">
      <alignment horizontal="left" indent="1"/>
    </xf>
    <xf numFmtId="165" fontId="35" fillId="8" borderId="14" xfId="0" applyNumberFormat="1" applyFont="1" applyFill="1" applyBorder="1" applyAlignment="1">
      <alignment horizontal="right" vertical="center" indent="1"/>
    </xf>
    <xf numFmtId="0" fontId="121" fillId="0" borderId="0" xfId="0" applyFont="1"/>
    <xf numFmtId="0" fontId="124" fillId="2" borderId="0" xfId="0" applyFont="1" applyFill="1" applyAlignment="1">
      <alignment horizontal="left" indent="1"/>
    </xf>
    <xf numFmtId="0" fontId="126" fillId="2" borderId="0" xfId="0" applyFont="1" applyFill="1" applyAlignment="1">
      <alignment vertical="center" wrapText="1" shrinkToFit="1"/>
    </xf>
    <xf numFmtId="0" fontId="127" fillId="2" borderId="0" xfId="1" applyFont="1" applyFill="1" applyAlignment="1" applyProtection="1">
      <alignment vertical="center" wrapText="1" shrinkToFit="1"/>
    </xf>
    <xf numFmtId="0" fontId="128" fillId="2" borderId="0" xfId="1" applyFont="1" applyFill="1" applyAlignment="1" applyProtection="1">
      <alignment horizontal="left" vertical="center" wrapText="1" indent="1" shrinkToFit="1"/>
    </xf>
    <xf numFmtId="0" fontId="16" fillId="0" borderId="0" xfId="0" applyFont="1"/>
    <xf numFmtId="0" fontId="22" fillId="2" borderId="0" xfId="0" applyFont="1" applyFill="1"/>
    <xf numFmtId="0" fontId="131" fillId="0" borderId="0" xfId="0" applyFont="1"/>
    <xf numFmtId="0" fontId="96" fillId="15" borderId="28" xfId="0" applyFont="1" applyFill="1" applyBorder="1" applyAlignment="1">
      <alignment horizontal="center" vertical="center" wrapText="1" shrinkToFit="1"/>
    </xf>
    <xf numFmtId="165" fontId="35" fillId="2" borderId="14" xfId="0" applyNumberFormat="1" applyFont="1" applyFill="1" applyBorder="1" applyAlignment="1">
      <alignment horizontal="right" vertical="center" indent="1"/>
    </xf>
    <xf numFmtId="165" fontId="35" fillId="15" borderId="14" xfId="0" applyNumberFormat="1" applyFont="1" applyFill="1" applyBorder="1" applyAlignment="1">
      <alignment horizontal="right" vertical="center" indent="1"/>
    </xf>
    <xf numFmtId="165" fontId="35" fillId="15" borderId="16" xfId="0" applyNumberFormat="1" applyFont="1" applyFill="1" applyBorder="1" applyAlignment="1">
      <alignment horizontal="right" vertical="center" indent="1"/>
    </xf>
    <xf numFmtId="165" fontId="35" fillId="2" borderId="0" xfId="0" applyNumberFormat="1" applyFont="1" applyFill="1" applyBorder="1" applyAlignment="1">
      <alignment horizontal="right" vertical="center" indent="1"/>
    </xf>
    <xf numFmtId="0" fontId="96" fillId="2" borderId="14" xfId="0" applyFont="1" applyFill="1" applyBorder="1" applyAlignment="1">
      <alignment horizontal="center" vertical="center" wrapText="1" shrinkToFit="1"/>
    </xf>
    <xf numFmtId="0" fontId="96" fillId="2" borderId="0" xfId="0" applyFont="1" applyFill="1" applyBorder="1" applyAlignment="1">
      <alignment horizontal="center" vertical="center" wrapText="1" shrinkToFit="1"/>
    </xf>
    <xf numFmtId="0" fontId="96" fillId="8" borderId="20" xfId="0" applyFont="1" applyFill="1" applyBorder="1" applyAlignment="1">
      <alignment horizontal="center" vertical="center" wrapText="1" shrinkToFit="1"/>
    </xf>
    <xf numFmtId="165" fontId="35" fillId="8" borderId="16" xfId="0" applyNumberFormat="1" applyFont="1" applyFill="1" applyBorder="1" applyAlignment="1">
      <alignment horizontal="right" vertical="center" indent="1"/>
    </xf>
    <xf numFmtId="0" fontId="6" fillId="2" borderId="0" xfId="0" applyFont="1" applyFill="1"/>
    <xf numFmtId="0" fontId="114" fillId="2" borderId="0" xfId="0" applyFont="1" applyFill="1" applyBorder="1" applyAlignment="1">
      <alignment horizontal="left" vertical="center" wrapText="1" shrinkToFit="1"/>
    </xf>
    <xf numFmtId="0" fontId="65" fillId="3" borderId="0" xfId="0" applyFont="1" applyFill="1" applyBorder="1" applyAlignment="1">
      <alignment horizontal="right"/>
    </xf>
    <xf numFmtId="0" fontId="118" fillId="2" borderId="0" xfId="0" applyFont="1" applyFill="1" applyBorder="1" applyAlignment="1">
      <alignment horizontal="right" vertical="center"/>
    </xf>
    <xf numFmtId="0" fontId="114" fillId="2" borderId="0" xfId="0" applyFont="1" applyFill="1" applyBorder="1" applyAlignment="1">
      <alignment horizontal="justify" vertical="top" wrapText="1" shrinkToFit="1"/>
    </xf>
    <xf numFmtId="0" fontId="6" fillId="2" borderId="35" xfId="0" applyFont="1" applyFill="1" applyBorder="1" applyAlignment="1">
      <alignment horizontal="center"/>
    </xf>
    <xf numFmtId="0" fontId="27" fillId="2" borderId="0" xfId="1" applyFont="1" applyFill="1" applyBorder="1" applyAlignment="1" applyProtection="1">
      <alignment horizontal="center"/>
    </xf>
    <xf numFmtId="0" fontId="69" fillId="2" borderId="0" xfId="0" applyFont="1" applyFill="1" applyBorder="1" applyAlignment="1">
      <alignment horizontal="justify" wrapText="1" shrinkToFit="1"/>
    </xf>
    <xf numFmtId="0" fontId="27" fillId="2" borderId="0" xfId="1" applyFont="1" applyFill="1" applyBorder="1" applyAlignment="1" applyProtection="1">
      <alignment horizontal="center" wrapText="1" shrinkToFit="1"/>
    </xf>
    <xf numFmtId="0" fontId="69" fillId="2" borderId="0" xfId="0" applyFont="1" applyFill="1" applyBorder="1" applyAlignment="1">
      <alignment horizontal="center" wrapText="1" shrinkToFit="1"/>
    </xf>
    <xf numFmtId="0" fontId="71" fillId="3" borderId="0" xfId="0" applyFont="1" applyFill="1" applyAlignment="1">
      <alignment horizontal="center" vertical="center" wrapText="1" shrinkToFit="1"/>
    </xf>
    <xf numFmtId="0" fontId="68" fillId="2" borderId="0" xfId="1" applyFont="1" applyFill="1" applyAlignment="1" applyProtection="1">
      <alignment horizontal="left"/>
    </xf>
    <xf numFmtId="0" fontId="6" fillId="2" borderId="0" xfId="0" applyFont="1" applyFill="1"/>
    <xf numFmtId="0" fontId="27" fillId="2" borderId="0" xfId="1" applyFont="1" applyFill="1" applyBorder="1" applyAlignment="1" applyProtection="1">
      <alignment horizontal="left" wrapText="1" shrinkToFit="1"/>
    </xf>
    <xf numFmtId="0" fontId="69" fillId="2" borderId="0" xfId="0" applyFont="1" applyFill="1" applyBorder="1" applyAlignment="1">
      <alignment horizontal="left" wrapText="1" shrinkToFit="1"/>
    </xf>
    <xf numFmtId="0" fontId="17" fillId="2" borderId="0" xfId="1" applyFont="1" applyFill="1" applyBorder="1" applyAlignment="1" applyProtection="1">
      <alignment horizontal="right" wrapText="1" indent="1" shrinkToFit="1"/>
    </xf>
    <xf numFmtId="0" fontId="65" fillId="3" borderId="0" xfId="0" applyFont="1" applyFill="1" applyAlignment="1">
      <alignment horizontal="right" vertical="center"/>
    </xf>
    <xf numFmtId="0" fontId="60" fillId="2" borderId="0" xfId="0" applyFont="1" applyFill="1" applyAlignment="1">
      <alignment horizontal="left"/>
    </xf>
    <xf numFmtId="0" fontId="22" fillId="11" borderId="0" xfId="0" applyFont="1" applyFill="1" applyAlignment="1">
      <alignment horizontal="center"/>
    </xf>
    <xf numFmtId="0" fontId="22" fillId="15" borderId="0" xfId="0" applyFont="1" applyFill="1" applyAlignment="1">
      <alignment horizontal="center"/>
    </xf>
    <xf numFmtId="0" fontId="46" fillId="2" borderId="0" xfId="1" applyFont="1" applyFill="1" applyAlignment="1" applyProtection="1">
      <alignment horizontal="left" indent="1"/>
    </xf>
    <xf numFmtId="0" fontId="42" fillId="2" borderId="0" xfId="0" applyFont="1" applyFill="1" applyAlignment="1">
      <alignment horizontal="left"/>
    </xf>
    <xf numFmtId="0" fontId="51" fillId="2" borderId="0" xfId="0" applyFont="1" applyFill="1" applyAlignment="1">
      <alignment horizontal="left"/>
    </xf>
    <xf numFmtId="0" fontId="16" fillId="2" borderId="0" xfId="0" applyFont="1" applyFill="1" applyAlignment="1">
      <alignment horizontal="left"/>
    </xf>
    <xf numFmtId="0" fontId="25" fillId="2" borderId="0" xfId="1" applyFont="1" applyFill="1" applyAlignment="1" applyProtection="1">
      <alignment horizontal="left"/>
    </xf>
    <xf numFmtId="0" fontId="6" fillId="6" borderId="0" xfId="0" applyFont="1" applyFill="1" applyAlignment="1">
      <alignment horizontal="center"/>
    </xf>
    <xf numFmtId="0" fontId="74" fillId="2" borderId="0" xfId="0" applyFont="1" applyFill="1" applyAlignment="1">
      <alignment horizontal="center"/>
    </xf>
    <xf numFmtId="0" fontId="53" fillId="2" borderId="0" xfId="0" applyFont="1" applyFill="1" applyAlignment="1">
      <alignment horizontal="left"/>
    </xf>
    <xf numFmtId="0" fontId="27" fillId="2" borderId="0" xfId="1" applyFont="1" applyFill="1" applyAlignment="1" applyProtection="1">
      <alignment horizontal="left" indent="1"/>
    </xf>
    <xf numFmtId="0" fontId="67" fillId="2" borderId="0" xfId="1" applyFont="1" applyFill="1" applyAlignment="1" applyProtection="1">
      <alignment horizontal="left" indent="1"/>
    </xf>
    <xf numFmtId="0" fontId="50" fillId="0" borderId="0" xfId="0" applyFont="1" applyAlignment="1">
      <alignment horizontal="left" indent="1"/>
    </xf>
    <xf numFmtId="0" fontId="55" fillId="2" borderId="0" xfId="1" applyFont="1" applyFill="1" applyAlignment="1" applyProtection="1">
      <alignment horizontal="left" indent="2"/>
    </xf>
    <xf numFmtId="0" fontId="22" fillId="8" borderId="0" xfId="0" applyFont="1" applyFill="1" applyAlignment="1">
      <alignment horizontal="center"/>
    </xf>
    <xf numFmtId="0" fontId="55" fillId="2" borderId="0" xfId="1" applyFont="1" applyFill="1" applyAlignment="1" applyProtection="1">
      <alignment horizontal="left" indent="1"/>
    </xf>
    <xf numFmtId="0" fontId="109" fillId="2" borderId="0" xfId="0" applyFont="1" applyFill="1" applyAlignment="1">
      <alignment horizontal="left"/>
    </xf>
    <xf numFmtId="0" fontId="22" fillId="24" borderId="0" xfId="0" applyFont="1" applyFill="1" applyAlignment="1">
      <alignment horizontal="center"/>
    </xf>
    <xf numFmtId="0" fontId="16" fillId="2" borderId="0" xfId="0" applyFont="1" applyFill="1" applyAlignment="1">
      <alignment horizontal="left" indent="1"/>
    </xf>
    <xf numFmtId="0" fontId="6" fillId="13" borderId="0" xfId="0" applyFont="1" applyFill="1" applyAlignment="1">
      <alignment horizontal="center"/>
    </xf>
    <xf numFmtId="0" fontId="6" fillId="26" borderId="0" xfId="0" applyFont="1" applyFill="1" applyAlignment="1">
      <alignment horizontal="center"/>
    </xf>
    <xf numFmtId="0" fontId="122" fillId="2" borderId="0" xfId="1" applyFont="1" applyFill="1" applyAlignment="1" applyProtection="1">
      <alignment horizontal="left" vertical="top" wrapText="1" shrinkToFit="1"/>
    </xf>
    <xf numFmtId="0" fontId="123" fillId="2" borderId="0" xfId="1" applyFont="1" applyFill="1" applyAlignment="1" applyProtection="1">
      <alignment horizontal="left" vertical="center" wrapText="1" shrinkToFit="1"/>
    </xf>
    <xf numFmtId="0" fontId="125" fillId="2" borderId="0" xfId="1" applyFont="1" applyFill="1" applyAlignment="1" applyProtection="1">
      <alignment horizontal="left" vertical="center" wrapText="1" shrinkToFit="1"/>
    </xf>
    <xf numFmtId="0" fontId="125" fillId="2" borderId="0" xfId="1" applyNumberFormat="1" applyFont="1" applyFill="1" applyAlignment="1" applyProtection="1">
      <alignment horizontal="left" vertical="center" wrapText="1" shrinkToFit="1"/>
    </xf>
    <xf numFmtId="0" fontId="122" fillId="2" borderId="0" xfId="1" applyFont="1" applyFill="1" applyAlignment="1" applyProtection="1">
      <alignment horizontal="left" vertical="center" wrapText="1" shrinkToFit="1"/>
    </xf>
    <xf numFmtId="0" fontId="6" fillId="27" borderId="0" xfId="0" applyFont="1" applyFill="1" applyAlignment="1">
      <alignment horizontal="center"/>
    </xf>
    <xf numFmtId="0" fontId="130" fillId="2" borderId="0" xfId="1" applyFont="1" applyFill="1" applyAlignment="1" applyProtection="1">
      <alignment horizontal="left" indent="3"/>
    </xf>
    <xf numFmtId="0" fontId="134" fillId="2" borderId="0" xfId="1" applyFont="1" applyFill="1" applyAlignment="1" applyProtection="1">
      <alignment horizontal="left" indent="3"/>
    </xf>
    <xf numFmtId="0" fontId="133" fillId="2" borderId="0" xfId="1" applyFont="1" applyFill="1" applyAlignment="1" applyProtection="1">
      <alignment horizontal="left" indent="3"/>
    </xf>
    <xf numFmtId="0" fontId="27" fillId="2" borderId="0" xfId="1" applyFont="1" applyFill="1" applyAlignment="1" applyProtection="1">
      <alignment horizontal="left" indent="3"/>
    </xf>
    <xf numFmtId="0" fontId="132" fillId="2" borderId="0" xfId="1" applyFont="1" applyFill="1" applyAlignment="1" applyProtection="1">
      <alignment horizontal="left" wrapText="1" indent="3" shrinkToFit="1"/>
    </xf>
    <xf numFmtId="0" fontId="133" fillId="2" borderId="0" xfId="1" applyFont="1" applyFill="1" applyAlignment="1" applyProtection="1">
      <alignment horizontal="left" wrapText="1" indent="3" shrinkToFit="1"/>
    </xf>
    <xf numFmtId="0" fontId="27" fillId="2" borderId="0" xfId="1" applyFont="1" applyFill="1" applyAlignment="1" applyProtection="1">
      <alignment horizontal="left" wrapText="1" indent="3" shrinkToFit="1"/>
    </xf>
    <xf numFmtId="0" fontId="122" fillId="0" borderId="0" xfId="1" applyFont="1" applyAlignment="1" applyProtection="1">
      <alignment horizontal="left" indent="3"/>
    </xf>
    <xf numFmtId="0" fontId="133" fillId="0" borderId="0" xfId="1" applyFont="1" applyAlignment="1" applyProtection="1">
      <alignment horizontal="left" indent="3"/>
    </xf>
    <xf numFmtId="0" fontId="27" fillId="0" borderId="0" xfId="1" applyFont="1" applyAlignment="1" applyProtection="1">
      <alignment horizontal="left" indent="3"/>
    </xf>
    <xf numFmtId="0" fontId="34" fillId="3" borderId="20" xfId="0" applyFont="1" applyFill="1" applyBorder="1" applyAlignment="1">
      <alignment horizontal="center" vertical="center"/>
    </xf>
    <xf numFmtId="0" fontId="34" fillId="3" borderId="23" xfId="0" applyFont="1" applyFill="1" applyBorder="1" applyAlignment="1">
      <alignment horizontal="center" vertical="center"/>
    </xf>
    <xf numFmtId="0" fontId="34" fillId="3" borderId="21" xfId="0" applyFont="1" applyFill="1" applyBorder="1" applyAlignment="1">
      <alignment horizontal="center" vertical="center"/>
    </xf>
    <xf numFmtId="0" fontId="37" fillId="6" borderId="14" xfId="0" applyFont="1" applyFill="1" applyBorder="1" applyAlignment="1">
      <alignment horizontal="left" vertical="center"/>
    </xf>
    <xf numFmtId="0" fontId="37" fillId="6" borderId="0" xfId="0" applyFont="1" applyFill="1" applyBorder="1" applyAlignment="1">
      <alignment horizontal="left" vertical="center"/>
    </xf>
    <xf numFmtId="0" fontId="37" fillId="6" borderId="15" xfId="0" applyFont="1" applyFill="1" applyBorder="1" applyAlignment="1">
      <alignment horizontal="left" vertical="center"/>
    </xf>
    <xf numFmtId="0" fontId="29" fillId="2" borderId="0" xfId="0" applyFont="1" applyFill="1" applyAlignment="1">
      <alignment horizontal="left" wrapText="1" shrinkToFit="1"/>
    </xf>
    <xf numFmtId="0" fontId="29" fillId="2" borderId="0" xfId="0" applyFont="1" applyFill="1" applyAlignment="1">
      <alignment horizontal="left"/>
    </xf>
    <xf numFmtId="0" fontId="28" fillId="2" borderId="10" xfId="0" applyFont="1" applyFill="1" applyBorder="1" applyAlignment="1">
      <alignment horizontal="left"/>
    </xf>
    <xf numFmtId="0" fontId="20" fillId="3" borderId="22" xfId="0" applyFont="1" applyFill="1" applyBorder="1" applyAlignment="1">
      <alignment horizontal="left" vertical="center" indent="1"/>
    </xf>
    <xf numFmtId="0" fontId="20" fillId="3" borderId="19" xfId="0" applyFont="1" applyFill="1" applyBorder="1" applyAlignment="1">
      <alignment horizontal="left" vertical="center" indent="1"/>
    </xf>
    <xf numFmtId="0" fontId="18" fillId="2" borderId="29" xfId="0" applyFont="1" applyFill="1" applyBorder="1" applyAlignment="1">
      <alignment horizontal="right"/>
    </xf>
    <xf numFmtId="0" fontId="18" fillId="2" borderId="0" xfId="0" applyFont="1" applyFill="1" applyBorder="1" applyAlignment="1">
      <alignment horizontal="right"/>
    </xf>
    <xf numFmtId="0" fontId="16" fillId="2" borderId="7" xfId="0" applyFont="1" applyFill="1" applyBorder="1" applyAlignment="1">
      <alignment horizontal="right"/>
    </xf>
    <xf numFmtId="2" fontId="19" fillId="5" borderId="13" xfId="0" applyNumberFormat="1" applyFont="1" applyFill="1" applyBorder="1" applyAlignment="1">
      <alignment horizontal="center" vertical="center"/>
    </xf>
    <xf numFmtId="0" fontId="26" fillId="3" borderId="0" xfId="1" applyFont="1" applyFill="1" applyAlignment="1" applyProtection="1">
      <alignment horizontal="left" vertical="center" indent="1"/>
    </xf>
    <xf numFmtId="0" fontId="16" fillId="2" borderId="10" xfId="0" applyFont="1" applyFill="1" applyBorder="1" applyAlignment="1">
      <alignment horizontal="left"/>
    </xf>
    <xf numFmtId="2" fontId="30" fillId="5" borderId="13" xfId="0" applyNumberFormat="1" applyFont="1" applyFill="1" applyBorder="1" applyAlignment="1">
      <alignment horizontal="center" vertical="center"/>
    </xf>
    <xf numFmtId="0" fontId="27" fillId="2" borderId="0" xfId="1" applyFont="1" applyFill="1" applyAlignment="1" applyProtection="1">
      <alignment horizontal="left" indent="2"/>
    </xf>
    <xf numFmtId="0" fontId="24" fillId="2" borderId="7" xfId="0" applyFont="1" applyFill="1" applyBorder="1" applyAlignment="1">
      <alignment horizontal="left"/>
    </xf>
    <xf numFmtId="0" fontId="40" fillId="2" borderId="0" xfId="0" applyFont="1" applyFill="1" applyBorder="1" applyAlignment="1">
      <alignment horizontal="left"/>
    </xf>
    <xf numFmtId="2" fontId="30" fillId="5" borderId="15" xfId="0" applyNumberFormat="1" applyFont="1" applyFill="1" applyBorder="1" applyAlignment="1">
      <alignment horizontal="center" vertical="center"/>
    </xf>
    <xf numFmtId="2" fontId="30" fillId="5" borderId="17" xfId="0" applyNumberFormat="1" applyFont="1" applyFill="1" applyBorder="1" applyAlignment="1">
      <alignment horizontal="center" vertical="center"/>
    </xf>
    <xf numFmtId="2" fontId="19" fillId="5" borderId="28" xfId="0" applyNumberFormat="1" applyFont="1" applyFill="1" applyBorder="1" applyAlignment="1">
      <alignment horizontal="center" vertical="center"/>
    </xf>
    <xf numFmtId="2" fontId="19" fillId="5" borderId="29" xfId="0" applyNumberFormat="1" applyFont="1" applyFill="1" applyBorder="1" applyAlignment="1">
      <alignment horizontal="center" vertical="center"/>
    </xf>
    <xf numFmtId="2" fontId="19" fillId="5" borderId="30" xfId="0" applyNumberFormat="1" applyFont="1" applyFill="1" applyBorder="1" applyAlignment="1">
      <alignment horizontal="center" vertical="center"/>
    </xf>
    <xf numFmtId="2" fontId="19" fillId="5" borderId="16" xfId="0" applyNumberFormat="1" applyFont="1" applyFill="1" applyBorder="1" applyAlignment="1">
      <alignment horizontal="center" vertical="center"/>
    </xf>
    <xf numFmtId="2" fontId="19" fillId="5" borderId="34" xfId="0" applyNumberFormat="1" applyFont="1" applyFill="1" applyBorder="1" applyAlignment="1">
      <alignment horizontal="center" vertical="center"/>
    </xf>
    <xf numFmtId="2" fontId="19" fillId="5" borderId="17" xfId="0" applyNumberFormat="1" applyFont="1" applyFill="1" applyBorder="1" applyAlignment="1">
      <alignment horizontal="center" vertical="center"/>
    </xf>
    <xf numFmtId="2" fontId="19" fillId="5" borderId="20" xfId="0" applyNumberFormat="1" applyFont="1" applyFill="1" applyBorder="1" applyAlignment="1">
      <alignment horizontal="center" vertical="center"/>
    </xf>
    <xf numFmtId="2" fontId="19" fillId="5" borderId="23" xfId="0" applyNumberFormat="1" applyFont="1" applyFill="1" applyBorder="1" applyAlignment="1">
      <alignment horizontal="center" vertical="center"/>
    </xf>
    <xf numFmtId="2" fontId="19" fillId="5" borderId="21" xfId="0" applyNumberFormat="1" applyFont="1" applyFill="1" applyBorder="1" applyAlignment="1">
      <alignment horizontal="center" vertical="center"/>
    </xf>
    <xf numFmtId="2" fontId="21" fillId="6" borderId="13" xfId="0" applyNumberFormat="1" applyFont="1" applyFill="1" applyBorder="1" applyAlignment="1">
      <alignment horizontal="center" vertical="center"/>
    </xf>
    <xf numFmtId="1" fontId="21" fillId="6" borderId="13" xfId="0" applyNumberFormat="1" applyFont="1" applyFill="1" applyBorder="1" applyAlignment="1">
      <alignment horizontal="center" vertical="center"/>
    </xf>
    <xf numFmtId="3" fontId="23" fillId="4" borderId="28" xfId="0" applyNumberFormat="1" applyFont="1" applyFill="1" applyBorder="1" applyAlignment="1">
      <alignment horizontal="center" vertical="center"/>
    </xf>
    <xf numFmtId="3" fontId="23" fillId="4" borderId="30" xfId="0" applyNumberFormat="1" applyFont="1" applyFill="1" applyBorder="1" applyAlignment="1">
      <alignment horizontal="center" vertical="center"/>
    </xf>
    <xf numFmtId="3" fontId="23" fillId="4" borderId="22" xfId="0" applyNumberFormat="1" applyFont="1" applyFill="1" applyBorder="1" applyAlignment="1">
      <alignment horizontal="right" vertical="center" indent="3"/>
    </xf>
    <xf numFmtId="3" fontId="23" fillId="6" borderId="14" xfId="0" applyNumberFormat="1" applyFont="1" applyFill="1" applyBorder="1" applyAlignment="1">
      <alignment horizontal="center" vertical="center"/>
    </xf>
    <xf numFmtId="3" fontId="23" fillId="6" borderId="15" xfId="0" applyNumberFormat="1" applyFont="1" applyFill="1" applyBorder="1" applyAlignment="1">
      <alignment horizontal="center" vertical="center"/>
    </xf>
    <xf numFmtId="3" fontId="23" fillId="6" borderId="14" xfId="0" applyNumberFormat="1" applyFont="1" applyFill="1" applyBorder="1" applyAlignment="1">
      <alignment horizontal="right" vertical="center" indent="3"/>
    </xf>
    <xf numFmtId="3" fontId="23" fillId="6" borderId="15" xfId="0" applyNumberFormat="1" applyFont="1" applyFill="1" applyBorder="1" applyAlignment="1">
      <alignment horizontal="right" vertical="center" indent="3"/>
    </xf>
    <xf numFmtId="3" fontId="31" fillId="4" borderId="16" xfId="0" applyNumberFormat="1" applyFont="1" applyFill="1" applyBorder="1" applyAlignment="1">
      <alignment horizontal="right" vertical="center" indent="3"/>
    </xf>
    <xf numFmtId="3" fontId="31" fillId="4" borderId="17" xfId="0" applyNumberFormat="1" applyFont="1" applyFill="1" applyBorder="1" applyAlignment="1">
      <alignment horizontal="right" vertical="center" indent="3"/>
    </xf>
    <xf numFmtId="0" fontId="13" fillId="2" borderId="0" xfId="0" applyFont="1" applyFill="1" applyBorder="1" applyAlignment="1">
      <alignment horizontal="center" vertical="center"/>
    </xf>
    <xf numFmtId="0" fontId="106" fillId="2" borderId="14" xfId="0" applyFont="1" applyFill="1" applyBorder="1" applyAlignment="1">
      <alignment horizontal="left" wrapText="1" shrinkToFit="1"/>
    </xf>
    <xf numFmtId="0" fontId="106" fillId="2" borderId="0" xfId="0" applyFont="1" applyFill="1" applyBorder="1" applyAlignment="1">
      <alignment horizontal="left" wrapText="1" shrinkToFit="1"/>
    </xf>
    <xf numFmtId="0" fontId="18" fillId="2" borderId="0" xfId="0" applyFont="1" applyFill="1" applyBorder="1" applyAlignment="1">
      <alignment horizontal="right" vertical="center"/>
    </xf>
    <xf numFmtId="3" fontId="31" fillId="4" borderId="16" xfId="0" applyNumberFormat="1" applyFont="1" applyFill="1" applyBorder="1" applyAlignment="1">
      <alignment horizontal="center" vertical="center"/>
    </xf>
    <xf numFmtId="3" fontId="31" fillId="4" borderId="17" xfId="0" applyNumberFormat="1" applyFont="1" applyFill="1" applyBorder="1" applyAlignment="1">
      <alignment horizontal="center" vertical="center"/>
    </xf>
    <xf numFmtId="0" fontId="12" fillId="2" borderId="0" xfId="0" applyFont="1" applyFill="1" applyBorder="1" applyAlignment="1">
      <alignment horizontal="center"/>
    </xf>
    <xf numFmtId="0" fontId="11" fillId="2" borderId="10" xfId="0" applyFont="1" applyFill="1" applyBorder="1" applyAlignment="1">
      <alignment horizontal="left"/>
    </xf>
    <xf numFmtId="0" fontId="18" fillId="2" borderId="0" xfId="0" applyFont="1" applyFill="1" applyBorder="1" applyAlignment="1">
      <alignment horizontal="right" vertical="top"/>
    </xf>
    <xf numFmtId="0" fontId="18" fillId="2" borderId="29" xfId="0" applyFont="1" applyFill="1" applyBorder="1" applyAlignment="1">
      <alignment horizontal="right" vertical="center"/>
    </xf>
    <xf numFmtId="0" fontId="41" fillId="2" borderId="0" xfId="0" applyFont="1" applyFill="1" applyAlignment="1">
      <alignment horizontal="left" vertical="top" wrapText="1" shrinkToFit="1"/>
    </xf>
    <xf numFmtId="0" fontId="105" fillId="2" borderId="0" xfId="0" applyFont="1" applyFill="1" applyAlignment="1">
      <alignment horizontal="justify" wrapText="1" shrinkToFit="1"/>
    </xf>
    <xf numFmtId="0" fontId="18" fillId="2" borderId="9" xfId="0" applyFont="1" applyFill="1" applyBorder="1" applyAlignment="1">
      <alignment horizontal="left"/>
    </xf>
    <xf numFmtId="0" fontId="37" fillId="11" borderId="20" xfId="0" applyFont="1" applyFill="1" applyBorder="1" applyAlignment="1">
      <alignment horizontal="left" vertical="center"/>
    </xf>
    <xf numFmtId="0" fontId="37" fillId="11" borderId="23" xfId="0" applyFont="1" applyFill="1" applyBorder="1" applyAlignment="1">
      <alignment horizontal="left" vertical="center"/>
    </xf>
    <xf numFmtId="0" fontId="37" fillId="11" borderId="21" xfId="0" applyFont="1" applyFill="1" applyBorder="1" applyAlignment="1">
      <alignment horizontal="left" vertical="center"/>
    </xf>
    <xf numFmtId="0" fontId="42" fillId="2" borderId="25" xfId="0" applyFont="1" applyFill="1" applyBorder="1" applyAlignment="1">
      <alignment horizontal="left"/>
    </xf>
    <xf numFmtId="0" fontId="47" fillId="2" borderId="0" xfId="0" applyFont="1" applyFill="1" applyAlignment="1">
      <alignment horizontal="left"/>
    </xf>
    <xf numFmtId="0" fontId="47" fillId="2" borderId="0" xfId="0" applyFont="1" applyFill="1" applyAlignment="1">
      <alignment horizontal="left" wrapText="1" indent="3" shrinkToFit="1"/>
    </xf>
    <xf numFmtId="0" fontId="37" fillId="11" borderId="13" xfId="0" applyFont="1" applyFill="1" applyBorder="1" applyAlignment="1">
      <alignment horizontal="left" vertical="center"/>
    </xf>
    <xf numFmtId="0" fontId="24" fillId="2" borderId="24" xfId="0" applyFont="1" applyFill="1" applyBorder="1" applyAlignment="1">
      <alignment horizontal="left"/>
    </xf>
    <xf numFmtId="0" fontId="26" fillId="10" borderId="0" xfId="1" applyFont="1" applyFill="1" applyAlignment="1" applyProtection="1">
      <alignment horizontal="left" vertical="center" indent="1"/>
    </xf>
    <xf numFmtId="0" fontId="46" fillId="2" borderId="0" xfId="1" applyFont="1" applyFill="1" applyAlignment="1" applyProtection="1">
      <alignment horizontal="left" indent="2"/>
    </xf>
    <xf numFmtId="0" fontId="47" fillId="2" borderId="0" xfId="0" applyFont="1" applyFill="1" applyAlignment="1">
      <alignment horizontal="left" wrapText="1" shrinkToFit="1"/>
    </xf>
    <xf numFmtId="0" fontId="42" fillId="2" borderId="24" xfId="0" applyFont="1" applyFill="1" applyBorder="1" applyAlignment="1">
      <alignment horizontal="right"/>
    </xf>
    <xf numFmtId="0" fontId="30" fillId="10" borderId="28" xfId="0" applyFont="1" applyFill="1" applyBorder="1" applyAlignment="1">
      <alignment horizontal="center" vertical="center"/>
    </xf>
    <xf numFmtId="0" fontId="30" fillId="10" borderId="16" xfId="0" applyFont="1" applyFill="1" applyBorder="1" applyAlignment="1">
      <alignment horizontal="center" vertical="center"/>
    </xf>
    <xf numFmtId="0" fontId="38" fillId="10" borderId="20" xfId="0" applyFont="1" applyFill="1" applyBorder="1" applyAlignment="1">
      <alignment horizontal="center" vertical="center" wrapText="1" shrinkToFit="1"/>
    </xf>
    <xf numFmtId="0" fontId="38" fillId="10" borderId="21" xfId="0" applyFont="1" applyFill="1" applyBorder="1" applyAlignment="1">
      <alignment horizontal="center" vertical="center" wrapText="1" shrinkToFit="1"/>
    </xf>
    <xf numFmtId="0" fontId="6" fillId="2" borderId="36" xfId="0" applyFont="1" applyFill="1" applyBorder="1" applyAlignment="1">
      <alignment horizontal="center"/>
    </xf>
    <xf numFmtId="0" fontId="33" fillId="10" borderId="20" xfId="0" applyFont="1" applyFill="1" applyBorder="1" applyAlignment="1">
      <alignment horizontal="center" vertical="center" wrapText="1" shrinkToFit="1"/>
    </xf>
    <xf numFmtId="0" fontId="33" fillId="10" borderId="23" xfId="0" applyFont="1" applyFill="1" applyBorder="1" applyAlignment="1">
      <alignment horizontal="center" vertical="center" wrapText="1" shrinkToFit="1"/>
    </xf>
    <xf numFmtId="0" fontId="33" fillId="10" borderId="78" xfId="0" applyFont="1" applyFill="1" applyBorder="1" applyAlignment="1">
      <alignment horizontal="center" vertical="center" wrapText="1" shrinkToFit="1"/>
    </xf>
    <xf numFmtId="0" fontId="19" fillId="10" borderId="47" xfId="0" applyFont="1" applyFill="1" applyBorder="1" applyAlignment="1">
      <alignment horizontal="center" vertical="center"/>
    </xf>
    <xf numFmtId="0" fontId="19" fillId="10" borderId="23" xfId="0" applyFont="1" applyFill="1" applyBorder="1" applyAlignment="1">
      <alignment horizontal="center" vertical="center"/>
    </xf>
    <xf numFmtId="0" fontId="19" fillId="10" borderId="21" xfId="0" applyFont="1" applyFill="1" applyBorder="1" applyAlignment="1">
      <alignment horizontal="center" vertical="center"/>
    </xf>
    <xf numFmtId="0" fontId="96" fillId="11" borderId="13" xfId="0" applyFont="1" applyFill="1" applyBorder="1" applyAlignment="1">
      <alignment horizontal="center" vertical="center" wrapText="1" shrinkToFit="1"/>
    </xf>
    <xf numFmtId="0" fontId="96" fillId="11" borderId="22" xfId="0" applyFont="1" applyFill="1" applyBorder="1" applyAlignment="1">
      <alignment horizontal="center" vertical="center" wrapText="1" shrinkToFit="1"/>
    </xf>
    <xf numFmtId="0" fontId="96" fillId="11" borderId="19" xfId="0" applyFont="1" applyFill="1" applyBorder="1" applyAlignment="1">
      <alignment horizontal="center" vertical="center" wrapText="1" shrinkToFit="1"/>
    </xf>
    <xf numFmtId="0" fontId="30" fillId="10" borderId="13" xfId="0" applyFont="1" applyFill="1" applyBorder="1" applyAlignment="1">
      <alignment horizontal="center" vertical="center"/>
    </xf>
    <xf numFmtId="0" fontId="43" fillId="2" borderId="0" xfId="0" applyFont="1" applyFill="1" applyBorder="1" applyAlignment="1">
      <alignment horizontal="center" vertical="center" wrapText="1" shrinkToFit="1"/>
    </xf>
    <xf numFmtId="0" fontId="33" fillId="10" borderId="21" xfId="0" applyFont="1" applyFill="1" applyBorder="1" applyAlignment="1">
      <alignment horizontal="center" vertical="center" wrapText="1" shrinkToFit="1"/>
    </xf>
    <xf numFmtId="0" fontId="33" fillId="10" borderId="13" xfId="0" applyFont="1" applyFill="1" applyBorder="1" applyAlignment="1">
      <alignment horizontal="center" vertical="center"/>
    </xf>
    <xf numFmtId="0" fontId="41" fillId="2" borderId="0" xfId="0" applyFont="1" applyFill="1" applyAlignment="1">
      <alignment horizontal="left" wrapText="1" indent="3" shrinkToFit="1"/>
    </xf>
    <xf numFmtId="0" fontId="43" fillId="2" borderId="0" xfId="0" applyFont="1" applyFill="1" applyBorder="1" applyAlignment="1">
      <alignment horizontal="center" vertical="center"/>
    </xf>
    <xf numFmtId="0" fontId="41" fillId="2" borderId="0" xfId="0" applyFont="1" applyFill="1" applyBorder="1" applyAlignment="1">
      <alignment horizontal="left"/>
    </xf>
    <xf numFmtId="0" fontId="33" fillId="10" borderId="20" xfId="0" applyFont="1" applyFill="1" applyBorder="1" applyAlignment="1">
      <alignment horizontal="center" vertical="center" wrapText="1"/>
    </xf>
    <xf numFmtId="0" fontId="33" fillId="10" borderId="21" xfId="0" applyFont="1" applyFill="1" applyBorder="1" applyAlignment="1">
      <alignment horizontal="center" vertical="center" wrapText="1"/>
    </xf>
    <xf numFmtId="0" fontId="51" fillId="2" borderId="39" xfId="0" applyFont="1" applyFill="1" applyBorder="1" applyAlignment="1">
      <alignment horizontal="left"/>
    </xf>
    <xf numFmtId="0" fontId="75" fillId="2" borderId="0" xfId="0" applyFont="1" applyFill="1" applyAlignment="1">
      <alignment horizontal="left" wrapText="1" shrinkToFit="1"/>
    </xf>
    <xf numFmtId="0" fontId="20" fillId="12" borderId="28" xfId="0" applyFont="1" applyFill="1" applyBorder="1" applyAlignment="1">
      <alignment horizontal="left" vertical="center" wrapText="1" shrinkToFit="1"/>
    </xf>
    <xf numFmtId="0" fontId="20" fillId="12" borderId="29" xfId="0" applyFont="1" applyFill="1" applyBorder="1" applyAlignment="1">
      <alignment horizontal="left" vertical="center" wrapText="1" shrinkToFit="1"/>
    </xf>
    <xf numFmtId="0" fontId="20" fillId="12" borderId="30" xfId="0" applyFont="1" applyFill="1" applyBorder="1" applyAlignment="1">
      <alignment horizontal="left" vertical="center" wrapText="1" shrinkToFit="1"/>
    </xf>
    <xf numFmtId="165" fontId="35" fillId="2" borderId="14" xfId="0" applyNumberFormat="1" applyFont="1" applyFill="1" applyBorder="1" applyAlignment="1">
      <alignment horizontal="left" vertical="center"/>
    </xf>
    <xf numFmtId="165" fontId="35" fillId="2" borderId="0" xfId="0" applyNumberFormat="1" applyFont="1" applyFill="1" applyBorder="1" applyAlignment="1">
      <alignment horizontal="left" vertical="center"/>
    </xf>
    <xf numFmtId="165" fontId="35" fillId="2" borderId="15" xfId="0" applyNumberFormat="1" applyFont="1" applyFill="1" applyBorder="1" applyAlignment="1">
      <alignment horizontal="left" vertical="center"/>
    </xf>
    <xf numFmtId="165" fontId="35" fillId="15" borderId="14" xfId="0" applyNumberFormat="1" applyFont="1" applyFill="1" applyBorder="1" applyAlignment="1">
      <alignment horizontal="left" vertical="center"/>
    </xf>
    <xf numFmtId="165" fontId="35" fillId="15" borderId="0" xfId="0" applyNumberFormat="1" applyFont="1" applyFill="1" applyBorder="1" applyAlignment="1">
      <alignment horizontal="left" vertical="center"/>
    </xf>
    <xf numFmtId="165" fontId="35" fillId="15" borderId="15" xfId="0" applyNumberFormat="1" applyFont="1" applyFill="1" applyBorder="1" applyAlignment="1">
      <alignment horizontal="left" vertical="center"/>
    </xf>
    <xf numFmtId="165" fontId="63" fillId="2" borderId="16" xfId="0" applyNumberFormat="1" applyFont="1" applyFill="1" applyBorder="1" applyAlignment="1">
      <alignment horizontal="left" vertical="center" wrapText="1" shrinkToFit="1"/>
    </xf>
    <xf numFmtId="165" fontId="63" fillId="2" borderId="34" xfId="0" applyNumberFormat="1" applyFont="1" applyFill="1" applyBorder="1" applyAlignment="1">
      <alignment horizontal="left" vertical="center" wrapText="1" shrinkToFit="1"/>
    </xf>
    <xf numFmtId="165" fontId="63" fillId="2" borderId="17" xfId="0" applyNumberFormat="1" applyFont="1" applyFill="1" applyBorder="1" applyAlignment="1">
      <alignment horizontal="left" vertical="center" wrapText="1" shrinkToFit="1"/>
    </xf>
    <xf numFmtId="0" fontId="24" fillId="2" borderId="26" xfId="0" applyFont="1" applyFill="1" applyBorder="1" applyAlignment="1">
      <alignment horizontal="left"/>
    </xf>
    <xf numFmtId="0" fontId="51" fillId="2" borderId="26" xfId="0" applyFont="1" applyFill="1" applyBorder="1" applyAlignment="1">
      <alignment horizontal="right"/>
    </xf>
    <xf numFmtId="0" fontId="26" fillId="12" borderId="0" xfId="1" applyFont="1" applyFill="1" applyAlignment="1" applyProtection="1">
      <alignment horizontal="left" vertical="center" indent="1"/>
    </xf>
    <xf numFmtId="0" fontId="67" fillId="2" borderId="0" xfId="1" applyFont="1" applyFill="1" applyAlignment="1" applyProtection="1">
      <alignment horizontal="left" indent="2"/>
    </xf>
    <xf numFmtId="0" fontId="6" fillId="2" borderId="37" xfId="0" applyFont="1" applyFill="1" applyBorder="1" applyAlignment="1">
      <alignment horizontal="center"/>
    </xf>
    <xf numFmtId="0" fontId="86" fillId="12" borderId="20" xfId="0" applyFont="1" applyFill="1" applyBorder="1" applyAlignment="1">
      <alignment horizontal="center" vertical="center" wrapText="1" shrinkToFit="1"/>
    </xf>
    <xf numFmtId="0" fontId="86" fillId="12" borderId="23" xfId="0" applyFont="1" applyFill="1" applyBorder="1" applyAlignment="1">
      <alignment horizontal="center" vertical="center" wrapText="1" shrinkToFit="1"/>
    </xf>
    <xf numFmtId="0" fontId="86" fillId="12" borderId="21" xfId="0" applyFont="1" applyFill="1" applyBorder="1" applyAlignment="1">
      <alignment horizontal="center" vertical="center" wrapText="1" shrinkToFit="1"/>
    </xf>
    <xf numFmtId="0" fontId="86" fillId="2" borderId="14" xfId="0" applyFont="1" applyFill="1" applyBorder="1" applyAlignment="1">
      <alignment horizontal="center" vertical="center" wrapText="1" shrinkToFit="1"/>
    </xf>
    <xf numFmtId="0" fontId="86" fillId="2" borderId="0" xfId="0" applyFont="1" applyFill="1" applyBorder="1" applyAlignment="1">
      <alignment horizontal="center" vertical="center" wrapText="1" shrinkToFit="1"/>
    </xf>
    <xf numFmtId="0" fontId="97" fillId="2" borderId="61" xfId="0" applyFont="1" applyFill="1" applyBorder="1" applyAlignment="1">
      <alignment horizontal="center" vertical="center"/>
    </xf>
    <xf numFmtId="0" fontId="97" fillId="2" borderId="62" xfId="0" applyFont="1" applyFill="1" applyBorder="1" applyAlignment="1">
      <alignment horizontal="center" vertical="center"/>
    </xf>
    <xf numFmtId="0" fontId="97" fillId="2" borderId="63" xfId="0" applyFont="1" applyFill="1" applyBorder="1" applyAlignment="1">
      <alignment horizontal="center" vertical="center"/>
    </xf>
    <xf numFmtId="0" fontId="97" fillId="2" borderId="51" xfId="0" applyFont="1" applyFill="1" applyBorder="1" applyAlignment="1">
      <alignment horizontal="center" vertical="center"/>
    </xf>
    <xf numFmtId="0" fontId="97" fillId="2" borderId="0" xfId="0" applyFont="1" applyFill="1" applyBorder="1" applyAlignment="1">
      <alignment horizontal="center" vertical="center"/>
    </xf>
    <xf numFmtId="0" fontId="97" fillId="2" borderId="52" xfId="0" applyFont="1" applyFill="1" applyBorder="1" applyAlignment="1">
      <alignment horizontal="center" vertical="center"/>
    </xf>
    <xf numFmtId="0" fontId="97" fillId="2" borderId="64" xfId="0" applyFont="1" applyFill="1" applyBorder="1" applyAlignment="1">
      <alignment horizontal="center" vertical="center"/>
    </xf>
    <xf numFmtId="0" fontId="97" fillId="2" borderId="65" xfId="0" applyFont="1" applyFill="1" applyBorder="1" applyAlignment="1">
      <alignment horizontal="center" vertical="center"/>
    </xf>
    <xf numFmtId="0" fontId="97" fillId="2" borderId="66" xfId="0" applyFont="1" applyFill="1" applyBorder="1" applyAlignment="1">
      <alignment horizontal="center" vertical="center"/>
    </xf>
    <xf numFmtId="0" fontId="12" fillId="15" borderId="58" xfId="0" applyFont="1" applyFill="1" applyBorder="1" applyAlignment="1">
      <alignment horizontal="center"/>
    </xf>
    <xf numFmtId="0" fontId="12" fillId="15" borderId="59" xfId="0" applyFont="1" applyFill="1" applyBorder="1" applyAlignment="1">
      <alignment horizontal="center"/>
    </xf>
    <xf numFmtId="0" fontId="12" fillId="15" borderId="60" xfId="0" applyFont="1" applyFill="1" applyBorder="1" applyAlignment="1">
      <alignment horizontal="center"/>
    </xf>
    <xf numFmtId="0" fontId="38" fillId="12" borderId="22" xfId="0" applyFont="1" applyFill="1" applyBorder="1" applyAlignment="1">
      <alignment horizontal="center" vertical="center"/>
    </xf>
    <xf numFmtId="0" fontId="38" fillId="12" borderId="18" xfId="0" applyFont="1" applyFill="1" applyBorder="1" applyAlignment="1">
      <alignment horizontal="center" vertical="center"/>
    </xf>
    <xf numFmtId="0" fontId="98" fillId="2" borderId="0" xfId="0" applyFont="1" applyFill="1" applyAlignment="1">
      <alignment horizontal="center"/>
    </xf>
    <xf numFmtId="0" fontId="49" fillId="2" borderId="0" xfId="0" applyFont="1" applyFill="1" applyAlignment="1">
      <alignment horizontal="left" wrapText="1" shrinkToFit="1"/>
    </xf>
    <xf numFmtId="0" fontId="53" fillId="2" borderId="12" xfId="0" applyFont="1" applyFill="1" applyBorder="1" applyAlignment="1">
      <alignment horizontal="left"/>
    </xf>
    <xf numFmtId="0" fontId="20" fillId="9" borderId="28" xfId="0" applyFont="1" applyFill="1" applyBorder="1" applyAlignment="1">
      <alignment horizontal="left" vertical="center"/>
    </xf>
    <xf numFmtId="0" fontId="20" fillId="9" borderId="29" xfId="0" applyFont="1" applyFill="1" applyBorder="1" applyAlignment="1">
      <alignment horizontal="left" vertical="center"/>
    </xf>
    <xf numFmtId="0" fontId="20" fillId="9" borderId="30" xfId="0" applyFont="1" applyFill="1" applyBorder="1" applyAlignment="1">
      <alignment horizontal="left" vertical="center"/>
    </xf>
    <xf numFmtId="0" fontId="35" fillId="2" borderId="14" xfId="0" applyFont="1" applyFill="1" applyBorder="1" applyAlignment="1">
      <alignment horizontal="left" vertical="center"/>
    </xf>
    <xf numFmtId="0" fontId="35" fillId="2" borderId="0" xfId="0" applyFont="1" applyFill="1" applyBorder="1" applyAlignment="1">
      <alignment horizontal="left" vertical="center"/>
    </xf>
    <xf numFmtId="0" fontId="35" fillId="2" borderId="15" xfId="0" applyFont="1" applyFill="1" applyBorder="1" applyAlignment="1">
      <alignment horizontal="left" vertical="center"/>
    </xf>
    <xf numFmtId="0" fontId="35" fillId="8" borderId="14" xfId="0" applyFont="1" applyFill="1" applyBorder="1" applyAlignment="1">
      <alignment horizontal="left" vertical="center"/>
    </xf>
    <xf numFmtId="0" fontId="35" fillId="8" borderId="0" xfId="0" applyFont="1" applyFill="1" applyBorder="1" applyAlignment="1">
      <alignment horizontal="left" vertical="center"/>
    </xf>
    <xf numFmtId="0" fontId="35" fillId="8" borderId="15" xfId="0" applyFont="1" applyFill="1" applyBorder="1" applyAlignment="1">
      <alignment horizontal="left" vertical="center"/>
    </xf>
    <xf numFmtId="0" fontId="50" fillId="2" borderId="16" xfId="0" applyFont="1" applyFill="1" applyBorder="1" applyAlignment="1">
      <alignment horizontal="left" vertical="center" wrapText="1" shrinkToFit="1"/>
    </xf>
    <xf numFmtId="0" fontId="50" fillId="2" borderId="34" xfId="0" applyFont="1" applyFill="1" applyBorder="1" applyAlignment="1">
      <alignment horizontal="left" vertical="center" wrapText="1" shrinkToFit="1"/>
    </xf>
    <xf numFmtId="0" fontId="50" fillId="2" borderId="17" xfId="0" applyFont="1" applyFill="1" applyBorder="1" applyAlignment="1">
      <alignment horizontal="left" vertical="center" wrapText="1" shrinkToFit="1"/>
    </xf>
    <xf numFmtId="0" fontId="6" fillId="2" borderId="38" xfId="0" applyFont="1" applyFill="1" applyBorder="1" applyAlignment="1">
      <alignment horizontal="center"/>
    </xf>
    <xf numFmtId="0" fontId="49" fillId="2" borderId="0" xfId="0" applyFont="1" applyFill="1" applyAlignment="1">
      <alignment horizontal="left"/>
    </xf>
    <xf numFmtId="0" fontId="35" fillId="2" borderId="14" xfId="0" applyFont="1" applyFill="1" applyBorder="1" applyAlignment="1">
      <alignment horizontal="left" vertical="center" indent="1"/>
    </xf>
    <xf numFmtId="0" fontId="35" fillId="2" borderId="0" xfId="0" applyFont="1" applyFill="1" applyBorder="1" applyAlignment="1">
      <alignment horizontal="left" vertical="center" indent="1"/>
    </xf>
    <xf numFmtId="0" fontId="35" fillId="2" borderId="15" xfId="0" applyFont="1" applyFill="1" applyBorder="1" applyAlignment="1">
      <alignment horizontal="left" vertical="center" indent="1"/>
    </xf>
    <xf numFmtId="0" fontId="35" fillId="8" borderId="14" xfId="0" applyFont="1" applyFill="1" applyBorder="1" applyAlignment="1">
      <alignment horizontal="left" vertical="center" indent="1"/>
    </xf>
    <xf numFmtId="0" fontId="35" fillId="8" borderId="0" xfId="0" applyFont="1" applyFill="1" applyBorder="1" applyAlignment="1">
      <alignment horizontal="left" vertical="center" indent="1"/>
    </xf>
    <xf numFmtId="0" fontId="35" fillId="8" borderId="15" xfId="0" applyFont="1" applyFill="1" applyBorder="1" applyAlignment="1">
      <alignment horizontal="left" vertical="center" indent="1"/>
    </xf>
    <xf numFmtId="0" fontId="35" fillId="8" borderId="16" xfId="0" applyFont="1" applyFill="1" applyBorder="1" applyAlignment="1">
      <alignment horizontal="left" vertical="center" indent="1"/>
    </xf>
    <xf numFmtId="0" fontId="35" fillId="8" borderId="34" xfId="0" applyFont="1" applyFill="1" applyBorder="1" applyAlignment="1">
      <alignment horizontal="left" vertical="center" indent="1"/>
    </xf>
    <xf numFmtId="0" fontId="35" fillId="8" borderId="17" xfId="0" applyFont="1" applyFill="1" applyBorder="1" applyAlignment="1">
      <alignment horizontal="left" vertical="center" indent="1"/>
    </xf>
    <xf numFmtId="0" fontId="55" fillId="2" borderId="0" xfId="1" applyFont="1" applyFill="1" applyAlignment="1" applyProtection="1">
      <alignment horizontal="left" vertical="center" indent="1"/>
    </xf>
    <xf numFmtId="0" fontId="24" fillId="2" borderId="11" xfId="0" applyFont="1" applyFill="1" applyBorder="1" applyAlignment="1">
      <alignment horizontal="left"/>
    </xf>
    <xf numFmtId="0" fontId="53" fillId="2" borderId="11" xfId="0" applyFont="1" applyFill="1" applyBorder="1" applyAlignment="1">
      <alignment horizontal="right"/>
    </xf>
    <xf numFmtId="0" fontId="26" fillId="9" borderId="0" xfId="1" applyFont="1" applyFill="1" applyAlignment="1" applyProtection="1">
      <alignment horizontal="left" vertical="center" indent="1"/>
    </xf>
    <xf numFmtId="0" fontId="50" fillId="2" borderId="0" xfId="1" applyFont="1" applyFill="1" applyAlignment="1" applyProtection="1">
      <alignment horizontal="left" vertical="center" indent="1"/>
    </xf>
    <xf numFmtId="0" fontId="55" fillId="2" borderId="0" xfId="1" applyFont="1" applyFill="1" applyAlignment="1" applyProtection="1">
      <alignment horizontal="left" vertical="center" indent="2"/>
    </xf>
    <xf numFmtId="0" fontId="40" fillId="2" borderId="0" xfId="0" applyFont="1" applyFill="1" applyBorder="1" applyAlignment="1">
      <alignment horizontal="right"/>
    </xf>
    <xf numFmtId="0" fontId="88" fillId="2" borderId="0" xfId="0" applyFont="1" applyFill="1" applyAlignment="1">
      <alignment horizontal="left" vertical="center" wrapText="1"/>
    </xf>
    <xf numFmtId="0" fontId="18" fillId="2" borderId="0" xfId="0" applyFont="1" applyFill="1" applyAlignment="1">
      <alignment horizontal="right" vertical="center" wrapText="1"/>
    </xf>
    <xf numFmtId="0" fontId="49" fillId="4" borderId="0" xfId="0" applyFont="1" applyFill="1" applyAlignment="1">
      <alignment horizontal="left" vertical="center" wrapText="1" shrinkToFit="1"/>
    </xf>
    <xf numFmtId="0" fontId="19" fillId="9" borderId="41" xfId="0" applyFont="1" applyFill="1" applyBorder="1" applyAlignment="1">
      <alignment horizontal="center" vertical="center" wrapText="1" shrinkToFit="1"/>
    </xf>
    <xf numFmtId="49" fontId="19" fillId="9" borderId="40" xfId="0" applyNumberFormat="1" applyFont="1" applyFill="1" applyBorder="1" applyAlignment="1">
      <alignment horizontal="center" vertical="center" wrapText="1" shrinkToFit="1"/>
    </xf>
    <xf numFmtId="0" fontId="19" fillId="9" borderId="40" xfId="0" applyNumberFormat="1" applyFont="1" applyFill="1" applyBorder="1" applyAlignment="1">
      <alignment horizontal="center" vertical="center" wrapText="1" shrinkToFit="1"/>
    </xf>
    <xf numFmtId="0" fontId="7" fillId="4" borderId="0" xfId="0" applyFont="1" applyFill="1" applyAlignment="1">
      <alignment horizontal="justify" vertical="top" wrapText="1" shrinkToFit="1"/>
    </xf>
    <xf numFmtId="0" fontId="39" fillId="4" borderId="0" xfId="0" applyFont="1" applyFill="1" applyAlignment="1">
      <alignment horizontal="left" indent="1"/>
    </xf>
    <xf numFmtId="0" fontId="6" fillId="4" borderId="38" xfId="0" applyFont="1" applyFill="1" applyBorder="1" applyAlignment="1">
      <alignment horizontal="center"/>
    </xf>
    <xf numFmtId="0" fontId="40" fillId="4" borderId="0" xfId="1" applyFont="1" applyFill="1" applyAlignment="1" applyProtection="1">
      <alignment horizontal="left"/>
    </xf>
    <xf numFmtId="0" fontId="39" fillId="2" borderId="0" xfId="0" applyFont="1" applyFill="1" applyAlignment="1">
      <alignment horizontal="left"/>
    </xf>
    <xf numFmtId="0" fontId="88" fillId="4" borderId="0" xfId="0" applyFont="1" applyFill="1" applyAlignment="1">
      <alignment horizontal="left" wrapText="1"/>
    </xf>
    <xf numFmtId="0" fontId="106" fillId="2" borderId="0" xfId="0" applyFont="1" applyFill="1" applyAlignment="1">
      <alignment horizontal="right" vertical="center" wrapText="1"/>
    </xf>
    <xf numFmtId="0" fontId="18" fillId="2" borderId="0" xfId="0" applyFont="1" applyFill="1" applyAlignment="1">
      <alignment horizontal="right" vertical="center"/>
    </xf>
    <xf numFmtId="0" fontId="5" fillId="2" borderId="11" xfId="0" applyFont="1" applyFill="1" applyBorder="1" applyAlignment="1">
      <alignment horizontal="right"/>
    </xf>
    <xf numFmtId="0" fontId="12" fillId="2" borderId="71" xfId="0" applyFont="1" applyFill="1" applyBorder="1" applyAlignment="1">
      <alignment horizontal="center"/>
    </xf>
    <xf numFmtId="0" fontId="12" fillId="2" borderId="49" xfId="0" applyFont="1" applyFill="1" applyBorder="1" applyAlignment="1">
      <alignment horizontal="center"/>
    </xf>
    <xf numFmtId="0" fontId="12" fillId="2" borderId="50" xfId="0" applyFont="1" applyFill="1" applyBorder="1" applyAlignment="1">
      <alignment horizontal="center"/>
    </xf>
    <xf numFmtId="0" fontId="12" fillId="2" borderId="67" xfId="0" applyFont="1" applyFill="1" applyBorder="1" applyAlignment="1">
      <alignment horizontal="center"/>
    </xf>
    <xf numFmtId="0" fontId="12" fillId="2" borderId="52" xfId="0" applyFont="1" applyFill="1" applyBorder="1" applyAlignment="1">
      <alignment horizontal="center"/>
    </xf>
    <xf numFmtId="0" fontId="100" fillId="2" borderId="54" xfId="0" applyFont="1" applyFill="1" applyBorder="1" applyAlignment="1">
      <alignment horizontal="center"/>
    </xf>
    <xf numFmtId="0" fontId="86" fillId="9" borderId="20" xfId="0" applyFont="1" applyFill="1" applyBorder="1" applyAlignment="1">
      <alignment horizontal="center" vertical="center" wrapText="1" shrinkToFit="1"/>
    </xf>
    <xf numFmtId="0" fontId="86" fillId="9" borderId="23" xfId="0" applyFont="1" applyFill="1" applyBorder="1" applyAlignment="1">
      <alignment horizontal="center" vertical="center" wrapText="1" shrinkToFit="1"/>
    </xf>
    <xf numFmtId="0" fontId="86" fillId="9" borderId="21" xfId="0" applyFont="1" applyFill="1" applyBorder="1" applyAlignment="1">
      <alignment horizontal="center" vertical="center" wrapText="1" shrinkToFit="1"/>
    </xf>
    <xf numFmtId="0" fontId="56" fillId="2" borderId="61" xfId="0" applyFont="1" applyFill="1" applyBorder="1" applyAlignment="1">
      <alignment horizontal="center"/>
    </xf>
    <xf numFmtId="0" fontId="56" fillId="2" borderId="62" xfId="0" applyFont="1" applyFill="1" applyBorder="1" applyAlignment="1">
      <alignment horizontal="center"/>
    </xf>
    <xf numFmtId="0" fontId="56" fillId="2" borderId="68" xfId="0" applyFont="1" applyFill="1" applyBorder="1" applyAlignment="1">
      <alignment horizontal="center"/>
    </xf>
    <xf numFmtId="0" fontId="38" fillId="9" borderId="22" xfId="0" applyFont="1" applyFill="1" applyBorder="1" applyAlignment="1">
      <alignment horizontal="center" vertical="center"/>
    </xf>
    <xf numFmtId="0" fontId="38" fillId="9" borderId="19" xfId="0" applyFont="1" applyFill="1" applyBorder="1" applyAlignment="1">
      <alignment horizontal="center" vertical="center"/>
    </xf>
    <xf numFmtId="0" fontId="56" fillId="2" borderId="51" xfId="0" applyFont="1" applyFill="1" applyBorder="1" applyAlignment="1">
      <alignment horizontal="center"/>
    </xf>
    <xf numFmtId="0" fontId="56" fillId="2" borderId="0" xfId="0" applyFont="1" applyFill="1" applyBorder="1" applyAlignment="1">
      <alignment horizontal="center"/>
    </xf>
    <xf numFmtId="0" fontId="56" fillId="2" borderId="69" xfId="0" applyFont="1" applyFill="1" applyBorder="1" applyAlignment="1">
      <alignment horizontal="center"/>
    </xf>
    <xf numFmtId="0" fontId="18" fillId="2" borderId="49" xfId="0" applyFont="1" applyFill="1" applyBorder="1" applyAlignment="1">
      <alignment horizontal="right" vertical="center"/>
    </xf>
    <xf numFmtId="0" fontId="12" fillId="8" borderId="72" xfId="0" applyFont="1" applyFill="1" applyBorder="1" applyAlignment="1">
      <alignment horizontal="center"/>
    </xf>
    <xf numFmtId="0" fontId="12" fillId="8" borderId="73" xfId="0" applyFont="1" applyFill="1" applyBorder="1" applyAlignment="1">
      <alignment horizontal="center"/>
    </xf>
    <xf numFmtId="0" fontId="12" fillId="8" borderId="74" xfId="0" applyFont="1" applyFill="1" applyBorder="1" applyAlignment="1">
      <alignment horizontal="center"/>
    </xf>
    <xf numFmtId="0" fontId="12" fillId="2" borderId="75" xfId="0" applyFont="1" applyFill="1" applyBorder="1" applyAlignment="1">
      <alignment horizontal="center"/>
    </xf>
    <xf numFmtId="0" fontId="12" fillId="2" borderId="54" xfId="0" applyFont="1" applyFill="1" applyBorder="1" applyAlignment="1">
      <alignment horizontal="center"/>
    </xf>
    <xf numFmtId="0" fontId="12" fillId="2" borderId="55" xfId="0" applyFont="1" applyFill="1" applyBorder="1" applyAlignment="1">
      <alignment horizontal="center"/>
    </xf>
    <xf numFmtId="0" fontId="56" fillId="2" borderId="64" xfId="0" applyFont="1" applyFill="1" applyBorder="1" applyAlignment="1">
      <alignment horizontal="center"/>
    </xf>
    <xf numFmtId="0" fontId="56" fillId="2" borderId="65" xfId="0" applyFont="1" applyFill="1" applyBorder="1" applyAlignment="1">
      <alignment horizontal="center"/>
    </xf>
    <xf numFmtId="0" fontId="56" fillId="2" borderId="70" xfId="0" applyFont="1" applyFill="1" applyBorder="1" applyAlignment="1">
      <alignment horizontal="center"/>
    </xf>
    <xf numFmtId="165" fontId="35" fillId="8" borderId="14" xfId="0" applyNumberFormat="1" applyFont="1" applyFill="1" applyBorder="1" applyAlignment="1">
      <alignment horizontal="right" vertical="center" indent="1"/>
    </xf>
    <xf numFmtId="165" fontId="35" fillId="8" borderId="15" xfId="0" applyNumberFormat="1" applyFont="1" applyFill="1" applyBorder="1" applyAlignment="1">
      <alignment horizontal="right" vertical="center" indent="1"/>
    </xf>
    <xf numFmtId="165" fontId="35" fillId="8" borderId="14" xfId="0" applyNumberFormat="1" applyFont="1" applyFill="1" applyBorder="1" applyAlignment="1">
      <alignment horizontal="center" vertical="center"/>
    </xf>
    <xf numFmtId="165" fontId="35" fillId="8" borderId="15" xfId="0" applyNumberFormat="1" applyFont="1" applyFill="1" applyBorder="1" applyAlignment="1">
      <alignment horizontal="center" vertical="center"/>
    </xf>
    <xf numFmtId="0" fontId="34" fillId="9" borderId="23" xfId="0" applyFont="1" applyFill="1" applyBorder="1" applyAlignment="1">
      <alignment horizontal="center" vertical="center"/>
    </xf>
    <xf numFmtId="0" fontId="34" fillId="9" borderId="21" xfId="0" applyFont="1" applyFill="1" applyBorder="1" applyAlignment="1">
      <alignment horizontal="center" vertical="center"/>
    </xf>
    <xf numFmtId="0" fontId="34" fillId="9" borderId="20" xfId="0" applyFont="1" applyFill="1" applyBorder="1" applyAlignment="1">
      <alignment horizontal="center" vertical="center"/>
    </xf>
    <xf numFmtId="165" fontId="35" fillId="2" borderId="28" xfId="0" applyNumberFormat="1" applyFont="1" applyFill="1" applyBorder="1" applyAlignment="1">
      <alignment horizontal="right" vertical="center" indent="1"/>
    </xf>
    <xf numFmtId="165" fontId="35" fillId="2" borderId="30" xfId="0" applyNumberFormat="1" applyFont="1" applyFill="1" applyBorder="1" applyAlignment="1">
      <alignment horizontal="right" vertical="center" indent="1"/>
    </xf>
    <xf numFmtId="165" fontId="35" fillId="2" borderId="28" xfId="0" applyNumberFormat="1" applyFont="1" applyFill="1" applyBorder="1" applyAlignment="1">
      <alignment horizontal="center" vertical="center"/>
    </xf>
    <xf numFmtId="165" fontId="35" fillId="2" borderId="30" xfId="0" applyNumberFormat="1" applyFont="1" applyFill="1" applyBorder="1" applyAlignment="1">
      <alignment horizontal="center" vertical="center"/>
    </xf>
    <xf numFmtId="0" fontId="41" fillId="2" borderId="0" xfId="0" applyFont="1" applyFill="1" applyAlignment="1">
      <alignment horizontal="left" vertical="center"/>
    </xf>
    <xf numFmtId="0" fontId="41" fillId="2" borderId="0" xfId="0" applyFont="1" applyFill="1" applyAlignment="1">
      <alignment horizontal="left" vertical="top"/>
    </xf>
    <xf numFmtId="0" fontId="82" fillId="2" borderId="0" xfId="0" applyFont="1" applyFill="1" applyAlignment="1">
      <alignment horizontal="left" vertical="center" wrapText="1" shrinkToFit="1"/>
    </xf>
    <xf numFmtId="165" fontId="50" fillId="2" borderId="16" xfId="0" applyNumberFormat="1" applyFont="1" applyFill="1" applyBorder="1" applyAlignment="1">
      <alignment horizontal="right" vertical="center" indent="1"/>
    </xf>
    <xf numFmtId="165" fontId="50" fillId="2" borderId="17" xfId="0" applyNumberFormat="1" applyFont="1" applyFill="1" applyBorder="1" applyAlignment="1">
      <alignment horizontal="right" vertical="center" indent="1"/>
    </xf>
    <xf numFmtId="165" fontId="50" fillId="2" borderId="16" xfId="0" applyNumberFormat="1" applyFont="1" applyFill="1" applyBorder="1" applyAlignment="1">
      <alignment horizontal="center" vertical="center"/>
    </xf>
    <xf numFmtId="165" fontId="50" fillId="2" borderId="17" xfId="0" applyNumberFormat="1" applyFont="1" applyFill="1" applyBorder="1" applyAlignment="1">
      <alignment horizontal="center" vertical="center"/>
    </xf>
    <xf numFmtId="0" fontId="4" fillId="2" borderId="29" xfId="0" applyFont="1" applyFill="1" applyBorder="1" applyAlignment="1">
      <alignment horizontal="left"/>
    </xf>
    <xf numFmtId="0" fontId="4" fillId="2" borderId="29" xfId="0" applyFont="1" applyFill="1" applyBorder="1" applyAlignment="1">
      <alignment horizontal="left" wrapText="1" shrinkToFit="1"/>
    </xf>
    <xf numFmtId="0" fontId="41" fillId="2" borderId="29" xfId="0" applyFont="1" applyFill="1" applyBorder="1" applyAlignment="1">
      <alignment horizontal="left"/>
    </xf>
    <xf numFmtId="0" fontId="41" fillId="8" borderId="22" xfId="0" applyFont="1" applyFill="1" applyBorder="1" applyAlignment="1">
      <alignment horizontal="center" vertical="center" wrapText="1"/>
    </xf>
    <xf numFmtId="0" fontId="41" fillId="8" borderId="19" xfId="0" applyFont="1" applyFill="1" applyBorder="1" applyAlignment="1">
      <alignment horizontal="center" vertical="center" wrapText="1"/>
    </xf>
    <xf numFmtId="0" fontId="41" fillId="8" borderId="22" xfId="0" quotePrefix="1" applyFont="1" applyFill="1" applyBorder="1" applyAlignment="1">
      <alignment horizontal="center" vertical="center" wrapText="1"/>
    </xf>
    <xf numFmtId="0" fontId="41" fillId="6" borderId="22" xfId="0" quotePrefix="1" applyFont="1" applyFill="1" applyBorder="1" applyAlignment="1">
      <alignment horizontal="center" vertical="center" wrapText="1"/>
    </xf>
    <xf numFmtId="0" fontId="41" fillId="6" borderId="19" xfId="0" applyFont="1" applyFill="1" applyBorder="1" applyAlignment="1">
      <alignment horizontal="center" vertical="center" wrapText="1"/>
    </xf>
    <xf numFmtId="0" fontId="41" fillId="6" borderId="22" xfId="0" applyFont="1" applyFill="1" applyBorder="1" applyAlignment="1">
      <alignment horizontal="center" vertical="center"/>
    </xf>
    <xf numFmtId="0" fontId="41" fillId="6" borderId="19" xfId="0" applyFont="1" applyFill="1" applyBorder="1" applyAlignment="1">
      <alignment horizontal="center" vertical="center"/>
    </xf>
    <xf numFmtId="0" fontId="44" fillId="2" borderId="0" xfId="0" applyFont="1" applyFill="1" applyAlignment="1">
      <alignment horizontal="left" indent="1"/>
    </xf>
    <xf numFmtId="0" fontId="61" fillId="2" borderId="22" xfId="0" applyFont="1" applyFill="1" applyBorder="1" applyAlignment="1">
      <alignment horizontal="left" vertical="center" wrapText="1" indent="1"/>
    </xf>
    <xf numFmtId="0" fontId="61" fillId="2" borderId="19" xfId="0" applyFont="1" applyFill="1" applyBorder="1" applyAlignment="1">
      <alignment horizontal="left" vertical="center" wrapText="1" indent="1"/>
    </xf>
    <xf numFmtId="0" fontId="41" fillId="11" borderId="22" xfId="0" applyFont="1" applyFill="1" applyBorder="1" applyAlignment="1">
      <alignment horizontal="center" vertical="center" wrapText="1" shrinkToFit="1"/>
    </xf>
    <xf numFmtId="0" fontId="41" fillId="11" borderId="19" xfId="0" applyFont="1" applyFill="1" applyBorder="1" applyAlignment="1">
      <alignment horizontal="center" vertical="center" wrapText="1" shrinkToFit="1"/>
    </xf>
    <xf numFmtId="0" fontId="6" fillId="10" borderId="0" xfId="0" applyFont="1" applyFill="1" applyAlignment="1">
      <alignment horizontal="center"/>
    </xf>
    <xf numFmtId="0" fontId="6" fillId="10" borderId="22" xfId="0" applyFont="1" applyFill="1" applyBorder="1" applyAlignment="1">
      <alignment horizontal="center"/>
    </xf>
    <xf numFmtId="0" fontId="6" fillId="10" borderId="18" xfId="0" applyFont="1" applyFill="1" applyBorder="1" applyAlignment="1">
      <alignment horizontal="center"/>
    </xf>
    <xf numFmtId="0" fontId="6" fillId="10" borderId="19" xfId="0" applyFont="1" applyFill="1" applyBorder="1" applyAlignment="1">
      <alignment horizontal="center"/>
    </xf>
    <xf numFmtId="0" fontId="61" fillId="2" borderId="22" xfId="0" applyFont="1" applyFill="1" applyBorder="1" applyAlignment="1">
      <alignment horizontal="left" vertical="center" wrapText="1" indent="1" shrinkToFit="1"/>
    </xf>
    <xf numFmtId="0" fontId="61" fillId="2" borderId="19" xfId="0" applyFont="1" applyFill="1" applyBorder="1" applyAlignment="1">
      <alignment horizontal="left" vertical="center" wrapText="1" indent="1" shrinkToFit="1"/>
    </xf>
    <xf numFmtId="0" fontId="6" fillId="12" borderId="22" xfId="0" applyFont="1" applyFill="1" applyBorder="1" applyAlignment="1">
      <alignment horizontal="center"/>
    </xf>
    <xf numFmtId="0" fontId="6" fillId="12" borderId="18" xfId="0" applyFont="1" applyFill="1" applyBorder="1" applyAlignment="1">
      <alignment horizontal="center"/>
    </xf>
    <xf numFmtId="0" fontId="6" fillId="12" borderId="19" xfId="0" applyFont="1" applyFill="1" applyBorder="1" applyAlignment="1">
      <alignment horizontal="center"/>
    </xf>
    <xf numFmtId="0" fontId="6" fillId="9" borderId="22" xfId="0" applyFont="1" applyFill="1" applyBorder="1" applyAlignment="1">
      <alignment horizontal="center"/>
    </xf>
    <xf numFmtId="0" fontId="6" fillId="9" borderId="18" xfId="0" applyFont="1" applyFill="1" applyBorder="1" applyAlignment="1">
      <alignment horizontal="center"/>
    </xf>
    <xf numFmtId="0" fontId="6" fillId="9" borderId="19" xfId="0" applyFont="1" applyFill="1" applyBorder="1" applyAlignment="1">
      <alignment horizontal="center"/>
    </xf>
    <xf numFmtId="0" fontId="57" fillId="8" borderId="20" xfId="0" applyFont="1" applyFill="1" applyBorder="1" applyAlignment="1">
      <alignment horizontal="left" indent="1"/>
    </xf>
    <xf numFmtId="0" fontId="57" fillId="8" borderId="23" xfId="0" applyFont="1" applyFill="1" applyBorder="1" applyAlignment="1">
      <alignment horizontal="left" indent="1"/>
    </xf>
    <xf numFmtId="0" fontId="62" fillId="15" borderId="20" xfId="0" applyFont="1" applyFill="1" applyBorder="1" applyAlignment="1">
      <alignment horizontal="left"/>
    </xf>
    <xf numFmtId="0" fontId="62" fillId="15" borderId="23" xfId="0" applyFont="1" applyFill="1" applyBorder="1" applyAlignment="1">
      <alignment horizontal="left"/>
    </xf>
    <xf numFmtId="0" fontId="62" fillId="15" borderId="21" xfId="0" applyFont="1" applyFill="1" applyBorder="1" applyAlignment="1">
      <alignment horizontal="left"/>
    </xf>
    <xf numFmtId="0" fontId="18" fillId="2" borderId="0" xfId="0" applyFont="1" applyFill="1" applyBorder="1" applyAlignment="1">
      <alignment horizontal="left"/>
    </xf>
    <xf numFmtId="0" fontId="6" fillId="2" borderId="77" xfId="0" applyFont="1" applyFill="1" applyBorder="1" applyAlignment="1">
      <alignment horizontal="center"/>
    </xf>
    <xf numFmtId="0" fontId="85" fillId="2" borderId="0" xfId="0" applyFont="1" applyFill="1" applyAlignment="1">
      <alignment horizontal="right" vertical="center" wrapText="1" indent="3" shrinkToFit="1"/>
    </xf>
    <xf numFmtId="0" fontId="85" fillId="2" borderId="0" xfId="0" applyFont="1" applyFill="1" applyAlignment="1">
      <alignment horizontal="left" vertical="center" wrapText="1" shrinkToFit="1"/>
    </xf>
    <xf numFmtId="0" fontId="62" fillId="8" borderId="20" xfId="0" applyFont="1" applyFill="1" applyBorder="1" applyAlignment="1">
      <alignment horizontal="left"/>
    </xf>
    <xf numFmtId="0" fontId="62" fillId="8" borderId="23" xfId="0" applyFont="1" applyFill="1" applyBorder="1" applyAlignment="1">
      <alignment horizontal="left"/>
    </xf>
    <xf numFmtId="0" fontId="62" fillId="8" borderId="21" xfId="0" applyFont="1" applyFill="1" applyBorder="1" applyAlignment="1">
      <alignment horizontal="left"/>
    </xf>
    <xf numFmtId="0" fontId="82" fillId="8" borderId="20" xfId="0" applyFont="1" applyFill="1" applyBorder="1" applyAlignment="1">
      <alignment horizontal="left"/>
    </xf>
    <xf numFmtId="0" fontId="109" fillId="2" borderId="76" xfId="0" applyFont="1" applyFill="1" applyBorder="1" applyAlignment="1">
      <alignment horizontal="right"/>
    </xf>
    <xf numFmtId="0" fontId="24" fillId="2" borderId="76" xfId="0" applyFont="1" applyFill="1" applyBorder="1" applyAlignment="1">
      <alignment horizontal="left"/>
    </xf>
    <xf numFmtId="0" fontId="26" fillId="23" borderId="0" xfId="1" applyFont="1" applyFill="1" applyAlignment="1" applyProtection="1">
      <alignment horizontal="left" vertical="center"/>
    </xf>
    <xf numFmtId="0" fontId="50" fillId="2" borderId="0" xfId="0" applyFont="1" applyFill="1" applyAlignment="1">
      <alignment horizontal="left" indent="1"/>
    </xf>
    <xf numFmtId="0" fontId="6" fillId="9" borderId="0" xfId="0" applyFont="1" applyFill="1" applyAlignment="1">
      <alignment horizontal="center"/>
    </xf>
    <xf numFmtId="0" fontId="7" fillId="2" borderId="0" xfId="0" applyFont="1" applyFill="1" applyAlignment="1">
      <alignment horizontal="left" wrapText="1" shrinkToFit="1"/>
    </xf>
    <xf numFmtId="0" fontId="17" fillId="2" borderId="0" xfId="0" applyFont="1" applyFill="1" applyAlignment="1">
      <alignment horizontal="left" indent="1"/>
    </xf>
    <xf numFmtId="17" fontId="41" fillId="11" borderId="22" xfId="0" applyNumberFormat="1" applyFont="1" applyFill="1" applyBorder="1" applyAlignment="1">
      <alignment horizontal="center" vertical="center"/>
    </xf>
    <xf numFmtId="17" fontId="41" fillId="11" borderId="19" xfId="0" applyNumberFormat="1" applyFont="1" applyFill="1" applyBorder="1" applyAlignment="1">
      <alignment horizontal="center" vertical="center"/>
    </xf>
    <xf numFmtId="0" fontId="6" fillId="13" borderId="22" xfId="0" applyFont="1" applyFill="1" applyBorder="1" applyAlignment="1">
      <alignment horizontal="center"/>
    </xf>
    <xf numFmtId="0" fontId="6" fillId="13" borderId="18" xfId="0" applyFont="1" applyFill="1" applyBorder="1" applyAlignment="1">
      <alignment horizontal="center"/>
    </xf>
    <xf numFmtId="0" fontId="6" fillId="13" borderId="19" xfId="0" applyFont="1" applyFill="1" applyBorder="1" applyAlignment="1">
      <alignment horizontal="center"/>
    </xf>
    <xf numFmtId="0" fontId="63" fillId="2" borderId="0" xfId="0" applyFont="1" applyFill="1" applyAlignment="1">
      <alignment horizontal="left" indent="1"/>
    </xf>
    <xf numFmtId="0" fontId="6" fillId="12" borderId="0" xfId="0" applyFont="1" applyFill="1" applyAlignment="1">
      <alignment horizontal="center"/>
    </xf>
    <xf numFmtId="0" fontId="21" fillId="2" borderId="0" xfId="0" applyFont="1" applyFill="1" applyAlignment="1">
      <alignment horizontal="left" vertical="center" wrapText="1" shrinkToFit="1"/>
    </xf>
    <xf numFmtId="0" fontId="36" fillId="2" borderId="0" xfId="0" applyFont="1" applyFill="1" applyAlignment="1">
      <alignment horizontal="right" vertical="center" wrapText="1" indent="1" shrinkToFit="1"/>
    </xf>
    <xf numFmtId="0" fontId="78" fillId="16" borderId="0" xfId="0" applyFont="1" applyFill="1" applyAlignment="1">
      <alignment horizontal="left" indent="1"/>
    </xf>
    <xf numFmtId="0" fontId="21" fillId="2" borderId="0" xfId="0" applyFont="1" applyFill="1" applyAlignment="1">
      <alignment horizontal="left" vertical="center" wrapText="1" indent="1" shrinkToFit="1"/>
    </xf>
    <xf numFmtId="0" fontId="7" fillId="2" borderId="0" xfId="0" applyFont="1" applyFill="1" applyAlignment="1">
      <alignment horizontal="left" wrapText="1" indent="1"/>
    </xf>
    <xf numFmtId="0" fontId="66" fillId="2" borderId="0" xfId="1" applyFont="1" applyFill="1" applyAlignment="1" applyProtection="1">
      <alignment horizontal="left"/>
    </xf>
    <xf numFmtId="0" fontId="36" fillId="16" borderId="0" xfId="0" applyFont="1" applyFill="1" applyAlignment="1">
      <alignment horizontal="left" indent="4"/>
    </xf>
    <xf numFmtId="0" fontId="78" fillId="16" borderId="0" xfId="0" applyFont="1" applyFill="1" applyAlignment="1">
      <alignment horizontal="left" indent="4"/>
    </xf>
    <xf numFmtId="0" fontId="21" fillId="16" borderId="0" xfId="0" applyFont="1" applyFill="1" applyAlignment="1">
      <alignment horizontal="left" indent="4"/>
    </xf>
    <xf numFmtId="0" fontId="76" fillId="2" borderId="0" xfId="0" applyFont="1" applyFill="1" applyAlignment="1">
      <alignment horizontal="right" vertical="center" wrapText="1" indent="1" shrinkToFit="1"/>
    </xf>
    <xf numFmtId="0" fontId="7" fillId="2" borderId="0" xfId="0" applyFont="1" applyFill="1" applyAlignment="1">
      <alignment horizontal="left" indent="1"/>
    </xf>
    <xf numFmtId="0" fontId="6" fillId="17" borderId="0" xfId="0" applyFont="1" applyFill="1" applyAlignment="1">
      <alignment horizontal="center"/>
    </xf>
    <xf numFmtId="0" fontId="34" fillId="10" borderId="0" xfId="0" applyFont="1" applyFill="1" applyBorder="1" applyAlignment="1">
      <alignment horizontal="right" vertical="center" indent="1"/>
    </xf>
    <xf numFmtId="0" fontId="34" fillId="10" borderId="31" xfId="0" applyFont="1" applyFill="1" applyBorder="1" applyAlignment="1">
      <alignment horizontal="right" vertical="center" indent="1"/>
    </xf>
    <xf numFmtId="0" fontId="34" fillId="10" borderId="32" xfId="0" applyFont="1" applyFill="1" applyBorder="1" applyAlignment="1">
      <alignment horizontal="left" vertical="center" indent="1"/>
    </xf>
    <xf numFmtId="0" fontId="34" fillId="10" borderId="33" xfId="0" applyFont="1" applyFill="1" applyBorder="1" applyAlignment="1">
      <alignment horizontal="left" vertical="center" indent="1"/>
    </xf>
    <xf numFmtId="0" fontId="80" fillId="2" borderId="0" xfId="0" applyFont="1" applyFill="1" applyBorder="1" applyAlignment="1">
      <alignment horizontal="left"/>
    </xf>
    <xf numFmtId="0" fontId="34" fillId="13" borderId="0" xfId="0" applyFont="1" applyFill="1" applyBorder="1" applyAlignment="1">
      <alignment horizontal="right" vertical="center" indent="1"/>
    </xf>
    <xf numFmtId="0" fontId="34" fillId="13" borderId="31" xfId="0" applyFont="1" applyFill="1" applyBorder="1" applyAlignment="1">
      <alignment horizontal="right" vertical="center" indent="1"/>
    </xf>
    <xf numFmtId="0" fontId="76" fillId="2" borderId="0" xfId="0" applyFont="1" applyFill="1" applyAlignment="1">
      <alignment horizontal="left"/>
    </xf>
    <xf numFmtId="0" fontId="6" fillId="2" borderId="0" xfId="0" applyFont="1" applyFill="1" applyAlignment="1">
      <alignment horizontal="left" indent="1"/>
    </xf>
    <xf numFmtId="0" fontId="34" fillId="13" borderId="32" xfId="0" applyFont="1" applyFill="1" applyBorder="1" applyAlignment="1">
      <alignment horizontal="left" vertical="center" indent="1"/>
    </xf>
    <xf numFmtId="0" fontId="34" fillId="13" borderId="33" xfId="0" applyFont="1" applyFill="1" applyBorder="1" applyAlignment="1">
      <alignment horizontal="left" vertical="center" indent="1"/>
    </xf>
    <xf numFmtId="0" fontId="44" fillId="2" borderId="0" xfId="0" applyFont="1" applyFill="1" applyBorder="1" applyAlignment="1">
      <alignment horizontal="left"/>
    </xf>
    <xf numFmtId="0" fontId="36" fillId="16" borderId="0" xfId="0" applyFont="1" applyFill="1" applyAlignment="1">
      <alignment horizontal="left" indent="1"/>
    </xf>
    <xf numFmtId="0" fontId="66" fillId="2" borderId="0" xfId="1" applyFont="1" applyFill="1" applyAlignment="1" applyProtection="1">
      <alignment horizontal="right"/>
    </xf>
    <xf numFmtId="0" fontId="79" fillId="16" borderId="0" xfId="1" applyFont="1" applyFill="1" applyAlignment="1" applyProtection="1">
      <alignment horizontal="left" indent="1"/>
    </xf>
    <xf numFmtId="0" fontId="36" fillId="16" borderId="0" xfId="0" applyFont="1" applyFill="1" applyAlignment="1">
      <alignment horizontal="left"/>
    </xf>
    <xf numFmtId="0" fontId="78" fillId="16" borderId="0" xfId="0" applyFont="1" applyFill="1" applyAlignment="1">
      <alignment horizontal="left"/>
    </xf>
    <xf numFmtId="0" fontId="63" fillId="2" borderId="0" xfId="0" applyFont="1" applyFill="1" applyBorder="1" applyAlignment="1">
      <alignment horizontal="left"/>
    </xf>
    <xf numFmtId="0" fontId="34" fillId="12" borderId="0" xfId="0" applyFont="1" applyFill="1" applyBorder="1" applyAlignment="1">
      <alignment horizontal="right" vertical="center" indent="1"/>
    </xf>
    <xf numFmtId="0" fontId="34" fillId="12" borderId="31" xfId="0" applyFont="1" applyFill="1" applyBorder="1" applyAlignment="1">
      <alignment horizontal="right" vertical="center" indent="1"/>
    </xf>
    <xf numFmtId="0" fontId="34" fillId="12" borderId="32" xfId="0" applyFont="1" applyFill="1" applyBorder="1" applyAlignment="1">
      <alignment horizontal="left" vertical="center" indent="1"/>
    </xf>
    <xf numFmtId="0" fontId="34" fillId="12" borderId="33" xfId="0" applyFont="1" applyFill="1" applyBorder="1" applyAlignment="1">
      <alignment horizontal="left" vertical="center" indent="1"/>
    </xf>
    <xf numFmtId="0" fontId="50" fillId="2" borderId="0" xfId="0" applyFont="1" applyFill="1" applyBorder="1" applyAlignment="1">
      <alignment horizontal="left"/>
    </xf>
    <xf numFmtId="0" fontId="34" fillId="9" borderId="0" xfId="0" applyFont="1" applyFill="1" applyBorder="1" applyAlignment="1">
      <alignment horizontal="right" vertical="center" indent="1"/>
    </xf>
    <xf numFmtId="0" fontId="34" fillId="9" borderId="31" xfId="0" applyFont="1" applyFill="1" applyBorder="1" applyAlignment="1">
      <alignment horizontal="right" vertical="center" indent="1"/>
    </xf>
    <xf numFmtId="0" fontId="34" fillId="9" borderId="32" xfId="0" applyFont="1" applyFill="1" applyBorder="1" applyAlignment="1">
      <alignment horizontal="left" vertical="center" indent="1"/>
    </xf>
    <xf numFmtId="0" fontId="34" fillId="9" borderId="33" xfId="0" applyFont="1" applyFill="1" applyBorder="1" applyAlignment="1">
      <alignment horizontal="left" vertical="center" indent="1"/>
    </xf>
    <xf numFmtId="167" fontId="36" fillId="2" borderId="0" xfId="0" applyNumberFormat="1" applyFont="1" applyFill="1" applyAlignment="1">
      <alignment horizontal="right" vertical="center" wrapText="1" indent="1" shrinkToFit="1"/>
    </xf>
    <xf numFmtId="167" fontId="21" fillId="2" borderId="0" xfId="0" applyNumberFormat="1" applyFont="1" applyFill="1" applyAlignment="1">
      <alignment horizontal="left" vertical="center" wrapText="1" indent="1" shrinkToFit="1"/>
    </xf>
    <xf numFmtId="0" fontId="7" fillId="0" borderId="0" xfId="0" applyFont="1" applyAlignment="1">
      <alignment horizontal="center" wrapText="1" shrinkToFit="1"/>
    </xf>
    <xf numFmtId="0" fontId="0" fillId="0" borderId="0" xfId="0" applyAlignment="1"/>
    <xf numFmtId="0" fontId="7" fillId="0" borderId="0" xfId="0" applyFont="1" applyBorder="1" applyAlignment="1">
      <alignment horizontal="center"/>
    </xf>
    <xf numFmtId="0" fontId="7" fillId="0" borderId="0" xfId="0" applyFont="1" applyAlignment="1">
      <alignment horizontal="center"/>
    </xf>
    <xf numFmtId="3" fontId="135" fillId="2" borderId="18" xfId="0" applyNumberFormat="1" applyFont="1" applyFill="1" applyBorder="1" applyAlignment="1">
      <alignment horizontal="right" vertical="center" indent="1"/>
    </xf>
    <xf numFmtId="3" fontId="135" fillId="8" borderId="18" xfId="0" applyNumberFormat="1" applyFont="1" applyFill="1" applyBorder="1" applyAlignment="1">
      <alignment horizontal="right" vertical="center" indent="1"/>
    </xf>
    <xf numFmtId="3" fontId="136" fillId="2" borderId="19" xfId="0" applyNumberFormat="1" applyFont="1" applyFill="1" applyBorder="1" applyAlignment="1">
      <alignment horizontal="right" vertical="center" indent="1"/>
    </xf>
    <xf numFmtId="0" fontId="137" fillId="2" borderId="0" xfId="0" applyFont="1" applyFill="1" applyBorder="1"/>
  </cellXfs>
  <cellStyles count="2">
    <cellStyle name="Hiperligação" xfId="1" builtinId="8"/>
    <cellStyle name="Normal" xfId="0" builtinId="0"/>
  </cellStyles>
  <dxfs count="8">
    <dxf>
      <font>
        <color theme="0"/>
      </font>
      <fill>
        <patternFill>
          <bgColor rgb="FF008080"/>
        </patternFill>
      </fill>
    </dxf>
    <dxf>
      <font>
        <color theme="1" tint="0.14996795556505021"/>
      </font>
      <fill>
        <patternFill>
          <bgColor rgb="FFCCFFCC"/>
        </patternFill>
      </fill>
    </dxf>
    <dxf>
      <font>
        <color theme="1" tint="0.14996795556505021"/>
      </font>
      <fill>
        <patternFill>
          <bgColor rgb="FFFFC000"/>
        </patternFill>
      </fill>
    </dxf>
    <dxf>
      <font>
        <color theme="0"/>
      </font>
      <fill>
        <patternFill>
          <bgColor rgb="FFFF0000"/>
        </patternFill>
      </fill>
    </dxf>
    <dxf>
      <font>
        <color theme="0"/>
      </font>
      <fill>
        <patternFill>
          <bgColor rgb="FF008080"/>
        </patternFill>
      </fill>
    </dxf>
    <dxf>
      <font>
        <color theme="1" tint="0.14996795556505021"/>
      </font>
      <fill>
        <patternFill>
          <bgColor rgb="FFCCFFCC"/>
        </patternFill>
      </fill>
    </dxf>
    <dxf>
      <font>
        <color theme="1" tint="0.14996795556505021"/>
      </font>
      <fill>
        <patternFill>
          <bgColor rgb="FFFFC000"/>
        </patternFill>
      </fill>
    </dxf>
    <dxf>
      <font>
        <color theme="0"/>
      </font>
      <fill>
        <patternFill>
          <bgColor rgb="FFFF0000"/>
        </patternFill>
      </fill>
    </dxf>
  </dxfs>
  <tableStyles count="0" defaultTableStyle="TableStyleMedium9" defaultPivotStyle="PivotStyleLight16"/>
  <colors>
    <mruColors>
      <color rgb="FFFFFF99"/>
      <color rgb="FFB4BD63"/>
      <color rgb="FF008080"/>
      <color rgb="FFDEE0B6"/>
      <color rgb="FFCCFFCC"/>
      <color rgb="FFFF6600"/>
      <color rgb="FF17375E"/>
      <color rgb="FFE46C0A"/>
      <color rgb="FFFAC090"/>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40462962962972"/>
          <c:y val="3.5679629629630012E-2"/>
          <c:w val="0.85272500000004281"/>
          <c:h val="0.70536651234567904"/>
        </c:manualLayout>
      </c:layout>
      <c:lineChart>
        <c:grouping val="standard"/>
        <c:varyColors val="0"/>
        <c:ser>
          <c:idx val="0"/>
          <c:order val="0"/>
          <c:tx>
            <c:strRef>
              <c:f>AUX!$A$69</c:f>
              <c:strCache>
                <c:ptCount val="1"/>
                <c:pt idx="0">
                  <c:v>Continente</c:v>
                </c:pt>
              </c:strCache>
            </c:strRef>
          </c:tx>
          <c:spPr>
            <a:ln w="12700">
              <a:solidFill>
                <a:srgbClr val="FF0000"/>
              </a:solidFill>
            </a:ln>
          </c:spPr>
          <c:marker>
            <c:symbol val="none"/>
          </c:marker>
          <c:cat>
            <c:numRef>
              <c:f>AUX!$B$68:$W$68</c:f>
              <c:numCache>
                <c:formatCode>General</c:formatCode>
                <c:ptCount val="22"/>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numCache>
            </c:numRef>
          </c:cat>
          <c:val>
            <c:numRef>
              <c:f>AUX!$B$69:$W$69</c:f>
              <c:numCache>
                <c:formatCode>0.0</c:formatCode>
                <c:ptCount val="22"/>
                <c:pt idx="0">
                  <c:v>10.821126059730386</c:v>
                </c:pt>
                <c:pt idx="1">
                  <c:v>11.042744601820905</c:v>
                </c:pt>
                <c:pt idx="2">
                  <c:v>11.041624559345594</c:v>
                </c:pt>
                <c:pt idx="3">
                  <c:v>11.236130496118188</c:v>
                </c:pt>
                <c:pt idx="4">
                  <c:v>11.556765735318571</c:v>
                </c:pt>
                <c:pt idx="5">
                  <c:v>10.783038429112857</c:v>
                </c:pt>
                <c:pt idx="6">
                  <c:v>10.898670928677733</c:v>
                </c:pt>
                <c:pt idx="7">
                  <c:v>10.663047809664718</c:v>
                </c:pt>
                <c:pt idx="8">
                  <c:v>10.346899410558548</c:v>
                </c:pt>
                <c:pt idx="9">
                  <c:v>10.340910585069862</c:v>
                </c:pt>
                <c:pt idx="10">
                  <c:v>9.9543378083745289</c:v>
                </c:pt>
                <c:pt idx="11">
                  <c:v>9.6590035416180218</c:v>
                </c:pt>
                <c:pt idx="12">
                  <c:v>9.8590047955866638</c:v>
                </c:pt>
                <c:pt idx="13">
                  <c:v>9.3803064680297972</c:v>
                </c:pt>
                <c:pt idx="14">
                  <c:v>9.5569792875117994</c:v>
                </c:pt>
                <c:pt idx="15">
                  <c:v>9.1293892811910133</c:v>
                </c:pt>
                <c:pt idx="16">
                  <c:v>8.527352357854511</c:v>
                </c:pt>
                <c:pt idx="17">
                  <c:v>7.9020077056789138</c:v>
                </c:pt>
                <c:pt idx="18">
                  <c:v>7.9149676645291613</c:v>
                </c:pt>
                <c:pt idx="19">
                  <c:v>8.2492584703892753</c:v>
                </c:pt>
                <c:pt idx="20">
                  <c:v>8.4489677968159906</c:v>
                </c:pt>
                <c:pt idx="21">
                  <c:v>8.3638524246065913</c:v>
                </c:pt>
              </c:numCache>
            </c:numRef>
          </c:val>
          <c:smooth val="0"/>
          <c:extLst xmlns:c16r2="http://schemas.microsoft.com/office/drawing/2015/06/chart">
            <c:ext xmlns:c16="http://schemas.microsoft.com/office/drawing/2014/chart" uri="{C3380CC4-5D6E-409C-BE32-E72D297353CC}">
              <c16:uniqueId val="{00000000-1488-44A8-8874-C12F39440767}"/>
            </c:ext>
          </c:extLst>
        </c:ser>
        <c:ser>
          <c:idx val="1"/>
          <c:order val="1"/>
          <c:tx>
            <c:strRef>
              <c:f>AUX!$A$70</c:f>
              <c:strCache>
                <c:ptCount val="1"/>
                <c:pt idx="0">
                  <c:v>ARS Alentejo</c:v>
                </c:pt>
              </c:strCache>
            </c:strRef>
          </c:tx>
          <c:spPr>
            <a:ln w="12700">
              <a:solidFill>
                <a:schemeClr val="tx2">
                  <a:lumMod val="75000"/>
                </a:schemeClr>
              </a:solidFill>
            </a:ln>
          </c:spPr>
          <c:marker>
            <c:symbol val="none"/>
          </c:marker>
          <c:cat>
            <c:numRef>
              <c:f>AUX!$B$68:$W$68</c:f>
              <c:numCache>
                <c:formatCode>General</c:formatCode>
                <c:ptCount val="22"/>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numCache>
            </c:numRef>
          </c:cat>
          <c:val>
            <c:numRef>
              <c:f>AUX!$B$70:$W$70</c:f>
              <c:numCache>
                <c:formatCode>0.0</c:formatCode>
                <c:ptCount val="22"/>
                <c:pt idx="0">
                  <c:v>8.1189247830502431</c:v>
                </c:pt>
                <c:pt idx="1">
                  <c:v>8.6650324312897968</c:v>
                </c:pt>
                <c:pt idx="2">
                  <c:v>8.6510385243592829</c:v>
                </c:pt>
                <c:pt idx="3">
                  <c:v>8.7376206944432795</c:v>
                </c:pt>
                <c:pt idx="4">
                  <c:v>8.9186300999099366</c:v>
                </c:pt>
                <c:pt idx="5">
                  <c:v>8.2664939730100748</c:v>
                </c:pt>
                <c:pt idx="6">
                  <c:v>8.5115551433737089</c:v>
                </c:pt>
                <c:pt idx="7">
                  <c:v>8.6459504903196187</c:v>
                </c:pt>
                <c:pt idx="8">
                  <c:v>8.6542229945084781</c:v>
                </c:pt>
                <c:pt idx="9">
                  <c:v>8.5004971272873551</c:v>
                </c:pt>
                <c:pt idx="10">
                  <c:v>7.8220045841294539</c:v>
                </c:pt>
                <c:pt idx="11">
                  <c:v>7.6612424278417866</c:v>
                </c:pt>
                <c:pt idx="12">
                  <c:v>8.068174922193549</c:v>
                </c:pt>
                <c:pt idx="13">
                  <c:v>7.8264914524944755</c:v>
                </c:pt>
                <c:pt idx="14">
                  <c:v>8.0848785463993025</c:v>
                </c:pt>
                <c:pt idx="15">
                  <c:v>8.0375346974870432</c:v>
                </c:pt>
                <c:pt idx="16">
                  <c:v>7.8072867348507007</c:v>
                </c:pt>
                <c:pt idx="17">
                  <c:v>7.0722462391148078</c:v>
                </c:pt>
                <c:pt idx="18">
                  <c:v>6.8846222831126118</c:v>
                </c:pt>
                <c:pt idx="19">
                  <c:v>7.4264983299631036</c:v>
                </c:pt>
                <c:pt idx="20">
                  <c:v>7.6142475285950475</c:v>
                </c:pt>
                <c:pt idx="21">
                  <c:v>7.3958448302140658</c:v>
                </c:pt>
              </c:numCache>
            </c:numRef>
          </c:val>
          <c:smooth val="0"/>
          <c:extLst xmlns:c16r2="http://schemas.microsoft.com/office/drawing/2015/06/chart">
            <c:ext xmlns:c16="http://schemas.microsoft.com/office/drawing/2014/chart" uri="{C3380CC4-5D6E-409C-BE32-E72D297353CC}">
              <c16:uniqueId val="{00000001-1488-44A8-8874-C12F39440767}"/>
            </c:ext>
          </c:extLst>
        </c:ser>
        <c:ser>
          <c:idx val="2"/>
          <c:order val="2"/>
          <c:tx>
            <c:strRef>
              <c:f>AUX!$A$71</c:f>
              <c:strCache>
                <c:ptCount val="1"/>
                <c:pt idx="0">
                  <c:v>ACeS Alentejo Central</c:v>
                </c:pt>
              </c:strCache>
            </c:strRef>
          </c:tx>
          <c:spPr>
            <a:ln w="25400">
              <a:solidFill>
                <a:srgbClr val="008080"/>
              </a:solidFill>
            </a:ln>
          </c:spPr>
          <c:marker>
            <c:symbol val="none"/>
          </c:marker>
          <c:cat>
            <c:numRef>
              <c:f>AUX!$B$68:$W$68</c:f>
              <c:numCache>
                <c:formatCode>General</c:formatCode>
                <c:ptCount val="22"/>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numCache>
            </c:numRef>
          </c:cat>
          <c:val>
            <c:numRef>
              <c:f>AUX!$B$71:$W$71</c:f>
              <c:numCache>
                <c:formatCode>0.0</c:formatCode>
                <c:ptCount val="22"/>
                <c:pt idx="0">
                  <c:v>8.5670635035023484</c:v>
                </c:pt>
                <c:pt idx="1">
                  <c:v>9.2581643453958655</c:v>
                </c:pt>
                <c:pt idx="2">
                  <c:v>8.9146615890600653</c:v>
                </c:pt>
                <c:pt idx="3">
                  <c:v>9.0482070931480614</c:v>
                </c:pt>
                <c:pt idx="4">
                  <c:v>9.1781465563213622</c:v>
                </c:pt>
                <c:pt idx="5">
                  <c:v>8.5419344426704775</c:v>
                </c:pt>
                <c:pt idx="6">
                  <c:v>8.8441677274472283</c:v>
                </c:pt>
                <c:pt idx="7">
                  <c:v>9.0938296831631025</c:v>
                </c:pt>
                <c:pt idx="8">
                  <c:v>9.0498525553207791</c:v>
                </c:pt>
                <c:pt idx="9">
                  <c:v>8.5155458220239275</c:v>
                </c:pt>
                <c:pt idx="10">
                  <c:v>8.5490826693955118</c:v>
                </c:pt>
                <c:pt idx="11">
                  <c:v>7.9589608743118081</c:v>
                </c:pt>
                <c:pt idx="12">
                  <c:v>8.3288356441133349</c:v>
                </c:pt>
                <c:pt idx="13">
                  <c:v>7.7535705281267147</c:v>
                </c:pt>
                <c:pt idx="14">
                  <c:v>7.8784333854583224</c:v>
                </c:pt>
                <c:pt idx="15">
                  <c:v>8.1999981964813351</c:v>
                </c:pt>
                <c:pt idx="16">
                  <c:v>7.8199885945860679</c:v>
                </c:pt>
                <c:pt idx="17">
                  <c:v>7.0609435430981113</c:v>
                </c:pt>
                <c:pt idx="18">
                  <c:v>6.8408326944624642</c:v>
                </c:pt>
                <c:pt idx="19">
                  <c:v>7.4557550683706593</c:v>
                </c:pt>
                <c:pt idx="20">
                  <c:v>7.8228269836567899</c:v>
                </c:pt>
                <c:pt idx="21">
                  <c:v>7.4788490810734274</c:v>
                </c:pt>
              </c:numCache>
            </c:numRef>
          </c:val>
          <c:smooth val="0"/>
          <c:extLst xmlns:c16r2="http://schemas.microsoft.com/office/drawing/2015/06/chart">
            <c:ext xmlns:c16="http://schemas.microsoft.com/office/drawing/2014/chart" uri="{C3380CC4-5D6E-409C-BE32-E72D297353CC}">
              <c16:uniqueId val="{00000002-1488-44A8-8874-C12F39440767}"/>
            </c:ext>
          </c:extLst>
        </c:ser>
        <c:dLbls>
          <c:showLegendKey val="0"/>
          <c:showVal val="0"/>
          <c:showCatName val="0"/>
          <c:showSerName val="0"/>
          <c:showPercent val="0"/>
          <c:showBubbleSize val="0"/>
        </c:dLbls>
        <c:marker val="1"/>
        <c:smooth val="0"/>
        <c:axId val="148701184"/>
        <c:axId val="147558912"/>
      </c:lineChart>
      <c:catAx>
        <c:axId val="148701184"/>
        <c:scaling>
          <c:orientation val="minMax"/>
        </c:scaling>
        <c:delete val="0"/>
        <c:axPos val="b"/>
        <c:numFmt formatCode="General" sourceLinked="1"/>
        <c:majorTickMark val="out"/>
        <c:minorTickMark val="none"/>
        <c:tickLblPos val="nextTo"/>
        <c:txPr>
          <a:bodyPr/>
          <a:lstStyle/>
          <a:p>
            <a:pPr>
              <a:defRPr lang="en-US" sz="900">
                <a:latin typeface="Arial" pitchFamily="34" charset="0"/>
                <a:cs typeface="Arial" pitchFamily="34" charset="0"/>
              </a:defRPr>
            </a:pPr>
            <a:endParaRPr lang="pt-PT"/>
          </a:p>
        </c:txPr>
        <c:crossAx val="147558912"/>
        <c:crosses val="autoZero"/>
        <c:auto val="1"/>
        <c:lblAlgn val="ctr"/>
        <c:lblOffset val="100"/>
        <c:tickLblSkip val="1"/>
        <c:tickMarkSkip val="1"/>
        <c:noMultiLvlLbl val="0"/>
      </c:catAx>
      <c:valAx>
        <c:axId val="147558912"/>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Taxa bruta de natalidade (/1000 hab)</a:t>
                </a:r>
              </a:p>
            </c:rich>
          </c:tx>
          <c:layout>
            <c:manualLayout>
              <c:xMode val="edge"/>
              <c:yMode val="edge"/>
              <c:x val="5.2175536881419234E-3"/>
              <c:y val="1.1797839506172863E-2"/>
            </c:manualLayout>
          </c:layout>
          <c:overlay val="0"/>
        </c:title>
        <c:numFmt formatCode="0" sourceLinked="0"/>
        <c:majorTickMark val="out"/>
        <c:minorTickMark val="none"/>
        <c:tickLblPos val="nextTo"/>
        <c:spPr>
          <a:ln>
            <a:solidFill>
              <a:schemeClr val="bg1">
                <a:lumMod val="85000"/>
              </a:schemeClr>
            </a:solidFill>
          </a:ln>
        </c:spPr>
        <c:txPr>
          <a:bodyPr/>
          <a:lstStyle/>
          <a:p>
            <a:pPr>
              <a:defRPr lang="en-US" sz="900">
                <a:latin typeface="Arial" pitchFamily="34" charset="0"/>
                <a:cs typeface="Arial" pitchFamily="34" charset="0"/>
              </a:defRPr>
            </a:pPr>
            <a:endParaRPr lang="pt-PT"/>
          </a:p>
        </c:txPr>
        <c:crossAx val="148701184"/>
        <c:crosses val="autoZero"/>
        <c:crossBetween val="between"/>
      </c:valAx>
    </c:plotArea>
    <c:legend>
      <c:legendPos val="b"/>
      <c:layout>
        <c:manualLayout>
          <c:xMode val="edge"/>
          <c:yMode val="edge"/>
          <c:x val="1.6211251167133525E-2"/>
          <c:y val="0.89670023148151112"/>
          <c:w val="0.96757749766573364"/>
          <c:h val="8.370100308642122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w="3175">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736955555555571"/>
          <c:y val="4.7189424364123184E-2"/>
          <c:w val="0.81158599999999959"/>
          <c:h val="0.64171285140562262"/>
        </c:manualLayout>
      </c:layout>
      <c:lineChart>
        <c:grouping val="standard"/>
        <c:varyColors val="0"/>
        <c:ser>
          <c:idx val="0"/>
          <c:order val="0"/>
          <c:tx>
            <c:strRef>
              <c:f>AUX!$A$107</c:f>
              <c:strCache>
                <c:ptCount val="1"/>
                <c:pt idx="0">
                  <c:v>Homens</c:v>
                </c:pt>
              </c:strCache>
            </c:strRef>
          </c:tx>
          <c:spPr>
            <a:ln w="19050"/>
          </c:spPr>
          <c:marker>
            <c:symbol val="none"/>
          </c:marker>
          <c:cat>
            <c:numRef>
              <c:f>AUX!$B$103:$FM$103</c:f>
              <c:numCache>
                <c:formatCode>mmm\-yy</c:formatCode>
                <c:ptCount val="168"/>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pt idx="120">
                  <c:v>41640</c:v>
                </c:pt>
                <c:pt idx="121">
                  <c:v>41671</c:v>
                </c:pt>
                <c:pt idx="122">
                  <c:v>41699</c:v>
                </c:pt>
                <c:pt idx="123">
                  <c:v>41730</c:v>
                </c:pt>
                <c:pt idx="124">
                  <c:v>41760</c:v>
                </c:pt>
                <c:pt idx="125">
                  <c:v>41791</c:v>
                </c:pt>
                <c:pt idx="126">
                  <c:v>41821</c:v>
                </c:pt>
                <c:pt idx="127">
                  <c:v>41852</c:v>
                </c:pt>
                <c:pt idx="128">
                  <c:v>41883</c:v>
                </c:pt>
                <c:pt idx="129">
                  <c:v>41913</c:v>
                </c:pt>
                <c:pt idx="130">
                  <c:v>41944</c:v>
                </c:pt>
                <c:pt idx="131">
                  <c:v>41974</c:v>
                </c:pt>
                <c:pt idx="132">
                  <c:v>42005</c:v>
                </c:pt>
                <c:pt idx="133">
                  <c:v>42036</c:v>
                </c:pt>
                <c:pt idx="134">
                  <c:v>42064</c:v>
                </c:pt>
                <c:pt idx="135">
                  <c:v>42095</c:v>
                </c:pt>
                <c:pt idx="136">
                  <c:v>42125</c:v>
                </c:pt>
                <c:pt idx="137">
                  <c:v>42156</c:v>
                </c:pt>
                <c:pt idx="138">
                  <c:v>42186</c:v>
                </c:pt>
                <c:pt idx="139">
                  <c:v>42217</c:v>
                </c:pt>
                <c:pt idx="140">
                  <c:v>42248</c:v>
                </c:pt>
                <c:pt idx="141">
                  <c:v>42278</c:v>
                </c:pt>
                <c:pt idx="142">
                  <c:v>42309</c:v>
                </c:pt>
                <c:pt idx="143">
                  <c:v>42339</c:v>
                </c:pt>
                <c:pt idx="144">
                  <c:v>42370</c:v>
                </c:pt>
                <c:pt idx="145">
                  <c:v>42401</c:v>
                </c:pt>
                <c:pt idx="146">
                  <c:v>42430</c:v>
                </c:pt>
                <c:pt idx="147">
                  <c:v>42461</c:v>
                </c:pt>
                <c:pt idx="148">
                  <c:v>42491</c:v>
                </c:pt>
                <c:pt idx="149">
                  <c:v>42522</c:v>
                </c:pt>
                <c:pt idx="150">
                  <c:v>42552</c:v>
                </c:pt>
                <c:pt idx="151">
                  <c:v>42583</c:v>
                </c:pt>
                <c:pt idx="152">
                  <c:v>42614</c:v>
                </c:pt>
                <c:pt idx="153">
                  <c:v>42644</c:v>
                </c:pt>
                <c:pt idx="154">
                  <c:v>42675</c:v>
                </c:pt>
                <c:pt idx="155">
                  <c:v>42705</c:v>
                </c:pt>
                <c:pt idx="156">
                  <c:v>42736</c:v>
                </c:pt>
                <c:pt idx="157">
                  <c:v>42767</c:v>
                </c:pt>
                <c:pt idx="158">
                  <c:v>42795</c:v>
                </c:pt>
                <c:pt idx="159">
                  <c:v>42826</c:v>
                </c:pt>
                <c:pt idx="160">
                  <c:v>42856</c:v>
                </c:pt>
                <c:pt idx="161">
                  <c:v>42887</c:v>
                </c:pt>
                <c:pt idx="162">
                  <c:v>42917</c:v>
                </c:pt>
                <c:pt idx="163">
                  <c:v>42948</c:v>
                </c:pt>
                <c:pt idx="164">
                  <c:v>42979</c:v>
                </c:pt>
                <c:pt idx="165">
                  <c:v>43009</c:v>
                </c:pt>
                <c:pt idx="166">
                  <c:v>43040</c:v>
                </c:pt>
                <c:pt idx="167">
                  <c:v>43070</c:v>
                </c:pt>
              </c:numCache>
            </c:numRef>
          </c:cat>
          <c:val>
            <c:numRef>
              <c:f>AUX!$B$107:$FM$107</c:f>
              <c:numCache>
                <c:formatCode>General</c:formatCode>
                <c:ptCount val="168"/>
                <c:pt idx="0">
                  <c:v>2507</c:v>
                </c:pt>
                <c:pt idx="1">
                  <c:v>2592</c:v>
                </c:pt>
                <c:pt idx="2">
                  <c:v>2583</c:v>
                </c:pt>
                <c:pt idx="3">
                  <c:v>2476</c:v>
                </c:pt>
                <c:pt idx="4">
                  <c:v>2340</c:v>
                </c:pt>
                <c:pt idx="5">
                  <c:v>2295</c:v>
                </c:pt>
                <c:pt idx="6">
                  <c:v>2382</c:v>
                </c:pt>
                <c:pt idx="7">
                  <c:v>2306</c:v>
                </c:pt>
                <c:pt idx="8">
                  <c:v>2384</c:v>
                </c:pt>
                <c:pt idx="9">
                  <c:v>2405</c:v>
                </c:pt>
                <c:pt idx="10">
                  <c:v>2331</c:v>
                </c:pt>
                <c:pt idx="11">
                  <c:v>2373</c:v>
                </c:pt>
                <c:pt idx="12">
                  <c:v>2639</c:v>
                </c:pt>
                <c:pt idx="13">
                  <c:v>2698</c:v>
                </c:pt>
                <c:pt idx="14">
                  <c:v>2707</c:v>
                </c:pt>
                <c:pt idx="15">
                  <c:v>2656</c:v>
                </c:pt>
                <c:pt idx="16">
                  <c:v>2537</c:v>
                </c:pt>
                <c:pt idx="17">
                  <c:v>2476</c:v>
                </c:pt>
                <c:pt idx="18">
                  <c:v>2557</c:v>
                </c:pt>
                <c:pt idx="19">
                  <c:v>2536</c:v>
                </c:pt>
                <c:pt idx="20">
                  <c:v>2540</c:v>
                </c:pt>
                <c:pt idx="21">
                  <c:v>2632</c:v>
                </c:pt>
                <c:pt idx="22">
                  <c:v>2649</c:v>
                </c:pt>
                <c:pt idx="23">
                  <c:v>2651</c:v>
                </c:pt>
                <c:pt idx="24">
                  <c:v>2710</c:v>
                </c:pt>
                <c:pt idx="25">
                  <c:v>2698</c:v>
                </c:pt>
                <c:pt idx="26">
                  <c:v>2692</c:v>
                </c:pt>
                <c:pt idx="27">
                  <c:v>2597</c:v>
                </c:pt>
                <c:pt idx="28">
                  <c:v>2377</c:v>
                </c:pt>
                <c:pt idx="29">
                  <c:v>2222</c:v>
                </c:pt>
                <c:pt idx="30">
                  <c:v>2197</c:v>
                </c:pt>
                <c:pt idx="31">
                  <c:v>2350</c:v>
                </c:pt>
                <c:pt idx="32">
                  <c:v>2274</c:v>
                </c:pt>
                <c:pt idx="33">
                  <c:v>2466</c:v>
                </c:pt>
                <c:pt idx="34">
                  <c:v>2593</c:v>
                </c:pt>
                <c:pt idx="35">
                  <c:v>2685</c:v>
                </c:pt>
                <c:pt idx="36">
                  <c:v>2674</c:v>
                </c:pt>
                <c:pt idx="37">
                  <c:v>2667</c:v>
                </c:pt>
                <c:pt idx="38">
                  <c:v>2625</c:v>
                </c:pt>
                <c:pt idx="39">
                  <c:v>2469</c:v>
                </c:pt>
                <c:pt idx="40">
                  <c:v>2155</c:v>
                </c:pt>
                <c:pt idx="41">
                  <c:v>2026</c:v>
                </c:pt>
                <c:pt idx="42">
                  <c:v>2122</c:v>
                </c:pt>
                <c:pt idx="43">
                  <c:v>2276</c:v>
                </c:pt>
                <c:pt idx="44">
                  <c:v>2218</c:v>
                </c:pt>
                <c:pt idx="45">
                  <c:v>2268</c:v>
                </c:pt>
                <c:pt idx="46">
                  <c:v>2190</c:v>
                </c:pt>
                <c:pt idx="47">
                  <c:v>2120</c:v>
                </c:pt>
                <c:pt idx="48">
                  <c:v>2207</c:v>
                </c:pt>
                <c:pt idx="49">
                  <c:v>2242</c:v>
                </c:pt>
                <c:pt idx="50">
                  <c:v>2209</c:v>
                </c:pt>
                <c:pt idx="51">
                  <c:v>2201</c:v>
                </c:pt>
                <c:pt idx="52">
                  <c:v>2198</c:v>
                </c:pt>
                <c:pt idx="53">
                  <c:v>2182</c:v>
                </c:pt>
                <c:pt idx="54">
                  <c:v>2193</c:v>
                </c:pt>
                <c:pt idx="55">
                  <c:v>2342</c:v>
                </c:pt>
                <c:pt idx="56">
                  <c:v>2392</c:v>
                </c:pt>
                <c:pt idx="57">
                  <c:v>2597</c:v>
                </c:pt>
                <c:pt idx="58">
                  <c:v>2548</c:v>
                </c:pt>
                <c:pt idx="59">
                  <c:v>2617</c:v>
                </c:pt>
                <c:pt idx="60">
                  <c:v>2990</c:v>
                </c:pt>
                <c:pt idx="61">
                  <c:v>3159</c:v>
                </c:pt>
                <c:pt idx="62">
                  <c:v>3284</c:v>
                </c:pt>
                <c:pt idx="63">
                  <c:v>3301</c:v>
                </c:pt>
                <c:pt idx="64">
                  <c:v>3276</c:v>
                </c:pt>
                <c:pt idx="65">
                  <c:v>3229</c:v>
                </c:pt>
                <c:pt idx="66">
                  <c:v>3313</c:v>
                </c:pt>
                <c:pt idx="67">
                  <c:v>3345</c:v>
                </c:pt>
                <c:pt idx="68">
                  <c:v>3524</c:v>
                </c:pt>
                <c:pt idx="69">
                  <c:v>3574</c:v>
                </c:pt>
                <c:pt idx="70">
                  <c:v>3478</c:v>
                </c:pt>
                <c:pt idx="71">
                  <c:v>3438</c:v>
                </c:pt>
                <c:pt idx="72">
                  <c:v>3800</c:v>
                </c:pt>
                <c:pt idx="73">
                  <c:v>3711</c:v>
                </c:pt>
                <c:pt idx="74">
                  <c:v>3818</c:v>
                </c:pt>
                <c:pt idx="75">
                  <c:v>3881</c:v>
                </c:pt>
                <c:pt idx="76">
                  <c:v>3669</c:v>
                </c:pt>
                <c:pt idx="77">
                  <c:v>3475</c:v>
                </c:pt>
                <c:pt idx="78">
                  <c:v>3296</c:v>
                </c:pt>
                <c:pt idx="79">
                  <c:v>3337</c:v>
                </c:pt>
                <c:pt idx="80">
                  <c:v>3197</c:v>
                </c:pt>
                <c:pt idx="81">
                  <c:v>3311</c:v>
                </c:pt>
                <c:pt idx="82">
                  <c:v>3293</c:v>
                </c:pt>
                <c:pt idx="83">
                  <c:v>3271</c:v>
                </c:pt>
                <c:pt idx="84">
                  <c:v>3361</c:v>
                </c:pt>
                <c:pt idx="85">
                  <c:v>3392</c:v>
                </c:pt>
                <c:pt idx="86">
                  <c:v>3343</c:v>
                </c:pt>
                <c:pt idx="87">
                  <c:v>3235</c:v>
                </c:pt>
                <c:pt idx="88">
                  <c:v>3114</c:v>
                </c:pt>
                <c:pt idx="89">
                  <c:v>2948</c:v>
                </c:pt>
                <c:pt idx="90">
                  <c:v>2976</c:v>
                </c:pt>
                <c:pt idx="91">
                  <c:v>3152</c:v>
                </c:pt>
                <c:pt idx="92">
                  <c:v>3297</c:v>
                </c:pt>
                <c:pt idx="93">
                  <c:v>3494</c:v>
                </c:pt>
                <c:pt idx="94">
                  <c:v>3610</c:v>
                </c:pt>
                <c:pt idx="95">
                  <c:v>3770</c:v>
                </c:pt>
                <c:pt idx="96">
                  <c:v>4161</c:v>
                </c:pt>
                <c:pt idx="97">
                  <c:v>4297</c:v>
                </c:pt>
                <c:pt idx="98">
                  <c:v>4586</c:v>
                </c:pt>
                <c:pt idx="99">
                  <c:v>4455</c:v>
                </c:pt>
                <c:pt idx="100">
                  <c:v>4388</c:v>
                </c:pt>
                <c:pt idx="101">
                  <c:v>4328</c:v>
                </c:pt>
                <c:pt idx="102">
                  <c:v>4493</c:v>
                </c:pt>
                <c:pt idx="103">
                  <c:v>4705</c:v>
                </c:pt>
                <c:pt idx="104">
                  <c:v>4857</c:v>
                </c:pt>
                <c:pt idx="105">
                  <c:v>4933</c:v>
                </c:pt>
                <c:pt idx="106">
                  <c:v>4930</c:v>
                </c:pt>
                <c:pt idx="107">
                  <c:v>5156</c:v>
                </c:pt>
                <c:pt idx="108">
                  <c:v>5362</c:v>
                </c:pt>
                <c:pt idx="109">
                  <c:v>5424</c:v>
                </c:pt>
                <c:pt idx="110">
                  <c:v>5500</c:v>
                </c:pt>
                <c:pt idx="111">
                  <c:v>5373</c:v>
                </c:pt>
                <c:pt idx="112">
                  <c:v>5013</c:v>
                </c:pt>
                <c:pt idx="113">
                  <c:v>4780</c:v>
                </c:pt>
                <c:pt idx="114">
                  <c:v>4842</c:v>
                </c:pt>
                <c:pt idx="115">
                  <c:v>4912</c:v>
                </c:pt>
                <c:pt idx="116">
                  <c:v>4851</c:v>
                </c:pt>
                <c:pt idx="117">
                  <c:v>4925</c:v>
                </c:pt>
                <c:pt idx="118">
                  <c:v>4744</c:v>
                </c:pt>
                <c:pt idx="119">
                  <c:v>4704</c:v>
                </c:pt>
                <c:pt idx="120">
                  <c:v>4796</c:v>
                </c:pt>
                <c:pt idx="121">
                  <c:v>4780</c:v>
                </c:pt>
                <c:pt idx="122">
                  <c:v>4818</c:v>
                </c:pt>
                <c:pt idx="123">
                  <c:v>4707</c:v>
                </c:pt>
                <c:pt idx="124">
                  <c:v>4439</c:v>
                </c:pt>
                <c:pt idx="125">
                  <c:v>4236</c:v>
                </c:pt>
                <c:pt idx="126">
                  <c:v>4238</c:v>
                </c:pt>
                <c:pt idx="127">
                  <c:v>4328</c:v>
                </c:pt>
                <c:pt idx="128">
                  <c:v>4281</c:v>
                </c:pt>
                <c:pt idx="129">
                  <c:v>4293</c:v>
                </c:pt>
                <c:pt idx="130">
                  <c:v>4129</c:v>
                </c:pt>
                <c:pt idx="131">
                  <c:v>4165</c:v>
                </c:pt>
                <c:pt idx="132">
                  <c:v>4048</c:v>
                </c:pt>
                <c:pt idx="133">
                  <c:v>4100</c:v>
                </c:pt>
                <c:pt idx="134">
                  <c:v>4053</c:v>
                </c:pt>
                <c:pt idx="135">
                  <c:v>4004</c:v>
                </c:pt>
                <c:pt idx="136">
                  <c:v>3799</c:v>
                </c:pt>
                <c:pt idx="137">
                  <c:v>3531</c:v>
                </c:pt>
                <c:pt idx="138">
                  <c:v>3654</c:v>
                </c:pt>
                <c:pt idx="139">
                  <c:v>3533</c:v>
                </c:pt>
                <c:pt idx="140">
                  <c:v>3634</c:v>
                </c:pt>
                <c:pt idx="141">
                  <c:v>3718</c:v>
                </c:pt>
                <c:pt idx="142">
                  <c:v>3665</c:v>
                </c:pt>
                <c:pt idx="143">
                  <c:v>3721</c:v>
                </c:pt>
                <c:pt idx="144">
                  <c:v>3878</c:v>
                </c:pt>
                <c:pt idx="145">
                  <c:v>3921</c:v>
                </c:pt>
                <c:pt idx="146">
                  <c:v>4019</c:v>
                </c:pt>
                <c:pt idx="147">
                  <c:v>3993</c:v>
                </c:pt>
                <c:pt idx="148">
                  <c:v>3822</c:v>
                </c:pt>
                <c:pt idx="149">
                  <c:v>3479</c:v>
                </c:pt>
                <c:pt idx="150">
                  <c:v>3320</c:v>
                </c:pt>
                <c:pt idx="151">
                  <c:v>3388</c:v>
                </c:pt>
                <c:pt idx="152">
                  <c:v>3419</c:v>
                </c:pt>
                <c:pt idx="153">
                  <c:v>3502</c:v>
                </c:pt>
                <c:pt idx="154">
                  <c:v>3442</c:v>
                </c:pt>
                <c:pt idx="155">
                  <c:v>3318</c:v>
                </c:pt>
                <c:pt idx="156">
                  <c:v>3300</c:v>
                </c:pt>
                <c:pt idx="157">
                  <c:v>3134</c:v>
                </c:pt>
                <c:pt idx="158">
                  <c:v>3087</c:v>
                </c:pt>
                <c:pt idx="159">
                  <c:v>2969</c:v>
                </c:pt>
                <c:pt idx="160">
                  <c:v>2852</c:v>
                </c:pt>
                <c:pt idx="161">
                  <c:v>2702</c:v>
                </c:pt>
                <c:pt idx="162">
                  <c:v>2682</c:v>
                </c:pt>
                <c:pt idx="163">
                  <c:v>2624</c:v>
                </c:pt>
                <c:pt idx="164">
                  <c:v>2675</c:v>
                </c:pt>
                <c:pt idx="165">
                  <c:v>2677</c:v>
                </c:pt>
                <c:pt idx="166">
                  <c:v>2521</c:v>
                </c:pt>
                <c:pt idx="167">
                  <c:v>2420</c:v>
                </c:pt>
              </c:numCache>
            </c:numRef>
          </c:val>
          <c:smooth val="0"/>
          <c:extLst xmlns:c16r2="http://schemas.microsoft.com/office/drawing/2015/06/chart">
            <c:ext xmlns:c16="http://schemas.microsoft.com/office/drawing/2014/chart" uri="{C3380CC4-5D6E-409C-BE32-E72D297353CC}">
              <c16:uniqueId val="{00000000-A14B-4A6A-A1E7-B33C1139C014}"/>
            </c:ext>
          </c:extLst>
        </c:ser>
        <c:ser>
          <c:idx val="1"/>
          <c:order val="1"/>
          <c:tx>
            <c:strRef>
              <c:f>AUX!$A$108</c:f>
              <c:strCache>
                <c:ptCount val="1"/>
                <c:pt idx="0">
                  <c:v>Mulheres</c:v>
                </c:pt>
              </c:strCache>
            </c:strRef>
          </c:tx>
          <c:spPr>
            <a:ln w="19050">
              <a:solidFill>
                <a:schemeClr val="accent2">
                  <a:lumMod val="60000"/>
                  <a:lumOff val="40000"/>
                </a:schemeClr>
              </a:solidFill>
            </a:ln>
          </c:spPr>
          <c:marker>
            <c:symbol val="none"/>
          </c:marker>
          <c:cat>
            <c:numRef>
              <c:f>AUX!$B$103:$FM$103</c:f>
              <c:numCache>
                <c:formatCode>mmm\-yy</c:formatCode>
                <c:ptCount val="168"/>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pt idx="120">
                  <c:v>41640</c:v>
                </c:pt>
                <c:pt idx="121">
                  <c:v>41671</c:v>
                </c:pt>
                <c:pt idx="122">
                  <c:v>41699</c:v>
                </c:pt>
                <c:pt idx="123">
                  <c:v>41730</c:v>
                </c:pt>
                <c:pt idx="124">
                  <c:v>41760</c:v>
                </c:pt>
                <c:pt idx="125">
                  <c:v>41791</c:v>
                </c:pt>
                <c:pt idx="126">
                  <c:v>41821</c:v>
                </c:pt>
                <c:pt idx="127">
                  <c:v>41852</c:v>
                </c:pt>
                <c:pt idx="128">
                  <c:v>41883</c:v>
                </c:pt>
                <c:pt idx="129">
                  <c:v>41913</c:v>
                </c:pt>
                <c:pt idx="130">
                  <c:v>41944</c:v>
                </c:pt>
                <c:pt idx="131">
                  <c:v>41974</c:v>
                </c:pt>
                <c:pt idx="132">
                  <c:v>42005</c:v>
                </c:pt>
                <c:pt idx="133">
                  <c:v>42036</c:v>
                </c:pt>
                <c:pt idx="134">
                  <c:v>42064</c:v>
                </c:pt>
                <c:pt idx="135">
                  <c:v>42095</c:v>
                </c:pt>
                <c:pt idx="136">
                  <c:v>42125</c:v>
                </c:pt>
                <c:pt idx="137">
                  <c:v>42156</c:v>
                </c:pt>
                <c:pt idx="138">
                  <c:v>42186</c:v>
                </c:pt>
                <c:pt idx="139">
                  <c:v>42217</c:v>
                </c:pt>
                <c:pt idx="140">
                  <c:v>42248</c:v>
                </c:pt>
                <c:pt idx="141">
                  <c:v>42278</c:v>
                </c:pt>
                <c:pt idx="142">
                  <c:v>42309</c:v>
                </c:pt>
                <c:pt idx="143">
                  <c:v>42339</c:v>
                </c:pt>
                <c:pt idx="144">
                  <c:v>42370</c:v>
                </c:pt>
                <c:pt idx="145">
                  <c:v>42401</c:v>
                </c:pt>
                <c:pt idx="146">
                  <c:v>42430</c:v>
                </c:pt>
                <c:pt idx="147">
                  <c:v>42461</c:v>
                </c:pt>
                <c:pt idx="148">
                  <c:v>42491</c:v>
                </c:pt>
                <c:pt idx="149">
                  <c:v>42522</c:v>
                </c:pt>
                <c:pt idx="150">
                  <c:v>42552</c:v>
                </c:pt>
                <c:pt idx="151">
                  <c:v>42583</c:v>
                </c:pt>
                <c:pt idx="152">
                  <c:v>42614</c:v>
                </c:pt>
                <c:pt idx="153">
                  <c:v>42644</c:v>
                </c:pt>
                <c:pt idx="154">
                  <c:v>42675</c:v>
                </c:pt>
                <c:pt idx="155">
                  <c:v>42705</c:v>
                </c:pt>
                <c:pt idx="156">
                  <c:v>42736</c:v>
                </c:pt>
                <c:pt idx="157">
                  <c:v>42767</c:v>
                </c:pt>
                <c:pt idx="158">
                  <c:v>42795</c:v>
                </c:pt>
                <c:pt idx="159">
                  <c:v>42826</c:v>
                </c:pt>
                <c:pt idx="160">
                  <c:v>42856</c:v>
                </c:pt>
                <c:pt idx="161">
                  <c:v>42887</c:v>
                </c:pt>
                <c:pt idx="162">
                  <c:v>42917</c:v>
                </c:pt>
                <c:pt idx="163">
                  <c:v>42948</c:v>
                </c:pt>
                <c:pt idx="164">
                  <c:v>42979</c:v>
                </c:pt>
                <c:pt idx="165">
                  <c:v>43009</c:v>
                </c:pt>
                <c:pt idx="166">
                  <c:v>43040</c:v>
                </c:pt>
                <c:pt idx="167">
                  <c:v>43070</c:v>
                </c:pt>
              </c:numCache>
            </c:numRef>
          </c:cat>
          <c:val>
            <c:numRef>
              <c:f>AUX!$B$108:$FM$108</c:f>
              <c:numCache>
                <c:formatCode>General</c:formatCode>
                <c:ptCount val="168"/>
                <c:pt idx="0">
                  <c:v>3929</c:v>
                </c:pt>
                <c:pt idx="1">
                  <c:v>3847</c:v>
                </c:pt>
                <c:pt idx="2">
                  <c:v>3991</c:v>
                </c:pt>
                <c:pt idx="3">
                  <c:v>3661</c:v>
                </c:pt>
                <c:pt idx="4">
                  <c:v>3258</c:v>
                </c:pt>
                <c:pt idx="5">
                  <c:v>3399</c:v>
                </c:pt>
                <c:pt idx="6">
                  <c:v>3707</c:v>
                </c:pt>
                <c:pt idx="7">
                  <c:v>3814</c:v>
                </c:pt>
                <c:pt idx="8">
                  <c:v>3789</c:v>
                </c:pt>
                <c:pt idx="9">
                  <c:v>3914</c:v>
                </c:pt>
                <c:pt idx="10">
                  <c:v>3682</c:v>
                </c:pt>
                <c:pt idx="11">
                  <c:v>3558</c:v>
                </c:pt>
                <c:pt idx="12">
                  <c:v>3556</c:v>
                </c:pt>
                <c:pt idx="13">
                  <c:v>3654</c:v>
                </c:pt>
                <c:pt idx="14">
                  <c:v>3994</c:v>
                </c:pt>
                <c:pt idx="15">
                  <c:v>3874</c:v>
                </c:pt>
                <c:pt idx="16">
                  <c:v>3497</c:v>
                </c:pt>
                <c:pt idx="17">
                  <c:v>3432</c:v>
                </c:pt>
                <c:pt idx="18">
                  <c:v>3643</c:v>
                </c:pt>
                <c:pt idx="19">
                  <c:v>3872</c:v>
                </c:pt>
                <c:pt idx="20">
                  <c:v>4062</c:v>
                </c:pt>
                <c:pt idx="21">
                  <c:v>4495</c:v>
                </c:pt>
                <c:pt idx="22">
                  <c:v>4257</c:v>
                </c:pt>
                <c:pt idx="23">
                  <c:v>3973</c:v>
                </c:pt>
                <c:pt idx="24">
                  <c:v>3983</c:v>
                </c:pt>
                <c:pt idx="25">
                  <c:v>3921</c:v>
                </c:pt>
                <c:pt idx="26">
                  <c:v>3939</c:v>
                </c:pt>
                <c:pt idx="27">
                  <c:v>3800</c:v>
                </c:pt>
                <c:pt idx="28">
                  <c:v>3329</c:v>
                </c:pt>
                <c:pt idx="29">
                  <c:v>3240</c:v>
                </c:pt>
                <c:pt idx="30">
                  <c:v>3365</c:v>
                </c:pt>
                <c:pt idx="31">
                  <c:v>3702</c:v>
                </c:pt>
                <c:pt idx="32">
                  <c:v>3440</c:v>
                </c:pt>
                <c:pt idx="33">
                  <c:v>3835</c:v>
                </c:pt>
                <c:pt idx="34">
                  <c:v>3828</c:v>
                </c:pt>
                <c:pt idx="35">
                  <c:v>3616</c:v>
                </c:pt>
                <c:pt idx="36">
                  <c:v>3608</c:v>
                </c:pt>
                <c:pt idx="37">
                  <c:v>3602</c:v>
                </c:pt>
                <c:pt idx="38">
                  <c:v>3724</c:v>
                </c:pt>
                <c:pt idx="39">
                  <c:v>3508</c:v>
                </c:pt>
                <c:pt idx="40">
                  <c:v>2971</c:v>
                </c:pt>
                <c:pt idx="41">
                  <c:v>3015</c:v>
                </c:pt>
                <c:pt idx="42">
                  <c:v>3304</c:v>
                </c:pt>
                <c:pt idx="43">
                  <c:v>3644</c:v>
                </c:pt>
                <c:pt idx="44">
                  <c:v>3237</c:v>
                </c:pt>
                <c:pt idx="45">
                  <c:v>3578</c:v>
                </c:pt>
                <c:pt idx="46">
                  <c:v>3221</c:v>
                </c:pt>
                <c:pt idx="47">
                  <c:v>3042</c:v>
                </c:pt>
                <c:pt idx="48">
                  <c:v>3181</c:v>
                </c:pt>
                <c:pt idx="49">
                  <c:v>3183</c:v>
                </c:pt>
                <c:pt idx="50">
                  <c:v>3194</c:v>
                </c:pt>
                <c:pt idx="51">
                  <c:v>3087</c:v>
                </c:pt>
                <c:pt idx="52">
                  <c:v>2874</c:v>
                </c:pt>
                <c:pt idx="53">
                  <c:v>2984</c:v>
                </c:pt>
                <c:pt idx="54">
                  <c:v>3172</c:v>
                </c:pt>
                <c:pt idx="55">
                  <c:v>3334</c:v>
                </c:pt>
                <c:pt idx="56">
                  <c:v>3224</c:v>
                </c:pt>
                <c:pt idx="57">
                  <c:v>3567</c:v>
                </c:pt>
                <c:pt idx="58">
                  <c:v>3153</c:v>
                </c:pt>
                <c:pt idx="59">
                  <c:v>2985</c:v>
                </c:pt>
                <c:pt idx="60">
                  <c:v>3098</c:v>
                </c:pt>
                <c:pt idx="61">
                  <c:v>3230</c:v>
                </c:pt>
                <c:pt idx="62">
                  <c:v>3491</c:v>
                </c:pt>
                <c:pt idx="63">
                  <c:v>3449</c:v>
                </c:pt>
                <c:pt idx="64">
                  <c:v>3227</c:v>
                </c:pt>
                <c:pt idx="65">
                  <c:v>3336</c:v>
                </c:pt>
                <c:pt idx="66">
                  <c:v>3648</c:v>
                </c:pt>
                <c:pt idx="67">
                  <c:v>3683</c:v>
                </c:pt>
                <c:pt idx="68">
                  <c:v>3961</c:v>
                </c:pt>
                <c:pt idx="69">
                  <c:v>3942</c:v>
                </c:pt>
                <c:pt idx="70">
                  <c:v>3521</c:v>
                </c:pt>
                <c:pt idx="71">
                  <c:v>3318</c:v>
                </c:pt>
                <c:pt idx="72">
                  <c:v>3675</c:v>
                </c:pt>
                <c:pt idx="73">
                  <c:v>3599</c:v>
                </c:pt>
                <c:pt idx="74">
                  <c:v>4013</c:v>
                </c:pt>
                <c:pt idx="75">
                  <c:v>4077</c:v>
                </c:pt>
                <c:pt idx="76">
                  <c:v>3818</c:v>
                </c:pt>
                <c:pt idx="77">
                  <c:v>3922</c:v>
                </c:pt>
                <c:pt idx="78">
                  <c:v>4088</c:v>
                </c:pt>
                <c:pt idx="79">
                  <c:v>4036</c:v>
                </c:pt>
                <c:pt idx="80">
                  <c:v>3873</c:v>
                </c:pt>
                <c:pt idx="81">
                  <c:v>4074</c:v>
                </c:pt>
                <c:pt idx="82">
                  <c:v>3893</c:v>
                </c:pt>
                <c:pt idx="83">
                  <c:v>3687</c:v>
                </c:pt>
                <c:pt idx="84">
                  <c:v>3693</c:v>
                </c:pt>
                <c:pt idx="85">
                  <c:v>3629</c:v>
                </c:pt>
                <c:pt idx="86">
                  <c:v>3768</c:v>
                </c:pt>
                <c:pt idx="87">
                  <c:v>3586</c:v>
                </c:pt>
                <c:pt idx="88">
                  <c:v>3419</c:v>
                </c:pt>
                <c:pt idx="89">
                  <c:v>3278</c:v>
                </c:pt>
                <c:pt idx="90">
                  <c:v>3481</c:v>
                </c:pt>
                <c:pt idx="91">
                  <c:v>3599</c:v>
                </c:pt>
                <c:pt idx="92">
                  <c:v>3940</c:v>
                </c:pt>
                <c:pt idx="93">
                  <c:v>4040</c:v>
                </c:pt>
                <c:pt idx="94">
                  <c:v>4123</c:v>
                </c:pt>
                <c:pt idx="95">
                  <c:v>4094</c:v>
                </c:pt>
                <c:pt idx="96">
                  <c:v>4331</c:v>
                </c:pt>
                <c:pt idx="97">
                  <c:v>4497</c:v>
                </c:pt>
                <c:pt idx="98">
                  <c:v>4679</c:v>
                </c:pt>
                <c:pt idx="99">
                  <c:v>4655</c:v>
                </c:pt>
                <c:pt idx="100">
                  <c:v>4481</c:v>
                </c:pt>
                <c:pt idx="101">
                  <c:v>4496</c:v>
                </c:pt>
                <c:pt idx="102">
                  <c:v>4721</c:v>
                </c:pt>
                <c:pt idx="103">
                  <c:v>5047</c:v>
                </c:pt>
                <c:pt idx="104">
                  <c:v>5117</c:v>
                </c:pt>
                <c:pt idx="105">
                  <c:v>5289</c:v>
                </c:pt>
                <c:pt idx="106">
                  <c:v>5143</c:v>
                </c:pt>
                <c:pt idx="107">
                  <c:v>5058</c:v>
                </c:pt>
                <c:pt idx="108">
                  <c:v>5200</c:v>
                </c:pt>
                <c:pt idx="109">
                  <c:v>5333</c:v>
                </c:pt>
                <c:pt idx="110">
                  <c:v>5485</c:v>
                </c:pt>
                <c:pt idx="111">
                  <c:v>5409</c:v>
                </c:pt>
                <c:pt idx="112">
                  <c:v>4979</c:v>
                </c:pt>
                <c:pt idx="113">
                  <c:v>4931</c:v>
                </c:pt>
                <c:pt idx="114">
                  <c:v>5199</c:v>
                </c:pt>
                <c:pt idx="115">
                  <c:v>5287</c:v>
                </c:pt>
                <c:pt idx="116">
                  <c:v>5240</c:v>
                </c:pt>
                <c:pt idx="117">
                  <c:v>5270</c:v>
                </c:pt>
                <c:pt idx="118">
                  <c:v>5139</c:v>
                </c:pt>
                <c:pt idx="119">
                  <c:v>4860</c:v>
                </c:pt>
                <c:pt idx="120">
                  <c:v>4911</c:v>
                </c:pt>
                <c:pt idx="121">
                  <c:v>4844</c:v>
                </c:pt>
                <c:pt idx="122">
                  <c:v>4994</c:v>
                </c:pt>
                <c:pt idx="123">
                  <c:v>4852</c:v>
                </c:pt>
                <c:pt idx="124">
                  <c:v>4405</c:v>
                </c:pt>
                <c:pt idx="125">
                  <c:v>4484</c:v>
                </c:pt>
                <c:pt idx="126">
                  <c:v>4693</c:v>
                </c:pt>
                <c:pt idx="127">
                  <c:v>4806</c:v>
                </c:pt>
                <c:pt idx="128">
                  <c:v>4773</c:v>
                </c:pt>
                <c:pt idx="129">
                  <c:v>4763</c:v>
                </c:pt>
                <c:pt idx="130">
                  <c:v>4467</c:v>
                </c:pt>
                <c:pt idx="131">
                  <c:v>4285</c:v>
                </c:pt>
                <c:pt idx="132">
                  <c:v>4239</c:v>
                </c:pt>
                <c:pt idx="133">
                  <c:v>4221</c:v>
                </c:pt>
                <c:pt idx="134">
                  <c:v>4245</c:v>
                </c:pt>
                <c:pt idx="135">
                  <c:v>4067</c:v>
                </c:pt>
                <c:pt idx="136">
                  <c:v>4007</c:v>
                </c:pt>
                <c:pt idx="137">
                  <c:v>4021</c:v>
                </c:pt>
                <c:pt idx="138">
                  <c:v>4122</c:v>
                </c:pt>
                <c:pt idx="139">
                  <c:v>4158</c:v>
                </c:pt>
                <c:pt idx="140">
                  <c:v>4236</c:v>
                </c:pt>
                <c:pt idx="141">
                  <c:v>4244</c:v>
                </c:pt>
                <c:pt idx="142">
                  <c:v>4297</c:v>
                </c:pt>
                <c:pt idx="143">
                  <c:v>3960</c:v>
                </c:pt>
                <c:pt idx="144">
                  <c:v>4024</c:v>
                </c:pt>
                <c:pt idx="145">
                  <c:v>4206</c:v>
                </c:pt>
                <c:pt idx="146">
                  <c:v>4479</c:v>
                </c:pt>
                <c:pt idx="147">
                  <c:v>4414</c:v>
                </c:pt>
                <c:pt idx="148">
                  <c:v>4106</c:v>
                </c:pt>
                <c:pt idx="149">
                  <c:v>3848</c:v>
                </c:pt>
                <c:pt idx="150">
                  <c:v>3744</c:v>
                </c:pt>
                <c:pt idx="151">
                  <c:v>3907</c:v>
                </c:pt>
                <c:pt idx="152">
                  <c:v>3867</c:v>
                </c:pt>
                <c:pt idx="153">
                  <c:v>3920</c:v>
                </c:pt>
                <c:pt idx="154">
                  <c:v>3812</c:v>
                </c:pt>
                <c:pt idx="155">
                  <c:v>3663</c:v>
                </c:pt>
                <c:pt idx="156">
                  <c:v>3615</c:v>
                </c:pt>
                <c:pt idx="157">
                  <c:v>3463</c:v>
                </c:pt>
                <c:pt idx="158">
                  <c:v>3557</c:v>
                </c:pt>
                <c:pt idx="159">
                  <c:v>3490</c:v>
                </c:pt>
                <c:pt idx="160">
                  <c:v>3274</c:v>
                </c:pt>
                <c:pt idx="161">
                  <c:v>3233</c:v>
                </c:pt>
                <c:pt idx="162">
                  <c:v>3303</c:v>
                </c:pt>
                <c:pt idx="163">
                  <c:v>3296</c:v>
                </c:pt>
                <c:pt idx="164">
                  <c:v>3404</c:v>
                </c:pt>
                <c:pt idx="165">
                  <c:v>3367</c:v>
                </c:pt>
                <c:pt idx="166">
                  <c:v>3157</c:v>
                </c:pt>
                <c:pt idx="167">
                  <c:v>2931</c:v>
                </c:pt>
              </c:numCache>
            </c:numRef>
          </c:val>
          <c:smooth val="0"/>
          <c:extLst xmlns:c16r2="http://schemas.microsoft.com/office/drawing/2015/06/chart">
            <c:ext xmlns:c16="http://schemas.microsoft.com/office/drawing/2014/chart" uri="{C3380CC4-5D6E-409C-BE32-E72D297353CC}">
              <c16:uniqueId val="{00000001-A14B-4A6A-A1E7-B33C1139C014}"/>
            </c:ext>
          </c:extLst>
        </c:ser>
        <c:dLbls>
          <c:showLegendKey val="0"/>
          <c:showVal val="0"/>
          <c:showCatName val="0"/>
          <c:showSerName val="0"/>
          <c:showPercent val="0"/>
          <c:showBubbleSize val="0"/>
        </c:dLbls>
        <c:marker val="1"/>
        <c:smooth val="0"/>
        <c:axId val="147784704"/>
        <c:axId val="149389312"/>
      </c:lineChart>
      <c:dateAx>
        <c:axId val="147784704"/>
        <c:scaling>
          <c:orientation val="minMax"/>
        </c:scaling>
        <c:delete val="0"/>
        <c:axPos val="b"/>
        <c:numFmt formatCode="mmm\-yy" sourceLinked="1"/>
        <c:majorTickMark val="out"/>
        <c:minorTickMark val="none"/>
        <c:tickLblPos val="nextTo"/>
        <c:txPr>
          <a:bodyPr/>
          <a:lstStyle/>
          <a:p>
            <a:pPr>
              <a:defRPr lang="en-US" sz="900">
                <a:latin typeface="Arial" pitchFamily="34" charset="0"/>
                <a:cs typeface="Arial" pitchFamily="34" charset="0"/>
              </a:defRPr>
            </a:pPr>
            <a:endParaRPr lang="pt-PT"/>
          </a:p>
        </c:txPr>
        <c:crossAx val="149389312"/>
        <c:crosses val="autoZero"/>
        <c:auto val="1"/>
        <c:lblOffset val="100"/>
        <c:baseTimeUnit val="months"/>
        <c:majorUnit val="6"/>
        <c:majorTimeUnit val="months"/>
      </c:dateAx>
      <c:valAx>
        <c:axId val="149389312"/>
        <c:scaling>
          <c:orientation val="minMax"/>
        </c:scaling>
        <c:delete val="0"/>
        <c:axPos val="l"/>
        <c:majorGridlines>
          <c:spPr>
            <a:ln>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Desemprego registado (IEFP)</a:t>
                </a:r>
              </a:p>
            </c:rich>
          </c:tx>
          <c:layout>
            <c:manualLayout>
              <c:xMode val="edge"/>
              <c:yMode val="edge"/>
              <c:x val="8.4666666666676996E-3"/>
              <c:y val="3.2928045515395042E-2"/>
            </c:manualLayout>
          </c:layout>
          <c:overlay val="0"/>
        </c:title>
        <c:numFmt formatCode="General" sourceLinked="1"/>
        <c:majorTickMark val="out"/>
        <c:minorTickMark val="none"/>
        <c:tickLblPos val="nextTo"/>
        <c:txPr>
          <a:bodyPr/>
          <a:lstStyle/>
          <a:p>
            <a:pPr>
              <a:defRPr lang="en-US" sz="900">
                <a:latin typeface="Arial" pitchFamily="34" charset="0"/>
                <a:cs typeface="Arial" pitchFamily="34" charset="0"/>
              </a:defRPr>
            </a:pPr>
            <a:endParaRPr lang="pt-PT"/>
          </a:p>
        </c:txPr>
        <c:crossAx val="147784704"/>
        <c:crosses val="autoZero"/>
        <c:crossBetween val="between"/>
      </c:valAx>
    </c:plotArea>
    <c:legend>
      <c:legendPos val="b"/>
      <c:layout/>
      <c:overlay val="0"/>
      <c:spPr>
        <a:ln>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825847457628376"/>
          <c:y val="4.6079084967320293E-2"/>
          <c:w val="0.82885546139361665"/>
          <c:h val="0.65184477124186879"/>
        </c:manualLayout>
      </c:layout>
      <c:lineChart>
        <c:grouping val="standard"/>
        <c:varyColors val="0"/>
        <c:ser>
          <c:idx val="2"/>
          <c:order val="0"/>
          <c:tx>
            <c:strRef>
              <c:f>AUX!$A$112</c:f>
              <c:strCache>
                <c:ptCount val="1"/>
                <c:pt idx="0">
                  <c:v>Continente</c:v>
                </c:pt>
              </c:strCache>
            </c:strRef>
          </c:tx>
          <c:spPr>
            <a:ln w="12700">
              <a:solidFill>
                <a:srgbClr val="FF0000"/>
              </a:solidFill>
            </a:ln>
          </c:spPr>
          <c:marker>
            <c:symbol val="none"/>
          </c:marker>
          <c:cat>
            <c:numRef>
              <c:f>AUX!$B$111:$FA$111</c:f>
              <c:numCache>
                <c:formatCode>mmm\-yy</c:formatCode>
                <c:ptCount val="156"/>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numCache>
            </c:numRef>
          </c:cat>
          <c:val>
            <c:numRef>
              <c:f>AUX!$B$112:$FA$112</c:f>
              <c:numCache>
                <c:formatCode>0.0</c:formatCode>
                <c:ptCount val="156"/>
                <c:pt idx="0">
                  <c:v>3.7944792769318463</c:v>
                </c:pt>
                <c:pt idx="1">
                  <c:v>3.8740761448814496</c:v>
                </c:pt>
                <c:pt idx="2">
                  <c:v>2.5377925260806387</c:v>
                </c:pt>
                <c:pt idx="3">
                  <c:v>3.3059422930634916</c:v>
                </c:pt>
                <c:pt idx="4">
                  <c:v>3.6997725892084885</c:v>
                </c:pt>
                <c:pt idx="5">
                  <c:v>4.0685298595372101</c:v>
                </c:pt>
                <c:pt idx="6">
                  <c:v>3.0775711868636568</c:v>
                </c:pt>
                <c:pt idx="7">
                  <c:v>3.24685941630106</c:v>
                </c:pt>
                <c:pt idx="8">
                  <c:v>3.2902696494010826</c:v>
                </c:pt>
                <c:pt idx="9">
                  <c:v>3.5708899026617731</c:v>
                </c:pt>
                <c:pt idx="10">
                  <c:v>3.1290856415624582</c:v>
                </c:pt>
                <c:pt idx="11">
                  <c:v>2.2388744255936261</c:v>
                </c:pt>
                <c:pt idx="12">
                  <c:v>1.6777662576674111</c:v>
                </c:pt>
                <c:pt idx="13">
                  <c:v>0.13183291912145029</c:v>
                </c:pt>
                <c:pt idx="14">
                  <c:v>-0.90974277187052499</c:v>
                </c:pt>
                <c:pt idx="15">
                  <c:v>-1.9710338509223702</c:v>
                </c:pt>
                <c:pt idx="16">
                  <c:v>-2.8844017996750826</c:v>
                </c:pt>
                <c:pt idx="17">
                  <c:v>-4.762944967752043</c:v>
                </c:pt>
                <c:pt idx="18">
                  <c:v>-5.3030218895416636</c:v>
                </c:pt>
                <c:pt idx="19">
                  <c:v>-6.2760908103162345</c:v>
                </c:pt>
                <c:pt idx="20">
                  <c:v>-7.3855043485259912</c:v>
                </c:pt>
                <c:pt idx="21">
                  <c:v>-6.9660393446359645</c:v>
                </c:pt>
                <c:pt idx="22">
                  <c:v>-6.2237028863122337</c:v>
                </c:pt>
                <c:pt idx="23">
                  <c:v>-5.9792999583435691</c:v>
                </c:pt>
                <c:pt idx="24">
                  <c:v>-7.3322601094354738</c:v>
                </c:pt>
                <c:pt idx="25">
                  <c:v>-8.0121118201537502</c:v>
                </c:pt>
                <c:pt idx="26">
                  <c:v>-8.4259397613507794</c:v>
                </c:pt>
                <c:pt idx="27">
                  <c:v>-10.821298022962804</c:v>
                </c:pt>
                <c:pt idx="28">
                  <c:v>-13.590791772153318</c:v>
                </c:pt>
                <c:pt idx="29">
                  <c:v>-12.730844884748423</c:v>
                </c:pt>
                <c:pt idx="30">
                  <c:v>-11.383872027020688</c:v>
                </c:pt>
                <c:pt idx="31">
                  <c:v>-10.739755988238247</c:v>
                </c:pt>
                <c:pt idx="32">
                  <c:v>-11.738929572826279</c:v>
                </c:pt>
                <c:pt idx="33">
                  <c:v>-12.318769892492632</c:v>
                </c:pt>
                <c:pt idx="34">
                  <c:v>-13.64134486692357</c:v>
                </c:pt>
                <c:pt idx="35">
                  <c:v>-14.243453564328314</c:v>
                </c:pt>
                <c:pt idx="36">
                  <c:v>-13.054524179211954</c:v>
                </c:pt>
                <c:pt idx="37">
                  <c:v>-11.994576246424684</c:v>
                </c:pt>
                <c:pt idx="38">
                  <c:v>-11.822460296925154</c:v>
                </c:pt>
                <c:pt idx="39">
                  <c:v>-8.469372014270288</c:v>
                </c:pt>
                <c:pt idx="40">
                  <c:v>-3.6881619137335502</c:v>
                </c:pt>
                <c:pt idx="41">
                  <c:v>-1.5459073145866962</c:v>
                </c:pt>
                <c:pt idx="42">
                  <c:v>-1.9189742883913965</c:v>
                </c:pt>
                <c:pt idx="43">
                  <c:v>-0.42380679457990023</c:v>
                </c:pt>
                <c:pt idx="44">
                  <c:v>-0.51409885001477007</c:v>
                </c:pt>
                <c:pt idx="45">
                  <c:v>0.55704324652979909</c:v>
                </c:pt>
                <c:pt idx="46">
                  <c:v>2.9550501609623412</c:v>
                </c:pt>
                <c:pt idx="47">
                  <c:v>6.6525185726851701</c:v>
                </c:pt>
                <c:pt idx="48">
                  <c:v>12.105275417532617</c:v>
                </c:pt>
                <c:pt idx="49">
                  <c:v>17.652154966695026</c:v>
                </c:pt>
                <c:pt idx="50">
                  <c:v>23.601627370274322</c:v>
                </c:pt>
                <c:pt idx="51">
                  <c:v>27.058521395781838</c:v>
                </c:pt>
                <c:pt idx="52">
                  <c:v>27.275421753622055</c:v>
                </c:pt>
                <c:pt idx="53">
                  <c:v>27.510927628226046</c:v>
                </c:pt>
                <c:pt idx="54">
                  <c:v>29.514027569382222</c:v>
                </c:pt>
                <c:pt idx="55">
                  <c:v>28.034851485148515</c:v>
                </c:pt>
                <c:pt idx="56">
                  <c:v>28.404100704808638</c:v>
                </c:pt>
                <c:pt idx="57">
                  <c:v>28.463327655676711</c:v>
                </c:pt>
                <c:pt idx="58">
                  <c:v>27.363194132236835</c:v>
                </c:pt>
                <c:pt idx="59">
                  <c:v>25.395918468742622</c:v>
                </c:pt>
                <c:pt idx="60">
                  <c:v>24.467561970592104</c:v>
                </c:pt>
                <c:pt idx="61">
                  <c:v>18.993478577192217</c:v>
                </c:pt>
                <c:pt idx="62">
                  <c:v>17.677982885582356</c:v>
                </c:pt>
                <c:pt idx="63">
                  <c:v>15.731008927067542</c:v>
                </c:pt>
                <c:pt idx="64">
                  <c:v>14.311451532318845</c:v>
                </c:pt>
                <c:pt idx="65">
                  <c:v>12.365899512131163</c:v>
                </c:pt>
                <c:pt idx="66">
                  <c:v>9.9780797712961693</c:v>
                </c:pt>
                <c:pt idx="67">
                  <c:v>9.2045895094569961</c:v>
                </c:pt>
                <c:pt idx="68">
                  <c:v>8.5201029641755266</c:v>
                </c:pt>
                <c:pt idx="69">
                  <c:v>6.0194318652948331</c:v>
                </c:pt>
                <c:pt idx="70">
                  <c:v>4.1426712991607575</c:v>
                </c:pt>
                <c:pt idx="71">
                  <c:v>2.9940072309444803</c:v>
                </c:pt>
                <c:pt idx="72">
                  <c:v>-0.95524270584089188</c:v>
                </c:pt>
                <c:pt idx="73">
                  <c:v>-1.5687386170569522</c:v>
                </c:pt>
                <c:pt idx="74">
                  <c:v>-4.20618159479766</c:v>
                </c:pt>
                <c:pt idx="75">
                  <c:v>-5.9258545033801724</c:v>
                </c:pt>
                <c:pt idx="76">
                  <c:v>-6.2882785110666219</c:v>
                </c:pt>
                <c:pt idx="77">
                  <c:v>-6.9675617486091985</c:v>
                </c:pt>
                <c:pt idx="78">
                  <c:v>-5.2861925431358685</c:v>
                </c:pt>
                <c:pt idx="79">
                  <c:v>-3.8941174693334948</c:v>
                </c:pt>
                <c:pt idx="80">
                  <c:v>-1.0803940260565617</c:v>
                </c:pt>
                <c:pt idx="81">
                  <c:v>2.2322263510769131</c:v>
                </c:pt>
                <c:pt idx="82">
                  <c:v>5.8333365070055638</c:v>
                </c:pt>
                <c:pt idx="83">
                  <c:v>10.866763610623826</c:v>
                </c:pt>
                <c:pt idx="84">
                  <c:v>13.682909472264878</c:v>
                </c:pt>
                <c:pt idx="85">
                  <c:v>15.989353732405236</c:v>
                </c:pt>
                <c:pt idx="86">
                  <c:v>19.321305858224033</c:v>
                </c:pt>
                <c:pt idx="87">
                  <c:v>20.555285890818656</c:v>
                </c:pt>
                <c:pt idx="88">
                  <c:v>20.408969907293042</c:v>
                </c:pt>
                <c:pt idx="89">
                  <c:v>24.266577117125134</c:v>
                </c:pt>
                <c:pt idx="90">
                  <c:v>24.622330508813622</c:v>
                </c:pt>
                <c:pt idx="91">
                  <c:v>25.989397696415729</c:v>
                </c:pt>
                <c:pt idx="92">
                  <c:v>22.980858260425919</c:v>
                </c:pt>
                <c:pt idx="93">
                  <c:v>22.105947855782006</c:v>
                </c:pt>
                <c:pt idx="94">
                  <c:v>19.278753769422874</c:v>
                </c:pt>
                <c:pt idx="95">
                  <c:v>17.190479247306044</c:v>
                </c:pt>
                <c:pt idx="96">
                  <c:v>15.8120333946139</c:v>
                </c:pt>
                <c:pt idx="97">
                  <c:v>13.915178542449677</c:v>
                </c:pt>
                <c:pt idx="98">
                  <c:v>10.810643210135664</c:v>
                </c:pt>
                <c:pt idx="99">
                  <c:v>10.865181786828575</c:v>
                </c:pt>
                <c:pt idx="100">
                  <c:v>9.3836424722579199</c:v>
                </c:pt>
                <c:pt idx="101">
                  <c:v>6.4603879000198612</c:v>
                </c:pt>
                <c:pt idx="102">
                  <c:v>4.91238320569762</c:v>
                </c:pt>
                <c:pt idx="103">
                  <c:v>3.081167403285622</c:v>
                </c:pt>
                <c:pt idx="104">
                  <c:v>1.8415031951655356</c:v>
                </c:pt>
                <c:pt idx="105">
                  <c:v>-0.25106692091164984</c:v>
                </c:pt>
                <c:pt idx="106">
                  <c:v>-1.0323756254365044</c:v>
                </c:pt>
                <c:pt idx="107">
                  <c:v>-3.0937160419621414</c:v>
                </c:pt>
                <c:pt idx="108">
                  <c:v>-4.745458942008165</c:v>
                </c:pt>
                <c:pt idx="109">
                  <c:v>-5.3060079007463399</c:v>
                </c:pt>
                <c:pt idx="110">
                  <c:v>-6.2270321152193215</c:v>
                </c:pt>
                <c:pt idx="111">
                  <c:v>-8.5411096063247332</c:v>
                </c:pt>
                <c:pt idx="112">
                  <c:v>-9.7825026821418124</c:v>
                </c:pt>
                <c:pt idx="113">
                  <c:v>-11.206681682714876</c:v>
                </c:pt>
                <c:pt idx="114">
                  <c:v>-11.48942550577493</c:v>
                </c:pt>
                <c:pt idx="115">
                  <c:v>-10.613865879950074</c:v>
                </c:pt>
                <c:pt idx="116">
                  <c:v>-12.065563085761875</c:v>
                </c:pt>
                <c:pt idx="117">
                  <c:v>-13.215934555263754</c:v>
                </c:pt>
                <c:pt idx="118">
                  <c:v>-13.976524669520938</c:v>
                </c:pt>
                <c:pt idx="119">
                  <c:v>-13.788767876266672</c:v>
                </c:pt>
                <c:pt idx="120">
                  <c:v>-13.246414641284934</c:v>
                </c:pt>
                <c:pt idx="121">
                  <c:v>-14.27021887641734</c:v>
                </c:pt>
                <c:pt idx="122">
                  <c:v>-14.831652897241169</c:v>
                </c:pt>
                <c:pt idx="123">
                  <c:v>-14.677312695183343</c:v>
                </c:pt>
                <c:pt idx="124">
                  <c:v>-13.439667359667359</c:v>
                </c:pt>
                <c:pt idx="125">
                  <c:v>-13.294436340904356</c:v>
                </c:pt>
                <c:pt idx="126">
                  <c:v>-13.540049714263983</c:v>
                </c:pt>
                <c:pt idx="127">
                  <c:v>-14.701431908195389</c:v>
                </c:pt>
                <c:pt idx="128">
                  <c:v>-13.155926154690825</c:v>
                </c:pt>
                <c:pt idx="129">
                  <c:v>-11.04207604036279</c:v>
                </c:pt>
                <c:pt idx="130">
                  <c:v>-8.4605789572532668</c:v>
                </c:pt>
                <c:pt idx="131">
                  <c:v>-7.5669133387204237</c:v>
                </c:pt>
                <c:pt idx="132">
                  <c:v>-7.6099772618127544</c:v>
                </c:pt>
                <c:pt idx="133">
                  <c:v>-4.8749072135641045</c:v>
                </c:pt>
                <c:pt idx="134">
                  <c:v>-2.6961277525441267</c:v>
                </c:pt>
                <c:pt idx="135">
                  <c:v>-1.7349528946475488</c:v>
                </c:pt>
                <c:pt idx="136">
                  <c:v>-3.3970993997432961</c:v>
                </c:pt>
                <c:pt idx="137">
                  <c:v>-4.6456569364087219</c:v>
                </c:pt>
                <c:pt idx="138">
                  <c:v>-6.6846470042545025</c:v>
                </c:pt>
                <c:pt idx="139">
                  <c:v>-7.0797145017173948</c:v>
                </c:pt>
                <c:pt idx="140">
                  <c:v>-8.9151299386362481</c:v>
                </c:pt>
                <c:pt idx="141">
                  <c:v>-9.4923847892306181</c:v>
                </c:pt>
                <c:pt idx="142">
                  <c:v>-11.650985303197761</c:v>
                </c:pt>
                <c:pt idx="143">
                  <c:v>-13.220388373711444</c:v>
                </c:pt>
                <c:pt idx="144" formatCode="General">
                  <c:v>-13.400838379133676</c:v>
                </c:pt>
                <c:pt idx="145" formatCode="General">
                  <c:v>-15.524916201941791</c:v>
                </c:pt>
                <c:pt idx="146" formatCode="General">
                  <c:v>-18.401868641172886</c:v>
                </c:pt>
                <c:pt idx="147" formatCode="General">
                  <c:v>-20.32526614914919</c:v>
                </c:pt>
                <c:pt idx="148" formatCode="General">
                  <c:v>-19.550723599939534</c:v>
                </c:pt>
                <c:pt idx="149" formatCode="General">
                  <c:v>-18.444419912058336</c:v>
                </c:pt>
                <c:pt idx="150" formatCode="General">
                  <c:v>-16.434382237686425</c:v>
                </c:pt>
                <c:pt idx="151" formatCode="General">
                  <c:v>-16.250891556796972</c:v>
                </c:pt>
                <c:pt idx="152" formatCode="General">
                  <c:v>-16.490650425020117</c:v>
                </c:pt>
                <c:pt idx="153" formatCode="General">
                  <c:v>-17.753198363688476</c:v>
                </c:pt>
                <c:pt idx="154" formatCode="General">
                  <c:v>-16.996203299821008</c:v>
                </c:pt>
                <c:pt idx="155" formatCode="General">
                  <c:v>-16.538311992435688</c:v>
                </c:pt>
              </c:numCache>
            </c:numRef>
          </c:val>
          <c:smooth val="0"/>
          <c:extLst xmlns:c16r2="http://schemas.microsoft.com/office/drawing/2015/06/chart">
            <c:ext xmlns:c16="http://schemas.microsoft.com/office/drawing/2014/chart" uri="{C3380CC4-5D6E-409C-BE32-E72D297353CC}">
              <c16:uniqueId val="{00000000-7FAB-4797-86B7-45A7029DF9F2}"/>
            </c:ext>
          </c:extLst>
        </c:ser>
        <c:ser>
          <c:idx val="0"/>
          <c:order val="1"/>
          <c:tx>
            <c:strRef>
              <c:f>AUX!$A$113</c:f>
              <c:strCache>
                <c:ptCount val="1"/>
                <c:pt idx="0">
                  <c:v>ARS Alentejo</c:v>
                </c:pt>
              </c:strCache>
            </c:strRef>
          </c:tx>
          <c:spPr>
            <a:ln w="12700">
              <a:solidFill>
                <a:srgbClr val="17375E"/>
              </a:solidFill>
            </a:ln>
          </c:spPr>
          <c:marker>
            <c:symbol val="none"/>
          </c:marker>
          <c:cat>
            <c:numRef>
              <c:f>AUX!$B$111:$FA$111</c:f>
              <c:numCache>
                <c:formatCode>mmm\-yy</c:formatCode>
                <c:ptCount val="156"/>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numCache>
            </c:numRef>
          </c:cat>
          <c:val>
            <c:numRef>
              <c:f>AUX!$B$113:$FA$113</c:f>
              <c:numCache>
                <c:formatCode>0.0</c:formatCode>
                <c:ptCount val="156"/>
                <c:pt idx="0">
                  <c:v>-4.9719669833359292</c:v>
                </c:pt>
                <c:pt idx="1">
                  <c:v>-3.9768759214712497</c:v>
                </c:pt>
                <c:pt idx="2">
                  <c:v>-3.6285197026308698</c:v>
                </c:pt>
                <c:pt idx="3">
                  <c:v>-0.92385332302307599</c:v>
                </c:pt>
                <c:pt idx="4">
                  <c:v>-1.1808308912256509</c:v>
                </c:pt>
                <c:pt idx="5">
                  <c:v>-0.18337955094373379</c:v>
                </c:pt>
                <c:pt idx="6">
                  <c:v>-0.60172171468728042</c:v>
                </c:pt>
                <c:pt idx="7">
                  <c:v>2.6411209096199473</c:v>
                </c:pt>
                <c:pt idx="8">
                  <c:v>3.2078829708729431</c:v>
                </c:pt>
                <c:pt idx="9">
                  <c:v>5.5744877781984936</c:v>
                </c:pt>
                <c:pt idx="10">
                  <c:v>8.1615720524017465</c:v>
                </c:pt>
                <c:pt idx="11">
                  <c:v>4.1218875768431289</c:v>
                </c:pt>
                <c:pt idx="12">
                  <c:v>0.95054697422870482</c:v>
                </c:pt>
                <c:pt idx="13">
                  <c:v>-0.71922097862539902</c:v>
                </c:pt>
                <c:pt idx="14">
                  <c:v>-3.9290139493984571</c:v>
                </c:pt>
                <c:pt idx="15">
                  <c:v>-6.1247124548143281</c:v>
                </c:pt>
                <c:pt idx="16">
                  <c:v>-9.1365023986044491</c:v>
                </c:pt>
                <c:pt idx="17">
                  <c:v>-10.848232289286194</c:v>
                </c:pt>
                <c:pt idx="18">
                  <c:v>-13.543369714108966</c:v>
                </c:pt>
                <c:pt idx="19">
                  <c:v>-12.420951633302804</c:v>
                </c:pt>
                <c:pt idx="20">
                  <c:v>-16.609185733512785</c:v>
                </c:pt>
                <c:pt idx="21">
                  <c:v>-16.689248425918546</c:v>
                </c:pt>
                <c:pt idx="22">
                  <c:v>-15.220638701602809</c:v>
                </c:pt>
                <c:pt idx="23">
                  <c:v>-11.468377012275411</c:v>
                </c:pt>
                <c:pt idx="24">
                  <c:v>-10.260156662202199</c:v>
                </c:pt>
                <c:pt idx="25">
                  <c:v>-10.203084937527979</c:v>
                </c:pt>
                <c:pt idx="26">
                  <c:v>-10.821268097853221</c:v>
                </c:pt>
                <c:pt idx="27">
                  <c:v>-12.95672340611736</c:v>
                </c:pt>
                <c:pt idx="28">
                  <c:v>-14.586033117350611</c:v>
                </c:pt>
                <c:pt idx="29">
                  <c:v>-13.791716928025735</c:v>
                </c:pt>
                <c:pt idx="30">
                  <c:v>-11.453541858325666</c:v>
                </c:pt>
                <c:pt idx="31">
                  <c:v>-10.238533937552912</c:v>
                </c:pt>
                <c:pt idx="32">
                  <c:v>-11.242245422908155</c:v>
                </c:pt>
                <c:pt idx="33">
                  <c:v>-10.662010905960011</c:v>
                </c:pt>
                <c:pt idx="34">
                  <c:v>-13.429210914805466</c:v>
                </c:pt>
                <c:pt idx="35">
                  <c:v>-16.422779830158806</c:v>
                </c:pt>
                <c:pt idx="36">
                  <c:v>-14.698566324453891</c:v>
                </c:pt>
                <c:pt idx="37">
                  <c:v>-15.65899202320522</c:v>
                </c:pt>
                <c:pt idx="38">
                  <c:v>-14.364357359458829</c:v>
                </c:pt>
                <c:pt idx="39">
                  <c:v>-8.1138145988337023</c:v>
                </c:pt>
                <c:pt idx="40">
                  <c:v>-1.3205214654978648</c:v>
                </c:pt>
                <c:pt idx="41">
                  <c:v>0.65881529850746268</c:v>
                </c:pt>
                <c:pt idx="42">
                  <c:v>-0.36363636363636365</c:v>
                </c:pt>
                <c:pt idx="43">
                  <c:v>-3.3509015256588075</c:v>
                </c:pt>
                <c:pt idx="44">
                  <c:v>0.78986248437322415</c:v>
                </c:pt>
                <c:pt idx="45">
                  <c:v>2.6717352893933715</c:v>
                </c:pt>
                <c:pt idx="46">
                  <c:v>2.0463171791627701</c:v>
                </c:pt>
                <c:pt idx="47">
                  <c:v>7.6406429391504025</c:v>
                </c:pt>
                <c:pt idx="48">
                  <c:v>10.7735538942792</c:v>
                </c:pt>
                <c:pt idx="49">
                  <c:v>17.980547047127736</c:v>
                </c:pt>
                <c:pt idx="50">
                  <c:v>23.420135105687514</c:v>
                </c:pt>
                <c:pt idx="51">
                  <c:v>22.994857205383521</c:v>
                </c:pt>
                <c:pt idx="52">
                  <c:v>20.961220887193214</c:v>
                </c:pt>
                <c:pt idx="53">
                  <c:v>19.785693599768315</c:v>
                </c:pt>
                <c:pt idx="54">
                  <c:v>21.474916000463445</c:v>
                </c:pt>
                <c:pt idx="55">
                  <c:v>20.613053211641123</c:v>
                </c:pt>
                <c:pt idx="56">
                  <c:v>25.443987145515024</c:v>
                </c:pt>
                <c:pt idx="57">
                  <c:v>18.095536086775134</c:v>
                </c:pt>
                <c:pt idx="58">
                  <c:v>17.815751172443534</c:v>
                </c:pt>
                <c:pt idx="59">
                  <c:v>15.759159511492721</c:v>
                </c:pt>
                <c:pt idx="60">
                  <c:v>17.828937921791987</c:v>
                </c:pt>
                <c:pt idx="61">
                  <c:v>11.550899567296744</c:v>
                </c:pt>
                <c:pt idx="62">
                  <c:v>14.085190907084529</c:v>
                </c:pt>
                <c:pt idx="63">
                  <c:v>15.711044882345091</c:v>
                </c:pt>
                <c:pt idx="64">
                  <c:v>16.655682139158269</c:v>
                </c:pt>
                <c:pt idx="65">
                  <c:v>16.227455152071951</c:v>
                </c:pt>
                <c:pt idx="66">
                  <c:v>11.34531928084315</c:v>
                </c:pt>
                <c:pt idx="67">
                  <c:v>12.768893965353131</c:v>
                </c:pt>
                <c:pt idx="68">
                  <c:v>5.5325842696629213</c:v>
                </c:pt>
                <c:pt idx="69">
                  <c:v>5.0251700079484234</c:v>
                </c:pt>
                <c:pt idx="70">
                  <c:v>6.3460834553440701</c:v>
                </c:pt>
                <c:pt idx="71">
                  <c:v>5.2888602229798218</c:v>
                </c:pt>
                <c:pt idx="72">
                  <c:v>-3.7614753432447801</c:v>
                </c:pt>
                <c:pt idx="73">
                  <c:v>-2.131395206402352</c:v>
                </c:pt>
                <c:pt idx="74">
                  <c:v>-6.6548015166756942</c:v>
                </c:pt>
                <c:pt idx="75">
                  <c:v>-11.920962595625264</c:v>
                </c:pt>
                <c:pt idx="76">
                  <c:v>-12.711864406779661</c:v>
                </c:pt>
                <c:pt idx="77">
                  <c:v>-13.949328119149646</c:v>
                </c:pt>
                <c:pt idx="78">
                  <c:v>-9.8552338530066805</c:v>
                </c:pt>
                <c:pt idx="79">
                  <c:v>-8.3097699936695513</c:v>
                </c:pt>
                <c:pt idx="80">
                  <c:v>-0.57919168689578804</c:v>
                </c:pt>
                <c:pt idx="81">
                  <c:v>2.8969054826774303</c:v>
                </c:pt>
                <c:pt idx="82">
                  <c:v>7.4215892957019314</c:v>
                </c:pt>
                <c:pt idx="83">
                  <c:v>13.017414894548002</c:v>
                </c:pt>
                <c:pt idx="84">
                  <c:v>18.681411446901908</c:v>
                </c:pt>
                <c:pt idx="85">
                  <c:v>21.436021527806751</c:v>
                </c:pt>
                <c:pt idx="86">
                  <c:v>24.260134294951506</c:v>
                </c:pt>
                <c:pt idx="87">
                  <c:v>27.007681564245811</c:v>
                </c:pt>
                <c:pt idx="88">
                  <c:v>29.066111881645863</c:v>
                </c:pt>
                <c:pt idx="89">
                  <c:v>35.863469348288533</c:v>
                </c:pt>
                <c:pt idx="90">
                  <c:v>39.435549009360003</c:v>
                </c:pt>
                <c:pt idx="91">
                  <c:v>41.830065359477125</c:v>
                </c:pt>
                <c:pt idx="92">
                  <c:v>35.06104090811737</c:v>
                </c:pt>
                <c:pt idx="93">
                  <c:v>32.219180321170271</c:v>
                </c:pt>
                <c:pt idx="94">
                  <c:v>27.198814482537649</c:v>
                </c:pt>
                <c:pt idx="95">
                  <c:v>22.192109644198382</c:v>
                </c:pt>
                <c:pt idx="96">
                  <c:v>19.517746639163526</c:v>
                </c:pt>
                <c:pt idx="97">
                  <c:v>16.834438451231662</c:v>
                </c:pt>
                <c:pt idx="98">
                  <c:v>13.692918376196673</c:v>
                </c:pt>
                <c:pt idx="99">
                  <c:v>16.013745704467354</c:v>
                </c:pt>
                <c:pt idx="100">
                  <c:v>12.945517068452913</c:v>
                </c:pt>
                <c:pt idx="101">
                  <c:v>10.710981424809622</c:v>
                </c:pt>
                <c:pt idx="102">
                  <c:v>7.9122227144171466</c:v>
                </c:pt>
                <c:pt idx="103">
                  <c:v>3.4562211981566824</c:v>
                </c:pt>
                <c:pt idx="104">
                  <c:v>-0.43450681890263237</c:v>
                </c:pt>
                <c:pt idx="105">
                  <c:v>-2.1663885283392048</c:v>
                </c:pt>
                <c:pt idx="106">
                  <c:v>-3.1140778991781857</c:v>
                </c:pt>
                <c:pt idx="107">
                  <c:v>-5.0315262507525116</c:v>
                </c:pt>
                <c:pt idx="108">
                  <c:v>-6.5315717431411056</c:v>
                </c:pt>
                <c:pt idx="109">
                  <c:v>-6.9456288411209464</c:v>
                </c:pt>
                <c:pt idx="110">
                  <c:v>-11.3895082736768</c:v>
                </c:pt>
                <c:pt idx="111">
                  <c:v>-13.530805687203792</c:v>
                </c:pt>
                <c:pt idx="112">
                  <c:v>-13.275823792458215</c:v>
                </c:pt>
                <c:pt idx="113">
                  <c:v>-14.537798920030855</c:v>
                </c:pt>
                <c:pt idx="114">
                  <c:v>-15.200985190564905</c:v>
                </c:pt>
                <c:pt idx="115">
                  <c:v>-13.645346466325794</c:v>
                </c:pt>
                <c:pt idx="116">
                  <c:v>-10.588347720829484</c:v>
                </c:pt>
                <c:pt idx="117">
                  <c:v>-13.162965536848089</c:v>
                </c:pt>
                <c:pt idx="118">
                  <c:v>-14.371140721481963</c:v>
                </c:pt>
                <c:pt idx="119">
                  <c:v>-12.16761752243686</c:v>
                </c:pt>
                <c:pt idx="120">
                  <c:v>-13.183279742765272</c:v>
                </c:pt>
                <c:pt idx="121">
                  <c:v>-13.272238900300207</c:v>
                </c:pt>
                <c:pt idx="122">
                  <c:v>-9.4033507714720876</c:v>
                </c:pt>
                <c:pt idx="123">
                  <c:v>-10.406960811181145</c:v>
                </c:pt>
                <c:pt idx="124">
                  <c:v>-9.3691716950082284</c:v>
                </c:pt>
                <c:pt idx="125">
                  <c:v>-10.380232426943472</c:v>
                </c:pt>
                <c:pt idx="126">
                  <c:v>-9.6332154161236261</c:v>
                </c:pt>
                <c:pt idx="127">
                  <c:v>-12.401467543317954</c:v>
                </c:pt>
                <c:pt idx="128">
                  <c:v>-11.692614628237557</c:v>
                </c:pt>
                <c:pt idx="129">
                  <c:v>-9.0469261549654423</c:v>
                </c:pt>
                <c:pt idx="130">
                  <c:v>-4.1027781994838319</c:v>
                </c:pt>
                <c:pt idx="131">
                  <c:v>-4.1555876319987846</c:v>
                </c:pt>
                <c:pt idx="132">
                  <c:v>-2.7136046938027136</c:v>
                </c:pt>
                <c:pt idx="133">
                  <c:v>-0.61577700856257966</c:v>
                </c:pt>
                <c:pt idx="134">
                  <c:v>3.9397704846136978</c:v>
                </c:pt>
                <c:pt idx="135">
                  <c:v>6.1826106905253493</c:v>
                </c:pt>
                <c:pt idx="136">
                  <c:v>6.5246338215712383</c:v>
                </c:pt>
                <c:pt idx="137">
                  <c:v>2.517940324814302</c:v>
                </c:pt>
                <c:pt idx="138">
                  <c:v>-5.2661941651557607</c:v>
                </c:pt>
                <c:pt idx="139">
                  <c:v>-3.1018038565208377</c:v>
                </c:pt>
                <c:pt idx="140">
                  <c:v>-6.0394561665389119</c:v>
                </c:pt>
                <c:pt idx="141">
                  <c:v>-6.0952685677718677</c:v>
                </c:pt>
                <c:pt idx="142">
                  <c:v>-8.5566153480824791</c:v>
                </c:pt>
                <c:pt idx="143">
                  <c:v>-8.9132847178186427</c:v>
                </c:pt>
                <c:pt idx="144">
                  <c:v>-11.613267998492272</c:v>
                </c:pt>
                <c:pt idx="145">
                  <c:v>-17.550227306056605</c:v>
                </c:pt>
                <c:pt idx="146">
                  <c:v>-21.262306610407876</c:v>
                </c:pt>
                <c:pt idx="147">
                  <c:v>-21.983363940801556</c:v>
                </c:pt>
                <c:pt idx="148">
                  <c:v>-23.242424242424242</c:v>
                </c:pt>
                <c:pt idx="149">
                  <c:v>-20.754021859265627</c:v>
                </c:pt>
                <c:pt idx="150">
                  <c:v>-14.919530230535017</c:v>
                </c:pt>
                <c:pt idx="151">
                  <c:v>-16.561817948388754</c:v>
                </c:pt>
                <c:pt idx="152">
                  <c:v>-16.453413482181194</c:v>
                </c:pt>
                <c:pt idx="153">
                  <c:v>-15.56284339196729</c:v>
                </c:pt>
                <c:pt idx="154">
                  <c:v>-17.481064704609391</c:v>
                </c:pt>
                <c:pt idx="155">
                  <c:v>-19.127180959839883</c:v>
                </c:pt>
              </c:numCache>
            </c:numRef>
          </c:val>
          <c:smooth val="0"/>
          <c:extLst xmlns:c16r2="http://schemas.microsoft.com/office/drawing/2015/06/chart">
            <c:ext xmlns:c16="http://schemas.microsoft.com/office/drawing/2014/chart" uri="{C3380CC4-5D6E-409C-BE32-E72D297353CC}">
              <c16:uniqueId val="{00000001-7FAB-4797-86B7-45A7029DF9F2}"/>
            </c:ext>
          </c:extLst>
        </c:ser>
        <c:ser>
          <c:idx val="1"/>
          <c:order val="2"/>
          <c:tx>
            <c:strRef>
              <c:f>AUX!$A$114</c:f>
              <c:strCache>
                <c:ptCount val="1"/>
                <c:pt idx="0">
                  <c:v>ACeS Alentejo Central</c:v>
                </c:pt>
              </c:strCache>
            </c:strRef>
          </c:tx>
          <c:spPr>
            <a:ln w="25400">
              <a:solidFill>
                <a:srgbClr val="008080"/>
              </a:solidFill>
            </a:ln>
          </c:spPr>
          <c:marker>
            <c:symbol val="none"/>
          </c:marker>
          <c:cat>
            <c:numRef>
              <c:f>AUX!$B$111:$FA$111</c:f>
              <c:numCache>
                <c:formatCode>mmm\-yy</c:formatCode>
                <c:ptCount val="156"/>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numCache>
            </c:numRef>
          </c:cat>
          <c:val>
            <c:numRef>
              <c:f>AUX!$B$114:$FA$114</c:f>
              <c:numCache>
                <c:formatCode>0.0</c:formatCode>
                <c:ptCount val="156"/>
                <c:pt idx="0">
                  <c:v>-3.7445618396519573</c:v>
                </c:pt>
                <c:pt idx="1">
                  <c:v>-1.351141481596521</c:v>
                </c:pt>
                <c:pt idx="2">
                  <c:v>1.9318527532704595</c:v>
                </c:pt>
                <c:pt idx="3">
                  <c:v>6.4037803487045784</c:v>
                </c:pt>
                <c:pt idx="4">
                  <c:v>7.7884958913897826</c:v>
                </c:pt>
                <c:pt idx="5">
                  <c:v>3.7583421145064979</c:v>
                </c:pt>
                <c:pt idx="6">
                  <c:v>1.8229594350468055</c:v>
                </c:pt>
                <c:pt idx="7">
                  <c:v>4.7058823529411766</c:v>
                </c:pt>
                <c:pt idx="8">
                  <c:v>6.9496193098979422</c:v>
                </c:pt>
                <c:pt idx="9">
                  <c:v>12.786833359708815</c:v>
                </c:pt>
                <c:pt idx="10">
                  <c:v>14.851155829037085</c:v>
                </c:pt>
                <c:pt idx="11">
                  <c:v>11.684370257966616</c:v>
                </c:pt>
                <c:pt idx="12">
                  <c:v>8.0387409200968527</c:v>
                </c:pt>
                <c:pt idx="13">
                  <c:v>4.2034005037783375</c:v>
                </c:pt>
                <c:pt idx="14">
                  <c:v>-1.0446202059394121</c:v>
                </c:pt>
                <c:pt idx="15">
                  <c:v>-2.0367534456355285</c:v>
                </c:pt>
                <c:pt idx="16">
                  <c:v>-5.4358634405038115</c:v>
                </c:pt>
                <c:pt idx="17">
                  <c:v>-7.5490859851049414</c:v>
                </c:pt>
                <c:pt idx="18">
                  <c:v>-10.290322580645162</c:v>
                </c:pt>
                <c:pt idx="19">
                  <c:v>-5.5555555555555554</c:v>
                </c:pt>
                <c:pt idx="20">
                  <c:v>-13.450469554680399</c:v>
                </c:pt>
                <c:pt idx="21">
                  <c:v>-11.589729198821383</c:v>
                </c:pt>
                <c:pt idx="22">
                  <c:v>-7.02287865624095</c:v>
                </c:pt>
                <c:pt idx="23">
                  <c:v>-4.8762077294685993</c:v>
                </c:pt>
                <c:pt idx="24">
                  <c:v>-6.1407440609592117</c:v>
                </c:pt>
                <c:pt idx="25">
                  <c:v>-5.2878078259555821</c:v>
                </c:pt>
                <c:pt idx="26">
                  <c:v>-4.2527522244005436</c:v>
                </c:pt>
                <c:pt idx="27">
                  <c:v>-6.5655776145067994</c:v>
                </c:pt>
                <c:pt idx="28">
                  <c:v>-10.164738871363477</c:v>
                </c:pt>
                <c:pt idx="29">
                  <c:v>-7.7077993409007686</c:v>
                </c:pt>
                <c:pt idx="30">
                  <c:v>-2.4451636102121541</c:v>
                </c:pt>
                <c:pt idx="31">
                  <c:v>-2.181097157964309</c:v>
                </c:pt>
                <c:pt idx="32">
                  <c:v>-4.5327266363318168</c:v>
                </c:pt>
                <c:pt idx="33">
                  <c:v>-7.2210760196794164</c:v>
                </c:pt>
                <c:pt idx="34">
                  <c:v>-15.729637128173183</c:v>
                </c:pt>
                <c:pt idx="35">
                  <c:v>-18.076495794318362</c:v>
                </c:pt>
                <c:pt idx="36">
                  <c:v>-14.231136580706782</c:v>
                </c:pt>
                <c:pt idx="37">
                  <c:v>-13.463072260328602</c:v>
                </c:pt>
                <c:pt idx="38">
                  <c:v>-14.899984249488107</c:v>
                </c:pt>
                <c:pt idx="39">
                  <c:v>-11.527522168311863</c:v>
                </c:pt>
                <c:pt idx="40">
                  <c:v>-1.0534529847834568</c:v>
                </c:pt>
                <c:pt idx="41">
                  <c:v>2.479666732791113</c:v>
                </c:pt>
                <c:pt idx="42">
                  <c:v>-1.124216734242536</c:v>
                </c:pt>
                <c:pt idx="43">
                  <c:v>-4.1216216216216219</c:v>
                </c:pt>
                <c:pt idx="44">
                  <c:v>2.9514207149404217</c:v>
                </c:pt>
                <c:pt idx="45">
                  <c:v>5.4396168320218949</c:v>
                </c:pt>
                <c:pt idx="46">
                  <c:v>5.3594529661800037</c:v>
                </c:pt>
                <c:pt idx="47">
                  <c:v>8.5238279736536224</c:v>
                </c:pt>
                <c:pt idx="48">
                  <c:v>12.991833704528583</c:v>
                </c:pt>
                <c:pt idx="49">
                  <c:v>17.769585253456221</c:v>
                </c:pt>
                <c:pt idx="50">
                  <c:v>25.393300018508235</c:v>
                </c:pt>
                <c:pt idx="51">
                  <c:v>27.647503782148259</c:v>
                </c:pt>
                <c:pt idx="52">
                  <c:v>28.213722397476342</c:v>
                </c:pt>
                <c:pt idx="53">
                  <c:v>27.080913666279521</c:v>
                </c:pt>
                <c:pt idx="54">
                  <c:v>29.748369058713887</c:v>
                </c:pt>
                <c:pt idx="55">
                  <c:v>23.819591261451727</c:v>
                </c:pt>
                <c:pt idx="56">
                  <c:v>33.279914529914528</c:v>
                </c:pt>
                <c:pt idx="57">
                  <c:v>21.933809214795588</c:v>
                </c:pt>
                <c:pt idx="58">
                  <c:v>22.767935449921069</c:v>
                </c:pt>
                <c:pt idx="59">
                  <c:v>20.599785790789007</c:v>
                </c:pt>
                <c:pt idx="60">
                  <c:v>22.782522996057818</c:v>
                </c:pt>
                <c:pt idx="61">
                  <c:v>14.415401471278761</c:v>
                </c:pt>
                <c:pt idx="62">
                  <c:v>15.58671586715867</c:v>
                </c:pt>
                <c:pt idx="63">
                  <c:v>17.896296296296295</c:v>
                </c:pt>
                <c:pt idx="64">
                  <c:v>15.13147777948639</c:v>
                </c:pt>
                <c:pt idx="65">
                  <c:v>12.673267326732674</c:v>
                </c:pt>
                <c:pt idx="66">
                  <c:v>6.0767131159316188</c:v>
                </c:pt>
                <c:pt idx="67">
                  <c:v>4.9089356858281166</c:v>
                </c:pt>
                <c:pt idx="68">
                  <c:v>-5.5444221776887108</c:v>
                </c:pt>
                <c:pt idx="69">
                  <c:v>-1.7429483767961682</c:v>
                </c:pt>
                <c:pt idx="70">
                  <c:v>2.6718102586083727</c:v>
                </c:pt>
                <c:pt idx="71">
                  <c:v>2.9899348727057431</c:v>
                </c:pt>
                <c:pt idx="72">
                  <c:v>-5.6321070234113719</c:v>
                </c:pt>
                <c:pt idx="73">
                  <c:v>-3.9534883720930232</c:v>
                </c:pt>
                <c:pt idx="74">
                  <c:v>-9.1942280679351303</c:v>
                </c:pt>
                <c:pt idx="75">
                  <c:v>-14.287509424478511</c:v>
                </c:pt>
                <c:pt idx="76">
                  <c:v>-12.742086282890345</c:v>
                </c:pt>
                <c:pt idx="77">
                  <c:v>-15.830742192780859</c:v>
                </c:pt>
                <c:pt idx="78">
                  <c:v>-12.554171180931744</c:v>
                </c:pt>
                <c:pt idx="79">
                  <c:v>-8.4361860843618608</c:v>
                </c:pt>
                <c:pt idx="80">
                  <c:v>2.3620933521923622</c:v>
                </c:pt>
                <c:pt idx="81">
                  <c:v>2.0176032498307381</c:v>
                </c:pt>
                <c:pt idx="82">
                  <c:v>7.6120233787920961</c:v>
                </c:pt>
                <c:pt idx="83">
                  <c:v>13.020983041103765</c:v>
                </c:pt>
                <c:pt idx="84">
                  <c:v>20.385596824496741</c:v>
                </c:pt>
                <c:pt idx="85">
                  <c:v>25.252812989602617</c:v>
                </c:pt>
                <c:pt idx="86">
                  <c:v>30.291098298410912</c:v>
                </c:pt>
                <c:pt idx="87">
                  <c:v>33.55812930655329</c:v>
                </c:pt>
                <c:pt idx="88">
                  <c:v>35.756926373794578</c:v>
                </c:pt>
                <c:pt idx="89">
                  <c:v>41.728236427883068</c:v>
                </c:pt>
                <c:pt idx="90">
                  <c:v>42.697847297506577</c:v>
                </c:pt>
                <c:pt idx="91">
                  <c:v>44.452673677973628</c:v>
                </c:pt>
                <c:pt idx="92">
                  <c:v>37.819538482796737</c:v>
                </c:pt>
                <c:pt idx="93">
                  <c:v>35.678258561189274</c:v>
                </c:pt>
                <c:pt idx="94">
                  <c:v>30.259924996767101</c:v>
                </c:pt>
                <c:pt idx="95">
                  <c:v>29.883011190233976</c:v>
                </c:pt>
                <c:pt idx="96">
                  <c:v>24.37588318417334</c:v>
                </c:pt>
                <c:pt idx="97">
                  <c:v>22.322037753013419</c:v>
                </c:pt>
                <c:pt idx="98">
                  <c:v>18.564490016189964</c:v>
                </c:pt>
                <c:pt idx="99">
                  <c:v>18.353457738748627</c:v>
                </c:pt>
                <c:pt idx="100">
                  <c:v>12.662081407148495</c:v>
                </c:pt>
                <c:pt idx="101">
                  <c:v>10.052130553037172</c:v>
                </c:pt>
                <c:pt idx="102">
                  <c:v>8.9754721076622541</c:v>
                </c:pt>
                <c:pt idx="103">
                  <c:v>4.5836751435602956</c:v>
                </c:pt>
                <c:pt idx="104">
                  <c:v>1.1730499298175256</c:v>
                </c:pt>
                <c:pt idx="105">
                  <c:v>-0.26413617687341029</c:v>
                </c:pt>
                <c:pt idx="106">
                  <c:v>-1.8862305172242628</c:v>
                </c:pt>
                <c:pt idx="107">
                  <c:v>-6.3638143724299976</c:v>
                </c:pt>
                <c:pt idx="108">
                  <c:v>-8.0950577542132169</c:v>
                </c:pt>
                <c:pt idx="109">
                  <c:v>-10.532676396764899</c:v>
                </c:pt>
                <c:pt idx="110">
                  <c:v>-10.678197542102867</c:v>
                </c:pt>
                <c:pt idx="111">
                  <c:v>-11.342979039139307</c:v>
                </c:pt>
                <c:pt idx="112">
                  <c:v>-11.489191353082466</c:v>
                </c:pt>
                <c:pt idx="113">
                  <c:v>-10.204922253115024</c:v>
                </c:pt>
                <c:pt idx="114">
                  <c:v>-11.054675829100686</c:v>
                </c:pt>
                <c:pt idx="115">
                  <c:v>-10.442200215707423</c:v>
                </c:pt>
                <c:pt idx="116">
                  <c:v>-10.27648399563968</c:v>
                </c:pt>
                <c:pt idx="117">
                  <c:v>-11.172143207454635</c:v>
                </c:pt>
                <c:pt idx="118">
                  <c:v>-13.02236163108368</c:v>
                </c:pt>
                <c:pt idx="119">
                  <c:v>-11.6478460895023</c:v>
                </c:pt>
                <c:pt idx="120">
                  <c:v>-14.628618522715566</c:v>
                </c:pt>
                <c:pt idx="121">
                  <c:v>-13.539068994181214</c:v>
                </c:pt>
                <c:pt idx="122">
                  <c:v>-15.430085609457805</c:v>
                </c:pt>
                <c:pt idx="123">
                  <c:v>-15.566481849565855</c:v>
                </c:pt>
                <c:pt idx="124">
                  <c:v>-11.736770691994572</c:v>
                </c:pt>
                <c:pt idx="125">
                  <c:v>-13.394495412844037</c:v>
                </c:pt>
                <c:pt idx="126">
                  <c:v>-12.932482364796774</c:v>
                </c:pt>
                <c:pt idx="127">
                  <c:v>-15.79811692577184</c:v>
                </c:pt>
                <c:pt idx="128">
                  <c:v>-13.077092997570135</c:v>
                </c:pt>
                <c:pt idx="129">
                  <c:v>-12.080388692579506</c:v>
                </c:pt>
                <c:pt idx="130">
                  <c:v>-7.375523499302</c:v>
                </c:pt>
                <c:pt idx="131">
                  <c:v>-9.1005917159763321</c:v>
                </c:pt>
                <c:pt idx="132">
                  <c:v>-4.6458308193556173</c:v>
                </c:pt>
                <c:pt idx="133">
                  <c:v>-2.3314505468092777</c:v>
                </c:pt>
                <c:pt idx="134">
                  <c:v>2.4102193299590264</c:v>
                </c:pt>
                <c:pt idx="135">
                  <c:v>4.1630529054640073</c:v>
                </c:pt>
                <c:pt idx="136">
                  <c:v>1.5629003330771201</c:v>
                </c:pt>
                <c:pt idx="137">
                  <c:v>-2.9793432203389831</c:v>
                </c:pt>
                <c:pt idx="138">
                  <c:v>-9.1563786008230448</c:v>
                </c:pt>
                <c:pt idx="139">
                  <c:v>-5.1488753088024968</c:v>
                </c:pt>
                <c:pt idx="140">
                  <c:v>-7.4205844980940281</c:v>
                </c:pt>
                <c:pt idx="141">
                  <c:v>-6.7822155237377544</c:v>
                </c:pt>
                <c:pt idx="142">
                  <c:v>-8.8922381311228325</c:v>
                </c:pt>
                <c:pt idx="143">
                  <c:v>-9.113396693138915</c:v>
                </c:pt>
                <c:pt idx="144">
                  <c:v>-12.490508731966591</c:v>
                </c:pt>
                <c:pt idx="145">
                  <c:v>-18.826135105204873</c:v>
                </c:pt>
                <c:pt idx="146">
                  <c:v>-21.816898093669099</c:v>
                </c:pt>
                <c:pt idx="147">
                  <c:v>-23.171166884738909</c:v>
                </c:pt>
                <c:pt idx="148">
                  <c:v>-22.729566094853684</c:v>
                </c:pt>
                <c:pt idx="149">
                  <c:v>-18.998225740412174</c:v>
                </c:pt>
                <c:pt idx="150">
                  <c:v>-15.274631936579841</c:v>
                </c:pt>
                <c:pt idx="151">
                  <c:v>-18.848526387936943</c:v>
                </c:pt>
                <c:pt idx="152">
                  <c:v>-16.566017018940435</c:v>
                </c:pt>
                <c:pt idx="153">
                  <c:v>-18.566424144435462</c:v>
                </c:pt>
                <c:pt idx="154">
                  <c:v>-21.725944306589469</c:v>
                </c:pt>
                <c:pt idx="155">
                  <c:v>-23.349090388196533</c:v>
                </c:pt>
              </c:numCache>
            </c:numRef>
          </c:val>
          <c:smooth val="0"/>
          <c:extLst xmlns:c16r2="http://schemas.microsoft.com/office/drawing/2015/06/chart">
            <c:ext xmlns:c16="http://schemas.microsoft.com/office/drawing/2014/chart" uri="{C3380CC4-5D6E-409C-BE32-E72D297353CC}">
              <c16:uniqueId val="{00000002-7FAB-4797-86B7-45A7029DF9F2}"/>
            </c:ext>
          </c:extLst>
        </c:ser>
        <c:dLbls>
          <c:showLegendKey val="0"/>
          <c:showVal val="0"/>
          <c:showCatName val="0"/>
          <c:showSerName val="0"/>
          <c:showPercent val="0"/>
          <c:showBubbleSize val="0"/>
        </c:dLbls>
        <c:marker val="1"/>
        <c:smooth val="0"/>
        <c:axId val="147786240"/>
        <c:axId val="149391616"/>
      </c:lineChart>
      <c:dateAx>
        <c:axId val="147786240"/>
        <c:scaling>
          <c:orientation val="minMax"/>
        </c:scaling>
        <c:delete val="0"/>
        <c:axPos val="b"/>
        <c:numFmt formatCode="mmm\-yy" sourceLinked="1"/>
        <c:majorTickMark val="out"/>
        <c:minorTickMark val="none"/>
        <c:tickLblPos val="low"/>
        <c:txPr>
          <a:bodyPr rot="-5400000" vert="horz"/>
          <a:lstStyle/>
          <a:p>
            <a:pPr>
              <a:defRPr lang="en-US" sz="900">
                <a:latin typeface="Arial" pitchFamily="34" charset="0"/>
                <a:cs typeface="Arial" pitchFamily="34" charset="0"/>
              </a:defRPr>
            </a:pPr>
            <a:endParaRPr lang="pt-PT"/>
          </a:p>
        </c:txPr>
        <c:crossAx val="149391616"/>
        <c:crosses val="autoZero"/>
        <c:auto val="1"/>
        <c:lblOffset val="100"/>
        <c:baseTimeUnit val="months"/>
        <c:majorUnit val="6"/>
        <c:majorTimeUnit val="months"/>
      </c:dateAx>
      <c:valAx>
        <c:axId val="149391616"/>
        <c:scaling>
          <c:orientation val="minMax"/>
        </c:scaling>
        <c:delete val="0"/>
        <c:axPos val="l"/>
        <c:majorGridlines>
          <c:spPr>
            <a:ln>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Variação homóloga (%)</a:t>
                </a:r>
              </a:p>
            </c:rich>
          </c:tx>
          <c:layout>
            <c:manualLayout>
              <c:xMode val="edge"/>
              <c:yMode val="edge"/>
              <c:x val="1.1958568738229761E-2"/>
              <c:y val="3.5990849673202617E-2"/>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47786240"/>
        <c:crosses val="autoZero"/>
        <c:crossBetween val="between"/>
      </c:valAx>
    </c:plotArea>
    <c:legend>
      <c:legendPos val="b"/>
      <c:layout/>
      <c:overlay val="0"/>
      <c:spPr>
        <a:ln>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14606481481482"/>
          <c:y val="5.1400554097404488E-2"/>
          <c:w val="0.66138541666671591"/>
          <c:h val="0.71982993827162056"/>
        </c:manualLayout>
      </c:layout>
      <c:barChart>
        <c:barDir val="col"/>
        <c:grouping val="stacked"/>
        <c:varyColors val="0"/>
        <c:ser>
          <c:idx val="2"/>
          <c:order val="0"/>
          <c:tx>
            <c:strRef>
              <c:f>AUX!$E$131</c:f>
              <c:strCache>
                <c:ptCount val="1"/>
                <c:pt idx="0">
                  <c:v>Setor Terciário</c:v>
                </c:pt>
              </c:strCache>
            </c:strRef>
          </c:tx>
          <c:spPr>
            <a:solidFill>
              <a:schemeClr val="accent6">
                <a:lumMod val="50000"/>
              </a:schemeClr>
            </a:solidFill>
            <a:ln>
              <a:noFill/>
            </a:ln>
          </c:spPr>
          <c:invertIfNegative val="0"/>
          <c:dLbls>
            <c:spPr>
              <a:noFill/>
              <a:ln>
                <a:noFill/>
              </a:ln>
              <a:effectLst/>
            </c:spPr>
            <c:txPr>
              <a:bodyPr/>
              <a:lstStyle/>
              <a:p>
                <a:pPr>
                  <a:defRPr lang="en-US" sz="700">
                    <a:solidFill>
                      <a:schemeClr val="bg1">
                        <a:lumMod val="95000"/>
                      </a:schemeClr>
                    </a:solidFill>
                    <a:latin typeface="Arial" pitchFamily="34" charset="0"/>
                    <a:cs typeface="Arial" pitchFamily="34" charset="0"/>
                  </a:defRPr>
                </a:pPr>
                <a:endParaRPr lang="pt-P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AUX!$A$132:$B$137</c:f>
              <c:multiLvlStrCache>
                <c:ptCount val="6"/>
                <c:lvl>
                  <c:pt idx="0">
                    <c:v>2001</c:v>
                  </c:pt>
                  <c:pt idx="1">
                    <c:v>2011</c:v>
                  </c:pt>
                  <c:pt idx="2">
                    <c:v>2001</c:v>
                  </c:pt>
                  <c:pt idx="3">
                    <c:v>2011</c:v>
                  </c:pt>
                  <c:pt idx="4">
                    <c:v>2001</c:v>
                  </c:pt>
                  <c:pt idx="5">
                    <c:v>2011</c:v>
                  </c:pt>
                </c:lvl>
                <c:lvl>
                  <c:pt idx="0">
                    <c:v>Continente</c:v>
                  </c:pt>
                  <c:pt idx="2">
                    <c:v>ARS Alentejo</c:v>
                  </c:pt>
                  <c:pt idx="4">
                    <c:v>ACeS Alentejo Central</c:v>
                  </c:pt>
                </c:lvl>
              </c:multiLvlStrCache>
            </c:multiLvlStrRef>
          </c:cat>
          <c:val>
            <c:numRef>
              <c:f>AUX!$E$132:$E$137</c:f>
              <c:numCache>
                <c:formatCode>0.0</c:formatCode>
                <c:ptCount val="6"/>
                <c:pt idx="0">
                  <c:v>59.708033165936861</c:v>
                </c:pt>
                <c:pt idx="1">
                  <c:v>70.208748769954212</c:v>
                </c:pt>
                <c:pt idx="2">
                  <c:v>60.99256430126573</c:v>
                </c:pt>
                <c:pt idx="3">
                  <c:v>68.707524210568835</c:v>
                </c:pt>
                <c:pt idx="4">
                  <c:v>60.135054775150977</c:v>
                </c:pt>
                <c:pt idx="5">
                  <c:v>69.394509988525698</c:v>
                </c:pt>
              </c:numCache>
            </c:numRef>
          </c:val>
          <c:extLst xmlns:c16r2="http://schemas.microsoft.com/office/drawing/2015/06/chart">
            <c:ext xmlns:c16="http://schemas.microsoft.com/office/drawing/2014/chart" uri="{C3380CC4-5D6E-409C-BE32-E72D297353CC}">
              <c16:uniqueId val="{00000002-942D-40BA-8E79-28CB6D3B5F37}"/>
            </c:ext>
          </c:extLst>
        </c:ser>
        <c:ser>
          <c:idx val="1"/>
          <c:order val="1"/>
          <c:tx>
            <c:strRef>
              <c:f>AUX!$D$131</c:f>
              <c:strCache>
                <c:ptCount val="1"/>
                <c:pt idx="0">
                  <c:v>Setor Secundário</c:v>
                </c:pt>
              </c:strCache>
            </c:strRef>
          </c:tx>
          <c:spPr>
            <a:solidFill>
              <a:schemeClr val="accent6">
                <a:lumMod val="75000"/>
              </a:schemeClr>
            </a:solidFill>
            <a:ln>
              <a:noFill/>
            </a:ln>
          </c:spPr>
          <c:invertIfNegative val="0"/>
          <c:dLbls>
            <c:spPr>
              <a:noFill/>
              <a:ln>
                <a:noFill/>
              </a:ln>
              <a:effectLst/>
            </c:spPr>
            <c:txPr>
              <a:bodyPr/>
              <a:lstStyle/>
              <a:p>
                <a:pPr>
                  <a:defRPr lang="en-US" sz="700">
                    <a:solidFill>
                      <a:schemeClr val="tx1">
                        <a:lumMod val="85000"/>
                        <a:lumOff val="15000"/>
                      </a:schemeClr>
                    </a:solidFill>
                    <a:latin typeface="Arial" pitchFamily="34" charset="0"/>
                    <a:cs typeface="Arial" pitchFamily="34" charset="0"/>
                  </a:defRPr>
                </a:pPr>
                <a:endParaRPr lang="pt-P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AUX!$A$132:$B$137</c:f>
              <c:multiLvlStrCache>
                <c:ptCount val="6"/>
                <c:lvl>
                  <c:pt idx="0">
                    <c:v>2001</c:v>
                  </c:pt>
                  <c:pt idx="1">
                    <c:v>2011</c:v>
                  </c:pt>
                  <c:pt idx="2">
                    <c:v>2001</c:v>
                  </c:pt>
                  <c:pt idx="3">
                    <c:v>2011</c:v>
                  </c:pt>
                  <c:pt idx="4">
                    <c:v>2001</c:v>
                  </c:pt>
                  <c:pt idx="5">
                    <c:v>2011</c:v>
                  </c:pt>
                </c:lvl>
                <c:lvl>
                  <c:pt idx="0">
                    <c:v>Continente</c:v>
                  </c:pt>
                  <c:pt idx="2">
                    <c:v>ARS Alentejo</c:v>
                  </c:pt>
                  <c:pt idx="4">
                    <c:v>ACeS Alentejo Central</c:v>
                  </c:pt>
                </c:lvl>
              </c:multiLvlStrCache>
            </c:multiLvlStrRef>
          </c:cat>
          <c:val>
            <c:numRef>
              <c:f>AUX!$D$132:$D$137</c:f>
              <c:numCache>
                <c:formatCode>0.0</c:formatCode>
                <c:ptCount val="6"/>
                <c:pt idx="0">
                  <c:v>35.537602868395638</c:v>
                </c:pt>
                <c:pt idx="1">
                  <c:v>26.874440395426589</c:v>
                </c:pt>
                <c:pt idx="2">
                  <c:v>26.054466954500167</c:v>
                </c:pt>
                <c:pt idx="3">
                  <c:v>20.809981116261223</c:v>
                </c:pt>
                <c:pt idx="4">
                  <c:v>27.941273637889342</c:v>
                </c:pt>
                <c:pt idx="5">
                  <c:v>21.273058930830562</c:v>
                </c:pt>
              </c:numCache>
            </c:numRef>
          </c:val>
          <c:extLst xmlns:c16r2="http://schemas.microsoft.com/office/drawing/2015/06/chart">
            <c:ext xmlns:c16="http://schemas.microsoft.com/office/drawing/2014/chart" uri="{C3380CC4-5D6E-409C-BE32-E72D297353CC}">
              <c16:uniqueId val="{00000001-942D-40BA-8E79-28CB6D3B5F37}"/>
            </c:ext>
          </c:extLst>
        </c:ser>
        <c:ser>
          <c:idx val="0"/>
          <c:order val="2"/>
          <c:tx>
            <c:strRef>
              <c:f>AUX!$C$131</c:f>
              <c:strCache>
                <c:ptCount val="1"/>
                <c:pt idx="0">
                  <c:v>Setor Primário</c:v>
                </c:pt>
              </c:strCache>
            </c:strRef>
          </c:tx>
          <c:spPr>
            <a:solidFill>
              <a:schemeClr val="accent6">
                <a:lumMod val="60000"/>
                <a:lumOff val="40000"/>
              </a:schemeClr>
            </a:solidFill>
            <a:ln>
              <a:noFill/>
            </a:ln>
          </c:spPr>
          <c:invertIfNegative val="0"/>
          <c:dLbls>
            <c:spPr>
              <a:noFill/>
              <a:ln>
                <a:noFill/>
              </a:ln>
              <a:effectLst/>
            </c:spPr>
            <c:txPr>
              <a:bodyPr/>
              <a:lstStyle/>
              <a:p>
                <a:pPr>
                  <a:defRPr lang="en-US" sz="700">
                    <a:solidFill>
                      <a:schemeClr val="tx1">
                        <a:lumMod val="85000"/>
                        <a:lumOff val="15000"/>
                      </a:schemeClr>
                    </a:solidFill>
                    <a:latin typeface="Arial" pitchFamily="34" charset="0"/>
                    <a:cs typeface="Arial" pitchFamily="34" charset="0"/>
                  </a:defRPr>
                </a:pPr>
                <a:endParaRPr lang="pt-P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AUX!$A$132:$B$137</c:f>
              <c:multiLvlStrCache>
                <c:ptCount val="6"/>
                <c:lvl>
                  <c:pt idx="0">
                    <c:v>2001</c:v>
                  </c:pt>
                  <c:pt idx="1">
                    <c:v>2011</c:v>
                  </c:pt>
                  <c:pt idx="2">
                    <c:v>2001</c:v>
                  </c:pt>
                  <c:pt idx="3">
                    <c:v>2011</c:v>
                  </c:pt>
                  <c:pt idx="4">
                    <c:v>2001</c:v>
                  </c:pt>
                  <c:pt idx="5">
                    <c:v>2011</c:v>
                  </c:pt>
                </c:lvl>
                <c:lvl>
                  <c:pt idx="0">
                    <c:v>Continente</c:v>
                  </c:pt>
                  <c:pt idx="2">
                    <c:v>ARS Alentejo</c:v>
                  </c:pt>
                  <c:pt idx="4">
                    <c:v>ACeS Alentejo Central</c:v>
                  </c:pt>
                </c:lvl>
              </c:multiLvlStrCache>
            </c:multiLvlStrRef>
          </c:cat>
          <c:val>
            <c:numRef>
              <c:f>AUX!$C$132:$C$137</c:f>
              <c:numCache>
                <c:formatCode>0.0</c:formatCode>
                <c:ptCount val="6"/>
                <c:pt idx="0">
                  <c:v>4.7543639656675083</c:v>
                </c:pt>
                <c:pt idx="1">
                  <c:v>2.916810834619199</c:v>
                </c:pt>
                <c:pt idx="2">
                  <c:v>12.952968744234106</c:v>
                </c:pt>
                <c:pt idx="3">
                  <c:v>10.482494673169944</c:v>
                </c:pt>
                <c:pt idx="4">
                  <c:v>11.923671586959681</c:v>
                </c:pt>
                <c:pt idx="5">
                  <c:v>9.3324310806437385</c:v>
                </c:pt>
              </c:numCache>
            </c:numRef>
          </c:val>
          <c:extLst xmlns:c16r2="http://schemas.microsoft.com/office/drawing/2015/06/chart">
            <c:ext xmlns:c16="http://schemas.microsoft.com/office/drawing/2014/chart" uri="{C3380CC4-5D6E-409C-BE32-E72D297353CC}">
              <c16:uniqueId val="{00000000-942D-40BA-8E79-28CB6D3B5F37}"/>
            </c:ext>
          </c:extLst>
        </c:ser>
        <c:dLbls>
          <c:showLegendKey val="0"/>
          <c:showVal val="1"/>
          <c:showCatName val="0"/>
          <c:showSerName val="0"/>
          <c:showPercent val="0"/>
          <c:showBubbleSize val="0"/>
        </c:dLbls>
        <c:gapWidth val="80"/>
        <c:overlap val="100"/>
        <c:axId val="147894784"/>
        <c:axId val="149393920"/>
      </c:barChart>
      <c:catAx>
        <c:axId val="147894784"/>
        <c:scaling>
          <c:orientation val="minMax"/>
        </c:scaling>
        <c:delete val="0"/>
        <c:axPos val="b"/>
        <c:numFmt formatCode="General" sourceLinked="0"/>
        <c:majorTickMark val="out"/>
        <c:minorTickMark val="none"/>
        <c:tickLblPos val="nextTo"/>
        <c:txPr>
          <a:bodyPr/>
          <a:lstStyle/>
          <a:p>
            <a:pPr>
              <a:defRPr lang="en-US" sz="800">
                <a:latin typeface="Arial" pitchFamily="34" charset="0"/>
                <a:cs typeface="Arial" pitchFamily="34" charset="0"/>
              </a:defRPr>
            </a:pPr>
            <a:endParaRPr lang="pt-PT"/>
          </a:p>
        </c:txPr>
        <c:crossAx val="149393920"/>
        <c:crosses val="autoZero"/>
        <c:auto val="1"/>
        <c:lblAlgn val="ctr"/>
        <c:lblOffset val="100"/>
        <c:noMultiLvlLbl val="0"/>
      </c:catAx>
      <c:valAx>
        <c:axId val="149393920"/>
        <c:scaling>
          <c:orientation val="minMax"/>
          <c:max val="100"/>
        </c:scaling>
        <c:delete val="0"/>
        <c:axPos val="l"/>
        <c:majorGridlines>
          <c:spPr>
            <a:ln>
              <a:solidFill>
                <a:schemeClr val="bg1">
                  <a:lumMod val="95000"/>
                </a:schemeClr>
              </a:solidFill>
            </a:ln>
          </c:spPr>
        </c:majorGridlines>
        <c:title>
          <c:tx>
            <c:rich>
              <a:bodyPr rot="0" vert="horz"/>
              <a:lstStyle/>
              <a:p>
                <a:pPr>
                  <a:defRPr lang="en-US" b="0">
                    <a:latin typeface="Arial" pitchFamily="34" charset="0"/>
                    <a:cs typeface="Arial" pitchFamily="34" charset="0"/>
                  </a:defRPr>
                </a:pPr>
                <a:r>
                  <a:rPr lang="en-US" b="0">
                    <a:latin typeface="Arial" pitchFamily="34" charset="0"/>
                    <a:cs typeface="Arial" pitchFamily="34" charset="0"/>
                  </a:rPr>
                  <a:t>%</a:t>
                </a:r>
              </a:p>
            </c:rich>
          </c:tx>
          <c:layout>
            <c:manualLayout>
              <c:xMode val="edge"/>
              <c:yMode val="edge"/>
              <c:x val="0"/>
              <c:y val="1.0520679012346297E-2"/>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47894784"/>
        <c:crosses val="autoZero"/>
        <c:crossBetween val="between"/>
        <c:majorUnit val="20"/>
        <c:minorUnit val="4"/>
      </c:valAx>
    </c:plotArea>
    <c:legend>
      <c:legendPos val="r"/>
      <c:layout>
        <c:manualLayout>
          <c:xMode val="edge"/>
          <c:yMode val="edge"/>
          <c:x val="0.7923011574074077"/>
          <c:y val="0.33482530864198362"/>
          <c:w val="0.19297862601611887"/>
          <c:h val="0.43849722222222232"/>
        </c:manualLayout>
      </c:layout>
      <c:overlay val="0"/>
      <c:spPr>
        <a:ln>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11531279178339"/>
          <c:y val="7.565856481481481E-2"/>
          <c:w val="0.85513305322128863"/>
          <c:h val="0.7164864969136"/>
        </c:manualLayout>
      </c:layout>
      <c:lineChart>
        <c:grouping val="standard"/>
        <c:varyColors val="0"/>
        <c:ser>
          <c:idx val="1"/>
          <c:order val="0"/>
          <c:tx>
            <c:strRef>
              <c:f>AUX!$A$147</c:f>
              <c:strCache>
                <c:ptCount val="1"/>
                <c:pt idx="0">
                  <c:v>Continente</c:v>
                </c:pt>
              </c:strCache>
            </c:strRef>
          </c:tx>
          <c:spPr>
            <a:ln w="12700">
              <a:solidFill>
                <a:srgbClr val="FF0000"/>
              </a:solidFill>
            </a:ln>
          </c:spPr>
          <c:marker>
            <c:symbol val="none"/>
          </c:marker>
          <c:cat>
            <c:numRef>
              <c:f>AUX!$B$146:$L$146</c:f>
              <c:numCache>
                <c:formatCode>General</c:formatCode>
                <c:ptCount val="11"/>
                <c:pt idx="0">
                  <c:v>2007</c:v>
                </c:pt>
                <c:pt idx="1">
                  <c:v>2008</c:v>
                </c:pt>
                <c:pt idx="2">
                  <c:v>2009</c:v>
                </c:pt>
                <c:pt idx="3">
                  <c:v>2010</c:v>
                </c:pt>
                <c:pt idx="4">
                  <c:v>2011</c:v>
                </c:pt>
                <c:pt idx="5">
                  <c:v>2012</c:v>
                </c:pt>
                <c:pt idx="6">
                  <c:v>2013</c:v>
                </c:pt>
                <c:pt idx="7">
                  <c:v>2014</c:v>
                </c:pt>
                <c:pt idx="8">
                  <c:v>2015</c:v>
                </c:pt>
                <c:pt idx="9">
                  <c:v>2016</c:v>
                </c:pt>
                <c:pt idx="10">
                  <c:v>2017</c:v>
                </c:pt>
              </c:numCache>
            </c:numRef>
          </c:cat>
          <c:val>
            <c:numRef>
              <c:f>AUX!$B$147:$L$147</c:f>
              <c:numCache>
                <c:formatCode>0.0</c:formatCode>
                <c:ptCount val="11"/>
                <c:pt idx="0">
                  <c:v>39.879231605072917</c:v>
                </c:pt>
                <c:pt idx="1">
                  <c:v>45.481483711291325</c:v>
                </c:pt>
                <c:pt idx="2">
                  <c:v>53.018993585510437</c:v>
                </c:pt>
                <c:pt idx="3">
                  <c:v>57.176242127384313</c:v>
                </c:pt>
                <c:pt idx="4">
                  <c:v>48.52394789542241</c:v>
                </c:pt>
                <c:pt idx="5">
                  <c:v>45.237319886119991</c:v>
                </c:pt>
                <c:pt idx="6">
                  <c:v>38.590557717143462</c:v>
                </c:pt>
                <c:pt idx="7">
                  <c:v>34.114960620532173</c:v>
                </c:pt>
                <c:pt idx="8">
                  <c:v>31.328564215156756</c:v>
                </c:pt>
                <c:pt idx="9">
                  <c:v>30.44553373058174</c:v>
                </c:pt>
                <c:pt idx="10">
                  <c:v>30.58043234416601</c:v>
                </c:pt>
              </c:numCache>
            </c:numRef>
          </c:val>
          <c:smooth val="0"/>
          <c:extLst xmlns:c16r2="http://schemas.microsoft.com/office/drawing/2015/06/chart">
            <c:ext xmlns:c16="http://schemas.microsoft.com/office/drawing/2014/chart" uri="{C3380CC4-5D6E-409C-BE32-E72D297353CC}">
              <c16:uniqueId val="{00000000-2F5F-4018-855A-A30D1153790D}"/>
            </c:ext>
          </c:extLst>
        </c:ser>
        <c:ser>
          <c:idx val="2"/>
          <c:order val="1"/>
          <c:tx>
            <c:strRef>
              <c:f>AUX!$A$148</c:f>
              <c:strCache>
                <c:ptCount val="1"/>
                <c:pt idx="0">
                  <c:v>ARS Alentejo</c:v>
                </c:pt>
              </c:strCache>
            </c:strRef>
          </c:tx>
          <c:spPr>
            <a:ln w="12700">
              <a:solidFill>
                <a:schemeClr val="tx2"/>
              </a:solidFill>
            </a:ln>
          </c:spPr>
          <c:marker>
            <c:symbol val="none"/>
          </c:marker>
          <c:cat>
            <c:numRef>
              <c:f>AUX!$B$146:$L$146</c:f>
              <c:numCache>
                <c:formatCode>General</c:formatCode>
                <c:ptCount val="11"/>
                <c:pt idx="0">
                  <c:v>2007</c:v>
                </c:pt>
                <c:pt idx="1">
                  <c:v>2008</c:v>
                </c:pt>
                <c:pt idx="2">
                  <c:v>2009</c:v>
                </c:pt>
                <c:pt idx="3">
                  <c:v>2010</c:v>
                </c:pt>
                <c:pt idx="4">
                  <c:v>2011</c:v>
                </c:pt>
                <c:pt idx="5">
                  <c:v>2012</c:v>
                </c:pt>
                <c:pt idx="6">
                  <c:v>2013</c:v>
                </c:pt>
                <c:pt idx="7">
                  <c:v>2014</c:v>
                </c:pt>
                <c:pt idx="8">
                  <c:v>2015</c:v>
                </c:pt>
                <c:pt idx="9">
                  <c:v>2016</c:v>
                </c:pt>
                <c:pt idx="10">
                  <c:v>2017</c:v>
                </c:pt>
              </c:numCache>
            </c:numRef>
          </c:cat>
          <c:val>
            <c:numRef>
              <c:f>AUX!$B$148:$L$148</c:f>
              <c:numCache>
                <c:formatCode>0.0</c:formatCode>
                <c:ptCount val="11"/>
                <c:pt idx="0">
                  <c:v>55.831745029141608</c:v>
                </c:pt>
                <c:pt idx="1">
                  <c:v>59.956218357888851</c:v>
                </c:pt>
                <c:pt idx="2">
                  <c:v>63.7214477095118</c:v>
                </c:pt>
                <c:pt idx="3">
                  <c:v>64.368151607688162</c:v>
                </c:pt>
                <c:pt idx="4">
                  <c:v>57.111657235100346</c:v>
                </c:pt>
                <c:pt idx="5">
                  <c:v>56.175395081204805</c:v>
                </c:pt>
                <c:pt idx="6">
                  <c:v>47.692571230172646</c:v>
                </c:pt>
                <c:pt idx="7">
                  <c:v>43.810406568657172</c:v>
                </c:pt>
                <c:pt idx="8">
                  <c:v>40.990132310069605</c:v>
                </c:pt>
                <c:pt idx="9">
                  <c:v>40.810552157450168</c:v>
                </c:pt>
              </c:numCache>
            </c:numRef>
          </c:val>
          <c:smooth val="0"/>
          <c:extLst xmlns:c16r2="http://schemas.microsoft.com/office/drawing/2015/06/chart">
            <c:ext xmlns:c16="http://schemas.microsoft.com/office/drawing/2014/chart" uri="{C3380CC4-5D6E-409C-BE32-E72D297353CC}">
              <c16:uniqueId val="{00000001-2F5F-4018-855A-A30D1153790D}"/>
            </c:ext>
          </c:extLst>
        </c:ser>
        <c:ser>
          <c:idx val="3"/>
          <c:order val="2"/>
          <c:tx>
            <c:strRef>
              <c:f>AUX!$A$149</c:f>
              <c:strCache>
                <c:ptCount val="1"/>
                <c:pt idx="0">
                  <c:v>ACeS Alentejo Central</c:v>
                </c:pt>
              </c:strCache>
            </c:strRef>
          </c:tx>
          <c:spPr>
            <a:ln w="25400">
              <a:solidFill>
                <a:srgbClr val="008080"/>
              </a:solidFill>
            </a:ln>
          </c:spPr>
          <c:marker>
            <c:symbol val="none"/>
          </c:marker>
          <c:cat>
            <c:numRef>
              <c:f>AUX!$B$146:$L$146</c:f>
              <c:numCache>
                <c:formatCode>General</c:formatCode>
                <c:ptCount val="11"/>
                <c:pt idx="0">
                  <c:v>2007</c:v>
                </c:pt>
                <c:pt idx="1">
                  <c:v>2008</c:v>
                </c:pt>
                <c:pt idx="2">
                  <c:v>2009</c:v>
                </c:pt>
                <c:pt idx="3">
                  <c:v>2010</c:v>
                </c:pt>
                <c:pt idx="4">
                  <c:v>2011</c:v>
                </c:pt>
                <c:pt idx="5">
                  <c:v>2012</c:v>
                </c:pt>
                <c:pt idx="6">
                  <c:v>2013</c:v>
                </c:pt>
                <c:pt idx="7">
                  <c:v>2014</c:v>
                </c:pt>
                <c:pt idx="8">
                  <c:v>2015</c:v>
                </c:pt>
                <c:pt idx="9">
                  <c:v>2016</c:v>
                </c:pt>
                <c:pt idx="10">
                  <c:v>2017</c:v>
                </c:pt>
              </c:numCache>
            </c:numRef>
          </c:cat>
          <c:val>
            <c:numRef>
              <c:f>AUX!$B$149:$L$149</c:f>
              <c:numCache>
                <c:formatCode>0.0</c:formatCode>
                <c:ptCount val="11"/>
                <c:pt idx="0">
                  <c:v>48.050170030472998</c:v>
                </c:pt>
                <c:pt idx="1">
                  <c:v>51.309339855302341</c:v>
                </c:pt>
                <c:pt idx="2">
                  <c:v>53.743828853538119</c:v>
                </c:pt>
                <c:pt idx="3">
                  <c:v>54.916550405621862</c:v>
                </c:pt>
                <c:pt idx="4">
                  <c:v>48.684169504324899</c:v>
                </c:pt>
                <c:pt idx="5">
                  <c:v>47.749043483117831</c:v>
                </c:pt>
                <c:pt idx="6">
                  <c:v>40.792323267893302</c:v>
                </c:pt>
                <c:pt idx="7">
                  <c:v>40.417557933849885</c:v>
                </c:pt>
                <c:pt idx="8">
                  <c:v>37.29988328025707</c:v>
                </c:pt>
                <c:pt idx="9">
                  <c:v>37.222948206011147</c:v>
                </c:pt>
              </c:numCache>
            </c:numRef>
          </c:val>
          <c:smooth val="0"/>
          <c:extLst xmlns:c16r2="http://schemas.microsoft.com/office/drawing/2015/06/chart">
            <c:ext xmlns:c16="http://schemas.microsoft.com/office/drawing/2014/chart" uri="{C3380CC4-5D6E-409C-BE32-E72D297353CC}">
              <c16:uniqueId val="{00000002-2F5F-4018-855A-A30D1153790D}"/>
            </c:ext>
          </c:extLst>
        </c:ser>
        <c:dLbls>
          <c:showLegendKey val="0"/>
          <c:showVal val="0"/>
          <c:showCatName val="0"/>
          <c:showSerName val="0"/>
          <c:showPercent val="0"/>
          <c:showBubbleSize val="0"/>
        </c:dLbls>
        <c:marker val="1"/>
        <c:smooth val="0"/>
        <c:axId val="147896320"/>
        <c:axId val="149396224"/>
      </c:lineChart>
      <c:catAx>
        <c:axId val="147896320"/>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49396224"/>
        <c:crosses val="autoZero"/>
        <c:auto val="1"/>
        <c:lblAlgn val="ctr"/>
        <c:lblOffset val="100"/>
        <c:tickMarkSkip val="1"/>
        <c:noMultiLvlLbl val="0"/>
      </c:catAx>
      <c:valAx>
        <c:axId val="149396224"/>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/1000 habitantes (15+</a:t>
                </a:r>
                <a:r>
                  <a:rPr lang="en-US" sz="900" b="0" baseline="0">
                    <a:latin typeface="Arial" pitchFamily="34" charset="0"/>
                    <a:cs typeface="Arial" pitchFamily="34" charset="0"/>
                  </a:rPr>
                  <a:t> anos)</a:t>
                </a:r>
                <a:endParaRPr lang="en-US" sz="900" b="0">
                  <a:latin typeface="Arial" pitchFamily="34" charset="0"/>
                  <a:cs typeface="Arial" pitchFamily="34" charset="0"/>
                </a:endParaRPr>
              </a:p>
            </c:rich>
          </c:tx>
          <c:layout>
            <c:manualLayout>
              <c:xMode val="edge"/>
              <c:yMode val="edge"/>
              <c:x val="5.619281045751749E-3"/>
              <c:y val="4.0030549560019855E-2"/>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47896320"/>
        <c:crosses val="autoZero"/>
        <c:crossBetween val="between"/>
      </c:valAx>
    </c:plotArea>
    <c:legend>
      <c:legendPos val="b"/>
      <c:layout>
        <c:manualLayout>
          <c:xMode val="edge"/>
          <c:yMode val="edge"/>
          <c:x val="1.4246498599439775E-2"/>
          <c:y val="0.92349344506743858"/>
          <c:w val="0.97150676937441638"/>
          <c:h val="5.9385594042128953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004435107376291"/>
          <c:y val="7.565856481481481E-2"/>
          <c:w val="0.84920401493930964"/>
          <c:h val="0.7164864969136"/>
        </c:manualLayout>
      </c:layout>
      <c:lineChart>
        <c:grouping val="standard"/>
        <c:varyColors val="0"/>
        <c:ser>
          <c:idx val="1"/>
          <c:order val="0"/>
          <c:tx>
            <c:strRef>
              <c:f>AUX!$A$153</c:f>
              <c:strCache>
                <c:ptCount val="1"/>
                <c:pt idx="0">
                  <c:v>Continente</c:v>
                </c:pt>
              </c:strCache>
            </c:strRef>
          </c:tx>
          <c:spPr>
            <a:ln w="12700">
              <a:solidFill>
                <a:srgbClr val="FF0000"/>
              </a:solidFill>
            </a:ln>
          </c:spPr>
          <c:marker>
            <c:symbol val="none"/>
          </c:marker>
          <c:cat>
            <c:numRef>
              <c:f>AUX!$B$152:$O$152</c:f>
              <c:numCache>
                <c:formatCode>General</c:formatCode>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numCache>
            </c:numRef>
          </c:cat>
          <c:val>
            <c:numRef>
              <c:f>AUX!$B$153:$O$153</c:f>
              <c:numCache>
                <c:formatCode>0.0</c:formatCode>
                <c:ptCount val="14"/>
                <c:pt idx="0">
                  <c:v>309.1402757789977</c:v>
                </c:pt>
                <c:pt idx="1">
                  <c:v>312.47700151433219</c:v>
                </c:pt>
                <c:pt idx="2">
                  <c:v>316.79565103478211</c:v>
                </c:pt>
                <c:pt idx="3">
                  <c:v>320.32069051483177</c:v>
                </c:pt>
                <c:pt idx="4">
                  <c:v>323.21229176406842</c:v>
                </c:pt>
                <c:pt idx="5">
                  <c:v>326.72707113564167</c:v>
                </c:pt>
                <c:pt idx="6">
                  <c:v>329.63901653614329</c:v>
                </c:pt>
                <c:pt idx="7">
                  <c:v>334.38505728943187</c:v>
                </c:pt>
                <c:pt idx="8">
                  <c:v>340.21199644396086</c:v>
                </c:pt>
                <c:pt idx="9">
                  <c:v>343.0784183159584</c:v>
                </c:pt>
                <c:pt idx="10">
                  <c:v>342.57495398433582</c:v>
                </c:pt>
                <c:pt idx="11">
                  <c:v>344.32720127360983</c:v>
                </c:pt>
                <c:pt idx="12">
                  <c:v>344.5585539063573</c:v>
                </c:pt>
                <c:pt idx="13">
                  <c:v>343.75984165935984</c:v>
                </c:pt>
              </c:numCache>
            </c:numRef>
          </c:val>
          <c:smooth val="0"/>
          <c:extLst xmlns:c16r2="http://schemas.microsoft.com/office/drawing/2015/06/chart">
            <c:ext xmlns:c16="http://schemas.microsoft.com/office/drawing/2014/chart" uri="{C3380CC4-5D6E-409C-BE32-E72D297353CC}">
              <c16:uniqueId val="{00000000-FBCA-4AA1-AFFA-53DFCB1FC66F}"/>
            </c:ext>
          </c:extLst>
        </c:ser>
        <c:ser>
          <c:idx val="2"/>
          <c:order val="1"/>
          <c:tx>
            <c:strRef>
              <c:f>AUX!$A$154</c:f>
              <c:strCache>
                <c:ptCount val="1"/>
                <c:pt idx="0">
                  <c:v>ARS Alentejo</c:v>
                </c:pt>
              </c:strCache>
            </c:strRef>
          </c:tx>
          <c:spPr>
            <a:ln w="12700">
              <a:solidFill>
                <a:schemeClr val="tx2"/>
              </a:solidFill>
            </a:ln>
          </c:spPr>
          <c:marker>
            <c:symbol val="none"/>
          </c:marker>
          <c:cat>
            <c:numRef>
              <c:f>AUX!$B$152:$O$152</c:f>
              <c:numCache>
                <c:formatCode>General</c:formatCode>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numCache>
            </c:numRef>
          </c:cat>
          <c:val>
            <c:numRef>
              <c:f>AUX!$B$154:$O$154</c:f>
              <c:numCache>
                <c:formatCode>0.0</c:formatCode>
                <c:ptCount val="14"/>
                <c:pt idx="0">
                  <c:v>424.4349689013257</c:v>
                </c:pt>
                <c:pt idx="1">
                  <c:v>415.47336036151569</c:v>
                </c:pt>
                <c:pt idx="2">
                  <c:v>427.6093868481554</c:v>
                </c:pt>
                <c:pt idx="3">
                  <c:v>428.59919300159675</c:v>
                </c:pt>
                <c:pt idx="4">
                  <c:v>429.79015656430607</c:v>
                </c:pt>
                <c:pt idx="5">
                  <c:v>431.57214611005907</c:v>
                </c:pt>
                <c:pt idx="6">
                  <c:v>432.19193461469376</c:v>
                </c:pt>
                <c:pt idx="7">
                  <c:v>435.02167037071371</c:v>
                </c:pt>
                <c:pt idx="8">
                  <c:v>438.71339856466744</c:v>
                </c:pt>
                <c:pt idx="9">
                  <c:v>438.32006815195314</c:v>
                </c:pt>
                <c:pt idx="10">
                  <c:v>437.17484554618977</c:v>
                </c:pt>
                <c:pt idx="11">
                  <c:v>442.37876873423534</c:v>
                </c:pt>
                <c:pt idx="12">
                  <c:v>440.86129409150533</c:v>
                </c:pt>
              </c:numCache>
            </c:numRef>
          </c:val>
          <c:smooth val="0"/>
          <c:extLst xmlns:c16r2="http://schemas.microsoft.com/office/drawing/2015/06/chart">
            <c:ext xmlns:c16="http://schemas.microsoft.com/office/drawing/2014/chart" uri="{C3380CC4-5D6E-409C-BE32-E72D297353CC}">
              <c16:uniqueId val="{00000001-FBCA-4AA1-AFFA-53DFCB1FC66F}"/>
            </c:ext>
          </c:extLst>
        </c:ser>
        <c:ser>
          <c:idx val="3"/>
          <c:order val="2"/>
          <c:tx>
            <c:strRef>
              <c:f>AUX!$A$155</c:f>
              <c:strCache>
                <c:ptCount val="1"/>
                <c:pt idx="0">
                  <c:v>ACeS Alentejo Central</c:v>
                </c:pt>
              </c:strCache>
            </c:strRef>
          </c:tx>
          <c:spPr>
            <a:ln w="25400">
              <a:solidFill>
                <a:srgbClr val="008080"/>
              </a:solidFill>
            </a:ln>
          </c:spPr>
          <c:marker>
            <c:symbol val="none"/>
          </c:marker>
          <c:cat>
            <c:numRef>
              <c:f>AUX!$B$152:$O$152</c:f>
              <c:numCache>
                <c:formatCode>General</c:formatCode>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numCache>
            </c:numRef>
          </c:cat>
          <c:val>
            <c:numRef>
              <c:f>AUX!$B$155:$O$155</c:f>
              <c:numCache>
                <c:formatCode>0.0</c:formatCode>
                <c:ptCount val="14"/>
                <c:pt idx="0">
                  <c:v>403.42792465033551</c:v>
                </c:pt>
                <c:pt idx="1">
                  <c:v>408.49577137373763</c:v>
                </c:pt>
                <c:pt idx="2">
                  <c:v>408.88093567727134</c:v>
                </c:pt>
                <c:pt idx="3">
                  <c:v>411.80327423316425</c:v>
                </c:pt>
                <c:pt idx="4">
                  <c:v>414.90911199571565</c:v>
                </c:pt>
                <c:pt idx="5">
                  <c:v>417.77290181020294</c:v>
                </c:pt>
                <c:pt idx="6">
                  <c:v>420.34482164694538</c:v>
                </c:pt>
                <c:pt idx="7">
                  <c:v>424.56447863875542</c:v>
                </c:pt>
                <c:pt idx="8">
                  <c:v>430.2929594771972</c:v>
                </c:pt>
                <c:pt idx="9">
                  <c:v>430.16462716788453</c:v>
                </c:pt>
                <c:pt idx="10">
                  <c:v>431.14671829787835</c:v>
                </c:pt>
                <c:pt idx="11">
                  <c:v>437.34511991884642</c:v>
                </c:pt>
                <c:pt idx="12">
                  <c:v>438.57570238382596</c:v>
                </c:pt>
              </c:numCache>
            </c:numRef>
          </c:val>
          <c:smooth val="0"/>
          <c:extLst xmlns:c16r2="http://schemas.microsoft.com/office/drawing/2015/06/chart">
            <c:ext xmlns:c16="http://schemas.microsoft.com/office/drawing/2014/chart" uri="{C3380CC4-5D6E-409C-BE32-E72D297353CC}">
              <c16:uniqueId val="{00000002-FBCA-4AA1-AFFA-53DFCB1FC66F}"/>
            </c:ext>
          </c:extLst>
        </c:ser>
        <c:dLbls>
          <c:showLegendKey val="0"/>
          <c:showVal val="0"/>
          <c:showCatName val="0"/>
          <c:showSerName val="0"/>
          <c:showPercent val="0"/>
          <c:showBubbleSize val="0"/>
        </c:dLbls>
        <c:marker val="1"/>
        <c:smooth val="0"/>
        <c:axId val="147897856"/>
        <c:axId val="150037632"/>
      </c:lineChart>
      <c:catAx>
        <c:axId val="147897856"/>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50037632"/>
        <c:crosses val="autoZero"/>
        <c:auto val="1"/>
        <c:lblAlgn val="ctr"/>
        <c:lblOffset val="100"/>
        <c:tickMarkSkip val="1"/>
        <c:noMultiLvlLbl val="0"/>
      </c:catAx>
      <c:valAx>
        <c:axId val="150037632"/>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/1000 habitantes (15+ anos)</a:t>
                </a:r>
              </a:p>
            </c:rich>
          </c:tx>
          <c:layout>
            <c:manualLayout>
              <c:xMode val="edge"/>
              <c:yMode val="edge"/>
              <c:x val="5.619281045751749E-3"/>
              <c:y val="4.0030549560019855E-2"/>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47897856"/>
        <c:crosses val="autoZero"/>
        <c:crossBetween val="between"/>
      </c:valAx>
    </c:plotArea>
    <c:legend>
      <c:legendPos val="b"/>
      <c:layout>
        <c:manualLayout>
          <c:xMode val="edge"/>
          <c:yMode val="edge"/>
          <c:x val="1.4246498599439775E-2"/>
          <c:y val="0.92349344506743858"/>
          <c:w val="0.97150676937441638"/>
          <c:h val="5.9385594042128988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25723622782448"/>
          <c:y val="7.565856481481481E-2"/>
          <c:w val="0.86699112978524739"/>
          <c:h val="0.67728896604938282"/>
        </c:manualLayout>
      </c:layout>
      <c:lineChart>
        <c:grouping val="standard"/>
        <c:varyColors val="0"/>
        <c:ser>
          <c:idx val="1"/>
          <c:order val="0"/>
          <c:tx>
            <c:strRef>
              <c:f>AUX!$A$159</c:f>
              <c:strCache>
                <c:ptCount val="1"/>
                <c:pt idx="0">
                  <c:v>Continente</c:v>
                </c:pt>
              </c:strCache>
            </c:strRef>
          </c:tx>
          <c:spPr>
            <a:ln w="12700">
              <a:solidFill>
                <a:srgbClr val="FF0000"/>
              </a:solidFill>
            </a:ln>
          </c:spPr>
          <c:marker>
            <c:symbol val="none"/>
          </c:marker>
          <c:cat>
            <c:numRef>
              <c:f>AUX!$B$158:$U$158</c:f>
              <c:numCache>
                <c:formatCode>General</c:formatCod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AUX!$B$159:$U$159</c:f>
              <c:numCache>
                <c:formatCode>0.0</c:formatCode>
                <c:ptCount val="20"/>
                <c:pt idx="0">
                  <c:v>33.200000000000003</c:v>
                </c:pt>
                <c:pt idx="1">
                  <c:v>35.299999999999997</c:v>
                </c:pt>
                <c:pt idx="2">
                  <c:v>34.5</c:v>
                </c:pt>
                <c:pt idx="3">
                  <c:v>34.700000000000003</c:v>
                </c:pt>
                <c:pt idx="4">
                  <c:v>36.6</c:v>
                </c:pt>
                <c:pt idx="5">
                  <c:v>38.700000000000003</c:v>
                </c:pt>
                <c:pt idx="6">
                  <c:v>38.6</c:v>
                </c:pt>
                <c:pt idx="7">
                  <c:v>36.5</c:v>
                </c:pt>
                <c:pt idx="8">
                  <c:v>37.1</c:v>
                </c:pt>
                <c:pt idx="9">
                  <c:v>36.700000000000003</c:v>
                </c:pt>
                <c:pt idx="10">
                  <c:v>38.9</c:v>
                </c:pt>
                <c:pt idx="11">
                  <c:v>38.700000000000003</c:v>
                </c:pt>
                <c:pt idx="12">
                  <c:v>38.6</c:v>
                </c:pt>
                <c:pt idx="13">
                  <c:v>39.4</c:v>
                </c:pt>
                <c:pt idx="14">
                  <c:v>38.5</c:v>
                </c:pt>
                <c:pt idx="15">
                  <c:v>36</c:v>
                </c:pt>
                <c:pt idx="16">
                  <c:v>33.799999999999997</c:v>
                </c:pt>
                <c:pt idx="17">
                  <c:v>34.299999999999997</c:v>
                </c:pt>
                <c:pt idx="18">
                  <c:v>31.9</c:v>
                </c:pt>
                <c:pt idx="19">
                  <c:v>32.215330186054103</c:v>
                </c:pt>
              </c:numCache>
            </c:numRef>
          </c:val>
          <c:smooth val="0"/>
          <c:extLst xmlns:c16r2="http://schemas.microsoft.com/office/drawing/2015/06/chart">
            <c:ext xmlns:c16="http://schemas.microsoft.com/office/drawing/2014/chart" uri="{C3380CC4-5D6E-409C-BE32-E72D297353CC}">
              <c16:uniqueId val="{00000000-8058-4560-9D93-1FC3B14A839D}"/>
            </c:ext>
          </c:extLst>
        </c:ser>
        <c:ser>
          <c:idx val="2"/>
          <c:order val="1"/>
          <c:tx>
            <c:strRef>
              <c:f>AUX!$A$160</c:f>
              <c:strCache>
                <c:ptCount val="1"/>
                <c:pt idx="0">
                  <c:v>ARS Alentejo</c:v>
                </c:pt>
              </c:strCache>
            </c:strRef>
          </c:tx>
          <c:spPr>
            <a:ln w="12700">
              <a:solidFill>
                <a:schemeClr val="tx2"/>
              </a:solidFill>
            </a:ln>
          </c:spPr>
          <c:marker>
            <c:symbol val="none"/>
          </c:marker>
          <c:cat>
            <c:numRef>
              <c:f>AUX!$B$158:$U$158</c:f>
              <c:numCache>
                <c:formatCode>General</c:formatCod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AUX!$B$160:$U$160</c:f>
              <c:numCache>
                <c:formatCode>0.0</c:formatCode>
                <c:ptCount val="20"/>
                <c:pt idx="0">
                  <c:v>20.340649091223881</c:v>
                </c:pt>
                <c:pt idx="1">
                  <c:v>23.412513295142841</c:v>
                </c:pt>
                <c:pt idx="2">
                  <c:v>23.782804753946841</c:v>
                </c:pt>
                <c:pt idx="3">
                  <c:v>25.105322627715378</c:v>
                </c:pt>
                <c:pt idx="4">
                  <c:v>27.365079126809295</c:v>
                </c:pt>
                <c:pt idx="5">
                  <c:v>31.022950498259956</c:v>
                </c:pt>
                <c:pt idx="6">
                  <c:v>34.447327039562204</c:v>
                </c:pt>
                <c:pt idx="7">
                  <c:v>28.443845760154645</c:v>
                </c:pt>
                <c:pt idx="8">
                  <c:v>28.289175692178908</c:v>
                </c:pt>
                <c:pt idx="9">
                  <c:v>28.23606680788221</c:v>
                </c:pt>
                <c:pt idx="10">
                  <c:v>26.474771759212732</c:v>
                </c:pt>
                <c:pt idx="11">
                  <c:v>25.188358694046386</c:v>
                </c:pt>
                <c:pt idx="12">
                  <c:v>26.41277521054867</c:v>
                </c:pt>
                <c:pt idx="13">
                  <c:v>28.048650547160801</c:v>
                </c:pt>
                <c:pt idx="14">
                  <c:v>30.971784584661194</c:v>
                </c:pt>
                <c:pt idx="15">
                  <c:v>29.439514612130271</c:v>
                </c:pt>
                <c:pt idx="16">
                  <c:v>28.424706482899442</c:v>
                </c:pt>
                <c:pt idx="17">
                  <c:v>28.814678777513908</c:v>
                </c:pt>
                <c:pt idx="18">
                  <c:v>27.269875133337518</c:v>
                </c:pt>
                <c:pt idx="19">
                  <c:v>28.418880049024263</c:v>
                </c:pt>
              </c:numCache>
            </c:numRef>
          </c:val>
          <c:smooth val="0"/>
          <c:extLst xmlns:c16r2="http://schemas.microsoft.com/office/drawing/2015/06/chart">
            <c:ext xmlns:c16="http://schemas.microsoft.com/office/drawing/2014/chart" uri="{C3380CC4-5D6E-409C-BE32-E72D297353CC}">
              <c16:uniqueId val="{00000001-8058-4560-9D93-1FC3B14A839D}"/>
            </c:ext>
          </c:extLst>
        </c:ser>
        <c:ser>
          <c:idx val="3"/>
          <c:order val="2"/>
          <c:tx>
            <c:strRef>
              <c:f>AUX!$A$161</c:f>
              <c:strCache>
                <c:ptCount val="1"/>
                <c:pt idx="0">
                  <c:v>ACeS Alentejo Central</c:v>
                </c:pt>
              </c:strCache>
            </c:strRef>
          </c:tx>
          <c:spPr>
            <a:ln w="25400">
              <a:solidFill>
                <a:srgbClr val="008080"/>
              </a:solidFill>
            </a:ln>
          </c:spPr>
          <c:marker>
            <c:symbol val="none"/>
          </c:marker>
          <c:cat>
            <c:numRef>
              <c:f>AUX!$B$158:$U$158</c:f>
              <c:numCache>
                <c:formatCode>General</c:formatCod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AUX!$B$161:$U$161</c:f>
              <c:numCache>
                <c:formatCode>0.0</c:formatCode>
                <c:ptCount val="20"/>
                <c:pt idx="0">
                  <c:v>22.00021930963635</c:v>
                </c:pt>
                <c:pt idx="1">
                  <c:v>27.960327030816366</c:v>
                </c:pt>
                <c:pt idx="2">
                  <c:v>26.7578372524396</c:v>
                </c:pt>
                <c:pt idx="3">
                  <c:v>25.27681660899654</c:v>
                </c:pt>
                <c:pt idx="4">
                  <c:v>28.923446773345354</c:v>
                </c:pt>
                <c:pt idx="5">
                  <c:v>31.507659480709243</c:v>
                </c:pt>
                <c:pt idx="6">
                  <c:v>39.10036613006335</c:v>
                </c:pt>
                <c:pt idx="7">
                  <c:v>26.403661369978167</c:v>
                </c:pt>
                <c:pt idx="8">
                  <c:v>28.26801309723939</c:v>
                </c:pt>
                <c:pt idx="9">
                  <c:v>29.06631377738568</c:v>
                </c:pt>
                <c:pt idx="10">
                  <c:v>28.058779682674903</c:v>
                </c:pt>
                <c:pt idx="11">
                  <c:v>25.12834851306091</c:v>
                </c:pt>
                <c:pt idx="12">
                  <c:v>26.12653073445313</c:v>
                </c:pt>
                <c:pt idx="13">
                  <c:v>27.201728550045868</c:v>
                </c:pt>
                <c:pt idx="14">
                  <c:v>29.637760702524698</c:v>
                </c:pt>
                <c:pt idx="15">
                  <c:v>27.383841993075492</c:v>
                </c:pt>
                <c:pt idx="16">
                  <c:v>26.272824516298535</c:v>
                </c:pt>
                <c:pt idx="17">
                  <c:v>26.232043918704754</c:v>
                </c:pt>
                <c:pt idx="18">
                  <c:v>25.3637801122869</c:v>
                </c:pt>
                <c:pt idx="19">
                  <c:v>26.43340774965057</c:v>
                </c:pt>
              </c:numCache>
            </c:numRef>
          </c:val>
          <c:smooth val="0"/>
          <c:extLst xmlns:c16r2="http://schemas.microsoft.com/office/drawing/2015/06/chart">
            <c:ext xmlns:c16="http://schemas.microsoft.com/office/drawing/2014/chart" uri="{C3380CC4-5D6E-409C-BE32-E72D297353CC}">
              <c16:uniqueId val="{00000002-8058-4560-9D93-1FC3B14A839D}"/>
            </c:ext>
          </c:extLst>
        </c:ser>
        <c:dLbls>
          <c:showLegendKey val="0"/>
          <c:showVal val="0"/>
          <c:showCatName val="0"/>
          <c:showSerName val="0"/>
          <c:showPercent val="0"/>
          <c:showBubbleSize val="0"/>
        </c:dLbls>
        <c:marker val="1"/>
        <c:smooth val="0"/>
        <c:axId val="150410240"/>
        <c:axId val="150039936"/>
      </c:lineChart>
      <c:catAx>
        <c:axId val="150410240"/>
        <c:scaling>
          <c:orientation val="minMax"/>
        </c:scaling>
        <c:delete val="0"/>
        <c:axPos val="b"/>
        <c:numFmt formatCode="General" sourceLinked="1"/>
        <c:majorTickMark val="out"/>
        <c:minorTickMark val="none"/>
        <c:tickLblPos val="nextTo"/>
        <c:txPr>
          <a:bodyPr rot="-5400000" vert="horz"/>
          <a:lstStyle/>
          <a:p>
            <a:pPr>
              <a:defRPr lang="en-US" sz="800">
                <a:latin typeface="Arial" pitchFamily="34" charset="0"/>
                <a:cs typeface="Arial" pitchFamily="34" charset="0"/>
              </a:defRPr>
            </a:pPr>
            <a:endParaRPr lang="pt-PT"/>
          </a:p>
        </c:txPr>
        <c:crossAx val="150039936"/>
        <c:crosses val="autoZero"/>
        <c:auto val="1"/>
        <c:lblAlgn val="ctr"/>
        <c:lblOffset val="100"/>
        <c:tickMarkSkip val="1"/>
        <c:noMultiLvlLbl val="0"/>
      </c:catAx>
      <c:valAx>
        <c:axId val="150039936"/>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/1000 habitantes</a:t>
                </a:r>
              </a:p>
            </c:rich>
          </c:tx>
          <c:layout>
            <c:manualLayout>
              <c:xMode val="edge"/>
              <c:yMode val="edge"/>
              <c:x val="2.6548672566373516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50410240"/>
        <c:crosses val="autoZero"/>
        <c:crossBetween val="between"/>
      </c:valAx>
    </c:plotArea>
    <c:legend>
      <c:legendPos val="b"/>
      <c:layout>
        <c:manualLayout>
          <c:xMode val="edge"/>
          <c:yMode val="edge"/>
          <c:x val="1.4246498599439775E-2"/>
          <c:y val="0.92349344506743858"/>
          <c:w val="0.97150676937441638"/>
          <c:h val="5.9385594042129029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95763888888891"/>
          <c:y val="4.6079084967320293E-2"/>
          <c:w val="0.81415648148148145"/>
          <c:h val="0.65184477124186901"/>
        </c:manualLayout>
      </c:layout>
      <c:lineChart>
        <c:grouping val="standard"/>
        <c:varyColors val="0"/>
        <c:ser>
          <c:idx val="2"/>
          <c:order val="0"/>
          <c:tx>
            <c:strRef>
              <c:f>AUX!$A$118</c:f>
              <c:strCache>
                <c:ptCount val="1"/>
                <c:pt idx="0">
                  <c:v>Continente</c:v>
                </c:pt>
              </c:strCache>
            </c:strRef>
          </c:tx>
          <c:spPr>
            <a:ln w="12700">
              <a:solidFill>
                <a:srgbClr val="FF0000"/>
              </a:solidFill>
            </a:ln>
          </c:spPr>
          <c:marker>
            <c:symbol val="none"/>
          </c:marker>
          <c:cat>
            <c:numRef>
              <c:f>AUX!$B$117:$FM$117</c:f>
              <c:numCache>
                <c:formatCode>mmm\-yy</c:formatCode>
                <c:ptCount val="168"/>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pt idx="120">
                  <c:v>41640</c:v>
                </c:pt>
                <c:pt idx="121">
                  <c:v>41671</c:v>
                </c:pt>
                <c:pt idx="122">
                  <c:v>41699</c:v>
                </c:pt>
                <c:pt idx="123">
                  <c:v>41730</c:v>
                </c:pt>
                <c:pt idx="124">
                  <c:v>41760</c:v>
                </c:pt>
                <c:pt idx="125">
                  <c:v>41791</c:v>
                </c:pt>
                <c:pt idx="126">
                  <c:v>41821</c:v>
                </c:pt>
                <c:pt idx="127">
                  <c:v>41852</c:v>
                </c:pt>
                <c:pt idx="128">
                  <c:v>41883</c:v>
                </c:pt>
                <c:pt idx="129">
                  <c:v>41913</c:v>
                </c:pt>
                <c:pt idx="130">
                  <c:v>41944</c:v>
                </c:pt>
                <c:pt idx="131">
                  <c:v>41974</c:v>
                </c:pt>
                <c:pt idx="132">
                  <c:v>42005</c:v>
                </c:pt>
                <c:pt idx="133">
                  <c:v>42036</c:v>
                </c:pt>
                <c:pt idx="134">
                  <c:v>42064</c:v>
                </c:pt>
                <c:pt idx="135">
                  <c:v>42095</c:v>
                </c:pt>
                <c:pt idx="136">
                  <c:v>42125</c:v>
                </c:pt>
                <c:pt idx="137">
                  <c:v>42156</c:v>
                </c:pt>
                <c:pt idx="138">
                  <c:v>42186</c:v>
                </c:pt>
                <c:pt idx="139">
                  <c:v>42217</c:v>
                </c:pt>
                <c:pt idx="140">
                  <c:v>42248</c:v>
                </c:pt>
                <c:pt idx="141">
                  <c:v>42278</c:v>
                </c:pt>
                <c:pt idx="142">
                  <c:v>42309</c:v>
                </c:pt>
                <c:pt idx="143">
                  <c:v>42339</c:v>
                </c:pt>
                <c:pt idx="144">
                  <c:v>42370</c:v>
                </c:pt>
                <c:pt idx="145">
                  <c:v>42401</c:v>
                </c:pt>
                <c:pt idx="146">
                  <c:v>42430</c:v>
                </c:pt>
                <c:pt idx="147">
                  <c:v>42461</c:v>
                </c:pt>
                <c:pt idx="148">
                  <c:v>42491</c:v>
                </c:pt>
                <c:pt idx="149">
                  <c:v>42522</c:v>
                </c:pt>
                <c:pt idx="150">
                  <c:v>42552</c:v>
                </c:pt>
                <c:pt idx="151">
                  <c:v>42583</c:v>
                </c:pt>
                <c:pt idx="152">
                  <c:v>42614</c:v>
                </c:pt>
                <c:pt idx="153">
                  <c:v>42644</c:v>
                </c:pt>
                <c:pt idx="154">
                  <c:v>42675</c:v>
                </c:pt>
                <c:pt idx="155">
                  <c:v>42705</c:v>
                </c:pt>
                <c:pt idx="156">
                  <c:v>42736</c:v>
                </c:pt>
                <c:pt idx="157">
                  <c:v>42767</c:v>
                </c:pt>
                <c:pt idx="158">
                  <c:v>42795</c:v>
                </c:pt>
                <c:pt idx="159">
                  <c:v>42826</c:v>
                </c:pt>
                <c:pt idx="160">
                  <c:v>42856</c:v>
                </c:pt>
                <c:pt idx="161">
                  <c:v>42887</c:v>
                </c:pt>
                <c:pt idx="162">
                  <c:v>42917</c:v>
                </c:pt>
                <c:pt idx="163">
                  <c:v>42948</c:v>
                </c:pt>
                <c:pt idx="164">
                  <c:v>42979</c:v>
                </c:pt>
                <c:pt idx="165">
                  <c:v>43009</c:v>
                </c:pt>
                <c:pt idx="166">
                  <c:v>43040</c:v>
                </c:pt>
                <c:pt idx="167">
                  <c:v>43070</c:v>
                </c:pt>
              </c:numCache>
            </c:numRef>
          </c:cat>
          <c:val>
            <c:numRef>
              <c:f>AUX!$B$118:$FM$118</c:f>
              <c:numCache>
                <c:formatCode>0.0</c:formatCode>
                <c:ptCount val="168"/>
                <c:pt idx="0">
                  <c:v>54.130555028780918</c:v>
                </c:pt>
                <c:pt idx="1">
                  <c:v>54.531066324172848</c:v>
                </c:pt>
                <c:pt idx="2">
                  <c:v>54.900316429649301</c:v>
                </c:pt>
                <c:pt idx="3">
                  <c:v>53.833723487700283</c:v>
                </c:pt>
                <c:pt idx="4">
                  <c:v>52.702040670591423</c:v>
                </c:pt>
                <c:pt idx="5">
                  <c:v>51.818731713133062</c:v>
                </c:pt>
                <c:pt idx="6">
                  <c:v>51.95961860733685</c:v>
                </c:pt>
                <c:pt idx="7">
                  <c:v>52.374824758745689</c:v>
                </c:pt>
                <c:pt idx="8">
                  <c:v>54.349915056519833</c:v>
                </c:pt>
                <c:pt idx="9">
                  <c:v>54.385273352243978</c:v>
                </c:pt>
                <c:pt idx="10">
                  <c:v>54.726663765909947</c:v>
                </c:pt>
                <c:pt idx="11">
                  <c:v>54.406390776019244</c:v>
                </c:pt>
                <c:pt idx="12">
                  <c:v>56.031910282540842</c:v>
                </c:pt>
                <c:pt idx="13">
                  <c:v>56.491318307146663</c:v>
                </c:pt>
                <c:pt idx="14">
                  <c:v>56.143722257259768</c:v>
                </c:pt>
                <c:pt idx="15">
                  <c:v>55.466907758420554</c:v>
                </c:pt>
                <c:pt idx="16">
                  <c:v>54.509387684023402</c:v>
                </c:pt>
                <c:pt idx="17">
                  <c:v>53.787839092105678</c:v>
                </c:pt>
                <c:pt idx="18">
                  <c:v>53.421964589390718</c:v>
                </c:pt>
                <c:pt idx="19">
                  <c:v>53.938762346576958</c:v>
                </c:pt>
                <c:pt idx="20">
                  <c:v>55.997887064649284</c:v>
                </c:pt>
                <c:pt idx="21">
                  <c:v>56.188080148788778</c:v>
                </c:pt>
                <c:pt idx="22">
                  <c:v>56.301130540064101</c:v>
                </c:pt>
                <c:pt idx="23">
                  <c:v>55.490003347548566</c:v>
                </c:pt>
                <c:pt idx="24">
                  <c:v>56.829620755458492</c:v>
                </c:pt>
                <c:pt idx="25">
                  <c:v>56.419831180472208</c:v>
                </c:pt>
                <c:pt idx="26">
                  <c:v>55.484880674995182</c:v>
                </c:pt>
                <c:pt idx="27">
                  <c:v>54.224491036351104</c:v>
                </c:pt>
                <c:pt idx="28">
                  <c:v>52.787613236559707</c:v>
                </c:pt>
                <c:pt idx="29">
                  <c:v>51.07712341388752</c:v>
                </c:pt>
                <c:pt idx="30">
                  <c:v>50.43790179874361</c:v>
                </c:pt>
                <c:pt idx="31">
                  <c:v>50.398439012882392</c:v>
                </c:pt>
                <c:pt idx="32">
                  <c:v>51.69886568872446</c:v>
                </c:pt>
                <c:pt idx="33">
                  <c:v>52.105170709888576</c:v>
                </c:pt>
                <c:pt idx="34">
                  <c:v>52.622326394445928</c:v>
                </c:pt>
                <c:pt idx="35">
                  <c:v>51.995148812744453</c:v>
                </c:pt>
                <c:pt idx="36">
                  <c:v>52.499004103142312</c:v>
                </c:pt>
                <c:pt idx="37">
                  <c:v>51.752731214644477</c:v>
                </c:pt>
                <c:pt idx="38">
                  <c:v>50.680517705699366</c:v>
                </c:pt>
                <c:pt idx="39">
                  <c:v>48.247363295140353</c:v>
                </c:pt>
                <c:pt idx="40">
                  <c:v>45.523118747291704</c:v>
                </c:pt>
                <c:pt idx="41">
                  <c:v>44.498987091381039</c:v>
                </c:pt>
                <c:pt idx="42">
                  <c:v>44.632954711383654</c:v>
                </c:pt>
                <c:pt idx="43">
                  <c:v>44.934913473929242</c:v>
                </c:pt>
                <c:pt idx="44">
                  <c:v>45.591283929603442</c:v>
                </c:pt>
                <c:pt idx="45">
                  <c:v>45.660630484225607</c:v>
                </c:pt>
                <c:pt idx="46">
                  <c:v>45.431089844309305</c:v>
                </c:pt>
                <c:pt idx="47">
                  <c:v>44.432086371316046</c:v>
                </c:pt>
                <c:pt idx="48">
                  <c:v>45.476041503359831</c:v>
                </c:pt>
                <c:pt idx="49">
                  <c:v>45.367550494946968</c:v>
                </c:pt>
                <c:pt idx="50">
                  <c:v>44.506113547598886</c:v>
                </c:pt>
                <c:pt idx="51">
                  <c:v>43.972253904441409</c:v>
                </c:pt>
                <c:pt idx="52">
                  <c:v>43.648411585413179</c:v>
                </c:pt>
                <c:pt idx="53">
                  <c:v>43.60725449819715</c:v>
                </c:pt>
                <c:pt idx="54">
                  <c:v>43.564584582466289</c:v>
                </c:pt>
                <c:pt idx="55">
                  <c:v>44.519520649064638</c:v>
                </c:pt>
                <c:pt idx="56">
                  <c:v>45.12035809158845</c:v>
                </c:pt>
                <c:pt idx="57">
                  <c:v>45.666919524476917</c:v>
                </c:pt>
                <c:pt idx="58">
                  <c:v>46.512136062617977</c:v>
                </c:pt>
                <c:pt idx="59">
                  <c:v>47.280806021198224</c:v>
                </c:pt>
                <c:pt idx="60">
                  <c:v>50.865369923264147</c:v>
                </c:pt>
                <c:pt idx="61">
                  <c:v>53.254360755395027</c:v>
                </c:pt>
                <c:pt idx="62">
                  <c:v>54.884571182263457</c:v>
                </c:pt>
                <c:pt idx="63">
                  <c:v>55.742365801959998</c:v>
                </c:pt>
                <c:pt idx="64">
                  <c:v>55.425844746438436</c:v>
                </c:pt>
                <c:pt idx="65">
                  <c:v>55.475591633629485</c:v>
                </c:pt>
                <c:pt idx="66">
                  <c:v>56.291476626805107</c:v>
                </c:pt>
                <c:pt idx="67">
                  <c:v>56.867927354580239</c:v>
                </c:pt>
                <c:pt idx="68">
                  <c:v>57.801168001297221</c:v>
                </c:pt>
                <c:pt idx="69">
                  <c:v>58.527845045780779</c:v>
                </c:pt>
                <c:pt idx="70">
                  <c:v>59.100117429288339</c:v>
                </c:pt>
                <c:pt idx="71">
                  <c:v>59.148380498534927</c:v>
                </c:pt>
                <c:pt idx="72">
                  <c:v>63.162212853423824</c:v>
                </c:pt>
                <c:pt idx="73">
                  <c:v>63.221041015593229</c:v>
                </c:pt>
                <c:pt idx="74">
                  <c:v>64.436679851627247</c:v>
                </c:pt>
                <c:pt idx="75">
                  <c:v>64.361648087646515</c:v>
                </c:pt>
                <c:pt idx="76">
                  <c:v>63.211840419107588</c:v>
                </c:pt>
                <c:pt idx="77">
                  <c:v>62.192383707207902</c:v>
                </c:pt>
                <c:pt idx="78">
                  <c:v>61.76662224576453</c:v>
                </c:pt>
                <c:pt idx="79">
                  <c:v>61.960900184661497</c:v>
                </c:pt>
                <c:pt idx="80">
                  <c:v>62.583606608004843</c:v>
                </c:pt>
                <c:pt idx="81">
                  <c:v>61.910759027080722</c:v>
                </c:pt>
                <c:pt idx="82">
                  <c:v>61.410060249282715</c:v>
                </c:pt>
                <c:pt idx="83">
                  <c:v>60.782928850764584</c:v>
                </c:pt>
                <c:pt idx="84">
                  <c:v>62.434853469469019</c:v>
                </c:pt>
                <c:pt idx="85">
                  <c:v>62.121853739801288</c:v>
                </c:pt>
                <c:pt idx="86">
                  <c:v>61.635622391637582</c:v>
                </c:pt>
                <c:pt idx="87">
                  <c:v>60.47418219990022</c:v>
                </c:pt>
                <c:pt idx="88">
                  <c:v>59.180185608896899</c:v>
                </c:pt>
                <c:pt idx="89">
                  <c:v>57.818520100353069</c:v>
                </c:pt>
                <c:pt idx="90">
                  <c:v>58.475493191922148</c:v>
                </c:pt>
                <c:pt idx="91">
                  <c:v>59.536843119916533</c:v>
                </c:pt>
                <c:pt idx="92">
                  <c:v>61.911657699814214</c:v>
                </c:pt>
                <c:pt idx="93">
                  <c:v>63.31327166461034</c:v>
                </c:pt>
                <c:pt idx="94">
                  <c:v>65.030059062152816</c:v>
                </c:pt>
                <c:pt idx="95">
                  <c:v>67.444485373101628</c:v>
                </c:pt>
                <c:pt idx="96">
                  <c:v>71.055626797325147</c:v>
                </c:pt>
                <c:pt idx="97">
                  <c:v>72.152523389348545</c:v>
                </c:pt>
                <c:pt idx="98">
                  <c:v>73.66337419935364</c:v>
                </c:pt>
                <c:pt idx="99">
                  <c:v>73.041715855916777</c:v>
                </c:pt>
                <c:pt idx="100">
                  <c:v>71.410618636498967</c:v>
                </c:pt>
                <c:pt idx="101">
                  <c:v>72.02145816949573</c:v>
                </c:pt>
                <c:pt idx="102">
                  <c:v>73.06735404781945</c:v>
                </c:pt>
                <c:pt idx="103">
                  <c:v>75.22920682187268</c:v>
                </c:pt>
                <c:pt idx="104">
                  <c:v>76.381773668352722</c:v>
                </c:pt>
                <c:pt idx="105">
                  <c:v>77.575487579768563</c:v>
                </c:pt>
                <c:pt idx="106">
                  <c:v>77.854438587136485</c:v>
                </c:pt>
                <c:pt idx="107">
                  <c:v>79.352050551973861</c:v>
                </c:pt>
                <c:pt idx="108">
                  <c:v>82.616197205339461</c:v>
                </c:pt>
                <c:pt idx="109">
                  <c:v>82.516313058453974</c:v>
                </c:pt>
                <c:pt idx="110">
                  <c:v>81.94707030172296</c:v>
                </c:pt>
                <c:pt idx="111">
                  <c:v>81.294307582330831</c:v>
                </c:pt>
                <c:pt idx="112">
                  <c:v>78.415662667082259</c:v>
                </c:pt>
                <c:pt idx="113">
                  <c:v>76.971727646397113</c:v>
                </c:pt>
                <c:pt idx="114">
                  <c:v>76.952910379401359</c:v>
                </c:pt>
                <c:pt idx="115">
                  <c:v>77.845651790806258</c:v>
                </c:pt>
                <c:pt idx="116">
                  <c:v>78.086636367409</c:v>
                </c:pt>
                <c:pt idx="117">
                  <c:v>77.676307530631888</c:v>
                </c:pt>
                <c:pt idx="118">
                  <c:v>77.343877670960921</c:v>
                </c:pt>
                <c:pt idx="119">
                  <c:v>77.188593660047033</c:v>
                </c:pt>
                <c:pt idx="120">
                  <c:v>78.984497278878422</c:v>
                </c:pt>
                <c:pt idx="121">
                  <c:v>78.415355786546655</c:v>
                </c:pt>
                <c:pt idx="122">
                  <c:v>77.107718107947051</c:v>
                </c:pt>
                <c:pt idx="123">
                  <c:v>74.596882294417441</c:v>
                </c:pt>
                <c:pt idx="124">
                  <c:v>70.970200611166049</c:v>
                </c:pt>
                <c:pt idx="125">
                  <c:v>68.555414807430765</c:v>
                </c:pt>
                <c:pt idx="126">
                  <c:v>68.312192772371404</c:v>
                </c:pt>
                <c:pt idx="127">
                  <c:v>69.779889773237983</c:v>
                </c:pt>
                <c:pt idx="128">
                  <c:v>68.850831438111342</c:v>
                </c:pt>
                <c:pt idx="129">
                  <c:v>67.584910772164847</c:v>
                </c:pt>
                <c:pt idx="130">
                  <c:v>66.697840846178948</c:v>
                </c:pt>
                <c:pt idx="131">
                  <c:v>66.701172925171349</c:v>
                </c:pt>
                <c:pt idx="132">
                  <c:v>68.67157794002641</c:v>
                </c:pt>
                <c:pt idx="133">
                  <c:v>67.361507517480263</c:v>
                </c:pt>
                <c:pt idx="134">
                  <c:v>65.793993739962318</c:v>
                </c:pt>
                <c:pt idx="135">
                  <c:v>63.756810002051054</c:v>
                </c:pt>
                <c:pt idx="136">
                  <c:v>61.527250579163173</c:v>
                </c:pt>
                <c:pt idx="137">
                  <c:v>59.524047381274599</c:v>
                </c:pt>
                <c:pt idx="138">
                  <c:v>59.135474025134137</c:v>
                </c:pt>
                <c:pt idx="139">
                  <c:v>59.585148860304457</c:v>
                </c:pt>
                <c:pt idx="140">
                  <c:v>59.847567608471515</c:v>
                </c:pt>
                <c:pt idx="141">
                  <c:v>60.167589528037077</c:v>
                </c:pt>
                <c:pt idx="142">
                  <c:v>61.091283782169882</c:v>
                </c:pt>
                <c:pt idx="143">
                  <c:v>61.680986657392637</c:v>
                </c:pt>
                <c:pt idx="144">
                  <c:v>63.479590434531438</c:v>
                </c:pt>
                <c:pt idx="145">
                  <c:v>64.118085109004497</c:v>
                </c:pt>
                <c:pt idx="146">
                  <c:v>64.066598883936123</c:v>
                </c:pt>
                <c:pt idx="147">
                  <c:v>62.702173254774159</c:v>
                </c:pt>
                <c:pt idx="148">
                  <c:v>59.491686537023639</c:v>
                </c:pt>
                <c:pt idx="149">
                  <c:v>56.816333351144245</c:v>
                </c:pt>
                <c:pt idx="150">
                  <c:v>55.243747144858631</c:v>
                </c:pt>
                <c:pt idx="151">
                  <c:v>55.433485487639096</c:v>
                </c:pt>
                <c:pt idx="152">
                  <c:v>54.583082206683208</c:v>
                </c:pt>
                <c:pt idx="153">
                  <c:v>54.532415708095719</c:v>
                </c:pt>
                <c:pt idx="154">
                  <c:v>54.054227421595769</c:v>
                </c:pt>
                <c:pt idx="155">
                  <c:v>53.611680934626371</c:v>
                </c:pt>
                <c:pt idx="156" formatCode="General">
                  <c:v>55.053018657931489</c:v>
                </c:pt>
                <c:pt idx="157" formatCode="General">
                  <c:v>54.235721792650573</c:v>
                </c:pt>
                <c:pt idx="158" formatCode="General">
                  <c:v>52.339677234255056</c:v>
                </c:pt>
                <c:pt idx="159" formatCode="General">
                  <c:v>50.010969473674116</c:v>
                </c:pt>
                <c:pt idx="160" formatCode="General">
                  <c:v>47.905279086467196</c:v>
                </c:pt>
                <c:pt idx="161" formatCode="General">
                  <c:v>46.374017446056463</c:v>
                </c:pt>
                <c:pt idx="162" formatCode="General">
                  <c:v>46.195691412481317</c:v>
                </c:pt>
                <c:pt idx="163" formatCode="General">
                  <c:v>46.450026266038449</c:v>
                </c:pt>
                <c:pt idx="164" formatCode="General">
                  <c:v>45.600499982989042</c:v>
                </c:pt>
                <c:pt idx="165" formatCode="General">
                  <c:v>44.863490264955665</c:v>
                </c:pt>
                <c:pt idx="166" formatCode="General">
                  <c:v>44.873482203400059</c:v>
                </c:pt>
                <c:pt idx="167" formatCode="General">
                  <c:v>44.745727942572501</c:v>
                </c:pt>
              </c:numCache>
            </c:numRef>
          </c:val>
          <c:smooth val="0"/>
          <c:extLst xmlns:c16r2="http://schemas.microsoft.com/office/drawing/2015/06/chart">
            <c:ext xmlns:c16="http://schemas.microsoft.com/office/drawing/2014/chart" uri="{C3380CC4-5D6E-409C-BE32-E72D297353CC}">
              <c16:uniqueId val="{00000000-8E58-4454-85DB-05C7683B971C}"/>
            </c:ext>
          </c:extLst>
        </c:ser>
        <c:ser>
          <c:idx val="0"/>
          <c:order val="1"/>
          <c:tx>
            <c:strRef>
              <c:f>AUX!$A$119</c:f>
              <c:strCache>
                <c:ptCount val="1"/>
                <c:pt idx="0">
                  <c:v>ARS Alentejo</c:v>
                </c:pt>
              </c:strCache>
            </c:strRef>
          </c:tx>
          <c:spPr>
            <a:ln w="12700">
              <a:solidFill>
                <a:srgbClr val="17375E"/>
              </a:solidFill>
            </a:ln>
          </c:spPr>
          <c:marker>
            <c:symbol val="none"/>
          </c:marker>
          <c:cat>
            <c:numRef>
              <c:f>AUX!$B$117:$FM$117</c:f>
              <c:numCache>
                <c:formatCode>mmm\-yy</c:formatCode>
                <c:ptCount val="168"/>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pt idx="120">
                  <c:v>41640</c:v>
                </c:pt>
                <c:pt idx="121">
                  <c:v>41671</c:v>
                </c:pt>
                <c:pt idx="122">
                  <c:v>41699</c:v>
                </c:pt>
                <c:pt idx="123">
                  <c:v>41730</c:v>
                </c:pt>
                <c:pt idx="124">
                  <c:v>41760</c:v>
                </c:pt>
                <c:pt idx="125">
                  <c:v>41791</c:v>
                </c:pt>
                <c:pt idx="126">
                  <c:v>41821</c:v>
                </c:pt>
                <c:pt idx="127">
                  <c:v>41852</c:v>
                </c:pt>
                <c:pt idx="128">
                  <c:v>41883</c:v>
                </c:pt>
                <c:pt idx="129">
                  <c:v>41913</c:v>
                </c:pt>
                <c:pt idx="130">
                  <c:v>41944</c:v>
                </c:pt>
                <c:pt idx="131">
                  <c:v>41974</c:v>
                </c:pt>
                <c:pt idx="132">
                  <c:v>42005</c:v>
                </c:pt>
                <c:pt idx="133">
                  <c:v>42036</c:v>
                </c:pt>
                <c:pt idx="134">
                  <c:v>42064</c:v>
                </c:pt>
                <c:pt idx="135">
                  <c:v>42095</c:v>
                </c:pt>
                <c:pt idx="136">
                  <c:v>42125</c:v>
                </c:pt>
                <c:pt idx="137">
                  <c:v>42156</c:v>
                </c:pt>
                <c:pt idx="138">
                  <c:v>42186</c:v>
                </c:pt>
                <c:pt idx="139">
                  <c:v>42217</c:v>
                </c:pt>
                <c:pt idx="140">
                  <c:v>42248</c:v>
                </c:pt>
                <c:pt idx="141">
                  <c:v>42278</c:v>
                </c:pt>
                <c:pt idx="142">
                  <c:v>42309</c:v>
                </c:pt>
                <c:pt idx="143">
                  <c:v>42339</c:v>
                </c:pt>
                <c:pt idx="144">
                  <c:v>42370</c:v>
                </c:pt>
                <c:pt idx="145">
                  <c:v>42401</c:v>
                </c:pt>
                <c:pt idx="146">
                  <c:v>42430</c:v>
                </c:pt>
                <c:pt idx="147">
                  <c:v>42461</c:v>
                </c:pt>
                <c:pt idx="148">
                  <c:v>42491</c:v>
                </c:pt>
                <c:pt idx="149">
                  <c:v>42522</c:v>
                </c:pt>
                <c:pt idx="150">
                  <c:v>42552</c:v>
                </c:pt>
                <c:pt idx="151">
                  <c:v>42583</c:v>
                </c:pt>
                <c:pt idx="152">
                  <c:v>42614</c:v>
                </c:pt>
                <c:pt idx="153">
                  <c:v>42644</c:v>
                </c:pt>
                <c:pt idx="154">
                  <c:v>42675</c:v>
                </c:pt>
                <c:pt idx="155">
                  <c:v>42705</c:v>
                </c:pt>
                <c:pt idx="156">
                  <c:v>42736</c:v>
                </c:pt>
                <c:pt idx="157">
                  <c:v>42767</c:v>
                </c:pt>
                <c:pt idx="158">
                  <c:v>42795</c:v>
                </c:pt>
                <c:pt idx="159">
                  <c:v>42826</c:v>
                </c:pt>
                <c:pt idx="160">
                  <c:v>42856</c:v>
                </c:pt>
                <c:pt idx="161">
                  <c:v>42887</c:v>
                </c:pt>
                <c:pt idx="162">
                  <c:v>42917</c:v>
                </c:pt>
                <c:pt idx="163">
                  <c:v>42948</c:v>
                </c:pt>
                <c:pt idx="164">
                  <c:v>42979</c:v>
                </c:pt>
                <c:pt idx="165">
                  <c:v>43009</c:v>
                </c:pt>
                <c:pt idx="166">
                  <c:v>43040</c:v>
                </c:pt>
                <c:pt idx="167">
                  <c:v>43070</c:v>
                </c:pt>
              </c:numCache>
            </c:numRef>
          </c:cat>
          <c:val>
            <c:numRef>
              <c:f>AUX!$B$119:$FM$119</c:f>
              <c:numCache>
                <c:formatCode>0.0</c:formatCode>
                <c:ptCount val="168"/>
                <c:pt idx="0">
                  <c:v>55.984103978782542</c:v>
                </c:pt>
                <c:pt idx="1">
                  <c:v>56.19582561284534</c:v>
                </c:pt>
                <c:pt idx="2">
                  <c:v>56.619215005694969</c:v>
                </c:pt>
                <c:pt idx="3">
                  <c:v>53.602554434810941</c:v>
                </c:pt>
                <c:pt idx="4">
                  <c:v>50.634412190169996</c:v>
                </c:pt>
                <c:pt idx="5">
                  <c:v>48.801836125975001</c:v>
                </c:pt>
                <c:pt idx="6">
                  <c:v>49.710533157913218</c:v>
                </c:pt>
                <c:pt idx="7">
                  <c:v>48.787394787916021</c:v>
                </c:pt>
                <c:pt idx="8">
                  <c:v>50.32574544068342</c:v>
                </c:pt>
                <c:pt idx="9">
                  <c:v>51.93924506106633</c:v>
                </c:pt>
                <c:pt idx="10">
                  <c:v>50.054216293594571</c:v>
                </c:pt>
                <c:pt idx="11">
                  <c:v>49.43624187486472</c:v>
                </c:pt>
                <c:pt idx="12">
                  <c:v>53.38606246893314</c:v>
                </c:pt>
                <c:pt idx="13">
                  <c:v>54.157553423935106</c:v>
                </c:pt>
                <c:pt idx="14">
                  <c:v>54.772088542992165</c:v>
                </c:pt>
                <c:pt idx="15">
                  <c:v>53.317447315511203</c:v>
                </c:pt>
                <c:pt idx="16">
                  <c:v>50.2423101383526</c:v>
                </c:pt>
                <c:pt idx="17">
                  <c:v>48.920352352799981</c:v>
                </c:pt>
                <c:pt idx="18">
                  <c:v>49.630175041160193</c:v>
                </c:pt>
                <c:pt idx="19">
                  <c:v>50.305510152590529</c:v>
                </c:pt>
                <c:pt idx="20">
                  <c:v>52.186443179804094</c:v>
                </c:pt>
                <c:pt idx="21">
                  <c:v>55.103266472624583</c:v>
                </c:pt>
                <c:pt idx="22">
                  <c:v>54.413235449995526</c:v>
                </c:pt>
                <c:pt idx="23">
                  <c:v>51.742402264595476</c:v>
                </c:pt>
                <c:pt idx="24">
                  <c:v>54.164812583571134</c:v>
                </c:pt>
                <c:pt idx="25">
                  <c:v>54.028935198334416</c:v>
                </c:pt>
                <c:pt idx="26">
                  <c:v>52.865848729903263</c:v>
                </c:pt>
                <c:pt idx="27">
                  <c:v>50.276576537597613</c:v>
                </c:pt>
                <c:pt idx="28">
                  <c:v>45.848536255864246</c:v>
                </c:pt>
                <c:pt idx="29">
                  <c:v>43.793258664389256</c:v>
                </c:pt>
                <c:pt idx="30">
                  <c:v>43.077757451118927</c:v>
                </c:pt>
                <c:pt idx="31">
                  <c:v>44.222770656452283</c:v>
                </c:pt>
                <c:pt idx="32">
                  <c:v>43.674427595048378</c:v>
                </c:pt>
                <c:pt idx="33">
                  <c:v>46.062848562454718</c:v>
                </c:pt>
                <c:pt idx="34">
                  <c:v>46.279442335548183</c:v>
                </c:pt>
                <c:pt idx="35">
                  <c:v>45.947238822914755</c:v>
                </c:pt>
                <c:pt idx="36">
                  <c:v>48.742474577242639</c:v>
                </c:pt>
                <c:pt idx="37">
                  <c:v>48.638865680986008</c:v>
                </c:pt>
                <c:pt idx="38">
                  <c:v>47.252270026828086</c:v>
                </c:pt>
                <c:pt idx="39">
                  <c:v>43.850812007168855</c:v>
                </c:pt>
                <c:pt idx="40">
                  <c:v>39.230296123043281</c:v>
                </c:pt>
                <c:pt idx="41">
                  <c:v>37.810633799867297</c:v>
                </c:pt>
                <c:pt idx="42">
                  <c:v>38.192002715875752</c:v>
                </c:pt>
                <c:pt idx="43">
                  <c:v>39.735113936719209</c:v>
                </c:pt>
                <c:pt idx="44">
                  <c:v>38.793816092004697</c:v>
                </c:pt>
                <c:pt idx="45">
                  <c:v>41.172411816704845</c:v>
                </c:pt>
                <c:pt idx="46">
                  <c:v>40.074598405304776</c:v>
                </c:pt>
                <c:pt idx="47">
                  <c:v>38.544172019409267</c:v>
                </c:pt>
                <c:pt idx="48">
                  <c:v>41.752655198577472</c:v>
                </c:pt>
                <c:pt idx="49">
                  <c:v>41.214623229154327</c:v>
                </c:pt>
                <c:pt idx="50">
                  <c:v>40.673857418807671</c:v>
                </c:pt>
                <c:pt idx="51">
                  <c:v>40.520528509355323</c:v>
                </c:pt>
                <c:pt idx="52">
                  <c:v>38.949769081610754</c:v>
                </c:pt>
                <c:pt idx="53">
                  <c:v>38.311710646173097</c:v>
                </c:pt>
                <c:pt idx="54">
                  <c:v>38.323528775115683</c:v>
                </c:pt>
                <c:pt idx="55">
                  <c:v>38.695189588881654</c:v>
                </c:pt>
                <c:pt idx="56">
                  <c:v>39.416103001430578</c:v>
                </c:pt>
                <c:pt idx="57">
                  <c:v>42.634508472541363</c:v>
                </c:pt>
                <c:pt idx="58">
                  <c:v>41.264861083383337</c:v>
                </c:pt>
                <c:pt idx="59">
                  <c:v>41.729907286654708</c:v>
                </c:pt>
                <c:pt idx="60">
                  <c:v>46.519006542117985</c:v>
                </c:pt>
                <c:pt idx="61">
                  <c:v>48.90686311090419</c:v>
                </c:pt>
                <c:pt idx="62">
                  <c:v>50.490220932325165</c:v>
                </c:pt>
                <c:pt idx="63">
                  <c:v>50.126313583225375</c:v>
                </c:pt>
                <c:pt idx="64">
                  <c:v>47.386276116185833</c:v>
                </c:pt>
                <c:pt idx="65">
                  <c:v>46.156816226416353</c:v>
                </c:pt>
                <c:pt idx="66">
                  <c:v>46.821924736362909</c:v>
                </c:pt>
                <c:pt idx="67">
                  <c:v>46.940343853879973</c:v>
                </c:pt>
                <c:pt idx="68">
                  <c:v>49.729755100512769</c:v>
                </c:pt>
                <c:pt idx="69">
                  <c:v>50.639025322866836</c:v>
                </c:pt>
                <c:pt idx="70">
                  <c:v>48.895866413343008</c:v>
                </c:pt>
                <c:pt idx="71">
                  <c:v>48.583521533113839</c:v>
                </c:pt>
                <c:pt idx="72">
                  <c:v>55.130456527865128</c:v>
                </c:pt>
                <c:pt idx="73">
                  <c:v>54.87507039287064</c:v>
                </c:pt>
                <c:pt idx="74">
                  <c:v>57.941773516847746</c:v>
                </c:pt>
                <c:pt idx="75">
                  <c:v>58.347046759731057</c:v>
                </c:pt>
                <c:pt idx="76">
                  <c:v>55.610891326488819</c:v>
                </c:pt>
                <c:pt idx="77">
                  <c:v>53.972067540865815</c:v>
                </c:pt>
                <c:pt idx="78">
                  <c:v>52.452819309083651</c:v>
                </c:pt>
                <c:pt idx="79">
                  <c:v>53.260635830917614</c:v>
                </c:pt>
                <c:pt idx="80">
                  <c:v>52.80764823687764</c:v>
                </c:pt>
                <c:pt idx="81">
                  <c:v>53.517505396603482</c:v>
                </c:pt>
                <c:pt idx="82">
                  <c:v>52.327983265011298</c:v>
                </c:pt>
                <c:pt idx="83">
                  <c:v>51.479581838208958</c:v>
                </c:pt>
                <c:pt idx="84">
                  <c:v>53.399969346632489</c:v>
                </c:pt>
                <c:pt idx="85">
                  <c:v>54.057487811937349</c:v>
                </c:pt>
                <c:pt idx="86">
                  <c:v>54.445011125503811</c:v>
                </c:pt>
                <c:pt idx="87">
                  <c:v>51.73718030259807</c:v>
                </c:pt>
                <c:pt idx="88">
                  <c:v>48.872372987563871</c:v>
                </c:pt>
                <c:pt idx="89">
                  <c:v>46.763687829096853</c:v>
                </c:pt>
                <c:pt idx="90">
                  <c:v>47.613697204605955</c:v>
                </c:pt>
                <c:pt idx="91">
                  <c:v>49.18006810569436</c:v>
                </c:pt>
                <c:pt idx="92">
                  <c:v>52.877515334366194</c:v>
                </c:pt>
                <c:pt idx="93">
                  <c:v>55.466702526859258</c:v>
                </c:pt>
                <c:pt idx="94">
                  <c:v>56.623542342925312</c:v>
                </c:pt>
                <c:pt idx="95">
                  <c:v>58.61235604470415</c:v>
                </c:pt>
                <c:pt idx="96">
                  <c:v>63.855710348790076</c:v>
                </c:pt>
                <c:pt idx="97">
                  <c:v>66.152573420788272</c:v>
                </c:pt>
                <c:pt idx="98">
                  <c:v>68.186858239160088</c:v>
                </c:pt>
                <c:pt idx="99">
                  <c:v>66.238581811477246</c:v>
                </c:pt>
                <c:pt idx="100">
                  <c:v>63.594790225122864</c:v>
                </c:pt>
                <c:pt idx="101">
                  <c:v>64.065620411996974</c:v>
                </c:pt>
                <c:pt idx="102">
                  <c:v>66.955582350666376</c:v>
                </c:pt>
                <c:pt idx="103">
                  <c:v>70.356899035772102</c:v>
                </c:pt>
                <c:pt idx="104">
                  <c:v>72.047410074983688</c:v>
                </c:pt>
                <c:pt idx="105">
                  <c:v>73.996661254545046</c:v>
                </c:pt>
                <c:pt idx="106">
                  <c:v>72.683123870727073</c:v>
                </c:pt>
                <c:pt idx="107">
                  <c:v>72.285983239161453</c:v>
                </c:pt>
                <c:pt idx="108">
                  <c:v>77.019819322220542</c:v>
                </c:pt>
                <c:pt idx="109">
                  <c:v>77.989567602463509</c:v>
                </c:pt>
                <c:pt idx="110">
                  <c:v>78.217053240675668</c:v>
                </c:pt>
                <c:pt idx="111">
                  <c:v>77.524008101442547</c:v>
                </c:pt>
                <c:pt idx="112">
                  <c:v>72.452703591557096</c:v>
                </c:pt>
                <c:pt idx="113">
                  <c:v>71.536557521605019</c:v>
                </c:pt>
                <c:pt idx="114">
                  <c:v>72.864820216427077</c:v>
                </c:pt>
                <c:pt idx="115">
                  <c:v>73.395910605212933</c:v>
                </c:pt>
                <c:pt idx="116">
                  <c:v>72.324227625606426</c:v>
                </c:pt>
                <c:pt idx="117">
                  <c:v>72.980147564811745</c:v>
                </c:pt>
                <c:pt idx="118">
                  <c:v>70.981743020484245</c:v>
                </c:pt>
                <c:pt idx="119">
                  <c:v>69.18847297372163</c:v>
                </c:pt>
                <c:pt idx="120">
                  <c:v>72.584395545017472</c:v>
                </c:pt>
                <c:pt idx="121">
                  <c:v>73.202355336963322</c:v>
                </c:pt>
                <c:pt idx="122">
                  <c:v>69.93822339730211</c:v>
                </c:pt>
                <c:pt idx="123">
                  <c:v>67.670933318909391</c:v>
                </c:pt>
                <c:pt idx="124">
                  <c:v>63.456505684186027</c:v>
                </c:pt>
                <c:pt idx="125">
                  <c:v>61.767585781538024</c:v>
                </c:pt>
                <c:pt idx="126">
                  <c:v>62.451757635398863</c:v>
                </c:pt>
                <c:pt idx="127">
                  <c:v>64.087203356028652</c:v>
                </c:pt>
                <c:pt idx="128">
                  <c:v>65.413847045697523</c:v>
                </c:pt>
                <c:pt idx="129">
                  <c:v>64.132747867004838</c:v>
                </c:pt>
                <c:pt idx="130">
                  <c:v>61.534066128257862</c:v>
                </c:pt>
                <c:pt idx="131">
                  <c:v>61.5483168080724</c:v>
                </c:pt>
                <c:pt idx="132">
                  <c:v>63.818820389336921</c:v>
                </c:pt>
                <c:pt idx="133">
                  <c:v>64.292399035321196</c:v>
                </c:pt>
                <c:pt idx="134">
                  <c:v>64.161931376842318</c:v>
                </c:pt>
                <c:pt idx="135">
                  <c:v>61.39052328492739</c:v>
                </c:pt>
                <c:pt idx="136">
                  <c:v>58.230584861058276</c:v>
                </c:pt>
                <c:pt idx="137">
                  <c:v>56.045091967905016</c:v>
                </c:pt>
                <c:pt idx="138">
                  <c:v>57.134796377240804</c:v>
                </c:pt>
                <c:pt idx="139">
                  <c:v>56.83152745580621</c:v>
                </c:pt>
                <c:pt idx="140">
                  <c:v>58.473869054815566</c:v>
                </c:pt>
                <c:pt idx="141">
                  <c:v>59.042702036610734</c:v>
                </c:pt>
                <c:pt idx="142">
                  <c:v>59.726141917447819</c:v>
                </c:pt>
                <c:pt idx="143">
                  <c:v>59.703470240545926</c:v>
                </c:pt>
                <c:pt idx="144">
                  <c:v>62.825427366239914</c:v>
                </c:pt>
                <c:pt idx="145">
                  <c:v>64.644185613848393</c:v>
                </c:pt>
                <c:pt idx="146">
                  <c:v>67.457345503644163</c:v>
                </c:pt>
                <c:pt idx="147">
                  <c:v>65.923814090618833</c:v>
                </c:pt>
                <c:pt idx="148">
                  <c:v>62.720017485580634</c:v>
                </c:pt>
                <c:pt idx="149">
                  <c:v>58.084419637284448</c:v>
                </c:pt>
                <c:pt idx="150">
                  <c:v>54.707257278189026</c:v>
                </c:pt>
                <c:pt idx="151">
                  <c:v>55.649494160458779</c:v>
                </c:pt>
                <c:pt idx="152">
                  <c:v>55.511163309242349</c:v>
                </c:pt>
                <c:pt idx="153">
                  <c:v>56.00712761605336</c:v>
                </c:pt>
                <c:pt idx="154">
                  <c:v>55.159818441714243</c:v>
                </c:pt>
                <c:pt idx="155">
                  <c:v>54.913232648321639</c:v>
                </c:pt>
                <c:pt idx="156">
                  <c:v>56.069291368706978</c:v>
                </c:pt>
                <c:pt idx="157">
                  <c:v>53.814781815904908</c:v>
                </c:pt>
                <c:pt idx="158">
                  <c:v>53.625909410936401</c:v>
                </c:pt>
                <c:pt idx="159">
                  <c:v>51.924501050105491</c:v>
                </c:pt>
                <c:pt idx="160">
                  <c:v>48.601561850428205</c:v>
                </c:pt>
                <c:pt idx="161">
                  <c:v>46.466469686023096</c:v>
                </c:pt>
                <c:pt idx="162">
                  <c:v>46.984820411973921</c:v>
                </c:pt>
                <c:pt idx="163">
                  <c:v>46.869328239148885</c:v>
                </c:pt>
                <c:pt idx="164">
                  <c:v>46.811397557666218</c:v>
                </c:pt>
                <c:pt idx="165">
                  <c:v>47.730867726710585</c:v>
                </c:pt>
                <c:pt idx="166">
                  <c:v>45.938700210586511</c:v>
                </c:pt>
                <c:pt idx="167">
                  <c:v>44.818947079064316</c:v>
                </c:pt>
              </c:numCache>
            </c:numRef>
          </c:val>
          <c:smooth val="0"/>
          <c:extLst xmlns:c16r2="http://schemas.microsoft.com/office/drawing/2015/06/chart">
            <c:ext xmlns:c16="http://schemas.microsoft.com/office/drawing/2014/chart" uri="{C3380CC4-5D6E-409C-BE32-E72D297353CC}">
              <c16:uniqueId val="{00000001-8E58-4454-85DB-05C7683B971C}"/>
            </c:ext>
          </c:extLst>
        </c:ser>
        <c:ser>
          <c:idx val="1"/>
          <c:order val="2"/>
          <c:tx>
            <c:strRef>
              <c:f>AUX!$A$120</c:f>
              <c:strCache>
                <c:ptCount val="1"/>
                <c:pt idx="0">
                  <c:v>ACeS Alentejo Central</c:v>
                </c:pt>
              </c:strCache>
            </c:strRef>
          </c:tx>
          <c:spPr>
            <a:ln w="25400">
              <a:solidFill>
                <a:srgbClr val="008080"/>
              </a:solidFill>
            </a:ln>
          </c:spPr>
          <c:marker>
            <c:symbol val="none"/>
          </c:marker>
          <c:cat>
            <c:numRef>
              <c:f>AUX!$B$117:$FM$117</c:f>
              <c:numCache>
                <c:formatCode>mmm\-yy</c:formatCode>
                <c:ptCount val="168"/>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pt idx="120">
                  <c:v>41640</c:v>
                </c:pt>
                <c:pt idx="121">
                  <c:v>41671</c:v>
                </c:pt>
                <c:pt idx="122">
                  <c:v>41699</c:v>
                </c:pt>
                <c:pt idx="123">
                  <c:v>41730</c:v>
                </c:pt>
                <c:pt idx="124">
                  <c:v>41760</c:v>
                </c:pt>
                <c:pt idx="125">
                  <c:v>41791</c:v>
                </c:pt>
                <c:pt idx="126">
                  <c:v>41821</c:v>
                </c:pt>
                <c:pt idx="127">
                  <c:v>41852</c:v>
                </c:pt>
                <c:pt idx="128">
                  <c:v>41883</c:v>
                </c:pt>
                <c:pt idx="129">
                  <c:v>41913</c:v>
                </c:pt>
                <c:pt idx="130">
                  <c:v>41944</c:v>
                </c:pt>
                <c:pt idx="131">
                  <c:v>41974</c:v>
                </c:pt>
                <c:pt idx="132">
                  <c:v>42005</c:v>
                </c:pt>
                <c:pt idx="133">
                  <c:v>42036</c:v>
                </c:pt>
                <c:pt idx="134">
                  <c:v>42064</c:v>
                </c:pt>
                <c:pt idx="135">
                  <c:v>42095</c:v>
                </c:pt>
                <c:pt idx="136">
                  <c:v>42125</c:v>
                </c:pt>
                <c:pt idx="137">
                  <c:v>42156</c:v>
                </c:pt>
                <c:pt idx="138">
                  <c:v>42186</c:v>
                </c:pt>
                <c:pt idx="139">
                  <c:v>42217</c:v>
                </c:pt>
                <c:pt idx="140">
                  <c:v>42248</c:v>
                </c:pt>
                <c:pt idx="141">
                  <c:v>42278</c:v>
                </c:pt>
                <c:pt idx="142">
                  <c:v>42309</c:v>
                </c:pt>
                <c:pt idx="143">
                  <c:v>42339</c:v>
                </c:pt>
                <c:pt idx="144">
                  <c:v>42370</c:v>
                </c:pt>
                <c:pt idx="145">
                  <c:v>42401</c:v>
                </c:pt>
                <c:pt idx="146">
                  <c:v>42430</c:v>
                </c:pt>
                <c:pt idx="147">
                  <c:v>42461</c:v>
                </c:pt>
                <c:pt idx="148">
                  <c:v>42491</c:v>
                </c:pt>
                <c:pt idx="149">
                  <c:v>42522</c:v>
                </c:pt>
                <c:pt idx="150">
                  <c:v>42552</c:v>
                </c:pt>
                <c:pt idx="151">
                  <c:v>42583</c:v>
                </c:pt>
                <c:pt idx="152">
                  <c:v>42614</c:v>
                </c:pt>
                <c:pt idx="153">
                  <c:v>42644</c:v>
                </c:pt>
                <c:pt idx="154">
                  <c:v>42675</c:v>
                </c:pt>
                <c:pt idx="155">
                  <c:v>42705</c:v>
                </c:pt>
                <c:pt idx="156">
                  <c:v>42736</c:v>
                </c:pt>
                <c:pt idx="157">
                  <c:v>42767</c:v>
                </c:pt>
                <c:pt idx="158">
                  <c:v>42795</c:v>
                </c:pt>
                <c:pt idx="159">
                  <c:v>42826</c:v>
                </c:pt>
                <c:pt idx="160">
                  <c:v>42856</c:v>
                </c:pt>
                <c:pt idx="161">
                  <c:v>42887</c:v>
                </c:pt>
                <c:pt idx="162">
                  <c:v>42917</c:v>
                </c:pt>
                <c:pt idx="163">
                  <c:v>42948</c:v>
                </c:pt>
                <c:pt idx="164">
                  <c:v>42979</c:v>
                </c:pt>
                <c:pt idx="165">
                  <c:v>43009</c:v>
                </c:pt>
                <c:pt idx="166">
                  <c:v>43040</c:v>
                </c:pt>
                <c:pt idx="167">
                  <c:v>43070</c:v>
                </c:pt>
              </c:numCache>
            </c:numRef>
          </c:cat>
          <c:val>
            <c:numRef>
              <c:f>AUX!$B$120:$FM$120</c:f>
              <c:numCache>
                <c:formatCode>0.0</c:formatCode>
                <c:ptCount val="168"/>
                <c:pt idx="0">
                  <c:v>43.327035190313133</c:v>
                </c:pt>
                <c:pt idx="1">
                  <c:v>43.354041170292035</c:v>
                </c:pt>
                <c:pt idx="2">
                  <c:v>44.269956497730604</c:v>
                </c:pt>
                <c:pt idx="3">
                  <c:v>41.333650634002666</c:v>
                </c:pt>
                <c:pt idx="4">
                  <c:v>37.709327860533413</c:v>
                </c:pt>
                <c:pt idx="5">
                  <c:v>38.362034117551943</c:v>
                </c:pt>
                <c:pt idx="6">
                  <c:v>41.029707062221767</c:v>
                </c:pt>
                <c:pt idx="7">
                  <c:v>41.245080243696421</c:v>
                </c:pt>
                <c:pt idx="8">
                  <c:v>41.608811119049861</c:v>
                </c:pt>
                <c:pt idx="9">
                  <c:v>42.599617082093644</c:v>
                </c:pt>
                <c:pt idx="10">
                  <c:v>40.543091784399479</c:v>
                </c:pt>
                <c:pt idx="11">
                  <c:v>39.99649331031506</c:v>
                </c:pt>
                <c:pt idx="12">
                  <c:v>41.791303203943691</c:v>
                </c:pt>
                <c:pt idx="13">
                  <c:v>42.865289035902158</c:v>
                </c:pt>
                <c:pt idx="14">
                  <c:v>45.23614638797708</c:v>
                </c:pt>
                <c:pt idx="15">
                  <c:v>44.097090132291264</c:v>
                </c:pt>
                <c:pt idx="16">
                  <c:v>40.761755286480138</c:v>
                </c:pt>
                <c:pt idx="17">
                  <c:v>39.92444899462425</c:v>
                </c:pt>
                <c:pt idx="18">
                  <c:v>41.912258039801998</c:v>
                </c:pt>
                <c:pt idx="19">
                  <c:v>43.333408471023155</c:v>
                </c:pt>
                <c:pt idx="20">
                  <c:v>44.660841094467962</c:v>
                </c:pt>
                <c:pt idx="21">
                  <c:v>48.229106867138178</c:v>
                </c:pt>
                <c:pt idx="22">
                  <c:v>46.74984444360453</c:v>
                </c:pt>
                <c:pt idx="23">
                  <c:v>44.856471480520888</c:v>
                </c:pt>
                <c:pt idx="24">
                  <c:v>45.330965831324519</c:v>
                </c:pt>
                <c:pt idx="25">
                  <c:v>44.836933512316776</c:v>
                </c:pt>
                <c:pt idx="26">
                  <c:v>44.925398161588475</c:v>
                </c:pt>
                <c:pt idx="27">
                  <c:v>43.34696090167823</c:v>
                </c:pt>
                <c:pt idx="28">
                  <c:v>38.670828633988783</c:v>
                </c:pt>
                <c:pt idx="29">
                  <c:v>37.023103853805509</c:v>
                </c:pt>
                <c:pt idx="30">
                  <c:v>37.706962037116028</c:v>
                </c:pt>
                <c:pt idx="31">
                  <c:v>41.035423451848473</c:v>
                </c:pt>
                <c:pt idx="32">
                  <c:v>38.749819864877466</c:v>
                </c:pt>
                <c:pt idx="33">
                  <c:v>42.737429220301351</c:v>
                </c:pt>
                <c:pt idx="34">
                  <c:v>43.558313768875017</c:v>
                </c:pt>
                <c:pt idx="35">
                  <c:v>42.751105924498603</c:v>
                </c:pt>
                <c:pt idx="36">
                  <c:v>42.622194479876242</c:v>
                </c:pt>
                <c:pt idx="37">
                  <c:v>42.533991912503055</c:v>
                </c:pt>
                <c:pt idx="38">
                  <c:v>43.076776942491932</c:v>
                </c:pt>
                <c:pt idx="39">
                  <c:v>40.552826553043666</c:v>
                </c:pt>
                <c:pt idx="40">
                  <c:v>34.778950796537032</c:v>
                </c:pt>
                <c:pt idx="41">
                  <c:v>34.202241702173858</c:v>
                </c:pt>
                <c:pt idx="42">
                  <c:v>36.814394658995305</c:v>
                </c:pt>
                <c:pt idx="43">
                  <c:v>40.166092219176591</c:v>
                </c:pt>
                <c:pt idx="44">
                  <c:v>37.011154232366266</c:v>
                </c:pt>
                <c:pt idx="45">
                  <c:v>39.664016066436886</c:v>
                </c:pt>
                <c:pt idx="46">
                  <c:v>36.712622465872393</c:v>
                </c:pt>
                <c:pt idx="47">
                  <c:v>35.122575201910578</c:v>
                </c:pt>
                <c:pt idx="48">
                  <c:v>36.676493428624752</c:v>
                </c:pt>
                <c:pt idx="49">
                  <c:v>36.944680590252283</c:v>
                </c:pt>
                <c:pt idx="50">
                  <c:v>36.811132591274131</c:v>
                </c:pt>
                <c:pt idx="51">
                  <c:v>36.043568549578083</c:v>
                </c:pt>
                <c:pt idx="52">
                  <c:v>34.586593489896622</c:v>
                </c:pt>
                <c:pt idx="53">
                  <c:v>35.243192353741776</c:v>
                </c:pt>
                <c:pt idx="54">
                  <c:v>36.617015480045204</c:v>
                </c:pt>
                <c:pt idx="55">
                  <c:v>38.756813965927329</c:v>
                </c:pt>
                <c:pt idx="56">
                  <c:v>38.364127900919996</c:v>
                </c:pt>
                <c:pt idx="57">
                  <c:v>42.126317444081593</c:v>
                </c:pt>
                <c:pt idx="58">
                  <c:v>38.979353113214593</c:v>
                </c:pt>
                <c:pt idx="59">
                  <c:v>38.319470285651747</c:v>
                </c:pt>
                <c:pt idx="60">
                  <c:v>41.660583941605836</c:v>
                </c:pt>
                <c:pt idx="61">
                  <c:v>43.737905728577168</c:v>
                </c:pt>
                <c:pt idx="62">
                  <c:v>46.399024764409383</c:v>
                </c:pt>
                <c:pt idx="63">
                  <c:v>46.2463916395659</c:v>
                </c:pt>
                <c:pt idx="64">
                  <c:v>44.57203172978506</c:v>
                </c:pt>
                <c:pt idx="65">
                  <c:v>45.015085024684581</c:v>
                </c:pt>
                <c:pt idx="66">
                  <c:v>47.749597570790954</c:v>
                </c:pt>
                <c:pt idx="67">
                  <c:v>48.228598616550165</c:v>
                </c:pt>
                <c:pt idx="68">
                  <c:v>51.385380052724074</c:v>
                </c:pt>
                <c:pt idx="69">
                  <c:v>51.618988315446316</c:v>
                </c:pt>
                <c:pt idx="70">
                  <c:v>48.087669475998538</c:v>
                </c:pt>
                <c:pt idx="71">
                  <c:v>46.436819531507751</c:v>
                </c:pt>
                <c:pt idx="72">
                  <c:v>51.398856848167092</c:v>
                </c:pt>
                <c:pt idx="73">
                  <c:v>50.283921870754497</c:v>
                </c:pt>
                <c:pt idx="74">
                  <c:v>53.888805737771193</c:v>
                </c:pt>
                <c:pt idx="75">
                  <c:v>54.784147155809194</c:v>
                </c:pt>
                <c:pt idx="76">
                  <c:v>51.561851667564831</c:v>
                </c:pt>
                <c:pt idx="77">
                  <c:v>50.961952496598286</c:v>
                </c:pt>
                <c:pt idx="78">
                  <c:v>50.892286379386697</c:v>
                </c:pt>
                <c:pt idx="79">
                  <c:v>50.836355613166567</c:v>
                </c:pt>
                <c:pt idx="80">
                  <c:v>48.766271949564505</c:v>
                </c:pt>
                <c:pt idx="81">
                  <c:v>50.958974058190528</c:v>
                </c:pt>
                <c:pt idx="82">
                  <c:v>49.605232502955367</c:v>
                </c:pt>
                <c:pt idx="83">
                  <c:v>48.050163320833938</c:v>
                </c:pt>
                <c:pt idx="84">
                  <c:v>48.739396123902907</c:v>
                </c:pt>
                <c:pt idx="85">
                  <c:v>48.537570356202579</c:v>
                </c:pt>
                <c:pt idx="86">
                  <c:v>49.186309314860509</c:v>
                </c:pt>
                <c:pt idx="87">
                  <c:v>47.205894565889402</c:v>
                </c:pt>
                <c:pt idx="88">
                  <c:v>45.237187095895607</c:v>
                </c:pt>
                <c:pt idx="89">
                  <c:v>43.134714577191815</c:v>
                </c:pt>
                <c:pt idx="90">
                  <c:v>44.759332803812548</c:v>
                </c:pt>
                <c:pt idx="91">
                  <c:v>46.8226574221992</c:v>
                </c:pt>
                <c:pt idx="92">
                  <c:v>50.220586832102455</c:v>
                </c:pt>
                <c:pt idx="93">
                  <c:v>52.309939050427182</c:v>
                </c:pt>
                <c:pt idx="94">
                  <c:v>53.720756962724401</c:v>
                </c:pt>
                <c:pt idx="95">
                  <c:v>54.660457357336483</c:v>
                </c:pt>
                <c:pt idx="96">
                  <c:v>59.069440676669245</c:v>
                </c:pt>
                <c:pt idx="97">
                  <c:v>61.215681906777299</c:v>
                </c:pt>
                <c:pt idx="98">
                  <c:v>64.542421054831451</c:v>
                </c:pt>
                <c:pt idx="99">
                  <c:v>63.509990100528434</c:v>
                </c:pt>
                <c:pt idx="100">
                  <c:v>61.876024697387237</c:v>
                </c:pt>
                <c:pt idx="101">
                  <c:v>61.608065462060488</c:v>
                </c:pt>
                <c:pt idx="102">
                  <c:v>64.37909181741324</c:v>
                </c:pt>
                <c:pt idx="103">
                  <c:v>68.189128337085876</c:v>
                </c:pt>
                <c:pt idx="104">
                  <c:v>69.793642018935401</c:v>
                </c:pt>
                <c:pt idx="105">
                  <c:v>71.582633053221301</c:v>
                </c:pt>
                <c:pt idx="106">
                  <c:v>70.592110334774645</c:v>
                </c:pt>
                <c:pt idx="107">
                  <c:v>71.633961258468574</c:v>
                </c:pt>
                <c:pt idx="108">
                  <c:v>74.126450797884004</c:v>
                </c:pt>
                <c:pt idx="109">
                  <c:v>75.547892531946488</c:v>
                </c:pt>
                <c:pt idx="110">
                  <c:v>77.203253289571933</c:v>
                </c:pt>
                <c:pt idx="111">
                  <c:v>75.829717203401145</c:v>
                </c:pt>
                <c:pt idx="112">
                  <c:v>70.322988163962634</c:v>
                </c:pt>
                <c:pt idx="113">
                  <c:v>68.393344484549701</c:v>
                </c:pt>
                <c:pt idx="114">
                  <c:v>70.767208585660143</c:v>
                </c:pt>
                <c:pt idx="115">
                  <c:v>71.93133410443761</c:v>
                </c:pt>
                <c:pt idx="116">
                  <c:v>71.219737698785892</c:v>
                </c:pt>
                <c:pt idx="117">
                  <c:v>72.004435388467272</c:v>
                </c:pt>
                <c:pt idx="118">
                  <c:v>69.850076419503324</c:v>
                </c:pt>
                <c:pt idx="119">
                  <c:v>67.64316884623274</c:v>
                </c:pt>
                <c:pt idx="120">
                  <c:v>68.727922178685276</c:v>
                </c:pt>
                <c:pt idx="121">
                  <c:v>68.213149554117251</c:v>
                </c:pt>
                <c:pt idx="122">
                  <c:v>69.620129668555819</c:v>
                </c:pt>
                <c:pt idx="123">
                  <c:v>67.897697676841346</c:v>
                </c:pt>
                <c:pt idx="124">
                  <c:v>62.886455603269233</c:v>
                </c:pt>
                <c:pt idx="125">
                  <c:v>62.071346457057231</c:v>
                </c:pt>
                <c:pt idx="126">
                  <c:v>63.641670293962378</c:v>
                </c:pt>
                <c:pt idx="127">
                  <c:v>65.158306483253881</c:v>
                </c:pt>
                <c:pt idx="128">
                  <c:v>64.657227073339243</c:v>
                </c:pt>
                <c:pt idx="129">
                  <c:v>64.741283887717913</c:v>
                </c:pt>
                <c:pt idx="130">
                  <c:v>61.519120058064814</c:v>
                </c:pt>
                <c:pt idx="131">
                  <c:v>60.539626588717418</c:v>
                </c:pt>
                <c:pt idx="132">
                  <c:v>59.427454092584533</c:v>
                </c:pt>
                <c:pt idx="133">
                  <c:v>59.727240100490491</c:v>
                </c:pt>
                <c:pt idx="134">
                  <c:v>59.618065035276537</c:v>
                </c:pt>
                <c:pt idx="135">
                  <c:v>58.041642895154439</c:v>
                </c:pt>
                <c:pt idx="136">
                  <c:v>56.188725784237981</c:v>
                </c:pt>
                <c:pt idx="137">
                  <c:v>54.411573987348156</c:v>
                </c:pt>
                <c:pt idx="138">
                  <c:v>56.078271112286345</c:v>
                </c:pt>
                <c:pt idx="139">
                  <c:v>55.51759151872723</c:v>
                </c:pt>
                <c:pt idx="140">
                  <c:v>56.863340125142699</c:v>
                </c:pt>
                <c:pt idx="141">
                  <c:v>57.582434536924978</c:v>
                </c:pt>
                <c:pt idx="142">
                  <c:v>57.636901515846169</c:v>
                </c:pt>
                <c:pt idx="143">
                  <c:v>55.655387290776027</c:v>
                </c:pt>
                <c:pt idx="144">
                  <c:v>57.301596605800142</c:v>
                </c:pt>
                <c:pt idx="145">
                  <c:v>58.979417317901252</c:v>
                </c:pt>
                <c:pt idx="146">
                  <c:v>61.720257906137704</c:v>
                </c:pt>
                <c:pt idx="147">
                  <c:v>61.107301814974818</c:v>
                </c:pt>
                <c:pt idx="148">
                  <c:v>57.670939329003076</c:v>
                </c:pt>
                <c:pt idx="149">
                  <c:v>53.34100166349377</c:v>
                </c:pt>
                <c:pt idx="150">
                  <c:v>51.466842659047352</c:v>
                </c:pt>
                <c:pt idx="151">
                  <c:v>53.191747926773537</c:v>
                </c:pt>
                <c:pt idx="152">
                  <c:v>53.168025482122566</c:v>
                </c:pt>
                <c:pt idx="153">
                  <c:v>54.203207254359008</c:v>
                </c:pt>
                <c:pt idx="154">
                  <c:v>53.018144742556117</c:v>
                </c:pt>
                <c:pt idx="155">
                  <c:v>51.063176142722341</c:v>
                </c:pt>
                <c:pt idx="156">
                  <c:v>50.621390068983686</c:v>
                </c:pt>
                <c:pt idx="157">
                  <c:v>48.332621039135482</c:v>
                </c:pt>
                <c:pt idx="158">
                  <c:v>48.716463436989024</c:v>
                </c:pt>
                <c:pt idx="159">
                  <c:v>47.398431059829598</c:v>
                </c:pt>
                <c:pt idx="160">
                  <c:v>44.99129698221941</c:v>
                </c:pt>
                <c:pt idx="161">
                  <c:v>43.623988415938378</c:v>
                </c:pt>
                <c:pt idx="162">
                  <c:v>44.027316307639488</c:v>
                </c:pt>
                <c:pt idx="163">
                  <c:v>43.584640340824038</c:v>
                </c:pt>
                <c:pt idx="164">
                  <c:v>44.791735744232483</c:v>
                </c:pt>
                <c:pt idx="165">
                  <c:v>44.570189691238603</c:v>
                </c:pt>
                <c:pt idx="166">
                  <c:v>41.905399188657945</c:v>
                </c:pt>
                <c:pt idx="167">
                  <c:v>39.524319533183146</c:v>
                </c:pt>
              </c:numCache>
            </c:numRef>
          </c:val>
          <c:smooth val="0"/>
          <c:extLst xmlns:c16r2="http://schemas.microsoft.com/office/drawing/2015/06/chart">
            <c:ext xmlns:c16="http://schemas.microsoft.com/office/drawing/2014/chart" uri="{C3380CC4-5D6E-409C-BE32-E72D297353CC}">
              <c16:uniqueId val="{00000002-8E58-4454-85DB-05C7683B971C}"/>
            </c:ext>
          </c:extLst>
        </c:ser>
        <c:dLbls>
          <c:showLegendKey val="0"/>
          <c:showVal val="0"/>
          <c:showCatName val="0"/>
          <c:showSerName val="0"/>
          <c:showPercent val="0"/>
          <c:showBubbleSize val="0"/>
        </c:dLbls>
        <c:marker val="1"/>
        <c:smooth val="0"/>
        <c:axId val="150475776"/>
        <c:axId val="150042240"/>
      </c:lineChart>
      <c:dateAx>
        <c:axId val="150475776"/>
        <c:scaling>
          <c:orientation val="minMax"/>
        </c:scaling>
        <c:delete val="0"/>
        <c:axPos val="b"/>
        <c:numFmt formatCode="mmm\-yy" sourceLinked="1"/>
        <c:majorTickMark val="out"/>
        <c:minorTickMark val="none"/>
        <c:tickLblPos val="low"/>
        <c:txPr>
          <a:bodyPr rot="-5400000" vert="horz"/>
          <a:lstStyle/>
          <a:p>
            <a:pPr>
              <a:defRPr lang="en-US" sz="900">
                <a:latin typeface="Arial" pitchFamily="34" charset="0"/>
                <a:cs typeface="Arial" pitchFamily="34" charset="0"/>
              </a:defRPr>
            </a:pPr>
            <a:endParaRPr lang="pt-PT"/>
          </a:p>
        </c:txPr>
        <c:crossAx val="150042240"/>
        <c:crosses val="autoZero"/>
        <c:auto val="1"/>
        <c:lblOffset val="100"/>
        <c:baseTimeUnit val="months"/>
        <c:majorUnit val="6"/>
        <c:majorTimeUnit val="months"/>
      </c:dateAx>
      <c:valAx>
        <c:axId val="150042240"/>
        <c:scaling>
          <c:orientation val="minMax"/>
        </c:scaling>
        <c:delete val="0"/>
        <c:axPos val="l"/>
        <c:majorGridlines>
          <c:spPr>
            <a:ln>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Desempregados inscritos no IEFP por 1000 hab (15+ anos)</a:t>
                </a:r>
              </a:p>
            </c:rich>
          </c:tx>
          <c:layout>
            <c:manualLayout>
              <c:xMode val="edge"/>
              <c:yMode val="edge"/>
              <c:x val="1.1958568738229761E-2"/>
              <c:y val="3.5990849673202617E-2"/>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50475776"/>
        <c:crosses val="autoZero"/>
        <c:crossBetween val="between"/>
      </c:valAx>
    </c:plotArea>
    <c:legend>
      <c:legendPos val="b"/>
      <c:layout/>
      <c:overlay val="0"/>
      <c:spPr>
        <a:ln>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26166666666669"/>
          <c:y val="4.3561111111111113E-2"/>
          <c:w val="0.84361305555555965"/>
          <c:h val="0.6554861111111111"/>
        </c:manualLayout>
      </c:layout>
      <c:barChart>
        <c:barDir val="col"/>
        <c:grouping val="stacked"/>
        <c:varyColors val="0"/>
        <c:ser>
          <c:idx val="0"/>
          <c:order val="0"/>
          <c:tx>
            <c:strRef>
              <c:f>AUX!$C$176</c:f>
              <c:strCache>
                <c:ptCount val="1"/>
                <c:pt idx="0">
                  <c:v>Nenhum</c:v>
                </c:pt>
              </c:strCache>
            </c:strRef>
          </c:tx>
          <c:spPr>
            <a:solidFill>
              <a:schemeClr val="bg1">
                <a:lumMod val="65000"/>
              </a:schemeClr>
            </a:solidFill>
            <a:ln>
              <a:noFill/>
            </a:ln>
          </c:spPr>
          <c:invertIfNegative val="0"/>
          <c:dLbls>
            <c:spPr>
              <a:noFill/>
              <a:ln>
                <a:noFill/>
              </a:ln>
              <a:effectLst/>
            </c:spPr>
            <c:txPr>
              <a:bodyPr/>
              <a:lstStyle/>
              <a:p>
                <a:pPr>
                  <a:defRPr lang="en-US" sz="700">
                    <a:solidFill>
                      <a:schemeClr val="tx1">
                        <a:lumMod val="85000"/>
                        <a:lumOff val="15000"/>
                      </a:schemeClr>
                    </a:solidFill>
                    <a:latin typeface="Arial" pitchFamily="34" charset="0"/>
                    <a:cs typeface="Arial" pitchFamily="34" charset="0"/>
                  </a:defRPr>
                </a:pPr>
                <a:endParaRPr lang="pt-P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AUX!$A$177:$B$182</c:f>
              <c:multiLvlStrCache>
                <c:ptCount val="6"/>
                <c:lvl>
                  <c:pt idx="0">
                    <c:v>2001</c:v>
                  </c:pt>
                  <c:pt idx="1">
                    <c:v>2011</c:v>
                  </c:pt>
                  <c:pt idx="2">
                    <c:v>2001</c:v>
                  </c:pt>
                  <c:pt idx="3">
                    <c:v>2011</c:v>
                  </c:pt>
                  <c:pt idx="4">
                    <c:v>2001</c:v>
                  </c:pt>
                  <c:pt idx="5">
                    <c:v>2011</c:v>
                  </c:pt>
                </c:lvl>
                <c:lvl>
                  <c:pt idx="0">
                    <c:v>Continente</c:v>
                  </c:pt>
                  <c:pt idx="2">
                    <c:v>ARS Alentejo</c:v>
                  </c:pt>
                  <c:pt idx="4">
                    <c:v>ACeS Alentejo Central</c:v>
                  </c:pt>
                </c:lvl>
              </c:multiLvlStrCache>
            </c:multiLvlStrRef>
          </c:cat>
          <c:val>
            <c:numRef>
              <c:f>AUX!$C$177:$C$182</c:f>
              <c:numCache>
                <c:formatCode>0.0</c:formatCode>
                <c:ptCount val="6"/>
                <c:pt idx="0">
                  <c:v>26.162217687641416</c:v>
                </c:pt>
                <c:pt idx="1">
                  <c:v>18.812084970163585</c:v>
                </c:pt>
                <c:pt idx="2">
                  <c:v>32.82744100359681</c:v>
                </c:pt>
                <c:pt idx="3">
                  <c:v>23.360838208959908</c:v>
                </c:pt>
                <c:pt idx="4">
                  <c:v>31.196517212387853</c:v>
                </c:pt>
                <c:pt idx="5">
                  <c:v>22.144716480932789</c:v>
                </c:pt>
              </c:numCache>
            </c:numRef>
          </c:val>
          <c:extLst xmlns:c16r2="http://schemas.microsoft.com/office/drawing/2015/06/chart">
            <c:ext xmlns:c16="http://schemas.microsoft.com/office/drawing/2014/chart" uri="{C3380CC4-5D6E-409C-BE32-E72D297353CC}">
              <c16:uniqueId val="{00000000-1A02-4CAB-8E31-13DCCC558C53}"/>
            </c:ext>
          </c:extLst>
        </c:ser>
        <c:ser>
          <c:idx val="1"/>
          <c:order val="1"/>
          <c:tx>
            <c:strRef>
              <c:f>AUX!$D$176</c:f>
              <c:strCache>
                <c:ptCount val="1"/>
                <c:pt idx="0">
                  <c:v>Básico</c:v>
                </c:pt>
              </c:strCache>
            </c:strRef>
          </c:tx>
          <c:spPr>
            <a:solidFill>
              <a:schemeClr val="accent6">
                <a:lumMod val="60000"/>
                <a:lumOff val="40000"/>
              </a:schemeClr>
            </a:solidFill>
            <a:ln>
              <a:noFill/>
            </a:ln>
          </c:spPr>
          <c:invertIfNegative val="0"/>
          <c:dLbls>
            <c:spPr>
              <a:noFill/>
              <a:ln>
                <a:noFill/>
              </a:ln>
              <a:effectLst/>
            </c:spPr>
            <c:txPr>
              <a:bodyPr/>
              <a:lstStyle/>
              <a:p>
                <a:pPr>
                  <a:defRPr lang="en-US" sz="700">
                    <a:solidFill>
                      <a:schemeClr val="tx1">
                        <a:lumMod val="85000"/>
                        <a:lumOff val="15000"/>
                      </a:schemeClr>
                    </a:solidFill>
                    <a:latin typeface="Arial" pitchFamily="34" charset="0"/>
                    <a:cs typeface="Arial" pitchFamily="34" charset="0"/>
                  </a:defRPr>
                </a:pPr>
                <a:endParaRPr lang="pt-P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AUX!$A$177:$B$182</c:f>
              <c:multiLvlStrCache>
                <c:ptCount val="6"/>
                <c:lvl>
                  <c:pt idx="0">
                    <c:v>2001</c:v>
                  </c:pt>
                  <c:pt idx="1">
                    <c:v>2011</c:v>
                  </c:pt>
                  <c:pt idx="2">
                    <c:v>2001</c:v>
                  </c:pt>
                  <c:pt idx="3">
                    <c:v>2011</c:v>
                  </c:pt>
                  <c:pt idx="4">
                    <c:v>2001</c:v>
                  </c:pt>
                  <c:pt idx="5">
                    <c:v>2011</c:v>
                  </c:pt>
                </c:lvl>
                <c:lvl>
                  <c:pt idx="0">
                    <c:v>Continente</c:v>
                  </c:pt>
                  <c:pt idx="2">
                    <c:v>ARS Alentejo</c:v>
                  </c:pt>
                  <c:pt idx="4">
                    <c:v>ACeS Alentejo Central</c:v>
                  </c:pt>
                </c:lvl>
              </c:multiLvlStrCache>
            </c:multiLvlStrRef>
          </c:cat>
          <c:val>
            <c:numRef>
              <c:f>AUX!$D$177:$D$182</c:f>
              <c:numCache>
                <c:formatCode>0.0</c:formatCode>
                <c:ptCount val="6"/>
                <c:pt idx="0">
                  <c:v>55.385216624855374</c:v>
                </c:pt>
                <c:pt idx="1">
                  <c:v>54.940985532794286</c:v>
                </c:pt>
                <c:pt idx="2">
                  <c:v>53.198022222927356</c:v>
                </c:pt>
                <c:pt idx="3">
                  <c:v>54.598910657861445</c:v>
                </c:pt>
                <c:pt idx="4">
                  <c:v>52.772755018600201</c:v>
                </c:pt>
                <c:pt idx="5">
                  <c:v>53.887815937526241</c:v>
                </c:pt>
              </c:numCache>
            </c:numRef>
          </c:val>
          <c:extLst xmlns:c16r2="http://schemas.microsoft.com/office/drawing/2015/06/chart">
            <c:ext xmlns:c16="http://schemas.microsoft.com/office/drawing/2014/chart" uri="{C3380CC4-5D6E-409C-BE32-E72D297353CC}">
              <c16:uniqueId val="{00000001-1A02-4CAB-8E31-13DCCC558C53}"/>
            </c:ext>
          </c:extLst>
        </c:ser>
        <c:ser>
          <c:idx val="2"/>
          <c:order val="2"/>
          <c:tx>
            <c:strRef>
              <c:f>AUX!$E$176</c:f>
              <c:strCache>
                <c:ptCount val="1"/>
                <c:pt idx="0">
                  <c:v>Secundário</c:v>
                </c:pt>
              </c:strCache>
            </c:strRef>
          </c:tx>
          <c:spPr>
            <a:solidFill>
              <a:schemeClr val="accent6">
                <a:lumMod val="75000"/>
              </a:schemeClr>
            </a:solidFill>
            <a:ln>
              <a:noFill/>
            </a:ln>
          </c:spPr>
          <c:invertIfNegative val="0"/>
          <c:dLbls>
            <c:spPr>
              <a:noFill/>
              <a:ln>
                <a:noFill/>
              </a:ln>
              <a:effectLst/>
            </c:spPr>
            <c:txPr>
              <a:bodyPr/>
              <a:lstStyle/>
              <a:p>
                <a:pPr>
                  <a:defRPr lang="en-US" sz="700">
                    <a:solidFill>
                      <a:schemeClr val="tx1">
                        <a:lumMod val="85000"/>
                        <a:lumOff val="15000"/>
                      </a:schemeClr>
                    </a:solidFill>
                    <a:latin typeface="Arial" pitchFamily="34" charset="0"/>
                    <a:cs typeface="Arial" pitchFamily="34" charset="0"/>
                  </a:defRPr>
                </a:pPr>
                <a:endParaRPr lang="pt-P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AUX!$A$177:$B$182</c:f>
              <c:multiLvlStrCache>
                <c:ptCount val="6"/>
                <c:lvl>
                  <c:pt idx="0">
                    <c:v>2001</c:v>
                  </c:pt>
                  <c:pt idx="1">
                    <c:v>2011</c:v>
                  </c:pt>
                  <c:pt idx="2">
                    <c:v>2001</c:v>
                  </c:pt>
                  <c:pt idx="3">
                    <c:v>2011</c:v>
                  </c:pt>
                  <c:pt idx="4">
                    <c:v>2001</c:v>
                  </c:pt>
                  <c:pt idx="5">
                    <c:v>2011</c:v>
                  </c:pt>
                </c:lvl>
                <c:lvl>
                  <c:pt idx="0">
                    <c:v>Continente</c:v>
                  </c:pt>
                  <c:pt idx="2">
                    <c:v>ARS Alentejo</c:v>
                  </c:pt>
                  <c:pt idx="4">
                    <c:v>ACeS Alentejo Central</c:v>
                  </c:pt>
                </c:lvl>
              </c:multiLvlStrCache>
            </c:multiLvlStrRef>
          </c:cat>
          <c:val>
            <c:numRef>
              <c:f>AUX!$E$177:$E$182</c:f>
              <c:numCache>
                <c:formatCode>0.0</c:formatCode>
                <c:ptCount val="6"/>
                <c:pt idx="0">
                  <c:v>11.841082025419523</c:v>
                </c:pt>
                <c:pt idx="1">
                  <c:v>14.31920053513165</c:v>
                </c:pt>
                <c:pt idx="2">
                  <c:v>9.5991996311733203</c:v>
                </c:pt>
                <c:pt idx="3">
                  <c:v>13.35454222720845</c:v>
                </c:pt>
                <c:pt idx="4">
                  <c:v>10.795029195987423</c:v>
                </c:pt>
                <c:pt idx="5">
                  <c:v>14.136367453186665</c:v>
                </c:pt>
              </c:numCache>
            </c:numRef>
          </c:val>
          <c:extLst xmlns:c16r2="http://schemas.microsoft.com/office/drawing/2015/06/chart">
            <c:ext xmlns:c16="http://schemas.microsoft.com/office/drawing/2014/chart" uri="{C3380CC4-5D6E-409C-BE32-E72D297353CC}">
              <c16:uniqueId val="{00000002-1A02-4CAB-8E31-13DCCC558C53}"/>
            </c:ext>
          </c:extLst>
        </c:ser>
        <c:ser>
          <c:idx val="3"/>
          <c:order val="3"/>
          <c:tx>
            <c:strRef>
              <c:f>AUX!$F$176</c:f>
              <c:strCache>
                <c:ptCount val="1"/>
                <c:pt idx="0">
                  <c:v>Superior</c:v>
                </c:pt>
              </c:strCache>
            </c:strRef>
          </c:tx>
          <c:spPr>
            <a:solidFill>
              <a:schemeClr val="accent6">
                <a:lumMod val="50000"/>
              </a:schemeClr>
            </a:solidFill>
            <a:ln>
              <a:noFill/>
            </a:ln>
          </c:spPr>
          <c:invertIfNegative val="0"/>
          <c:dLbls>
            <c:spPr>
              <a:noFill/>
              <a:ln>
                <a:noFill/>
              </a:ln>
              <a:effectLst/>
            </c:spPr>
            <c:txPr>
              <a:bodyPr/>
              <a:lstStyle/>
              <a:p>
                <a:pPr>
                  <a:defRPr lang="en-US" sz="700">
                    <a:solidFill>
                      <a:schemeClr val="bg1">
                        <a:lumMod val="95000"/>
                      </a:schemeClr>
                    </a:solidFill>
                    <a:latin typeface="Arial" pitchFamily="34" charset="0"/>
                    <a:cs typeface="Arial" pitchFamily="34" charset="0"/>
                  </a:defRPr>
                </a:pPr>
                <a:endParaRPr lang="pt-P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AUX!$A$177:$B$182</c:f>
              <c:multiLvlStrCache>
                <c:ptCount val="6"/>
                <c:lvl>
                  <c:pt idx="0">
                    <c:v>2001</c:v>
                  </c:pt>
                  <c:pt idx="1">
                    <c:v>2011</c:v>
                  </c:pt>
                  <c:pt idx="2">
                    <c:v>2001</c:v>
                  </c:pt>
                  <c:pt idx="3">
                    <c:v>2011</c:v>
                  </c:pt>
                  <c:pt idx="4">
                    <c:v>2001</c:v>
                  </c:pt>
                  <c:pt idx="5">
                    <c:v>2011</c:v>
                  </c:pt>
                </c:lvl>
                <c:lvl>
                  <c:pt idx="0">
                    <c:v>Continente</c:v>
                  </c:pt>
                  <c:pt idx="2">
                    <c:v>ARS Alentejo</c:v>
                  </c:pt>
                  <c:pt idx="4">
                    <c:v>ACeS Alentejo Central</c:v>
                  </c:pt>
                </c:lvl>
              </c:multiLvlStrCache>
            </c:multiLvlStrRef>
          </c:cat>
          <c:val>
            <c:numRef>
              <c:f>AUX!$F$177:$F$182</c:f>
              <c:numCache>
                <c:formatCode>0.0</c:formatCode>
                <c:ptCount val="6"/>
                <c:pt idx="0">
                  <c:v>6.6114836620836863</c:v>
                </c:pt>
                <c:pt idx="1">
                  <c:v>11.927728961910486</c:v>
                </c:pt>
                <c:pt idx="2">
                  <c:v>4.3753371423025165</c:v>
                </c:pt>
                <c:pt idx="3">
                  <c:v>8.6857089059701984</c:v>
                </c:pt>
                <c:pt idx="4">
                  <c:v>5.2356985730245196</c:v>
                </c:pt>
                <c:pt idx="5">
                  <c:v>9.831100128354306</c:v>
                </c:pt>
              </c:numCache>
            </c:numRef>
          </c:val>
          <c:extLst xmlns:c16r2="http://schemas.microsoft.com/office/drawing/2015/06/chart">
            <c:ext xmlns:c16="http://schemas.microsoft.com/office/drawing/2014/chart" uri="{C3380CC4-5D6E-409C-BE32-E72D297353CC}">
              <c16:uniqueId val="{00000003-1A02-4CAB-8E31-13DCCC558C53}"/>
            </c:ext>
          </c:extLst>
        </c:ser>
        <c:dLbls>
          <c:showLegendKey val="0"/>
          <c:showVal val="1"/>
          <c:showCatName val="0"/>
          <c:showSerName val="0"/>
          <c:showPercent val="0"/>
          <c:showBubbleSize val="0"/>
        </c:dLbls>
        <c:gapWidth val="80"/>
        <c:overlap val="100"/>
        <c:axId val="150474752"/>
        <c:axId val="150127168"/>
      </c:barChart>
      <c:catAx>
        <c:axId val="150474752"/>
        <c:scaling>
          <c:orientation val="minMax"/>
        </c:scaling>
        <c:delete val="0"/>
        <c:axPos val="b"/>
        <c:numFmt formatCode="General" sourceLinked="0"/>
        <c:majorTickMark val="out"/>
        <c:minorTickMark val="none"/>
        <c:tickLblPos val="nextTo"/>
        <c:txPr>
          <a:bodyPr/>
          <a:lstStyle/>
          <a:p>
            <a:pPr>
              <a:defRPr lang="en-US" sz="800">
                <a:latin typeface="Arial" pitchFamily="34" charset="0"/>
                <a:cs typeface="Arial" pitchFamily="34" charset="0"/>
              </a:defRPr>
            </a:pPr>
            <a:endParaRPr lang="pt-PT"/>
          </a:p>
        </c:txPr>
        <c:crossAx val="150127168"/>
        <c:crosses val="autoZero"/>
        <c:auto val="1"/>
        <c:lblAlgn val="ctr"/>
        <c:lblOffset val="100"/>
        <c:noMultiLvlLbl val="0"/>
      </c:catAx>
      <c:valAx>
        <c:axId val="150127168"/>
        <c:scaling>
          <c:orientation val="minMax"/>
          <c:max val="100"/>
        </c:scaling>
        <c:delete val="0"/>
        <c:axPos val="l"/>
        <c:majorGridlines>
          <c:spPr>
            <a:ln>
              <a:solidFill>
                <a:schemeClr val="bg1">
                  <a:lumMod val="95000"/>
                </a:schemeClr>
              </a:solidFill>
            </a:ln>
          </c:spPr>
        </c:majorGridlines>
        <c:title>
          <c:tx>
            <c:rich>
              <a:bodyPr rot="0" vert="horz"/>
              <a:lstStyle/>
              <a:p>
                <a:pPr>
                  <a:defRPr lang="en-US" b="0">
                    <a:latin typeface="Arial" pitchFamily="34" charset="0"/>
                    <a:cs typeface="Arial" pitchFamily="34" charset="0"/>
                  </a:defRPr>
                </a:pPr>
                <a:r>
                  <a:rPr lang="en-US" b="0">
                    <a:latin typeface="Arial" pitchFamily="34" charset="0"/>
                    <a:cs typeface="Arial" pitchFamily="34" charset="0"/>
                  </a:rPr>
                  <a:t>%</a:t>
                </a:r>
              </a:p>
            </c:rich>
          </c:tx>
          <c:layout>
            <c:manualLayout>
              <c:xMode val="edge"/>
              <c:yMode val="edge"/>
              <c:x val="2.9398148148148148E-3"/>
              <c:y val="1.3626543209876643E-2"/>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50474752"/>
        <c:crosses val="autoZero"/>
        <c:crossBetween val="between"/>
        <c:majorUnit val="20"/>
        <c:minorUnit val="4"/>
      </c:valAx>
    </c:plotArea>
    <c:legend>
      <c:legendPos val="b"/>
      <c:layout/>
      <c:overlay val="0"/>
      <c:spPr>
        <a:ln>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41083099906701E-2"/>
          <c:y val="7.565856481481481E-2"/>
          <c:w val="0.89070728291316525"/>
          <c:h val="0.6674895833333333"/>
        </c:manualLayout>
      </c:layout>
      <c:lineChart>
        <c:grouping val="standard"/>
        <c:varyColors val="0"/>
        <c:ser>
          <c:idx val="1"/>
          <c:order val="0"/>
          <c:tx>
            <c:strRef>
              <c:f>AUX!$A$210</c:f>
              <c:strCache>
                <c:ptCount val="1"/>
                <c:pt idx="0">
                  <c:v>Continente</c:v>
                </c:pt>
              </c:strCache>
            </c:strRef>
          </c:tx>
          <c:spPr>
            <a:ln w="12700">
              <a:solidFill>
                <a:srgbClr val="FF0000"/>
              </a:solidFill>
            </a:ln>
          </c:spPr>
          <c:marker>
            <c:symbol val="none"/>
          </c:marker>
          <c:cat>
            <c:strRef>
              <c:f>AUX!$B$209:$U$209</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AUX!$B$210:$T$210</c:f>
              <c:numCache>
                <c:formatCode>0.0</c:formatCode>
                <c:ptCount val="19"/>
                <c:pt idx="0">
                  <c:v>6.6005100623690121</c:v>
                </c:pt>
                <c:pt idx="1">
                  <c:v>6.3397377665198098</c:v>
                </c:pt>
                <c:pt idx="2">
                  <c:v>6.1570719392151858</c:v>
                </c:pt>
                <c:pt idx="3">
                  <c:v>5.9997934248339799</c:v>
                </c:pt>
                <c:pt idx="4">
                  <c:v>5.8386104412038211</c:v>
                </c:pt>
                <c:pt idx="5">
                  <c:v>5.5742701065430982</c:v>
                </c:pt>
                <c:pt idx="6">
                  <c:v>5.3239669785637629</c:v>
                </c:pt>
                <c:pt idx="7">
                  <c:v>5.0479133182728839</c:v>
                </c:pt>
                <c:pt idx="8">
                  <c:v>4.7920976889590854</c:v>
                </c:pt>
                <c:pt idx="9">
                  <c:v>4.5957781495577521</c:v>
                </c:pt>
                <c:pt idx="10">
                  <c:v>4.3757926241566478</c:v>
                </c:pt>
                <c:pt idx="11">
                  <c:v>4.2810000482249766</c:v>
                </c:pt>
                <c:pt idx="12">
                  <c:v>4.0706148925440573</c:v>
                </c:pt>
                <c:pt idx="13">
                  <c:v>3.8928681549633715</c:v>
                </c:pt>
                <c:pt idx="14">
                  <c:v>3.700679873617462</c:v>
                </c:pt>
                <c:pt idx="15">
                  <c:v>3.5088337010781969</c:v>
                </c:pt>
                <c:pt idx="16">
                  <c:v>3.2697007728383647</c:v>
                </c:pt>
                <c:pt idx="17">
                  <c:v>2.9314470425255026</c:v>
                </c:pt>
                <c:pt idx="18">
                  <c:v>2.6462332394923518</c:v>
                </c:pt>
              </c:numCache>
            </c:numRef>
          </c:val>
          <c:smooth val="0"/>
          <c:extLst xmlns:c16r2="http://schemas.microsoft.com/office/drawing/2015/06/chart">
            <c:ext xmlns:c16="http://schemas.microsoft.com/office/drawing/2014/chart" uri="{C3380CC4-5D6E-409C-BE32-E72D297353CC}">
              <c16:uniqueId val="{00000000-4D48-4B5F-A323-60DE1F30EC4A}"/>
            </c:ext>
          </c:extLst>
        </c:ser>
        <c:ser>
          <c:idx val="2"/>
          <c:order val="1"/>
          <c:tx>
            <c:strRef>
              <c:f>AUX!$A$211</c:f>
              <c:strCache>
                <c:ptCount val="1"/>
                <c:pt idx="0">
                  <c:v>ARS Alentejo</c:v>
                </c:pt>
              </c:strCache>
            </c:strRef>
          </c:tx>
          <c:spPr>
            <a:ln w="12700">
              <a:solidFill>
                <a:schemeClr val="tx2"/>
              </a:solidFill>
            </a:ln>
          </c:spPr>
          <c:marker>
            <c:symbol val="none"/>
          </c:marker>
          <c:cat>
            <c:strRef>
              <c:f>AUX!$B$209:$U$209</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AUX!$B$211:$U$211</c:f>
              <c:numCache>
                <c:formatCode>0.0</c:formatCode>
                <c:ptCount val="20"/>
                <c:pt idx="0">
                  <c:v>10.343319483927401</c:v>
                </c:pt>
                <c:pt idx="1">
                  <c:v>9.6403596403596392</c:v>
                </c:pt>
                <c:pt idx="2">
                  <c:v>9.0233019335646993</c:v>
                </c:pt>
                <c:pt idx="3">
                  <c:v>8.841529267765857</c:v>
                </c:pt>
                <c:pt idx="4">
                  <c:v>8.6364959254947617</c:v>
                </c:pt>
                <c:pt idx="5">
                  <c:v>8.3314900833149004</c:v>
                </c:pt>
                <c:pt idx="6">
                  <c:v>7.8632852353884273</c:v>
                </c:pt>
                <c:pt idx="7">
                  <c:v>7.2260048319789147</c:v>
                </c:pt>
                <c:pt idx="8">
                  <c:v>6.7000911577028255</c:v>
                </c:pt>
                <c:pt idx="9">
                  <c:v>6.4223829584293775</c:v>
                </c:pt>
                <c:pt idx="10">
                  <c:v>5.9809585808446579</c:v>
                </c:pt>
                <c:pt idx="11">
                  <c:v>5.6441717791411046</c:v>
                </c:pt>
                <c:pt idx="12">
                  <c:v>5.343141217363188</c:v>
                </c:pt>
                <c:pt idx="13">
                  <c:v>5.3613623400961457</c:v>
                </c:pt>
                <c:pt idx="14">
                  <c:v>5.3072625698324023</c:v>
                </c:pt>
                <c:pt idx="15">
                  <c:v>5.1388528419413442</c:v>
                </c:pt>
                <c:pt idx="16">
                  <c:v>5.0708632431437515</c:v>
                </c:pt>
                <c:pt idx="17">
                  <c:v>4.7908168105492841</c:v>
                </c:pt>
                <c:pt idx="18">
                  <c:v>4.5088113985751779</c:v>
                </c:pt>
                <c:pt idx="19">
                  <c:v>4.4767819074983777</c:v>
                </c:pt>
              </c:numCache>
            </c:numRef>
          </c:val>
          <c:smooth val="0"/>
          <c:extLst xmlns:c16r2="http://schemas.microsoft.com/office/drawing/2015/06/chart">
            <c:ext xmlns:c16="http://schemas.microsoft.com/office/drawing/2014/chart" uri="{C3380CC4-5D6E-409C-BE32-E72D297353CC}">
              <c16:uniqueId val="{00000001-4D48-4B5F-A323-60DE1F30EC4A}"/>
            </c:ext>
          </c:extLst>
        </c:ser>
        <c:ser>
          <c:idx val="3"/>
          <c:order val="2"/>
          <c:tx>
            <c:strRef>
              <c:f>AUX!$A$212</c:f>
              <c:strCache>
                <c:ptCount val="1"/>
                <c:pt idx="0">
                  <c:v>ACeS Alentejo Central</c:v>
                </c:pt>
              </c:strCache>
            </c:strRef>
          </c:tx>
          <c:spPr>
            <a:ln w="25400">
              <a:solidFill>
                <a:srgbClr val="008080"/>
              </a:solidFill>
            </a:ln>
          </c:spPr>
          <c:marker>
            <c:symbol val="none"/>
          </c:marker>
          <c:cat>
            <c:strRef>
              <c:f>AUX!$B$209:$U$209</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AUX!$B$212:$U$212</c:f>
              <c:numCache>
                <c:formatCode>0.0</c:formatCode>
                <c:ptCount val="20"/>
                <c:pt idx="0">
                  <c:v>9.1026747195858508</c:v>
                </c:pt>
                <c:pt idx="1">
                  <c:v>8.5205595591352274</c:v>
                </c:pt>
                <c:pt idx="2">
                  <c:v>8.0127523910733256</c:v>
                </c:pt>
                <c:pt idx="3">
                  <c:v>8.293838862559241</c:v>
                </c:pt>
                <c:pt idx="4">
                  <c:v>7.8593139383412947</c:v>
                </c:pt>
                <c:pt idx="5">
                  <c:v>7.6117775354416581</c:v>
                </c:pt>
                <c:pt idx="6">
                  <c:v>6.8425568425568422</c:v>
                </c:pt>
                <c:pt idx="7">
                  <c:v>6.4677700348432055</c:v>
                </c:pt>
                <c:pt idx="8">
                  <c:v>6.0227526210127147</c:v>
                </c:pt>
                <c:pt idx="9">
                  <c:v>5.8878504672897192</c:v>
                </c:pt>
                <c:pt idx="10">
                  <c:v>5.2955082742316781</c:v>
                </c:pt>
                <c:pt idx="11">
                  <c:v>4.6134969325153374</c:v>
                </c:pt>
                <c:pt idx="12">
                  <c:v>3.9366179747462247</c:v>
                </c:pt>
                <c:pt idx="13">
                  <c:v>4.0090202956652474</c:v>
                </c:pt>
                <c:pt idx="14">
                  <c:v>3.9516737981374277</c:v>
                </c:pt>
                <c:pt idx="15">
                  <c:v>4.0210249671484881</c:v>
                </c:pt>
                <c:pt idx="16">
                  <c:v>3.7821055602596667</c:v>
                </c:pt>
                <c:pt idx="17">
                  <c:v>3.4904013961605584</c:v>
                </c:pt>
                <c:pt idx="18">
                  <c:v>3.158793397837222</c:v>
                </c:pt>
                <c:pt idx="19">
                  <c:v>3.0777839955232231</c:v>
                </c:pt>
              </c:numCache>
            </c:numRef>
          </c:val>
          <c:smooth val="0"/>
          <c:extLst xmlns:c16r2="http://schemas.microsoft.com/office/drawing/2015/06/chart">
            <c:ext xmlns:c16="http://schemas.microsoft.com/office/drawing/2014/chart" uri="{C3380CC4-5D6E-409C-BE32-E72D297353CC}">
              <c16:uniqueId val="{00000002-4D48-4B5F-A323-60DE1F30EC4A}"/>
            </c:ext>
          </c:extLst>
        </c:ser>
        <c:dLbls>
          <c:showLegendKey val="0"/>
          <c:showVal val="0"/>
          <c:showCatName val="0"/>
          <c:showSerName val="0"/>
          <c:showPercent val="0"/>
          <c:showBubbleSize val="0"/>
        </c:dLbls>
        <c:marker val="1"/>
        <c:smooth val="0"/>
        <c:axId val="149839872"/>
        <c:axId val="150132352"/>
      </c:lineChart>
      <c:catAx>
        <c:axId val="149839872"/>
        <c:scaling>
          <c:orientation val="minMax"/>
        </c:scaling>
        <c:delete val="0"/>
        <c:axPos val="b"/>
        <c:numFmt formatCode="General" sourceLinked="1"/>
        <c:majorTickMark val="out"/>
        <c:minorTickMark val="none"/>
        <c:tickLblPos val="nextTo"/>
        <c:txPr>
          <a:bodyPr rot="-5400000" vert="horz"/>
          <a:lstStyle/>
          <a:p>
            <a:pPr>
              <a:defRPr lang="en-US" sz="800">
                <a:latin typeface="Arial" pitchFamily="34" charset="0"/>
                <a:cs typeface="Arial" pitchFamily="34" charset="0"/>
              </a:defRPr>
            </a:pPr>
            <a:endParaRPr lang="pt-PT"/>
          </a:p>
        </c:txPr>
        <c:crossAx val="150132352"/>
        <c:crosses val="autoZero"/>
        <c:auto val="1"/>
        <c:lblAlgn val="ctr"/>
        <c:lblOffset val="100"/>
        <c:tickLblSkip val="1"/>
        <c:tickMarkSkip val="1"/>
        <c:noMultiLvlLbl val="0"/>
      </c:catAx>
      <c:valAx>
        <c:axId val="150132352"/>
        <c:scaling>
          <c:orientation val="minMax"/>
        </c:scaling>
        <c:delete val="0"/>
        <c:axPos val="l"/>
        <c:majorGridlines>
          <c:spPr>
            <a:ln w="3175">
              <a:solidFill>
                <a:schemeClr val="bg1">
                  <a:lumMod val="95000"/>
                </a:schemeClr>
              </a:solidFill>
            </a:ln>
          </c:spPr>
        </c:majorGridlines>
        <c:title>
          <c:tx>
            <c:rich>
              <a:bodyPr rot="0" vert="horz"/>
              <a:lstStyle/>
              <a:p>
                <a:pPr>
                  <a:defRPr lang="en-US" sz="900" b="0">
                    <a:latin typeface="Arial" pitchFamily="34" charset="0"/>
                    <a:cs typeface="Arial" pitchFamily="34" charset="0"/>
                  </a:defRPr>
                </a:pPr>
                <a:r>
                  <a:rPr lang="en-US" sz="900" b="0">
                    <a:latin typeface="Arial" pitchFamily="34" charset="0"/>
                    <a:cs typeface="Arial" pitchFamily="34" charset="0"/>
                  </a:rPr>
                  <a:t>%</a:t>
                </a:r>
              </a:p>
            </c:rich>
          </c:tx>
          <c:layout>
            <c:manualLayout>
              <c:xMode val="edge"/>
              <c:yMode val="edge"/>
              <c:x val="2.6548672566373455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49839872"/>
        <c:crosses val="autoZero"/>
        <c:crossBetween val="between"/>
      </c:valAx>
    </c:plotArea>
    <c:legend>
      <c:legendPos val="b"/>
      <c:layout>
        <c:manualLayout>
          <c:xMode val="edge"/>
          <c:yMode val="edge"/>
          <c:x val="1.4246498599439775E-2"/>
          <c:y val="0.92349344506743858"/>
          <c:w val="0.97150676937441638"/>
          <c:h val="5.9385594042128918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144326299744718E-2"/>
          <c:y val="7.565856481481481E-2"/>
          <c:w val="0.88210407752251185"/>
          <c:h val="0.66258989197530871"/>
        </c:manualLayout>
      </c:layout>
      <c:lineChart>
        <c:grouping val="standard"/>
        <c:varyColors val="0"/>
        <c:ser>
          <c:idx val="1"/>
          <c:order val="0"/>
          <c:tx>
            <c:strRef>
              <c:f>AUX!$A$216</c:f>
              <c:strCache>
                <c:ptCount val="1"/>
                <c:pt idx="0">
                  <c:v>Continente</c:v>
                </c:pt>
              </c:strCache>
            </c:strRef>
          </c:tx>
          <c:spPr>
            <a:ln w="12700">
              <a:solidFill>
                <a:srgbClr val="FF0000"/>
              </a:solidFill>
            </a:ln>
          </c:spPr>
          <c:marker>
            <c:symbol val="none"/>
          </c:marker>
          <c:cat>
            <c:strRef>
              <c:f>AUX!$B$215:$U$215</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AUX!$B$216:$U$216</c:f>
              <c:numCache>
                <c:formatCode>0.0</c:formatCode>
                <c:ptCount val="20"/>
                <c:pt idx="0">
                  <c:v>11.02852056662374</c:v>
                </c:pt>
                <c:pt idx="1">
                  <c:v>11.798646356852082</c:v>
                </c:pt>
                <c:pt idx="2">
                  <c:v>12.542026241367173</c:v>
                </c:pt>
                <c:pt idx="3">
                  <c:v>13.286124832157679</c:v>
                </c:pt>
                <c:pt idx="4">
                  <c:v>13.845586284905897</c:v>
                </c:pt>
                <c:pt idx="5">
                  <c:v>14.458886330137144</c:v>
                </c:pt>
                <c:pt idx="6">
                  <c:v>15.038412755363781</c:v>
                </c:pt>
                <c:pt idx="7">
                  <c:v>15.711222804119362</c:v>
                </c:pt>
                <c:pt idx="8">
                  <c:v>16.519276078344351</c:v>
                </c:pt>
                <c:pt idx="9">
                  <c:v>17.424297969059317</c:v>
                </c:pt>
                <c:pt idx="10">
                  <c:v>18.401393327584167</c:v>
                </c:pt>
                <c:pt idx="11">
                  <c:v>19.432598706192774</c:v>
                </c:pt>
                <c:pt idx="12">
                  <c:v>20.605566570183136</c:v>
                </c:pt>
                <c:pt idx="13">
                  <c:v>22.210329710055042</c:v>
                </c:pt>
                <c:pt idx="14">
                  <c:v>23.649863256437197</c:v>
                </c:pt>
                <c:pt idx="15">
                  <c:v>25.160399355272833</c:v>
                </c:pt>
                <c:pt idx="16">
                  <c:v>26.669529030979589</c:v>
                </c:pt>
                <c:pt idx="17">
                  <c:v>28.317870786281013</c:v>
                </c:pt>
                <c:pt idx="18">
                  <c:v>30.032274153061099</c:v>
                </c:pt>
                <c:pt idx="19">
                  <c:v>31.218327702702702</c:v>
                </c:pt>
              </c:numCache>
            </c:numRef>
          </c:val>
          <c:smooth val="0"/>
          <c:extLst xmlns:c16r2="http://schemas.microsoft.com/office/drawing/2015/06/chart">
            <c:ext xmlns:c16="http://schemas.microsoft.com/office/drawing/2014/chart" uri="{C3380CC4-5D6E-409C-BE32-E72D297353CC}">
              <c16:uniqueId val="{00000000-EE05-4B23-80A6-D3302F286EFF}"/>
            </c:ext>
          </c:extLst>
        </c:ser>
        <c:ser>
          <c:idx val="2"/>
          <c:order val="1"/>
          <c:tx>
            <c:strRef>
              <c:f>AUX!$A$217</c:f>
              <c:strCache>
                <c:ptCount val="1"/>
                <c:pt idx="0">
                  <c:v>ARS Alentejo</c:v>
                </c:pt>
              </c:strCache>
            </c:strRef>
          </c:tx>
          <c:spPr>
            <a:ln w="12700">
              <a:solidFill>
                <a:schemeClr val="tx2"/>
              </a:solidFill>
            </a:ln>
          </c:spPr>
          <c:marker>
            <c:symbol val="none"/>
          </c:marker>
          <c:cat>
            <c:strRef>
              <c:f>AUX!$B$215:$U$215</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AUX!$B$217:$U$217</c:f>
              <c:numCache>
                <c:formatCode>0.0</c:formatCode>
                <c:ptCount val="20"/>
                <c:pt idx="0">
                  <c:v>9.8039215686274517</c:v>
                </c:pt>
                <c:pt idx="1">
                  <c:v>10.468103325246183</c:v>
                </c:pt>
                <c:pt idx="2">
                  <c:v>11.43848714498194</c:v>
                </c:pt>
                <c:pt idx="3">
                  <c:v>12.369501043991649</c:v>
                </c:pt>
                <c:pt idx="4">
                  <c:v>12.645518044237486</c:v>
                </c:pt>
                <c:pt idx="5">
                  <c:v>13.013345130133452</c:v>
                </c:pt>
                <c:pt idx="6">
                  <c:v>13.489287275907301</c:v>
                </c:pt>
                <c:pt idx="7">
                  <c:v>14.276301339775971</c:v>
                </c:pt>
                <c:pt idx="8">
                  <c:v>14.896687936797326</c:v>
                </c:pt>
                <c:pt idx="9">
                  <c:v>15.332644463874095</c:v>
                </c:pt>
                <c:pt idx="10">
                  <c:v>16.429327040442672</c:v>
                </c:pt>
                <c:pt idx="11">
                  <c:v>17.267893660531698</c:v>
                </c:pt>
                <c:pt idx="12">
                  <c:v>18.462533344111229</c:v>
                </c:pt>
                <c:pt idx="13">
                  <c:v>19.620304733968872</c:v>
                </c:pt>
                <c:pt idx="14">
                  <c:v>21.031876437725927</c:v>
                </c:pt>
                <c:pt idx="15">
                  <c:v>22.372177524007267</c:v>
                </c:pt>
                <c:pt idx="16">
                  <c:v>23.246824958586416</c:v>
                </c:pt>
                <c:pt idx="17">
                  <c:v>24.504316478512475</c:v>
                </c:pt>
                <c:pt idx="18">
                  <c:v>26.321709786276713</c:v>
                </c:pt>
                <c:pt idx="19">
                  <c:v>28.084159792381129</c:v>
                </c:pt>
              </c:numCache>
            </c:numRef>
          </c:val>
          <c:smooth val="0"/>
          <c:extLst xmlns:c16r2="http://schemas.microsoft.com/office/drawing/2015/06/chart">
            <c:ext xmlns:c16="http://schemas.microsoft.com/office/drawing/2014/chart" uri="{C3380CC4-5D6E-409C-BE32-E72D297353CC}">
              <c16:uniqueId val="{00000001-EE05-4B23-80A6-D3302F286EFF}"/>
            </c:ext>
          </c:extLst>
        </c:ser>
        <c:ser>
          <c:idx val="3"/>
          <c:order val="2"/>
          <c:tx>
            <c:strRef>
              <c:f>AUX!$A$218</c:f>
              <c:strCache>
                <c:ptCount val="1"/>
                <c:pt idx="0">
                  <c:v>ACeS Alentejo Central</c:v>
                </c:pt>
              </c:strCache>
            </c:strRef>
          </c:tx>
          <c:spPr>
            <a:ln w="25400">
              <a:solidFill>
                <a:srgbClr val="008080"/>
              </a:solidFill>
            </a:ln>
          </c:spPr>
          <c:marker>
            <c:symbol val="none"/>
          </c:marker>
          <c:cat>
            <c:strRef>
              <c:f>AUX!$B$215:$U$215</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AUX!$B$218:$U$218</c:f>
              <c:numCache>
                <c:formatCode>0.0</c:formatCode>
                <c:ptCount val="20"/>
                <c:pt idx="0">
                  <c:v>9.1242450388265741</c:v>
                </c:pt>
                <c:pt idx="1">
                  <c:v>10.194997880457821</c:v>
                </c:pt>
                <c:pt idx="2">
                  <c:v>10.584484590860786</c:v>
                </c:pt>
                <c:pt idx="3">
                  <c:v>11.826798793623439</c:v>
                </c:pt>
                <c:pt idx="4">
                  <c:v>11.702127659574469</c:v>
                </c:pt>
                <c:pt idx="5">
                  <c:v>12.017448200654307</c:v>
                </c:pt>
                <c:pt idx="6">
                  <c:v>12.398112398112399</c:v>
                </c:pt>
                <c:pt idx="7">
                  <c:v>13.196864111498257</c:v>
                </c:pt>
                <c:pt idx="8">
                  <c:v>14.008476466651794</c:v>
                </c:pt>
                <c:pt idx="9">
                  <c:v>14.322429906542055</c:v>
                </c:pt>
                <c:pt idx="10">
                  <c:v>15.768321513002364</c:v>
                </c:pt>
                <c:pt idx="11">
                  <c:v>17.447852760736197</c:v>
                </c:pt>
                <c:pt idx="12">
                  <c:v>19.88115870264917</c:v>
                </c:pt>
                <c:pt idx="13">
                  <c:v>21.297920320721627</c:v>
                </c:pt>
                <c:pt idx="14">
                  <c:v>22.753586710294488</c:v>
                </c:pt>
                <c:pt idx="15">
                  <c:v>23.626806833114323</c:v>
                </c:pt>
                <c:pt idx="16">
                  <c:v>24.753034151848716</c:v>
                </c:pt>
                <c:pt idx="17">
                  <c:v>26.207097149505525</c:v>
                </c:pt>
                <c:pt idx="18">
                  <c:v>28.144564598747866</c:v>
                </c:pt>
                <c:pt idx="19">
                  <c:v>30.609960828203693</c:v>
                </c:pt>
              </c:numCache>
            </c:numRef>
          </c:val>
          <c:smooth val="0"/>
          <c:extLst xmlns:c16r2="http://schemas.microsoft.com/office/drawing/2015/06/chart">
            <c:ext xmlns:c16="http://schemas.microsoft.com/office/drawing/2014/chart" uri="{C3380CC4-5D6E-409C-BE32-E72D297353CC}">
              <c16:uniqueId val="{00000002-EE05-4B23-80A6-D3302F286EFF}"/>
            </c:ext>
          </c:extLst>
        </c:ser>
        <c:dLbls>
          <c:showLegendKey val="0"/>
          <c:showVal val="0"/>
          <c:showCatName val="0"/>
          <c:showSerName val="0"/>
          <c:showPercent val="0"/>
          <c:showBubbleSize val="0"/>
        </c:dLbls>
        <c:marker val="1"/>
        <c:smooth val="0"/>
        <c:axId val="149840384"/>
        <c:axId val="150134080"/>
      </c:lineChart>
      <c:catAx>
        <c:axId val="149840384"/>
        <c:scaling>
          <c:orientation val="minMax"/>
        </c:scaling>
        <c:delete val="0"/>
        <c:axPos val="b"/>
        <c:numFmt formatCode="General" sourceLinked="1"/>
        <c:majorTickMark val="out"/>
        <c:minorTickMark val="none"/>
        <c:tickLblPos val="nextTo"/>
        <c:txPr>
          <a:bodyPr rot="-5400000" vert="horz"/>
          <a:lstStyle/>
          <a:p>
            <a:pPr>
              <a:defRPr lang="en-US" sz="800">
                <a:latin typeface="Arial" pitchFamily="34" charset="0"/>
                <a:cs typeface="Arial" pitchFamily="34" charset="0"/>
              </a:defRPr>
            </a:pPr>
            <a:endParaRPr lang="pt-PT"/>
          </a:p>
        </c:txPr>
        <c:crossAx val="150134080"/>
        <c:crosses val="autoZero"/>
        <c:auto val="1"/>
        <c:lblAlgn val="ctr"/>
        <c:lblOffset val="100"/>
        <c:tickLblSkip val="1"/>
        <c:tickMarkSkip val="1"/>
        <c:noMultiLvlLbl val="0"/>
      </c:catAx>
      <c:valAx>
        <c:axId val="150134080"/>
        <c:scaling>
          <c:orientation val="minMax"/>
        </c:scaling>
        <c:delete val="0"/>
        <c:axPos val="l"/>
        <c:majorGridlines>
          <c:spPr>
            <a:ln w="3175">
              <a:solidFill>
                <a:schemeClr val="bg1">
                  <a:lumMod val="95000"/>
                </a:schemeClr>
              </a:solidFill>
            </a:ln>
          </c:spPr>
        </c:majorGridlines>
        <c:title>
          <c:tx>
            <c:rich>
              <a:bodyPr rot="0" vert="horz"/>
              <a:lstStyle/>
              <a:p>
                <a:pPr>
                  <a:defRPr lang="en-US" sz="900" b="0">
                    <a:latin typeface="Arial" pitchFamily="34" charset="0"/>
                    <a:cs typeface="Arial" pitchFamily="34" charset="0"/>
                  </a:defRPr>
                </a:pPr>
                <a:r>
                  <a:rPr lang="en-US" sz="900" b="0">
                    <a:latin typeface="Arial" pitchFamily="34" charset="0"/>
                    <a:cs typeface="Arial" pitchFamily="34" charset="0"/>
                  </a:rPr>
                  <a:t>%</a:t>
                </a:r>
              </a:p>
            </c:rich>
          </c:tx>
          <c:layout>
            <c:manualLayout>
              <c:xMode val="edge"/>
              <c:yMode val="edge"/>
              <c:x val="2.6548672566373476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49840384"/>
        <c:crosses val="autoZero"/>
        <c:crossBetween val="between"/>
      </c:valAx>
    </c:plotArea>
    <c:legend>
      <c:legendPos val="b"/>
      <c:layout>
        <c:manualLayout>
          <c:xMode val="edge"/>
          <c:yMode val="edge"/>
          <c:x val="1.4246498599439775E-2"/>
          <c:y val="0.92349344506743858"/>
          <c:w val="0.97150676937441638"/>
          <c:h val="5.9385594042128953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427966101694918E-2"/>
          <c:y val="3.3968026723932183E-2"/>
          <c:w val="0.82810569679853774"/>
          <c:h val="0.74672142857146884"/>
        </c:manualLayout>
      </c:layout>
      <c:barChart>
        <c:barDir val="bar"/>
        <c:grouping val="clustered"/>
        <c:varyColors val="0"/>
        <c:ser>
          <c:idx val="3"/>
          <c:order val="0"/>
          <c:tx>
            <c:strRef>
              <c:f>AUX!$K$22</c:f>
              <c:strCache>
                <c:ptCount val="1"/>
                <c:pt idx="0">
                  <c:v>Mulheres (2017)</c:v>
                </c:pt>
              </c:strCache>
            </c:strRef>
          </c:tx>
          <c:spPr>
            <a:solidFill>
              <a:srgbClr val="008080"/>
            </a:solidFill>
            <a:ln w="15875">
              <a:solidFill>
                <a:srgbClr val="008080"/>
              </a:solidFill>
            </a:ln>
          </c:spPr>
          <c:invertIfNegative val="0"/>
          <c:cat>
            <c:strRef>
              <c:f>AUX!$A$23:$A$40</c:f>
              <c:strCache>
                <c:ptCount val="18"/>
                <c:pt idx="0">
                  <c:v>00 - 04 </c:v>
                </c:pt>
                <c:pt idx="1">
                  <c:v>05 - 09</c:v>
                </c:pt>
                <c:pt idx="2">
                  <c:v>10 - 14</c:v>
                </c:pt>
                <c:pt idx="3">
                  <c:v>15 - 19 </c:v>
                </c:pt>
                <c:pt idx="4">
                  <c:v>20 - 24 </c:v>
                </c:pt>
                <c:pt idx="5">
                  <c:v>25 - 29 </c:v>
                </c:pt>
                <c:pt idx="6">
                  <c:v>30 - 34 </c:v>
                </c:pt>
                <c:pt idx="7">
                  <c:v>35 - 39 </c:v>
                </c:pt>
                <c:pt idx="8">
                  <c:v>40 - 44 </c:v>
                </c:pt>
                <c:pt idx="9">
                  <c:v>45 - 49 </c:v>
                </c:pt>
                <c:pt idx="10">
                  <c:v>50 - 54 </c:v>
                </c:pt>
                <c:pt idx="11">
                  <c:v>55 - 59 </c:v>
                </c:pt>
                <c:pt idx="12">
                  <c:v>60 - 64 </c:v>
                </c:pt>
                <c:pt idx="13">
                  <c:v>65 - 69 </c:v>
                </c:pt>
                <c:pt idx="14">
                  <c:v>70 - 74 </c:v>
                </c:pt>
                <c:pt idx="15">
                  <c:v>75 - 79 </c:v>
                </c:pt>
                <c:pt idx="16">
                  <c:v>80 - 84 </c:v>
                </c:pt>
                <c:pt idx="17">
                  <c:v>85+</c:v>
                </c:pt>
              </c:strCache>
            </c:strRef>
          </c:cat>
          <c:val>
            <c:numRef>
              <c:f>AUX!$K$23:$K$40</c:f>
              <c:numCache>
                <c:formatCode>General</c:formatCode>
                <c:ptCount val="18"/>
                <c:pt idx="0">
                  <c:v>2796</c:v>
                </c:pt>
                <c:pt idx="1">
                  <c:v>3091</c:v>
                </c:pt>
                <c:pt idx="2">
                  <c:v>3374</c:v>
                </c:pt>
                <c:pt idx="3">
                  <c:v>3597</c:v>
                </c:pt>
                <c:pt idx="4">
                  <c:v>3537</c:v>
                </c:pt>
                <c:pt idx="5">
                  <c:v>3735</c:v>
                </c:pt>
                <c:pt idx="6">
                  <c:v>4054</c:v>
                </c:pt>
                <c:pt idx="7">
                  <c:v>4882</c:v>
                </c:pt>
                <c:pt idx="8">
                  <c:v>6117</c:v>
                </c:pt>
                <c:pt idx="9">
                  <c:v>5631</c:v>
                </c:pt>
                <c:pt idx="10">
                  <c:v>5672</c:v>
                </c:pt>
                <c:pt idx="11">
                  <c:v>5591</c:v>
                </c:pt>
                <c:pt idx="12">
                  <c:v>5343</c:v>
                </c:pt>
                <c:pt idx="13">
                  <c:v>5072</c:v>
                </c:pt>
                <c:pt idx="14">
                  <c:v>4664</c:v>
                </c:pt>
                <c:pt idx="15">
                  <c:v>4607</c:v>
                </c:pt>
                <c:pt idx="16">
                  <c:v>4597</c:v>
                </c:pt>
                <c:pt idx="17">
                  <c:v>4317</c:v>
                </c:pt>
              </c:numCache>
            </c:numRef>
          </c:val>
          <c:extLst xmlns:c16r2="http://schemas.microsoft.com/office/drawing/2015/06/chart">
            <c:ext xmlns:c16="http://schemas.microsoft.com/office/drawing/2014/chart" uri="{C3380CC4-5D6E-409C-BE32-E72D297353CC}">
              <c16:uniqueId val="{00000000-AC4E-4239-9448-B3CDBA99A810}"/>
            </c:ext>
          </c:extLst>
        </c:ser>
        <c:ser>
          <c:idx val="1"/>
          <c:order val="1"/>
          <c:tx>
            <c:strRef>
              <c:f>AUX!$J$22</c:f>
              <c:strCache>
                <c:ptCount val="1"/>
                <c:pt idx="0">
                  <c:v>Homens (2017)</c:v>
                </c:pt>
              </c:strCache>
            </c:strRef>
          </c:tx>
          <c:spPr>
            <a:solidFill>
              <a:schemeClr val="accent3">
                <a:lumMod val="40000"/>
                <a:lumOff val="60000"/>
              </a:schemeClr>
            </a:solidFill>
            <a:ln w="12700">
              <a:solidFill>
                <a:schemeClr val="accent3">
                  <a:lumMod val="20000"/>
                  <a:lumOff val="80000"/>
                </a:schemeClr>
              </a:solidFill>
            </a:ln>
          </c:spPr>
          <c:invertIfNegative val="0"/>
          <c:cat>
            <c:strRef>
              <c:f>AUX!$A$23:$A$40</c:f>
              <c:strCache>
                <c:ptCount val="18"/>
                <c:pt idx="0">
                  <c:v>00 - 04 </c:v>
                </c:pt>
                <c:pt idx="1">
                  <c:v>05 - 09</c:v>
                </c:pt>
                <c:pt idx="2">
                  <c:v>10 - 14</c:v>
                </c:pt>
                <c:pt idx="3">
                  <c:v>15 - 19 </c:v>
                </c:pt>
                <c:pt idx="4">
                  <c:v>20 - 24 </c:v>
                </c:pt>
                <c:pt idx="5">
                  <c:v>25 - 29 </c:v>
                </c:pt>
                <c:pt idx="6">
                  <c:v>30 - 34 </c:v>
                </c:pt>
                <c:pt idx="7">
                  <c:v>35 - 39 </c:v>
                </c:pt>
                <c:pt idx="8">
                  <c:v>40 - 44 </c:v>
                </c:pt>
                <c:pt idx="9">
                  <c:v>45 - 49 </c:v>
                </c:pt>
                <c:pt idx="10">
                  <c:v>50 - 54 </c:v>
                </c:pt>
                <c:pt idx="11">
                  <c:v>55 - 59 </c:v>
                </c:pt>
                <c:pt idx="12">
                  <c:v>60 - 64 </c:v>
                </c:pt>
                <c:pt idx="13">
                  <c:v>65 - 69 </c:v>
                </c:pt>
                <c:pt idx="14">
                  <c:v>70 - 74 </c:v>
                </c:pt>
                <c:pt idx="15">
                  <c:v>75 - 79 </c:v>
                </c:pt>
                <c:pt idx="16">
                  <c:v>80 - 84 </c:v>
                </c:pt>
                <c:pt idx="17">
                  <c:v>85+</c:v>
                </c:pt>
              </c:strCache>
            </c:strRef>
          </c:cat>
          <c:val>
            <c:numRef>
              <c:f>AUX!$J$23:$J$40</c:f>
              <c:numCache>
                <c:formatCode>General</c:formatCode>
                <c:ptCount val="18"/>
                <c:pt idx="0">
                  <c:v>-2967</c:v>
                </c:pt>
                <c:pt idx="1">
                  <c:v>-3354</c:v>
                </c:pt>
                <c:pt idx="2">
                  <c:v>-3569</c:v>
                </c:pt>
                <c:pt idx="3">
                  <c:v>-3923</c:v>
                </c:pt>
                <c:pt idx="4">
                  <c:v>-3814</c:v>
                </c:pt>
                <c:pt idx="5">
                  <c:v>-3768</c:v>
                </c:pt>
                <c:pt idx="6">
                  <c:v>-4066</c:v>
                </c:pt>
                <c:pt idx="7">
                  <c:v>-4836</c:v>
                </c:pt>
                <c:pt idx="8">
                  <c:v>-5622</c:v>
                </c:pt>
                <c:pt idx="9">
                  <c:v>-5422</c:v>
                </c:pt>
                <c:pt idx="10">
                  <c:v>-5534</c:v>
                </c:pt>
                <c:pt idx="11">
                  <c:v>-5545</c:v>
                </c:pt>
                <c:pt idx="12">
                  <c:v>-4888</c:v>
                </c:pt>
                <c:pt idx="13">
                  <c:v>-4325</c:v>
                </c:pt>
                <c:pt idx="14">
                  <c:v>-3564</c:v>
                </c:pt>
                <c:pt idx="15">
                  <c:v>-3081</c:v>
                </c:pt>
                <c:pt idx="16">
                  <c:v>-3099</c:v>
                </c:pt>
                <c:pt idx="17">
                  <c:v>-2482</c:v>
                </c:pt>
              </c:numCache>
            </c:numRef>
          </c:val>
          <c:extLst xmlns:c16r2="http://schemas.microsoft.com/office/drawing/2015/06/chart">
            <c:ext xmlns:c16="http://schemas.microsoft.com/office/drawing/2014/chart" uri="{C3380CC4-5D6E-409C-BE32-E72D297353CC}">
              <c16:uniqueId val="{00000001-AC4E-4239-9448-B3CDBA99A810}"/>
            </c:ext>
          </c:extLst>
        </c:ser>
        <c:ser>
          <c:idx val="0"/>
          <c:order val="2"/>
          <c:tx>
            <c:strRef>
              <c:f>AUX!$I$22</c:f>
              <c:strCache>
                <c:ptCount val="1"/>
                <c:pt idx="0">
                  <c:v>Mulheres (1991)</c:v>
                </c:pt>
              </c:strCache>
            </c:strRef>
          </c:tx>
          <c:spPr>
            <a:noFill/>
            <a:ln w="25400">
              <a:solidFill>
                <a:schemeClr val="accent2">
                  <a:lumMod val="60000"/>
                  <a:lumOff val="40000"/>
                </a:schemeClr>
              </a:solidFill>
            </a:ln>
          </c:spPr>
          <c:invertIfNegative val="0"/>
          <c:cat>
            <c:strRef>
              <c:f>AUX!$A$23:$A$40</c:f>
              <c:strCache>
                <c:ptCount val="18"/>
                <c:pt idx="0">
                  <c:v>00 - 04 </c:v>
                </c:pt>
                <c:pt idx="1">
                  <c:v>05 - 09</c:v>
                </c:pt>
                <c:pt idx="2">
                  <c:v>10 - 14</c:v>
                </c:pt>
                <c:pt idx="3">
                  <c:v>15 - 19 </c:v>
                </c:pt>
                <c:pt idx="4">
                  <c:v>20 - 24 </c:v>
                </c:pt>
                <c:pt idx="5">
                  <c:v>25 - 29 </c:v>
                </c:pt>
                <c:pt idx="6">
                  <c:v>30 - 34 </c:v>
                </c:pt>
                <c:pt idx="7">
                  <c:v>35 - 39 </c:v>
                </c:pt>
                <c:pt idx="8">
                  <c:v>40 - 44 </c:v>
                </c:pt>
                <c:pt idx="9">
                  <c:v>45 - 49 </c:v>
                </c:pt>
                <c:pt idx="10">
                  <c:v>50 - 54 </c:v>
                </c:pt>
                <c:pt idx="11">
                  <c:v>55 - 59 </c:v>
                </c:pt>
                <c:pt idx="12">
                  <c:v>60 - 64 </c:v>
                </c:pt>
                <c:pt idx="13">
                  <c:v>65 - 69 </c:v>
                </c:pt>
                <c:pt idx="14">
                  <c:v>70 - 74 </c:v>
                </c:pt>
                <c:pt idx="15">
                  <c:v>75 - 79 </c:v>
                </c:pt>
                <c:pt idx="16">
                  <c:v>80 - 84 </c:v>
                </c:pt>
                <c:pt idx="17">
                  <c:v>85+</c:v>
                </c:pt>
              </c:strCache>
            </c:strRef>
          </c:cat>
          <c:val>
            <c:numRef>
              <c:f>AUX!$I$23:$I$40</c:f>
              <c:numCache>
                <c:formatCode>General</c:formatCode>
                <c:ptCount val="18"/>
                <c:pt idx="0">
                  <c:v>4089</c:v>
                </c:pt>
                <c:pt idx="1">
                  <c:v>4697</c:v>
                </c:pt>
                <c:pt idx="2">
                  <c:v>5723</c:v>
                </c:pt>
                <c:pt idx="3">
                  <c:v>6347</c:v>
                </c:pt>
                <c:pt idx="4">
                  <c:v>5557</c:v>
                </c:pt>
                <c:pt idx="5">
                  <c:v>5621</c:v>
                </c:pt>
                <c:pt idx="6">
                  <c:v>5505</c:v>
                </c:pt>
                <c:pt idx="7">
                  <c:v>5416</c:v>
                </c:pt>
                <c:pt idx="8">
                  <c:v>5212</c:v>
                </c:pt>
                <c:pt idx="9">
                  <c:v>5042</c:v>
                </c:pt>
                <c:pt idx="10">
                  <c:v>5706</c:v>
                </c:pt>
                <c:pt idx="11">
                  <c:v>6532</c:v>
                </c:pt>
                <c:pt idx="12">
                  <c:v>6300</c:v>
                </c:pt>
                <c:pt idx="13">
                  <c:v>6185</c:v>
                </c:pt>
                <c:pt idx="14">
                  <c:v>4610</c:v>
                </c:pt>
                <c:pt idx="15">
                  <c:v>3682</c:v>
                </c:pt>
                <c:pt idx="16">
                  <c:v>2366</c:v>
                </c:pt>
                <c:pt idx="17">
                  <c:v>1346</c:v>
                </c:pt>
              </c:numCache>
            </c:numRef>
          </c:val>
          <c:extLst xmlns:c16r2="http://schemas.microsoft.com/office/drawing/2015/06/chart">
            <c:ext xmlns:c16="http://schemas.microsoft.com/office/drawing/2014/chart" uri="{C3380CC4-5D6E-409C-BE32-E72D297353CC}">
              <c16:uniqueId val="{00000002-AC4E-4239-9448-B3CDBA99A810}"/>
            </c:ext>
          </c:extLst>
        </c:ser>
        <c:ser>
          <c:idx val="2"/>
          <c:order val="3"/>
          <c:tx>
            <c:strRef>
              <c:f>AUX!$H$22</c:f>
              <c:strCache>
                <c:ptCount val="1"/>
                <c:pt idx="0">
                  <c:v>Homens (1991)</c:v>
                </c:pt>
              </c:strCache>
            </c:strRef>
          </c:tx>
          <c:spPr>
            <a:noFill/>
            <a:ln w="25400">
              <a:solidFill>
                <a:schemeClr val="tx2">
                  <a:lumMod val="60000"/>
                  <a:lumOff val="40000"/>
                </a:schemeClr>
              </a:solidFill>
            </a:ln>
          </c:spPr>
          <c:invertIfNegative val="0"/>
          <c:cat>
            <c:strRef>
              <c:f>AUX!$A$23:$A$40</c:f>
              <c:strCache>
                <c:ptCount val="18"/>
                <c:pt idx="0">
                  <c:v>00 - 04 </c:v>
                </c:pt>
                <c:pt idx="1">
                  <c:v>05 - 09</c:v>
                </c:pt>
                <c:pt idx="2">
                  <c:v>10 - 14</c:v>
                </c:pt>
                <c:pt idx="3">
                  <c:v>15 - 19 </c:v>
                </c:pt>
                <c:pt idx="4">
                  <c:v>20 - 24 </c:v>
                </c:pt>
                <c:pt idx="5">
                  <c:v>25 - 29 </c:v>
                </c:pt>
                <c:pt idx="6">
                  <c:v>30 - 34 </c:v>
                </c:pt>
                <c:pt idx="7">
                  <c:v>35 - 39 </c:v>
                </c:pt>
                <c:pt idx="8">
                  <c:v>40 - 44 </c:v>
                </c:pt>
                <c:pt idx="9">
                  <c:v>45 - 49 </c:v>
                </c:pt>
                <c:pt idx="10">
                  <c:v>50 - 54 </c:v>
                </c:pt>
                <c:pt idx="11">
                  <c:v>55 - 59 </c:v>
                </c:pt>
                <c:pt idx="12">
                  <c:v>60 - 64 </c:v>
                </c:pt>
                <c:pt idx="13">
                  <c:v>65 - 69 </c:v>
                </c:pt>
                <c:pt idx="14">
                  <c:v>70 - 74 </c:v>
                </c:pt>
                <c:pt idx="15">
                  <c:v>75 - 79 </c:v>
                </c:pt>
                <c:pt idx="16">
                  <c:v>80 - 84 </c:v>
                </c:pt>
                <c:pt idx="17">
                  <c:v>85+</c:v>
                </c:pt>
              </c:strCache>
            </c:strRef>
          </c:cat>
          <c:val>
            <c:numRef>
              <c:f>AUX!$H$23:$H$40</c:f>
              <c:numCache>
                <c:formatCode>General</c:formatCode>
                <c:ptCount val="18"/>
                <c:pt idx="0">
                  <c:v>-4094</c:v>
                </c:pt>
                <c:pt idx="1">
                  <c:v>-5037</c:v>
                </c:pt>
                <c:pt idx="2">
                  <c:v>-5965</c:v>
                </c:pt>
                <c:pt idx="3">
                  <c:v>-6408</c:v>
                </c:pt>
                <c:pt idx="4">
                  <c:v>-5901</c:v>
                </c:pt>
                <c:pt idx="5">
                  <c:v>-5792</c:v>
                </c:pt>
                <c:pt idx="6">
                  <c:v>-5665</c:v>
                </c:pt>
                <c:pt idx="7">
                  <c:v>-5272</c:v>
                </c:pt>
                <c:pt idx="8">
                  <c:v>-4852</c:v>
                </c:pt>
                <c:pt idx="9">
                  <c:v>-4359</c:v>
                </c:pt>
                <c:pt idx="10">
                  <c:v>-4831</c:v>
                </c:pt>
                <c:pt idx="11">
                  <c:v>-5937</c:v>
                </c:pt>
                <c:pt idx="12">
                  <c:v>-5616</c:v>
                </c:pt>
                <c:pt idx="13">
                  <c:v>-5435</c:v>
                </c:pt>
                <c:pt idx="14">
                  <c:v>-3872</c:v>
                </c:pt>
                <c:pt idx="15">
                  <c:v>-2988</c:v>
                </c:pt>
                <c:pt idx="16">
                  <c:v>-1770</c:v>
                </c:pt>
                <c:pt idx="17">
                  <c:v>-811</c:v>
                </c:pt>
              </c:numCache>
            </c:numRef>
          </c:val>
          <c:extLst xmlns:c16r2="http://schemas.microsoft.com/office/drawing/2015/06/chart">
            <c:ext xmlns:c16="http://schemas.microsoft.com/office/drawing/2014/chart" uri="{C3380CC4-5D6E-409C-BE32-E72D297353CC}">
              <c16:uniqueId val="{00000003-AC4E-4239-9448-B3CDBA99A810}"/>
            </c:ext>
          </c:extLst>
        </c:ser>
        <c:dLbls>
          <c:showLegendKey val="0"/>
          <c:showVal val="0"/>
          <c:showCatName val="0"/>
          <c:showSerName val="0"/>
          <c:showPercent val="0"/>
          <c:showBubbleSize val="0"/>
        </c:dLbls>
        <c:gapWidth val="0"/>
        <c:overlap val="100"/>
        <c:axId val="148702720"/>
        <c:axId val="147560064"/>
      </c:barChart>
      <c:catAx>
        <c:axId val="148702720"/>
        <c:scaling>
          <c:orientation val="minMax"/>
        </c:scaling>
        <c:delete val="0"/>
        <c:axPos val="l"/>
        <c:numFmt formatCode="General" sourceLinked="1"/>
        <c:majorTickMark val="none"/>
        <c:minorTickMark val="none"/>
        <c:tickLblPos val="high"/>
        <c:txPr>
          <a:bodyPr rot="0" vert="horz"/>
          <a:lstStyle/>
          <a:p>
            <a:pPr>
              <a:defRPr lang="en-US" sz="800" b="0" i="0" u="none" strike="noStrike" baseline="0">
                <a:solidFill>
                  <a:srgbClr val="333333"/>
                </a:solidFill>
                <a:latin typeface="Arial" pitchFamily="34" charset="0"/>
                <a:ea typeface="Calibri"/>
                <a:cs typeface="Arial" pitchFamily="34" charset="0"/>
              </a:defRPr>
            </a:pPr>
            <a:endParaRPr lang="pt-PT"/>
          </a:p>
        </c:txPr>
        <c:crossAx val="147560064"/>
        <c:crosses val="autoZero"/>
        <c:auto val="1"/>
        <c:lblAlgn val="ctr"/>
        <c:lblOffset val="0"/>
        <c:tickLblSkip val="1"/>
        <c:noMultiLvlLbl val="0"/>
      </c:catAx>
      <c:valAx>
        <c:axId val="147560064"/>
        <c:scaling>
          <c:orientation val="minMax"/>
        </c:scaling>
        <c:delete val="0"/>
        <c:axPos val="b"/>
        <c:majorGridlines>
          <c:spPr>
            <a:ln w="3175">
              <a:solidFill>
                <a:schemeClr val="bg1">
                  <a:lumMod val="95000"/>
                </a:schemeClr>
              </a:solidFill>
            </a:ln>
          </c:spPr>
        </c:majorGridlines>
        <c:title>
          <c:tx>
            <c:rich>
              <a:bodyPr/>
              <a:lstStyle/>
              <a:p>
                <a:pPr>
                  <a:defRPr lang="en-US" sz="900">
                    <a:latin typeface="Arial" pitchFamily="34" charset="0"/>
                    <a:cs typeface="Arial" pitchFamily="34" charset="0"/>
                  </a:defRPr>
                </a:pPr>
                <a:r>
                  <a:rPr lang="en-US" sz="900">
                    <a:latin typeface="Arial" pitchFamily="34" charset="0"/>
                    <a:cs typeface="Arial" pitchFamily="34" charset="0"/>
                  </a:rPr>
                  <a:t>Nº</a:t>
                </a:r>
              </a:p>
            </c:rich>
          </c:tx>
          <c:layout>
            <c:manualLayout>
              <c:xMode val="edge"/>
              <c:yMode val="edge"/>
              <c:x val="0.8590480859010271"/>
              <c:y val="0.84558800151153868"/>
            </c:manualLayout>
          </c:layout>
          <c:overlay val="0"/>
        </c:title>
        <c:numFmt formatCode="#,##0;[Black]#,##0" sourceLinked="0"/>
        <c:majorTickMark val="out"/>
        <c:minorTickMark val="none"/>
        <c:tickLblPos val="nextTo"/>
        <c:txPr>
          <a:bodyPr rot="0" vert="horz"/>
          <a:lstStyle/>
          <a:p>
            <a:pPr>
              <a:defRPr lang="en-US" sz="800" b="0" i="0" u="none" strike="noStrike" baseline="0">
                <a:solidFill>
                  <a:srgbClr val="000000"/>
                </a:solidFill>
                <a:latin typeface="Arial" pitchFamily="34" charset="0"/>
                <a:ea typeface="Calibri"/>
                <a:cs typeface="Arial" pitchFamily="34" charset="0"/>
              </a:defRPr>
            </a:pPr>
            <a:endParaRPr lang="pt-PT"/>
          </a:p>
        </c:txPr>
        <c:crossAx val="148702720"/>
        <c:crosses val="autoZero"/>
        <c:crossBetween val="between"/>
      </c:valAx>
    </c:plotArea>
    <c:legend>
      <c:legendPos val="b"/>
      <c:layout>
        <c:manualLayout>
          <c:xMode val="edge"/>
          <c:yMode val="edge"/>
          <c:x val="0.18034780578898241"/>
          <c:y val="0.87019689092164754"/>
          <c:w val="0.59206685499058376"/>
          <c:h val="0.10241377063706136"/>
        </c:manualLayout>
      </c:layout>
      <c:overlay val="0"/>
      <c:spPr>
        <a:noFill/>
        <a:ln w="6350">
          <a:solidFill>
            <a:schemeClr val="bg1">
              <a:lumMod val="95000"/>
            </a:schemeClr>
          </a:solidFill>
        </a:ln>
      </c:spPr>
      <c:txPr>
        <a:bodyPr/>
        <a:lstStyle/>
        <a:p>
          <a:pPr>
            <a:defRPr lang="en-US" sz="900" b="0" i="0" u="none" strike="noStrike" baseline="0">
              <a:solidFill>
                <a:srgbClr val="000000"/>
              </a:solidFill>
              <a:latin typeface="Arial" pitchFamily="34" charset="0"/>
              <a:ea typeface="Calibri"/>
              <a:cs typeface="Arial" pitchFamily="34" charset="0"/>
            </a:defRPr>
          </a:pPr>
          <a:endParaRPr lang="pt-PT"/>
        </a:p>
      </c:txPr>
    </c:legend>
    <c:plotVisOnly val="1"/>
    <c:dispBlanksAs val="gap"/>
    <c:showDLblsOverMax val="0"/>
  </c:chart>
  <c:spPr>
    <a:ln>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pt-PT"/>
    </a:p>
  </c:txPr>
  <c:printSettings>
    <c:headerFooter/>
    <c:pageMargins b="0.75000000000001465" l="0.70000000000000062" r="0.70000000000000062" t="0.75000000000001465"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550458715596327E-2"/>
          <c:y val="3.2520325203252036E-2"/>
          <c:w val="0.86554875283446764"/>
          <c:h val="0.71156264003584857"/>
        </c:manualLayout>
      </c:layout>
      <c:barChart>
        <c:barDir val="bar"/>
        <c:grouping val="clustered"/>
        <c:varyColors val="0"/>
        <c:ser>
          <c:idx val="0"/>
          <c:order val="0"/>
          <c:spPr>
            <a:solidFill>
              <a:schemeClr val="accent4">
                <a:lumMod val="60000"/>
                <a:lumOff val="40000"/>
              </a:schemeClr>
            </a:solidFill>
          </c:spPr>
          <c:invertIfNegative val="0"/>
          <c:dLbls>
            <c:spPr>
              <a:noFill/>
              <a:ln>
                <a:noFill/>
              </a:ln>
              <a:effectLst/>
            </c:spPr>
            <c:txPr>
              <a:bodyPr/>
              <a:lstStyle/>
              <a:p>
                <a:pPr>
                  <a:defRPr lang="en-US" sz="700">
                    <a:solidFill>
                      <a:schemeClr val="tx1">
                        <a:lumMod val="50000"/>
                        <a:lumOff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AUX!$AB$228:$AB$231</c:f>
              <c:numCache>
                <c:formatCode>0.0</c:formatCode>
                <c:ptCount val="4"/>
                <c:pt idx="0">
                  <c:v>16.640354039506235</c:v>
                </c:pt>
                <c:pt idx="1">
                  <c:v>10.736794997700235</c:v>
                </c:pt>
                <c:pt idx="2">
                  <c:v>2.4775306738933156</c:v>
                </c:pt>
                <c:pt idx="3">
                  <c:v>0.53578310107778171</c:v>
                </c:pt>
              </c:numCache>
            </c:numRef>
          </c:val>
          <c:extLst xmlns:c16r2="http://schemas.microsoft.com/office/drawing/2015/06/chart">
            <c:ext xmlns:c16="http://schemas.microsoft.com/office/drawing/2014/chart" uri="{C3380CC4-5D6E-409C-BE32-E72D297353CC}">
              <c16:uniqueId val="{00000000-DD8C-455E-92DB-E976F29F6F7F}"/>
            </c:ext>
          </c:extLst>
        </c:ser>
        <c:dLbls>
          <c:showLegendKey val="0"/>
          <c:showVal val="0"/>
          <c:showCatName val="0"/>
          <c:showSerName val="0"/>
          <c:showPercent val="0"/>
          <c:showBubbleSize val="0"/>
        </c:dLbls>
        <c:gapWidth val="50"/>
        <c:axId val="149841408"/>
        <c:axId val="150333120"/>
      </c:barChart>
      <c:catAx>
        <c:axId val="149841408"/>
        <c:scaling>
          <c:orientation val="maxMin"/>
        </c:scaling>
        <c:delete val="1"/>
        <c:axPos val="r"/>
        <c:majorTickMark val="out"/>
        <c:minorTickMark val="none"/>
        <c:tickLblPos val="none"/>
        <c:crossAx val="150333120"/>
        <c:crosses val="autoZero"/>
        <c:auto val="1"/>
        <c:lblAlgn val="ctr"/>
        <c:lblOffset val="100"/>
        <c:noMultiLvlLbl val="0"/>
      </c:catAx>
      <c:valAx>
        <c:axId val="150333120"/>
        <c:scaling>
          <c:orientation val="maxMin"/>
          <c:max val="25"/>
        </c:scaling>
        <c:delete val="0"/>
        <c:axPos val="b"/>
        <c:majorGridlines>
          <c:spPr>
            <a:ln>
              <a:solidFill>
                <a:schemeClr val="bg1">
                  <a:lumMod val="95000"/>
                </a:schemeClr>
              </a:solidFill>
            </a:ln>
          </c:spPr>
        </c:majorGridlines>
        <c:title>
          <c:tx>
            <c:rich>
              <a:bodyPr/>
              <a:lstStyle/>
              <a:p>
                <a:pPr>
                  <a:defRPr lang="en-US" sz="800" b="0">
                    <a:solidFill>
                      <a:schemeClr val="tx1">
                        <a:lumMod val="65000"/>
                        <a:lumOff val="35000"/>
                      </a:schemeClr>
                    </a:solidFill>
                    <a:latin typeface="Arial" pitchFamily="34" charset="0"/>
                    <a:cs typeface="Arial" pitchFamily="34" charset="0"/>
                  </a:defRPr>
                </a:pPr>
                <a:r>
                  <a:rPr lang="en-US" sz="800" b="0">
                    <a:solidFill>
                      <a:schemeClr val="tx1">
                        <a:lumMod val="65000"/>
                        <a:lumOff val="35000"/>
                      </a:schemeClr>
                    </a:solidFill>
                    <a:latin typeface="Arial" pitchFamily="34" charset="0"/>
                    <a:cs typeface="Arial" pitchFamily="34" charset="0"/>
                  </a:rPr>
                  <a:t>%</a:t>
                </a:r>
              </a:p>
            </c:rich>
          </c:tx>
          <c:layout>
            <c:manualLayout>
              <c:xMode val="edge"/>
              <c:yMode val="edge"/>
              <c:x val="0.107390589569161"/>
              <c:y val="0.86544791666666665"/>
            </c:manualLayout>
          </c:layout>
          <c:overlay val="0"/>
        </c:title>
        <c:numFmt formatCode="0" sourceLinked="0"/>
        <c:majorTickMark val="out"/>
        <c:minorTickMark val="none"/>
        <c:tickLblPos val="nextTo"/>
        <c:txPr>
          <a:bodyPr/>
          <a:lstStyle/>
          <a:p>
            <a:pPr>
              <a:defRPr lang="en-US" sz="800">
                <a:solidFill>
                  <a:schemeClr val="tx1">
                    <a:lumMod val="65000"/>
                    <a:lumOff val="35000"/>
                  </a:schemeClr>
                </a:solidFill>
                <a:latin typeface="Arial" pitchFamily="34" charset="0"/>
                <a:cs typeface="Arial" pitchFamily="34" charset="0"/>
              </a:defRPr>
            </a:pPr>
            <a:endParaRPr lang="pt-PT"/>
          </a:p>
        </c:txPr>
        <c:crossAx val="149841408"/>
        <c:crosses val="max"/>
        <c:crossBetween val="between"/>
        <c:majorUnit val="5"/>
      </c:valAx>
    </c:plotArea>
    <c:plotVisOnly val="1"/>
    <c:dispBlanksAs val="gap"/>
    <c:showDLblsOverMax val="0"/>
  </c:chart>
  <c:spPr>
    <a:noFill/>
    <a:ln>
      <a:noFill/>
    </a:ln>
  </c:spPr>
  <c:printSettings>
    <c:headerFooter/>
    <c:pageMargins b="0.75000000000001144" l="0.70000000000000062" r="0.70000000000000062" t="0.75000000000001144"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215986394557815E-2"/>
          <c:y val="3.2520325203252036E-2"/>
          <c:w val="0.86554875283446764"/>
          <c:h val="0.71156264003584857"/>
        </c:manualLayout>
      </c:layout>
      <c:barChart>
        <c:barDir val="bar"/>
        <c:grouping val="clustered"/>
        <c:varyColors val="0"/>
        <c:ser>
          <c:idx val="0"/>
          <c:order val="0"/>
          <c:spPr>
            <a:solidFill>
              <a:schemeClr val="accent4">
                <a:lumMod val="60000"/>
                <a:lumOff val="40000"/>
              </a:schemeClr>
            </a:solidFill>
          </c:spPr>
          <c:invertIfNegative val="0"/>
          <c:dLbls>
            <c:spPr>
              <a:noFill/>
              <a:ln>
                <a:noFill/>
              </a:ln>
              <a:effectLst/>
            </c:spPr>
            <c:txPr>
              <a:bodyPr/>
              <a:lstStyle/>
              <a:p>
                <a:pPr>
                  <a:defRPr lang="en-US" sz="700">
                    <a:solidFill>
                      <a:schemeClr val="tx1">
                        <a:lumMod val="50000"/>
                        <a:lumOff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AUX!$AC$228:$AC$231</c:f>
              <c:numCache>
                <c:formatCode>0.0</c:formatCode>
                <c:ptCount val="4"/>
                <c:pt idx="0">
                  <c:v>9.4800374622775667</c:v>
                </c:pt>
                <c:pt idx="1">
                  <c:v>11.368182501416397</c:v>
                </c:pt>
                <c:pt idx="2">
                  <c:v>0.13296796050273452</c:v>
                </c:pt>
                <c:pt idx="3">
                  <c:v>0.16649901141211973</c:v>
                </c:pt>
              </c:numCache>
            </c:numRef>
          </c:val>
          <c:extLst xmlns:c16r2="http://schemas.microsoft.com/office/drawing/2015/06/chart">
            <c:ext xmlns:c16="http://schemas.microsoft.com/office/drawing/2014/chart" uri="{C3380CC4-5D6E-409C-BE32-E72D297353CC}">
              <c16:uniqueId val="{00000000-3378-41D3-9965-86B3976E2C8C}"/>
            </c:ext>
          </c:extLst>
        </c:ser>
        <c:dLbls>
          <c:showLegendKey val="0"/>
          <c:showVal val="0"/>
          <c:showCatName val="0"/>
          <c:showSerName val="0"/>
          <c:showPercent val="0"/>
          <c:showBubbleSize val="0"/>
        </c:dLbls>
        <c:gapWidth val="50"/>
        <c:axId val="149842944"/>
        <c:axId val="150334848"/>
      </c:barChart>
      <c:catAx>
        <c:axId val="149842944"/>
        <c:scaling>
          <c:orientation val="maxMin"/>
        </c:scaling>
        <c:delete val="1"/>
        <c:axPos val="l"/>
        <c:majorTickMark val="out"/>
        <c:minorTickMark val="none"/>
        <c:tickLblPos val="none"/>
        <c:crossAx val="150334848"/>
        <c:crosses val="autoZero"/>
        <c:auto val="1"/>
        <c:lblAlgn val="ctr"/>
        <c:lblOffset val="100"/>
        <c:noMultiLvlLbl val="0"/>
      </c:catAx>
      <c:valAx>
        <c:axId val="150334848"/>
        <c:scaling>
          <c:orientation val="minMax"/>
          <c:max val="25"/>
        </c:scaling>
        <c:delete val="0"/>
        <c:axPos val="b"/>
        <c:majorGridlines>
          <c:spPr>
            <a:ln>
              <a:solidFill>
                <a:schemeClr val="bg1">
                  <a:lumMod val="95000"/>
                </a:schemeClr>
              </a:solidFill>
            </a:ln>
          </c:spPr>
        </c:majorGridlines>
        <c:title>
          <c:tx>
            <c:rich>
              <a:bodyPr/>
              <a:lstStyle/>
              <a:p>
                <a:pPr>
                  <a:defRPr lang="en-US" sz="800" b="0">
                    <a:solidFill>
                      <a:schemeClr val="tx1">
                        <a:lumMod val="65000"/>
                        <a:lumOff val="35000"/>
                      </a:schemeClr>
                    </a:solidFill>
                    <a:latin typeface="Arial" pitchFamily="34" charset="0"/>
                    <a:cs typeface="Arial" pitchFamily="34" charset="0"/>
                  </a:defRPr>
                </a:pPr>
                <a:r>
                  <a:rPr lang="en-US" sz="800" b="0">
                    <a:solidFill>
                      <a:schemeClr val="tx1">
                        <a:lumMod val="65000"/>
                        <a:lumOff val="35000"/>
                      </a:schemeClr>
                    </a:solidFill>
                    <a:latin typeface="Arial" pitchFamily="34" charset="0"/>
                    <a:cs typeface="Arial" pitchFamily="34" charset="0"/>
                  </a:rPr>
                  <a:t>%</a:t>
                </a:r>
              </a:p>
            </c:rich>
          </c:tx>
          <c:layout>
            <c:manualLayout>
              <c:xMode val="edge"/>
              <c:yMode val="edge"/>
              <c:x val="0.78252777777777749"/>
              <c:y val="0.84339930555555565"/>
            </c:manualLayout>
          </c:layout>
          <c:overlay val="0"/>
        </c:title>
        <c:numFmt formatCode="0" sourceLinked="0"/>
        <c:majorTickMark val="out"/>
        <c:minorTickMark val="none"/>
        <c:tickLblPos val="nextTo"/>
        <c:txPr>
          <a:bodyPr/>
          <a:lstStyle/>
          <a:p>
            <a:pPr>
              <a:defRPr lang="en-US" sz="800">
                <a:solidFill>
                  <a:schemeClr val="tx1">
                    <a:lumMod val="65000"/>
                    <a:lumOff val="35000"/>
                  </a:schemeClr>
                </a:solidFill>
                <a:latin typeface="Arial" pitchFamily="34" charset="0"/>
                <a:cs typeface="Arial" pitchFamily="34" charset="0"/>
              </a:defRPr>
            </a:pPr>
            <a:endParaRPr lang="pt-PT"/>
          </a:p>
        </c:txPr>
        <c:crossAx val="149842944"/>
        <c:crosses val="max"/>
        <c:crossBetween val="between"/>
        <c:majorUnit val="5"/>
      </c:valAx>
    </c:plotArea>
    <c:plotVisOnly val="1"/>
    <c:dispBlanksAs val="gap"/>
    <c:showDLblsOverMax val="0"/>
  </c:chart>
  <c:spPr>
    <a:ln>
      <a:noFill/>
    </a:ln>
  </c:spPr>
  <c:printSettings>
    <c:headerFooter/>
    <c:pageMargins b="0.75000000000001166" l="0.70000000000000062" r="0.70000000000000062" t="0.75000000000001166"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40462962962972"/>
          <c:y val="3.5679629629630012E-2"/>
          <c:w val="0.85272500000004303"/>
          <c:h val="0.70536651234567904"/>
        </c:manualLayout>
      </c:layout>
      <c:lineChart>
        <c:grouping val="standard"/>
        <c:varyColors val="0"/>
        <c:ser>
          <c:idx val="0"/>
          <c:order val="0"/>
          <c:tx>
            <c:strRef>
              <c:f>AUX!$A$255</c:f>
              <c:strCache>
                <c:ptCount val="1"/>
                <c:pt idx="0">
                  <c:v>Continente</c:v>
                </c:pt>
              </c:strCache>
            </c:strRef>
          </c:tx>
          <c:spPr>
            <a:ln w="12700">
              <a:solidFill>
                <a:srgbClr val="FF0000"/>
              </a:solidFill>
            </a:ln>
          </c:spPr>
          <c:marker>
            <c:symbol val="none"/>
          </c:marker>
          <c:cat>
            <c:numRef>
              <c:f>AUX!$B$254:$W$254</c:f>
              <c:numCache>
                <c:formatCode>General</c:formatCode>
                <c:ptCount val="22"/>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numCache>
            </c:numRef>
          </c:cat>
          <c:val>
            <c:numRef>
              <c:f>AUX!$B$255:$W$255</c:f>
              <c:numCache>
                <c:formatCode>0.0</c:formatCode>
                <c:ptCount val="22"/>
                <c:pt idx="0">
                  <c:v>10.591275772433184</c:v>
                </c:pt>
                <c:pt idx="1">
                  <c:v>10.321375458978128</c:v>
                </c:pt>
                <c:pt idx="2">
                  <c:v>10.420296162746913</c:v>
                </c:pt>
                <c:pt idx="3">
                  <c:v>10.546231405673506</c:v>
                </c:pt>
                <c:pt idx="4">
                  <c:v>10.200667728095262</c:v>
                </c:pt>
                <c:pt idx="5">
                  <c:v>10.097142437599212</c:v>
                </c:pt>
                <c:pt idx="6">
                  <c:v>10.162100000785729</c:v>
                </c:pt>
                <c:pt idx="7">
                  <c:v>10.370855888455157</c:v>
                </c:pt>
                <c:pt idx="8">
                  <c:v>9.7096139760912301</c:v>
                </c:pt>
                <c:pt idx="9">
                  <c:v>10.231222140747473</c:v>
                </c:pt>
                <c:pt idx="10">
                  <c:v>9.6872928529785245</c:v>
                </c:pt>
                <c:pt idx="11">
                  <c:v>9.8327011755931615</c:v>
                </c:pt>
                <c:pt idx="12">
                  <c:v>9.8932426349082832</c:v>
                </c:pt>
                <c:pt idx="13">
                  <c:v>9.8786389784332709</c:v>
                </c:pt>
                <c:pt idx="14">
                  <c:v>10.024623390665301</c:v>
                </c:pt>
                <c:pt idx="15">
                  <c:v>9.7528160606764889</c:v>
                </c:pt>
                <c:pt idx="16">
                  <c:v>10.276886047948638</c:v>
                </c:pt>
                <c:pt idx="17">
                  <c:v>10.219753038886722</c:v>
                </c:pt>
                <c:pt idx="18">
                  <c:v>10.085034457933819</c:v>
                </c:pt>
                <c:pt idx="19">
                  <c:v>10.514425369666318</c:v>
                </c:pt>
                <c:pt idx="20">
                  <c:v>10.742978847196593</c:v>
                </c:pt>
                <c:pt idx="21">
                  <c:v>10.694507879748871</c:v>
                </c:pt>
              </c:numCache>
            </c:numRef>
          </c:val>
          <c:smooth val="0"/>
          <c:extLst xmlns:c16r2="http://schemas.microsoft.com/office/drawing/2015/06/chart">
            <c:ext xmlns:c16="http://schemas.microsoft.com/office/drawing/2014/chart" uri="{C3380CC4-5D6E-409C-BE32-E72D297353CC}">
              <c16:uniqueId val="{00000000-0211-4CA8-A49C-29404519D5BF}"/>
            </c:ext>
          </c:extLst>
        </c:ser>
        <c:ser>
          <c:idx val="1"/>
          <c:order val="1"/>
          <c:tx>
            <c:strRef>
              <c:f>AUX!$A$256</c:f>
              <c:strCache>
                <c:ptCount val="1"/>
                <c:pt idx="0">
                  <c:v>ARS Alentejo</c:v>
                </c:pt>
              </c:strCache>
            </c:strRef>
          </c:tx>
          <c:spPr>
            <a:ln w="12700">
              <a:solidFill>
                <a:schemeClr val="tx2">
                  <a:lumMod val="75000"/>
                </a:schemeClr>
              </a:solidFill>
            </a:ln>
          </c:spPr>
          <c:marker>
            <c:symbol val="none"/>
          </c:marker>
          <c:cat>
            <c:numRef>
              <c:f>AUX!$B$254:$W$254</c:f>
              <c:numCache>
                <c:formatCode>General</c:formatCode>
                <c:ptCount val="22"/>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numCache>
            </c:numRef>
          </c:cat>
          <c:val>
            <c:numRef>
              <c:f>AUX!$B$256:$W$256</c:f>
              <c:numCache>
                <c:formatCode>0.0</c:formatCode>
                <c:ptCount val="22"/>
                <c:pt idx="0">
                  <c:v>14.727910675194034</c:v>
                </c:pt>
                <c:pt idx="1">
                  <c:v>14.183358242442898</c:v>
                </c:pt>
                <c:pt idx="2">
                  <c:v>14.572714367919204</c:v>
                </c:pt>
                <c:pt idx="3">
                  <c:v>14.703730729194334</c:v>
                </c:pt>
                <c:pt idx="4">
                  <c:v>14.09285417629134</c:v>
                </c:pt>
                <c:pt idx="5">
                  <c:v>13.933238202303892</c:v>
                </c:pt>
                <c:pt idx="6">
                  <c:v>14.186549756906388</c:v>
                </c:pt>
                <c:pt idx="7">
                  <c:v>14.974778726109379</c:v>
                </c:pt>
                <c:pt idx="8">
                  <c:v>13.360971947436266</c:v>
                </c:pt>
                <c:pt idx="9">
                  <c:v>14.978331322054995</c:v>
                </c:pt>
                <c:pt idx="10">
                  <c:v>13.502587630477977</c:v>
                </c:pt>
                <c:pt idx="11">
                  <c:v>13.929705849671825</c:v>
                </c:pt>
                <c:pt idx="12">
                  <c:v>14.521944260624398</c:v>
                </c:pt>
                <c:pt idx="13">
                  <c:v>14.300112416172423</c:v>
                </c:pt>
                <c:pt idx="14">
                  <c:v>14.566434978168877</c:v>
                </c:pt>
                <c:pt idx="15">
                  <c:v>14.182613181360386</c:v>
                </c:pt>
                <c:pt idx="16">
                  <c:v>14.857046537338443</c:v>
                </c:pt>
                <c:pt idx="17">
                  <c:v>14.288660578234222</c:v>
                </c:pt>
                <c:pt idx="18">
                  <c:v>14.15633990213176</c:v>
                </c:pt>
                <c:pt idx="19">
                  <c:v>15.346451698461962</c:v>
                </c:pt>
                <c:pt idx="20">
                  <c:v>15.367919649815367</c:v>
                </c:pt>
                <c:pt idx="21">
                  <c:v>14.989304616096158</c:v>
                </c:pt>
              </c:numCache>
            </c:numRef>
          </c:val>
          <c:smooth val="0"/>
          <c:extLst xmlns:c16r2="http://schemas.microsoft.com/office/drawing/2015/06/chart">
            <c:ext xmlns:c16="http://schemas.microsoft.com/office/drawing/2014/chart" uri="{C3380CC4-5D6E-409C-BE32-E72D297353CC}">
              <c16:uniqueId val="{00000001-0211-4CA8-A49C-29404519D5BF}"/>
            </c:ext>
          </c:extLst>
        </c:ser>
        <c:ser>
          <c:idx val="2"/>
          <c:order val="2"/>
          <c:tx>
            <c:strRef>
              <c:f>AUX!$A$257</c:f>
              <c:strCache>
                <c:ptCount val="1"/>
                <c:pt idx="0">
                  <c:v>ACeS Alentejo Central</c:v>
                </c:pt>
              </c:strCache>
            </c:strRef>
          </c:tx>
          <c:spPr>
            <a:ln w="25400">
              <a:solidFill>
                <a:srgbClr val="008080"/>
              </a:solidFill>
            </a:ln>
          </c:spPr>
          <c:marker>
            <c:symbol val="none"/>
          </c:marker>
          <c:cat>
            <c:numRef>
              <c:f>AUX!$B$254:$W$254</c:f>
              <c:numCache>
                <c:formatCode>General</c:formatCode>
                <c:ptCount val="22"/>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numCache>
            </c:numRef>
          </c:cat>
          <c:val>
            <c:numRef>
              <c:f>AUX!$B$257:$W$257</c:f>
              <c:numCache>
                <c:formatCode>0.0</c:formatCode>
                <c:ptCount val="22"/>
                <c:pt idx="0">
                  <c:v>12.971664120377042</c:v>
                </c:pt>
                <c:pt idx="1">
                  <c:v>12.822990242875397</c:v>
                </c:pt>
                <c:pt idx="2">
                  <c:v>13.236397207316369</c:v>
                </c:pt>
                <c:pt idx="3">
                  <c:v>12.891386891640796</c:v>
                </c:pt>
                <c:pt idx="4">
                  <c:v>12.510413333679244</c:v>
                </c:pt>
                <c:pt idx="5">
                  <c:v>12.282633129103097</c:v>
                </c:pt>
                <c:pt idx="6">
                  <c:v>12.590815805197391</c:v>
                </c:pt>
                <c:pt idx="7">
                  <c:v>13.325267938027665</c:v>
                </c:pt>
                <c:pt idx="8">
                  <c:v>11.696890890937377</c:v>
                </c:pt>
                <c:pt idx="9">
                  <c:v>13.414023275048635</c:v>
                </c:pt>
                <c:pt idx="10">
                  <c:v>12.484467509684965</c:v>
                </c:pt>
                <c:pt idx="11">
                  <c:v>12.742554615140808</c:v>
                </c:pt>
                <c:pt idx="12">
                  <c:v>13.537307226090727</c:v>
                </c:pt>
                <c:pt idx="13">
                  <c:v>13.211324840197546</c:v>
                </c:pt>
                <c:pt idx="14">
                  <c:v>13.357525694436156</c:v>
                </c:pt>
                <c:pt idx="15">
                  <c:v>12.173750988177936</c:v>
                </c:pt>
                <c:pt idx="16">
                  <c:v>13.340694274239537</c:v>
                </c:pt>
                <c:pt idx="17">
                  <c:v>13.214751978228756</c:v>
                </c:pt>
                <c:pt idx="18">
                  <c:v>13.408528693320257</c:v>
                </c:pt>
                <c:pt idx="19">
                  <c:v>13.815816402031441</c:v>
                </c:pt>
                <c:pt idx="20">
                  <c:v>14.441652094421777</c:v>
                </c:pt>
                <c:pt idx="21">
                  <c:v>14.565090766324582</c:v>
                </c:pt>
              </c:numCache>
            </c:numRef>
          </c:val>
          <c:smooth val="0"/>
          <c:extLst xmlns:c16r2="http://schemas.microsoft.com/office/drawing/2015/06/chart">
            <c:ext xmlns:c16="http://schemas.microsoft.com/office/drawing/2014/chart" uri="{C3380CC4-5D6E-409C-BE32-E72D297353CC}">
              <c16:uniqueId val="{00000002-0211-4CA8-A49C-29404519D5BF}"/>
            </c:ext>
          </c:extLst>
        </c:ser>
        <c:dLbls>
          <c:showLegendKey val="0"/>
          <c:showVal val="0"/>
          <c:showCatName val="0"/>
          <c:showSerName val="0"/>
          <c:showPercent val="0"/>
          <c:showBubbleSize val="0"/>
        </c:dLbls>
        <c:marker val="1"/>
        <c:smooth val="0"/>
        <c:axId val="151112704"/>
        <c:axId val="150006592"/>
      </c:lineChart>
      <c:catAx>
        <c:axId val="151112704"/>
        <c:scaling>
          <c:orientation val="minMax"/>
        </c:scaling>
        <c:delete val="0"/>
        <c:axPos val="b"/>
        <c:numFmt formatCode="General" sourceLinked="1"/>
        <c:majorTickMark val="out"/>
        <c:minorTickMark val="none"/>
        <c:tickLblPos val="nextTo"/>
        <c:txPr>
          <a:bodyPr/>
          <a:lstStyle/>
          <a:p>
            <a:pPr>
              <a:defRPr lang="en-US" sz="900">
                <a:latin typeface="Arial" pitchFamily="34" charset="0"/>
                <a:cs typeface="Arial" pitchFamily="34" charset="0"/>
              </a:defRPr>
            </a:pPr>
            <a:endParaRPr lang="pt-PT"/>
          </a:p>
        </c:txPr>
        <c:crossAx val="150006592"/>
        <c:crosses val="autoZero"/>
        <c:auto val="1"/>
        <c:lblAlgn val="ctr"/>
        <c:lblOffset val="100"/>
        <c:tickLblSkip val="1"/>
        <c:tickMarkSkip val="1"/>
        <c:noMultiLvlLbl val="0"/>
      </c:catAx>
      <c:valAx>
        <c:axId val="150006592"/>
        <c:scaling>
          <c:orientation val="minMax"/>
          <c:min val="0"/>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Taxa bruta de mortalidade (/1000 hab)</a:t>
                </a:r>
              </a:p>
            </c:rich>
          </c:tx>
          <c:layout>
            <c:manualLayout>
              <c:xMode val="edge"/>
              <c:yMode val="edge"/>
              <c:x val="5.2175536881419234E-3"/>
              <c:y val="1.1797839506172863E-2"/>
            </c:manualLayout>
          </c:layout>
          <c:overlay val="0"/>
        </c:title>
        <c:numFmt formatCode="0" sourceLinked="0"/>
        <c:majorTickMark val="out"/>
        <c:minorTickMark val="none"/>
        <c:tickLblPos val="nextTo"/>
        <c:spPr>
          <a:ln>
            <a:solidFill>
              <a:schemeClr val="bg1">
                <a:lumMod val="85000"/>
              </a:schemeClr>
            </a:solidFill>
          </a:ln>
        </c:spPr>
        <c:txPr>
          <a:bodyPr/>
          <a:lstStyle/>
          <a:p>
            <a:pPr>
              <a:defRPr lang="en-US" sz="900">
                <a:latin typeface="Arial" pitchFamily="34" charset="0"/>
                <a:cs typeface="Arial" pitchFamily="34" charset="0"/>
              </a:defRPr>
            </a:pPr>
            <a:endParaRPr lang="pt-PT"/>
          </a:p>
        </c:txPr>
        <c:crossAx val="151112704"/>
        <c:crosses val="autoZero"/>
        <c:crossBetween val="between"/>
      </c:valAx>
    </c:plotArea>
    <c:legend>
      <c:legendPos val="b"/>
      <c:layout>
        <c:manualLayout>
          <c:xMode val="edge"/>
          <c:yMode val="edge"/>
          <c:x val="1.6211251167133525E-2"/>
          <c:y val="0.89670023148151135"/>
          <c:w val="0.96757749766573364"/>
          <c:h val="8.370100308642122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w="3175">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36379116003552"/>
          <c:y val="4.6260498687663965E-2"/>
          <c:w val="0.87588459601413482"/>
          <c:h val="0.71158680555555553"/>
        </c:manualLayout>
      </c:layout>
      <c:lineChart>
        <c:grouping val="standard"/>
        <c:varyColors val="0"/>
        <c:ser>
          <c:idx val="1"/>
          <c:order val="0"/>
          <c:tx>
            <c:strRef>
              <c:f>AUX!$A$261</c:f>
              <c:strCache>
                <c:ptCount val="1"/>
                <c:pt idx="0">
                  <c:v>Continente</c:v>
                </c:pt>
              </c:strCache>
            </c:strRef>
          </c:tx>
          <c:spPr>
            <a:ln w="12700">
              <a:solidFill>
                <a:srgbClr val="FF0000"/>
              </a:solidFill>
            </a:ln>
          </c:spPr>
          <c:marker>
            <c:symbol val="none"/>
          </c:marker>
          <c:cat>
            <c:strRef>
              <c:f>AUX!$B$260:$U$260</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AUX!$B$261:$U$261</c:f>
              <c:numCache>
                <c:formatCode>0.0</c:formatCode>
                <c:ptCount val="20"/>
                <c:pt idx="0">
                  <c:v>6.2211196121505949</c:v>
                </c:pt>
                <c:pt idx="1">
                  <c:v>5.8287886351023293</c:v>
                </c:pt>
                <c:pt idx="2">
                  <c:v>5.5013411984609597</c:v>
                </c:pt>
                <c:pt idx="3">
                  <c:v>5.173492760755579</c:v>
                </c:pt>
                <c:pt idx="4">
                  <c:v>5.0154121022351354</c:v>
                </c:pt>
                <c:pt idx="5">
                  <c:v>4.6119855532668748</c:v>
                </c:pt>
                <c:pt idx="6">
                  <c:v>4.261439636424293</c:v>
                </c:pt>
                <c:pt idx="7">
                  <c:v>3.7480708458881455</c:v>
                </c:pt>
                <c:pt idx="8">
                  <c:v>3.4818986953485491</c:v>
                </c:pt>
                <c:pt idx="9">
                  <c:v>3.3593505255650573</c:v>
                </c:pt>
                <c:pt idx="10">
                  <c:v>3.3108439439287105</c:v>
                </c:pt>
                <c:pt idx="11">
                  <c:v>3.4136394011835787</c:v>
                </c:pt>
                <c:pt idx="12">
                  <c:v>3.1017498290238121</c:v>
                </c:pt>
                <c:pt idx="13">
                  <c:v>3.0444043564398542</c:v>
                </c:pt>
                <c:pt idx="14">
                  <c:v>2.9435562113063312</c:v>
                </c:pt>
                <c:pt idx="15">
                  <c:v>3.1062704411373487</c:v>
                </c:pt>
                <c:pt idx="16">
                  <c:v>3.0096109386353129</c:v>
                </c:pt>
                <c:pt idx="17">
                  <c:v>2.8504260946223918</c:v>
                </c:pt>
                <c:pt idx="18">
                  <c:v>2.9924693642857436</c:v>
                </c:pt>
                <c:pt idx="19">
                  <c:v>2.9235966735966739</c:v>
                </c:pt>
              </c:numCache>
            </c:numRef>
          </c:val>
          <c:smooth val="0"/>
          <c:extLst xmlns:c16r2="http://schemas.microsoft.com/office/drawing/2015/06/chart">
            <c:ext xmlns:c16="http://schemas.microsoft.com/office/drawing/2014/chart" uri="{C3380CC4-5D6E-409C-BE32-E72D297353CC}">
              <c16:uniqueId val="{00000000-FC36-4856-A104-8FE26DB9BABF}"/>
            </c:ext>
          </c:extLst>
        </c:ser>
        <c:ser>
          <c:idx val="2"/>
          <c:order val="1"/>
          <c:tx>
            <c:strRef>
              <c:f>AUX!$A$262</c:f>
              <c:strCache>
                <c:ptCount val="1"/>
                <c:pt idx="0">
                  <c:v>ARS Alentejo</c:v>
                </c:pt>
              </c:strCache>
            </c:strRef>
          </c:tx>
          <c:spPr>
            <a:ln w="12700">
              <a:solidFill>
                <a:schemeClr val="tx2"/>
              </a:solidFill>
            </a:ln>
          </c:spPr>
          <c:marker>
            <c:symbol val="none"/>
          </c:marker>
          <c:cat>
            <c:strRef>
              <c:f>AUX!$B$260:$U$260</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AUX!$B$262:$U$262</c:f>
              <c:numCache>
                <c:formatCode>0.0</c:formatCode>
                <c:ptCount val="20"/>
                <c:pt idx="0">
                  <c:v>4.9566294919454768</c:v>
                </c:pt>
                <c:pt idx="1">
                  <c:v>4.5668617097188529</c:v>
                </c:pt>
                <c:pt idx="2">
                  <c:v>4.6037254763085205</c:v>
                </c:pt>
                <c:pt idx="3">
                  <c:v>4.3199654402764782</c:v>
                </c:pt>
                <c:pt idx="4">
                  <c:v>4.583818393480791</c:v>
                </c:pt>
                <c:pt idx="5">
                  <c:v>4.6449900464498999</c:v>
                </c:pt>
                <c:pt idx="6">
                  <c:v>4.8826701646990234</c:v>
                </c:pt>
                <c:pt idx="7">
                  <c:v>4.4659199062888932</c:v>
                </c:pt>
                <c:pt idx="8">
                  <c:v>3.7982376177453658</c:v>
                </c:pt>
                <c:pt idx="9">
                  <c:v>3.6563071297989032</c:v>
                </c:pt>
                <c:pt idx="10">
                  <c:v>3.8245585482952236</c:v>
                </c:pt>
                <c:pt idx="11">
                  <c:v>4.6625766871165641</c:v>
                </c:pt>
                <c:pt idx="12">
                  <c:v>4.0417104518632287</c:v>
                </c:pt>
                <c:pt idx="13">
                  <c:v>3.3406665037073249</c:v>
                </c:pt>
                <c:pt idx="14">
                  <c:v>2.6289845547157413</c:v>
                </c:pt>
                <c:pt idx="15">
                  <c:v>2.8549182455229691</c:v>
                </c:pt>
                <c:pt idx="16">
                  <c:v>3.0369961347321923</c:v>
                </c:pt>
                <c:pt idx="17">
                  <c:v>3.0357651076747936</c:v>
                </c:pt>
                <c:pt idx="18">
                  <c:v>2.5309336332958381</c:v>
                </c:pt>
                <c:pt idx="19">
                  <c:v>2.8732968764482343</c:v>
                </c:pt>
              </c:numCache>
            </c:numRef>
          </c:val>
          <c:smooth val="0"/>
          <c:extLst xmlns:c16r2="http://schemas.microsoft.com/office/drawing/2015/06/chart">
            <c:ext xmlns:c16="http://schemas.microsoft.com/office/drawing/2014/chart" uri="{C3380CC4-5D6E-409C-BE32-E72D297353CC}">
              <c16:uniqueId val="{00000001-FC36-4856-A104-8FE26DB9BABF}"/>
            </c:ext>
          </c:extLst>
        </c:ser>
        <c:ser>
          <c:idx val="3"/>
          <c:order val="2"/>
          <c:tx>
            <c:strRef>
              <c:f>AUX!$A$263</c:f>
              <c:strCache>
                <c:ptCount val="1"/>
                <c:pt idx="0">
                  <c:v>ACeS Alentejo Central</c:v>
                </c:pt>
              </c:strCache>
            </c:strRef>
          </c:tx>
          <c:spPr>
            <a:ln w="25400">
              <a:solidFill>
                <a:srgbClr val="008080"/>
              </a:solidFill>
            </a:ln>
          </c:spPr>
          <c:marker>
            <c:symbol val="none"/>
          </c:marker>
          <c:cat>
            <c:strRef>
              <c:f>AUX!$B$260:$U$260</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AUX!$B$263:$U$263</c:f>
              <c:numCache>
                <c:formatCode>0.0</c:formatCode>
                <c:ptCount val="20"/>
                <c:pt idx="0">
                  <c:v>5.392579810181191</c:v>
                </c:pt>
                <c:pt idx="1">
                  <c:v>4.8749470114455278</c:v>
                </c:pt>
                <c:pt idx="2">
                  <c:v>3.4006376195536663</c:v>
                </c:pt>
                <c:pt idx="3">
                  <c:v>3.6622145626884963</c:v>
                </c:pt>
                <c:pt idx="4">
                  <c:v>3.9079461571862786</c:v>
                </c:pt>
                <c:pt idx="5">
                  <c:v>4.3620501635768809</c:v>
                </c:pt>
                <c:pt idx="6">
                  <c:v>4.7190047190047189</c:v>
                </c:pt>
                <c:pt idx="7">
                  <c:v>4.1376306620209053</c:v>
                </c:pt>
                <c:pt idx="8">
                  <c:v>2.8998438545616776</c:v>
                </c:pt>
                <c:pt idx="9">
                  <c:v>2.5700934579439254</c:v>
                </c:pt>
                <c:pt idx="10">
                  <c:v>1.8912529550827422</c:v>
                </c:pt>
                <c:pt idx="11">
                  <c:v>2.94478527607362</c:v>
                </c:pt>
                <c:pt idx="12">
                  <c:v>2.723446397623174</c:v>
                </c:pt>
                <c:pt idx="13">
                  <c:v>3.0067652217489349</c:v>
                </c:pt>
                <c:pt idx="14">
                  <c:v>2.7686886483765418</c:v>
                </c:pt>
                <c:pt idx="15">
                  <c:v>2.6281208935611038</c:v>
                </c:pt>
                <c:pt idx="16">
                  <c:v>2.5402201524132089</c:v>
                </c:pt>
                <c:pt idx="17">
                  <c:v>2.326934264107039</c:v>
                </c:pt>
                <c:pt idx="18">
                  <c:v>1.707455890722823</c:v>
                </c:pt>
                <c:pt idx="19">
                  <c:v>1.9585898153329602</c:v>
                </c:pt>
              </c:numCache>
            </c:numRef>
          </c:val>
          <c:smooth val="0"/>
          <c:extLst xmlns:c16r2="http://schemas.microsoft.com/office/drawing/2015/06/chart">
            <c:ext xmlns:c16="http://schemas.microsoft.com/office/drawing/2014/chart" uri="{C3380CC4-5D6E-409C-BE32-E72D297353CC}">
              <c16:uniqueId val="{00000002-FC36-4856-A104-8FE26DB9BABF}"/>
            </c:ext>
          </c:extLst>
        </c:ser>
        <c:dLbls>
          <c:showLegendKey val="0"/>
          <c:showVal val="0"/>
          <c:showCatName val="0"/>
          <c:showSerName val="0"/>
          <c:showPercent val="0"/>
          <c:showBubbleSize val="0"/>
        </c:dLbls>
        <c:marker val="1"/>
        <c:smooth val="0"/>
        <c:axId val="151417344"/>
        <c:axId val="150008320"/>
      </c:lineChart>
      <c:catAx>
        <c:axId val="151417344"/>
        <c:scaling>
          <c:orientation val="minMax"/>
        </c:scaling>
        <c:delete val="0"/>
        <c:axPos val="b"/>
        <c:numFmt formatCode="General" sourceLinked="1"/>
        <c:majorTickMark val="out"/>
        <c:minorTickMark val="none"/>
        <c:tickLblPos val="nextTo"/>
        <c:txPr>
          <a:bodyPr rot="-5400000" vert="horz"/>
          <a:lstStyle/>
          <a:p>
            <a:pPr>
              <a:defRPr lang="en-US" sz="800">
                <a:latin typeface="Arial" pitchFamily="34" charset="0"/>
                <a:cs typeface="Arial" pitchFamily="34" charset="0"/>
              </a:defRPr>
            </a:pPr>
            <a:endParaRPr lang="pt-PT"/>
          </a:p>
        </c:txPr>
        <c:crossAx val="150008320"/>
        <c:crosses val="autoZero"/>
        <c:auto val="1"/>
        <c:lblAlgn val="ctr"/>
        <c:lblOffset val="100"/>
        <c:tickLblSkip val="1"/>
        <c:tickMarkSkip val="1"/>
        <c:noMultiLvlLbl val="0"/>
      </c:catAx>
      <c:valAx>
        <c:axId val="150008320"/>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/1000 nados vivos</a:t>
                </a:r>
              </a:p>
            </c:rich>
          </c:tx>
          <c:layout>
            <c:manualLayout>
              <c:xMode val="edge"/>
              <c:yMode val="edge"/>
              <c:x val="2.6548672566373433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51417344"/>
        <c:crosses val="autoZero"/>
        <c:crossBetween val="between"/>
        <c:majorUnit val="1"/>
        <c:minorUnit val="0.2"/>
      </c:valAx>
    </c:plotArea>
    <c:legend>
      <c:legendPos val="b"/>
      <c:layout>
        <c:manualLayout>
          <c:xMode val="edge"/>
          <c:yMode val="edge"/>
          <c:x val="1.4246498599439775E-2"/>
          <c:y val="0.92349344506743858"/>
          <c:w val="0.97150676937441638"/>
          <c:h val="5.938559404212887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36379116003552"/>
          <c:y val="4.6260498687663965E-2"/>
          <c:w val="0.87588459601413504"/>
          <c:h val="0.72628587962962976"/>
        </c:manualLayout>
      </c:layout>
      <c:lineChart>
        <c:grouping val="standard"/>
        <c:varyColors val="0"/>
        <c:ser>
          <c:idx val="1"/>
          <c:order val="0"/>
          <c:tx>
            <c:strRef>
              <c:f>AUX!$A$267</c:f>
              <c:strCache>
                <c:ptCount val="1"/>
                <c:pt idx="0">
                  <c:v>Continente</c:v>
                </c:pt>
              </c:strCache>
            </c:strRef>
          </c:tx>
          <c:spPr>
            <a:ln w="12700">
              <a:solidFill>
                <a:srgbClr val="FF0000"/>
              </a:solidFill>
            </a:ln>
          </c:spPr>
          <c:marker>
            <c:symbol val="none"/>
          </c:marker>
          <c:cat>
            <c:strRef>
              <c:f>AUX!$B$266:$U$266</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AUX!$B$267:$U$267</c:f>
              <c:numCache>
                <c:formatCode>0.0</c:formatCode>
                <c:ptCount val="20"/>
                <c:pt idx="0">
                  <c:v>3.8759689922480618</c:v>
                </c:pt>
                <c:pt idx="1">
                  <c:v>3.695700028213817</c:v>
                </c:pt>
                <c:pt idx="2">
                  <c:v>3.4440277221473741</c:v>
                </c:pt>
                <c:pt idx="3">
                  <c:v>3.1776121125956172</c:v>
                </c:pt>
                <c:pt idx="4">
                  <c:v>3.1433981017656079</c:v>
                </c:pt>
                <c:pt idx="5">
                  <c:v>2.9416988934350878</c:v>
                </c:pt>
                <c:pt idx="6">
                  <c:v>2.8325669666040354</c:v>
                </c:pt>
                <c:pt idx="7">
                  <c:v>2.4252223120452712</c:v>
                </c:pt>
                <c:pt idx="8">
                  <c:v>2.2483863178023902</c:v>
                </c:pt>
                <c:pt idx="9">
                  <c:v>2.1029267674916183</c:v>
                </c:pt>
                <c:pt idx="10">
                  <c:v>2.0798457870440825</c:v>
                </c:pt>
                <c:pt idx="11">
                  <c:v>2.177013220532817</c:v>
                </c:pt>
                <c:pt idx="12">
                  <c:v>2.0413520589677874</c:v>
                </c:pt>
                <c:pt idx="13">
                  <c:v>2.1264756855225992</c:v>
                </c:pt>
                <c:pt idx="14">
                  <c:v>2.050238157128788</c:v>
                </c:pt>
                <c:pt idx="15">
                  <c:v>2.151698668294133</c:v>
                </c:pt>
                <c:pt idx="16">
                  <c:v>2.0518198031574082</c:v>
                </c:pt>
                <c:pt idx="17">
                  <c:v>1.981444943537215</c:v>
                </c:pt>
                <c:pt idx="18">
                  <c:v>2.1516102040732203</c:v>
                </c:pt>
                <c:pt idx="19">
                  <c:v>2.0424571205821205</c:v>
                </c:pt>
              </c:numCache>
            </c:numRef>
          </c:val>
          <c:smooth val="0"/>
          <c:extLst xmlns:c16r2="http://schemas.microsoft.com/office/drawing/2015/06/chart">
            <c:ext xmlns:c16="http://schemas.microsoft.com/office/drawing/2014/chart" uri="{C3380CC4-5D6E-409C-BE32-E72D297353CC}">
              <c16:uniqueId val="{00000000-32FE-4B4A-81D1-73A035D56843}"/>
            </c:ext>
          </c:extLst>
        </c:ser>
        <c:ser>
          <c:idx val="2"/>
          <c:order val="1"/>
          <c:tx>
            <c:strRef>
              <c:f>AUX!$A$268</c:f>
              <c:strCache>
                <c:ptCount val="1"/>
                <c:pt idx="0">
                  <c:v>ARS Alentejo</c:v>
                </c:pt>
              </c:strCache>
            </c:strRef>
          </c:tx>
          <c:spPr>
            <a:ln w="12700">
              <a:solidFill>
                <a:schemeClr val="tx2"/>
              </a:solidFill>
            </a:ln>
          </c:spPr>
          <c:marker>
            <c:symbol val="none"/>
          </c:marker>
          <c:cat>
            <c:strRef>
              <c:f>AUX!$B$266:$U$266</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AUX!$B$268:$U$268</c:f>
              <c:numCache>
                <c:formatCode>0.0</c:formatCode>
                <c:ptCount val="20"/>
                <c:pt idx="0">
                  <c:v>3.2801224579050952</c:v>
                </c:pt>
                <c:pt idx="1">
                  <c:v>3.1397174254317113</c:v>
                </c:pt>
                <c:pt idx="2">
                  <c:v>2.6205821942063885</c:v>
                </c:pt>
                <c:pt idx="3">
                  <c:v>2.5919792641658868</c:v>
                </c:pt>
                <c:pt idx="4">
                  <c:v>2.9103608847497093</c:v>
                </c:pt>
                <c:pt idx="5">
                  <c:v>3.1703900317039002</c:v>
                </c:pt>
                <c:pt idx="6">
                  <c:v>3.570908030899286</c:v>
                </c:pt>
                <c:pt idx="7">
                  <c:v>3.221319276667399</c:v>
                </c:pt>
                <c:pt idx="8">
                  <c:v>2.9626253418413855</c:v>
                </c:pt>
                <c:pt idx="9">
                  <c:v>2.3845481281297194</c:v>
                </c:pt>
                <c:pt idx="10">
                  <c:v>2.1970868256164051</c:v>
                </c:pt>
                <c:pt idx="11">
                  <c:v>2.6175869120654394</c:v>
                </c:pt>
                <c:pt idx="12">
                  <c:v>2.263357853043408</c:v>
                </c:pt>
                <c:pt idx="13">
                  <c:v>2.1999511121975068</c:v>
                </c:pt>
                <c:pt idx="14">
                  <c:v>2.1360499507065396</c:v>
                </c:pt>
                <c:pt idx="15">
                  <c:v>2.2493295267756728</c:v>
                </c:pt>
                <c:pt idx="16">
                  <c:v>2.3007546475243883</c:v>
                </c:pt>
                <c:pt idx="17">
                  <c:v>1.7076178730670715</c:v>
                </c:pt>
                <c:pt idx="18">
                  <c:v>1.4998125234345707</c:v>
                </c:pt>
                <c:pt idx="19">
                  <c:v>1.575678932245806</c:v>
                </c:pt>
              </c:numCache>
            </c:numRef>
          </c:val>
          <c:smooth val="0"/>
          <c:extLst xmlns:c16r2="http://schemas.microsoft.com/office/drawing/2015/06/chart">
            <c:ext xmlns:c16="http://schemas.microsoft.com/office/drawing/2014/chart" uri="{C3380CC4-5D6E-409C-BE32-E72D297353CC}">
              <c16:uniqueId val="{00000001-32FE-4B4A-81D1-73A035D56843}"/>
            </c:ext>
          </c:extLst>
        </c:ser>
        <c:ser>
          <c:idx val="3"/>
          <c:order val="2"/>
          <c:tx>
            <c:strRef>
              <c:f>AUX!$A$269</c:f>
              <c:strCache>
                <c:ptCount val="1"/>
                <c:pt idx="0">
                  <c:v>ACeS Alentejo Central</c:v>
                </c:pt>
              </c:strCache>
            </c:strRef>
          </c:tx>
          <c:spPr>
            <a:ln w="25400">
              <a:solidFill>
                <a:srgbClr val="008080"/>
              </a:solidFill>
            </a:ln>
          </c:spPr>
          <c:marker>
            <c:symbol val="none"/>
          </c:marker>
          <c:cat>
            <c:strRef>
              <c:f>AUX!$B$266:$U$266</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AUX!$B$269:$U$269</c:f>
              <c:numCache>
                <c:formatCode>0.0</c:formatCode>
                <c:ptCount val="20"/>
                <c:pt idx="0">
                  <c:v>3.2355478861087144</c:v>
                </c:pt>
                <c:pt idx="1">
                  <c:v>3.1793132683340399</c:v>
                </c:pt>
                <c:pt idx="2">
                  <c:v>2.1253985122210413</c:v>
                </c:pt>
                <c:pt idx="3">
                  <c:v>2.5850926324859973</c:v>
                </c:pt>
                <c:pt idx="4">
                  <c:v>2.6052974381241856</c:v>
                </c:pt>
                <c:pt idx="5">
                  <c:v>2.8353326063249726</c:v>
                </c:pt>
                <c:pt idx="6">
                  <c:v>3.2175032175032174</c:v>
                </c:pt>
                <c:pt idx="7">
                  <c:v>3.2665505226480835</c:v>
                </c:pt>
                <c:pt idx="8">
                  <c:v>2.4537140307829577</c:v>
                </c:pt>
                <c:pt idx="9">
                  <c:v>2.1028037383177569</c:v>
                </c:pt>
                <c:pt idx="10">
                  <c:v>1.4184397163120568</c:v>
                </c:pt>
                <c:pt idx="11">
                  <c:v>1.96319018404908</c:v>
                </c:pt>
                <c:pt idx="12">
                  <c:v>1.4855162168853677</c:v>
                </c:pt>
                <c:pt idx="13">
                  <c:v>1.7539463793535455</c:v>
                </c:pt>
                <c:pt idx="14">
                  <c:v>2.2652907123080794</c:v>
                </c:pt>
                <c:pt idx="15">
                  <c:v>2.1024967148488831</c:v>
                </c:pt>
                <c:pt idx="16">
                  <c:v>1.9757267852102736</c:v>
                </c:pt>
                <c:pt idx="17">
                  <c:v>0.87260034904013961</c:v>
                </c:pt>
                <c:pt idx="18">
                  <c:v>0.8537279453614115</c:v>
                </c:pt>
                <c:pt idx="19">
                  <c:v>1.1191941801902632</c:v>
                </c:pt>
              </c:numCache>
            </c:numRef>
          </c:val>
          <c:smooth val="0"/>
          <c:extLst xmlns:c16r2="http://schemas.microsoft.com/office/drawing/2015/06/chart">
            <c:ext xmlns:c16="http://schemas.microsoft.com/office/drawing/2014/chart" uri="{C3380CC4-5D6E-409C-BE32-E72D297353CC}">
              <c16:uniqueId val="{00000002-32FE-4B4A-81D1-73A035D56843}"/>
            </c:ext>
          </c:extLst>
        </c:ser>
        <c:dLbls>
          <c:showLegendKey val="0"/>
          <c:showVal val="0"/>
          <c:showCatName val="0"/>
          <c:showSerName val="0"/>
          <c:showPercent val="0"/>
          <c:showBubbleSize val="0"/>
        </c:dLbls>
        <c:marker val="1"/>
        <c:smooth val="0"/>
        <c:axId val="151417856"/>
        <c:axId val="150005440"/>
      </c:lineChart>
      <c:catAx>
        <c:axId val="151417856"/>
        <c:scaling>
          <c:orientation val="minMax"/>
        </c:scaling>
        <c:delete val="0"/>
        <c:axPos val="b"/>
        <c:numFmt formatCode="General" sourceLinked="1"/>
        <c:majorTickMark val="out"/>
        <c:minorTickMark val="none"/>
        <c:tickLblPos val="nextTo"/>
        <c:txPr>
          <a:bodyPr rot="-5400000" vert="horz"/>
          <a:lstStyle/>
          <a:p>
            <a:pPr>
              <a:defRPr lang="en-US" sz="800">
                <a:latin typeface="Arial" pitchFamily="34" charset="0"/>
                <a:cs typeface="Arial" pitchFamily="34" charset="0"/>
              </a:defRPr>
            </a:pPr>
            <a:endParaRPr lang="pt-PT"/>
          </a:p>
        </c:txPr>
        <c:crossAx val="150005440"/>
        <c:crosses val="autoZero"/>
        <c:auto val="1"/>
        <c:lblAlgn val="ctr"/>
        <c:lblOffset val="100"/>
        <c:tickLblSkip val="1"/>
        <c:tickMarkSkip val="1"/>
        <c:noMultiLvlLbl val="0"/>
      </c:catAx>
      <c:valAx>
        <c:axId val="150005440"/>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/1000 nados vivos</a:t>
                </a:r>
              </a:p>
            </c:rich>
          </c:tx>
          <c:layout>
            <c:manualLayout>
              <c:xMode val="edge"/>
              <c:yMode val="edge"/>
              <c:x val="2.6548672566373455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51417856"/>
        <c:crosses val="autoZero"/>
        <c:crossBetween val="between"/>
        <c:majorUnit val="1"/>
        <c:minorUnit val="0.2"/>
      </c:valAx>
    </c:plotArea>
    <c:legend>
      <c:legendPos val="b"/>
      <c:layout>
        <c:manualLayout>
          <c:xMode val="edge"/>
          <c:yMode val="edge"/>
          <c:x val="1.4246498599439775E-2"/>
          <c:y val="0.92349344506743858"/>
          <c:w val="0.97150676937441638"/>
          <c:h val="5.9385594042128918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36379116003552"/>
          <c:y val="4.6260498687663965E-2"/>
          <c:w val="0.87588459601413504"/>
          <c:h val="0.72628587962962976"/>
        </c:manualLayout>
      </c:layout>
      <c:lineChart>
        <c:grouping val="standard"/>
        <c:varyColors val="0"/>
        <c:ser>
          <c:idx val="1"/>
          <c:order val="0"/>
          <c:tx>
            <c:strRef>
              <c:f>AUX!$A$273</c:f>
              <c:strCache>
                <c:ptCount val="1"/>
                <c:pt idx="0">
                  <c:v>Continente</c:v>
                </c:pt>
              </c:strCache>
            </c:strRef>
          </c:tx>
          <c:spPr>
            <a:ln w="12700">
              <a:solidFill>
                <a:srgbClr val="FF0000"/>
              </a:solidFill>
            </a:ln>
          </c:spPr>
          <c:marker>
            <c:symbol val="none"/>
          </c:marker>
          <c:cat>
            <c:strRef>
              <c:f>AUX!$B$272:$U$272</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AUX!$B$273:$U$273</c:f>
              <c:numCache>
                <c:formatCode>0.0</c:formatCode>
                <c:ptCount val="20"/>
                <c:pt idx="0">
                  <c:v>2.843850213367674</c:v>
                </c:pt>
                <c:pt idx="1">
                  <c:v>2.6787624365576663</c:v>
                </c:pt>
                <c:pt idx="2">
                  <c:v>2.5792278095376813</c:v>
                </c:pt>
                <c:pt idx="3">
                  <c:v>2.3573871886942626</c:v>
                </c:pt>
                <c:pt idx="4">
                  <c:v>2.3476397074292126</c:v>
                </c:pt>
                <c:pt idx="5">
                  <c:v>2.2093903765312257</c:v>
                </c:pt>
                <c:pt idx="6">
                  <c:v>2.0835103687687462</c:v>
                </c:pt>
                <c:pt idx="7">
                  <c:v>1.7510168998693127</c:v>
                </c:pt>
                <c:pt idx="8">
                  <c:v>1.5859444854164899</c:v>
                </c:pt>
                <c:pt idx="9">
                  <c:v>1.5530330802711474</c:v>
                </c:pt>
                <c:pt idx="10">
                  <c:v>1.5286021069006916</c:v>
                </c:pt>
                <c:pt idx="11">
                  <c:v>1.5466438861063843</c:v>
                </c:pt>
                <c:pt idx="12">
                  <c:v>1.3988960810185345</c:v>
                </c:pt>
                <c:pt idx="13">
                  <c:v>1.3999298263023776</c:v>
                </c:pt>
                <c:pt idx="14">
                  <c:v>1.3619439186641233</c:v>
                </c:pt>
                <c:pt idx="15">
                  <c:v>1.4083845828834327</c:v>
                </c:pt>
                <c:pt idx="16">
                  <c:v>1.4077878327498514</c:v>
                </c:pt>
                <c:pt idx="17">
                  <c:v>1.3475504806683181</c:v>
                </c:pt>
                <c:pt idx="18">
                  <c:v>1.4385286613439732</c:v>
                </c:pt>
                <c:pt idx="19">
                  <c:v>1.3237396049896051</c:v>
                </c:pt>
              </c:numCache>
            </c:numRef>
          </c:val>
          <c:smooth val="0"/>
          <c:extLst xmlns:c16r2="http://schemas.microsoft.com/office/drawing/2015/06/chart">
            <c:ext xmlns:c16="http://schemas.microsoft.com/office/drawing/2014/chart" uri="{C3380CC4-5D6E-409C-BE32-E72D297353CC}">
              <c16:uniqueId val="{00000000-B199-4042-8972-E64965EA2D88}"/>
            </c:ext>
          </c:extLst>
        </c:ser>
        <c:ser>
          <c:idx val="2"/>
          <c:order val="1"/>
          <c:tx>
            <c:strRef>
              <c:f>AUX!$A$274</c:f>
              <c:strCache>
                <c:ptCount val="1"/>
                <c:pt idx="0">
                  <c:v>ARS Alentejo</c:v>
                </c:pt>
              </c:strCache>
            </c:strRef>
          </c:tx>
          <c:spPr>
            <a:ln w="12700">
              <a:solidFill>
                <a:schemeClr val="tx2"/>
              </a:solidFill>
            </a:ln>
          </c:spPr>
          <c:marker>
            <c:symbol val="none"/>
          </c:marker>
          <c:cat>
            <c:strRef>
              <c:f>AUX!$B$272:$U$272</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AUX!$B$274:$U$274</c:f>
              <c:numCache>
                <c:formatCode>0.0</c:formatCode>
                <c:ptCount val="20"/>
                <c:pt idx="0">
                  <c:v>1.8222902543917197</c:v>
                </c:pt>
                <c:pt idx="1">
                  <c:v>1.7839303553589267</c:v>
                </c:pt>
                <c:pt idx="2">
                  <c:v>1.8414901905234082</c:v>
                </c:pt>
                <c:pt idx="3">
                  <c:v>1.8719850241198071</c:v>
                </c:pt>
                <c:pt idx="4">
                  <c:v>2.037252619324796</c:v>
                </c:pt>
                <c:pt idx="5">
                  <c:v>2.2856300228563002</c:v>
                </c:pt>
                <c:pt idx="6">
                  <c:v>2.6963999416994606</c:v>
                </c:pt>
                <c:pt idx="7">
                  <c:v>2.6356248627278718</c:v>
                </c:pt>
                <c:pt idx="8">
                  <c:v>2.4308720753570343</c:v>
                </c:pt>
                <c:pt idx="9">
                  <c:v>1.9076385025037754</c:v>
                </c:pt>
                <c:pt idx="10">
                  <c:v>1.8715924810806412</c:v>
                </c:pt>
                <c:pt idx="11">
                  <c:v>2.2085889570552149</c:v>
                </c:pt>
                <c:pt idx="12">
                  <c:v>1.9400210168943497</c:v>
                </c:pt>
                <c:pt idx="13">
                  <c:v>1.7925527580868574</c:v>
                </c:pt>
                <c:pt idx="14">
                  <c:v>1.807426881367072</c:v>
                </c:pt>
                <c:pt idx="15">
                  <c:v>1.9032788303486461</c:v>
                </c:pt>
                <c:pt idx="16">
                  <c:v>1.8406037180195105</c:v>
                </c:pt>
                <c:pt idx="17">
                  <c:v>1.3281472346077221</c:v>
                </c:pt>
                <c:pt idx="18">
                  <c:v>1.124859392575928</c:v>
                </c:pt>
                <c:pt idx="19">
                  <c:v>1.1122439521735101</c:v>
                </c:pt>
              </c:numCache>
            </c:numRef>
          </c:val>
          <c:smooth val="0"/>
          <c:extLst xmlns:c16r2="http://schemas.microsoft.com/office/drawing/2015/06/chart">
            <c:ext xmlns:c16="http://schemas.microsoft.com/office/drawing/2014/chart" uri="{C3380CC4-5D6E-409C-BE32-E72D297353CC}">
              <c16:uniqueId val="{00000001-B199-4042-8972-E64965EA2D88}"/>
            </c:ext>
          </c:extLst>
        </c:ser>
        <c:ser>
          <c:idx val="3"/>
          <c:order val="2"/>
          <c:tx>
            <c:strRef>
              <c:f>AUX!$A$275</c:f>
              <c:strCache>
                <c:ptCount val="1"/>
                <c:pt idx="0">
                  <c:v>ACeS Alentejo Central</c:v>
                </c:pt>
              </c:strCache>
            </c:strRef>
          </c:tx>
          <c:spPr>
            <a:ln w="25400">
              <a:solidFill>
                <a:srgbClr val="008080"/>
              </a:solidFill>
            </a:ln>
          </c:spPr>
          <c:marker>
            <c:symbol val="none"/>
          </c:marker>
          <c:cat>
            <c:strRef>
              <c:f>AUX!$B$272:$U$272</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AUX!$B$275:$U$275</c:f>
              <c:numCache>
                <c:formatCode>0.0</c:formatCode>
                <c:ptCount val="20"/>
                <c:pt idx="0">
                  <c:v>1.9413287316652286</c:v>
                </c:pt>
                <c:pt idx="1">
                  <c:v>2.1195421788893598</c:v>
                </c:pt>
                <c:pt idx="2">
                  <c:v>1.487778958554729</c:v>
                </c:pt>
                <c:pt idx="3">
                  <c:v>1.5079707022834985</c:v>
                </c:pt>
                <c:pt idx="4">
                  <c:v>1.3026487190620928</c:v>
                </c:pt>
                <c:pt idx="5">
                  <c:v>1.7448200654307524</c:v>
                </c:pt>
                <c:pt idx="6">
                  <c:v>2.574002574002574</c:v>
                </c:pt>
                <c:pt idx="7">
                  <c:v>2.8310104529616726</c:v>
                </c:pt>
                <c:pt idx="8">
                  <c:v>2.2306491188935982</c:v>
                </c:pt>
                <c:pt idx="9">
                  <c:v>1.6355140186915889</c:v>
                </c:pt>
                <c:pt idx="10">
                  <c:v>1.1820330969267139</c:v>
                </c:pt>
                <c:pt idx="11">
                  <c:v>1.47239263803681</c:v>
                </c:pt>
                <c:pt idx="12">
                  <c:v>1.2379301807378065</c:v>
                </c:pt>
                <c:pt idx="13">
                  <c:v>1.2528188423953897</c:v>
                </c:pt>
                <c:pt idx="14">
                  <c:v>1.7618927762396175</c:v>
                </c:pt>
                <c:pt idx="15">
                  <c:v>1.5768725361366622</c:v>
                </c:pt>
                <c:pt idx="16">
                  <c:v>1.6934801016088061</c:v>
                </c:pt>
                <c:pt idx="17">
                  <c:v>0.87260034904013961</c:v>
                </c:pt>
                <c:pt idx="18">
                  <c:v>0.56915196357427433</c:v>
                </c:pt>
                <c:pt idx="19">
                  <c:v>0.55959709009513159</c:v>
                </c:pt>
              </c:numCache>
            </c:numRef>
          </c:val>
          <c:smooth val="0"/>
          <c:extLst xmlns:c16r2="http://schemas.microsoft.com/office/drawing/2015/06/chart">
            <c:ext xmlns:c16="http://schemas.microsoft.com/office/drawing/2014/chart" uri="{C3380CC4-5D6E-409C-BE32-E72D297353CC}">
              <c16:uniqueId val="{00000002-B199-4042-8972-E64965EA2D88}"/>
            </c:ext>
          </c:extLst>
        </c:ser>
        <c:dLbls>
          <c:showLegendKey val="0"/>
          <c:showVal val="0"/>
          <c:showCatName val="0"/>
          <c:showSerName val="0"/>
          <c:showPercent val="0"/>
          <c:showBubbleSize val="0"/>
        </c:dLbls>
        <c:marker val="1"/>
        <c:smooth val="0"/>
        <c:axId val="151298560"/>
        <c:axId val="150010624"/>
      </c:lineChart>
      <c:catAx>
        <c:axId val="151298560"/>
        <c:scaling>
          <c:orientation val="minMax"/>
        </c:scaling>
        <c:delete val="0"/>
        <c:axPos val="b"/>
        <c:numFmt formatCode="General" sourceLinked="1"/>
        <c:majorTickMark val="out"/>
        <c:minorTickMark val="none"/>
        <c:tickLblPos val="nextTo"/>
        <c:txPr>
          <a:bodyPr rot="-5400000" vert="horz"/>
          <a:lstStyle/>
          <a:p>
            <a:pPr>
              <a:defRPr lang="en-US" sz="800">
                <a:latin typeface="Arial" pitchFamily="34" charset="0"/>
                <a:cs typeface="Arial" pitchFamily="34" charset="0"/>
              </a:defRPr>
            </a:pPr>
            <a:endParaRPr lang="pt-PT"/>
          </a:p>
        </c:txPr>
        <c:crossAx val="150010624"/>
        <c:crosses val="autoZero"/>
        <c:auto val="1"/>
        <c:lblAlgn val="ctr"/>
        <c:lblOffset val="100"/>
        <c:tickLblSkip val="1"/>
        <c:tickMarkSkip val="1"/>
        <c:noMultiLvlLbl val="0"/>
      </c:catAx>
      <c:valAx>
        <c:axId val="150010624"/>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/1000 nados vivos</a:t>
                </a:r>
              </a:p>
            </c:rich>
          </c:tx>
          <c:layout>
            <c:manualLayout>
              <c:xMode val="edge"/>
              <c:yMode val="edge"/>
              <c:x val="2.6548672566373455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51298560"/>
        <c:crosses val="autoZero"/>
        <c:crossBetween val="between"/>
        <c:majorUnit val="1"/>
        <c:minorUnit val="0.2"/>
      </c:valAx>
    </c:plotArea>
    <c:legend>
      <c:legendPos val="b"/>
      <c:layout>
        <c:manualLayout>
          <c:xMode val="edge"/>
          <c:yMode val="edge"/>
          <c:x val="1.4246498599439775E-2"/>
          <c:y val="0.92349344506743858"/>
          <c:w val="0.97150676937441638"/>
          <c:h val="5.9385594042128918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36379116003552"/>
          <c:y val="4.6260498687663965E-2"/>
          <c:w val="0.87588459601413526"/>
          <c:h val="0.73118557098765435"/>
        </c:manualLayout>
      </c:layout>
      <c:lineChart>
        <c:grouping val="standard"/>
        <c:varyColors val="0"/>
        <c:ser>
          <c:idx val="1"/>
          <c:order val="0"/>
          <c:tx>
            <c:strRef>
              <c:f>AUX!$A$279</c:f>
              <c:strCache>
                <c:ptCount val="1"/>
                <c:pt idx="0">
                  <c:v>Continente</c:v>
                </c:pt>
              </c:strCache>
            </c:strRef>
          </c:tx>
          <c:spPr>
            <a:ln w="12700">
              <a:solidFill>
                <a:srgbClr val="FF0000"/>
              </a:solidFill>
            </a:ln>
          </c:spPr>
          <c:marker>
            <c:symbol val="none"/>
          </c:marker>
          <c:cat>
            <c:strRef>
              <c:f>AUX!$B$278:$U$278</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AUX!$B$279:$U$279</c:f>
              <c:numCache>
                <c:formatCode>0.0</c:formatCode>
                <c:ptCount val="20"/>
                <c:pt idx="0">
                  <c:v>2.3451506199025327</c:v>
                </c:pt>
                <c:pt idx="1">
                  <c:v>2.1330886068885122</c:v>
                </c:pt>
                <c:pt idx="2">
                  <c:v>2.0573134763135856</c:v>
                </c:pt>
                <c:pt idx="3">
                  <c:v>1.995880648159962</c:v>
                </c:pt>
                <c:pt idx="4">
                  <c:v>1.872014000469528</c:v>
                </c:pt>
                <c:pt idx="5">
                  <c:v>1.6702866598317871</c:v>
                </c:pt>
                <c:pt idx="6">
                  <c:v>1.4288726698202578</c:v>
                </c:pt>
                <c:pt idx="7">
                  <c:v>1.322848533842875</c:v>
                </c:pt>
                <c:pt idx="8">
                  <c:v>1.2335123775461587</c:v>
                </c:pt>
                <c:pt idx="9">
                  <c:v>1.2564237580734392</c:v>
                </c:pt>
                <c:pt idx="10">
                  <c:v>1.2309981568846278</c:v>
                </c:pt>
                <c:pt idx="11">
                  <c:v>1.2366261806507617</c:v>
                </c:pt>
                <c:pt idx="12">
                  <c:v>1.0603977700560248</c:v>
                </c:pt>
                <c:pt idx="13">
                  <c:v>0.91792867091725527</c:v>
                </c:pt>
                <c:pt idx="14">
                  <c:v>0.8933180541775434</c:v>
                </c:pt>
                <c:pt idx="15">
                  <c:v>0.95457177284321548</c:v>
                </c:pt>
                <c:pt idx="16">
                  <c:v>0.95779113547790473</c:v>
                </c:pt>
                <c:pt idx="17">
                  <c:v>0.86898115108517693</c:v>
                </c:pt>
                <c:pt idx="18">
                  <c:v>0.84085916021252305</c:v>
                </c:pt>
                <c:pt idx="19">
                  <c:v>0.88113955301455305</c:v>
                </c:pt>
              </c:numCache>
            </c:numRef>
          </c:val>
          <c:smooth val="0"/>
          <c:extLst xmlns:c16r2="http://schemas.microsoft.com/office/drawing/2015/06/chart">
            <c:ext xmlns:c16="http://schemas.microsoft.com/office/drawing/2014/chart" uri="{C3380CC4-5D6E-409C-BE32-E72D297353CC}">
              <c16:uniqueId val="{00000000-4BC7-4AE0-89A3-5D87D166540F}"/>
            </c:ext>
          </c:extLst>
        </c:ser>
        <c:ser>
          <c:idx val="2"/>
          <c:order val="1"/>
          <c:tx>
            <c:strRef>
              <c:f>AUX!$A$280</c:f>
              <c:strCache>
                <c:ptCount val="1"/>
                <c:pt idx="0">
                  <c:v>ARS Alentejo</c:v>
                </c:pt>
              </c:strCache>
            </c:strRef>
          </c:tx>
          <c:spPr>
            <a:ln w="12700">
              <a:solidFill>
                <a:schemeClr val="tx2"/>
              </a:solidFill>
            </a:ln>
          </c:spPr>
          <c:marker>
            <c:symbol val="none"/>
          </c:marker>
          <c:cat>
            <c:strRef>
              <c:f>AUX!$B$278:$U$278</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AUX!$B$280:$U$280</c:f>
              <c:numCache>
                <c:formatCode>0.0</c:formatCode>
                <c:ptCount val="20"/>
                <c:pt idx="0">
                  <c:v>1.6765070340403818</c:v>
                </c:pt>
                <c:pt idx="1">
                  <c:v>1.4271442842871414</c:v>
                </c:pt>
                <c:pt idx="2">
                  <c:v>1.9831432821021318</c:v>
                </c:pt>
                <c:pt idx="3">
                  <c:v>1.727986176110591</c:v>
                </c:pt>
                <c:pt idx="4">
                  <c:v>1.6734575087310826</c:v>
                </c:pt>
                <c:pt idx="5">
                  <c:v>1.4746000147460001</c:v>
                </c:pt>
                <c:pt idx="6">
                  <c:v>1.3117621337997378</c:v>
                </c:pt>
                <c:pt idx="7">
                  <c:v>1.2446006296214949</c:v>
                </c:pt>
                <c:pt idx="8">
                  <c:v>0.83561227590398057</c:v>
                </c:pt>
                <c:pt idx="9">
                  <c:v>1.2717590016691835</c:v>
                </c:pt>
                <c:pt idx="10">
                  <c:v>1.6274717226788185</c:v>
                </c:pt>
                <c:pt idx="11">
                  <c:v>2.0449897750511248</c:v>
                </c:pt>
                <c:pt idx="12">
                  <c:v>1.7783525988198206</c:v>
                </c:pt>
                <c:pt idx="13">
                  <c:v>1.1407153915098183</c:v>
                </c:pt>
                <c:pt idx="14">
                  <c:v>0.49293460400920147</c:v>
                </c:pt>
                <c:pt idx="15">
                  <c:v>0.60558871874729647</c:v>
                </c:pt>
                <c:pt idx="16">
                  <c:v>0.73624148720780414</c:v>
                </c:pt>
                <c:pt idx="17">
                  <c:v>1.3281472346077221</c:v>
                </c:pt>
                <c:pt idx="18">
                  <c:v>1.0311211098612674</c:v>
                </c:pt>
                <c:pt idx="19">
                  <c:v>1.2976179442024283</c:v>
                </c:pt>
              </c:numCache>
            </c:numRef>
          </c:val>
          <c:smooth val="0"/>
          <c:extLst xmlns:c16r2="http://schemas.microsoft.com/office/drawing/2015/06/chart">
            <c:ext xmlns:c16="http://schemas.microsoft.com/office/drawing/2014/chart" uri="{C3380CC4-5D6E-409C-BE32-E72D297353CC}">
              <c16:uniqueId val="{00000001-4BC7-4AE0-89A3-5D87D166540F}"/>
            </c:ext>
          </c:extLst>
        </c:ser>
        <c:ser>
          <c:idx val="3"/>
          <c:order val="2"/>
          <c:tx>
            <c:strRef>
              <c:f>AUX!$A$281</c:f>
              <c:strCache>
                <c:ptCount val="1"/>
                <c:pt idx="0">
                  <c:v>ACeS Alentejo Central</c:v>
                </c:pt>
              </c:strCache>
            </c:strRef>
          </c:tx>
          <c:spPr>
            <a:ln w="25400">
              <a:solidFill>
                <a:srgbClr val="008080"/>
              </a:solidFill>
            </a:ln>
          </c:spPr>
          <c:marker>
            <c:symbol val="none"/>
          </c:marker>
          <c:cat>
            <c:strRef>
              <c:f>AUX!$B$278:$U$278</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AUX!$B$281:$U$281</c:f>
              <c:numCache>
                <c:formatCode>0.0</c:formatCode>
                <c:ptCount val="20"/>
                <c:pt idx="0">
                  <c:v>2.1570319240724762</c:v>
                </c:pt>
                <c:pt idx="1">
                  <c:v>1.6956337431114878</c:v>
                </c:pt>
                <c:pt idx="2">
                  <c:v>1.2752391073326248</c:v>
                </c:pt>
                <c:pt idx="3">
                  <c:v>1.0771219302024988</c:v>
                </c:pt>
                <c:pt idx="4">
                  <c:v>1.3026487190620928</c:v>
                </c:pt>
                <c:pt idx="5">
                  <c:v>1.5267175572519083</c:v>
                </c:pt>
                <c:pt idx="6">
                  <c:v>1.5015015015015014</c:v>
                </c:pt>
                <c:pt idx="7">
                  <c:v>0.87108013937282225</c:v>
                </c:pt>
                <c:pt idx="8">
                  <c:v>0.44612982377871963</c:v>
                </c:pt>
                <c:pt idx="9">
                  <c:v>0.46728971962616822</c:v>
                </c:pt>
                <c:pt idx="10">
                  <c:v>0.47281323877068554</c:v>
                </c:pt>
                <c:pt idx="11">
                  <c:v>0.98159509202453998</c:v>
                </c:pt>
                <c:pt idx="12">
                  <c:v>1.2379301807378065</c:v>
                </c:pt>
                <c:pt idx="13">
                  <c:v>1.2528188423953897</c:v>
                </c:pt>
                <c:pt idx="14">
                  <c:v>0.50339793606846217</c:v>
                </c:pt>
                <c:pt idx="15">
                  <c:v>0.52562417871222078</c:v>
                </c:pt>
                <c:pt idx="16">
                  <c:v>0.56449336720293541</c:v>
                </c:pt>
                <c:pt idx="17">
                  <c:v>1.4543339150668992</c:v>
                </c:pt>
                <c:pt idx="18">
                  <c:v>0.8537279453614115</c:v>
                </c:pt>
                <c:pt idx="19">
                  <c:v>0.83939563514269733</c:v>
                </c:pt>
              </c:numCache>
            </c:numRef>
          </c:val>
          <c:smooth val="0"/>
          <c:extLst xmlns:c16r2="http://schemas.microsoft.com/office/drawing/2015/06/chart">
            <c:ext xmlns:c16="http://schemas.microsoft.com/office/drawing/2014/chart" uri="{C3380CC4-5D6E-409C-BE32-E72D297353CC}">
              <c16:uniqueId val="{00000002-4BC7-4AE0-89A3-5D87D166540F}"/>
            </c:ext>
          </c:extLst>
        </c:ser>
        <c:dLbls>
          <c:showLegendKey val="0"/>
          <c:showVal val="0"/>
          <c:showCatName val="0"/>
          <c:showSerName val="0"/>
          <c:showPercent val="0"/>
          <c:showBubbleSize val="0"/>
        </c:dLbls>
        <c:marker val="1"/>
        <c:smooth val="0"/>
        <c:axId val="151299072"/>
        <c:axId val="151601728"/>
      </c:lineChart>
      <c:catAx>
        <c:axId val="151299072"/>
        <c:scaling>
          <c:orientation val="minMax"/>
        </c:scaling>
        <c:delete val="0"/>
        <c:axPos val="b"/>
        <c:numFmt formatCode="General" sourceLinked="1"/>
        <c:majorTickMark val="out"/>
        <c:minorTickMark val="none"/>
        <c:tickLblPos val="nextTo"/>
        <c:txPr>
          <a:bodyPr rot="-5400000" vert="horz"/>
          <a:lstStyle/>
          <a:p>
            <a:pPr>
              <a:defRPr lang="en-US" sz="800">
                <a:latin typeface="Arial" pitchFamily="34" charset="0"/>
                <a:cs typeface="Arial" pitchFamily="34" charset="0"/>
              </a:defRPr>
            </a:pPr>
            <a:endParaRPr lang="pt-PT"/>
          </a:p>
        </c:txPr>
        <c:crossAx val="151601728"/>
        <c:crosses val="autoZero"/>
        <c:auto val="1"/>
        <c:lblAlgn val="ctr"/>
        <c:lblOffset val="100"/>
        <c:tickLblSkip val="1"/>
        <c:tickMarkSkip val="1"/>
        <c:noMultiLvlLbl val="0"/>
      </c:catAx>
      <c:valAx>
        <c:axId val="151601728"/>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/1000 nados vivos</a:t>
                </a:r>
              </a:p>
            </c:rich>
          </c:tx>
          <c:layout>
            <c:manualLayout>
              <c:xMode val="edge"/>
              <c:yMode val="edge"/>
              <c:x val="2.6548672566373476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51299072"/>
        <c:crosses val="autoZero"/>
        <c:crossBetween val="between"/>
        <c:majorUnit val="1"/>
        <c:minorUnit val="0.2"/>
      </c:valAx>
    </c:plotArea>
    <c:legend>
      <c:legendPos val="b"/>
      <c:layout>
        <c:manualLayout>
          <c:xMode val="edge"/>
          <c:yMode val="edge"/>
          <c:x val="1.4246498599439775E-2"/>
          <c:y val="0.92349344506743858"/>
          <c:w val="0.97150676937441638"/>
          <c:h val="5.9385594042128953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36379116003552"/>
          <c:y val="4.6260498687663965E-2"/>
          <c:w val="0.87588459601413526"/>
          <c:h val="0.72628587962962976"/>
        </c:manualLayout>
      </c:layout>
      <c:lineChart>
        <c:grouping val="standard"/>
        <c:varyColors val="0"/>
        <c:ser>
          <c:idx val="1"/>
          <c:order val="0"/>
          <c:tx>
            <c:strRef>
              <c:f>AUX!$A$285</c:f>
              <c:strCache>
                <c:ptCount val="1"/>
                <c:pt idx="0">
                  <c:v>Continente</c:v>
                </c:pt>
              </c:strCache>
            </c:strRef>
          </c:tx>
          <c:spPr>
            <a:ln w="12700">
              <a:solidFill>
                <a:srgbClr val="FF0000"/>
              </a:solidFill>
            </a:ln>
          </c:spPr>
          <c:marker>
            <c:symbol val="none"/>
          </c:marker>
          <c:cat>
            <c:strRef>
              <c:f>AUX!$B$284:$U$284</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AUX!$B$285:$U$285</c:f>
              <c:numCache>
                <c:formatCode>0.0</c:formatCode>
                <c:ptCount val="20"/>
                <c:pt idx="0">
                  <c:v>4.2022749488466529</c:v>
                </c:pt>
                <c:pt idx="1">
                  <c:v>3.8513329874237145</c:v>
                </c:pt>
                <c:pt idx="2">
                  <c:v>3.7364869767104403</c:v>
                </c:pt>
                <c:pt idx="3">
                  <c:v>3.5537850535186712</c:v>
                </c:pt>
                <c:pt idx="4">
                  <c:v>3.4636874903153472</c:v>
                </c:pt>
                <c:pt idx="5">
                  <c:v>3.2087122906416181</c:v>
                </c:pt>
                <c:pt idx="6">
                  <c:v>2.9685043570489427</c:v>
                </c:pt>
                <c:pt idx="7">
                  <c:v>2.7594821350616741</c:v>
                </c:pt>
                <c:pt idx="8">
                  <c:v>2.7855697075802643</c:v>
                </c:pt>
                <c:pt idx="9">
                  <c:v>2.8446665824787152</c:v>
                </c:pt>
                <c:pt idx="10">
                  <c:v>2.7688219185473972</c:v>
                </c:pt>
                <c:pt idx="11">
                  <c:v>2.6967511877728958</c:v>
                </c:pt>
                <c:pt idx="12">
                  <c:v>2.5735458776756093</c:v>
                </c:pt>
                <c:pt idx="13">
                  <c:v>2.5029607763420714</c:v>
                </c:pt>
                <c:pt idx="14">
                  <c:v>2.4287446494572764</c:v>
                </c:pt>
                <c:pt idx="15">
                  <c:v>2.3807479451413229</c:v>
                </c:pt>
                <c:pt idx="16">
                  <c:v>2.4668173937394728</c:v>
                </c:pt>
                <c:pt idx="17">
                  <c:v>2.4205571469253058</c:v>
                </c:pt>
                <c:pt idx="18">
                  <c:v>2.5080277445429839</c:v>
                </c:pt>
                <c:pt idx="19">
                  <c:v>2.3091694282172401</c:v>
                </c:pt>
              </c:numCache>
            </c:numRef>
          </c:val>
          <c:smooth val="0"/>
          <c:extLst xmlns:c16r2="http://schemas.microsoft.com/office/drawing/2015/06/chart">
            <c:ext xmlns:c16="http://schemas.microsoft.com/office/drawing/2014/chart" uri="{C3380CC4-5D6E-409C-BE32-E72D297353CC}">
              <c16:uniqueId val="{00000000-7255-48C0-9C3F-50979346D1E5}"/>
            </c:ext>
          </c:extLst>
        </c:ser>
        <c:ser>
          <c:idx val="2"/>
          <c:order val="1"/>
          <c:tx>
            <c:strRef>
              <c:f>AUX!$A$286</c:f>
              <c:strCache>
                <c:ptCount val="1"/>
                <c:pt idx="0">
                  <c:v>ARS Alentejo</c:v>
                </c:pt>
              </c:strCache>
            </c:strRef>
          </c:tx>
          <c:spPr>
            <a:ln w="12700">
              <a:solidFill>
                <a:schemeClr val="tx2"/>
              </a:solidFill>
            </a:ln>
          </c:spPr>
          <c:marker>
            <c:symbol val="none"/>
          </c:marker>
          <c:cat>
            <c:strRef>
              <c:f>AUX!$B$284:$U$284</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AUX!$B$286:$U$286</c:f>
              <c:numCache>
                <c:formatCode>0.0</c:formatCode>
                <c:ptCount val="20"/>
                <c:pt idx="0">
                  <c:v>3.7037037037037037</c:v>
                </c:pt>
                <c:pt idx="1">
                  <c:v>4.4753853804077579</c:v>
                </c:pt>
                <c:pt idx="2">
                  <c:v>4.9333991119881597</c:v>
                </c:pt>
                <c:pt idx="3">
                  <c:v>5.8693006942953261</c:v>
                </c:pt>
                <c:pt idx="4">
                  <c:v>5.4992764109985526</c:v>
                </c:pt>
                <c:pt idx="5">
                  <c:v>4.6965583033683131</c:v>
                </c:pt>
                <c:pt idx="6">
                  <c:v>3.992160847789795</c:v>
                </c:pt>
                <c:pt idx="7">
                  <c:v>3.7925753045000365</c:v>
                </c:pt>
                <c:pt idx="8">
                  <c:v>3.5576413594731662</c:v>
                </c:pt>
                <c:pt idx="9">
                  <c:v>4.3526432415321299</c:v>
                </c:pt>
                <c:pt idx="10">
                  <c:v>3.6484514350575648</c:v>
                </c:pt>
                <c:pt idx="11">
                  <c:v>3.8298565840938723</c:v>
                </c:pt>
                <c:pt idx="12">
                  <c:v>3.4638311583695827</c:v>
                </c:pt>
                <c:pt idx="13">
                  <c:v>3.2485990416632826</c:v>
                </c:pt>
                <c:pt idx="14">
                  <c:v>3.8464686144529012</c:v>
                </c:pt>
                <c:pt idx="15">
                  <c:v>3.5344827586206895</c:v>
                </c:pt>
                <c:pt idx="16">
                  <c:v>3.6677058499908304</c:v>
                </c:pt>
                <c:pt idx="17">
                  <c:v>2.8379528899820263</c:v>
                </c:pt>
                <c:pt idx="18">
                  <c:v>2.8042624789680315</c:v>
                </c:pt>
                <c:pt idx="19">
                  <c:v>3.4176981341215593</c:v>
                </c:pt>
              </c:numCache>
            </c:numRef>
          </c:val>
          <c:smooth val="0"/>
          <c:extLst xmlns:c16r2="http://schemas.microsoft.com/office/drawing/2015/06/chart">
            <c:ext xmlns:c16="http://schemas.microsoft.com/office/drawing/2014/chart" uri="{C3380CC4-5D6E-409C-BE32-E72D297353CC}">
              <c16:uniqueId val="{00000001-7255-48C0-9C3F-50979346D1E5}"/>
            </c:ext>
          </c:extLst>
        </c:ser>
        <c:ser>
          <c:idx val="3"/>
          <c:order val="2"/>
          <c:tx>
            <c:strRef>
              <c:f>AUX!$A$287</c:f>
              <c:strCache>
                <c:ptCount val="1"/>
                <c:pt idx="0">
                  <c:v>ACeS Alentejo Central</c:v>
                </c:pt>
              </c:strCache>
            </c:strRef>
          </c:tx>
          <c:spPr>
            <a:ln w="25400">
              <a:solidFill>
                <a:srgbClr val="008080"/>
              </a:solidFill>
            </a:ln>
          </c:spPr>
          <c:marker>
            <c:symbol val="none"/>
          </c:marker>
          <c:cat>
            <c:strRef>
              <c:f>AUX!$B$284:$U$284</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AUX!$B$287:$U$287</c:f>
              <c:numCache>
                <c:formatCode>0.0</c:formatCode>
                <c:ptCount val="20"/>
                <c:pt idx="0">
                  <c:v>2.796300279630028</c:v>
                </c:pt>
                <c:pt idx="1">
                  <c:v>4.431314623338257</c:v>
                </c:pt>
                <c:pt idx="2">
                  <c:v>5.2854122621564485</c:v>
                </c:pt>
                <c:pt idx="3">
                  <c:v>6.4212328767123283</c:v>
                </c:pt>
                <c:pt idx="4">
                  <c:v>5.3984020729863955</c:v>
                </c:pt>
                <c:pt idx="5">
                  <c:v>4.3431053203040175</c:v>
                </c:pt>
                <c:pt idx="6">
                  <c:v>3.8461538461538463</c:v>
                </c:pt>
                <c:pt idx="7">
                  <c:v>3.9045553145336229</c:v>
                </c:pt>
                <c:pt idx="8">
                  <c:v>3.9991113085980894</c:v>
                </c:pt>
                <c:pt idx="9">
                  <c:v>3.9562485454968583</c:v>
                </c:pt>
                <c:pt idx="10">
                  <c:v>3.0638699033702568</c:v>
                </c:pt>
                <c:pt idx="11">
                  <c:v>3.4238200048911716</c:v>
                </c:pt>
                <c:pt idx="12">
                  <c:v>2.9622315477659837</c:v>
                </c:pt>
                <c:pt idx="13">
                  <c:v>3.4956304619225969</c:v>
                </c:pt>
                <c:pt idx="14">
                  <c:v>3.2614149523331659</c:v>
                </c:pt>
                <c:pt idx="15">
                  <c:v>3.9267015706806281</c:v>
                </c:pt>
                <c:pt idx="16">
                  <c:v>3.0951041080472708</c:v>
                </c:pt>
                <c:pt idx="17">
                  <c:v>3.4782608695652177</c:v>
                </c:pt>
                <c:pt idx="18">
                  <c:v>2.8376844494892168</c:v>
                </c:pt>
                <c:pt idx="19">
                  <c:v>3.6241984945637022</c:v>
                </c:pt>
              </c:numCache>
            </c:numRef>
          </c:val>
          <c:smooth val="0"/>
          <c:extLst xmlns:c16r2="http://schemas.microsoft.com/office/drawing/2015/06/chart">
            <c:ext xmlns:c16="http://schemas.microsoft.com/office/drawing/2014/chart" uri="{C3380CC4-5D6E-409C-BE32-E72D297353CC}">
              <c16:uniqueId val="{00000002-7255-48C0-9C3F-50979346D1E5}"/>
            </c:ext>
          </c:extLst>
        </c:ser>
        <c:dLbls>
          <c:showLegendKey val="0"/>
          <c:showVal val="0"/>
          <c:showCatName val="0"/>
          <c:showSerName val="0"/>
          <c:showPercent val="0"/>
          <c:showBubbleSize val="0"/>
        </c:dLbls>
        <c:marker val="1"/>
        <c:smooth val="0"/>
        <c:axId val="151300608"/>
        <c:axId val="151604032"/>
      </c:lineChart>
      <c:catAx>
        <c:axId val="151300608"/>
        <c:scaling>
          <c:orientation val="minMax"/>
        </c:scaling>
        <c:delete val="0"/>
        <c:axPos val="b"/>
        <c:numFmt formatCode="General" sourceLinked="1"/>
        <c:majorTickMark val="out"/>
        <c:minorTickMark val="none"/>
        <c:tickLblPos val="nextTo"/>
        <c:txPr>
          <a:bodyPr rot="-5400000" vert="horz"/>
          <a:lstStyle/>
          <a:p>
            <a:pPr>
              <a:defRPr lang="en-US" sz="800">
                <a:latin typeface="Arial" pitchFamily="34" charset="0"/>
                <a:cs typeface="Arial" pitchFamily="34" charset="0"/>
              </a:defRPr>
            </a:pPr>
            <a:endParaRPr lang="pt-PT"/>
          </a:p>
        </c:txPr>
        <c:crossAx val="151604032"/>
        <c:crosses val="autoZero"/>
        <c:auto val="1"/>
        <c:lblAlgn val="ctr"/>
        <c:lblOffset val="100"/>
        <c:tickLblSkip val="1"/>
        <c:tickMarkSkip val="1"/>
        <c:noMultiLvlLbl val="0"/>
      </c:catAx>
      <c:valAx>
        <c:axId val="151604032"/>
        <c:scaling>
          <c:orientation val="minMax"/>
        </c:scaling>
        <c:delete val="0"/>
        <c:axPos val="l"/>
        <c:majorGridlines>
          <c:spPr>
            <a:ln w="3175">
              <a:solidFill>
                <a:schemeClr val="bg1">
                  <a:lumMod val="95000"/>
                </a:schemeClr>
              </a:solidFill>
            </a:ln>
          </c:spPr>
        </c:majorGridlines>
        <c:title>
          <c:tx>
            <c:rich>
              <a:bodyPr rot="-5400000" vert="horz"/>
              <a:lstStyle/>
              <a:p>
                <a:pPr marL="0" marR="0" indent="0" algn="ctr" defTabSz="914400" rtl="0" eaLnBrk="1" fontAlgn="auto" latinLnBrk="0" hangingPunct="1">
                  <a:lnSpc>
                    <a:spcPct val="100000"/>
                  </a:lnSpc>
                  <a:spcBef>
                    <a:spcPts val="0"/>
                  </a:spcBef>
                  <a:spcAft>
                    <a:spcPts val="0"/>
                  </a:spcAft>
                  <a:buClrTx/>
                  <a:buSzTx/>
                  <a:buFontTx/>
                  <a:buNone/>
                  <a:tabLst/>
                  <a:defRPr lang="en-US" sz="900" b="0" i="0" u="none" strike="noStrike" kern="1200" baseline="0">
                    <a:solidFill>
                      <a:sysClr val="windowText" lastClr="000000"/>
                    </a:solidFill>
                    <a:latin typeface="Arial" pitchFamily="34" charset="0"/>
                    <a:ea typeface="+mn-ea"/>
                    <a:cs typeface="Arial" pitchFamily="34" charset="0"/>
                  </a:defRPr>
                </a:pPr>
                <a:r>
                  <a:rPr lang="en-US" sz="900" b="0" i="0" baseline="0"/>
                  <a:t>/1000 (nv+fm 28+ sem)</a:t>
                </a:r>
              </a:p>
            </c:rich>
          </c:tx>
          <c:layout>
            <c:manualLayout>
              <c:xMode val="edge"/>
              <c:yMode val="edge"/>
              <c:x val="2.6548672566373476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51300608"/>
        <c:crosses val="autoZero"/>
        <c:crossBetween val="between"/>
        <c:majorUnit val="1"/>
        <c:minorUnit val="0.2"/>
      </c:valAx>
    </c:plotArea>
    <c:legend>
      <c:legendPos val="b"/>
      <c:layout>
        <c:manualLayout>
          <c:xMode val="edge"/>
          <c:yMode val="edge"/>
          <c:x val="1.4246498599439775E-2"/>
          <c:y val="0.92349344506743858"/>
          <c:w val="0.97150676937441638"/>
          <c:h val="5.9385594042128953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36379116003552"/>
          <c:y val="4.6260498687663965E-2"/>
          <c:w val="0.87588459601413571"/>
          <c:h val="0.71158680555555553"/>
        </c:manualLayout>
      </c:layout>
      <c:lineChart>
        <c:grouping val="standard"/>
        <c:varyColors val="0"/>
        <c:ser>
          <c:idx val="1"/>
          <c:order val="0"/>
          <c:tx>
            <c:strRef>
              <c:f>AUX!$A$291</c:f>
              <c:strCache>
                <c:ptCount val="1"/>
                <c:pt idx="0">
                  <c:v>Continente</c:v>
                </c:pt>
              </c:strCache>
            </c:strRef>
          </c:tx>
          <c:spPr>
            <a:ln w="12700">
              <a:solidFill>
                <a:srgbClr val="FF0000"/>
              </a:solidFill>
            </a:ln>
          </c:spPr>
          <c:marker>
            <c:symbol val="none"/>
          </c:marker>
          <c:cat>
            <c:strRef>
              <c:f>AUX!$B$290:$U$290</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AUX!$B$291:$U$291</c:f>
              <c:numCache>
                <c:formatCode>0.0</c:formatCode>
                <c:ptCount val="20"/>
                <c:pt idx="0">
                  <c:v>7.0341745217044203</c:v>
                </c:pt>
                <c:pt idx="1">
                  <c:v>6.5197786178439951</c:v>
                </c:pt>
                <c:pt idx="2">
                  <c:v>6.3060775351278151</c:v>
                </c:pt>
                <c:pt idx="3">
                  <c:v>5.9027945948563953</c:v>
                </c:pt>
                <c:pt idx="4">
                  <c:v>5.8031957074581699</c:v>
                </c:pt>
                <c:pt idx="5">
                  <c:v>5.4110133691168434</c:v>
                </c:pt>
                <c:pt idx="6">
                  <c:v>5.0458298162100421</c:v>
                </c:pt>
                <c:pt idx="7">
                  <c:v>4.5056671350776067</c:v>
                </c:pt>
                <c:pt idx="8">
                  <c:v>4.3670964340802731</c:v>
                </c:pt>
                <c:pt idx="9">
                  <c:v>4.3932818014449309</c:v>
                </c:pt>
                <c:pt idx="10">
                  <c:v>4.2931915984297637</c:v>
                </c:pt>
                <c:pt idx="11">
                  <c:v>4.2392241601423608</c:v>
                </c:pt>
                <c:pt idx="12">
                  <c:v>3.968841835451542</c:v>
                </c:pt>
                <c:pt idx="13">
                  <c:v>3.8993866331995828</c:v>
                </c:pt>
                <c:pt idx="14">
                  <c:v>3.7873807541160827</c:v>
                </c:pt>
                <c:pt idx="15">
                  <c:v>3.785779519323087</c:v>
                </c:pt>
                <c:pt idx="16">
                  <c:v>3.8711324709768022</c:v>
                </c:pt>
                <c:pt idx="17">
                  <c:v>3.7648458046468001</c:v>
                </c:pt>
                <c:pt idx="18">
                  <c:v>3.9429485360929859</c:v>
                </c:pt>
                <c:pt idx="19">
                  <c:v>3.629852294180083</c:v>
                </c:pt>
              </c:numCache>
            </c:numRef>
          </c:val>
          <c:smooth val="0"/>
          <c:extLst xmlns:c16r2="http://schemas.microsoft.com/office/drawing/2015/06/chart">
            <c:ext xmlns:c16="http://schemas.microsoft.com/office/drawing/2014/chart" uri="{C3380CC4-5D6E-409C-BE32-E72D297353CC}">
              <c16:uniqueId val="{00000000-49CA-4F53-9382-E89DF4A4F62D}"/>
            </c:ext>
          </c:extLst>
        </c:ser>
        <c:ser>
          <c:idx val="2"/>
          <c:order val="1"/>
          <c:tx>
            <c:strRef>
              <c:f>AUX!$A$292</c:f>
              <c:strCache>
                <c:ptCount val="1"/>
                <c:pt idx="0">
                  <c:v>ARS Alentejo</c:v>
                </c:pt>
              </c:strCache>
            </c:strRef>
          </c:tx>
          <c:spPr>
            <a:ln w="12700">
              <a:solidFill>
                <a:schemeClr val="tx2"/>
              </a:solidFill>
            </a:ln>
          </c:spPr>
          <c:marker>
            <c:symbol val="none"/>
          </c:marker>
          <c:cat>
            <c:strRef>
              <c:f>AUX!$B$290:$U$290</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AUX!$B$292:$U$292</c:f>
              <c:numCache>
                <c:formatCode>0.0</c:formatCode>
                <c:ptCount val="20"/>
                <c:pt idx="0">
                  <c:v>5.5192447349310099</c:v>
                </c:pt>
                <c:pt idx="1">
                  <c:v>6.2513319599346451</c:v>
                </c:pt>
                <c:pt idx="2">
                  <c:v>6.7658044964409054</c:v>
                </c:pt>
                <c:pt idx="3">
                  <c:v>7.7302984754133561</c:v>
                </c:pt>
                <c:pt idx="4">
                  <c:v>7.5253256150506509</c:v>
                </c:pt>
                <c:pt idx="5">
                  <c:v>6.9714537315623391</c:v>
                </c:pt>
                <c:pt idx="6">
                  <c:v>6.67779632721202</c:v>
                </c:pt>
                <c:pt idx="7">
                  <c:v>6.4182043614616004</c:v>
                </c:pt>
                <c:pt idx="8">
                  <c:v>5.9798652637953227</c:v>
                </c:pt>
                <c:pt idx="9">
                  <c:v>6.2519784742006959</c:v>
                </c:pt>
                <c:pt idx="10">
                  <c:v>5.5132155018647646</c:v>
                </c:pt>
                <c:pt idx="11">
                  <c:v>6.0299869621903515</c:v>
                </c:pt>
                <c:pt idx="12">
                  <c:v>5.3971322700177211</c:v>
                </c:pt>
                <c:pt idx="13">
                  <c:v>5.0353285145780884</c:v>
                </c:pt>
                <c:pt idx="14">
                  <c:v>5.6469432850478762</c:v>
                </c:pt>
                <c:pt idx="15">
                  <c:v>5.431034482758621</c:v>
                </c:pt>
                <c:pt idx="16">
                  <c:v>5.501558774986246</c:v>
                </c:pt>
                <c:pt idx="17">
                  <c:v>4.1623309053069724</c:v>
                </c:pt>
                <c:pt idx="18">
                  <c:v>3.9259674705552441</c:v>
                </c:pt>
                <c:pt idx="19">
                  <c:v>4.5261407722150384</c:v>
                </c:pt>
              </c:numCache>
            </c:numRef>
          </c:val>
          <c:smooth val="0"/>
          <c:extLst xmlns:c16r2="http://schemas.microsoft.com/office/drawing/2015/06/chart">
            <c:ext xmlns:c16="http://schemas.microsoft.com/office/drawing/2014/chart" uri="{C3380CC4-5D6E-409C-BE32-E72D297353CC}">
              <c16:uniqueId val="{00000001-49CA-4F53-9382-E89DF4A4F62D}"/>
            </c:ext>
          </c:extLst>
        </c:ser>
        <c:ser>
          <c:idx val="3"/>
          <c:order val="2"/>
          <c:tx>
            <c:strRef>
              <c:f>AUX!$A$293</c:f>
              <c:strCache>
                <c:ptCount val="1"/>
                <c:pt idx="0">
                  <c:v>ACeS Alentejo Central</c:v>
                </c:pt>
              </c:strCache>
            </c:strRef>
          </c:tx>
          <c:spPr>
            <a:ln w="25400">
              <a:solidFill>
                <a:srgbClr val="008080"/>
              </a:solidFill>
            </a:ln>
          </c:spPr>
          <c:marker>
            <c:symbol val="none"/>
          </c:marker>
          <c:cat>
            <c:strRef>
              <c:f>AUX!$B$290:$U$290</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AUX!$B$293:$U$293</c:f>
              <c:numCache>
                <c:formatCode>0.0</c:formatCode>
                <c:ptCount val="20"/>
                <c:pt idx="0">
                  <c:v>4.7322004732200469</c:v>
                </c:pt>
                <c:pt idx="1">
                  <c:v>6.5414644439755225</c:v>
                </c:pt>
                <c:pt idx="2">
                  <c:v>6.765327695560253</c:v>
                </c:pt>
                <c:pt idx="3">
                  <c:v>7.919520547945206</c:v>
                </c:pt>
                <c:pt idx="4">
                  <c:v>6.6940185705031316</c:v>
                </c:pt>
                <c:pt idx="5">
                  <c:v>6.0803474484256244</c:v>
                </c:pt>
                <c:pt idx="6">
                  <c:v>6.4102564102564097</c:v>
                </c:pt>
                <c:pt idx="7">
                  <c:v>6.7245119305856829</c:v>
                </c:pt>
                <c:pt idx="8">
                  <c:v>6.2208398133748055</c:v>
                </c:pt>
                <c:pt idx="9">
                  <c:v>5.5852920642308588</c:v>
                </c:pt>
                <c:pt idx="10">
                  <c:v>4.2422814046665094</c:v>
                </c:pt>
                <c:pt idx="11">
                  <c:v>4.8911714355588165</c:v>
                </c:pt>
                <c:pt idx="12">
                  <c:v>4.1964946926684767</c:v>
                </c:pt>
                <c:pt idx="13">
                  <c:v>4.7440699126092385</c:v>
                </c:pt>
                <c:pt idx="14">
                  <c:v>5.0175614651279474</c:v>
                </c:pt>
                <c:pt idx="15">
                  <c:v>5.4973821989528799</c:v>
                </c:pt>
                <c:pt idx="16">
                  <c:v>4.7833427124366903</c:v>
                </c:pt>
                <c:pt idx="17">
                  <c:v>4.3478260869565215</c:v>
                </c:pt>
                <c:pt idx="18">
                  <c:v>3.4052213393870598</c:v>
                </c:pt>
                <c:pt idx="19">
                  <c:v>4.1817674937273486</c:v>
                </c:pt>
              </c:numCache>
            </c:numRef>
          </c:val>
          <c:smooth val="0"/>
          <c:extLst xmlns:c16r2="http://schemas.microsoft.com/office/drawing/2015/06/chart">
            <c:ext xmlns:c16="http://schemas.microsoft.com/office/drawing/2014/chart" uri="{C3380CC4-5D6E-409C-BE32-E72D297353CC}">
              <c16:uniqueId val="{00000002-49CA-4F53-9382-E89DF4A4F62D}"/>
            </c:ext>
          </c:extLst>
        </c:ser>
        <c:dLbls>
          <c:showLegendKey val="0"/>
          <c:showVal val="0"/>
          <c:showCatName val="0"/>
          <c:showSerName val="0"/>
          <c:showPercent val="0"/>
          <c:showBubbleSize val="0"/>
        </c:dLbls>
        <c:marker val="1"/>
        <c:smooth val="0"/>
        <c:axId val="151299584"/>
        <c:axId val="151606336"/>
      </c:lineChart>
      <c:catAx>
        <c:axId val="151299584"/>
        <c:scaling>
          <c:orientation val="minMax"/>
        </c:scaling>
        <c:delete val="0"/>
        <c:axPos val="b"/>
        <c:numFmt formatCode="General" sourceLinked="1"/>
        <c:majorTickMark val="out"/>
        <c:minorTickMark val="none"/>
        <c:tickLblPos val="nextTo"/>
        <c:txPr>
          <a:bodyPr rot="-5400000" vert="horz"/>
          <a:lstStyle/>
          <a:p>
            <a:pPr>
              <a:defRPr lang="en-US" sz="800">
                <a:latin typeface="Arial" pitchFamily="34" charset="0"/>
                <a:cs typeface="Arial" pitchFamily="34" charset="0"/>
              </a:defRPr>
            </a:pPr>
            <a:endParaRPr lang="pt-PT"/>
          </a:p>
        </c:txPr>
        <c:crossAx val="151606336"/>
        <c:crosses val="autoZero"/>
        <c:auto val="1"/>
        <c:lblAlgn val="ctr"/>
        <c:lblOffset val="100"/>
        <c:tickLblSkip val="1"/>
        <c:tickMarkSkip val="1"/>
        <c:noMultiLvlLbl val="0"/>
      </c:catAx>
      <c:valAx>
        <c:axId val="151606336"/>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i="0" baseline="0"/>
                  <a:t>/1000 (nv+fm 28+ sem)</a:t>
                </a:r>
              </a:p>
            </c:rich>
          </c:tx>
          <c:layout>
            <c:manualLayout>
              <c:xMode val="edge"/>
              <c:yMode val="edge"/>
              <c:x val="2.6548672566373494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51299584"/>
        <c:crosses val="autoZero"/>
        <c:crossBetween val="between"/>
        <c:majorUnit val="1"/>
        <c:minorUnit val="0.2"/>
      </c:valAx>
    </c:plotArea>
    <c:legend>
      <c:legendPos val="b"/>
      <c:layout>
        <c:manualLayout>
          <c:xMode val="edge"/>
          <c:yMode val="edge"/>
          <c:x val="1.4246498599439775E-2"/>
          <c:y val="0.92349344506743858"/>
          <c:w val="0.97150676937441638"/>
          <c:h val="5.9385594042128988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13912429378549"/>
          <c:y val="7.565856481481481E-2"/>
          <c:w val="0.87610922787193979"/>
          <c:h val="0.7164864969136"/>
        </c:manualLayout>
      </c:layout>
      <c:lineChart>
        <c:grouping val="standard"/>
        <c:varyColors val="0"/>
        <c:ser>
          <c:idx val="1"/>
          <c:order val="0"/>
          <c:tx>
            <c:strRef>
              <c:f>AUX!$A$237</c:f>
              <c:strCache>
                <c:ptCount val="1"/>
                <c:pt idx="0">
                  <c:v>Continente</c:v>
                </c:pt>
              </c:strCache>
            </c:strRef>
          </c:tx>
          <c:spPr>
            <a:ln w="12700">
              <a:solidFill>
                <a:srgbClr val="FF0000"/>
              </a:solidFill>
            </a:ln>
          </c:spPr>
          <c:marker>
            <c:symbol val="none"/>
          </c:marker>
          <c:cat>
            <c:strRef>
              <c:f>AUX!$F$236:$U$236</c:f>
              <c:strCache>
                <c:ptCount val="16"/>
                <c:pt idx="0">
                  <c:v>00-02</c:v>
                </c:pt>
                <c:pt idx="1">
                  <c:v>01-03</c:v>
                </c:pt>
                <c:pt idx="2">
                  <c:v>02-04</c:v>
                </c:pt>
                <c:pt idx="3">
                  <c:v>03-05</c:v>
                </c:pt>
                <c:pt idx="4">
                  <c:v>04-06</c:v>
                </c:pt>
                <c:pt idx="5">
                  <c:v>05-07</c:v>
                </c:pt>
                <c:pt idx="6">
                  <c:v>06-08</c:v>
                </c:pt>
                <c:pt idx="7">
                  <c:v>07-09</c:v>
                </c:pt>
                <c:pt idx="8">
                  <c:v>08-10</c:v>
                </c:pt>
                <c:pt idx="9">
                  <c:v>09-11</c:v>
                </c:pt>
                <c:pt idx="10">
                  <c:v>10-12</c:v>
                </c:pt>
                <c:pt idx="11">
                  <c:v>11-13</c:v>
                </c:pt>
                <c:pt idx="12">
                  <c:v>12-14</c:v>
                </c:pt>
                <c:pt idx="13">
                  <c:v>13-15</c:v>
                </c:pt>
                <c:pt idx="14">
                  <c:v>14-16</c:v>
                </c:pt>
                <c:pt idx="15">
                  <c:v>15-17</c:v>
                </c:pt>
              </c:strCache>
            </c:strRef>
          </c:cat>
          <c:val>
            <c:numRef>
              <c:f>AUX!$F$237:$U$237</c:f>
              <c:numCache>
                <c:formatCode>0.0</c:formatCode>
                <c:ptCount val="16"/>
                <c:pt idx="0">
                  <c:v>6.027031394345542</c:v>
                </c:pt>
                <c:pt idx="1">
                  <c:v>6.3536333409161028</c:v>
                </c:pt>
                <c:pt idx="2">
                  <c:v>6.7345853279325727</c:v>
                </c:pt>
                <c:pt idx="3">
                  <c:v>6.7775217998408746</c:v>
                </c:pt>
                <c:pt idx="4">
                  <c:v>7.1021596256387838</c:v>
                </c:pt>
                <c:pt idx="5">
                  <c:v>7.8368182151450725</c:v>
                </c:pt>
                <c:pt idx="6">
                  <c:v>8.6653477400700041</c:v>
                </c:pt>
                <c:pt idx="7">
                  <c:v>8.9602006159018419</c:v>
                </c:pt>
                <c:pt idx="8">
                  <c:v>8.5187590237432396</c:v>
                </c:pt>
                <c:pt idx="9">
                  <c:v>8.0210378582212805</c:v>
                </c:pt>
                <c:pt idx="10">
                  <c:v>7.6960533059969247</c:v>
                </c:pt>
                <c:pt idx="11">
                  <c:v>7.7440985235550475</c:v>
                </c:pt>
                <c:pt idx="12">
                  <c:v>7.8517906904737327</c:v>
                </c:pt>
                <c:pt idx="13">
                  <c:v>7.9177703800412242</c:v>
                </c:pt>
                <c:pt idx="14">
                  <c:v>7.8974811321921283</c:v>
                </c:pt>
                <c:pt idx="15">
                  <c:v>8.0155275467775464</c:v>
                </c:pt>
              </c:numCache>
            </c:numRef>
          </c:val>
          <c:smooth val="0"/>
          <c:extLst xmlns:c16r2="http://schemas.microsoft.com/office/drawing/2015/06/chart">
            <c:ext xmlns:c16="http://schemas.microsoft.com/office/drawing/2014/chart" uri="{C3380CC4-5D6E-409C-BE32-E72D297353CC}">
              <c16:uniqueId val="{00000000-8423-4ACB-99B4-308B607F7FDC}"/>
            </c:ext>
          </c:extLst>
        </c:ser>
        <c:ser>
          <c:idx val="2"/>
          <c:order val="1"/>
          <c:tx>
            <c:strRef>
              <c:f>AUX!$A$238</c:f>
              <c:strCache>
                <c:ptCount val="1"/>
                <c:pt idx="0">
                  <c:v>ARS Alentejo</c:v>
                </c:pt>
              </c:strCache>
            </c:strRef>
          </c:tx>
          <c:spPr>
            <a:ln w="12700">
              <a:solidFill>
                <a:schemeClr val="tx2"/>
              </a:solidFill>
            </a:ln>
          </c:spPr>
          <c:marker>
            <c:symbol val="none"/>
          </c:marker>
          <c:cat>
            <c:strRef>
              <c:f>AUX!$F$236:$U$236</c:f>
              <c:strCache>
                <c:ptCount val="16"/>
                <c:pt idx="0">
                  <c:v>00-02</c:v>
                </c:pt>
                <c:pt idx="1">
                  <c:v>01-03</c:v>
                </c:pt>
                <c:pt idx="2">
                  <c:v>02-04</c:v>
                </c:pt>
                <c:pt idx="3">
                  <c:v>03-05</c:v>
                </c:pt>
                <c:pt idx="4">
                  <c:v>04-06</c:v>
                </c:pt>
                <c:pt idx="5">
                  <c:v>05-07</c:v>
                </c:pt>
                <c:pt idx="6">
                  <c:v>06-08</c:v>
                </c:pt>
                <c:pt idx="7">
                  <c:v>07-09</c:v>
                </c:pt>
                <c:pt idx="8">
                  <c:v>08-10</c:v>
                </c:pt>
                <c:pt idx="9">
                  <c:v>09-11</c:v>
                </c:pt>
                <c:pt idx="10">
                  <c:v>10-12</c:v>
                </c:pt>
                <c:pt idx="11">
                  <c:v>11-13</c:v>
                </c:pt>
                <c:pt idx="12">
                  <c:v>12-14</c:v>
                </c:pt>
                <c:pt idx="13">
                  <c:v>13-15</c:v>
                </c:pt>
                <c:pt idx="14">
                  <c:v>14-16</c:v>
                </c:pt>
                <c:pt idx="15">
                  <c:v>15-17</c:v>
                </c:pt>
              </c:strCache>
            </c:strRef>
          </c:cat>
          <c:val>
            <c:numRef>
              <c:f>AUX!$F$238:$U$238</c:f>
              <c:numCache>
                <c:formatCode>0.0</c:formatCode>
                <c:ptCount val="16"/>
                <c:pt idx="0">
                  <c:v>6.257275902211874</c:v>
                </c:pt>
                <c:pt idx="1">
                  <c:v>6.4366290643662909</c:v>
                </c:pt>
                <c:pt idx="2">
                  <c:v>6.7118495846086574</c:v>
                </c:pt>
                <c:pt idx="3">
                  <c:v>6.8526246430924669</c:v>
                </c:pt>
                <c:pt idx="4">
                  <c:v>7.0723184442418718</c:v>
                </c:pt>
                <c:pt idx="5">
                  <c:v>8.1154121294014772</c:v>
                </c:pt>
                <c:pt idx="6">
                  <c:v>8.5686386199039788</c:v>
                </c:pt>
                <c:pt idx="7">
                  <c:v>8.8016359918200404</c:v>
                </c:pt>
                <c:pt idx="8">
                  <c:v>8.1157545873413639</c:v>
                </c:pt>
                <c:pt idx="9">
                  <c:v>7.463537847307097</c:v>
                </c:pt>
                <c:pt idx="10">
                  <c:v>7.0900427209990138</c:v>
                </c:pt>
                <c:pt idx="11">
                  <c:v>6.9469677307725588</c:v>
                </c:pt>
                <c:pt idx="12">
                  <c:v>7.0863243143751156</c:v>
                </c:pt>
                <c:pt idx="13">
                  <c:v>7.2953230243809886</c:v>
                </c:pt>
                <c:pt idx="14">
                  <c:v>7.2928383952006</c:v>
                </c:pt>
                <c:pt idx="15">
                  <c:v>7.5261840763740846</c:v>
                </c:pt>
              </c:numCache>
            </c:numRef>
          </c:val>
          <c:smooth val="0"/>
          <c:extLst xmlns:c16r2="http://schemas.microsoft.com/office/drawing/2015/06/chart">
            <c:ext xmlns:c16="http://schemas.microsoft.com/office/drawing/2014/chart" uri="{C3380CC4-5D6E-409C-BE32-E72D297353CC}">
              <c16:uniqueId val="{00000001-8423-4ACB-99B4-308B607F7FDC}"/>
            </c:ext>
          </c:extLst>
        </c:ser>
        <c:ser>
          <c:idx val="3"/>
          <c:order val="2"/>
          <c:tx>
            <c:strRef>
              <c:f>AUX!$A$239</c:f>
              <c:strCache>
                <c:ptCount val="1"/>
                <c:pt idx="0">
                  <c:v>ACeS Alentejo Central</c:v>
                </c:pt>
              </c:strCache>
            </c:strRef>
          </c:tx>
          <c:spPr>
            <a:ln w="25400">
              <a:solidFill>
                <a:srgbClr val="008080"/>
              </a:solidFill>
            </a:ln>
          </c:spPr>
          <c:marker>
            <c:symbol val="none"/>
          </c:marker>
          <c:cat>
            <c:strRef>
              <c:f>AUX!$F$236:$U$236</c:f>
              <c:strCache>
                <c:ptCount val="16"/>
                <c:pt idx="0">
                  <c:v>00-02</c:v>
                </c:pt>
                <c:pt idx="1">
                  <c:v>01-03</c:v>
                </c:pt>
                <c:pt idx="2">
                  <c:v>02-04</c:v>
                </c:pt>
                <c:pt idx="3">
                  <c:v>03-05</c:v>
                </c:pt>
                <c:pt idx="4">
                  <c:v>04-06</c:v>
                </c:pt>
                <c:pt idx="5">
                  <c:v>05-07</c:v>
                </c:pt>
                <c:pt idx="6">
                  <c:v>06-08</c:v>
                </c:pt>
                <c:pt idx="7">
                  <c:v>07-09</c:v>
                </c:pt>
                <c:pt idx="8">
                  <c:v>08-10</c:v>
                </c:pt>
                <c:pt idx="9">
                  <c:v>09-11</c:v>
                </c:pt>
                <c:pt idx="10">
                  <c:v>10-12</c:v>
                </c:pt>
                <c:pt idx="11">
                  <c:v>11-13</c:v>
                </c:pt>
                <c:pt idx="12">
                  <c:v>12-14</c:v>
                </c:pt>
                <c:pt idx="13">
                  <c:v>13-15</c:v>
                </c:pt>
                <c:pt idx="14">
                  <c:v>14-16</c:v>
                </c:pt>
                <c:pt idx="15">
                  <c:v>15-17</c:v>
                </c:pt>
              </c:strCache>
            </c:strRef>
          </c:cat>
          <c:val>
            <c:numRef>
              <c:f>AUX!$F$239:$U$239</c:f>
              <c:numCache>
                <c:formatCode>0.0</c:formatCode>
                <c:ptCount val="16"/>
                <c:pt idx="0">
                  <c:v>6.6217976552323057</c:v>
                </c:pt>
                <c:pt idx="1">
                  <c:v>6.9574700109051255</c:v>
                </c:pt>
                <c:pt idx="2">
                  <c:v>6.8425568425568422</c:v>
                </c:pt>
                <c:pt idx="3">
                  <c:v>6.6419860627177698</c:v>
                </c:pt>
                <c:pt idx="4">
                  <c:v>6.6919473566807941</c:v>
                </c:pt>
                <c:pt idx="5">
                  <c:v>7.7570093457943923</c:v>
                </c:pt>
                <c:pt idx="6">
                  <c:v>8.132387706855793</c:v>
                </c:pt>
                <c:pt idx="7">
                  <c:v>8.6871165644171793</c:v>
                </c:pt>
                <c:pt idx="8">
                  <c:v>8.0465461747957416</c:v>
                </c:pt>
                <c:pt idx="9">
                  <c:v>7.1661237785016292</c:v>
                </c:pt>
                <c:pt idx="10">
                  <c:v>6.9468915177447768</c:v>
                </c:pt>
                <c:pt idx="11">
                  <c:v>6.6491458607095932</c:v>
                </c:pt>
                <c:pt idx="12">
                  <c:v>7.394863110358453</c:v>
                </c:pt>
                <c:pt idx="13">
                  <c:v>7.7370564281559044</c:v>
                </c:pt>
                <c:pt idx="14">
                  <c:v>8.0819578827546952</c:v>
                </c:pt>
                <c:pt idx="15">
                  <c:v>8.5898153329602689</c:v>
                </c:pt>
              </c:numCache>
            </c:numRef>
          </c:val>
          <c:smooth val="0"/>
          <c:extLst xmlns:c16r2="http://schemas.microsoft.com/office/drawing/2015/06/chart">
            <c:ext xmlns:c16="http://schemas.microsoft.com/office/drawing/2014/chart" uri="{C3380CC4-5D6E-409C-BE32-E72D297353CC}">
              <c16:uniqueId val="{00000002-8423-4ACB-99B4-308B607F7FDC}"/>
            </c:ext>
          </c:extLst>
        </c:ser>
        <c:dLbls>
          <c:showLegendKey val="0"/>
          <c:showVal val="0"/>
          <c:showCatName val="0"/>
          <c:showSerName val="0"/>
          <c:showPercent val="0"/>
          <c:showBubbleSize val="0"/>
        </c:dLbls>
        <c:marker val="1"/>
        <c:smooth val="0"/>
        <c:axId val="151419392"/>
        <c:axId val="151608640"/>
      </c:lineChart>
      <c:catAx>
        <c:axId val="151419392"/>
        <c:scaling>
          <c:orientation val="minMax"/>
        </c:scaling>
        <c:delete val="0"/>
        <c:axPos val="b"/>
        <c:numFmt formatCode="General" sourceLinked="1"/>
        <c:majorTickMark val="out"/>
        <c:minorTickMark val="none"/>
        <c:tickLblPos val="nextTo"/>
        <c:txPr>
          <a:bodyPr rot="-5400000" vert="horz"/>
          <a:lstStyle/>
          <a:p>
            <a:pPr>
              <a:defRPr lang="en-US" sz="800">
                <a:latin typeface="Arial" pitchFamily="34" charset="0"/>
                <a:cs typeface="Arial" pitchFamily="34" charset="0"/>
              </a:defRPr>
            </a:pPr>
            <a:endParaRPr lang="pt-PT"/>
          </a:p>
        </c:txPr>
        <c:crossAx val="151608640"/>
        <c:crosses val="autoZero"/>
        <c:auto val="1"/>
        <c:lblAlgn val="ctr"/>
        <c:lblOffset val="100"/>
        <c:tickLblSkip val="1"/>
        <c:tickMarkSkip val="1"/>
        <c:noMultiLvlLbl val="0"/>
      </c:catAx>
      <c:valAx>
        <c:axId val="151608640"/>
        <c:scaling>
          <c:orientation val="minMax"/>
        </c:scaling>
        <c:delete val="0"/>
        <c:axPos val="l"/>
        <c:majorGridlines>
          <c:spPr>
            <a:ln w="3175">
              <a:solidFill>
                <a:schemeClr val="bg1">
                  <a:lumMod val="95000"/>
                </a:schemeClr>
              </a:solidFill>
            </a:ln>
          </c:spPr>
        </c:majorGridlines>
        <c:title>
          <c:tx>
            <c:rich>
              <a:bodyPr rot="0" vert="horz"/>
              <a:lstStyle/>
              <a:p>
                <a:pPr>
                  <a:defRPr lang="en-US" sz="900" b="0">
                    <a:latin typeface="Arial" pitchFamily="34" charset="0"/>
                    <a:cs typeface="Arial" pitchFamily="34" charset="0"/>
                  </a:defRPr>
                </a:pPr>
                <a:r>
                  <a:rPr lang="en-US" sz="900" b="0">
                    <a:latin typeface="Arial" pitchFamily="34" charset="0"/>
                    <a:cs typeface="Arial" pitchFamily="34" charset="0"/>
                  </a:rPr>
                  <a:t>%</a:t>
                </a:r>
              </a:p>
            </c:rich>
          </c:tx>
          <c:layout>
            <c:manualLayout>
              <c:xMode val="edge"/>
              <c:yMode val="edge"/>
              <c:x val="2.6548672566373455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51419392"/>
        <c:crosses val="autoZero"/>
        <c:crossBetween val="between"/>
        <c:majorUnit val="1"/>
        <c:minorUnit val="0.2"/>
      </c:valAx>
    </c:plotArea>
    <c:legend>
      <c:legendPos val="b"/>
      <c:layout>
        <c:manualLayout>
          <c:xMode val="edge"/>
          <c:yMode val="edge"/>
          <c:x val="1.4246498599439775E-2"/>
          <c:y val="0.92349344506743858"/>
          <c:w val="0.97150676937441638"/>
          <c:h val="5.9385594042128918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536723163841932E-2"/>
          <c:y val="3.3968026723932183E-2"/>
          <c:w val="0.83999693973634648"/>
          <c:h val="0.75008121693121765"/>
        </c:manualLayout>
      </c:layout>
      <c:barChart>
        <c:barDir val="bar"/>
        <c:grouping val="clustered"/>
        <c:varyColors val="0"/>
        <c:ser>
          <c:idx val="1"/>
          <c:order val="0"/>
          <c:tx>
            <c:strRef>
              <c:f>AUX!$O$22</c:f>
              <c:strCache>
                <c:ptCount val="1"/>
                <c:pt idx="0">
                  <c:v>Mulheres (ACeS Alentejo Central)</c:v>
                </c:pt>
              </c:strCache>
            </c:strRef>
          </c:tx>
          <c:spPr>
            <a:solidFill>
              <a:srgbClr val="008080"/>
            </a:solidFill>
            <a:ln>
              <a:solidFill>
                <a:srgbClr val="008080"/>
              </a:solidFill>
            </a:ln>
          </c:spPr>
          <c:invertIfNegative val="0"/>
          <c:cat>
            <c:strRef>
              <c:f>AUX!$A$23:$A$40</c:f>
              <c:strCache>
                <c:ptCount val="18"/>
                <c:pt idx="0">
                  <c:v>00 - 04 </c:v>
                </c:pt>
                <c:pt idx="1">
                  <c:v>05 - 09</c:v>
                </c:pt>
                <c:pt idx="2">
                  <c:v>10 - 14</c:v>
                </c:pt>
                <c:pt idx="3">
                  <c:v>15 - 19 </c:v>
                </c:pt>
                <c:pt idx="4">
                  <c:v>20 - 24 </c:v>
                </c:pt>
                <c:pt idx="5">
                  <c:v>25 - 29 </c:v>
                </c:pt>
                <c:pt idx="6">
                  <c:v>30 - 34 </c:v>
                </c:pt>
                <c:pt idx="7">
                  <c:v>35 - 39 </c:v>
                </c:pt>
                <c:pt idx="8">
                  <c:v>40 - 44 </c:v>
                </c:pt>
                <c:pt idx="9">
                  <c:v>45 - 49 </c:v>
                </c:pt>
                <c:pt idx="10">
                  <c:v>50 - 54 </c:v>
                </c:pt>
                <c:pt idx="11">
                  <c:v>55 - 59 </c:v>
                </c:pt>
                <c:pt idx="12">
                  <c:v>60 - 64 </c:v>
                </c:pt>
                <c:pt idx="13">
                  <c:v>65 - 69 </c:v>
                </c:pt>
                <c:pt idx="14">
                  <c:v>70 - 74 </c:v>
                </c:pt>
                <c:pt idx="15">
                  <c:v>75 - 79 </c:v>
                </c:pt>
                <c:pt idx="16">
                  <c:v>80 - 84 </c:v>
                </c:pt>
                <c:pt idx="17">
                  <c:v>85+</c:v>
                </c:pt>
              </c:strCache>
            </c:strRef>
          </c:cat>
          <c:val>
            <c:numRef>
              <c:f>AUX!$O$23:$O$40</c:f>
              <c:numCache>
                <c:formatCode>0.0</c:formatCode>
                <c:ptCount val="18"/>
                <c:pt idx="0">
                  <c:v>3.4656717527919976</c:v>
                </c:pt>
                <c:pt idx="1">
                  <c:v>3.8313273919456594</c:v>
                </c:pt>
                <c:pt idx="2">
                  <c:v>4.1821089034049361</c:v>
                </c:pt>
                <c:pt idx="3">
                  <c:v>4.4585197763922801</c:v>
                </c:pt>
                <c:pt idx="4">
                  <c:v>4.3841491379203488</c:v>
                </c:pt>
                <c:pt idx="5">
                  <c:v>4.6295722448777221</c:v>
                </c:pt>
                <c:pt idx="6">
                  <c:v>5.0249761394201569</c:v>
                </c:pt>
                <c:pt idx="7">
                  <c:v>6.0512909503328087</c:v>
                </c:pt>
                <c:pt idx="8">
                  <c:v>7.5820865922133942</c:v>
                </c:pt>
                <c:pt idx="9">
                  <c:v>6.9796844205907513</c:v>
                </c:pt>
                <c:pt idx="10">
                  <c:v>7.030504356879903</c:v>
                </c:pt>
                <c:pt idx="11">
                  <c:v>6.9301039949427965</c:v>
                </c:pt>
                <c:pt idx="12">
                  <c:v>6.62270535592548</c:v>
                </c:pt>
                <c:pt idx="13">
                  <c:v>6.2867979721605902</c:v>
                </c:pt>
                <c:pt idx="14">
                  <c:v>5.781077630551458</c:v>
                </c:pt>
                <c:pt idx="15">
                  <c:v>5.7104255240031234</c:v>
                </c:pt>
                <c:pt idx="16">
                  <c:v>5.6980304175911352</c:v>
                </c:pt>
                <c:pt idx="17">
                  <c:v>5.3509674380554557</c:v>
                </c:pt>
              </c:numCache>
            </c:numRef>
          </c:val>
          <c:extLst xmlns:c16r2="http://schemas.microsoft.com/office/drawing/2015/06/chart">
            <c:ext xmlns:c16="http://schemas.microsoft.com/office/drawing/2014/chart" uri="{C3380CC4-5D6E-409C-BE32-E72D297353CC}">
              <c16:uniqueId val="{00000000-4F39-424E-AABD-F1F98CC227B2}"/>
            </c:ext>
          </c:extLst>
        </c:ser>
        <c:ser>
          <c:idx val="0"/>
          <c:order val="1"/>
          <c:tx>
            <c:strRef>
              <c:f>AUX!$N$22</c:f>
              <c:strCache>
                <c:ptCount val="1"/>
                <c:pt idx="0">
                  <c:v>Homens (ACeS Alentejo Central)</c:v>
                </c:pt>
              </c:strCache>
            </c:strRef>
          </c:tx>
          <c:spPr>
            <a:solidFill>
              <a:schemeClr val="accent3">
                <a:lumMod val="40000"/>
                <a:lumOff val="60000"/>
              </a:schemeClr>
            </a:solidFill>
            <a:ln>
              <a:solidFill>
                <a:schemeClr val="accent3">
                  <a:lumMod val="20000"/>
                  <a:lumOff val="80000"/>
                </a:schemeClr>
              </a:solidFill>
            </a:ln>
          </c:spPr>
          <c:invertIfNegative val="0"/>
          <c:cat>
            <c:strRef>
              <c:f>AUX!$A$23:$A$40</c:f>
              <c:strCache>
                <c:ptCount val="18"/>
                <c:pt idx="0">
                  <c:v>00 - 04 </c:v>
                </c:pt>
                <c:pt idx="1">
                  <c:v>05 - 09</c:v>
                </c:pt>
                <c:pt idx="2">
                  <c:v>10 - 14</c:v>
                </c:pt>
                <c:pt idx="3">
                  <c:v>15 - 19 </c:v>
                </c:pt>
                <c:pt idx="4">
                  <c:v>20 - 24 </c:v>
                </c:pt>
                <c:pt idx="5">
                  <c:v>25 - 29 </c:v>
                </c:pt>
                <c:pt idx="6">
                  <c:v>30 - 34 </c:v>
                </c:pt>
                <c:pt idx="7">
                  <c:v>35 - 39 </c:v>
                </c:pt>
                <c:pt idx="8">
                  <c:v>40 - 44 </c:v>
                </c:pt>
                <c:pt idx="9">
                  <c:v>45 - 49 </c:v>
                </c:pt>
                <c:pt idx="10">
                  <c:v>50 - 54 </c:v>
                </c:pt>
                <c:pt idx="11">
                  <c:v>55 - 59 </c:v>
                </c:pt>
                <c:pt idx="12">
                  <c:v>60 - 64 </c:v>
                </c:pt>
                <c:pt idx="13">
                  <c:v>65 - 69 </c:v>
                </c:pt>
                <c:pt idx="14">
                  <c:v>70 - 74 </c:v>
                </c:pt>
                <c:pt idx="15">
                  <c:v>75 - 79 </c:v>
                </c:pt>
                <c:pt idx="16">
                  <c:v>80 - 84 </c:v>
                </c:pt>
                <c:pt idx="17">
                  <c:v>85+</c:v>
                </c:pt>
              </c:strCache>
            </c:strRef>
          </c:cat>
          <c:val>
            <c:numRef>
              <c:f>AUX!$N$23:$N$40</c:f>
              <c:numCache>
                <c:formatCode>0.0</c:formatCode>
                <c:ptCount val="18"/>
                <c:pt idx="0">
                  <c:v>-4.0171136895977471</c:v>
                </c:pt>
                <c:pt idx="1">
                  <c:v>-4.5410850404148446</c:v>
                </c:pt>
                <c:pt idx="2">
                  <c:v>-4.8321802353132322</c:v>
                </c:pt>
                <c:pt idx="3">
                  <c:v>-5.3114718585412746</c:v>
                </c:pt>
                <c:pt idx="4">
                  <c:v>-5.1638933643834868</c:v>
                </c:pt>
                <c:pt idx="5">
                  <c:v>-5.101612531986623</c:v>
                </c:pt>
                <c:pt idx="6">
                  <c:v>-5.5050840114271793</c:v>
                </c:pt>
                <c:pt idx="7">
                  <c:v>-6.5476109885051246</c:v>
                </c:pt>
                <c:pt idx="8">
                  <c:v>-7.6118008638080674</c:v>
                </c:pt>
                <c:pt idx="9">
                  <c:v>-7.341014635995613</c:v>
                </c:pt>
                <c:pt idx="10">
                  <c:v>-7.492654923570587</c:v>
                </c:pt>
                <c:pt idx="11">
                  <c:v>-7.5075481661002721</c:v>
                </c:pt>
                <c:pt idx="12">
                  <c:v>-6.6180154077363618</c:v>
                </c:pt>
                <c:pt idx="13">
                  <c:v>-5.8557521764443061</c:v>
                </c:pt>
                <c:pt idx="14">
                  <c:v>-4.8254105796179205</c:v>
                </c:pt>
                <c:pt idx="15">
                  <c:v>-4.1714618394508456</c:v>
                </c:pt>
                <c:pt idx="16">
                  <c:v>-4.1958325999539667</c:v>
                </c:pt>
                <c:pt idx="17">
                  <c:v>-3.3604570871525477</c:v>
                </c:pt>
              </c:numCache>
            </c:numRef>
          </c:val>
          <c:extLst xmlns:c16r2="http://schemas.microsoft.com/office/drawing/2015/06/chart">
            <c:ext xmlns:c16="http://schemas.microsoft.com/office/drawing/2014/chart" uri="{C3380CC4-5D6E-409C-BE32-E72D297353CC}">
              <c16:uniqueId val="{00000001-4F39-424E-AABD-F1F98CC227B2}"/>
            </c:ext>
          </c:extLst>
        </c:ser>
        <c:ser>
          <c:idx val="3"/>
          <c:order val="2"/>
          <c:tx>
            <c:strRef>
              <c:f>AUX!$Q$22</c:f>
              <c:strCache>
                <c:ptCount val="1"/>
                <c:pt idx="0">
                  <c:v>Mulheres (ARS Alentejo)</c:v>
                </c:pt>
              </c:strCache>
            </c:strRef>
          </c:tx>
          <c:spPr>
            <a:noFill/>
            <a:ln w="19050">
              <a:solidFill>
                <a:schemeClr val="accent2">
                  <a:lumMod val="60000"/>
                  <a:lumOff val="40000"/>
                </a:schemeClr>
              </a:solidFill>
            </a:ln>
          </c:spPr>
          <c:invertIfNegative val="0"/>
          <c:cat>
            <c:strRef>
              <c:f>AUX!$A$23:$A$40</c:f>
              <c:strCache>
                <c:ptCount val="18"/>
                <c:pt idx="0">
                  <c:v>00 - 04 </c:v>
                </c:pt>
                <c:pt idx="1">
                  <c:v>05 - 09</c:v>
                </c:pt>
                <c:pt idx="2">
                  <c:v>10 - 14</c:v>
                </c:pt>
                <c:pt idx="3">
                  <c:v>15 - 19 </c:v>
                </c:pt>
                <c:pt idx="4">
                  <c:v>20 - 24 </c:v>
                </c:pt>
                <c:pt idx="5">
                  <c:v>25 - 29 </c:v>
                </c:pt>
                <c:pt idx="6">
                  <c:v>30 - 34 </c:v>
                </c:pt>
                <c:pt idx="7">
                  <c:v>35 - 39 </c:v>
                </c:pt>
                <c:pt idx="8">
                  <c:v>40 - 44 </c:v>
                </c:pt>
                <c:pt idx="9">
                  <c:v>45 - 49 </c:v>
                </c:pt>
                <c:pt idx="10">
                  <c:v>50 - 54 </c:v>
                </c:pt>
                <c:pt idx="11">
                  <c:v>55 - 59 </c:v>
                </c:pt>
                <c:pt idx="12">
                  <c:v>60 - 64 </c:v>
                </c:pt>
                <c:pt idx="13">
                  <c:v>65 - 69 </c:v>
                </c:pt>
                <c:pt idx="14">
                  <c:v>70 - 74 </c:v>
                </c:pt>
                <c:pt idx="15">
                  <c:v>75 - 79 </c:v>
                </c:pt>
                <c:pt idx="16">
                  <c:v>80 - 84 </c:v>
                </c:pt>
                <c:pt idx="17">
                  <c:v>85+</c:v>
                </c:pt>
              </c:strCache>
            </c:strRef>
          </c:cat>
          <c:val>
            <c:numRef>
              <c:f>AUX!$Q$23:$Q$40</c:f>
              <c:numCache>
                <c:formatCode>General</c:formatCode>
                <c:ptCount val="18"/>
                <c:pt idx="0">
                  <c:v>3.507912600157558</c:v>
                </c:pt>
                <c:pt idx="1">
                  <c:v>3.965075983003318</c:v>
                </c:pt>
                <c:pt idx="2">
                  <c:v>4.2059031221809953</c:v>
                </c:pt>
                <c:pt idx="3">
                  <c:v>4.5136720424182313</c:v>
                </c:pt>
                <c:pt idx="4">
                  <c:v>4.4153002787880276</c:v>
                </c:pt>
                <c:pt idx="5">
                  <c:v>4.6504128756801331</c:v>
                </c:pt>
                <c:pt idx="6">
                  <c:v>5.0087963133038631</c:v>
                </c:pt>
                <c:pt idx="7">
                  <c:v>6.0872120789096655</c:v>
                </c:pt>
                <c:pt idx="8">
                  <c:v>7.1488923992505784</c:v>
                </c:pt>
                <c:pt idx="9">
                  <c:v>6.6251954169370864</c:v>
                </c:pt>
                <c:pt idx="10">
                  <c:v>6.9541897799493029</c:v>
                </c:pt>
                <c:pt idx="11">
                  <c:v>7.1688932972500812</c:v>
                </c:pt>
                <c:pt idx="12">
                  <c:v>6.6917290164048184</c:v>
                </c:pt>
                <c:pt idx="13">
                  <c:v>6.190073840049962</c:v>
                </c:pt>
                <c:pt idx="14">
                  <c:v>5.9345521635665275</c:v>
                </c:pt>
                <c:pt idx="15">
                  <c:v>5.8129140492022096</c:v>
                </c:pt>
                <c:pt idx="16">
                  <c:v>5.8235267705896998</c:v>
                </c:pt>
                <c:pt idx="17">
                  <c:v>5.295747972357943</c:v>
                </c:pt>
              </c:numCache>
            </c:numRef>
          </c:val>
          <c:extLst xmlns:c16r2="http://schemas.microsoft.com/office/drawing/2015/06/chart">
            <c:ext xmlns:c16="http://schemas.microsoft.com/office/drawing/2014/chart" uri="{C3380CC4-5D6E-409C-BE32-E72D297353CC}">
              <c16:uniqueId val="{00000002-4F39-424E-AABD-F1F98CC227B2}"/>
            </c:ext>
          </c:extLst>
        </c:ser>
        <c:ser>
          <c:idx val="2"/>
          <c:order val="3"/>
          <c:tx>
            <c:strRef>
              <c:f>AUX!$P$22</c:f>
              <c:strCache>
                <c:ptCount val="1"/>
                <c:pt idx="0">
                  <c:v>Homens (ARS Alentejo)</c:v>
                </c:pt>
              </c:strCache>
            </c:strRef>
          </c:tx>
          <c:spPr>
            <a:noFill/>
            <a:ln w="19050">
              <a:solidFill>
                <a:schemeClr val="tx2">
                  <a:lumMod val="60000"/>
                  <a:lumOff val="40000"/>
                </a:schemeClr>
              </a:solidFill>
            </a:ln>
          </c:spPr>
          <c:invertIfNegative val="0"/>
          <c:cat>
            <c:strRef>
              <c:f>AUX!$A$23:$A$40</c:f>
              <c:strCache>
                <c:ptCount val="18"/>
                <c:pt idx="0">
                  <c:v>00 - 04 </c:v>
                </c:pt>
                <c:pt idx="1">
                  <c:v>05 - 09</c:v>
                </c:pt>
                <c:pt idx="2">
                  <c:v>10 - 14</c:v>
                </c:pt>
                <c:pt idx="3">
                  <c:v>15 - 19 </c:v>
                </c:pt>
                <c:pt idx="4">
                  <c:v>20 - 24 </c:v>
                </c:pt>
                <c:pt idx="5">
                  <c:v>25 - 29 </c:v>
                </c:pt>
                <c:pt idx="6">
                  <c:v>30 - 34 </c:v>
                </c:pt>
                <c:pt idx="7">
                  <c:v>35 - 39 </c:v>
                </c:pt>
                <c:pt idx="8">
                  <c:v>40 - 44 </c:v>
                </c:pt>
                <c:pt idx="9">
                  <c:v>45 - 49 </c:v>
                </c:pt>
                <c:pt idx="10">
                  <c:v>50 - 54 </c:v>
                </c:pt>
                <c:pt idx="11">
                  <c:v>55 - 59 </c:v>
                </c:pt>
                <c:pt idx="12">
                  <c:v>60 - 64 </c:v>
                </c:pt>
                <c:pt idx="13">
                  <c:v>65 - 69 </c:v>
                </c:pt>
                <c:pt idx="14">
                  <c:v>70 - 74 </c:v>
                </c:pt>
                <c:pt idx="15">
                  <c:v>75 - 79 </c:v>
                </c:pt>
                <c:pt idx="16">
                  <c:v>80 - 84 </c:v>
                </c:pt>
                <c:pt idx="17">
                  <c:v>85+</c:v>
                </c:pt>
              </c:strCache>
            </c:strRef>
          </c:cat>
          <c:val>
            <c:numRef>
              <c:f>AUX!$P$23:$P$40</c:f>
              <c:numCache>
                <c:formatCode>General</c:formatCode>
                <c:ptCount val="18"/>
                <c:pt idx="0">
                  <c:v>-3.924274686084313</c:v>
                </c:pt>
                <c:pt idx="1">
                  <c:v>-4.4982168362205694</c:v>
                </c:pt>
                <c:pt idx="2">
                  <c:v>-4.6817906995084249</c:v>
                </c:pt>
                <c:pt idx="3">
                  <c:v>-5.2092917290993048</c:v>
                </c:pt>
                <c:pt idx="4">
                  <c:v>-4.9858486019470218</c:v>
                </c:pt>
                <c:pt idx="5">
                  <c:v>-5.3586919376462241</c:v>
                </c:pt>
                <c:pt idx="6">
                  <c:v>-5.6785222961191</c:v>
                </c:pt>
                <c:pt idx="7">
                  <c:v>-6.5876291369837805</c:v>
                </c:pt>
                <c:pt idx="8">
                  <c:v>-7.5769126293560456</c:v>
                </c:pt>
                <c:pt idx="9">
                  <c:v>-7.186544342507645</c:v>
                </c:pt>
                <c:pt idx="10">
                  <c:v>-7.330687065709804</c:v>
                </c:pt>
                <c:pt idx="11">
                  <c:v>-7.6145912743268234</c:v>
                </c:pt>
                <c:pt idx="12">
                  <c:v>-6.8128247592509839</c:v>
                </c:pt>
                <c:pt idx="13">
                  <c:v>-6.0991211236998675</c:v>
                </c:pt>
                <c:pt idx="14">
                  <c:v>-4.9486080807549753</c:v>
                </c:pt>
                <c:pt idx="15">
                  <c:v>-4.2432287969997287</c:v>
                </c:pt>
                <c:pt idx="16">
                  <c:v>-4.1196778913978775</c:v>
                </c:pt>
                <c:pt idx="17">
                  <c:v>-3.1435381123875117</c:v>
                </c:pt>
              </c:numCache>
            </c:numRef>
          </c:val>
          <c:extLst xmlns:c16r2="http://schemas.microsoft.com/office/drawing/2015/06/chart">
            <c:ext xmlns:c16="http://schemas.microsoft.com/office/drawing/2014/chart" uri="{C3380CC4-5D6E-409C-BE32-E72D297353CC}">
              <c16:uniqueId val="{00000003-4F39-424E-AABD-F1F98CC227B2}"/>
            </c:ext>
          </c:extLst>
        </c:ser>
        <c:dLbls>
          <c:showLegendKey val="0"/>
          <c:showVal val="0"/>
          <c:showCatName val="0"/>
          <c:showSerName val="0"/>
          <c:showPercent val="0"/>
          <c:showBubbleSize val="0"/>
        </c:dLbls>
        <c:gapWidth val="0"/>
        <c:overlap val="100"/>
        <c:axId val="148704768"/>
        <c:axId val="147558336"/>
      </c:barChart>
      <c:catAx>
        <c:axId val="148704768"/>
        <c:scaling>
          <c:orientation val="minMax"/>
        </c:scaling>
        <c:delete val="0"/>
        <c:axPos val="l"/>
        <c:numFmt formatCode="General" sourceLinked="1"/>
        <c:majorTickMark val="none"/>
        <c:minorTickMark val="none"/>
        <c:tickLblPos val="high"/>
        <c:txPr>
          <a:bodyPr rot="0" vert="horz"/>
          <a:lstStyle/>
          <a:p>
            <a:pPr>
              <a:defRPr lang="en-US" sz="800" b="0" i="0" u="none" strike="noStrike" baseline="0">
                <a:solidFill>
                  <a:srgbClr val="333333"/>
                </a:solidFill>
                <a:latin typeface="Arial" pitchFamily="34" charset="0"/>
                <a:ea typeface="Calibri"/>
                <a:cs typeface="Arial" pitchFamily="34" charset="0"/>
              </a:defRPr>
            </a:pPr>
            <a:endParaRPr lang="pt-PT"/>
          </a:p>
        </c:txPr>
        <c:crossAx val="147558336"/>
        <c:crosses val="autoZero"/>
        <c:auto val="1"/>
        <c:lblAlgn val="ctr"/>
        <c:lblOffset val="0"/>
        <c:tickLblSkip val="1"/>
        <c:noMultiLvlLbl val="0"/>
      </c:catAx>
      <c:valAx>
        <c:axId val="147558336"/>
        <c:scaling>
          <c:orientation val="minMax"/>
        </c:scaling>
        <c:delete val="0"/>
        <c:axPos val="b"/>
        <c:majorGridlines>
          <c:spPr>
            <a:ln w="3175">
              <a:solidFill>
                <a:schemeClr val="bg1">
                  <a:lumMod val="95000"/>
                </a:schemeClr>
              </a:solidFill>
            </a:ln>
          </c:spPr>
        </c:majorGridlines>
        <c:title>
          <c:tx>
            <c:rich>
              <a:bodyPr/>
              <a:lstStyle/>
              <a:p>
                <a:pPr>
                  <a:defRPr lang="en-US" sz="900">
                    <a:latin typeface="Arial" pitchFamily="34" charset="0"/>
                    <a:cs typeface="Arial" pitchFamily="34" charset="0"/>
                  </a:defRPr>
                </a:pPr>
                <a:r>
                  <a:rPr lang="en-US" sz="900">
                    <a:latin typeface="Arial" pitchFamily="34" charset="0"/>
                    <a:cs typeface="Arial" pitchFamily="34" charset="0"/>
                  </a:rPr>
                  <a:t>%</a:t>
                </a:r>
              </a:p>
            </c:rich>
          </c:tx>
          <c:layout>
            <c:manualLayout>
              <c:xMode val="edge"/>
              <c:yMode val="edge"/>
              <c:x val="0.92133099906629257"/>
              <c:y val="0.80592106120427964"/>
            </c:manualLayout>
          </c:layout>
          <c:overlay val="0"/>
        </c:title>
        <c:numFmt formatCode="#,##0;[Black]#,##0" sourceLinked="0"/>
        <c:majorTickMark val="out"/>
        <c:minorTickMark val="none"/>
        <c:tickLblPos val="nextTo"/>
        <c:txPr>
          <a:bodyPr rot="0" vert="horz"/>
          <a:lstStyle/>
          <a:p>
            <a:pPr>
              <a:defRPr lang="en-US" sz="800" b="0" i="0" u="none" strike="noStrike" baseline="0">
                <a:solidFill>
                  <a:srgbClr val="000000"/>
                </a:solidFill>
                <a:latin typeface="Arial" pitchFamily="34" charset="0"/>
                <a:ea typeface="Calibri"/>
                <a:cs typeface="Arial" pitchFamily="34" charset="0"/>
              </a:defRPr>
            </a:pPr>
            <a:endParaRPr lang="pt-PT"/>
          </a:p>
        </c:txPr>
        <c:crossAx val="148704768"/>
        <c:crosses val="autoZero"/>
        <c:crossBetween val="between"/>
      </c:valAx>
    </c:plotArea>
    <c:legend>
      <c:legendPos val="b"/>
      <c:layout>
        <c:manualLayout>
          <c:xMode val="edge"/>
          <c:yMode val="edge"/>
          <c:x val="2.155767419962341E-2"/>
          <c:y val="0.87653492063492067"/>
          <c:w val="0.95482109227877421"/>
          <c:h val="0.10330634920634922"/>
        </c:manualLayout>
      </c:layout>
      <c:overlay val="0"/>
      <c:spPr>
        <a:noFill/>
        <a:ln w="6350">
          <a:solidFill>
            <a:schemeClr val="bg1">
              <a:lumMod val="95000"/>
            </a:schemeClr>
          </a:solidFill>
        </a:ln>
      </c:spPr>
      <c:txPr>
        <a:bodyPr/>
        <a:lstStyle/>
        <a:p>
          <a:pPr>
            <a:defRPr lang="en-US" sz="900" b="0" i="0" u="none" strike="noStrike" baseline="0">
              <a:solidFill>
                <a:srgbClr val="000000"/>
              </a:solidFill>
              <a:latin typeface="Arial" pitchFamily="34" charset="0"/>
              <a:ea typeface="Calibri"/>
              <a:cs typeface="Arial" pitchFamily="34" charset="0"/>
            </a:defRPr>
          </a:pPr>
          <a:endParaRPr lang="pt-PT"/>
        </a:p>
      </c:txPr>
    </c:legend>
    <c:plotVisOnly val="1"/>
    <c:dispBlanksAs val="gap"/>
    <c:showDLblsOverMax val="0"/>
  </c:chart>
  <c:spPr>
    <a:ln>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pt-PT"/>
    </a:p>
  </c:txPr>
  <c:printSettings>
    <c:headerFooter/>
    <c:pageMargins b="0.75000000000001465" l="0.70000000000000062" r="0.70000000000000062" t="0.75000000000001465"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394774011299726E-2"/>
          <c:y val="7.075887345679012E-2"/>
          <c:w val="0.88485357815442567"/>
          <c:h val="0.7213861882715995"/>
        </c:manualLayout>
      </c:layout>
      <c:lineChart>
        <c:grouping val="standard"/>
        <c:varyColors val="0"/>
        <c:ser>
          <c:idx val="1"/>
          <c:order val="0"/>
          <c:tx>
            <c:strRef>
              <c:f>AUX!$A$243</c:f>
              <c:strCache>
                <c:ptCount val="1"/>
                <c:pt idx="0">
                  <c:v>Continente</c:v>
                </c:pt>
              </c:strCache>
            </c:strRef>
          </c:tx>
          <c:spPr>
            <a:ln w="12700">
              <a:solidFill>
                <a:srgbClr val="FF0000"/>
              </a:solidFill>
            </a:ln>
          </c:spPr>
          <c:marker>
            <c:symbol val="none"/>
          </c:marker>
          <c:cat>
            <c:strRef>
              <c:f>AUX!$B$242:$U$242</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AUX!$B$243:$U$243</c:f>
              <c:numCache>
                <c:formatCode>0.0</c:formatCode>
                <c:ptCount val="20"/>
                <c:pt idx="0">
                  <c:v>6.524442592732874</c:v>
                </c:pt>
                <c:pt idx="1">
                  <c:v>6.882311176702208</c:v>
                </c:pt>
                <c:pt idx="2">
                  <c:v>7.071939215186493</c:v>
                </c:pt>
                <c:pt idx="3">
                  <c:v>7.231042171712569</c:v>
                </c:pt>
                <c:pt idx="4">
                  <c:v>7.1993268066916878</c:v>
                </c:pt>
                <c:pt idx="5">
                  <c:v>7.3056344128911226</c:v>
                </c:pt>
                <c:pt idx="6">
                  <c:v>7.4430417992465374</c:v>
                </c:pt>
                <c:pt idx="7">
                  <c:v>7.5060470793485452</c:v>
                </c:pt>
                <c:pt idx="8">
                  <c:v>7.5629319740766601</c:v>
                </c:pt>
                <c:pt idx="9">
                  <c:v>7.6481880169833829</c:v>
                </c:pt>
                <c:pt idx="10">
                  <c:v>7.7140296589391104</c:v>
                </c:pt>
                <c:pt idx="11">
                  <c:v>7.9181966614537762</c:v>
                </c:pt>
                <c:pt idx="12">
                  <c:v>8.0821652838895535</c:v>
                </c:pt>
                <c:pt idx="13">
                  <c:v>8.3258611340494841</c:v>
                </c:pt>
                <c:pt idx="14">
                  <c:v>8.4403911561512643</c:v>
                </c:pt>
                <c:pt idx="15">
                  <c:v>8.5551539051374732</c:v>
                </c:pt>
                <c:pt idx="16">
                  <c:v>8.6671840940616942</c:v>
                </c:pt>
                <c:pt idx="17">
                  <c:v>8.7876243650560433</c:v>
                </c:pt>
                <c:pt idx="18">
                  <c:v>8.7618348865870601</c:v>
                </c:pt>
                <c:pt idx="19">
                  <c:v>8.8113955301455302</c:v>
                </c:pt>
              </c:numCache>
            </c:numRef>
          </c:val>
          <c:smooth val="0"/>
          <c:extLst xmlns:c16r2="http://schemas.microsoft.com/office/drawing/2015/06/chart">
            <c:ext xmlns:c16="http://schemas.microsoft.com/office/drawing/2014/chart" uri="{C3380CC4-5D6E-409C-BE32-E72D297353CC}">
              <c16:uniqueId val="{00000000-B4F9-405F-9429-D72A1524AEDC}"/>
            </c:ext>
          </c:extLst>
        </c:ser>
        <c:ser>
          <c:idx val="2"/>
          <c:order val="1"/>
          <c:tx>
            <c:strRef>
              <c:f>AUX!$A$244</c:f>
              <c:strCache>
                <c:ptCount val="1"/>
                <c:pt idx="0">
                  <c:v>ARS Alentejo</c:v>
                </c:pt>
              </c:strCache>
            </c:strRef>
          </c:tx>
          <c:spPr>
            <a:ln w="12700">
              <a:solidFill>
                <a:schemeClr val="tx2"/>
              </a:solidFill>
            </a:ln>
          </c:spPr>
          <c:marker>
            <c:symbol val="none"/>
          </c:marker>
          <c:cat>
            <c:strRef>
              <c:f>AUX!$B$242:$U$242</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AUX!$B$244:$U$244</c:f>
              <c:numCache>
                <c:formatCode>0.0</c:formatCode>
                <c:ptCount val="20"/>
                <c:pt idx="0">
                  <c:v>6.8372330344777312</c:v>
                </c:pt>
                <c:pt idx="1">
                  <c:v>7.3212501783930346</c:v>
                </c:pt>
                <c:pt idx="2">
                  <c:v>7.6138536723563996</c:v>
                </c:pt>
                <c:pt idx="3">
                  <c:v>7.7687378500971986</c:v>
                </c:pt>
                <c:pt idx="4">
                  <c:v>7.5305587892898718</c:v>
                </c:pt>
                <c:pt idx="5">
                  <c:v>7.3582540735825406</c:v>
                </c:pt>
                <c:pt idx="6">
                  <c:v>7.5353447019384925</c:v>
                </c:pt>
                <c:pt idx="7">
                  <c:v>7.7018815433047809</c:v>
                </c:pt>
                <c:pt idx="8">
                  <c:v>8.2117897295654814</c:v>
                </c:pt>
                <c:pt idx="9">
                  <c:v>8.194897067005801</c:v>
                </c:pt>
                <c:pt idx="10">
                  <c:v>8.5035397509968256</c:v>
                </c:pt>
                <c:pt idx="11">
                  <c:v>8.4335378323108383</c:v>
                </c:pt>
                <c:pt idx="12">
                  <c:v>8.859429310484197</c:v>
                </c:pt>
                <c:pt idx="13">
                  <c:v>8.8242483500366653</c:v>
                </c:pt>
                <c:pt idx="14">
                  <c:v>8.7085113374958922</c:v>
                </c:pt>
                <c:pt idx="15">
                  <c:v>8.5993598062116092</c:v>
                </c:pt>
                <c:pt idx="16">
                  <c:v>8.5219952144303335</c:v>
                </c:pt>
                <c:pt idx="17">
                  <c:v>8.8226923441798686</c:v>
                </c:pt>
                <c:pt idx="18">
                  <c:v>8.8301462317210344</c:v>
                </c:pt>
                <c:pt idx="19">
                  <c:v>8.9813699138010925</c:v>
                </c:pt>
              </c:numCache>
            </c:numRef>
          </c:val>
          <c:smooth val="0"/>
          <c:extLst xmlns:c16r2="http://schemas.microsoft.com/office/drawing/2015/06/chart">
            <c:ext xmlns:c16="http://schemas.microsoft.com/office/drawing/2014/chart" uri="{C3380CC4-5D6E-409C-BE32-E72D297353CC}">
              <c16:uniqueId val="{00000001-B4F9-405F-9429-D72A1524AEDC}"/>
            </c:ext>
          </c:extLst>
        </c:ser>
        <c:ser>
          <c:idx val="3"/>
          <c:order val="2"/>
          <c:tx>
            <c:strRef>
              <c:f>AUX!$A$245</c:f>
              <c:strCache>
                <c:ptCount val="1"/>
                <c:pt idx="0">
                  <c:v>ACeS Alentejo Central</c:v>
                </c:pt>
              </c:strCache>
            </c:strRef>
          </c:tx>
          <c:spPr>
            <a:ln w="25400">
              <a:solidFill>
                <a:srgbClr val="008080"/>
              </a:solidFill>
            </a:ln>
          </c:spPr>
          <c:marker>
            <c:symbol val="none"/>
          </c:marker>
          <c:cat>
            <c:strRef>
              <c:f>AUX!$B$242:$U$242</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AUX!$B$245:$U$245</c:f>
              <c:numCache>
                <c:formatCode>0.0</c:formatCode>
                <c:ptCount val="20"/>
                <c:pt idx="0">
                  <c:v>6.6220880069025014</c:v>
                </c:pt>
                <c:pt idx="1">
                  <c:v>7.3972022043238663</c:v>
                </c:pt>
                <c:pt idx="2">
                  <c:v>7.3113708820403831</c:v>
                </c:pt>
                <c:pt idx="3">
                  <c:v>7.7121930202498925</c:v>
                </c:pt>
                <c:pt idx="4">
                  <c:v>7.5770733825445067</c:v>
                </c:pt>
                <c:pt idx="5">
                  <c:v>8.0479825517993451</c:v>
                </c:pt>
                <c:pt idx="6">
                  <c:v>8.3440583440583449</c:v>
                </c:pt>
                <c:pt idx="7">
                  <c:v>8.4277003484320563</c:v>
                </c:pt>
                <c:pt idx="8">
                  <c:v>8.788757528440776</c:v>
                </c:pt>
                <c:pt idx="9">
                  <c:v>8.5046728971962615</c:v>
                </c:pt>
                <c:pt idx="10">
                  <c:v>9.0070921985815602</c:v>
                </c:pt>
                <c:pt idx="11">
                  <c:v>8.7116564417177909</c:v>
                </c:pt>
                <c:pt idx="12">
                  <c:v>9.0121317157712308</c:v>
                </c:pt>
                <c:pt idx="13">
                  <c:v>8.8198446504635424</c:v>
                </c:pt>
                <c:pt idx="14">
                  <c:v>9.338031714069972</c:v>
                </c:pt>
                <c:pt idx="15">
                  <c:v>8.804204993429698</c:v>
                </c:pt>
                <c:pt idx="16">
                  <c:v>9.144792548687553</c:v>
                </c:pt>
                <c:pt idx="17">
                  <c:v>9.0459569517161142</c:v>
                </c:pt>
                <c:pt idx="18">
                  <c:v>9.8747865680136595</c:v>
                </c:pt>
                <c:pt idx="19">
                  <c:v>10.324566312255175</c:v>
                </c:pt>
              </c:numCache>
            </c:numRef>
          </c:val>
          <c:smooth val="0"/>
          <c:extLst xmlns:c16r2="http://schemas.microsoft.com/office/drawing/2015/06/chart">
            <c:ext xmlns:c16="http://schemas.microsoft.com/office/drawing/2014/chart" uri="{C3380CC4-5D6E-409C-BE32-E72D297353CC}">
              <c16:uniqueId val="{00000002-B4F9-405F-9429-D72A1524AEDC}"/>
            </c:ext>
          </c:extLst>
        </c:ser>
        <c:dLbls>
          <c:showLegendKey val="0"/>
          <c:showVal val="0"/>
          <c:showCatName val="0"/>
          <c:showSerName val="0"/>
          <c:showPercent val="0"/>
          <c:showBubbleSize val="0"/>
        </c:dLbls>
        <c:marker val="1"/>
        <c:smooth val="0"/>
        <c:axId val="151301632"/>
        <c:axId val="151684800"/>
      </c:lineChart>
      <c:catAx>
        <c:axId val="151301632"/>
        <c:scaling>
          <c:orientation val="minMax"/>
        </c:scaling>
        <c:delete val="0"/>
        <c:axPos val="b"/>
        <c:numFmt formatCode="General" sourceLinked="1"/>
        <c:majorTickMark val="out"/>
        <c:minorTickMark val="none"/>
        <c:tickLblPos val="nextTo"/>
        <c:txPr>
          <a:bodyPr rot="-5400000" vert="horz"/>
          <a:lstStyle/>
          <a:p>
            <a:pPr>
              <a:defRPr lang="en-US" sz="800">
                <a:latin typeface="Arial" pitchFamily="34" charset="0"/>
                <a:cs typeface="Arial" pitchFamily="34" charset="0"/>
              </a:defRPr>
            </a:pPr>
            <a:endParaRPr lang="pt-PT"/>
          </a:p>
        </c:txPr>
        <c:crossAx val="151684800"/>
        <c:crosses val="autoZero"/>
        <c:auto val="1"/>
        <c:lblAlgn val="ctr"/>
        <c:lblOffset val="100"/>
        <c:tickLblSkip val="1"/>
        <c:tickMarkSkip val="1"/>
        <c:noMultiLvlLbl val="0"/>
      </c:catAx>
      <c:valAx>
        <c:axId val="151684800"/>
        <c:scaling>
          <c:orientation val="minMax"/>
        </c:scaling>
        <c:delete val="0"/>
        <c:axPos val="l"/>
        <c:majorGridlines>
          <c:spPr>
            <a:ln w="3175">
              <a:solidFill>
                <a:schemeClr val="bg1">
                  <a:lumMod val="95000"/>
                </a:schemeClr>
              </a:solidFill>
            </a:ln>
          </c:spPr>
        </c:majorGridlines>
        <c:title>
          <c:tx>
            <c:rich>
              <a:bodyPr rot="0" vert="horz"/>
              <a:lstStyle/>
              <a:p>
                <a:pPr>
                  <a:defRPr lang="en-US" sz="900" b="0">
                    <a:latin typeface="Arial" pitchFamily="34" charset="0"/>
                    <a:cs typeface="Arial" pitchFamily="34" charset="0"/>
                  </a:defRPr>
                </a:pPr>
                <a:r>
                  <a:rPr lang="en-US" sz="900" b="0">
                    <a:latin typeface="Arial" pitchFamily="34" charset="0"/>
                    <a:cs typeface="Arial" pitchFamily="34" charset="0"/>
                  </a:rPr>
                  <a:t>%</a:t>
                </a:r>
              </a:p>
            </c:rich>
          </c:tx>
          <c:layout>
            <c:manualLayout>
              <c:xMode val="edge"/>
              <c:yMode val="edge"/>
              <c:x val="2.6548672566373476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51301632"/>
        <c:crosses val="autoZero"/>
        <c:crossBetween val="between"/>
        <c:majorUnit val="1"/>
        <c:minorUnit val="0.2"/>
      </c:valAx>
    </c:plotArea>
    <c:legend>
      <c:legendPos val="b"/>
      <c:layout>
        <c:manualLayout>
          <c:xMode val="edge"/>
          <c:yMode val="edge"/>
          <c:x val="1.4246498599439775E-2"/>
          <c:y val="0.92349344506743858"/>
          <c:w val="0.97150676937441638"/>
          <c:h val="5.9385594042128953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25650118203413E-2"/>
          <c:y val="3.5031589218197344E-2"/>
          <c:w val="0.7291943553834469"/>
          <c:h val="0.65758751067203314"/>
        </c:manualLayout>
      </c:layout>
      <c:barChart>
        <c:barDir val="col"/>
        <c:grouping val="clustered"/>
        <c:varyColors val="0"/>
        <c:ser>
          <c:idx val="0"/>
          <c:order val="0"/>
          <c:tx>
            <c:strRef>
              <c:f>AUX!$L$545</c:f>
              <c:strCache>
                <c:ptCount val="1"/>
                <c:pt idx="0">
                  <c:v>Continente</c:v>
                </c:pt>
              </c:strCache>
            </c:strRef>
          </c:tx>
          <c:spPr>
            <a:solidFill>
              <a:srgbClr val="FF0000"/>
            </a:solidFill>
            <a:ln>
              <a:solidFill>
                <a:srgbClr val="FF0000"/>
              </a:solidFill>
            </a:ln>
          </c:spPr>
          <c:invertIfNegative val="0"/>
          <c:dLbls>
            <c:spPr>
              <a:noFill/>
              <a:ln>
                <a:noFill/>
              </a:ln>
              <a:effectLst/>
            </c:spPr>
            <c:txPr>
              <a:bodyPr rot="-5400000" vert="horz"/>
              <a:lstStyle/>
              <a:p>
                <a:pPr>
                  <a:defRPr lang="en-US" sz="700">
                    <a:solidFill>
                      <a:schemeClr val="bg1">
                        <a:lumMod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AUX!$K$546:$K$559</c:f>
              <c:strCache>
                <c:ptCount val="14"/>
                <c:pt idx="0">
                  <c:v>Doenças ap circulatório</c:v>
                </c:pt>
                <c:pt idx="1">
                  <c:v>Tumores malignos</c:v>
                </c:pt>
                <c:pt idx="2">
                  <c:v>Doenças ap respiratório</c:v>
                </c:pt>
                <c:pt idx="3">
                  <c:v>Doenças endócrinas</c:v>
                </c:pt>
                <c:pt idx="4">
                  <c:v>SSA não classificados</c:v>
                </c:pt>
                <c:pt idx="5">
                  <c:v>Causas externas</c:v>
                </c:pt>
                <c:pt idx="6">
                  <c:v>D. sistema nervoso</c:v>
                </c:pt>
                <c:pt idx="7">
                  <c:v>Doenças ap digestivo</c:v>
                </c:pt>
                <c:pt idx="8">
                  <c:v>Outras causas</c:v>
                </c:pt>
                <c:pt idx="9">
                  <c:v>Doenças ap geniturinário</c:v>
                </c:pt>
                <c:pt idx="10">
                  <c:v>Doenças infeciosas</c:v>
                </c:pt>
                <c:pt idx="11">
                  <c:v>Doenças do sangue</c:v>
                </c:pt>
                <c:pt idx="12">
                  <c:v>D. sistema osteomuscular</c:v>
                </c:pt>
                <c:pt idx="13">
                  <c:v>Afecções no período perinatal</c:v>
                </c:pt>
              </c:strCache>
            </c:strRef>
          </c:cat>
          <c:val>
            <c:numRef>
              <c:f>AUX!$L$546:$L$559</c:f>
              <c:numCache>
                <c:formatCode>0.0</c:formatCode>
                <c:ptCount val="14"/>
                <c:pt idx="0">
                  <c:v>30.236815724169663</c:v>
                </c:pt>
                <c:pt idx="1">
                  <c:v>24.409932784433597</c:v>
                </c:pt>
                <c:pt idx="2">
                  <c:v>11.911452940886456</c:v>
                </c:pt>
                <c:pt idx="3">
                  <c:v>5.4028825453170963</c:v>
                </c:pt>
                <c:pt idx="4">
                  <c:v>8.2302092063961609</c:v>
                </c:pt>
                <c:pt idx="5">
                  <c:v>4.0059820210685464</c:v>
                </c:pt>
                <c:pt idx="6">
                  <c:v>3.3216651054249042</c:v>
                </c:pt>
                <c:pt idx="7">
                  <c:v>4.2764876990583245</c:v>
                </c:pt>
                <c:pt idx="8">
                  <c:v>2.318197505300005</c:v>
                </c:pt>
                <c:pt idx="9">
                  <c:v>2.72773587076205</c:v>
                </c:pt>
                <c:pt idx="10">
                  <c:v>2.2100609705993524</c:v>
                </c:pt>
                <c:pt idx="11">
                  <c:v>0.43714769347072258</c:v>
                </c:pt>
                <c:pt idx="12">
                  <c:v>0.37173988068826108</c:v>
                </c:pt>
                <c:pt idx="13">
                  <c:v>0.13969005242485497</c:v>
                </c:pt>
              </c:numCache>
            </c:numRef>
          </c:val>
          <c:extLst xmlns:c16r2="http://schemas.microsoft.com/office/drawing/2015/06/chart">
            <c:ext xmlns:c16="http://schemas.microsoft.com/office/drawing/2014/chart" uri="{C3380CC4-5D6E-409C-BE32-E72D297353CC}">
              <c16:uniqueId val="{00000000-00A1-4ADA-94E2-E06A4E02E9D7}"/>
            </c:ext>
          </c:extLst>
        </c:ser>
        <c:ser>
          <c:idx val="1"/>
          <c:order val="1"/>
          <c:tx>
            <c:strRef>
              <c:f>AUX!$M$545</c:f>
              <c:strCache>
                <c:ptCount val="1"/>
                <c:pt idx="0">
                  <c:v>ARS Alentejo</c:v>
                </c:pt>
              </c:strCache>
            </c:strRef>
          </c:tx>
          <c:spPr>
            <a:solidFill>
              <a:schemeClr val="tx2">
                <a:lumMod val="75000"/>
              </a:schemeClr>
            </a:solidFill>
            <a:ln>
              <a:solidFill>
                <a:schemeClr val="tx2">
                  <a:lumMod val="75000"/>
                </a:schemeClr>
              </a:solidFill>
            </a:ln>
          </c:spPr>
          <c:invertIfNegative val="0"/>
          <c:dLbls>
            <c:spPr>
              <a:noFill/>
              <a:ln>
                <a:noFill/>
              </a:ln>
              <a:effectLst/>
            </c:spPr>
            <c:txPr>
              <a:bodyPr rot="-5400000" vert="horz"/>
              <a:lstStyle/>
              <a:p>
                <a:pPr>
                  <a:defRPr lang="en-US" sz="700">
                    <a:solidFill>
                      <a:schemeClr val="bg1">
                        <a:lumMod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AUX!$K$546:$K$559</c:f>
              <c:strCache>
                <c:ptCount val="14"/>
                <c:pt idx="0">
                  <c:v>Doenças ap circulatório</c:v>
                </c:pt>
                <c:pt idx="1">
                  <c:v>Tumores malignos</c:v>
                </c:pt>
                <c:pt idx="2">
                  <c:v>Doenças ap respiratório</c:v>
                </c:pt>
                <c:pt idx="3">
                  <c:v>Doenças endócrinas</c:v>
                </c:pt>
                <c:pt idx="4">
                  <c:v>SSA não classificados</c:v>
                </c:pt>
                <c:pt idx="5">
                  <c:v>Causas externas</c:v>
                </c:pt>
                <c:pt idx="6">
                  <c:v>D. sistema nervoso</c:v>
                </c:pt>
                <c:pt idx="7">
                  <c:v>Doenças ap digestivo</c:v>
                </c:pt>
                <c:pt idx="8">
                  <c:v>Outras causas</c:v>
                </c:pt>
                <c:pt idx="9">
                  <c:v>Doenças ap geniturinário</c:v>
                </c:pt>
                <c:pt idx="10">
                  <c:v>Doenças infeciosas</c:v>
                </c:pt>
                <c:pt idx="11">
                  <c:v>Doenças do sangue</c:v>
                </c:pt>
                <c:pt idx="12">
                  <c:v>D. sistema osteomuscular</c:v>
                </c:pt>
                <c:pt idx="13">
                  <c:v>Afecções no período perinatal</c:v>
                </c:pt>
              </c:strCache>
            </c:strRef>
          </c:cat>
          <c:val>
            <c:numRef>
              <c:f>AUX!$M$546:$M$559</c:f>
              <c:numCache>
                <c:formatCode>0.0</c:formatCode>
                <c:ptCount val="14"/>
                <c:pt idx="0">
                  <c:v>31.943737565354187</c:v>
                </c:pt>
                <c:pt idx="1">
                  <c:v>21.454680053671403</c:v>
                </c:pt>
                <c:pt idx="2">
                  <c:v>12.55263036135659</c:v>
                </c:pt>
                <c:pt idx="3">
                  <c:v>6.2369869985656781</c:v>
                </c:pt>
                <c:pt idx="4">
                  <c:v>8.1571276546522924</c:v>
                </c:pt>
                <c:pt idx="5">
                  <c:v>4.5435617452459169</c:v>
                </c:pt>
                <c:pt idx="6">
                  <c:v>3.2572988479156066</c:v>
                </c:pt>
                <c:pt idx="7">
                  <c:v>3.8958034516263362</c:v>
                </c:pt>
                <c:pt idx="8">
                  <c:v>2.021931245083977</c:v>
                </c:pt>
                <c:pt idx="9">
                  <c:v>2.9935686855133485</c:v>
                </c:pt>
                <c:pt idx="10">
                  <c:v>1.9525285707675935</c:v>
                </c:pt>
                <c:pt idx="11">
                  <c:v>0.5135797899412391</c:v>
                </c:pt>
                <c:pt idx="12">
                  <c:v>0.37940128626289732</c:v>
                </c:pt>
                <c:pt idx="13">
                  <c:v>9.7163744042937122E-2</c:v>
                </c:pt>
              </c:numCache>
            </c:numRef>
          </c:val>
          <c:extLst xmlns:c16r2="http://schemas.microsoft.com/office/drawing/2015/06/chart">
            <c:ext xmlns:c16="http://schemas.microsoft.com/office/drawing/2014/chart" uri="{C3380CC4-5D6E-409C-BE32-E72D297353CC}">
              <c16:uniqueId val="{00000001-00A1-4ADA-94E2-E06A4E02E9D7}"/>
            </c:ext>
          </c:extLst>
        </c:ser>
        <c:ser>
          <c:idx val="2"/>
          <c:order val="2"/>
          <c:tx>
            <c:strRef>
              <c:f>AUX!$N$545</c:f>
              <c:strCache>
                <c:ptCount val="1"/>
                <c:pt idx="0">
                  <c:v>ACeS Alentejo Central</c:v>
                </c:pt>
              </c:strCache>
            </c:strRef>
          </c:tx>
          <c:spPr>
            <a:solidFill>
              <a:srgbClr val="008080"/>
            </a:solidFill>
            <a:ln>
              <a:solidFill>
                <a:srgbClr val="008080"/>
              </a:solidFill>
            </a:ln>
          </c:spPr>
          <c:invertIfNegative val="0"/>
          <c:dLbls>
            <c:spPr>
              <a:noFill/>
              <a:ln>
                <a:noFill/>
              </a:ln>
              <a:effectLst/>
            </c:spPr>
            <c:txPr>
              <a:bodyPr rot="-5400000" vert="horz"/>
              <a:lstStyle/>
              <a:p>
                <a:pPr>
                  <a:defRPr lang="en-US" sz="700" b="1">
                    <a:solidFill>
                      <a:schemeClr val="bg1">
                        <a:lumMod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AUX!$K$546:$K$559</c:f>
              <c:strCache>
                <c:ptCount val="14"/>
                <c:pt idx="0">
                  <c:v>Doenças ap circulatório</c:v>
                </c:pt>
                <c:pt idx="1">
                  <c:v>Tumores malignos</c:v>
                </c:pt>
                <c:pt idx="2">
                  <c:v>Doenças ap respiratório</c:v>
                </c:pt>
                <c:pt idx="3">
                  <c:v>Doenças endócrinas</c:v>
                </c:pt>
                <c:pt idx="4">
                  <c:v>SSA não classificados</c:v>
                </c:pt>
                <c:pt idx="5">
                  <c:v>Causas externas</c:v>
                </c:pt>
                <c:pt idx="6">
                  <c:v>D. sistema nervoso</c:v>
                </c:pt>
                <c:pt idx="7">
                  <c:v>Doenças ap digestivo</c:v>
                </c:pt>
                <c:pt idx="8">
                  <c:v>Outras causas</c:v>
                </c:pt>
                <c:pt idx="9">
                  <c:v>Doenças ap geniturinário</c:v>
                </c:pt>
                <c:pt idx="10">
                  <c:v>Doenças infeciosas</c:v>
                </c:pt>
                <c:pt idx="11">
                  <c:v>Doenças do sangue</c:v>
                </c:pt>
                <c:pt idx="12">
                  <c:v>D. sistema osteomuscular</c:v>
                </c:pt>
                <c:pt idx="13">
                  <c:v>Afecções no período perinatal</c:v>
                </c:pt>
              </c:strCache>
            </c:strRef>
          </c:cat>
          <c:val>
            <c:numRef>
              <c:f>AUX!$N$546:$N$559</c:f>
              <c:numCache>
                <c:formatCode>0.0</c:formatCode>
                <c:ptCount val="14"/>
                <c:pt idx="0">
                  <c:v>33.138910207214124</c:v>
                </c:pt>
                <c:pt idx="1">
                  <c:v>23.254029163468918</c:v>
                </c:pt>
                <c:pt idx="2">
                  <c:v>9.7467382962394478</c:v>
                </c:pt>
                <c:pt idx="3">
                  <c:v>7.275518035303147</c:v>
                </c:pt>
                <c:pt idx="4">
                  <c:v>6.4773599386032235</c:v>
                </c:pt>
                <c:pt idx="5">
                  <c:v>4.9270913277052957</c:v>
                </c:pt>
                <c:pt idx="6">
                  <c:v>3.6684574059861856</c:v>
                </c:pt>
                <c:pt idx="7">
                  <c:v>3.4382194934765922</c:v>
                </c:pt>
                <c:pt idx="8">
                  <c:v>2.6554105909439754</c:v>
                </c:pt>
                <c:pt idx="9">
                  <c:v>2.2563315425940136</c:v>
                </c:pt>
                <c:pt idx="10">
                  <c:v>2.072141212586339</c:v>
                </c:pt>
                <c:pt idx="11">
                  <c:v>0.52187260168841143</c:v>
                </c:pt>
                <c:pt idx="12">
                  <c:v>0.47582501918649273</c:v>
                </c:pt>
                <c:pt idx="13">
                  <c:v>9.2095165003837298E-2</c:v>
                </c:pt>
              </c:numCache>
            </c:numRef>
          </c:val>
          <c:extLst xmlns:c16r2="http://schemas.microsoft.com/office/drawing/2015/06/chart">
            <c:ext xmlns:c16="http://schemas.microsoft.com/office/drawing/2014/chart" uri="{C3380CC4-5D6E-409C-BE32-E72D297353CC}">
              <c16:uniqueId val="{00000002-00A1-4ADA-94E2-E06A4E02E9D7}"/>
            </c:ext>
          </c:extLst>
        </c:ser>
        <c:dLbls>
          <c:showLegendKey val="0"/>
          <c:showVal val="0"/>
          <c:showCatName val="0"/>
          <c:showSerName val="0"/>
          <c:showPercent val="0"/>
          <c:showBubbleSize val="0"/>
        </c:dLbls>
        <c:gapWidth val="150"/>
        <c:axId val="150672384"/>
        <c:axId val="152054016"/>
      </c:barChart>
      <c:catAx>
        <c:axId val="150672384"/>
        <c:scaling>
          <c:orientation val="minMax"/>
        </c:scaling>
        <c:delete val="0"/>
        <c:axPos val="b"/>
        <c:numFmt formatCode="General" sourceLinked="0"/>
        <c:majorTickMark val="out"/>
        <c:minorTickMark val="none"/>
        <c:tickLblPos val="nextTo"/>
        <c:txPr>
          <a:bodyPr/>
          <a:lstStyle/>
          <a:p>
            <a:pPr>
              <a:defRPr lang="en-US" sz="800">
                <a:latin typeface="Arial" pitchFamily="34" charset="0"/>
                <a:cs typeface="Arial" pitchFamily="34" charset="0"/>
              </a:defRPr>
            </a:pPr>
            <a:endParaRPr lang="pt-PT"/>
          </a:p>
        </c:txPr>
        <c:crossAx val="152054016"/>
        <c:crosses val="autoZero"/>
        <c:auto val="1"/>
        <c:lblAlgn val="ctr"/>
        <c:lblOffset val="100"/>
        <c:noMultiLvlLbl val="0"/>
      </c:catAx>
      <c:valAx>
        <c:axId val="152054016"/>
        <c:scaling>
          <c:orientation val="minMax"/>
        </c:scaling>
        <c:delete val="0"/>
        <c:axPos val="l"/>
        <c:majorGridlines>
          <c:spPr>
            <a:ln w="3175">
              <a:solidFill>
                <a:schemeClr val="bg1">
                  <a:lumMod val="95000"/>
                </a:schemeClr>
              </a:solidFill>
            </a:ln>
          </c:spPr>
        </c:majorGridlines>
        <c:title>
          <c:tx>
            <c:rich>
              <a:bodyPr rot="0" vert="horz"/>
              <a:lstStyle/>
              <a:p>
                <a:pPr>
                  <a:defRPr lang="en-US" sz="1000">
                    <a:latin typeface="Arial" pitchFamily="34" charset="0"/>
                    <a:cs typeface="Arial" pitchFamily="34" charset="0"/>
                  </a:defRPr>
                </a:pPr>
                <a:r>
                  <a:rPr lang="en-US" sz="1000">
                    <a:latin typeface="Arial" pitchFamily="34" charset="0"/>
                    <a:cs typeface="Arial" pitchFamily="34" charset="0"/>
                  </a:rPr>
                  <a:t>%</a:t>
                </a:r>
              </a:p>
            </c:rich>
          </c:tx>
          <c:layout>
            <c:manualLayout>
              <c:xMode val="edge"/>
              <c:yMode val="edge"/>
              <c:x val="6.8229314420803783E-3"/>
              <c:y val="3.0781944444445652E-2"/>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50672384"/>
        <c:crosses val="autoZero"/>
        <c:crossBetween val="between"/>
      </c:valAx>
    </c:plotArea>
    <c:legend>
      <c:legendPos val="r"/>
      <c:layout>
        <c:manualLayout>
          <c:xMode val="edge"/>
          <c:yMode val="edge"/>
          <c:x val="0.80916240125158556"/>
          <c:y val="0.40909842663739482"/>
          <c:w val="0.17950981987111544"/>
          <c:h val="0.2911748866213153"/>
        </c:manualLayout>
      </c:layout>
      <c:overlay val="0"/>
      <c:spPr>
        <a:ln w="3175">
          <a:solidFill>
            <a:schemeClr val="bg1">
              <a:lumMod val="95000"/>
            </a:schemeClr>
          </a:solidFill>
        </a:ln>
      </c:spPr>
      <c:txPr>
        <a:bodyPr/>
        <a:lstStyle/>
        <a:p>
          <a:pPr>
            <a:defRPr lang="en-US" sz="1000">
              <a:latin typeface="Arial" pitchFamily="34" charset="0"/>
              <a:cs typeface="Arial" pitchFamily="34" charset="0"/>
            </a:defRPr>
          </a:pPr>
          <a:endParaRPr lang="pt-PT"/>
        </a:p>
      </c:txPr>
    </c:legend>
    <c:plotVisOnly val="1"/>
    <c:dispBlanksAs val="gap"/>
    <c:showDLblsOverMax val="0"/>
  </c:chart>
  <c:spPr>
    <a:ln w="3175">
      <a:solidFill>
        <a:schemeClr val="bg1">
          <a:lumMod val="75000"/>
        </a:schemeClr>
      </a:solidFill>
    </a:ln>
  </c:spPr>
  <c:printSettings>
    <c:headerFooter/>
    <c:pageMargins b="0.75000000000001465" l="0.70000000000000062" r="0.70000000000000062" t="0.75000000000001465"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25650118203413E-2"/>
          <c:y val="3.8129527991218444E-2"/>
          <c:w val="0.72919435538344668"/>
          <c:h val="0.65139163312599102"/>
        </c:manualLayout>
      </c:layout>
      <c:barChart>
        <c:barDir val="col"/>
        <c:grouping val="clustered"/>
        <c:varyColors val="0"/>
        <c:ser>
          <c:idx val="0"/>
          <c:order val="0"/>
          <c:tx>
            <c:strRef>
              <c:f>AUX!$L$563</c:f>
              <c:strCache>
                <c:ptCount val="1"/>
                <c:pt idx="0">
                  <c:v>Continente</c:v>
                </c:pt>
              </c:strCache>
            </c:strRef>
          </c:tx>
          <c:spPr>
            <a:solidFill>
              <a:srgbClr val="FF0000"/>
            </a:solidFill>
            <a:ln>
              <a:solidFill>
                <a:srgbClr val="FF0000"/>
              </a:solidFill>
            </a:ln>
          </c:spPr>
          <c:invertIfNegative val="0"/>
          <c:dLbls>
            <c:spPr>
              <a:noFill/>
              <a:ln>
                <a:noFill/>
              </a:ln>
              <a:effectLst/>
            </c:spPr>
            <c:txPr>
              <a:bodyPr rot="-5400000" vert="horz"/>
              <a:lstStyle/>
              <a:p>
                <a:pPr>
                  <a:defRPr lang="en-US" sz="700">
                    <a:solidFill>
                      <a:schemeClr val="bg1">
                        <a:lumMod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AUX!$K$564:$K$577</c:f>
              <c:strCache>
                <c:ptCount val="14"/>
                <c:pt idx="0">
                  <c:v>Tumores malignos</c:v>
                </c:pt>
                <c:pt idx="1">
                  <c:v>Doenças ap circulatório</c:v>
                </c:pt>
                <c:pt idx="2">
                  <c:v>Causas externas</c:v>
                </c:pt>
                <c:pt idx="3">
                  <c:v>Doenças endócrinas</c:v>
                </c:pt>
                <c:pt idx="4">
                  <c:v>Doenças ap respiratório</c:v>
                </c:pt>
                <c:pt idx="5">
                  <c:v>SSA não classificados</c:v>
                </c:pt>
                <c:pt idx="6">
                  <c:v>Doenças ap digestivo</c:v>
                </c:pt>
                <c:pt idx="7">
                  <c:v>D. sistema nervoso</c:v>
                </c:pt>
                <c:pt idx="8">
                  <c:v>Outras causas</c:v>
                </c:pt>
                <c:pt idx="9">
                  <c:v>Doenças infeciosas</c:v>
                </c:pt>
                <c:pt idx="10">
                  <c:v>Doenças ap geniturinário</c:v>
                </c:pt>
                <c:pt idx="11">
                  <c:v>Doenças do sangue</c:v>
                </c:pt>
                <c:pt idx="12">
                  <c:v>#N/D</c:v>
                </c:pt>
                <c:pt idx="13">
                  <c:v>Afecções no período perinatal</c:v>
                </c:pt>
              </c:strCache>
            </c:strRef>
          </c:cat>
          <c:val>
            <c:numRef>
              <c:f>AUX!$L$564:$L$577</c:f>
              <c:numCache>
                <c:formatCode>0.0</c:formatCode>
                <c:ptCount val="14"/>
                <c:pt idx="0">
                  <c:v>39.927434028488065</c:v>
                </c:pt>
                <c:pt idx="1">
                  <c:v>19.184763299275417</c:v>
                </c:pt>
                <c:pt idx="2">
                  <c:v>7.5279120595170168</c:v>
                </c:pt>
                <c:pt idx="3">
                  <c:v>4.11817271562537</c:v>
                </c:pt>
                <c:pt idx="4">
                  <c:v>5.5468825701704336</c:v>
                </c:pt>
                <c:pt idx="5">
                  <c:v>7.9327311290791442</c:v>
                </c:pt>
                <c:pt idx="6">
                  <c:v>5.7945112563387555</c:v>
                </c:pt>
                <c:pt idx="7">
                  <c:v>2.7680580527772096</c:v>
                </c:pt>
                <c:pt idx="8">
                  <c:v>1.7118678739462323</c:v>
                </c:pt>
                <c:pt idx="9">
                  <c:v>3.0921286377192323</c:v>
                </c:pt>
                <c:pt idx="10">
                  <c:v>1.164931471452719</c:v>
                </c:pt>
                <c:pt idx="11">
                  <c:v>0.31761070617241416</c:v>
                </c:pt>
                <c:pt idx="12">
                  <c:v>#N/A</c:v>
                </c:pt>
                <c:pt idx="13">
                  <c:v>0.45757474618059668</c:v>
                </c:pt>
              </c:numCache>
            </c:numRef>
          </c:val>
          <c:extLst xmlns:c16r2="http://schemas.microsoft.com/office/drawing/2015/06/chart">
            <c:ext xmlns:c16="http://schemas.microsoft.com/office/drawing/2014/chart" uri="{C3380CC4-5D6E-409C-BE32-E72D297353CC}">
              <c16:uniqueId val="{00000000-5B87-4B39-B28A-BC3166F0E140}"/>
            </c:ext>
          </c:extLst>
        </c:ser>
        <c:ser>
          <c:idx val="1"/>
          <c:order val="1"/>
          <c:tx>
            <c:strRef>
              <c:f>AUX!$M$563</c:f>
              <c:strCache>
                <c:ptCount val="1"/>
                <c:pt idx="0">
                  <c:v>ARS Alentejo</c:v>
                </c:pt>
              </c:strCache>
            </c:strRef>
          </c:tx>
          <c:spPr>
            <a:solidFill>
              <a:schemeClr val="tx2">
                <a:lumMod val="75000"/>
              </a:schemeClr>
            </a:solidFill>
            <a:ln>
              <a:solidFill>
                <a:schemeClr val="tx2">
                  <a:lumMod val="75000"/>
                </a:schemeClr>
              </a:solidFill>
            </a:ln>
          </c:spPr>
          <c:invertIfNegative val="0"/>
          <c:dLbls>
            <c:spPr>
              <a:noFill/>
              <a:ln>
                <a:noFill/>
              </a:ln>
              <a:effectLst/>
            </c:spPr>
            <c:txPr>
              <a:bodyPr rot="-5400000" vert="horz"/>
              <a:lstStyle/>
              <a:p>
                <a:pPr>
                  <a:defRPr lang="en-US" sz="700">
                    <a:solidFill>
                      <a:schemeClr val="bg1">
                        <a:lumMod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AUX!$K$564:$K$577</c:f>
              <c:strCache>
                <c:ptCount val="14"/>
                <c:pt idx="0">
                  <c:v>Tumores malignos</c:v>
                </c:pt>
                <c:pt idx="1">
                  <c:v>Doenças ap circulatório</c:v>
                </c:pt>
                <c:pt idx="2">
                  <c:v>Causas externas</c:v>
                </c:pt>
                <c:pt idx="3">
                  <c:v>Doenças endócrinas</c:v>
                </c:pt>
                <c:pt idx="4">
                  <c:v>Doenças ap respiratório</c:v>
                </c:pt>
                <c:pt idx="5">
                  <c:v>SSA não classificados</c:v>
                </c:pt>
                <c:pt idx="6">
                  <c:v>Doenças ap digestivo</c:v>
                </c:pt>
                <c:pt idx="7">
                  <c:v>D. sistema nervoso</c:v>
                </c:pt>
                <c:pt idx="8">
                  <c:v>Outras causas</c:v>
                </c:pt>
                <c:pt idx="9">
                  <c:v>Doenças infeciosas</c:v>
                </c:pt>
                <c:pt idx="10">
                  <c:v>Doenças ap geniturinário</c:v>
                </c:pt>
                <c:pt idx="11">
                  <c:v>Doenças do sangue</c:v>
                </c:pt>
                <c:pt idx="12">
                  <c:v>#N/D</c:v>
                </c:pt>
                <c:pt idx="13">
                  <c:v>Afecções no período perinatal</c:v>
                </c:pt>
              </c:strCache>
            </c:strRef>
          </c:cat>
          <c:val>
            <c:numRef>
              <c:f>AUX!$M$564:$M$577</c:f>
              <c:numCache>
                <c:formatCode>0.0</c:formatCode>
                <c:ptCount val="14"/>
                <c:pt idx="0">
                  <c:v>36.341278849791905</c:v>
                </c:pt>
                <c:pt idx="1">
                  <c:v>22.039349224366251</c:v>
                </c:pt>
                <c:pt idx="2">
                  <c:v>9.5913734392735517</c:v>
                </c:pt>
                <c:pt idx="3">
                  <c:v>4.8997351494513817</c:v>
                </c:pt>
                <c:pt idx="4">
                  <c:v>6.5645100264850544</c:v>
                </c:pt>
                <c:pt idx="5">
                  <c:v>6.0726447219069239</c:v>
                </c:pt>
                <c:pt idx="6">
                  <c:v>5.0510783200908058</c:v>
                </c:pt>
                <c:pt idx="7">
                  <c:v>2.648505486189936</c:v>
                </c:pt>
                <c:pt idx="8">
                  <c:v>1.7593643586833143</c:v>
                </c:pt>
                <c:pt idx="9">
                  <c:v>2.213393870601589</c:v>
                </c:pt>
                <c:pt idx="10">
                  <c:v>1.3053348467650396</c:v>
                </c:pt>
                <c:pt idx="11">
                  <c:v>0.54861899356791533</c:v>
                </c:pt>
                <c:pt idx="12">
                  <c:v>#N/A</c:v>
                </c:pt>
                <c:pt idx="13">
                  <c:v>0.39727582292849034</c:v>
                </c:pt>
              </c:numCache>
            </c:numRef>
          </c:val>
          <c:extLst xmlns:c16r2="http://schemas.microsoft.com/office/drawing/2015/06/chart">
            <c:ext xmlns:c16="http://schemas.microsoft.com/office/drawing/2014/chart" uri="{C3380CC4-5D6E-409C-BE32-E72D297353CC}">
              <c16:uniqueId val="{00000001-5B87-4B39-B28A-BC3166F0E140}"/>
            </c:ext>
          </c:extLst>
        </c:ser>
        <c:ser>
          <c:idx val="2"/>
          <c:order val="2"/>
          <c:tx>
            <c:strRef>
              <c:f>AUX!$N$563</c:f>
              <c:strCache>
                <c:ptCount val="1"/>
                <c:pt idx="0">
                  <c:v>ACeS Alentejo Central</c:v>
                </c:pt>
              </c:strCache>
            </c:strRef>
          </c:tx>
          <c:spPr>
            <a:solidFill>
              <a:srgbClr val="008080"/>
            </a:solidFill>
            <a:ln>
              <a:solidFill>
                <a:srgbClr val="008080"/>
              </a:solidFill>
            </a:ln>
          </c:spPr>
          <c:invertIfNegative val="0"/>
          <c:dLbls>
            <c:spPr>
              <a:noFill/>
              <a:ln>
                <a:noFill/>
              </a:ln>
              <a:effectLst/>
            </c:spPr>
            <c:txPr>
              <a:bodyPr rot="-5400000" vert="horz"/>
              <a:lstStyle/>
              <a:p>
                <a:pPr>
                  <a:defRPr lang="en-US" sz="700" b="1">
                    <a:solidFill>
                      <a:schemeClr val="bg1">
                        <a:lumMod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AUX!$K$564:$K$577</c:f>
              <c:strCache>
                <c:ptCount val="14"/>
                <c:pt idx="0">
                  <c:v>Tumores malignos</c:v>
                </c:pt>
                <c:pt idx="1">
                  <c:v>Doenças ap circulatório</c:v>
                </c:pt>
                <c:pt idx="2">
                  <c:v>Causas externas</c:v>
                </c:pt>
                <c:pt idx="3">
                  <c:v>Doenças endócrinas</c:v>
                </c:pt>
                <c:pt idx="4">
                  <c:v>Doenças ap respiratório</c:v>
                </c:pt>
                <c:pt idx="5">
                  <c:v>SSA não classificados</c:v>
                </c:pt>
                <c:pt idx="6">
                  <c:v>Doenças ap digestivo</c:v>
                </c:pt>
                <c:pt idx="7">
                  <c:v>D. sistema nervoso</c:v>
                </c:pt>
                <c:pt idx="8">
                  <c:v>Outras causas</c:v>
                </c:pt>
                <c:pt idx="9">
                  <c:v>Doenças infeciosas</c:v>
                </c:pt>
                <c:pt idx="10">
                  <c:v>Doenças ap geniturinário</c:v>
                </c:pt>
                <c:pt idx="11">
                  <c:v>Doenças do sangue</c:v>
                </c:pt>
                <c:pt idx="12">
                  <c:v>#N/D</c:v>
                </c:pt>
                <c:pt idx="13">
                  <c:v>Afecções no período perinatal</c:v>
                </c:pt>
              </c:strCache>
            </c:strRef>
          </c:cat>
          <c:val>
            <c:numRef>
              <c:f>AUX!$N$564:$N$577</c:f>
              <c:numCache>
                <c:formatCode>0.0</c:formatCode>
                <c:ptCount val="14"/>
                <c:pt idx="0">
                  <c:v>39.216944801026962</c:v>
                </c:pt>
                <c:pt idx="1">
                  <c:v>24.326059050064185</c:v>
                </c:pt>
                <c:pt idx="2">
                  <c:v>9.948652118100128</c:v>
                </c:pt>
                <c:pt idx="3">
                  <c:v>5.1989730423620024</c:v>
                </c:pt>
                <c:pt idx="4">
                  <c:v>5.1347881899871632</c:v>
                </c:pt>
                <c:pt idx="5">
                  <c:v>4.0436456996148911</c:v>
                </c:pt>
                <c:pt idx="6">
                  <c:v>3.5943517329910142</c:v>
                </c:pt>
                <c:pt idx="7">
                  <c:v>2.4390243902439024</c:v>
                </c:pt>
                <c:pt idx="8">
                  <c:v>1.9897304236200259</c:v>
                </c:pt>
                <c:pt idx="9">
                  <c:v>1.6688061617458279</c:v>
                </c:pt>
                <c:pt idx="10">
                  <c:v>0.77021822849807453</c:v>
                </c:pt>
                <c:pt idx="11">
                  <c:v>0.64184852374839541</c:v>
                </c:pt>
                <c:pt idx="12">
                  <c:v>#N/A</c:v>
                </c:pt>
                <c:pt idx="13">
                  <c:v>0.38510911424903727</c:v>
                </c:pt>
              </c:numCache>
            </c:numRef>
          </c:val>
          <c:extLst xmlns:c16r2="http://schemas.microsoft.com/office/drawing/2015/06/chart">
            <c:ext xmlns:c16="http://schemas.microsoft.com/office/drawing/2014/chart" uri="{C3380CC4-5D6E-409C-BE32-E72D297353CC}">
              <c16:uniqueId val="{00000002-5B87-4B39-B28A-BC3166F0E140}"/>
            </c:ext>
          </c:extLst>
        </c:ser>
        <c:dLbls>
          <c:showLegendKey val="0"/>
          <c:showVal val="0"/>
          <c:showCatName val="0"/>
          <c:showSerName val="0"/>
          <c:showPercent val="0"/>
          <c:showBubbleSize val="0"/>
        </c:dLbls>
        <c:gapWidth val="150"/>
        <c:axId val="150673408"/>
        <c:axId val="152056896"/>
      </c:barChart>
      <c:catAx>
        <c:axId val="150673408"/>
        <c:scaling>
          <c:orientation val="minMax"/>
        </c:scaling>
        <c:delete val="0"/>
        <c:axPos val="b"/>
        <c:numFmt formatCode="General" sourceLinked="0"/>
        <c:majorTickMark val="out"/>
        <c:minorTickMark val="none"/>
        <c:tickLblPos val="nextTo"/>
        <c:txPr>
          <a:bodyPr/>
          <a:lstStyle/>
          <a:p>
            <a:pPr>
              <a:defRPr lang="en-US" sz="800">
                <a:latin typeface="Arial" pitchFamily="34" charset="0"/>
                <a:cs typeface="Arial" pitchFamily="34" charset="0"/>
              </a:defRPr>
            </a:pPr>
            <a:endParaRPr lang="pt-PT"/>
          </a:p>
        </c:txPr>
        <c:crossAx val="152056896"/>
        <c:crosses val="autoZero"/>
        <c:auto val="1"/>
        <c:lblAlgn val="ctr"/>
        <c:lblOffset val="100"/>
        <c:noMultiLvlLbl val="0"/>
      </c:catAx>
      <c:valAx>
        <c:axId val="152056896"/>
        <c:scaling>
          <c:orientation val="minMax"/>
        </c:scaling>
        <c:delete val="0"/>
        <c:axPos val="l"/>
        <c:majorGridlines>
          <c:spPr>
            <a:ln w="3175">
              <a:solidFill>
                <a:schemeClr val="bg1">
                  <a:lumMod val="95000"/>
                </a:schemeClr>
              </a:solidFill>
            </a:ln>
          </c:spPr>
        </c:majorGridlines>
        <c:title>
          <c:tx>
            <c:rich>
              <a:bodyPr rot="0" vert="horz"/>
              <a:lstStyle/>
              <a:p>
                <a:pPr>
                  <a:defRPr lang="en-US" sz="1000">
                    <a:latin typeface="Arial" pitchFamily="34" charset="0"/>
                    <a:cs typeface="Arial" pitchFamily="34" charset="0"/>
                  </a:defRPr>
                </a:pPr>
                <a:r>
                  <a:rPr lang="en-US" sz="1000">
                    <a:latin typeface="Arial" pitchFamily="34" charset="0"/>
                    <a:cs typeface="Arial" pitchFamily="34" charset="0"/>
                  </a:rPr>
                  <a:t>%</a:t>
                </a:r>
              </a:p>
            </c:rich>
          </c:tx>
          <c:layout>
            <c:manualLayout>
              <c:xMode val="edge"/>
              <c:yMode val="edge"/>
              <c:x val="6.8229314420803783E-3"/>
              <c:y val="3.0781944444445652E-2"/>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50673408"/>
        <c:crosses val="autoZero"/>
        <c:crossBetween val="between"/>
      </c:valAx>
    </c:plotArea>
    <c:legend>
      <c:legendPos val="r"/>
      <c:layout>
        <c:manualLayout>
          <c:xMode val="edge"/>
          <c:yMode val="edge"/>
          <c:x val="0.80916240125158556"/>
          <c:y val="0.40290254909135259"/>
          <c:w val="0.17950981987111544"/>
          <c:h val="0.2911748866213153"/>
        </c:manualLayout>
      </c:layout>
      <c:overlay val="0"/>
      <c:spPr>
        <a:ln w="3175">
          <a:solidFill>
            <a:schemeClr val="bg1">
              <a:lumMod val="95000"/>
            </a:schemeClr>
          </a:solidFill>
        </a:ln>
      </c:spPr>
      <c:txPr>
        <a:bodyPr/>
        <a:lstStyle/>
        <a:p>
          <a:pPr>
            <a:defRPr lang="en-US" sz="1000">
              <a:latin typeface="Arial" pitchFamily="34" charset="0"/>
              <a:cs typeface="Arial" pitchFamily="34" charset="0"/>
            </a:defRPr>
          </a:pPr>
          <a:endParaRPr lang="pt-PT"/>
        </a:p>
      </c:txPr>
    </c:legend>
    <c:plotVisOnly val="1"/>
    <c:dispBlanksAs val="gap"/>
    <c:showDLblsOverMax val="0"/>
  </c:chart>
  <c:spPr>
    <a:ln w="3175">
      <a:solidFill>
        <a:schemeClr val="bg1">
          <a:lumMod val="75000"/>
        </a:schemeClr>
      </a:solidFill>
    </a:ln>
  </c:spPr>
  <c:printSettings>
    <c:headerFooter/>
    <c:pageMargins b="0.75000000000001465" l="0.70000000000000062" r="0.70000000000000062" t="0.75000000000001465"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241090882747942E-2"/>
          <c:y val="2.9850427350427349E-2"/>
          <c:w val="0.6754990498799115"/>
          <c:h val="0.88249935897435849"/>
        </c:manualLayout>
      </c:layout>
      <c:barChart>
        <c:barDir val="col"/>
        <c:grouping val="stacked"/>
        <c:varyColors val="0"/>
        <c:ser>
          <c:idx val="0"/>
          <c:order val="0"/>
          <c:tx>
            <c:strRef>
              <c:f>AUX!$U$582</c:f>
              <c:strCache>
                <c:ptCount val="1"/>
                <c:pt idx="0">
                  <c:v>Doenças infeciosas</c:v>
                </c:pt>
              </c:strCache>
            </c:strRef>
          </c:tx>
          <c:spPr>
            <a:solidFill>
              <a:schemeClr val="tx2">
                <a:lumMod val="75000"/>
              </a:schemeClr>
            </a:solidFill>
          </c:spPr>
          <c:invertIfNegative val="0"/>
          <c:cat>
            <c:strRef>
              <c:f>AUX!$V$581:$AN$581</c:f>
              <c:strCache>
                <c:ptCount val="19"/>
                <c:pt idx="0">
                  <c:v>&lt;1</c:v>
                </c:pt>
                <c:pt idx="1">
                  <c:v>1-4</c:v>
                </c:pt>
                <c:pt idx="2">
                  <c:v>5-9</c:v>
                </c:pt>
                <c:pt idx="3">
                  <c:v>10-14</c:v>
                </c:pt>
                <c:pt idx="4">
                  <c:v>15-19</c:v>
                </c:pt>
                <c:pt idx="5">
                  <c:v>20-24</c:v>
                </c:pt>
                <c:pt idx="6">
                  <c:v>25-29</c:v>
                </c:pt>
                <c:pt idx="7">
                  <c:v>30-34</c:v>
                </c:pt>
                <c:pt idx="8">
                  <c:v>35-39</c:v>
                </c:pt>
                <c:pt idx="9">
                  <c:v>40-44</c:v>
                </c:pt>
                <c:pt idx="10">
                  <c:v>45-49</c:v>
                </c:pt>
                <c:pt idx="11">
                  <c:v>50-54</c:v>
                </c:pt>
                <c:pt idx="12">
                  <c:v>55-59</c:v>
                </c:pt>
                <c:pt idx="13">
                  <c:v>60-64</c:v>
                </c:pt>
                <c:pt idx="14">
                  <c:v>65-69</c:v>
                </c:pt>
                <c:pt idx="15">
                  <c:v>70-74</c:v>
                </c:pt>
                <c:pt idx="16">
                  <c:v>75-79</c:v>
                </c:pt>
                <c:pt idx="17">
                  <c:v>80-84</c:v>
                </c:pt>
                <c:pt idx="18">
                  <c:v>85+</c:v>
                </c:pt>
              </c:strCache>
            </c:strRef>
          </c:cat>
          <c:val>
            <c:numRef>
              <c:f>AUX!$V$582:$AN$582</c:f>
              <c:numCache>
                <c:formatCode>0.0</c:formatCode>
                <c:ptCount val="19"/>
                <c:pt idx="0">
                  <c:v>0</c:v>
                </c:pt>
                <c:pt idx="1">
                  <c:v>0</c:v>
                </c:pt>
                <c:pt idx="2">
                  <c:v>0</c:v>
                </c:pt>
                <c:pt idx="3">
                  <c:v>0</c:v>
                </c:pt>
                <c:pt idx="4">
                  <c:v>0</c:v>
                </c:pt>
                <c:pt idx="5">
                  <c:v>0</c:v>
                </c:pt>
                <c:pt idx="6">
                  <c:v>0</c:v>
                </c:pt>
                <c:pt idx="7">
                  <c:v>0</c:v>
                </c:pt>
                <c:pt idx="8">
                  <c:v>5.7142857142857144</c:v>
                </c:pt>
                <c:pt idx="9">
                  <c:v>5.9999999999999991</c:v>
                </c:pt>
                <c:pt idx="10">
                  <c:v>5.5555555555555554</c:v>
                </c:pt>
                <c:pt idx="11">
                  <c:v>1.5267175572519083</c:v>
                </c:pt>
                <c:pt idx="12">
                  <c:v>1.1695906432748535</c:v>
                </c:pt>
                <c:pt idx="13">
                  <c:v>0.91324200913242026</c:v>
                </c:pt>
                <c:pt idx="14">
                  <c:v>1.5151515151515149</c:v>
                </c:pt>
                <c:pt idx="15">
                  <c:v>1.2295081967213115</c:v>
                </c:pt>
                <c:pt idx="16">
                  <c:v>2.2245762711864407</c:v>
                </c:pt>
                <c:pt idx="17">
                  <c:v>2.649507948523846</c:v>
                </c:pt>
                <c:pt idx="18">
                  <c:v>1.9687964338781574</c:v>
                </c:pt>
              </c:numCache>
            </c:numRef>
          </c:val>
          <c:extLst xmlns:c16r2="http://schemas.microsoft.com/office/drawing/2015/06/chart">
            <c:ext xmlns:c16="http://schemas.microsoft.com/office/drawing/2014/chart" uri="{C3380CC4-5D6E-409C-BE32-E72D297353CC}">
              <c16:uniqueId val="{00000000-AEB1-480C-8D57-835B96BC0427}"/>
            </c:ext>
          </c:extLst>
        </c:ser>
        <c:ser>
          <c:idx val="1"/>
          <c:order val="1"/>
          <c:tx>
            <c:strRef>
              <c:f>AUX!$U$583</c:f>
              <c:strCache>
                <c:ptCount val="1"/>
                <c:pt idx="0">
                  <c:v>Tumores malignos</c:v>
                </c:pt>
              </c:strCache>
            </c:strRef>
          </c:tx>
          <c:spPr>
            <a:solidFill>
              <a:schemeClr val="accent2">
                <a:lumMod val="75000"/>
              </a:schemeClr>
            </a:solidFill>
          </c:spPr>
          <c:invertIfNegative val="0"/>
          <c:cat>
            <c:strRef>
              <c:f>AUX!$V$581:$AN$581</c:f>
              <c:strCache>
                <c:ptCount val="19"/>
                <c:pt idx="0">
                  <c:v>&lt;1</c:v>
                </c:pt>
                <c:pt idx="1">
                  <c:v>1-4</c:v>
                </c:pt>
                <c:pt idx="2">
                  <c:v>5-9</c:v>
                </c:pt>
                <c:pt idx="3">
                  <c:v>10-14</c:v>
                </c:pt>
                <c:pt idx="4">
                  <c:v>15-19</c:v>
                </c:pt>
                <c:pt idx="5">
                  <c:v>20-24</c:v>
                </c:pt>
                <c:pt idx="6">
                  <c:v>25-29</c:v>
                </c:pt>
                <c:pt idx="7">
                  <c:v>30-34</c:v>
                </c:pt>
                <c:pt idx="8">
                  <c:v>35-39</c:v>
                </c:pt>
                <c:pt idx="9">
                  <c:v>40-44</c:v>
                </c:pt>
                <c:pt idx="10">
                  <c:v>45-49</c:v>
                </c:pt>
                <c:pt idx="11">
                  <c:v>50-54</c:v>
                </c:pt>
                <c:pt idx="12">
                  <c:v>55-59</c:v>
                </c:pt>
                <c:pt idx="13">
                  <c:v>60-64</c:v>
                </c:pt>
                <c:pt idx="14">
                  <c:v>65-69</c:v>
                </c:pt>
                <c:pt idx="15">
                  <c:v>70-74</c:v>
                </c:pt>
                <c:pt idx="16">
                  <c:v>75-79</c:v>
                </c:pt>
                <c:pt idx="17">
                  <c:v>80-84</c:v>
                </c:pt>
                <c:pt idx="18">
                  <c:v>85+</c:v>
                </c:pt>
              </c:strCache>
            </c:strRef>
          </c:cat>
          <c:val>
            <c:numRef>
              <c:f>AUX!$V$583:$AN$583</c:f>
              <c:numCache>
                <c:formatCode>0.0</c:formatCode>
                <c:ptCount val="19"/>
                <c:pt idx="0">
                  <c:v>0</c:v>
                </c:pt>
                <c:pt idx="1">
                  <c:v>25</c:v>
                </c:pt>
                <c:pt idx="2">
                  <c:v>33.333333333333336</c:v>
                </c:pt>
                <c:pt idx="3">
                  <c:v>0</c:v>
                </c:pt>
                <c:pt idx="4">
                  <c:v>50</c:v>
                </c:pt>
                <c:pt idx="5">
                  <c:v>20</c:v>
                </c:pt>
                <c:pt idx="6">
                  <c:v>21.428571428571427</c:v>
                </c:pt>
                <c:pt idx="7">
                  <c:v>37.5</c:v>
                </c:pt>
                <c:pt idx="8">
                  <c:v>25.714285714285712</c:v>
                </c:pt>
                <c:pt idx="9">
                  <c:v>30</c:v>
                </c:pt>
                <c:pt idx="10">
                  <c:v>37.499999999999993</c:v>
                </c:pt>
                <c:pt idx="11">
                  <c:v>40.458015267175568</c:v>
                </c:pt>
                <c:pt idx="12">
                  <c:v>43.274853801169591</c:v>
                </c:pt>
                <c:pt idx="13">
                  <c:v>44.74885844748858</c:v>
                </c:pt>
                <c:pt idx="14">
                  <c:v>43.939393939393938</c:v>
                </c:pt>
                <c:pt idx="15">
                  <c:v>36.065573770491802</c:v>
                </c:pt>
                <c:pt idx="16">
                  <c:v>30.296610169491522</c:v>
                </c:pt>
                <c:pt idx="17">
                  <c:v>21.423164269492808</c:v>
                </c:pt>
                <c:pt idx="18">
                  <c:v>12.444279346210998</c:v>
                </c:pt>
              </c:numCache>
            </c:numRef>
          </c:val>
          <c:extLst xmlns:c16r2="http://schemas.microsoft.com/office/drawing/2015/06/chart">
            <c:ext xmlns:c16="http://schemas.microsoft.com/office/drawing/2014/chart" uri="{C3380CC4-5D6E-409C-BE32-E72D297353CC}">
              <c16:uniqueId val="{00000001-AEB1-480C-8D57-835B96BC0427}"/>
            </c:ext>
          </c:extLst>
        </c:ser>
        <c:ser>
          <c:idx val="2"/>
          <c:order val="2"/>
          <c:tx>
            <c:strRef>
              <c:f>AUX!$U$584</c:f>
              <c:strCache>
                <c:ptCount val="1"/>
                <c:pt idx="0">
                  <c:v>Doenças do sangue</c:v>
                </c:pt>
              </c:strCache>
            </c:strRef>
          </c:tx>
          <c:spPr>
            <a:solidFill>
              <a:schemeClr val="accent2">
                <a:lumMod val="50000"/>
              </a:schemeClr>
            </a:solidFill>
          </c:spPr>
          <c:invertIfNegative val="0"/>
          <c:cat>
            <c:strRef>
              <c:f>AUX!$V$581:$AN$581</c:f>
              <c:strCache>
                <c:ptCount val="19"/>
                <c:pt idx="0">
                  <c:v>&lt;1</c:v>
                </c:pt>
                <c:pt idx="1">
                  <c:v>1-4</c:v>
                </c:pt>
                <c:pt idx="2">
                  <c:v>5-9</c:v>
                </c:pt>
                <c:pt idx="3">
                  <c:v>10-14</c:v>
                </c:pt>
                <c:pt idx="4">
                  <c:v>15-19</c:v>
                </c:pt>
                <c:pt idx="5">
                  <c:v>20-24</c:v>
                </c:pt>
                <c:pt idx="6">
                  <c:v>25-29</c:v>
                </c:pt>
                <c:pt idx="7">
                  <c:v>30-34</c:v>
                </c:pt>
                <c:pt idx="8">
                  <c:v>35-39</c:v>
                </c:pt>
                <c:pt idx="9">
                  <c:v>40-44</c:v>
                </c:pt>
                <c:pt idx="10">
                  <c:v>45-49</c:v>
                </c:pt>
                <c:pt idx="11">
                  <c:v>50-54</c:v>
                </c:pt>
                <c:pt idx="12">
                  <c:v>55-59</c:v>
                </c:pt>
                <c:pt idx="13">
                  <c:v>60-64</c:v>
                </c:pt>
                <c:pt idx="14">
                  <c:v>65-69</c:v>
                </c:pt>
                <c:pt idx="15">
                  <c:v>70-74</c:v>
                </c:pt>
                <c:pt idx="16">
                  <c:v>75-79</c:v>
                </c:pt>
                <c:pt idx="17">
                  <c:v>80-84</c:v>
                </c:pt>
                <c:pt idx="18">
                  <c:v>85+</c:v>
                </c:pt>
              </c:strCache>
            </c:strRef>
          </c:cat>
          <c:val>
            <c:numRef>
              <c:f>AUX!$V$584:$AN$584</c:f>
              <c:numCache>
                <c:formatCode>0.0</c:formatCode>
                <c:ptCount val="19"/>
                <c:pt idx="0">
                  <c:v>0</c:v>
                </c:pt>
                <c:pt idx="1">
                  <c:v>25</c:v>
                </c:pt>
                <c:pt idx="2">
                  <c:v>0</c:v>
                </c:pt>
                <c:pt idx="3">
                  <c:v>0</c:v>
                </c:pt>
                <c:pt idx="4">
                  <c:v>0</c:v>
                </c:pt>
                <c:pt idx="5">
                  <c:v>0</c:v>
                </c:pt>
                <c:pt idx="6">
                  <c:v>0</c:v>
                </c:pt>
                <c:pt idx="7">
                  <c:v>0</c:v>
                </c:pt>
                <c:pt idx="8">
                  <c:v>0</c:v>
                </c:pt>
                <c:pt idx="9">
                  <c:v>1.9999999999999998</c:v>
                </c:pt>
                <c:pt idx="10">
                  <c:v>0</c:v>
                </c:pt>
                <c:pt idx="11">
                  <c:v>0</c:v>
                </c:pt>
                <c:pt idx="12">
                  <c:v>0.58479532163742676</c:v>
                </c:pt>
                <c:pt idx="13">
                  <c:v>0.91324200913242026</c:v>
                </c:pt>
                <c:pt idx="14">
                  <c:v>0.30303030303030298</c:v>
                </c:pt>
                <c:pt idx="15">
                  <c:v>0.81967213114754101</c:v>
                </c:pt>
                <c:pt idx="16">
                  <c:v>0.31779661016949151</c:v>
                </c:pt>
                <c:pt idx="17">
                  <c:v>0.52990158970476919</c:v>
                </c:pt>
                <c:pt idx="18">
                  <c:v>0.52005943536404153</c:v>
                </c:pt>
              </c:numCache>
            </c:numRef>
          </c:val>
          <c:extLst xmlns:c16r2="http://schemas.microsoft.com/office/drawing/2015/06/chart">
            <c:ext xmlns:c16="http://schemas.microsoft.com/office/drawing/2014/chart" uri="{C3380CC4-5D6E-409C-BE32-E72D297353CC}">
              <c16:uniqueId val="{00000002-AEB1-480C-8D57-835B96BC0427}"/>
            </c:ext>
          </c:extLst>
        </c:ser>
        <c:ser>
          <c:idx val="3"/>
          <c:order val="3"/>
          <c:tx>
            <c:strRef>
              <c:f>AUX!$U$585</c:f>
              <c:strCache>
                <c:ptCount val="1"/>
                <c:pt idx="0">
                  <c:v>Doenças endócrinas</c:v>
                </c:pt>
              </c:strCache>
            </c:strRef>
          </c:tx>
          <c:spPr>
            <a:solidFill>
              <a:schemeClr val="accent4">
                <a:lumMod val="75000"/>
              </a:schemeClr>
            </a:solidFill>
          </c:spPr>
          <c:invertIfNegative val="0"/>
          <c:cat>
            <c:strRef>
              <c:f>AUX!$V$581:$AN$581</c:f>
              <c:strCache>
                <c:ptCount val="19"/>
                <c:pt idx="0">
                  <c:v>&lt;1</c:v>
                </c:pt>
                <c:pt idx="1">
                  <c:v>1-4</c:v>
                </c:pt>
                <c:pt idx="2">
                  <c:v>5-9</c:v>
                </c:pt>
                <c:pt idx="3">
                  <c:v>10-14</c:v>
                </c:pt>
                <c:pt idx="4">
                  <c:v>15-19</c:v>
                </c:pt>
                <c:pt idx="5">
                  <c:v>20-24</c:v>
                </c:pt>
                <c:pt idx="6">
                  <c:v>25-29</c:v>
                </c:pt>
                <c:pt idx="7">
                  <c:v>30-34</c:v>
                </c:pt>
                <c:pt idx="8">
                  <c:v>35-39</c:v>
                </c:pt>
                <c:pt idx="9">
                  <c:v>40-44</c:v>
                </c:pt>
                <c:pt idx="10">
                  <c:v>45-49</c:v>
                </c:pt>
                <c:pt idx="11">
                  <c:v>50-54</c:v>
                </c:pt>
                <c:pt idx="12">
                  <c:v>55-59</c:v>
                </c:pt>
                <c:pt idx="13">
                  <c:v>60-64</c:v>
                </c:pt>
                <c:pt idx="14">
                  <c:v>65-69</c:v>
                </c:pt>
                <c:pt idx="15">
                  <c:v>70-74</c:v>
                </c:pt>
                <c:pt idx="16">
                  <c:v>75-79</c:v>
                </c:pt>
                <c:pt idx="17">
                  <c:v>80-84</c:v>
                </c:pt>
                <c:pt idx="18">
                  <c:v>85+</c:v>
                </c:pt>
              </c:strCache>
            </c:strRef>
          </c:cat>
          <c:val>
            <c:numRef>
              <c:f>AUX!$V$585:$AN$585</c:f>
              <c:numCache>
                <c:formatCode>0.0</c:formatCode>
                <c:ptCount val="19"/>
                <c:pt idx="0">
                  <c:v>0</c:v>
                </c:pt>
                <c:pt idx="1">
                  <c:v>0</c:v>
                </c:pt>
                <c:pt idx="2">
                  <c:v>0</c:v>
                </c:pt>
                <c:pt idx="3">
                  <c:v>0</c:v>
                </c:pt>
                <c:pt idx="4">
                  <c:v>0</c:v>
                </c:pt>
                <c:pt idx="5">
                  <c:v>0</c:v>
                </c:pt>
                <c:pt idx="6">
                  <c:v>0</c:v>
                </c:pt>
                <c:pt idx="7">
                  <c:v>0</c:v>
                </c:pt>
                <c:pt idx="8">
                  <c:v>0</c:v>
                </c:pt>
                <c:pt idx="9">
                  <c:v>3.9999999999999996</c:v>
                </c:pt>
                <c:pt idx="10">
                  <c:v>4.1666666666666661</c:v>
                </c:pt>
                <c:pt idx="11">
                  <c:v>3.0534351145038165</c:v>
                </c:pt>
                <c:pt idx="12">
                  <c:v>0.58479532163742676</c:v>
                </c:pt>
                <c:pt idx="13">
                  <c:v>2.7397260273972606</c:v>
                </c:pt>
                <c:pt idx="14">
                  <c:v>8.1818181818181799</c:v>
                </c:pt>
                <c:pt idx="15">
                  <c:v>7.7868852459016393</c:v>
                </c:pt>
                <c:pt idx="16">
                  <c:v>7.8389830508474576</c:v>
                </c:pt>
                <c:pt idx="17">
                  <c:v>9.6139288417865263</c:v>
                </c:pt>
                <c:pt idx="18">
                  <c:v>7.1322436849925701</c:v>
                </c:pt>
              </c:numCache>
            </c:numRef>
          </c:val>
          <c:extLst xmlns:c16r2="http://schemas.microsoft.com/office/drawing/2015/06/chart">
            <c:ext xmlns:c16="http://schemas.microsoft.com/office/drawing/2014/chart" uri="{C3380CC4-5D6E-409C-BE32-E72D297353CC}">
              <c16:uniqueId val="{00000003-AEB1-480C-8D57-835B96BC0427}"/>
            </c:ext>
          </c:extLst>
        </c:ser>
        <c:ser>
          <c:idx val="4"/>
          <c:order val="4"/>
          <c:tx>
            <c:strRef>
              <c:f>AUX!$U$586</c:f>
              <c:strCache>
                <c:ptCount val="1"/>
                <c:pt idx="0">
                  <c:v>D. sistema nervoso</c:v>
                </c:pt>
              </c:strCache>
            </c:strRef>
          </c:tx>
          <c:spPr>
            <a:solidFill>
              <a:schemeClr val="accent2">
                <a:lumMod val="60000"/>
                <a:lumOff val="40000"/>
              </a:schemeClr>
            </a:solidFill>
          </c:spPr>
          <c:invertIfNegative val="0"/>
          <c:cat>
            <c:strRef>
              <c:f>AUX!$V$581:$AN$581</c:f>
              <c:strCache>
                <c:ptCount val="19"/>
                <c:pt idx="0">
                  <c:v>&lt;1</c:v>
                </c:pt>
                <c:pt idx="1">
                  <c:v>1-4</c:v>
                </c:pt>
                <c:pt idx="2">
                  <c:v>5-9</c:v>
                </c:pt>
                <c:pt idx="3">
                  <c:v>10-14</c:v>
                </c:pt>
                <c:pt idx="4">
                  <c:v>15-19</c:v>
                </c:pt>
                <c:pt idx="5">
                  <c:v>20-24</c:v>
                </c:pt>
                <c:pt idx="6">
                  <c:v>25-29</c:v>
                </c:pt>
                <c:pt idx="7">
                  <c:v>30-34</c:v>
                </c:pt>
                <c:pt idx="8">
                  <c:v>35-39</c:v>
                </c:pt>
                <c:pt idx="9">
                  <c:v>40-44</c:v>
                </c:pt>
                <c:pt idx="10">
                  <c:v>45-49</c:v>
                </c:pt>
                <c:pt idx="11">
                  <c:v>50-54</c:v>
                </c:pt>
                <c:pt idx="12">
                  <c:v>55-59</c:v>
                </c:pt>
                <c:pt idx="13">
                  <c:v>60-64</c:v>
                </c:pt>
                <c:pt idx="14">
                  <c:v>65-69</c:v>
                </c:pt>
                <c:pt idx="15">
                  <c:v>70-74</c:v>
                </c:pt>
                <c:pt idx="16">
                  <c:v>75-79</c:v>
                </c:pt>
                <c:pt idx="17">
                  <c:v>80-84</c:v>
                </c:pt>
                <c:pt idx="18">
                  <c:v>85+</c:v>
                </c:pt>
              </c:strCache>
            </c:strRef>
          </c:cat>
          <c:val>
            <c:numRef>
              <c:f>AUX!$V$586:$AN$586</c:f>
              <c:numCache>
                <c:formatCode>0.0</c:formatCode>
                <c:ptCount val="19"/>
                <c:pt idx="0">
                  <c:v>0</c:v>
                </c:pt>
                <c:pt idx="1">
                  <c:v>0</c:v>
                </c:pt>
                <c:pt idx="2">
                  <c:v>0</c:v>
                </c:pt>
                <c:pt idx="3">
                  <c:v>25</c:v>
                </c:pt>
                <c:pt idx="4">
                  <c:v>0</c:v>
                </c:pt>
                <c:pt idx="5">
                  <c:v>0</c:v>
                </c:pt>
                <c:pt idx="6">
                  <c:v>14.285714285714283</c:v>
                </c:pt>
                <c:pt idx="7">
                  <c:v>0</c:v>
                </c:pt>
                <c:pt idx="8">
                  <c:v>2.8571428571428572</c:v>
                </c:pt>
                <c:pt idx="9">
                  <c:v>1.9999999999999998</c:v>
                </c:pt>
                <c:pt idx="10">
                  <c:v>1.3888888888888888</c:v>
                </c:pt>
                <c:pt idx="11">
                  <c:v>2.2900763358778624</c:v>
                </c:pt>
                <c:pt idx="12">
                  <c:v>2.339181286549707</c:v>
                </c:pt>
                <c:pt idx="13">
                  <c:v>2.7397260273972606</c:v>
                </c:pt>
                <c:pt idx="14">
                  <c:v>2.4242424242424239</c:v>
                </c:pt>
                <c:pt idx="15">
                  <c:v>2.2540983606557377</c:v>
                </c:pt>
                <c:pt idx="16">
                  <c:v>3.7076271186440684</c:v>
                </c:pt>
                <c:pt idx="17">
                  <c:v>4.1635124905374719</c:v>
                </c:pt>
                <c:pt idx="18">
                  <c:v>4.1233283803863303</c:v>
                </c:pt>
              </c:numCache>
            </c:numRef>
          </c:val>
          <c:extLst xmlns:c16r2="http://schemas.microsoft.com/office/drawing/2015/06/chart">
            <c:ext xmlns:c16="http://schemas.microsoft.com/office/drawing/2014/chart" uri="{C3380CC4-5D6E-409C-BE32-E72D297353CC}">
              <c16:uniqueId val="{00000004-AEB1-480C-8D57-835B96BC0427}"/>
            </c:ext>
          </c:extLst>
        </c:ser>
        <c:ser>
          <c:idx val="5"/>
          <c:order val="5"/>
          <c:tx>
            <c:strRef>
              <c:f>AUX!$U$587</c:f>
              <c:strCache>
                <c:ptCount val="1"/>
                <c:pt idx="0">
                  <c:v>Doenças ap circulatório</c:v>
                </c:pt>
              </c:strCache>
            </c:strRef>
          </c:tx>
          <c:spPr>
            <a:solidFill>
              <a:schemeClr val="accent4">
                <a:lumMod val="50000"/>
              </a:schemeClr>
            </a:solidFill>
          </c:spPr>
          <c:invertIfNegative val="0"/>
          <c:cat>
            <c:strRef>
              <c:f>AUX!$V$581:$AN$581</c:f>
              <c:strCache>
                <c:ptCount val="19"/>
                <c:pt idx="0">
                  <c:v>&lt;1</c:v>
                </c:pt>
                <c:pt idx="1">
                  <c:v>1-4</c:v>
                </c:pt>
                <c:pt idx="2">
                  <c:v>5-9</c:v>
                </c:pt>
                <c:pt idx="3">
                  <c:v>10-14</c:v>
                </c:pt>
                <c:pt idx="4">
                  <c:v>15-19</c:v>
                </c:pt>
                <c:pt idx="5">
                  <c:v>20-24</c:v>
                </c:pt>
                <c:pt idx="6">
                  <c:v>25-29</c:v>
                </c:pt>
                <c:pt idx="7">
                  <c:v>30-34</c:v>
                </c:pt>
                <c:pt idx="8">
                  <c:v>35-39</c:v>
                </c:pt>
                <c:pt idx="9">
                  <c:v>40-44</c:v>
                </c:pt>
                <c:pt idx="10">
                  <c:v>45-49</c:v>
                </c:pt>
                <c:pt idx="11">
                  <c:v>50-54</c:v>
                </c:pt>
                <c:pt idx="12">
                  <c:v>55-59</c:v>
                </c:pt>
                <c:pt idx="13">
                  <c:v>60-64</c:v>
                </c:pt>
                <c:pt idx="14">
                  <c:v>65-69</c:v>
                </c:pt>
                <c:pt idx="15">
                  <c:v>70-74</c:v>
                </c:pt>
                <c:pt idx="16">
                  <c:v>75-79</c:v>
                </c:pt>
                <c:pt idx="17">
                  <c:v>80-84</c:v>
                </c:pt>
                <c:pt idx="18">
                  <c:v>85+</c:v>
                </c:pt>
              </c:strCache>
            </c:strRef>
          </c:cat>
          <c:val>
            <c:numRef>
              <c:f>AUX!$V$587:$AN$587</c:f>
              <c:numCache>
                <c:formatCode>0.0</c:formatCode>
                <c:ptCount val="19"/>
                <c:pt idx="0">
                  <c:v>0</c:v>
                </c:pt>
                <c:pt idx="1">
                  <c:v>0</c:v>
                </c:pt>
                <c:pt idx="2">
                  <c:v>0</c:v>
                </c:pt>
                <c:pt idx="3">
                  <c:v>0</c:v>
                </c:pt>
                <c:pt idx="4">
                  <c:v>0</c:v>
                </c:pt>
                <c:pt idx="5">
                  <c:v>0</c:v>
                </c:pt>
                <c:pt idx="6">
                  <c:v>0</c:v>
                </c:pt>
                <c:pt idx="7">
                  <c:v>12.5</c:v>
                </c:pt>
                <c:pt idx="8">
                  <c:v>20</c:v>
                </c:pt>
                <c:pt idx="9">
                  <c:v>20</c:v>
                </c:pt>
                <c:pt idx="10">
                  <c:v>27.777777777777779</c:v>
                </c:pt>
                <c:pt idx="11">
                  <c:v>22.900763358778626</c:v>
                </c:pt>
                <c:pt idx="12">
                  <c:v>26.315789473684209</c:v>
                </c:pt>
                <c:pt idx="13">
                  <c:v>23.744292237442924</c:v>
                </c:pt>
                <c:pt idx="14">
                  <c:v>24.545454545454543</c:v>
                </c:pt>
                <c:pt idx="15">
                  <c:v>27.049180327868854</c:v>
                </c:pt>
                <c:pt idx="16">
                  <c:v>29.025423728813561</c:v>
                </c:pt>
                <c:pt idx="17">
                  <c:v>33.232399697199092</c:v>
                </c:pt>
                <c:pt idx="18">
                  <c:v>39.635958395245169</c:v>
                </c:pt>
              </c:numCache>
            </c:numRef>
          </c:val>
          <c:extLst xmlns:c16r2="http://schemas.microsoft.com/office/drawing/2015/06/chart">
            <c:ext xmlns:c16="http://schemas.microsoft.com/office/drawing/2014/chart" uri="{C3380CC4-5D6E-409C-BE32-E72D297353CC}">
              <c16:uniqueId val="{00000005-AEB1-480C-8D57-835B96BC0427}"/>
            </c:ext>
          </c:extLst>
        </c:ser>
        <c:ser>
          <c:idx val="6"/>
          <c:order val="6"/>
          <c:tx>
            <c:strRef>
              <c:f>AUX!$U$588</c:f>
              <c:strCache>
                <c:ptCount val="1"/>
                <c:pt idx="0">
                  <c:v>Doenças ap respiratório</c:v>
                </c:pt>
              </c:strCache>
            </c:strRef>
          </c:tx>
          <c:spPr>
            <a:solidFill>
              <a:schemeClr val="accent5">
                <a:lumMod val="75000"/>
              </a:schemeClr>
            </a:solidFill>
          </c:spPr>
          <c:invertIfNegative val="0"/>
          <c:cat>
            <c:strRef>
              <c:f>AUX!$V$581:$AN$581</c:f>
              <c:strCache>
                <c:ptCount val="19"/>
                <c:pt idx="0">
                  <c:v>&lt;1</c:v>
                </c:pt>
                <c:pt idx="1">
                  <c:v>1-4</c:v>
                </c:pt>
                <c:pt idx="2">
                  <c:v>5-9</c:v>
                </c:pt>
                <c:pt idx="3">
                  <c:v>10-14</c:v>
                </c:pt>
                <c:pt idx="4">
                  <c:v>15-19</c:v>
                </c:pt>
                <c:pt idx="5">
                  <c:v>20-24</c:v>
                </c:pt>
                <c:pt idx="6">
                  <c:v>25-29</c:v>
                </c:pt>
                <c:pt idx="7">
                  <c:v>30-34</c:v>
                </c:pt>
                <c:pt idx="8">
                  <c:v>35-39</c:v>
                </c:pt>
                <c:pt idx="9">
                  <c:v>40-44</c:v>
                </c:pt>
                <c:pt idx="10">
                  <c:v>45-49</c:v>
                </c:pt>
                <c:pt idx="11">
                  <c:v>50-54</c:v>
                </c:pt>
                <c:pt idx="12">
                  <c:v>55-59</c:v>
                </c:pt>
                <c:pt idx="13">
                  <c:v>60-64</c:v>
                </c:pt>
                <c:pt idx="14">
                  <c:v>65-69</c:v>
                </c:pt>
                <c:pt idx="15">
                  <c:v>70-74</c:v>
                </c:pt>
                <c:pt idx="16">
                  <c:v>75-79</c:v>
                </c:pt>
                <c:pt idx="17">
                  <c:v>80-84</c:v>
                </c:pt>
                <c:pt idx="18">
                  <c:v>85+</c:v>
                </c:pt>
              </c:strCache>
            </c:strRef>
          </c:cat>
          <c:val>
            <c:numRef>
              <c:f>AUX!$V$588:$AN$588</c:f>
              <c:numCache>
                <c:formatCode>0.0</c:formatCode>
                <c:ptCount val="19"/>
                <c:pt idx="0">
                  <c:v>11.111111111111112</c:v>
                </c:pt>
                <c:pt idx="1">
                  <c:v>25</c:v>
                </c:pt>
                <c:pt idx="2">
                  <c:v>0</c:v>
                </c:pt>
                <c:pt idx="3">
                  <c:v>0</c:v>
                </c:pt>
                <c:pt idx="4">
                  <c:v>0</c:v>
                </c:pt>
                <c:pt idx="5">
                  <c:v>0</c:v>
                </c:pt>
                <c:pt idx="6">
                  <c:v>7.1428571428571415</c:v>
                </c:pt>
                <c:pt idx="7">
                  <c:v>6.25</c:v>
                </c:pt>
                <c:pt idx="8">
                  <c:v>2.8571428571428572</c:v>
                </c:pt>
                <c:pt idx="9">
                  <c:v>1.9999999999999998</c:v>
                </c:pt>
                <c:pt idx="10">
                  <c:v>1.3888888888888888</c:v>
                </c:pt>
                <c:pt idx="11">
                  <c:v>2.2900763358778624</c:v>
                </c:pt>
                <c:pt idx="12">
                  <c:v>4.6783625730994141</c:v>
                </c:pt>
                <c:pt idx="13">
                  <c:v>5.4794520547945211</c:v>
                </c:pt>
                <c:pt idx="14">
                  <c:v>4.545454545454545</c:v>
                </c:pt>
                <c:pt idx="15">
                  <c:v>7.1721311475409832</c:v>
                </c:pt>
                <c:pt idx="16">
                  <c:v>10.275423728813561</c:v>
                </c:pt>
                <c:pt idx="17">
                  <c:v>9.1597274791824397</c:v>
                </c:pt>
                <c:pt idx="18">
                  <c:v>12.518573551263001</c:v>
                </c:pt>
              </c:numCache>
            </c:numRef>
          </c:val>
          <c:extLst xmlns:c16r2="http://schemas.microsoft.com/office/drawing/2015/06/chart">
            <c:ext xmlns:c16="http://schemas.microsoft.com/office/drawing/2014/chart" uri="{C3380CC4-5D6E-409C-BE32-E72D297353CC}">
              <c16:uniqueId val="{00000006-AEB1-480C-8D57-835B96BC0427}"/>
            </c:ext>
          </c:extLst>
        </c:ser>
        <c:ser>
          <c:idx val="7"/>
          <c:order val="7"/>
          <c:tx>
            <c:strRef>
              <c:f>AUX!$U$589</c:f>
              <c:strCache>
                <c:ptCount val="1"/>
                <c:pt idx="0">
                  <c:v>Doenças ap digestivo</c:v>
                </c:pt>
              </c:strCache>
            </c:strRef>
          </c:tx>
          <c:spPr>
            <a:solidFill>
              <a:schemeClr val="accent6">
                <a:lumMod val="75000"/>
              </a:schemeClr>
            </a:solidFill>
          </c:spPr>
          <c:invertIfNegative val="0"/>
          <c:cat>
            <c:strRef>
              <c:f>AUX!$V$581:$AN$581</c:f>
              <c:strCache>
                <c:ptCount val="19"/>
                <c:pt idx="0">
                  <c:v>&lt;1</c:v>
                </c:pt>
                <c:pt idx="1">
                  <c:v>1-4</c:v>
                </c:pt>
                <c:pt idx="2">
                  <c:v>5-9</c:v>
                </c:pt>
                <c:pt idx="3">
                  <c:v>10-14</c:v>
                </c:pt>
                <c:pt idx="4">
                  <c:v>15-19</c:v>
                </c:pt>
                <c:pt idx="5">
                  <c:v>20-24</c:v>
                </c:pt>
                <c:pt idx="6">
                  <c:v>25-29</c:v>
                </c:pt>
                <c:pt idx="7">
                  <c:v>30-34</c:v>
                </c:pt>
                <c:pt idx="8">
                  <c:v>35-39</c:v>
                </c:pt>
                <c:pt idx="9">
                  <c:v>40-44</c:v>
                </c:pt>
                <c:pt idx="10">
                  <c:v>45-49</c:v>
                </c:pt>
                <c:pt idx="11">
                  <c:v>50-54</c:v>
                </c:pt>
                <c:pt idx="12">
                  <c:v>55-59</c:v>
                </c:pt>
                <c:pt idx="13">
                  <c:v>60-64</c:v>
                </c:pt>
                <c:pt idx="14">
                  <c:v>65-69</c:v>
                </c:pt>
                <c:pt idx="15">
                  <c:v>70-74</c:v>
                </c:pt>
                <c:pt idx="16">
                  <c:v>75-79</c:v>
                </c:pt>
                <c:pt idx="17">
                  <c:v>80-84</c:v>
                </c:pt>
                <c:pt idx="18">
                  <c:v>85+</c:v>
                </c:pt>
              </c:strCache>
            </c:strRef>
          </c:cat>
          <c:val>
            <c:numRef>
              <c:f>AUX!$V$589:$AN$589</c:f>
              <c:numCache>
                <c:formatCode>0.0</c:formatCode>
                <c:ptCount val="19"/>
                <c:pt idx="0">
                  <c:v>0</c:v>
                </c:pt>
                <c:pt idx="1">
                  <c:v>0</c:v>
                </c:pt>
                <c:pt idx="2">
                  <c:v>0</c:v>
                </c:pt>
                <c:pt idx="3">
                  <c:v>0</c:v>
                </c:pt>
                <c:pt idx="4">
                  <c:v>0</c:v>
                </c:pt>
                <c:pt idx="5">
                  <c:v>0</c:v>
                </c:pt>
                <c:pt idx="6">
                  <c:v>0</c:v>
                </c:pt>
                <c:pt idx="7">
                  <c:v>6.25</c:v>
                </c:pt>
                <c:pt idx="8">
                  <c:v>0</c:v>
                </c:pt>
                <c:pt idx="9">
                  <c:v>3.9999999999999996</c:v>
                </c:pt>
                <c:pt idx="10">
                  <c:v>2.7777777777777777</c:v>
                </c:pt>
                <c:pt idx="11">
                  <c:v>1.5267175572519083</c:v>
                </c:pt>
                <c:pt idx="12">
                  <c:v>2.9239766081871341</c:v>
                </c:pt>
                <c:pt idx="13">
                  <c:v>5.0228310502283113</c:v>
                </c:pt>
                <c:pt idx="14">
                  <c:v>3.0303030303030298</c:v>
                </c:pt>
                <c:pt idx="15">
                  <c:v>4.7131147540983607</c:v>
                </c:pt>
                <c:pt idx="16">
                  <c:v>2.9661016949152543</c:v>
                </c:pt>
                <c:pt idx="17">
                  <c:v>3.7093111279333839</c:v>
                </c:pt>
                <c:pt idx="18">
                  <c:v>3.3803863298662709</c:v>
                </c:pt>
              </c:numCache>
            </c:numRef>
          </c:val>
          <c:extLst xmlns:c16r2="http://schemas.microsoft.com/office/drawing/2015/06/chart">
            <c:ext xmlns:c16="http://schemas.microsoft.com/office/drawing/2014/chart" uri="{C3380CC4-5D6E-409C-BE32-E72D297353CC}">
              <c16:uniqueId val="{00000007-AEB1-480C-8D57-835B96BC0427}"/>
            </c:ext>
          </c:extLst>
        </c:ser>
        <c:ser>
          <c:idx val="8"/>
          <c:order val="8"/>
          <c:tx>
            <c:strRef>
              <c:f>AUX!$U$590</c:f>
              <c:strCache>
                <c:ptCount val="1"/>
                <c:pt idx="0">
                  <c:v>D. sistema osteomuscular</c:v>
                </c:pt>
              </c:strCache>
            </c:strRef>
          </c:tx>
          <c:spPr>
            <a:solidFill>
              <a:schemeClr val="accent6">
                <a:lumMod val="50000"/>
              </a:schemeClr>
            </a:solidFill>
          </c:spPr>
          <c:invertIfNegative val="0"/>
          <c:cat>
            <c:strRef>
              <c:f>AUX!$V$581:$AN$581</c:f>
              <c:strCache>
                <c:ptCount val="19"/>
                <c:pt idx="0">
                  <c:v>&lt;1</c:v>
                </c:pt>
                <c:pt idx="1">
                  <c:v>1-4</c:v>
                </c:pt>
                <c:pt idx="2">
                  <c:v>5-9</c:v>
                </c:pt>
                <c:pt idx="3">
                  <c:v>10-14</c:v>
                </c:pt>
                <c:pt idx="4">
                  <c:v>15-19</c:v>
                </c:pt>
                <c:pt idx="5">
                  <c:v>20-24</c:v>
                </c:pt>
                <c:pt idx="6">
                  <c:v>25-29</c:v>
                </c:pt>
                <c:pt idx="7">
                  <c:v>30-34</c:v>
                </c:pt>
                <c:pt idx="8">
                  <c:v>35-39</c:v>
                </c:pt>
                <c:pt idx="9">
                  <c:v>40-44</c:v>
                </c:pt>
                <c:pt idx="10">
                  <c:v>45-49</c:v>
                </c:pt>
                <c:pt idx="11">
                  <c:v>50-54</c:v>
                </c:pt>
                <c:pt idx="12">
                  <c:v>55-59</c:v>
                </c:pt>
                <c:pt idx="13">
                  <c:v>60-64</c:v>
                </c:pt>
                <c:pt idx="14">
                  <c:v>65-69</c:v>
                </c:pt>
                <c:pt idx="15">
                  <c:v>70-74</c:v>
                </c:pt>
                <c:pt idx="16">
                  <c:v>75-79</c:v>
                </c:pt>
                <c:pt idx="17">
                  <c:v>80-84</c:v>
                </c:pt>
                <c:pt idx="18">
                  <c:v>85+</c:v>
                </c:pt>
              </c:strCache>
            </c:strRef>
          </c:cat>
          <c:val>
            <c:numRef>
              <c:f>AUX!$V$590:$AN$590</c:f>
              <c:numCache>
                <c:formatCode>0.0</c:formatCode>
                <c:ptCount val="19"/>
                <c:pt idx="0">
                  <c:v>0</c:v>
                </c:pt>
                <c:pt idx="1">
                  <c:v>0</c:v>
                </c:pt>
                <c:pt idx="2">
                  <c:v>0</c:v>
                </c:pt>
                <c:pt idx="3">
                  <c:v>0</c:v>
                </c:pt>
                <c:pt idx="4">
                  <c:v>0</c:v>
                </c:pt>
                <c:pt idx="5">
                  <c:v>0</c:v>
                </c:pt>
                <c:pt idx="6">
                  <c:v>0</c:v>
                </c:pt>
                <c:pt idx="7">
                  <c:v>0</c:v>
                </c:pt>
                <c:pt idx="8">
                  <c:v>0</c:v>
                </c:pt>
                <c:pt idx="9">
                  <c:v>0</c:v>
                </c:pt>
                <c:pt idx="10">
                  <c:v>0</c:v>
                </c:pt>
                <c:pt idx="11">
                  <c:v>0.76335877862595414</c:v>
                </c:pt>
                <c:pt idx="12">
                  <c:v>1.7543859649122806</c:v>
                </c:pt>
                <c:pt idx="13">
                  <c:v>0.45662100456621013</c:v>
                </c:pt>
                <c:pt idx="14">
                  <c:v>0.30303030303030298</c:v>
                </c:pt>
                <c:pt idx="15">
                  <c:v>0.81967213114754101</c:v>
                </c:pt>
                <c:pt idx="16">
                  <c:v>0.63559322033898302</c:v>
                </c:pt>
                <c:pt idx="17">
                  <c:v>0.60560181680545055</c:v>
                </c:pt>
                <c:pt idx="18">
                  <c:v>0.26002971768202077</c:v>
                </c:pt>
              </c:numCache>
            </c:numRef>
          </c:val>
          <c:extLst xmlns:c16r2="http://schemas.microsoft.com/office/drawing/2015/06/chart">
            <c:ext xmlns:c16="http://schemas.microsoft.com/office/drawing/2014/chart" uri="{C3380CC4-5D6E-409C-BE32-E72D297353CC}">
              <c16:uniqueId val="{00000008-AEB1-480C-8D57-835B96BC0427}"/>
            </c:ext>
          </c:extLst>
        </c:ser>
        <c:ser>
          <c:idx val="9"/>
          <c:order val="9"/>
          <c:tx>
            <c:strRef>
              <c:f>AUX!$U$591</c:f>
              <c:strCache>
                <c:ptCount val="1"/>
                <c:pt idx="0">
                  <c:v>Doenças ap geniturinário</c:v>
                </c:pt>
              </c:strCache>
            </c:strRef>
          </c:tx>
          <c:spPr>
            <a:solidFill>
              <a:schemeClr val="accent1">
                <a:lumMod val="75000"/>
              </a:schemeClr>
            </a:solidFill>
          </c:spPr>
          <c:invertIfNegative val="0"/>
          <c:cat>
            <c:strRef>
              <c:f>AUX!$V$581:$AN$581</c:f>
              <c:strCache>
                <c:ptCount val="19"/>
                <c:pt idx="0">
                  <c:v>&lt;1</c:v>
                </c:pt>
                <c:pt idx="1">
                  <c:v>1-4</c:v>
                </c:pt>
                <c:pt idx="2">
                  <c:v>5-9</c:v>
                </c:pt>
                <c:pt idx="3">
                  <c:v>10-14</c:v>
                </c:pt>
                <c:pt idx="4">
                  <c:v>15-19</c:v>
                </c:pt>
                <c:pt idx="5">
                  <c:v>20-24</c:v>
                </c:pt>
                <c:pt idx="6">
                  <c:v>25-29</c:v>
                </c:pt>
                <c:pt idx="7">
                  <c:v>30-34</c:v>
                </c:pt>
                <c:pt idx="8">
                  <c:v>35-39</c:v>
                </c:pt>
                <c:pt idx="9">
                  <c:v>40-44</c:v>
                </c:pt>
                <c:pt idx="10">
                  <c:v>45-49</c:v>
                </c:pt>
                <c:pt idx="11">
                  <c:v>50-54</c:v>
                </c:pt>
                <c:pt idx="12">
                  <c:v>55-59</c:v>
                </c:pt>
                <c:pt idx="13">
                  <c:v>60-64</c:v>
                </c:pt>
                <c:pt idx="14">
                  <c:v>65-69</c:v>
                </c:pt>
                <c:pt idx="15">
                  <c:v>70-74</c:v>
                </c:pt>
                <c:pt idx="16">
                  <c:v>75-79</c:v>
                </c:pt>
                <c:pt idx="17">
                  <c:v>80-84</c:v>
                </c:pt>
                <c:pt idx="18">
                  <c:v>85+</c:v>
                </c:pt>
              </c:strCache>
            </c:strRef>
          </c:cat>
          <c:val>
            <c:numRef>
              <c:f>AUX!$V$591:$AN$591</c:f>
              <c:numCache>
                <c:formatCode>0.0</c:formatCode>
                <c:ptCount val="19"/>
                <c:pt idx="0">
                  <c:v>0</c:v>
                </c:pt>
                <c:pt idx="1">
                  <c:v>0</c:v>
                </c:pt>
                <c:pt idx="2">
                  <c:v>0</c:v>
                </c:pt>
                <c:pt idx="3">
                  <c:v>0</c:v>
                </c:pt>
                <c:pt idx="4">
                  <c:v>0</c:v>
                </c:pt>
                <c:pt idx="5">
                  <c:v>0</c:v>
                </c:pt>
                <c:pt idx="6">
                  <c:v>0</c:v>
                </c:pt>
                <c:pt idx="7">
                  <c:v>0</c:v>
                </c:pt>
                <c:pt idx="8">
                  <c:v>0</c:v>
                </c:pt>
                <c:pt idx="9">
                  <c:v>0</c:v>
                </c:pt>
                <c:pt idx="10">
                  <c:v>0</c:v>
                </c:pt>
                <c:pt idx="11">
                  <c:v>0.76335877862595414</c:v>
                </c:pt>
                <c:pt idx="12">
                  <c:v>0</c:v>
                </c:pt>
                <c:pt idx="13">
                  <c:v>0.91324200913242026</c:v>
                </c:pt>
                <c:pt idx="14">
                  <c:v>0.90909090909090906</c:v>
                </c:pt>
                <c:pt idx="15">
                  <c:v>1.2295081967213115</c:v>
                </c:pt>
                <c:pt idx="16">
                  <c:v>2.0127118644067794</c:v>
                </c:pt>
                <c:pt idx="17">
                  <c:v>2.2710068130204393</c:v>
                </c:pt>
                <c:pt idx="18">
                  <c:v>3.1946508172362562</c:v>
                </c:pt>
              </c:numCache>
            </c:numRef>
          </c:val>
          <c:extLst xmlns:c16r2="http://schemas.microsoft.com/office/drawing/2015/06/chart">
            <c:ext xmlns:c16="http://schemas.microsoft.com/office/drawing/2014/chart" uri="{C3380CC4-5D6E-409C-BE32-E72D297353CC}">
              <c16:uniqueId val="{00000009-AEB1-480C-8D57-835B96BC0427}"/>
            </c:ext>
          </c:extLst>
        </c:ser>
        <c:ser>
          <c:idx val="10"/>
          <c:order val="10"/>
          <c:tx>
            <c:strRef>
              <c:f>AUX!$U$592</c:f>
              <c:strCache>
                <c:ptCount val="1"/>
                <c:pt idx="0">
                  <c:v>Afecções no período perinatal</c:v>
                </c:pt>
              </c:strCache>
            </c:strRef>
          </c:tx>
          <c:spPr>
            <a:solidFill>
              <a:schemeClr val="accent6">
                <a:lumMod val="60000"/>
                <a:lumOff val="40000"/>
              </a:schemeClr>
            </a:solidFill>
          </c:spPr>
          <c:invertIfNegative val="0"/>
          <c:cat>
            <c:strRef>
              <c:f>AUX!$V$581:$AN$581</c:f>
              <c:strCache>
                <c:ptCount val="19"/>
                <c:pt idx="0">
                  <c:v>&lt;1</c:v>
                </c:pt>
                <c:pt idx="1">
                  <c:v>1-4</c:v>
                </c:pt>
                <c:pt idx="2">
                  <c:v>5-9</c:v>
                </c:pt>
                <c:pt idx="3">
                  <c:v>10-14</c:v>
                </c:pt>
                <c:pt idx="4">
                  <c:v>15-19</c:v>
                </c:pt>
                <c:pt idx="5">
                  <c:v>20-24</c:v>
                </c:pt>
                <c:pt idx="6">
                  <c:v>25-29</c:v>
                </c:pt>
                <c:pt idx="7">
                  <c:v>30-34</c:v>
                </c:pt>
                <c:pt idx="8">
                  <c:v>35-39</c:v>
                </c:pt>
                <c:pt idx="9">
                  <c:v>40-44</c:v>
                </c:pt>
                <c:pt idx="10">
                  <c:v>45-49</c:v>
                </c:pt>
                <c:pt idx="11">
                  <c:v>50-54</c:v>
                </c:pt>
                <c:pt idx="12">
                  <c:v>55-59</c:v>
                </c:pt>
                <c:pt idx="13">
                  <c:v>60-64</c:v>
                </c:pt>
                <c:pt idx="14">
                  <c:v>65-69</c:v>
                </c:pt>
                <c:pt idx="15">
                  <c:v>70-74</c:v>
                </c:pt>
                <c:pt idx="16">
                  <c:v>75-79</c:v>
                </c:pt>
                <c:pt idx="17">
                  <c:v>80-84</c:v>
                </c:pt>
                <c:pt idx="18">
                  <c:v>85+</c:v>
                </c:pt>
              </c:strCache>
            </c:strRef>
          </c:cat>
          <c:val>
            <c:numRef>
              <c:f>AUX!$V$592:$AN$592</c:f>
              <c:numCache>
                <c:formatCode>0.0</c:formatCode>
                <c:ptCount val="19"/>
                <c:pt idx="0">
                  <c:v>66.666666666666671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xmlns:c16r2="http://schemas.microsoft.com/office/drawing/2015/06/chart">
            <c:ext xmlns:c16="http://schemas.microsoft.com/office/drawing/2014/chart" uri="{C3380CC4-5D6E-409C-BE32-E72D297353CC}">
              <c16:uniqueId val="{0000000A-AEB1-480C-8D57-835B96BC0427}"/>
            </c:ext>
          </c:extLst>
        </c:ser>
        <c:ser>
          <c:idx val="11"/>
          <c:order val="11"/>
          <c:tx>
            <c:strRef>
              <c:f>AUX!$U$593</c:f>
              <c:strCache>
                <c:ptCount val="1"/>
                <c:pt idx="0">
                  <c:v>SSA não classificados</c:v>
                </c:pt>
              </c:strCache>
            </c:strRef>
          </c:tx>
          <c:spPr>
            <a:solidFill>
              <a:schemeClr val="tx1">
                <a:lumMod val="65000"/>
                <a:lumOff val="35000"/>
              </a:schemeClr>
            </a:solidFill>
          </c:spPr>
          <c:invertIfNegative val="0"/>
          <c:cat>
            <c:strRef>
              <c:f>AUX!$V$581:$AN$581</c:f>
              <c:strCache>
                <c:ptCount val="19"/>
                <c:pt idx="0">
                  <c:v>&lt;1</c:v>
                </c:pt>
                <c:pt idx="1">
                  <c:v>1-4</c:v>
                </c:pt>
                <c:pt idx="2">
                  <c:v>5-9</c:v>
                </c:pt>
                <c:pt idx="3">
                  <c:v>10-14</c:v>
                </c:pt>
                <c:pt idx="4">
                  <c:v>15-19</c:v>
                </c:pt>
                <c:pt idx="5">
                  <c:v>20-24</c:v>
                </c:pt>
                <c:pt idx="6">
                  <c:v>25-29</c:v>
                </c:pt>
                <c:pt idx="7">
                  <c:v>30-34</c:v>
                </c:pt>
                <c:pt idx="8">
                  <c:v>35-39</c:v>
                </c:pt>
                <c:pt idx="9">
                  <c:v>40-44</c:v>
                </c:pt>
                <c:pt idx="10">
                  <c:v>45-49</c:v>
                </c:pt>
                <c:pt idx="11">
                  <c:v>50-54</c:v>
                </c:pt>
                <c:pt idx="12">
                  <c:v>55-59</c:v>
                </c:pt>
                <c:pt idx="13">
                  <c:v>60-64</c:v>
                </c:pt>
                <c:pt idx="14">
                  <c:v>65-69</c:v>
                </c:pt>
                <c:pt idx="15">
                  <c:v>70-74</c:v>
                </c:pt>
                <c:pt idx="16">
                  <c:v>75-79</c:v>
                </c:pt>
                <c:pt idx="17">
                  <c:v>80-84</c:v>
                </c:pt>
                <c:pt idx="18">
                  <c:v>85+</c:v>
                </c:pt>
              </c:strCache>
            </c:strRef>
          </c:cat>
          <c:val>
            <c:numRef>
              <c:f>AUX!$V$593:$AN$593</c:f>
              <c:numCache>
                <c:formatCode>0.0</c:formatCode>
                <c:ptCount val="19"/>
                <c:pt idx="0">
                  <c:v>0</c:v>
                </c:pt>
                <c:pt idx="1">
                  <c:v>0</c:v>
                </c:pt>
                <c:pt idx="2">
                  <c:v>0</c:v>
                </c:pt>
                <c:pt idx="3">
                  <c:v>0</c:v>
                </c:pt>
                <c:pt idx="4">
                  <c:v>0</c:v>
                </c:pt>
                <c:pt idx="5">
                  <c:v>10</c:v>
                </c:pt>
                <c:pt idx="6">
                  <c:v>7.1428571428571415</c:v>
                </c:pt>
                <c:pt idx="7">
                  <c:v>0</c:v>
                </c:pt>
                <c:pt idx="8">
                  <c:v>2.8571428571428572</c:v>
                </c:pt>
                <c:pt idx="9">
                  <c:v>1.9999999999999998</c:v>
                </c:pt>
                <c:pt idx="10">
                  <c:v>6.9444444444444446</c:v>
                </c:pt>
                <c:pt idx="11">
                  <c:v>6.8702290076335863</c:v>
                </c:pt>
                <c:pt idx="12">
                  <c:v>2.9239766081871341</c:v>
                </c:pt>
                <c:pt idx="13">
                  <c:v>3.1963470319634708</c:v>
                </c:pt>
                <c:pt idx="14">
                  <c:v>3.939393939393939</c:v>
                </c:pt>
                <c:pt idx="15">
                  <c:v>4.0983606557377046</c:v>
                </c:pt>
                <c:pt idx="16">
                  <c:v>4.4491525423728815</c:v>
                </c:pt>
                <c:pt idx="17">
                  <c:v>5.1476154428463285</c:v>
                </c:pt>
                <c:pt idx="18">
                  <c:v>9.2496285289747409</c:v>
                </c:pt>
              </c:numCache>
            </c:numRef>
          </c:val>
          <c:extLst xmlns:c16r2="http://schemas.microsoft.com/office/drawing/2015/06/chart">
            <c:ext xmlns:c16="http://schemas.microsoft.com/office/drawing/2014/chart" uri="{C3380CC4-5D6E-409C-BE32-E72D297353CC}">
              <c16:uniqueId val="{0000000B-AEB1-480C-8D57-835B96BC0427}"/>
            </c:ext>
          </c:extLst>
        </c:ser>
        <c:ser>
          <c:idx val="12"/>
          <c:order val="12"/>
          <c:tx>
            <c:strRef>
              <c:f>AUX!$U$594</c:f>
              <c:strCache>
                <c:ptCount val="1"/>
                <c:pt idx="0">
                  <c:v>Causas externas</c:v>
                </c:pt>
              </c:strCache>
            </c:strRef>
          </c:tx>
          <c:spPr>
            <a:solidFill>
              <a:schemeClr val="accent3">
                <a:lumMod val="75000"/>
              </a:schemeClr>
            </a:solidFill>
          </c:spPr>
          <c:invertIfNegative val="0"/>
          <c:cat>
            <c:strRef>
              <c:f>AUX!$V$581:$AN$581</c:f>
              <c:strCache>
                <c:ptCount val="19"/>
                <c:pt idx="0">
                  <c:v>&lt;1</c:v>
                </c:pt>
                <c:pt idx="1">
                  <c:v>1-4</c:v>
                </c:pt>
                <c:pt idx="2">
                  <c:v>5-9</c:v>
                </c:pt>
                <c:pt idx="3">
                  <c:v>10-14</c:v>
                </c:pt>
                <c:pt idx="4">
                  <c:v>15-19</c:v>
                </c:pt>
                <c:pt idx="5">
                  <c:v>20-24</c:v>
                </c:pt>
                <c:pt idx="6">
                  <c:v>25-29</c:v>
                </c:pt>
                <c:pt idx="7">
                  <c:v>30-34</c:v>
                </c:pt>
                <c:pt idx="8">
                  <c:v>35-39</c:v>
                </c:pt>
                <c:pt idx="9">
                  <c:v>40-44</c:v>
                </c:pt>
                <c:pt idx="10">
                  <c:v>45-49</c:v>
                </c:pt>
                <c:pt idx="11">
                  <c:v>50-54</c:v>
                </c:pt>
                <c:pt idx="12">
                  <c:v>55-59</c:v>
                </c:pt>
                <c:pt idx="13">
                  <c:v>60-64</c:v>
                </c:pt>
                <c:pt idx="14">
                  <c:v>65-69</c:v>
                </c:pt>
                <c:pt idx="15">
                  <c:v>70-74</c:v>
                </c:pt>
                <c:pt idx="16">
                  <c:v>75-79</c:v>
                </c:pt>
                <c:pt idx="17">
                  <c:v>80-84</c:v>
                </c:pt>
                <c:pt idx="18">
                  <c:v>85+</c:v>
                </c:pt>
              </c:strCache>
            </c:strRef>
          </c:cat>
          <c:val>
            <c:numRef>
              <c:f>AUX!$V$594:$AN$594</c:f>
              <c:numCache>
                <c:formatCode>0.0</c:formatCode>
                <c:ptCount val="19"/>
                <c:pt idx="0">
                  <c:v>0</c:v>
                </c:pt>
                <c:pt idx="1">
                  <c:v>25</c:v>
                </c:pt>
                <c:pt idx="2">
                  <c:v>33.333333333333336</c:v>
                </c:pt>
                <c:pt idx="3">
                  <c:v>50</c:v>
                </c:pt>
                <c:pt idx="4">
                  <c:v>0</c:v>
                </c:pt>
                <c:pt idx="5">
                  <c:v>70</c:v>
                </c:pt>
                <c:pt idx="6">
                  <c:v>42.857142857142854</c:v>
                </c:pt>
                <c:pt idx="7">
                  <c:v>37.5</c:v>
                </c:pt>
                <c:pt idx="8">
                  <c:v>37.142857142857146</c:v>
                </c:pt>
                <c:pt idx="9">
                  <c:v>23.999999999999996</c:v>
                </c:pt>
                <c:pt idx="10">
                  <c:v>6.9444444444444446</c:v>
                </c:pt>
                <c:pt idx="11">
                  <c:v>14.503816793893129</c:v>
                </c:pt>
                <c:pt idx="12">
                  <c:v>12.865497076023392</c:v>
                </c:pt>
                <c:pt idx="13">
                  <c:v>8.2191780821917817</c:v>
                </c:pt>
                <c:pt idx="14">
                  <c:v>5.1515151515151505</c:v>
                </c:pt>
                <c:pt idx="15">
                  <c:v>5.3278688524590159</c:v>
                </c:pt>
                <c:pt idx="16">
                  <c:v>4.2372881355932197</c:v>
                </c:pt>
                <c:pt idx="17">
                  <c:v>4.2392127176381535</c:v>
                </c:pt>
                <c:pt idx="18">
                  <c:v>2.6002971768202077</c:v>
                </c:pt>
              </c:numCache>
            </c:numRef>
          </c:val>
          <c:extLst xmlns:c16r2="http://schemas.microsoft.com/office/drawing/2015/06/chart">
            <c:ext xmlns:c16="http://schemas.microsoft.com/office/drawing/2014/chart" uri="{C3380CC4-5D6E-409C-BE32-E72D297353CC}">
              <c16:uniqueId val="{0000000C-AEB1-480C-8D57-835B96BC0427}"/>
            </c:ext>
          </c:extLst>
        </c:ser>
        <c:ser>
          <c:idx val="13"/>
          <c:order val="13"/>
          <c:tx>
            <c:strRef>
              <c:f>AUX!$U$595</c:f>
              <c:strCache>
                <c:ptCount val="1"/>
                <c:pt idx="0">
                  <c:v>Outras causas</c:v>
                </c:pt>
              </c:strCache>
            </c:strRef>
          </c:tx>
          <c:spPr>
            <a:solidFill>
              <a:schemeClr val="bg1">
                <a:lumMod val="85000"/>
              </a:schemeClr>
            </a:solidFill>
          </c:spPr>
          <c:invertIfNegative val="0"/>
          <c:cat>
            <c:strRef>
              <c:f>AUX!$V$581:$AN$581</c:f>
              <c:strCache>
                <c:ptCount val="19"/>
                <c:pt idx="0">
                  <c:v>&lt;1</c:v>
                </c:pt>
                <c:pt idx="1">
                  <c:v>1-4</c:v>
                </c:pt>
                <c:pt idx="2">
                  <c:v>5-9</c:v>
                </c:pt>
                <c:pt idx="3">
                  <c:v>10-14</c:v>
                </c:pt>
                <c:pt idx="4">
                  <c:v>15-19</c:v>
                </c:pt>
                <c:pt idx="5">
                  <c:v>20-24</c:v>
                </c:pt>
                <c:pt idx="6">
                  <c:v>25-29</c:v>
                </c:pt>
                <c:pt idx="7">
                  <c:v>30-34</c:v>
                </c:pt>
                <c:pt idx="8">
                  <c:v>35-39</c:v>
                </c:pt>
                <c:pt idx="9">
                  <c:v>40-44</c:v>
                </c:pt>
                <c:pt idx="10">
                  <c:v>45-49</c:v>
                </c:pt>
                <c:pt idx="11">
                  <c:v>50-54</c:v>
                </c:pt>
                <c:pt idx="12">
                  <c:v>55-59</c:v>
                </c:pt>
                <c:pt idx="13">
                  <c:v>60-64</c:v>
                </c:pt>
                <c:pt idx="14">
                  <c:v>65-69</c:v>
                </c:pt>
                <c:pt idx="15">
                  <c:v>70-74</c:v>
                </c:pt>
                <c:pt idx="16">
                  <c:v>75-79</c:v>
                </c:pt>
                <c:pt idx="17">
                  <c:v>80-84</c:v>
                </c:pt>
                <c:pt idx="18">
                  <c:v>85+</c:v>
                </c:pt>
              </c:strCache>
            </c:strRef>
          </c:cat>
          <c:val>
            <c:numRef>
              <c:f>AUX!$V$595:$AN$595</c:f>
              <c:numCache>
                <c:formatCode>0.0</c:formatCode>
                <c:ptCount val="19"/>
                <c:pt idx="0">
                  <c:v>22.222222222222207</c:v>
                </c:pt>
                <c:pt idx="1">
                  <c:v>0</c:v>
                </c:pt>
                <c:pt idx="2">
                  <c:v>33.333333333333329</c:v>
                </c:pt>
                <c:pt idx="3">
                  <c:v>24.999999999999993</c:v>
                </c:pt>
                <c:pt idx="4">
                  <c:v>50</c:v>
                </c:pt>
                <c:pt idx="5">
                  <c:v>0</c:v>
                </c:pt>
                <c:pt idx="6">
                  <c:v>7.1428571428571539</c:v>
                </c:pt>
                <c:pt idx="7">
                  <c:v>0</c:v>
                </c:pt>
                <c:pt idx="8">
                  <c:v>2.8571428571428603</c:v>
                </c:pt>
                <c:pt idx="9">
                  <c:v>4.0000000000000142</c:v>
                </c:pt>
                <c:pt idx="10">
                  <c:v>5.5555555555555625</c:v>
                </c:pt>
                <c:pt idx="11">
                  <c:v>3.0534351145038414</c:v>
                </c:pt>
                <c:pt idx="12">
                  <c:v>0.58479532163745007</c:v>
                </c:pt>
                <c:pt idx="13">
                  <c:v>0.91324200913241949</c:v>
                </c:pt>
                <c:pt idx="14">
                  <c:v>1.2121212121212235</c:v>
                </c:pt>
                <c:pt idx="15">
                  <c:v>1.434426229508192</c:v>
                </c:pt>
                <c:pt idx="16">
                  <c:v>2.0127118644067825</c:v>
                </c:pt>
                <c:pt idx="17">
                  <c:v>3.2551097653292893</c:v>
                </c:pt>
                <c:pt idx="18">
                  <c:v>2.9717682020802356</c:v>
                </c:pt>
              </c:numCache>
            </c:numRef>
          </c:val>
          <c:extLst xmlns:c16r2="http://schemas.microsoft.com/office/drawing/2015/06/chart">
            <c:ext xmlns:c16="http://schemas.microsoft.com/office/drawing/2014/chart" uri="{C3380CC4-5D6E-409C-BE32-E72D297353CC}">
              <c16:uniqueId val="{0000000D-AEB1-480C-8D57-835B96BC0427}"/>
            </c:ext>
          </c:extLst>
        </c:ser>
        <c:dLbls>
          <c:showLegendKey val="0"/>
          <c:showVal val="0"/>
          <c:showCatName val="0"/>
          <c:showSerName val="0"/>
          <c:showPercent val="0"/>
          <c:showBubbleSize val="0"/>
        </c:dLbls>
        <c:gapWidth val="10"/>
        <c:overlap val="100"/>
        <c:axId val="152210944"/>
        <c:axId val="152058624"/>
      </c:barChart>
      <c:catAx>
        <c:axId val="152210944"/>
        <c:scaling>
          <c:orientation val="minMax"/>
        </c:scaling>
        <c:delete val="0"/>
        <c:axPos val="b"/>
        <c:numFmt formatCode="General" sourceLinked="0"/>
        <c:majorTickMark val="out"/>
        <c:minorTickMark val="none"/>
        <c:tickLblPos val="nextTo"/>
        <c:txPr>
          <a:bodyPr/>
          <a:lstStyle/>
          <a:p>
            <a:pPr>
              <a:defRPr sz="800">
                <a:latin typeface="Arial" pitchFamily="34" charset="0"/>
                <a:cs typeface="Arial" pitchFamily="34" charset="0"/>
              </a:defRPr>
            </a:pPr>
            <a:endParaRPr lang="pt-PT"/>
          </a:p>
        </c:txPr>
        <c:crossAx val="152058624"/>
        <c:crosses val="autoZero"/>
        <c:auto val="1"/>
        <c:lblAlgn val="ctr"/>
        <c:lblOffset val="100"/>
        <c:noMultiLvlLbl val="0"/>
      </c:catAx>
      <c:valAx>
        <c:axId val="152058624"/>
        <c:scaling>
          <c:orientation val="minMax"/>
          <c:max val="100"/>
        </c:scaling>
        <c:delete val="0"/>
        <c:axPos val="l"/>
        <c:majorGridlines>
          <c:spPr>
            <a:ln>
              <a:solidFill>
                <a:schemeClr val="bg1">
                  <a:lumMod val="95000"/>
                </a:schemeClr>
              </a:solidFill>
            </a:ln>
          </c:spPr>
        </c:majorGridlines>
        <c:title>
          <c:tx>
            <c:strRef>
              <c:f>"Proporção de óbitos (%)"</c:f>
              <c:strCache>
                <c:ptCount val="1"/>
                <c:pt idx="0">
                  <c:v>Proporção de óbitos (%)</c:v>
                </c:pt>
              </c:strCache>
            </c:strRef>
          </c:tx>
          <c:layout>
            <c:manualLayout>
              <c:xMode val="edge"/>
              <c:yMode val="edge"/>
              <c:x val="8.2108333333333547E-3"/>
              <c:y val="4.7719230769230923E-2"/>
            </c:manualLayout>
          </c:layout>
          <c:overlay val="0"/>
          <c:txPr>
            <a:bodyPr/>
            <a:lstStyle/>
            <a:p>
              <a:pPr>
                <a:defRPr sz="900" b="1">
                  <a:latin typeface="Arial" pitchFamily="34" charset="0"/>
                  <a:cs typeface="Arial" pitchFamily="34" charset="0"/>
                </a:defRPr>
              </a:pPr>
              <a:endParaRPr lang="pt-PT"/>
            </a:p>
          </c:txPr>
        </c:title>
        <c:numFmt formatCode="0" sourceLinked="0"/>
        <c:majorTickMark val="out"/>
        <c:minorTickMark val="none"/>
        <c:tickLblPos val="nextTo"/>
        <c:txPr>
          <a:bodyPr/>
          <a:lstStyle/>
          <a:p>
            <a:pPr>
              <a:defRPr sz="900">
                <a:latin typeface="Arial" pitchFamily="34" charset="0"/>
                <a:cs typeface="Arial" pitchFamily="34" charset="0"/>
              </a:defRPr>
            </a:pPr>
            <a:endParaRPr lang="pt-PT"/>
          </a:p>
        </c:txPr>
        <c:crossAx val="152210944"/>
        <c:crosses val="autoZero"/>
        <c:crossBetween val="between"/>
      </c:valAx>
    </c:plotArea>
    <c:legend>
      <c:legendPos val="r"/>
      <c:layout>
        <c:manualLayout>
          <c:xMode val="edge"/>
          <c:yMode val="edge"/>
          <c:x val="0.77348668995993319"/>
          <c:y val="2.6955341880342008E-2"/>
          <c:w val="0.20687307398677077"/>
          <c:h val="0.95518803418803655"/>
        </c:manualLayout>
      </c:layout>
      <c:overlay val="0"/>
      <c:spPr>
        <a:ln>
          <a:solidFill>
            <a:schemeClr val="bg1">
              <a:lumMod val="85000"/>
            </a:schemeClr>
          </a:solidFill>
        </a:ln>
      </c:spPr>
      <c:txPr>
        <a:bodyPr/>
        <a:lstStyle/>
        <a:p>
          <a:pPr>
            <a:defRPr sz="900">
              <a:latin typeface="Arial" pitchFamily="34" charset="0"/>
              <a:cs typeface="Arial" pitchFamily="34" charset="0"/>
            </a:defRPr>
          </a:pPr>
          <a:endParaRPr lang="pt-PT"/>
        </a:p>
      </c:txPr>
    </c:legend>
    <c:plotVisOnly val="1"/>
    <c:dispBlanksAs val="zero"/>
    <c:showDLblsOverMax val="0"/>
  </c:chart>
  <c:spPr>
    <a:ln>
      <a:solidFill>
        <a:schemeClr val="bg1">
          <a:lumMod val="75000"/>
        </a:schemeClr>
      </a:solidFill>
    </a:ln>
  </c:spPr>
  <c:printSettings>
    <c:headerFooter/>
    <c:pageMargins b="0.75000000000000522" l="0.70000000000000062" r="0.70000000000000062" t="0.75000000000000522"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53703703703713E-2"/>
          <c:y val="0"/>
          <c:w val="0.91215851851853236"/>
          <c:h val="0.9249684684684687"/>
        </c:manualLayout>
      </c:layout>
      <c:barChart>
        <c:barDir val="bar"/>
        <c:grouping val="clustered"/>
        <c:varyColors val="0"/>
        <c:ser>
          <c:idx val="0"/>
          <c:order val="0"/>
          <c:spPr>
            <a:solidFill>
              <a:schemeClr val="tx2">
                <a:lumMod val="60000"/>
                <a:lumOff val="40000"/>
              </a:schemeClr>
            </a:solidFill>
            <a:ln>
              <a:solidFill>
                <a:schemeClr val="tx2">
                  <a:lumMod val="60000"/>
                  <a:lumOff val="40000"/>
                </a:schemeClr>
              </a:solidFill>
            </a:ln>
          </c:spPr>
          <c:invertIfNegative val="0"/>
          <c:dLbls>
            <c:spPr>
              <a:noFill/>
              <a:ln>
                <a:noFill/>
              </a:ln>
              <a:effectLst/>
            </c:spPr>
            <c:txPr>
              <a:bodyPr/>
              <a:lstStyle/>
              <a:p>
                <a:pPr>
                  <a:defRPr lang="en-US" sz="700">
                    <a:solidFill>
                      <a:schemeClr val="tx1">
                        <a:lumMod val="50000"/>
                        <a:lumOff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AUX!$AB$450:$AB$471</c:f>
              <c:numCache>
                <c:formatCode>0.0</c:formatCode>
                <c:ptCount val="22"/>
                <c:pt idx="0">
                  <c:v>24.62240344094576</c:v>
                </c:pt>
                <c:pt idx="1">
                  <c:v>23.629153562149597</c:v>
                </c:pt>
                <c:pt idx="2">
                  <c:v>5.0458088335840285</c:v>
                </c:pt>
                <c:pt idx="3">
                  <c:v>9.6055592158422733</c:v>
                </c:pt>
                <c:pt idx="4">
                  <c:v>9.4800044752184771</c:v>
                </c:pt>
                <c:pt idx="5">
                  <c:v>8.8154269972451793</c:v>
                </c:pt>
                <c:pt idx="6">
                  <c:v>2.8517086632771029</c:v>
                </c:pt>
                <c:pt idx="7">
                  <c:v>0.57059035590418061</c:v>
                </c:pt>
                <c:pt idx="8">
                  <c:v>2.6751861566575093</c:v>
                </c:pt>
                <c:pt idx="9">
                  <c:v>2.9064057780043009</c:v>
                </c:pt>
                <c:pt idx="10">
                  <c:v>1.4121800529567521</c:v>
                </c:pt>
                <c:pt idx="11">
                  <c:v>1.8323533433611376</c:v>
                </c:pt>
                <c:pt idx="12">
                  <c:v>1.5949181407953459</c:v>
                </c:pt>
                <c:pt idx="13">
                  <c:v>0.81672737217657232</c:v>
                </c:pt>
                <c:pt idx="14">
                  <c:v>1.7043123702497422</c:v>
                </c:pt>
                <c:pt idx="15">
                  <c:v>0</c:v>
                </c:pt>
                <c:pt idx="16">
                  <c:v>1.3015427072585557</c:v>
                </c:pt>
                <c:pt idx="17">
                  <c:v>0.83661723207737149</c:v>
                </c:pt>
                <c:pt idx="18">
                  <c:v>#N/A</c:v>
                </c:pt>
                <c:pt idx="19">
                  <c:v>0.14668771676839501</c:v>
                </c:pt>
                <c:pt idx="20">
                  <c:v>0</c:v>
                </c:pt>
                <c:pt idx="21">
                  <c:v>9.6963067016396703E-2</c:v>
                </c:pt>
              </c:numCache>
            </c:numRef>
          </c:val>
          <c:extLst xmlns:c16r2="http://schemas.microsoft.com/office/drawing/2015/06/chart">
            <c:ext xmlns:c16="http://schemas.microsoft.com/office/drawing/2014/chart" uri="{C3380CC4-5D6E-409C-BE32-E72D297353CC}">
              <c16:uniqueId val="{00000000-8C8D-49D2-B6FD-580E8446D506}"/>
            </c:ext>
          </c:extLst>
        </c:ser>
        <c:dLbls>
          <c:showLegendKey val="0"/>
          <c:showVal val="0"/>
          <c:showCatName val="0"/>
          <c:showSerName val="0"/>
          <c:showPercent val="0"/>
          <c:showBubbleSize val="0"/>
        </c:dLbls>
        <c:gapWidth val="50"/>
        <c:axId val="152305152"/>
        <c:axId val="152724608"/>
      </c:barChart>
      <c:catAx>
        <c:axId val="152305152"/>
        <c:scaling>
          <c:orientation val="maxMin"/>
        </c:scaling>
        <c:delete val="1"/>
        <c:axPos val="r"/>
        <c:majorTickMark val="out"/>
        <c:minorTickMark val="none"/>
        <c:tickLblPos val="none"/>
        <c:crossAx val="152724608"/>
        <c:crosses val="autoZero"/>
        <c:auto val="1"/>
        <c:lblAlgn val="ctr"/>
        <c:lblOffset val="100"/>
        <c:noMultiLvlLbl val="0"/>
      </c:catAx>
      <c:valAx>
        <c:axId val="152724608"/>
        <c:scaling>
          <c:orientation val="maxMin"/>
          <c:max val="40"/>
        </c:scaling>
        <c:delete val="0"/>
        <c:axPos val="b"/>
        <c:majorGridlines>
          <c:spPr>
            <a:ln>
              <a:solidFill>
                <a:schemeClr val="bg1">
                  <a:lumMod val="95000"/>
                </a:schemeClr>
              </a:solidFill>
            </a:ln>
          </c:spPr>
        </c:majorGridlines>
        <c:title>
          <c:tx>
            <c:rich>
              <a:bodyPr/>
              <a:lstStyle/>
              <a:p>
                <a:pPr>
                  <a:defRPr lang="en-US" sz="800" b="0">
                    <a:solidFill>
                      <a:schemeClr val="tx1">
                        <a:lumMod val="65000"/>
                        <a:lumOff val="35000"/>
                      </a:schemeClr>
                    </a:solidFill>
                    <a:latin typeface="Arial" pitchFamily="34" charset="0"/>
                    <a:cs typeface="Arial" pitchFamily="34" charset="0"/>
                  </a:defRPr>
                </a:pPr>
                <a:r>
                  <a:rPr lang="en-US" sz="800" b="0">
                    <a:solidFill>
                      <a:schemeClr val="tx1">
                        <a:lumMod val="65000"/>
                        <a:lumOff val="35000"/>
                      </a:schemeClr>
                    </a:solidFill>
                    <a:latin typeface="Arial" pitchFamily="34" charset="0"/>
                    <a:cs typeface="Arial" pitchFamily="34" charset="0"/>
                  </a:rPr>
                  <a:t>%</a:t>
                </a:r>
              </a:p>
            </c:rich>
          </c:tx>
          <c:layout>
            <c:manualLayout>
              <c:xMode val="edge"/>
              <c:yMode val="edge"/>
              <c:x val="9.7983333333333353E-2"/>
              <c:y val="0.96079329329331364"/>
            </c:manualLayout>
          </c:layout>
          <c:overlay val="0"/>
        </c:title>
        <c:numFmt formatCode="0" sourceLinked="0"/>
        <c:majorTickMark val="out"/>
        <c:minorTickMark val="none"/>
        <c:tickLblPos val="nextTo"/>
        <c:txPr>
          <a:bodyPr/>
          <a:lstStyle/>
          <a:p>
            <a:pPr>
              <a:defRPr lang="en-US" sz="800">
                <a:solidFill>
                  <a:schemeClr val="tx1">
                    <a:lumMod val="65000"/>
                    <a:lumOff val="35000"/>
                  </a:schemeClr>
                </a:solidFill>
                <a:latin typeface="Arial" pitchFamily="34" charset="0"/>
                <a:cs typeface="Arial" pitchFamily="34" charset="0"/>
              </a:defRPr>
            </a:pPr>
            <a:endParaRPr lang="pt-PT"/>
          </a:p>
        </c:txPr>
        <c:crossAx val="152305152"/>
        <c:crosses val="max"/>
        <c:crossBetween val="between"/>
        <c:majorUnit val="5"/>
      </c:valAx>
    </c:plotArea>
    <c:plotVisOnly val="1"/>
    <c:dispBlanksAs val="gap"/>
    <c:showDLblsOverMax val="0"/>
  </c:chart>
  <c:spPr>
    <a:noFill/>
    <a:ln>
      <a:noFill/>
    </a:ln>
  </c:spPr>
  <c:printSettings>
    <c:headerFooter/>
    <c:pageMargins b="0.75000000000001166" l="0.70000000000000062" r="0.70000000000000062" t="0.75000000000001166"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215986394557815E-2"/>
          <c:y val="4.1721230158730934E-3"/>
          <c:w val="0.86554875283446764"/>
          <c:h val="0.92146626984123881"/>
        </c:manualLayout>
      </c:layout>
      <c:barChart>
        <c:barDir val="bar"/>
        <c:grouping val="clustered"/>
        <c:varyColors val="0"/>
        <c:ser>
          <c:idx val="0"/>
          <c:order val="0"/>
          <c:spPr>
            <a:solidFill>
              <a:schemeClr val="tx2">
                <a:lumMod val="60000"/>
                <a:lumOff val="40000"/>
              </a:schemeClr>
            </a:solidFill>
            <a:ln>
              <a:solidFill>
                <a:schemeClr val="tx2">
                  <a:lumMod val="60000"/>
                  <a:lumOff val="40000"/>
                </a:schemeClr>
              </a:solidFill>
            </a:ln>
          </c:spPr>
          <c:invertIfNegative val="0"/>
          <c:dLbls>
            <c:spPr>
              <a:noFill/>
              <a:ln>
                <a:noFill/>
              </a:ln>
              <a:effectLst/>
            </c:spPr>
            <c:txPr>
              <a:bodyPr/>
              <a:lstStyle/>
              <a:p>
                <a:pPr>
                  <a:defRPr lang="en-US" sz="700">
                    <a:solidFill>
                      <a:schemeClr val="tx1">
                        <a:lumMod val="50000"/>
                        <a:lumOff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AUX!$AC$450:$AC$471</c:f>
              <c:numCache>
                <c:formatCode>0.0</c:formatCode>
                <c:ptCount val="22"/>
                <c:pt idx="0">
                  <c:v>30.228820516378185</c:v>
                </c:pt>
                <c:pt idx="1">
                  <c:v>27.257275659925767</c:v>
                </c:pt>
                <c:pt idx="2">
                  <c:v>19.479228092083204</c:v>
                </c:pt>
                <c:pt idx="3">
                  <c:v>13.5951067790535</c:v>
                </c:pt>
                <c:pt idx="4">
                  <c:v>8.9053846242787937</c:v>
                </c:pt>
                <c:pt idx="5">
                  <c:v>8.2644628099173563</c:v>
                </c:pt>
                <c:pt idx="6">
                  <c:v>6.7385849896516232</c:v>
                </c:pt>
                <c:pt idx="7">
                  <c:v>6.2182755789887496</c:v>
                </c:pt>
                <c:pt idx="8">
                  <c:v>3.3426989027252647</c:v>
                </c:pt>
                <c:pt idx="9">
                  <c:v>2.7796084960745544</c:v>
                </c:pt>
                <c:pt idx="10">
                  <c:v>2.5992345670447583</c:v>
                </c:pt>
                <c:pt idx="11">
                  <c:v>1.4823036988217881</c:v>
                </c:pt>
                <c:pt idx="12">
                  <c:v>1.3273671187577325</c:v>
                </c:pt>
                <c:pt idx="13">
                  <c:v>1.8476765294206066</c:v>
                </c:pt>
                <c:pt idx="14">
                  <c:v>0.74808930821973241</c:v>
                </c:pt>
                <c:pt idx="15">
                  <c:v>1.7493958629620638</c:v>
                </c:pt>
                <c:pt idx="16">
                  <c:v>0.49949703423635922</c:v>
                </c:pt>
                <c:pt idx="17">
                  <c:v>0.54343427335900196</c:v>
                </c:pt>
                <c:pt idx="18">
                  <c:v>#N/A</c:v>
                </c:pt>
                <c:pt idx="19">
                  <c:v>9.8280666458542887E-2</c:v>
                </c:pt>
                <c:pt idx="20">
                  <c:v>0.22084243874801995</c:v>
                </c:pt>
                <c:pt idx="21">
                  <c:v>5.4343427335900196E-2</c:v>
                </c:pt>
              </c:numCache>
            </c:numRef>
          </c:val>
          <c:extLst xmlns:c16r2="http://schemas.microsoft.com/office/drawing/2015/06/chart">
            <c:ext xmlns:c16="http://schemas.microsoft.com/office/drawing/2014/chart" uri="{C3380CC4-5D6E-409C-BE32-E72D297353CC}">
              <c16:uniqueId val="{00000000-F68E-4C5D-9B0D-94DCAFD9A457}"/>
            </c:ext>
          </c:extLst>
        </c:ser>
        <c:dLbls>
          <c:showLegendKey val="0"/>
          <c:showVal val="0"/>
          <c:showCatName val="0"/>
          <c:showSerName val="0"/>
          <c:showPercent val="0"/>
          <c:showBubbleSize val="0"/>
        </c:dLbls>
        <c:gapWidth val="50"/>
        <c:axId val="684672512"/>
        <c:axId val="152726336"/>
      </c:barChart>
      <c:catAx>
        <c:axId val="684672512"/>
        <c:scaling>
          <c:orientation val="maxMin"/>
        </c:scaling>
        <c:delete val="1"/>
        <c:axPos val="l"/>
        <c:majorTickMark val="out"/>
        <c:minorTickMark val="none"/>
        <c:tickLblPos val="none"/>
        <c:crossAx val="152726336"/>
        <c:crosses val="autoZero"/>
        <c:auto val="1"/>
        <c:lblAlgn val="ctr"/>
        <c:lblOffset val="100"/>
        <c:noMultiLvlLbl val="0"/>
      </c:catAx>
      <c:valAx>
        <c:axId val="152726336"/>
        <c:scaling>
          <c:orientation val="minMax"/>
          <c:max val="40"/>
        </c:scaling>
        <c:delete val="0"/>
        <c:axPos val="b"/>
        <c:majorGridlines>
          <c:spPr>
            <a:ln>
              <a:solidFill>
                <a:schemeClr val="bg1">
                  <a:lumMod val="95000"/>
                </a:schemeClr>
              </a:solidFill>
            </a:ln>
          </c:spPr>
        </c:majorGridlines>
        <c:title>
          <c:tx>
            <c:rich>
              <a:bodyPr/>
              <a:lstStyle/>
              <a:p>
                <a:pPr>
                  <a:defRPr lang="en-US" sz="800" b="0">
                    <a:solidFill>
                      <a:schemeClr val="tx1">
                        <a:lumMod val="65000"/>
                        <a:lumOff val="35000"/>
                      </a:schemeClr>
                    </a:solidFill>
                    <a:latin typeface="Arial" pitchFamily="34" charset="0"/>
                    <a:cs typeface="Arial" pitchFamily="34" charset="0"/>
                  </a:defRPr>
                </a:pPr>
                <a:r>
                  <a:rPr lang="en-US" sz="800" b="0">
                    <a:solidFill>
                      <a:schemeClr val="tx1">
                        <a:lumMod val="65000"/>
                        <a:lumOff val="35000"/>
                      </a:schemeClr>
                    </a:solidFill>
                    <a:latin typeface="Arial" pitchFamily="34" charset="0"/>
                    <a:cs typeface="Arial" pitchFamily="34" charset="0"/>
                  </a:rPr>
                  <a:t>%</a:t>
                </a:r>
              </a:p>
            </c:rich>
          </c:tx>
          <c:layout>
            <c:manualLayout>
              <c:xMode val="edge"/>
              <c:yMode val="edge"/>
              <c:x val="0.81662962962964336"/>
              <c:y val="0.95994196428571565"/>
            </c:manualLayout>
          </c:layout>
          <c:overlay val="0"/>
        </c:title>
        <c:numFmt formatCode="0" sourceLinked="0"/>
        <c:majorTickMark val="out"/>
        <c:minorTickMark val="none"/>
        <c:tickLblPos val="nextTo"/>
        <c:txPr>
          <a:bodyPr/>
          <a:lstStyle/>
          <a:p>
            <a:pPr>
              <a:defRPr lang="en-US" sz="800">
                <a:solidFill>
                  <a:schemeClr val="tx1">
                    <a:lumMod val="65000"/>
                    <a:lumOff val="35000"/>
                  </a:schemeClr>
                </a:solidFill>
                <a:latin typeface="Arial" pitchFamily="34" charset="0"/>
                <a:cs typeface="Arial" pitchFamily="34" charset="0"/>
              </a:defRPr>
            </a:pPr>
            <a:endParaRPr lang="pt-PT"/>
          </a:p>
        </c:txPr>
        <c:crossAx val="684672512"/>
        <c:crosses val="max"/>
        <c:crossBetween val="between"/>
        <c:majorUnit val="5"/>
      </c:valAx>
    </c:plotArea>
    <c:plotVisOnly val="1"/>
    <c:dispBlanksAs val="gap"/>
    <c:showDLblsOverMax val="0"/>
  </c:chart>
  <c:spPr>
    <a:ln>
      <a:noFill/>
    </a:ln>
  </c:spPr>
  <c:printSettings>
    <c:headerFooter/>
    <c:pageMargins b="0.75000000000001188" l="0.70000000000000062" r="0.70000000000000062" t="0.75000000000001188"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76977401130347"/>
          <c:y val="7.4877160493827158E-2"/>
          <c:w val="0.85535969868175199"/>
          <c:h val="0.5995888888888885"/>
        </c:manualLayout>
      </c:layout>
      <c:lineChart>
        <c:grouping val="standard"/>
        <c:varyColors val="0"/>
        <c:ser>
          <c:idx val="0"/>
          <c:order val="0"/>
          <c:tx>
            <c:strRef>
              <c:f>AUX!$A$478</c:f>
              <c:strCache>
                <c:ptCount val="1"/>
                <c:pt idx="0">
                  <c:v>Continente</c:v>
                </c:pt>
              </c:strCache>
            </c:strRef>
          </c:tx>
          <c:spPr>
            <a:ln w="12700">
              <a:solidFill>
                <a:srgbClr val="FF0000"/>
              </a:solidFill>
            </a:ln>
          </c:spPr>
          <c:marker>
            <c:symbol val="none"/>
          </c:marker>
          <c:cat>
            <c:numRef>
              <c:f>AUX!$B$477:$S$477</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AUX!$B$478:$S$478</c:f>
              <c:numCache>
                <c:formatCode>0.0</c:formatCode>
                <c:ptCount val="18"/>
                <c:pt idx="0">
                  <c:v>12.034260724400285</c:v>
                </c:pt>
                <c:pt idx="1">
                  <c:v>11.676333651487264</c:v>
                </c:pt>
                <c:pt idx="2">
                  <c:v>11.75572036173369</c:v>
                </c:pt>
                <c:pt idx="3">
                  <c:v>11.081411233780639</c:v>
                </c:pt>
                <c:pt idx="4">
                  <c:v>10.476199347050343</c:v>
                </c:pt>
                <c:pt idx="5">
                  <c:v>9.8889581982538139</c:v>
                </c:pt>
                <c:pt idx="6">
                  <c:v>9.0346050330237269</c:v>
                </c:pt>
                <c:pt idx="7">
                  <c:v>8.1118688500150338</c:v>
                </c:pt>
                <c:pt idx="8">
                  <c:v>7.8826653321871625</c:v>
                </c:pt>
                <c:pt idx="9">
                  <c:v>6.9016715669529276</c:v>
                </c:pt>
                <c:pt idx="10">
                  <c:v>7.3168805255309675</c:v>
                </c:pt>
                <c:pt idx="11">
                  <c:v>6.1426752306377921</c:v>
                </c:pt>
                <c:pt idx="12">
                  <c:v>5.9377386122495253</c:v>
                </c:pt>
                <c:pt idx="13">
                  <c:v>4.875548606027877</c:v>
                </c:pt>
                <c:pt idx="14">
                  <c:v>3.5172243682400501</c:v>
                </c:pt>
                <c:pt idx="15">
                  <c:v>3.1051925059527608</c:v>
                </c:pt>
                <c:pt idx="16">
                  <c:v>3.3081314787846474</c:v>
                </c:pt>
                <c:pt idx="17">
                  <c:v>2.2548476801928108</c:v>
                </c:pt>
              </c:numCache>
            </c:numRef>
          </c:val>
          <c:smooth val="0"/>
          <c:extLst xmlns:c16r2="http://schemas.microsoft.com/office/drawing/2015/06/chart">
            <c:ext xmlns:c16="http://schemas.microsoft.com/office/drawing/2014/chart" uri="{C3380CC4-5D6E-409C-BE32-E72D297353CC}">
              <c16:uniqueId val="{00000000-1EB0-4462-BEB9-84F910C9F737}"/>
            </c:ext>
          </c:extLst>
        </c:ser>
        <c:ser>
          <c:idx val="2"/>
          <c:order val="1"/>
          <c:tx>
            <c:strRef>
              <c:f>AUX!$A$479</c:f>
              <c:strCache>
                <c:ptCount val="1"/>
                <c:pt idx="0">
                  <c:v>ARS Alentejo</c:v>
                </c:pt>
              </c:strCache>
            </c:strRef>
          </c:tx>
          <c:spPr>
            <a:ln w="12700">
              <a:solidFill>
                <a:schemeClr val="tx2">
                  <a:lumMod val="75000"/>
                </a:schemeClr>
              </a:solidFill>
            </a:ln>
          </c:spPr>
          <c:marker>
            <c:symbol val="none"/>
          </c:marker>
          <c:cat>
            <c:numRef>
              <c:f>AUX!$B$477:$S$477</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AUX!$B$479:$S$479</c:f>
              <c:numCache>
                <c:formatCode>0.0</c:formatCode>
                <c:ptCount val="18"/>
                <c:pt idx="0">
                  <c:v>4.1065270447471454</c:v>
                </c:pt>
                <c:pt idx="1">
                  <c:v>4.8593453153574933</c:v>
                </c:pt>
                <c:pt idx="2">
                  <c:v>4.3091738564295685</c:v>
                </c:pt>
                <c:pt idx="3">
                  <c:v>3.5734839964340392</c:v>
                </c:pt>
                <c:pt idx="4">
                  <c:v>3.5886127650733539</c:v>
                </c:pt>
                <c:pt idx="5">
                  <c:v>4.3640945073127044</c:v>
                </c:pt>
                <c:pt idx="6">
                  <c:v>5.5299398571368634</c:v>
                </c:pt>
                <c:pt idx="7">
                  <c:v>4.5978949304376808</c:v>
                </c:pt>
                <c:pt idx="8">
                  <c:v>1.3485488169855504</c:v>
                </c:pt>
                <c:pt idx="9">
                  <c:v>2.7134938171105167</c:v>
                </c:pt>
                <c:pt idx="10">
                  <c:v>1.7554621693026231</c:v>
                </c:pt>
                <c:pt idx="11">
                  <c:v>1.9651674076985435</c:v>
                </c:pt>
                <c:pt idx="12">
                  <c:v>1.3881383577331701</c:v>
                </c:pt>
                <c:pt idx="13">
                  <c:v>1.6018677778289485</c:v>
                </c:pt>
                <c:pt idx="14">
                  <c:v>1.0133385756715647</c:v>
                </c:pt>
                <c:pt idx="15">
                  <c:v>1.0280313302828217</c:v>
                </c:pt>
                <c:pt idx="16">
                  <c:v>2.080964069033902</c:v>
                </c:pt>
                <c:pt idx="17">
                  <c:v>1.681829409940663</c:v>
                </c:pt>
              </c:numCache>
            </c:numRef>
          </c:val>
          <c:smooth val="0"/>
          <c:extLst xmlns:c16r2="http://schemas.microsoft.com/office/drawing/2015/06/chart">
            <c:ext xmlns:c16="http://schemas.microsoft.com/office/drawing/2014/chart" uri="{C3380CC4-5D6E-409C-BE32-E72D297353CC}">
              <c16:uniqueId val="{00000001-1EB0-4462-BEB9-84F910C9F737}"/>
            </c:ext>
          </c:extLst>
        </c:ser>
        <c:ser>
          <c:idx val="3"/>
          <c:order val="2"/>
          <c:tx>
            <c:strRef>
              <c:f>AUX!$A$480</c:f>
              <c:strCache>
                <c:ptCount val="1"/>
                <c:pt idx="0">
                  <c:v>ACeS Alentejo Central</c:v>
                </c:pt>
              </c:strCache>
            </c:strRef>
          </c:tx>
          <c:spPr>
            <a:ln w="25400">
              <a:solidFill>
                <a:srgbClr val="009999"/>
              </a:solidFill>
            </a:ln>
          </c:spPr>
          <c:marker>
            <c:symbol val="none"/>
          </c:marker>
          <c:cat>
            <c:numRef>
              <c:f>AUX!$B$477:$S$477</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AUX!$B$480:$S$480</c:f>
              <c:numCache>
                <c:formatCode>0.0</c:formatCode>
                <c:ptCount val="18"/>
                <c:pt idx="0">
                  <c:v>3.4591004609251366</c:v>
                </c:pt>
                <c:pt idx="1">
                  <c:v>3.4582730537127442</c:v>
                </c:pt>
                <c:pt idx="2">
                  <c:v>3.4637732614023085</c:v>
                </c:pt>
                <c:pt idx="3">
                  <c:v>1.1577122448329855</c:v>
                </c:pt>
                <c:pt idx="4">
                  <c:v>2.321963452295261</c:v>
                </c:pt>
                <c:pt idx="5">
                  <c:v>2.912293372785201</c:v>
                </c:pt>
                <c:pt idx="6">
                  <c:v>4.6780206125283241</c:v>
                </c:pt>
                <c:pt idx="7">
                  <c:v>4.6955521382370549</c:v>
                </c:pt>
                <c:pt idx="8">
                  <c:v>0.58986088131114278</c:v>
                </c:pt>
                <c:pt idx="9">
                  <c:v>1.7797024930665757</c:v>
                </c:pt>
                <c:pt idx="10">
                  <c:v>0.59685101404987284</c:v>
                </c:pt>
                <c:pt idx="11">
                  <c:v>0.6011728883050832</c:v>
                </c:pt>
                <c:pt idx="12">
                  <c:v>1.2133419076161471</c:v>
                </c:pt>
                <c:pt idx="13">
                  <c:v>1.2258582540100889</c:v>
                </c:pt>
                <c:pt idx="14">
                  <c:v>1.8622956518500358</c:v>
                </c:pt>
                <c:pt idx="15">
                  <c:v>0.62970904293671115</c:v>
                </c:pt>
                <c:pt idx="16">
                  <c:v>3.1851901399254028</c:v>
                </c:pt>
                <c:pt idx="17">
                  <c:v>1.9308560450275631</c:v>
                </c:pt>
              </c:numCache>
            </c:numRef>
          </c:val>
          <c:smooth val="0"/>
          <c:extLst xmlns:c16r2="http://schemas.microsoft.com/office/drawing/2015/06/chart">
            <c:ext xmlns:c16="http://schemas.microsoft.com/office/drawing/2014/chart" uri="{C3380CC4-5D6E-409C-BE32-E72D297353CC}">
              <c16:uniqueId val="{00000002-1EB0-4462-BEB9-84F910C9F737}"/>
            </c:ext>
          </c:extLst>
        </c:ser>
        <c:dLbls>
          <c:showLegendKey val="0"/>
          <c:showVal val="0"/>
          <c:showCatName val="0"/>
          <c:showSerName val="0"/>
          <c:showPercent val="0"/>
          <c:showBubbleSize val="0"/>
        </c:dLbls>
        <c:marker val="1"/>
        <c:smooth val="0"/>
        <c:axId val="148039168"/>
        <c:axId val="152729792"/>
      </c:lineChart>
      <c:catAx>
        <c:axId val="148039168"/>
        <c:scaling>
          <c:orientation val="minMax"/>
        </c:scaling>
        <c:delete val="0"/>
        <c:axPos val="b"/>
        <c:numFmt formatCode="General" sourceLinked="1"/>
        <c:majorTickMark val="out"/>
        <c:minorTickMark val="none"/>
        <c:tickLblPos val="nextTo"/>
        <c:txPr>
          <a:bodyPr rot="-5400000" vert="horz"/>
          <a:lstStyle/>
          <a:p>
            <a:pPr>
              <a:defRPr lang="en-US" sz="900" b="0">
                <a:latin typeface="Arial" pitchFamily="34" charset="0"/>
                <a:cs typeface="Arial" pitchFamily="34" charset="0"/>
              </a:defRPr>
            </a:pPr>
            <a:endParaRPr lang="pt-PT"/>
          </a:p>
        </c:txPr>
        <c:crossAx val="152729792"/>
        <c:crosses val="autoZero"/>
        <c:auto val="1"/>
        <c:lblAlgn val="ctr"/>
        <c:lblOffset val="100"/>
        <c:tickLblSkip val="1"/>
        <c:noMultiLvlLbl val="0"/>
      </c:catAx>
      <c:valAx>
        <c:axId val="152729792"/>
        <c:scaling>
          <c:orientation val="minMax"/>
        </c:scaling>
        <c:delete val="0"/>
        <c:axPos val="l"/>
        <c:majorGridlines>
          <c:spPr>
            <a:ln w="3175">
              <a:solidFill>
                <a:schemeClr val="bg1">
                  <a:lumMod val="95000"/>
                </a:schemeClr>
              </a:solidFill>
            </a:ln>
          </c:spPr>
        </c:majorGridlines>
        <c:title>
          <c:tx>
            <c:rich>
              <a:bodyPr rot="-5400000" vert="horz"/>
              <a:lstStyle/>
              <a:p>
                <a:pPr>
                  <a:defRPr lang="en-US" sz="700" b="0">
                    <a:latin typeface="Arial" pitchFamily="34" charset="0"/>
                    <a:cs typeface="Arial" pitchFamily="34" charset="0"/>
                  </a:defRPr>
                </a:pPr>
                <a:r>
                  <a:rPr lang="en-US" sz="700" b="0">
                    <a:latin typeface="Arial" pitchFamily="34" charset="0"/>
                    <a:cs typeface="Arial" pitchFamily="34" charset="0"/>
                  </a:rPr>
                  <a:t>Taxa de incidência de sida (/100000 hab)</a:t>
                </a:r>
              </a:p>
            </c:rich>
          </c:tx>
          <c:layout>
            <c:manualLayout>
              <c:xMode val="edge"/>
              <c:yMode val="edge"/>
              <c:x val="1.0065442561205272E-2"/>
              <c:y val="2.8543981481481476E-2"/>
            </c:manualLayout>
          </c:layout>
          <c:overlay val="0"/>
        </c:title>
        <c:numFmt formatCode="0" sourceLinked="0"/>
        <c:majorTickMark val="out"/>
        <c:minorTickMark val="none"/>
        <c:tickLblPos val="nextTo"/>
        <c:txPr>
          <a:bodyPr/>
          <a:lstStyle/>
          <a:p>
            <a:pPr>
              <a:defRPr lang="en-US">
                <a:latin typeface="Arial" pitchFamily="34" charset="0"/>
                <a:cs typeface="Arial" pitchFamily="34" charset="0"/>
              </a:defRPr>
            </a:pPr>
            <a:endParaRPr lang="pt-PT"/>
          </a:p>
        </c:txPr>
        <c:crossAx val="148039168"/>
        <c:crosses val="autoZero"/>
        <c:crossBetween val="between"/>
      </c:valAx>
    </c:plotArea>
    <c:legend>
      <c:legendPos val="b"/>
      <c:layout>
        <c:manualLayout>
          <c:xMode val="edge"/>
          <c:yMode val="edge"/>
          <c:x val="3.0925141242937833E-2"/>
          <c:y val="0.80852256944444356"/>
          <c:w val="0.91925141242941899"/>
          <c:h val="0.1691968750000000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76977401130351"/>
          <c:y val="7.4877160493827158E-2"/>
          <c:w val="0.85535969868175221"/>
          <c:h val="0.5995888888888885"/>
        </c:manualLayout>
      </c:layout>
      <c:lineChart>
        <c:grouping val="standard"/>
        <c:varyColors val="0"/>
        <c:ser>
          <c:idx val="0"/>
          <c:order val="0"/>
          <c:tx>
            <c:strRef>
              <c:f>AUX!$A$485</c:f>
              <c:strCache>
                <c:ptCount val="1"/>
                <c:pt idx="0">
                  <c:v>Continente</c:v>
                </c:pt>
              </c:strCache>
            </c:strRef>
          </c:tx>
          <c:spPr>
            <a:ln w="12700">
              <a:solidFill>
                <a:srgbClr val="FF0000"/>
              </a:solidFill>
            </a:ln>
          </c:spPr>
          <c:marker>
            <c:symbol val="none"/>
          </c:marker>
          <c:cat>
            <c:numRef>
              <c:f>AUX!$B$484:$S$484</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AUX!$B$485:$S$485</c:f>
              <c:numCache>
                <c:formatCode>0.0</c:formatCode>
                <c:ptCount val="18"/>
                <c:pt idx="0">
                  <c:v>31.951982075886516</c:v>
                </c:pt>
                <c:pt idx="1">
                  <c:v>27.686987166666245</c:v>
                </c:pt>
                <c:pt idx="2">
                  <c:v>26.080171393769088</c:v>
                </c:pt>
                <c:pt idx="3">
                  <c:v>23.889274217751737</c:v>
                </c:pt>
                <c:pt idx="4">
                  <c:v>23.426223970125005</c:v>
                </c:pt>
                <c:pt idx="5">
                  <c:v>21.687715199203765</c:v>
                </c:pt>
                <c:pt idx="6">
                  <c:v>21.673069090270179</c:v>
                </c:pt>
                <c:pt idx="7">
                  <c:v>20.857667694203272</c:v>
                </c:pt>
                <c:pt idx="8">
                  <c:v>21.119969488511561</c:v>
                </c:pt>
                <c:pt idx="9">
                  <c:v>19.442028693649817</c:v>
                </c:pt>
                <c:pt idx="10">
                  <c:v>18.719682105400558</c:v>
                </c:pt>
                <c:pt idx="11">
                  <c:v>16.805244391112794</c:v>
                </c:pt>
                <c:pt idx="12">
                  <c:v>16.333779280161149</c:v>
                </c:pt>
                <c:pt idx="13">
                  <c:v>16.054126028508286</c:v>
                </c:pt>
                <c:pt idx="14">
                  <c:v>13.219912280626396</c:v>
                </c:pt>
                <c:pt idx="15">
                  <c:v>13.120960490839606</c:v>
                </c:pt>
                <c:pt idx="16">
                  <c:v>12.631972815913068</c:v>
                </c:pt>
                <c:pt idx="17">
                  <c:v>10.294757055721929</c:v>
                </c:pt>
              </c:numCache>
            </c:numRef>
          </c:val>
          <c:smooth val="0"/>
          <c:extLst xmlns:c16r2="http://schemas.microsoft.com/office/drawing/2015/06/chart">
            <c:ext xmlns:c16="http://schemas.microsoft.com/office/drawing/2014/chart" uri="{C3380CC4-5D6E-409C-BE32-E72D297353CC}">
              <c16:uniqueId val="{00000000-D18B-430D-9044-8D10B306D04E}"/>
            </c:ext>
          </c:extLst>
        </c:ser>
        <c:ser>
          <c:idx val="2"/>
          <c:order val="1"/>
          <c:tx>
            <c:strRef>
              <c:f>AUX!$A$486</c:f>
              <c:strCache>
                <c:ptCount val="1"/>
                <c:pt idx="0">
                  <c:v>ARS Alentejo</c:v>
                </c:pt>
              </c:strCache>
            </c:strRef>
          </c:tx>
          <c:spPr>
            <a:ln w="12700">
              <a:solidFill>
                <a:schemeClr val="tx2">
                  <a:lumMod val="75000"/>
                </a:schemeClr>
              </a:solidFill>
            </a:ln>
          </c:spPr>
          <c:marker>
            <c:symbol val="none"/>
          </c:marker>
          <c:cat>
            <c:numRef>
              <c:f>AUX!$B$484:$S$484</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AUX!$B$486:$S$486</c:f>
              <c:numCache>
                <c:formatCode>0.0</c:formatCode>
                <c:ptCount val="18"/>
                <c:pt idx="0">
                  <c:v>14.372844656615008</c:v>
                </c:pt>
                <c:pt idx="1">
                  <c:v>13.456648565605368</c:v>
                </c:pt>
                <c:pt idx="2">
                  <c:v>9.7424800232320674</c:v>
                </c:pt>
                <c:pt idx="3">
                  <c:v>9.9681395690002148</c:v>
                </c:pt>
                <c:pt idx="4">
                  <c:v>9.254843446768124</c:v>
                </c:pt>
                <c:pt idx="5">
                  <c:v>9.8666484513156796</c:v>
                </c:pt>
                <c:pt idx="6">
                  <c:v>9.1530039014679136</c:v>
                </c:pt>
                <c:pt idx="7">
                  <c:v>8.0463161282659428</c:v>
                </c:pt>
                <c:pt idx="8">
                  <c:v>4.2382962819545869</c:v>
                </c:pt>
                <c:pt idx="9">
                  <c:v>6.9775555297127578</c:v>
                </c:pt>
                <c:pt idx="10">
                  <c:v>4.0960783950394539</c:v>
                </c:pt>
                <c:pt idx="11">
                  <c:v>5.6989854823257762</c:v>
                </c:pt>
                <c:pt idx="12">
                  <c:v>3.9661095935233428</c:v>
                </c:pt>
                <c:pt idx="13">
                  <c:v>6.8079380557730316</c:v>
                </c:pt>
                <c:pt idx="14">
                  <c:v>5.0666928783578236</c:v>
                </c:pt>
                <c:pt idx="15">
                  <c:v>6.1681879816969305</c:v>
                </c:pt>
                <c:pt idx="16">
                  <c:v>5.2024101725847549</c:v>
                </c:pt>
                <c:pt idx="17">
                  <c:v>2.9432014673961602</c:v>
                </c:pt>
              </c:numCache>
            </c:numRef>
          </c:val>
          <c:smooth val="0"/>
          <c:extLst xmlns:c16r2="http://schemas.microsoft.com/office/drawing/2015/06/chart">
            <c:ext xmlns:c16="http://schemas.microsoft.com/office/drawing/2014/chart" uri="{C3380CC4-5D6E-409C-BE32-E72D297353CC}">
              <c16:uniqueId val="{00000001-D18B-430D-9044-8D10B306D04E}"/>
            </c:ext>
          </c:extLst>
        </c:ser>
        <c:ser>
          <c:idx val="3"/>
          <c:order val="2"/>
          <c:tx>
            <c:strRef>
              <c:f>AUX!$A$487</c:f>
              <c:strCache>
                <c:ptCount val="1"/>
                <c:pt idx="0">
                  <c:v>ACeS Alentejo Central</c:v>
                </c:pt>
              </c:strCache>
            </c:strRef>
          </c:tx>
          <c:spPr>
            <a:ln w="25400">
              <a:solidFill>
                <a:srgbClr val="009999"/>
              </a:solidFill>
            </a:ln>
          </c:spPr>
          <c:marker>
            <c:symbol val="none"/>
          </c:marker>
          <c:cat>
            <c:numRef>
              <c:f>AUX!$B$484:$S$484</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AUX!$B$487:$S$487</c:f>
              <c:numCache>
                <c:formatCode>0.0</c:formatCode>
                <c:ptCount val="18"/>
                <c:pt idx="0">
                  <c:v>10.953818126262931</c:v>
                </c:pt>
                <c:pt idx="1">
                  <c:v>9.7984403188527764</c:v>
                </c:pt>
                <c:pt idx="2">
                  <c:v>9.2367286970728237</c:v>
                </c:pt>
                <c:pt idx="3">
                  <c:v>4.6308489793319421</c:v>
                </c:pt>
                <c:pt idx="4">
                  <c:v>4.0634360415167059</c:v>
                </c:pt>
                <c:pt idx="5">
                  <c:v>5.2421280710133615</c:v>
                </c:pt>
                <c:pt idx="6">
                  <c:v>6.4322783422264447</c:v>
                </c:pt>
                <c:pt idx="7">
                  <c:v>5.8694401727963186</c:v>
                </c:pt>
                <c:pt idx="8">
                  <c:v>3.5391652878668567</c:v>
                </c:pt>
                <c:pt idx="9">
                  <c:v>7.1188099722663027</c:v>
                </c:pt>
                <c:pt idx="10">
                  <c:v>2.3874040561994914</c:v>
                </c:pt>
                <c:pt idx="11">
                  <c:v>2.4046915532203328</c:v>
                </c:pt>
                <c:pt idx="12">
                  <c:v>3.0333547690403679</c:v>
                </c:pt>
                <c:pt idx="13">
                  <c:v>4.2905038890353104</c:v>
                </c:pt>
                <c:pt idx="14">
                  <c:v>4.3453565209834162</c:v>
                </c:pt>
                <c:pt idx="15">
                  <c:v>3.7782542576202669</c:v>
                </c:pt>
                <c:pt idx="16">
                  <c:v>3.8222281679104833</c:v>
                </c:pt>
                <c:pt idx="17">
                  <c:v>4.5053307717309803</c:v>
                </c:pt>
              </c:numCache>
            </c:numRef>
          </c:val>
          <c:smooth val="0"/>
          <c:extLst xmlns:c16r2="http://schemas.microsoft.com/office/drawing/2015/06/chart">
            <c:ext xmlns:c16="http://schemas.microsoft.com/office/drawing/2014/chart" uri="{C3380CC4-5D6E-409C-BE32-E72D297353CC}">
              <c16:uniqueId val="{00000002-D18B-430D-9044-8D10B306D04E}"/>
            </c:ext>
          </c:extLst>
        </c:ser>
        <c:dLbls>
          <c:showLegendKey val="0"/>
          <c:showVal val="0"/>
          <c:showCatName val="0"/>
          <c:showSerName val="0"/>
          <c:showPercent val="0"/>
          <c:showBubbleSize val="0"/>
        </c:dLbls>
        <c:marker val="1"/>
        <c:smooth val="0"/>
        <c:axId val="148041216"/>
        <c:axId val="152859136"/>
      </c:lineChart>
      <c:catAx>
        <c:axId val="148041216"/>
        <c:scaling>
          <c:orientation val="minMax"/>
        </c:scaling>
        <c:delete val="0"/>
        <c:axPos val="b"/>
        <c:numFmt formatCode="General" sourceLinked="1"/>
        <c:majorTickMark val="out"/>
        <c:minorTickMark val="none"/>
        <c:tickLblPos val="nextTo"/>
        <c:txPr>
          <a:bodyPr rot="-5400000" vert="horz"/>
          <a:lstStyle/>
          <a:p>
            <a:pPr>
              <a:defRPr lang="en-US" sz="900" b="0">
                <a:latin typeface="Arial" pitchFamily="34" charset="0"/>
                <a:cs typeface="Arial" pitchFamily="34" charset="0"/>
              </a:defRPr>
            </a:pPr>
            <a:endParaRPr lang="pt-PT"/>
          </a:p>
        </c:txPr>
        <c:crossAx val="152859136"/>
        <c:crosses val="autoZero"/>
        <c:auto val="1"/>
        <c:lblAlgn val="ctr"/>
        <c:lblOffset val="100"/>
        <c:tickLblSkip val="1"/>
        <c:noMultiLvlLbl val="0"/>
      </c:catAx>
      <c:valAx>
        <c:axId val="152859136"/>
        <c:scaling>
          <c:orientation val="minMax"/>
        </c:scaling>
        <c:delete val="0"/>
        <c:axPos val="l"/>
        <c:majorGridlines>
          <c:spPr>
            <a:ln w="3175">
              <a:solidFill>
                <a:schemeClr val="bg1">
                  <a:lumMod val="95000"/>
                </a:schemeClr>
              </a:solidFill>
            </a:ln>
          </c:spPr>
        </c:majorGridlines>
        <c:title>
          <c:tx>
            <c:rich>
              <a:bodyPr rot="-5400000" vert="horz"/>
              <a:lstStyle/>
              <a:p>
                <a:pPr>
                  <a:defRPr lang="en-US" sz="700" b="0">
                    <a:latin typeface="Arial" pitchFamily="34" charset="0"/>
                    <a:cs typeface="Arial" pitchFamily="34" charset="0"/>
                  </a:defRPr>
                </a:pPr>
                <a:r>
                  <a:rPr lang="en-US" sz="700" b="0">
                    <a:latin typeface="Arial" pitchFamily="34" charset="0"/>
                    <a:cs typeface="Arial" pitchFamily="34" charset="0"/>
                  </a:rPr>
                  <a:t>Taxa de incidência </a:t>
                </a:r>
                <a:r>
                  <a:rPr lang="en-US" sz="700" b="0" i="0" u="none" strike="noStrike" baseline="0"/>
                  <a:t>da infecção VIH </a:t>
                </a:r>
                <a:r>
                  <a:rPr lang="en-US" sz="700" b="0">
                    <a:latin typeface="Arial" pitchFamily="34" charset="0"/>
                    <a:cs typeface="Arial" pitchFamily="34" charset="0"/>
                  </a:rPr>
                  <a:t>(/100000 hab)</a:t>
                </a:r>
              </a:p>
            </c:rich>
          </c:tx>
          <c:layout>
            <c:manualLayout>
              <c:xMode val="edge"/>
              <c:yMode val="edge"/>
              <c:x val="1.0065442561205272E-2"/>
              <c:y val="2.8543981481481476E-2"/>
            </c:manualLayout>
          </c:layout>
          <c:overlay val="0"/>
        </c:title>
        <c:numFmt formatCode="0" sourceLinked="0"/>
        <c:majorTickMark val="out"/>
        <c:minorTickMark val="none"/>
        <c:tickLblPos val="nextTo"/>
        <c:txPr>
          <a:bodyPr/>
          <a:lstStyle/>
          <a:p>
            <a:pPr>
              <a:defRPr lang="en-US">
                <a:latin typeface="Arial" pitchFamily="34" charset="0"/>
                <a:cs typeface="Arial" pitchFamily="34" charset="0"/>
              </a:defRPr>
            </a:pPr>
            <a:endParaRPr lang="pt-PT"/>
          </a:p>
        </c:txPr>
        <c:crossAx val="148041216"/>
        <c:crosses val="autoZero"/>
        <c:crossBetween val="between"/>
      </c:valAx>
    </c:plotArea>
    <c:legend>
      <c:legendPos val="b"/>
      <c:layout>
        <c:manualLayout>
          <c:xMode val="edge"/>
          <c:yMode val="edge"/>
          <c:x val="3.0925141242937833E-2"/>
          <c:y val="0.80852256944444356"/>
          <c:w val="0.91925141242941943"/>
          <c:h val="0.1691968750000000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76977401130356"/>
          <c:y val="7.4877160493827158E-2"/>
          <c:w val="0.85535969868175243"/>
          <c:h val="0.5995888888888885"/>
        </c:manualLayout>
      </c:layout>
      <c:lineChart>
        <c:grouping val="standard"/>
        <c:varyColors val="0"/>
        <c:ser>
          <c:idx val="0"/>
          <c:order val="0"/>
          <c:tx>
            <c:strRef>
              <c:f>AUX!$A$493</c:f>
              <c:strCache>
                <c:ptCount val="1"/>
                <c:pt idx="0">
                  <c:v>Continente</c:v>
                </c:pt>
              </c:strCache>
            </c:strRef>
          </c:tx>
          <c:spPr>
            <a:ln w="12700">
              <a:solidFill>
                <a:srgbClr val="FF0000"/>
              </a:solidFill>
            </a:ln>
          </c:spPr>
          <c:marker>
            <c:symbol val="none"/>
          </c:marker>
          <c:cat>
            <c:numRef>
              <c:f>AUX!$B$492:$S$492</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AUX!$B$493:$S$493</c:f>
              <c:numCache>
                <c:formatCode>0.0</c:formatCode>
                <c:ptCount val="18"/>
                <c:pt idx="0">
                  <c:v>40.630927733907399</c:v>
                </c:pt>
                <c:pt idx="1">
                  <c:v>38.94811727980921</c:v>
                </c:pt>
                <c:pt idx="2">
                  <c:v>40.747119848511375</c:v>
                </c:pt>
                <c:pt idx="3">
                  <c:v>37.550325566642542</c:v>
                </c:pt>
                <c:pt idx="4">
                  <c:v>34.793801655499905</c:v>
                </c:pt>
                <c:pt idx="5">
                  <c:v>32.436582806001383</c:v>
                </c:pt>
                <c:pt idx="6">
                  <c:v>30.81748700214834</c:v>
                </c:pt>
                <c:pt idx="7">
                  <c:v>28.132439513012823</c:v>
                </c:pt>
                <c:pt idx="8">
                  <c:v>26.006823880056885</c:v>
                </c:pt>
                <c:pt idx="9">
                  <c:v>25.080714253393776</c:v>
                </c:pt>
                <c:pt idx="10">
                  <c:v>24.23716674082133</c:v>
                </c:pt>
                <c:pt idx="11">
                  <c:v>23.276458167311439</c:v>
                </c:pt>
                <c:pt idx="12">
                  <c:v>23.321118152151755</c:v>
                </c:pt>
                <c:pt idx="13">
                  <c:v>21.844468290512527</c:v>
                </c:pt>
                <c:pt idx="14">
                  <c:v>20.779923279027422</c:v>
                </c:pt>
                <c:pt idx="15">
                  <c:v>19.848877587070586</c:v>
                </c:pt>
                <c:pt idx="16">
                  <c:v>17.690869261931436</c:v>
                </c:pt>
                <c:pt idx="17">
                  <c:v>17.079705957659574</c:v>
                </c:pt>
              </c:numCache>
            </c:numRef>
          </c:val>
          <c:smooth val="0"/>
          <c:extLst xmlns:c16r2="http://schemas.microsoft.com/office/drawing/2015/06/chart">
            <c:ext xmlns:c16="http://schemas.microsoft.com/office/drawing/2014/chart" uri="{C3380CC4-5D6E-409C-BE32-E72D297353CC}">
              <c16:uniqueId val="{00000000-ACDC-4D5E-973A-D5A7053D3D52}"/>
            </c:ext>
          </c:extLst>
        </c:ser>
        <c:ser>
          <c:idx val="2"/>
          <c:order val="1"/>
          <c:tx>
            <c:strRef>
              <c:f>AUX!$A$494</c:f>
              <c:strCache>
                <c:ptCount val="1"/>
                <c:pt idx="0">
                  <c:v>ARS Alentejo</c:v>
                </c:pt>
              </c:strCache>
            </c:strRef>
          </c:tx>
          <c:spPr>
            <a:ln w="12700">
              <a:solidFill>
                <a:schemeClr val="tx2">
                  <a:lumMod val="75000"/>
                </a:schemeClr>
              </a:solidFill>
            </a:ln>
          </c:spPr>
          <c:marker>
            <c:symbol val="none"/>
          </c:marker>
          <c:cat>
            <c:numRef>
              <c:f>AUX!$B$492:$S$492</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AUX!$B$494:$S$494</c:f>
              <c:numCache>
                <c:formatCode>0.0</c:formatCode>
                <c:ptCount val="18"/>
                <c:pt idx="0">
                  <c:v>23.705860667403975</c:v>
                </c:pt>
                <c:pt idx="1">
                  <c:v>20.932564435386126</c:v>
                </c:pt>
                <c:pt idx="2">
                  <c:v>23.419423132769396</c:v>
                </c:pt>
                <c:pt idx="3">
                  <c:v>22.569372609057091</c:v>
                </c:pt>
                <c:pt idx="4">
                  <c:v>18.320812537479753</c:v>
                </c:pt>
                <c:pt idx="5">
                  <c:v>22.19995901546028</c:v>
                </c:pt>
                <c:pt idx="6">
                  <c:v>18.68738296549699</c:v>
                </c:pt>
                <c:pt idx="7">
                  <c:v>14.943158523922465</c:v>
                </c:pt>
                <c:pt idx="8">
                  <c:v>17.14583495881628</c:v>
                </c:pt>
                <c:pt idx="9">
                  <c:v>16.474783889599568</c:v>
                </c:pt>
                <c:pt idx="10">
                  <c:v>18.334827101605175</c:v>
                </c:pt>
                <c:pt idx="11">
                  <c:v>16.31088948389791</c:v>
                </c:pt>
                <c:pt idx="12">
                  <c:v>11.700023300893863</c:v>
                </c:pt>
                <c:pt idx="13">
                  <c:v>11.01284097257402</c:v>
                </c:pt>
                <c:pt idx="14">
                  <c:v>13.578736913998968</c:v>
                </c:pt>
                <c:pt idx="15">
                  <c:v>15.420469954242325</c:v>
                </c:pt>
                <c:pt idx="16">
                  <c:v>12.277688007300021</c:v>
                </c:pt>
                <c:pt idx="17">
                  <c:v>11.772805869584641</c:v>
                </c:pt>
              </c:numCache>
            </c:numRef>
          </c:val>
          <c:smooth val="0"/>
          <c:extLst xmlns:c16r2="http://schemas.microsoft.com/office/drawing/2015/06/chart">
            <c:ext xmlns:c16="http://schemas.microsoft.com/office/drawing/2014/chart" uri="{C3380CC4-5D6E-409C-BE32-E72D297353CC}">
              <c16:uniqueId val="{00000001-ACDC-4D5E-973A-D5A7053D3D52}"/>
            </c:ext>
          </c:extLst>
        </c:ser>
        <c:ser>
          <c:idx val="3"/>
          <c:order val="2"/>
          <c:tx>
            <c:strRef>
              <c:f>AUX!$A$495</c:f>
              <c:strCache>
                <c:ptCount val="1"/>
                <c:pt idx="0">
                  <c:v>ACeS Alentejo Central</c:v>
                </c:pt>
              </c:strCache>
            </c:strRef>
          </c:tx>
          <c:spPr>
            <a:ln w="25400">
              <a:solidFill>
                <a:srgbClr val="009999"/>
              </a:solidFill>
            </a:ln>
          </c:spPr>
          <c:marker>
            <c:symbol val="none"/>
          </c:marker>
          <c:cat>
            <c:numRef>
              <c:f>AUX!$B$492:$S$492</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AUX!$B$495:$S$495</c:f>
              <c:numCache>
                <c:formatCode>0.0</c:formatCode>
                <c:ptCount val="18"/>
                <c:pt idx="0">
                  <c:v>10.953818126262931</c:v>
                </c:pt>
                <c:pt idx="1">
                  <c:v>8.6456826342818616</c:v>
                </c:pt>
                <c:pt idx="2">
                  <c:v>17.318866307011543</c:v>
                </c:pt>
                <c:pt idx="3">
                  <c:v>14.471403060412317</c:v>
                </c:pt>
                <c:pt idx="4">
                  <c:v>14.51227157684538</c:v>
                </c:pt>
                <c:pt idx="5">
                  <c:v>19.221136260382327</c:v>
                </c:pt>
                <c:pt idx="6">
                  <c:v>8.1865360719245661</c:v>
                </c:pt>
                <c:pt idx="7">
                  <c:v>11.738880345592637</c:v>
                </c:pt>
                <c:pt idx="8">
                  <c:v>12.976939388845141</c:v>
                </c:pt>
                <c:pt idx="9">
                  <c:v>5.3391074791997273</c:v>
                </c:pt>
                <c:pt idx="10">
                  <c:v>10.146467238847839</c:v>
                </c:pt>
                <c:pt idx="11">
                  <c:v>8.4164204362711654</c:v>
                </c:pt>
                <c:pt idx="12">
                  <c:v>8.4933933533130297</c:v>
                </c:pt>
                <c:pt idx="13">
                  <c:v>6.7422203970554886</c:v>
                </c:pt>
                <c:pt idx="14">
                  <c:v>6.8284173901167975</c:v>
                </c:pt>
                <c:pt idx="15">
                  <c:v>7.5565085152405338</c:v>
                </c:pt>
                <c:pt idx="16">
                  <c:v>7.007418307835886</c:v>
                </c:pt>
                <c:pt idx="17">
                  <c:v>3.8617120900551263</c:v>
                </c:pt>
              </c:numCache>
            </c:numRef>
          </c:val>
          <c:smooth val="0"/>
          <c:extLst xmlns:c16r2="http://schemas.microsoft.com/office/drawing/2015/06/chart">
            <c:ext xmlns:c16="http://schemas.microsoft.com/office/drawing/2014/chart" uri="{C3380CC4-5D6E-409C-BE32-E72D297353CC}">
              <c16:uniqueId val="{00000002-ACDC-4D5E-973A-D5A7053D3D52}"/>
            </c:ext>
          </c:extLst>
        </c:ser>
        <c:dLbls>
          <c:showLegendKey val="0"/>
          <c:showVal val="0"/>
          <c:showCatName val="0"/>
          <c:showSerName val="0"/>
          <c:showPercent val="0"/>
          <c:showBubbleSize val="0"/>
        </c:dLbls>
        <c:marker val="1"/>
        <c:smooth val="0"/>
        <c:axId val="153895424"/>
        <c:axId val="153683072"/>
      </c:lineChart>
      <c:catAx>
        <c:axId val="153895424"/>
        <c:scaling>
          <c:orientation val="minMax"/>
        </c:scaling>
        <c:delete val="0"/>
        <c:axPos val="b"/>
        <c:numFmt formatCode="General" sourceLinked="1"/>
        <c:majorTickMark val="out"/>
        <c:minorTickMark val="none"/>
        <c:tickLblPos val="nextTo"/>
        <c:txPr>
          <a:bodyPr rot="-5400000" vert="horz"/>
          <a:lstStyle/>
          <a:p>
            <a:pPr>
              <a:defRPr lang="en-US" sz="900" b="0">
                <a:latin typeface="Arial" pitchFamily="34" charset="0"/>
                <a:cs typeface="Arial" pitchFamily="34" charset="0"/>
              </a:defRPr>
            </a:pPr>
            <a:endParaRPr lang="pt-PT"/>
          </a:p>
        </c:txPr>
        <c:crossAx val="153683072"/>
        <c:crosses val="autoZero"/>
        <c:auto val="1"/>
        <c:lblAlgn val="ctr"/>
        <c:lblOffset val="100"/>
        <c:tickLblSkip val="1"/>
        <c:noMultiLvlLbl val="0"/>
      </c:catAx>
      <c:valAx>
        <c:axId val="153683072"/>
        <c:scaling>
          <c:orientation val="minMax"/>
        </c:scaling>
        <c:delete val="0"/>
        <c:axPos val="l"/>
        <c:majorGridlines>
          <c:spPr>
            <a:ln w="3175">
              <a:solidFill>
                <a:schemeClr val="bg1">
                  <a:lumMod val="95000"/>
                </a:schemeClr>
              </a:solidFill>
            </a:ln>
          </c:spPr>
        </c:majorGridlines>
        <c:title>
          <c:tx>
            <c:rich>
              <a:bodyPr rot="-5400000" vert="horz"/>
              <a:lstStyle/>
              <a:p>
                <a:pPr>
                  <a:defRPr lang="en-US" sz="700" b="0">
                    <a:latin typeface=""/>
                    <a:cs typeface="Arial" pitchFamily="34" charset="0"/>
                  </a:defRPr>
                </a:pPr>
                <a:r>
                  <a:rPr lang="en-US" sz="700" b="0" i="0" baseline="0">
                    <a:latin typeface=""/>
                  </a:rPr>
                  <a:t>Taxa de incidência de tuberculose (/100000 hab)</a:t>
                </a:r>
                <a:endParaRPr lang="pt-PT" sz="700">
                  <a:latin typeface=""/>
                </a:endParaRPr>
              </a:p>
            </c:rich>
          </c:tx>
          <c:layout>
            <c:manualLayout>
              <c:xMode val="edge"/>
              <c:yMode val="edge"/>
              <c:x val="1.0065442561205272E-2"/>
              <c:y val="2.8543981481481476E-2"/>
            </c:manualLayout>
          </c:layout>
          <c:overlay val="0"/>
        </c:title>
        <c:numFmt formatCode="0" sourceLinked="0"/>
        <c:majorTickMark val="out"/>
        <c:minorTickMark val="none"/>
        <c:tickLblPos val="nextTo"/>
        <c:txPr>
          <a:bodyPr/>
          <a:lstStyle/>
          <a:p>
            <a:pPr>
              <a:defRPr lang="en-US">
                <a:latin typeface="Arial" pitchFamily="34" charset="0"/>
                <a:cs typeface="Arial" pitchFamily="34" charset="0"/>
              </a:defRPr>
            </a:pPr>
            <a:endParaRPr lang="pt-PT"/>
          </a:p>
        </c:txPr>
        <c:crossAx val="153895424"/>
        <c:crosses val="autoZero"/>
        <c:crossBetween val="between"/>
      </c:valAx>
    </c:plotArea>
    <c:legend>
      <c:legendPos val="b"/>
      <c:layout>
        <c:manualLayout>
          <c:xMode val="edge"/>
          <c:yMode val="edge"/>
          <c:x val="3.0925141242937833E-2"/>
          <c:y val="0.80852256944444356"/>
          <c:w val="0.91925141242941988"/>
          <c:h val="0.1691968750000000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3">
                <a:lumMod val="20000"/>
                <a:lumOff val="80000"/>
              </a:schemeClr>
            </a:solidFill>
            <a:ln>
              <a:solidFill>
                <a:schemeClr val="accent3">
                  <a:lumMod val="20000"/>
                  <a:lumOff val="80000"/>
                </a:schemeClr>
              </a:solidFill>
            </a:ln>
          </c:spPr>
          <c:invertIfNegative val="0"/>
          <c:cat>
            <c:strRef>
              <c:f>AUX!$C$508</c:f>
              <c:strCache>
                <c:ptCount val="1"/>
                <c:pt idx="0">
                  <c:v>Índce de Envelhecimento</c:v>
                </c:pt>
              </c:strCache>
            </c:strRef>
          </c:cat>
          <c:val>
            <c:numRef>
              <c:f>AUX!$C$534</c:f>
              <c:numCache>
                <c:formatCode>0.0</c:formatCode>
                <c:ptCount val="1"/>
                <c:pt idx="0">
                  <c:v>55.197467748709414</c:v>
                </c:pt>
              </c:numCache>
            </c:numRef>
          </c:val>
          <c:extLst xmlns:c16r2="http://schemas.microsoft.com/office/drawing/2015/06/chart">
            <c:ext xmlns:c16="http://schemas.microsoft.com/office/drawing/2014/chart" uri="{C3380CC4-5D6E-409C-BE32-E72D297353CC}">
              <c16:uniqueId val="{00000000-079F-4305-B9D5-C735088DB57D}"/>
            </c:ext>
          </c:extLst>
        </c:ser>
        <c:ser>
          <c:idx val="1"/>
          <c:order val="1"/>
          <c:tx>
            <c:strRef>
              <c:f>AUX!$A$535</c:f>
              <c:strCache>
                <c:ptCount val="1"/>
                <c:pt idx="0">
                  <c:v>2Q Box</c:v>
                </c:pt>
              </c:strCache>
            </c:strRef>
          </c:tx>
          <c:spPr>
            <a:solidFill>
              <a:schemeClr val="accent3">
                <a:lumMod val="60000"/>
                <a:lumOff val="40000"/>
              </a:schemeClr>
            </a:solidFill>
            <a:ln>
              <a:solidFill>
                <a:schemeClr val="accent3">
                  <a:lumMod val="20000"/>
                  <a:lumOff val="80000"/>
                </a:schemeClr>
              </a:solidFill>
            </a:ln>
          </c:spPr>
          <c:invertIfNegative val="0"/>
          <c:cat>
            <c:strRef>
              <c:f>AUX!$C$508</c:f>
              <c:strCache>
                <c:ptCount val="1"/>
                <c:pt idx="0">
                  <c:v>Índce de Envelhecimento</c:v>
                </c:pt>
              </c:strCache>
            </c:strRef>
          </c:cat>
          <c:val>
            <c:numRef>
              <c:f>AUX!$C$535</c:f>
              <c:numCache>
                <c:formatCode>0.0</c:formatCode>
                <c:ptCount val="1"/>
                <c:pt idx="0">
                  <c:v>21.057517831462476</c:v>
                </c:pt>
              </c:numCache>
            </c:numRef>
          </c:val>
          <c:extLst xmlns:c16r2="http://schemas.microsoft.com/office/drawing/2015/06/chart">
            <c:ext xmlns:c16="http://schemas.microsoft.com/office/drawing/2014/chart" uri="{C3380CC4-5D6E-409C-BE32-E72D297353CC}">
              <c16:uniqueId val="{00000001-079F-4305-B9D5-C735088DB57D}"/>
            </c:ext>
          </c:extLst>
        </c:ser>
        <c:ser>
          <c:idx val="2"/>
          <c:order val="2"/>
          <c:tx>
            <c:strRef>
              <c:f>AUX!$A$536</c:f>
              <c:strCache>
                <c:ptCount val="1"/>
                <c:pt idx="0">
                  <c:v>3Q Box</c:v>
                </c:pt>
              </c:strCache>
            </c:strRef>
          </c:tx>
          <c:spPr>
            <a:solidFill>
              <a:schemeClr val="accent3">
                <a:lumMod val="60000"/>
                <a:lumOff val="40000"/>
              </a:schemeClr>
            </a:solidFill>
            <a:ln>
              <a:solidFill>
                <a:schemeClr val="accent3">
                  <a:lumMod val="20000"/>
                  <a:lumOff val="80000"/>
                </a:schemeClr>
              </a:solidFill>
            </a:ln>
          </c:spPr>
          <c:invertIfNegative val="0"/>
          <c:cat>
            <c:strRef>
              <c:f>AUX!$C$508</c:f>
              <c:strCache>
                <c:ptCount val="1"/>
                <c:pt idx="0">
                  <c:v>Índce de Envelhecimento</c:v>
                </c:pt>
              </c:strCache>
            </c:strRef>
          </c:cat>
          <c:val>
            <c:numRef>
              <c:f>AUX!$C$536</c:f>
              <c:numCache>
                <c:formatCode>0.0</c:formatCode>
                <c:ptCount val="1"/>
                <c:pt idx="0">
                  <c:v>10.725541307814936</c:v>
                </c:pt>
              </c:numCache>
            </c:numRef>
          </c:val>
          <c:extLst xmlns:c16r2="http://schemas.microsoft.com/office/drawing/2015/06/chart">
            <c:ext xmlns:c16="http://schemas.microsoft.com/office/drawing/2014/chart" uri="{C3380CC4-5D6E-409C-BE32-E72D297353CC}">
              <c16:uniqueId val="{00000002-079F-4305-B9D5-C735088DB57D}"/>
            </c:ext>
          </c:extLst>
        </c:ser>
        <c:ser>
          <c:idx val="3"/>
          <c:order val="3"/>
          <c:tx>
            <c:strRef>
              <c:f>AUX!$A$538</c:f>
              <c:strCache>
                <c:ptCount val="1"/>
                <c:pt idx="0">
                  <c:v>bar2</c:v>
                </c:pt>
              </c:strCache>
            </c:strRef>
          </c:tx>
          <c:spPr>
            <a:solidFill>
              <a:schemeClr val="accent3">
                <a:lumMod val="20000"/>
                <a:lumOff val="80000"/>
              </a:schemeClr>
            </a:solidFill>
            <a:ln>
              <a:solidFill>
                <a:schemeClr val="accent3">
                  <a:lumMod val="20000"/>
                  <a:lumOff val="80000"/>
                </a:schemeClr>
              </a:solidFill>
            </a:ln>
          </c:spPr>
          <c:invertIfNegative val="0"/>
          <c:cat>
            <c:strRef>
              <c:f>AUX!$C$508</c:f>
              <c:strCache>
                <c:ptCount val="1"/>
                <c:pt idx="0">
                  <c:v>Índce de Envelhecimento</c:v>
                </c:pt>
              </c:strCache>
            </c:strRef>
          </c:cat>
          <c:val>
            <c:numRef>
              <c:f>AUX!$C$538</c:f>
              <c:numCache>
                <c:formatCode>0.0</c:formatCode>
                <c:ptCount val="1"/>
                <c:pt idx="0">
                  <c:v>13.019473112013173</c:v>
                </c:pt>
              </c:numCache>
            </c:numRef>
          </c:val>
          <c:extLst xmlns:c16r2="http://schemas.microsoft.com/office/drawing/2015/06/chart">
            <c:ext xmlns:c16="http://schemas.microsoft.com/office/drawing/2014/chart" uri="{C3380CC4-5D6E-409C-BE32-E72D297353CC}">
              <c16:uniqueId val="{00000003-079F-4305-B9D5-C735088DB57D}"/>
            </c:ext>
          </c:extLst>
        </c:ser>
        <c:dLbls>
          <c:showLegendKey val="0"/>
          <c:showVal val="0"/>
          <c:showCatName val="0"/>
          <c:showSerName val="0"/>
          <c:showPercent val="0"/>
          <c:showBubbleSize val="0"/>
        </c:dLbls>
        <c:gapWidth val="0"/>
        <c:overlap val="100"/>
        <c:axId val="153526784"/>
        <c:axId val="770192448"/>
      </c:barChart>
      <c:scatterChart>
        <c:scatterStyle val="lineMarker"/>
        <c:varyColors val="0"/>
        <c:ser>
          <c:idx val="4"/>
          <c:order val="4"/>
          <c:tx>
            <c:strRef>
              <c:f>AUX!$A$530</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AUX!$C$530</c:f>
              <c:numCache>
                <c:formatCode>0.0</c:formatCode>
                <c:ptCount val="1"/>
                <c:pt idx="0">
                  <c:v>56.994348010270215</c:v>
                </c:pt>
              </c:numCache>
            </c:numRef>
          </c:xVal>
          <c:yVal>
            <c:numRef>
              <c:f>AUX!$C$508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079F-4305-B9D5-C735088DB57D}"/>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AUX!$C$532</c:f>
              <c:numCache>
                <c:formatCode>0.0</c:formatCode>
                <c:ptCount val="1"/>
                <c:pt idx="0">
                  <c:v>56.344454471599406</c:v>
                </c:pt>
              </c:numCache>
            </c:numRef>
          </c:xVal>
          <c:yVal>
            <c:numRef>
              <c:f>AUX!$C$508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079F-4305-B9D5-C735088DB57D}"/>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AUX!$C$531</c:f>
              <c:numCache>
                <c:formatCode>0.0</c:formatCode>
                <c:ptCount val="1"/>
                <c:pt idx="0">
                  <c:v>77.505074113514752</c:v>
                </c:pt>
              </c:numCache>
            </c:numRef>
          </c:xVal>
          <c:yVal>
            <c:numRef>
              <c:f>AUX!$C$508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079F-4305-B9D5-C735088DB57D}"/>
            </c:ext>
          </c:extLst>
        </c:ser>
        <c:dLbls>
          <c:showLegendKey val="0"/>
          <c:showVal val="0"/>
          <c:showCatName val="0"/>
          <c:showSerName val="0"/>
          <c:showPercent val="0"/>
          <c:showBubbleSize val="0"/>
        </c:dLbls>
        <c:axId val="770193600"/>
        <c:axId val="770193024"/>
      </c:scatterChart>
      <c:catAx>
        <c:axId val="153526784"/>
        <c:scaling>
          <c:orientation val="minMax"/>
        </c:scaling>
        <c:delete val="1"/>
        <c:axPos val="l"/>
        <c:numFmt formatCode="General" sourceLinked="0"/>
        <c:majorTickMark val="out"/>
        <c:minorTickMark val="none"/>
        <c:tickLblPos val="none"/>
        <c:crossAx val="770192448"/>
        <c:crosses val="autoZero"/>
        <c:auto val="1"/>
        <c:lblAlgn val="ctr"/>
        <c:lblOffset val="100"/>
        <c:noMultiLvlLbl val="0"/>
      </c:catAx>
      <c:valAx>
        <c:axId val="77019244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153526784"/>
        <c:crosses val="autoZero"/>
        <c:crossBetween val="between"/>
      </c:valAx>
      <c:valAx>
        <c:axId val="770193024"/>
        <c:scaling>
          <c:orientation val="minMax"/>
          <c:max val="0.5"/>
          <c:min val="-0.5"/>
        </c:scaling>
        <c:delete val="1"/>
        <c:axPos val="r"/>
        <c:numFmt formatCode="General" sourceLinked="1"/>
        <c:majorTickMark val="out"/>
        <c:minorTickMark val="none"/>
        <c:tickLblPos val="none"/>
        <c:crossAx val="770193600"/>
        <c:crosses val="max"/>
        <c:crossBetween val="midCat"/>
      </c:valAx>
      <c:valAx>
        <c:axId val="770193600"/>
        <c:scaling>
          <c:orientation val="minMax"/>
        </c:scaling>
        <c:delete val="1"/>
        <c:axPos val="b"/>
        <c:numFmt formatCode="0.0" sourceLinked="1"/>
        <c:majorTickMark val="out"/>
        <c:minorTickMark val="none"/>
        <c:tickLblPos val="none"/>
        <c:crossAx val="77019302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134920634920746E-2"/>
          <c:y val="4.6260498687663965E-2"/>
          <c:w val="0.89111344537815129"/>
          <c:h val="0.74588452380952375"/>
        </c:manualLayout>
      </c:layout>
      <c:lineChart>
        <c:grouping val="standard"/>
        <c:varyColors val="0"/>
        <c:ser>
          <c:idx val="1"/>
          <c:order val="0"/>
          <c:tx>
            <c:strRef>
              <c:f>AUX!$A$45</c:f>
              <c:strCache>
                <c:ptCount val="1"/>
                <c:pt idx="0">
                  <c:v>Continente</c:v>
                </c:pt>
              </c:strCache>
            </c:strRef>
          </c:tx>
          <c:spPr>
            <a:ln w="12700">
              <a:solidFill>
                <a:srgbClr val="FF0000"/>
              </a:solidFill>
            </a:ln>
          </c:spPr>
          <c:marker>
            <c:symbol val="none"/>
          </c:marker>
          <c:cat>
            <c:numRef>
              <c:f>AUX!$B$44:$AB$44</c:f>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cat>
          <c:val>
            <c:numRef>
              <c:f>AUX!$B$45:$AB$45</c:f>
              <c:numCache>
                <c:formatCode>0.0</c:formatCode>
                <c:ptCount val="27"/>
                <c:pt idx="0">
                  <c:v>73.597977157125527</c:v>
                </c:pt>
                <c:pt idx="1">
                  <c:v>77.284539674184856</c:v>
                </c:pt>
                <c:pt idx="2">
                  <c:v>80.568010481125015</c:v>
                </c:pt>
                <c:pt idx="3">
                  <c:v>84.076061920958352</c:v>
                </c:pt>
                <c:pt idx="4">
                  <c:v>87.75498854493469</c:v>
                </c:pt>
                <c:pt idx="5">
                  <c:v>90.989876907166035</c:v>
                </c:pt>
                <c:pt idx="6">
                  <c:v>94.343876363695102</c:v>
                </c:pt>
                <c:pt idx="7">
                  <c:v>97.128660275331896</c:v>
                </c:pt>
                <c:pt idx="8">
                  <c:v>99.367415115350013</c:v>
                </c:pt>
                <c:pt idx="9">
                  <c:v>102.8110964232486</c:v>
                </c:pt>
                <c:pt idx="10">
                  <c:v>104.84773387015626</c:v>
                </c:pt>
                <c:pt idx="11">
                  <c:v>106.26824043953185</c:v>
                </c:pt>
                <c:pt idx="12">
                  <c:v>107.92667323363257</c:v>
                </c:pt>
                <c:pt idx="13">
                  <c:v>110.08942895739293</c:v>
                </c:pt>
                <c:pt idx="14">
                  <c:v>111.83811659706224</c:v>
                </c:pt>
                <c:pt idx="15">
                  <c:v>114.07329162785871</c:v>
                </c:pt>
                <c:pt idx="16">
                  <c:v>116.41342468725142</c:v>
                </c:pt>
                <c:pt idx="17">
                  <c:v>119.07374424797987</c:v>
                </c:pt>
                <c:pt idx="18">
                  <c:v>122.0226789826834</c:v>
                </c:pt>
                <c:pt idx="19">
                  <c:v>126.72327632495308</c:v>
                </c:pt>
                <c:pt idx="20">
                  <c:v>130.48516699754603</c:v>
                </c:pt>
                <c:pt idx="21">
                  <c:v>133.98202652317022</c:v>
                </c:pt>
                <c:pt idx="22">
                  <c:v>138.9483058518293</c:v>
                </c:pt>
                <c:pt idx="23">
                  <c:v>144.26143788994824</c:v>
                </c:pt>
                <c:pt idx="24">
                  <c:v>149.55397538022214</c:v>
                </c:pt>
                <c:pt idx="25">
                  <c:v>153.85104087526918</c:v>
                </c:pt>
                <c:pt idx="26">
                  <c:v>158.32504775014928</c:v>
                </c:pt>
              </c:numCache>
            </c:numRef>
          </c:val>
          <c:smooth val="0"/>
          <c:extLst xmlns:c16r2="http://schemas.microsoft.com/office/drawing/2015/06/chart">
            <c:ext xmlns:c16="http://schemas.microsoft.com/office/drawing/2014/chart" uri="{C3380CC4-5D6E-409C-BE32-E72D297353CC}">
              <c16:uniqueId val="{00000000-191F-49C4-866C-86D0853EF5FD}"/>
            </c:ext>
          </c:extLst>
        </c:ser>
        <c:ser>
          <c:idx val="2"/>
          <c:order val="1"/>
          <c:tx>
            <c:strRef>
              <c:f>AUX!$A$46</c:f>
              <c:strCache>
                <c:ptCount val="1"/>
                <c:pt idx="0">
                  <c:v>ARS Alentejo</c:v>
                </c:pt>
              </c:strCache>
            </c:strRef>
          </c:tx>
          <c:spPr>
            <a:ln w="12700">
              <a:solidFill>
                <a:schemeClr val="tx2"/>
              </a:solidFill>
            </a:ln>
          </c:spPr>
          <c:marker>
            <c:symbol val="none"/>
          </c:marker>
          <c:cat>
            <c:numRef>
              <c:f>AUX!$B$44:$AB$44</c:f>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cat>
          <c:val>
            <c:numRef>
              <c:f>AUX!$B$46:$AB$46</c:f>
              <c:numCache>
                <c:formatCode>0.0</c:formatCode>
                <c:ptCount val="27"/>
                <c:pt idx="0">
                  <c:v>118.69731552327842</c:v>
                </c:pt>
                <c:pt idx="1">
                  <c:v>125.35954032811219</c:v>
                </c:pt>
                <c:pt idx="2">
                  <c:v>130.42824943651391</c:v>
                </c:pt>
                <c:pt idx="3">
                  <c:v>136.51680041911746</c:v>
                </c:pt>
                <c:pt idx="4">
                  <c:v>142.85415847424301</c:v>
                </c:pt>
                <c:pt idx="5">
                  <c:v>148.83547535100024</c:v>
                </c:pt>
                <c:pt idx="6">
                  <c:v>155.25527084009084</c:v>
                </c:pt>
                <c:pt idx="7">
                  <c:v>160.91004336697478</c:v>
                </c:pt>
                <c:pt idx="8">
                  <c:v>165.83125042221172</c:v>
                </c:pt>
                <c:pt idx="9">
                  <c:v>170.37293380017914</c:v>
                </c:pt>
                <c:pt idx="10">
                  <c:v>175.08082600740161</c:v>
                </c:pt>
                <c:pt idx="11">
                  <c:v>177.6917312015988</c:v>
                </c:pt>
                <c:pt idx="12">
                  <c:v>178.9771615464177</c:v>
                </c:pt>
                <c:pt idx="13">
                  <c:v>181.33001322416365</c:v>
                </c:pt>
                <c:pt idx="14">
                  <c:v>182.09879166489594</c:v>
                </c:pt>
                <c:pt idx="15">
                  <c:v>184.11291481109035</c:v>
                </c:pt>
                <c:pt idx="16">
                  <c:v>185.32602373196835</c:v>
                </c:pt>
                <c:pt idx="17">
                  <c:v>185.96939524774575</c:v>
                </c:pt>
                <c:pt idx="18">
                  <c:v>186.76607504396529</c:v>
                </c:pt>
                <c:pt idx="19">
                  <c:v>188.10462199928341</c:v>
                </c:pt>
                <c:pt idx="20">
                  <c:v>189.15052251107784</c:v>
                </c:pt>
                <c:pt idx="21">
                  <c:v>190.811250652501</c:v>
                </c:pt>
                <c:pt idx="22">
                  <c:v>193.79764867953475</c:v>
                </c:pt>
                <c:pt idx="23">
                  <c:v>199.10352944970251</c:v>
                </c:pt>
                <c:pt idx="24">
                  <c:v>203.69775185964448</c:v>
                </c:pt>
                <c:pt idx="25">
                  <c:v>205.91839132551149</c:v>
                </c:pt>
                <c:pt idx="26">
                  <c:v>209.60493489627834</c:v>
                </c:pt>
              </c:numCache>
            </c:numRef>
          </c:val>
          <c:smooth val="0"/>
          <c:extLst xmlns:c16r2="http://schemas.microsoft.com/office/drawing/2015/06/chart">
            <c:ext xmlns:c16="http://schemas.microsoft.com/office/drawing/2014/chart" uri="{C3380CC4-5D6E-409C-BE32-E72D297353CC}">
              <c16:uniqueId val="{00000001-191F-49C4-866C-86D0853EF5FD}"/>
            </c:ext>
          </c:extLst>
        </c:ser>
        <c:ser>
          <c:idx val="3"/>
          <c:order val="2"/>
          <c:tx>
            <c:strRef>
              <c:f>AUX!$A$47</c:f>
              <c:strCache>
                <c:ptCount val="1"/>
                <c:pt idx="0">
                  <c:v>ACeS Alentejo Central</c:v>
                </c:pt>
              </c:strCache>
            </c:strRef>
          </c:tx>
          <c:spPr>
            <a:ln w="25400">
              <a:solidFill>
                <a:srgbClr val="008080"/>
              </a:solidFill>
            </a:ln>
          </c:spPr>
          <c:marker>
            <c:symbol val="none"/>
          </c:marker>
          <c:cat>
            <c:numRef>
              <c:f>AUX!$B$44:$AB$44</c:f>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cat>
          <c:val>
            <c:numRef>
              <c:f>AUX!$B$47:$AB$47</c:f>
              <c:numCache>
                <c:formatCode>0.0</c:formatCode>
                <c:ptCount val="27"/>
                <c:pt idx="0">
                  <c:v>111.68721499746665</c:v>
                </c:pt>
                <c:pt idx="1">
                  <c:v>118.00834824090639</c:v>
                </c:pt>
                <c:pt idx="2">
                  <c:v>123.15721278433631</c:v>
                </c:pt>
                <c:pt idx="3">
                  <c:v>129.14220302056793</c:v>
                </c:pt>
                <c:pt idx="4">
                  <c:v>134.83533558191533</c:v>
                </c:pt>
                <c:pt idx="5">
                  <c:v>140.01550387596899</c:v>
                </c:pt>
                <c:pt idx="6">
                  <c:v>145.7483464691671</c:v>
                </c:pt>
                <c:pt idx="7">
                  <c:v>150.31790744466801</c:v>
                </c:pt>
                <c:pt idx="8">
                  <c:v>154.8620182887002</c:v>
                </c:pt>
                <c:pt idx="9">
                  <c:v>158.10165339865279</c:v>
                </c:pt>
                <c:pt idx="10">
                  <c:v>162.76209344560013</c:v>
                </c:pt>
                <c:pt idx="11">
                  <c:v>165.65996921668955</c:v>
                </c:pt>
                <c:pt idx="12">
                  <c:v>167.311072056239</c:v>
                </c:pt>
                <c:pt idx="13">
                  <c:v>170.14969304516021</c:v>
                </c:pt>
                <c:pt idx="14">
                  <c:v>171.3554229613643</c:v>
                </c:pt>
                <c:pt idx="15">
                  <c:v>173.10049282194129</c:v>
                </c:pt>
                <c:pt idx="16">
                  <c:v>174.70287151904225</c:v>
                </c:pt>
                <c:pt idx="17">
                  <c:v>175.7200385187779</c:v>
                </c:pt>
                <c:pt idx="18">
                  <c:v>177.20376841080986</c:v>
                </c:pt>
                <c:pt idx="19">
                  <c:v>180.86352983594736</c:v>
                </c:pt>
                <c:pt idx="20">
                  <c:v>183.53194609955082</c:v>
                </c:pt>
                <c:pt idx="21">
                  <c:v>186.94961204075909</c:v>
                </c:pt>
                <c:pt idx="22">
                  <c:v>190.69411933311039</c:v>
                </c:pt>
                <c:pt idx="23">
                  <c:v>196.36641522457231</c:v>
                </c:pt>
                <c:pt idx="24">
                  <c:v>201.8443453587353</c:v>
                </c:pt>
                <c:pt idx="25">
                  <c:v>204.31927772647995</c:v>
                </c:pt>
                <c:pt idx="26">
                  <c:v>207.86381912171689</c:v>
                </c:pt>
              </c:numCache>
            </c:numRef>
          </c:val>
          <c:smooth val="0"/>
          <c:extLst xmlns:c16r2="http://schemas.microsoft.com/office/drawing/2015/06/chart">
            <c:ext xmlns:c16="http://schemas.microsoft.com/office/drawing/2014/chart" uri="{C3380CC4-5D6E-409C-BE32-E72D297353CC}">
              <c16:uniqueId val="{00000002-191F-49C4-866C-86D0853EF5FD}"/>
            </c:ext>
          </c:extLst>
        </c:ser>
        <c:dLbls>
          <c:showLegendKey val="0"/>
          <c:showVal val="0"/>
          <c:showCatName val="0"/>
          <c:showSerName val="0"/>
          <c:showPercent val="0"/>
          <c:showBubbleSize val="0"/>
        </c:dLbls>
        <c:marker val="1"/>
        <c:smooth val="0"/>
        <c:axId val="149124096"/>
        <c:axId val="148824064"/>
      </c:lineChart>
      <c:catAx>
        <c:axId val="149124096"/>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48824064"/>
        <c:crosses val="autoZero"/>
        <c:auto val="1"/>
        <c:lblAlgn val="ctr"/>
        <c:lblOffset val="100"/>
        <c:tickLblSkip val="2"/>
        <c:tickMarkSkip val="1"/>
        <c:noMultiLvlLbl val="0"/>
      </c:catAx>
      <c:valAx>
        <c:axId val="148824064"/>
        <c:scaling>
          <c:orientation val="minMax"/>
        </c:scaling>
        <c:delete val="0"/>
        <c:axPos val="l"/>
        <c:majorGridlines>
          <c:spPr>
            <a:ln w="3175">
              <a:solidFill>
                <a:schemeClr val="bg1">
                  <a:lumMod val="95000"/>
                </a:schemeClr>
              </a:solidFill>
            </a:ln>
          </c:spPr>
        </c:majorGridlines>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49124096"/>
        <c:crosses val="autoZero"/>
        <c:crossBetween val="between"/>
      </c:valAx>
    </c:plotArea>
    <c:legend>
      <c:legendPos val="b"/>
      <c:layout>
        <c:manualLayout>
          <c:xMode val="edge"/>
          <c:yMode val="edge"/>
          <c:x val="1.4246498599439775E-2"/>
          <c:y val="0.92349344506743858"/>
          <c:w val="0.97150676937441638"/>
          <c:h val="5.938559404212878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3">
                <a:lumMod val="20000"/>
                <a:lumOff val="80000"/>
              </a:schemeClr>
            </a:solidFill>
            <a:ln>
              <a:solidFill>
                <a:schemeClr val="accent3">
                  <a:lumMod val="20000"/>
                  <a:lumOff val="80000"/>
                </a:schemeClr>
              </a:solidFill>
            </a:ln>
          </c:spPr>
          <c:invertIfNegative val="0"/>
          <c:cat>
            <c:strRef>
              <c:f>AUX!$D$508</c:f>
              <c:strCache>
                <c:ptCount val="1"/>
                <c:pt idx="0">
                  <c:v>Taxa Bruta de Natalidade</c:v>
                </c:pt>
              </c:strCache>
            </c:strRef>
          </c:cat>
          <c:val>
            <c:numRef>
              <c:f>AUX!$D$534</c:f>
              <c:numCache>
                <c:formatCode>0.0</c:formatCode>
                <c:ptCount val="1"/>
                <c:pt idx="0">
                  <c:v>22.697943486177593</c:v>
                </c:pt>
              </c:numCache>
            </c:numRef>
          </c:val>
          <c:extLst xmlns:c16r2="http://schemas.microsoft.com/office/drawing/2015/06/chart">
            <c:ext xmlns:c16="http://schemas.microsoft.com/office/drawing/2014/chart" uri="{C3380CC4-5D6E-409C-BE32-E72D297353CC}">
              <c16:uniqueId val="{00000000-1F11-42C3-BF8D-827A6BDE4FB6}"/>
            </c:ext>
          </c:extLst>
        </c:ser>
        <c:ser>
          <c:idx val="1"/>
          <c:order val="1"/>
          <c:tx>
            <c:strRef>
              <c:f>AUX!$A$535</c:f>
              <c:strCache>
                <c:ptCount val="1"/>
                <c:pt idx="0">
                  <c:v>2Q Box</c:v>
                </c:pt>
              </c:strCache>
            </c:strRef>
          </c:tx>
          <c:spPr>
            <a:solidFill>
              <a:schemeClr val="accent3">
                <a:lumMod val="60000"/>
                <a:lumOff val="40000"/>
              </a:schemeClr>
            </a:solidFill>
            <a:ln>
              <a:solidFill>
                <a:schemeClr val="accent3">
                  <a:lumMod val="20000"/>
                  <a:lumOff val="80000"/>
                </a:schemeClr>
              </a:solidFill>
            </a:ln>
          </c:spPr>
          <c:invertIfNegative val="0"/>
          <c:cat>
            <c:strRef>
              <c:f>AUX!$D$508</c:f>
              <c:strCache>
                <c:ptCount val="1"/>
                <c:pt idx="0">
                  <c:v>Taxa Bruta de Natalidade</c:v>
                </c:pt>
              </c:strCache>
            </c:strRef>
          </c:cat>
          <c:val>
            <c:numRef>
              <c:f>AUX!$D$535</c:f>
              <c:numCache>
                <c:formatCode>0.0</c:formatCode>
                <c:ptCount val="1"/>
                <c:pt idx="0">
                  <c:v>16.628410966394981</c:v>
                </c:pt>
              </c:numCache>
            </c:numRef>
          </c:val>
          <c:extLst xmlns:c16r2="http://schemas.microsoft.com/office/drawing/2015/06/chart">
            <c:ext xmlns:c16="http://schemas.microsoft.com/office/drawing/2014/chart" uri="{C3380CC4-5D6E-409C-BE32-E72D297353CC}">
              <c16:uniqueId val="{00000001-1F11-42C3-BF8D-827A6BDE4FB6}"/>
            </c:ext>
          </c:extLst>
        </c:ser>
        <c:ser>
          <c:idx val="2"/>
          <c:order val="2"/>
          <c:tx>
            <c:strRef>
              <c:f>AUX!$A$536</c:f>
              <c:strCache>
                <c:ptCount val="1"/>
                <c:pt idx="0">
                  <c:v>3Q Box</c:v>
                </c:pt>
              </c:strCache>
            </c:strRef>
          </c:tx>
          <c:spPr>
            <a:solidFill>
              <a:schemeClr val="accent3">
                <a:lumMod val="60000"/>
                <a:lumOff val="40000"/>
              </a:schemeClr>
            </a:solidFill>
            <a:ln>
              <a:solidFill>
                <a:schemeClr val="accent3">
                  <a:lumMod val="20000"/>
                  <a:lumOff val="80000"/>
                </a:schemeClr>
              </a:solidFill>
            </a:ln>
          </c:spPr>
          <c:invertIfNegative val="0"/>
          <c:cat>
            <c:strRef>
              <c:f>AUX!$D$508</c:f>
              <c:strCache>
                <c:ptCount val="1"/>
                <c:pt idx="0">
                  <c:v>Taxa Bruta de Natalidade</c:v>
                </c:pt>
              </c:strCache>
            </c:strRef>
          </c:cat>
          <c:val>
            <c:numRef>
              <c:f>AUX!$D$536</c:f>
              <c:numCache>
                <c:formatCode>0.0</c:formatCode>
                <c:ptCount val="1"/>
                <c:pt idx="0">
                  <c:v>15.136215596769645</c:v>
                </c:pt>
              </c:numCache>
            </c:numRef>
          </c:val>
          <c:extLst xmlns:c16r2="http://schemas.microsoft.com/office/drawing/2015/06/chart">
            <c:ext xmlns:c16="http://schemas.microsoft.com/office/drawing/2014/chart" uri="{C3380CC4-5D6E-409C-BE32-E72D297353CC}">
              <c16:uniqueId val="{00000002-1F11-42C3-BF8D-827A6BDE4FB6}"/>
            </c:ext>
          </c:extLst>
        </c:ser>
        <c:ser>
          <c:idx val="3"/>
          <c:order val="3"/>
          <c:tx>
            <c:strRef>
              <c:f>AUX!$A$538</c:f>
              <c:strCache>
                <c:ptCount val="1"/>
                <c:pt idx="0">
                  <c:v>bar2</c:v>
                </c:pt>
              </c:strCache>
            </c:strRef>
          </c:tx>
          <c:spPr>
            <a:solidFill>
              <a:schemeClr val="accent3">
                <a:lumMod val="20000"/>
                <a:lumOff val="80000"/>
              </a:schemeClr>
            </a:solidFill>
            <a:ln>
              <a:solidFill>
                <a:schemeClr val="accent3">
                  <a:lumMod val="20000"/>
                  <a:lumOff val="80000"/>
                </a:schemeClr>
              </a:solidFill>
            </a:ln>
          </c:spPr>
          <c:invertIfNegative val="0"/>
          <c:cat>
            <c:strRef>
              <c:f>AUX!$D$508</c:f>
              <c:strCache>
                <c:ptCount val="1"/>
                <c:pt idx="0">
                  <c:v>Taxa Bruta de Natalidade</c:v>
                </c:pt>
              </c:strCache>
            </c:strRef>
          </c:cat>
          <c:val>
            <c:numRef>
              <c:f>AUX!$D$538</c:f>
              <c:numCache>
                <c:formatCode>0.0</c:formatCode>
                <c:ptCount val="1"/>
                <c:pt idx="0">
                  <c:v>45.537429950657781</c:v>
                </c:pt>
              </c:numCache>
            </c:numRef>
          </c:val>
          <c:extLst xmlns:c16r2="http://schemas.microsoft.com/office/drawing/2015/06/chart">
            <c:ext xmlns:c16="http://schemas.microsoft.com/office/drawing/2014/chart" uri="{C3380CC4-5D6E-409C-BE32-E72D297353CC}">
              <c16:uniqueId val="{00000003-1F11-42C3-BF8D-827A6BDE4FB6}"/>
            </c:ext>
          </c:extLst>
        </c:ser>
        <c:dLbls>
          <c:showLegendKey val="0"/>
          <c:showVal val="0"/>
          <c:showCatName val="0"/>
          <c:showSerName val="0"/>
          <c:showPercent val="0"/>
          <c:showBubbleSize val="0"/>
        </c:dLbls>
        <c:gapWidth val="0"/>
        <c:overlap val="100"/>
        <c:axId val="773549568"/>
        <c:axId val="153723456"/>
      </c:barChart>
      <c:scatterChart>
        <c:scatterStyle val="lineMarker"/>
        <c:varyColors val="0"/>
        <c:ser>
          <c:idx val="4"/>
          <c:order val="4"/>
          <c:tx>
            <c:strRef>
              <c:f>AUX!$A$530</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AUX!$D$530</c:f>
              <c:numCache>
                <c:formatCode>0.0</c:formatCode>
                <c:ptCount val="1"/>
                <c:pt idx="0">
                  <c:v>38.936745547883646</c:v>
                </c:pt>
              </c:numCache>
            </c:numRef>
          </c:xVal>
          <c:yVal>
            <c:numRef>
              <c:f>AUX!$D$508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1F11-42C3-BF8D-827A6BDE4FB6}"/>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AUX!$D$532</c:f>
              <c:numCache>
                <c:formatCode>0.0</c:formatCode>
                <c:ptCount val="1"/>
                <c:pt idx="0">
                  <c:v>35.685488097933941</c:v>
                </c:pt>
              </c:numCache>
            </c:numRef>
          </c:xVal>
          <c:yVal>
            <c:numRef>
              <c:f>AUX!$D$508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1F11-42C3-BF8D-827A6BDE4FB6}"/>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AUX!$D$531</c:f>
              <c:numCache>
                <c:formatCode>0.0</c:formatCode>
                <c:ptCount val="1"/>
                <c:pt idx="0">
                  <c:v>48.696791104138477</c:v>
                </c:pt>
              </c:numCache>
            </c:numRef>
          </c:xVal>
          <c:yVal>
            <c:numRef>
              <c:f>AUX!$D$508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1F11-42C3-BF8D-827A6BDE4FB6}"/>
            </c:ext>
          </c:extLst>
        </c:ser>
        <c:dLbls>
          <c:showLegendKey val="0"/>
          <c:showVal val="0"/>
          <c:showCatName val="0"/>
          <c:showSerName val="0"/>
          <c:showPercent val="0"/>
          <c:showBubbleSize val="0"/>
        </c:dLbls>
        <c:axId val="153724608"/>
        <c:axId val="153724032"/>
      </c:scatterChart>
      <c:catAx>
        <c:axId val="773549568"/>
        <c:scaling>
          <c:orientation val="minMax"/>
        </c:scaling>
        <c:delete val="1"/>
        <c:axPos val="l"/>
        <c:numFmt formatCode="General" sourceLinked="0"/>
        <c:majorTickMark val="out"/>
        <c:minorTickMark val="none"/>
        <c:tickLblPos val="none"/>
        <c:crossAx val="153723456"/>
        <c:crosses val="autoZero"/>
        <c:auto val="1"/>
        <c:lblAlgn val="ctr"/>
        <c:lblOffset val="100"/>
        <c:noMultiLvlLbl val="0"/>
      </c:catAx>
      <c:valAx>
        <c:axId val="15372345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3549568"/>
        <c:crosses val="autoZero"/>
        <c:crossBetween val="between"/>
      </c:valAx>
      <c:valAx>
        <c:axId val="153724032"/>
        <c:scaling>
          <c:orientation val="minMax"/>
          <c:max val="0.5"/>
          <c:min val="-0.5"/>
        </c:scaling>
        <c:delete val="1"/>
        <c:axPos val="r"/>
        <c:numFmt formatCode="General" sourceLinked="1"/>
        <c:majorTickMark val="out"/>
        <c:minorTickMark val="none"/>
        <c:tickLblPos val="none"/>
        <c:crossAx val="153724608"/>
        <c:crosses val="max"/>
        <c:crossBetween val="midCat"/>
      </c:valAx>
      <c:valAx>
        <c:axId val="153724608"/>
        <c:scaling>
          <c:orientation val="minMax"/>
        </c:scaling>
        <c:delete val="1"/>
        <c:axPos val="b"/>
        <c:numFmt formatCode="0.0" sourceLinked="1"/>
        <c:majorTickMark val="out"/>
        <c:minorTickMark val="none"/>
        <c:tickLblPos val="none"/>
        <c:crossAx val="15372403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3">
                <a:lumMod val="20000"/>
                <a:lumOff val="80000"/>
              </a:schemeClr>
            </a:solidFill>
            <a:ln>
              <a:solidFill>
                <a:schemeClr val="accent3">
                  <a:lumMod val="20000"/>
                  <a:lumOff val="80000"/>
                </a:schemeClr>
              </a:solidFill>
            </a:ln>
          </c:spPr>
          <c:invertIfNegative val="0"/>
          <c:cat>
            <c:strRef>
              <c:f>AUX!$E$508</c:f>
              <c:strCache>
                <c:ptCount val="1"/>
                <c:pt idx="0">
                  <c:v>ISF</c:v>
                </c:pt>
              </c:strCache>
            </c:strRef>
          </c:cat>
          <c:val>
            <c:numRef>
              <c:f>AUX!$E$534</c:f>
              <c:numCache>
                <c:formatCode>0.0</c:formatCode>
                <c:ptCount val="1"/>
                <c:pt idx="0">
                  <c:v>13.786892381220147</c:v>
                </c:pt>
              </c:numCache>
            </c:numRef>
          </c:val>
          <c:extLst xmlns:c16r2="http://schemas.microsoft.com/office/drawing/2015/06/chart">
            <c:ext xmlns:c16="http://schemas.microsoft.com/office/drawing/2014/chart" uri="{C3380CC4-5D6E-409C-BE32-E72D297353CC}">
              <c16:uniqueId val="{00000000-2E1D-4CCB-A834-99CFD3426B24}"/>
            </c:ext>
          </c:extLst>
        </c:ser>
        <c:ser>
          <c:idx val="1"/>
          <c:order val="1"/>
          <c:tx>
            <c:strRef>
              <c:f>AUX!$A$535</c:f>
              <c:strCache>
                <c:ptCount val="1"/>
                <c:pt idx="0">
                  <c:v>2Q Box</c:v>
                </c:pt>
              </c:strCache>
            </c:strRef>
          </c:tx>
          <c:spPr>
            <a:solidFill>
              <a:schemeClr val="accent3">
                <a:lumMod val="60000"/>
                <a:lumOff val="40000"/>
              </a:schemeClr>
            </a:solidFill>
            <a:ln>
              <a:solidFill>
                <a:schemeClr val="accent3">
                  <a:lumMod val="20000"/>
                  <a:lumOff val="80000"/>
                </a:schemeClr>
              </a:solidFill>
            </a:ln>
          </c:spPr>
          <c:invertIfNegative val="0"/>
          <c:cat>
            <c:strRef>
              <c:f>AUX!$E$508</c:f>
              <c:strCache>
                <c:ptCount val="1"/>
                <c:pt idx="0">
                  <c:v>ISF</c:v>
                </c:pt>
              </c:strCache>
            </c:strRef>
          </c:cat>
          <c:val>
            <c:numRef>
              <c:f>AUX!$E$535</c:f>
              <c:numCache>
                <c:formatCode>0.0</c:formatCode>
                <c:ptCount val="1"/>
                <c:pt idx="0">
                  <c:v>9.3814120760261144</c:v>
                </c:pt>
              </c:numCache>
            </c:numRef>
          </c:val>
          <c:extLst xmlns:c16r2="http://schemas.microsoft.com/office/drawing/2015/06/chart">
            <c:ext xmlns:c16="http://schemas.microsoft.com/office/drawing/2014/chart" uri="{C3380CC4-5D6E-409C-BE32-E72D297353CC}">
              <c16:uniqueId val="{00000001-2E1D-4CCB-A834-99CFD3426B24}"/>
            </c:ext>
          </c:extLst>
        </c:ser>
        <c:ser>
          <c:idx val="2"/>
          <c:order val="2"/>
          <c:tx>
            <c:strRef>
              <c:f>AUX!$A$536</c:f>
              <c:strCache>
                <c:ptCount val="1"/>
                <c:pt idx="0">
                  <c:v>3Q Box</c:v>
                </c:pt>
              </c:strCache>
            </c:strRef>
          </c:tx>
          <c:spPr>
            <a:solidFill>
              <a:schemeClr val="accent3">
                <a:lumMod val="60000"/>
                <a:lumOff val="40000"/>
              </a:schemeClr>
            </a:solidFill>
            <a:ln>
              <a:solidFill>
                <a:schemeClr val="accent3">
                  <a:lumMod val="20000"/>
                  <a:lumOff val="80000"/>
                </a:schemeClr>
              </a:solidFill>
            </a:ln>
          </c:spPr>
          <c:invertIfNegative val="0"/>
          <c:cat>
            <c:strRef>
              <c:f>AUX!$E$508</c:f>
              <c:strCache>
                <c:ptCount val="1"/>
                <c:pt idx="0">
                  <c:v>ISF</c:v>
                </c:pt>
              </c:strCache>
            </c:strRef>
          </c:cat>
          <c:val>
            <c:numRef>
              <c:f>AUX!$E$536</c:f>
              <c:numCache>
                <c:formatCode>0.0</c:formatCode>
                <c:ptCount val="1"/>
                <c:pt idx="0">
                  <c:v>16.271823794020715</c:v>
                </c:pt>
              </c:numCache>
            </c:numRef>
          </c:val>
          <c:extLst xmlns:c16r2="http://schemas.microsoft.com/office/drawing/2015/06/chart">
            <c:ext xmlns:c16="http://schemas.microsoft.com/office/drawing/2014/chart" uri="{C3380CC4-5D6E-409C-BE32-E72D297353CC}">
              <c16:uniqueId val="{00000002-2E1D-4CCB-A834-99CFD3426B24}"/>
            </c:ext>
          </c:extLst>
        </c:ser>
        <c:ser>
          <c:idx val="3"/>
          <c:order val="3"/>
          <c:tx>
            <c:strRef>
              <c:f>AUX!$A$538</c:f>
              <c:strCache>
                <c:ptCount val="1"/>
                <c:pt idx="0">
                  <c:v>bar2</c:v>
                </c:pt>
              </c:strCache>
            </c:strRef>
          </c:tx>
          <c:spPr>
            <a:solidFill>
              <a:schemeClr val="accent3">
                <a:lumMod val="20000"/>
                <a:lumOff val="80000"/>
              </a:schemeClr>
            </a:solidFill>
            <a:ln>
              <a:solidFill>
                <a:schemeClr val="accent3">
                  <a:lumMod val="20000"/>
                  <a:lumOff val="80000"/>
                </a:schemeClr>
              </a:solidFill>
            </a:ln>
          </c:spPr>
          <c:invertIfNegative val="0"/>
          <c:cat>
            <c:strRef>
              <c:f>AUX!$E$508</c:f>
              <c:strCache>
                <c:ptCount val="1"/>
                <c:pt idx="0">
                  <c:v>ISF</c:v>
                </c:pt>
              </c:strCache>
            </c:strRef>
          </c:cat>
          <c:val>
            <c:numRef>
              <c:f>AUX!$E$538</c:f>
              <c:numCache>
                <c:formatCode>0.0</c:formatCode>
                <c:ptCount val="1"/>
                <c:pt idx="0">
                  <c:v>60.559871748733023</c:v>
                </c:pt>
              </c:numCache>
            </c:numRef>
          </c:val>
          <c:extLst xmlns:c16r2="http://schemas.microsoft.com/office/drawing/2015/06/chart">
            <c:ext xmlns:c16="http://schemas.microsoft.com/office/drawing/2014/chart" uri="{C3380CC4-5D6E-409C-BE32-E72D297353CC}">
              <c16:uniqueId val="{00000003-2E1D-4CCB-A834-99CFD3426B24}"/>
            </c:ext>
          </c:extLst>
        </c:ser>
        <c:dLbls>
          <c:showLegendKey val="0"/>
          <c:showVal val="0"/>
          <c:showCatName val="0"/>
          <c:showSerName val="0"/>
          <c:showPercent val="0"/>
          <c:showBubbleSize val="0"/>
        </c:dLbls>
        <c:gapWidth val="0"/>
        <c:overlap val="100"/>
        <c:axId val="153528832"/>
        <c:axId val="153726912"/>
      </c:barChart>
      <c:scatterChart>
        <c:scatterStyle val="lineMarker"/>
        <c:varyColors val="0"/>
        <c:ser>
          <c:idx val="4"/>
          <c:order val="4"/>
          <c:tx>
            <c:strRef>
              <c:f>AUX!$A$530</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AUX!$E$530</c:f>
              <c:numCache>
                <c:formatCode>0.0</c:formatCode>
                <c:ptCount val="1"/>
                <c:pt idx="0">
                  <c:v>33.210904381811325</c:v>
                </c:pt>
              </c:numCache>
            </c:numRef>
          </c:xVal>
          <c:yVal>
            <c:numRef>
              <c:f>AUX!$E$508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2E1D-4CCB-A834-99CFD3426B24}"/>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AUX!$E$532</c:f>
              <c:numCache>
                <c:formatCode>0.0</c:formatCode>
                <c:ptCount val="1"/>
                <c:pt idx="0">
                  <c:v>32.372499646366613</c:v>
                </c:pt>
              </c:numCache>
            </c:numRef>
          </c:xVal>
          <c:yVal>
            <c:numRef>
              <c:f>AUX!$E$508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2E1D-4CCB-A834-99CFD3426B24}"/>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AUX!$E$531</c:f>
              <c:numCache>
                <c:formatCode>0.0</c:formatCode>
                <c:ptCount val="1"/>
                <c:pt idx="0">
                  <c:v>30.778842885535468</c:v>
                </c:pt>
              </c:numCache>
            </c:numRef>
          </c:xVal>
          <c:yVal>
            <c:numRef>
              <c:f>AUX!$E$508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2E1D-4CCB-A834-99CFD3426B24}"/>
            </c:ext>
          </c:extLst>
        </c:ser>
        <c:dLbls>
          <c:showLegendKey val="0"/>
          <c:showVal val="0"/>
          <c:showCatName val="0"/>
          <c:showSerName val="0"/>
          <c:showPercent val="0"/>
          <c:showBubbleSize val="0"/>
        </c:dLbls>
        <c:axId val="153728064"/>
        <c:axId val="153727488"/>
      </c:scatterChart>
      <c:catAx>
        <c:axId val="153528832"/>
        <c:scaling>
          <c:orientation val="minMax"/>
        </c:scaling>
        <c:delete val="1"/>
        <c:axPos val="l"/>
        <c:numFmt formatCode="General" sourceLinked="0"/>
        <c:majorTickMark val="out"/>
        <c:minorTickMark val="none"/>
        <c:tickLblPos val="none"/>
        <c:crossAx val="153726912"/>
        <c:crosses val="autoZero"/>
        <c:auto val="1"/>
        <c:lblAlgn val="ctr"/>
        <c:lblOffset val="100"/>
        <c:noMultiLvlLbl val="0"/>
      </c:catAx>
      <c:valAx>
        <c:axId val="15372691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153528832"/>
        <c:crosses val="autoZero"/>
        <c:crossBetween val="between"/>
      </c:valAx>
      <c:valAx>
        <c:axId val="153727488"/>
        <c:scaling>
          <c:orientation val="minMax"/>
          <c:max val="0.5"/>
          <c:min val="-0.5"/>
        </c:scaling>
        <c:delete val="1"/>
        <c:axPos val="r"/>
        <c:numFmt formatCode="General" sourceLinked="1"/>
        <c:majorTickMark val="out"/>
        <c:minorTickMark val="none"/>
        <c:tickLblPos val="none"/>
        <c:crossAx val="153728064"/>
        <c:crosses val="max"/>
        <c:crossBetween val="midCat"/>
      </c:valAx>
      <c:valAx>
        <c:axId val="153728064"/>
        <c:scaling>
          <c:orientation val="minMax"/>
        </c:scaling>
        <c:delete val="1"/>
        <c:axPos val="b"/>
        <c:numFmt formatCode="0.0" sourceLinked="1"/>
        <c:majorTickMark val="out"/>
        <c:minorTickMark val="none"/>
        <c:tickLblPos val="none"/>
        <c:crossAx val="15372748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3">
                <a:lumMod val="20000"/>
                <a:lumOff val="80000"/>
              </a:schemeClr>
            </a:solidFill>
            <a:ln>
              <a:solidFill>
                <a:schemeClr val="accent3">
                  <a:lumMod val="20000"/>
                  <a:lumOff val="80000"/>
                </a:schemeClr>
              </a:solidFill>
            </a:ln>
          </c:spPr>
          <c:invertIfNegative val="0"/>
          <c:cat>
            <c:strRef>
              <c:f>AUX!$F$508</c:f>
              <c:strCache>
                <c:ptCount val="1"/>
                <c:pt idx="0">
                  <c:v>EV - Homens</c:v>
                </c:pt>
              </c:strCache>
            </c:strRef>
          </c:cat>
          <c:val>
            <c:numRef>
              <c:f>AUX!$F$534</c:f>
              <c:numCache>
                <c:formatCode>0.0</c:formatCode>
                <c:ptCount val="1"/>
                <c:pt idx="0">
                  <c:v>41.659251488452753</c:v>
                </c:pt>
              </c:numCache>
            </c:numRef>
          </c:val>
          <c:extLst xmlns:c16r2="http://schemas.microsoft.com/office/drawing/2015/06/chart">
            <c:ext xmlns:c16="http://schemas.microsoft.com/office/drawing/2014/chart" uri="{C3380CC4-5D6E-409C-BE32-E72D297353CC}">
              <c16:uniqueId val="{00000000-399C-45B2-B193-124763ED812F}"/>
            </c:ext>
          </c:extLst>
        </c:ser>
        <c:ser>
          <c:idx val="1"/>
          <c:order val="1"/>
          <c:tx>
            <c:strRef>
              <c:f>AUX!$A$535</c:f>
              <c:strCache>
                <c:ptCount val="1"/>
                <c:pt idx="0">
                  <c:v>2Q Box</c:v>
                </c:pt>
              </c:strCache>
            </c:strRef>
          </c:tx>
          <c:spPr>
            <a:solidFill>
              <a:schemeClr val="accent3">
                <a:lumMod val="60000"/>
                <a:lumOff val="40000"/>
              </a:schemeClr>
            </a:solidFill>
            <a:ln>
              <a:solidFill>
                <a:schemeClr val="accent3">
                  <a:lumMod val="20000"/>
                  <a:lumOff val="80000"/>
                </a:schemeClr>
              </a:solidFill>
            </a:ln>
          </c:spPr>
          <c:invertIfNegative val="0"/>
          <c:cat>
            <c:strRef>
              <c:f>AUX!$F$508</c:f>
              <c:strCache>
                <c:ptCount val="1"/>
                <c:pt idx="0">
                  <c:v>EV - Homens</c:v>
                </c:pt>
              </c:strCache>
            </c:strRef>
          </c:cat>
          <c:val>
            <c:numRef>
              <c:f>AUX!$F$535</c:f>
              <c:numCache>
                <c:formatCode>0.0</c:formatCode>
                <c:ptCount val="1"/>
                <c:pt idx="0">
                  <c:v>5.441421390186548</c:v>
                </c:pt>
              </c:numCache>
            </c:numRef>
          </c:val>
          <c:extLst xmlns:c16r2="http://schemas.microsoft.com/office/drawing/2015/06/chart">
            <c:ext xmlns:c16="http://schemas.microsoft.com/office/drawing/2014/chart" uri="{C3380CC4-5D6E-409C-BE32-E72D297353CC}">
              <c16:uniqueId val="{00000001-399C-45B2-B193-124763ED812F}"/>
            </c:ext>
          </c:extLst>
        </c:ser>
        <c:ser>
          <c:idx val="2"/>
          <c:order val="2"/>
          <c:tx>
            <c:strRef>
              <c:f>AUX!$A$536</c:f>
              <c:strCache>
                <c:ptCount val="1"/>
                <c:pt idx="0">
                  <c:v>3Q Box</c:v>
                </c:pt>
              </c:strCache>
            </c:strRef>
          </c:tx>
          <c:spPr>
            <a:solidFill>
              <a:schemeClr val="accent3">
                <a:lumMod val="60000"/>
                <a:lumOff val="40000"/>
              </a:schemeClr>
            </a:solidFill>
            <a:ln>
              <a:solidFill>
                <a:schemeClr val="accent3">
                  <a:lumMod val="20000"/>
                  <a:lumOff val="80000"/>
                </a:schemeClr>
              </a:solidFill>
            </a:ln>
          </c:spPr>
          <c:invertIfNegative val="0"/>
          <c:cat>
            <c:strRef>
              <c:f>AUX!$F$508</c:f>
              <c:strCache>
                <c:ptCount val="1"/>
                <c:pt idx="0">
                  <c:v>EV - Homens</c:v>
                </c:pt>
              </c:strCache>
            </c:strRef>
          </c:cat>
          <c:val>
            <c:numRef>
              <c:f>AUX!$F$536</c:f>
              <c:numCache>
                <c:formatCode>0.0</c:formatCode>
                <c:ptCount val="1"/>
                <c:pt idx="0">
                  <c:v>12.628058182944386</c:v>
                </c:pt>
              </c:numCache>
            </c:numRef>
          </c:val>
          <c:extLst xmlns:c16r2="http://schemas.microsoft.com/office/drawing/2015/06/chart">
            <c:ext xmlns:c16="http://schemas.microsoft.com/office/drawing/2014/chart" uri="{C3380CC4-5D6E-409C-BE32-E72D297353CC}">
              <c16:uniqueId val="{00000002-399C-45B2-B193-124763ED812F}"/>
            </c:ext>
          </c:extLst>
        </c:ser>
        <c:ser>
          <c:idx val="3"/>
          <c:order val="3"/>
          <c:tx>
            <c:strRef>
              <c:f>AUX!$A$538</c:f>
              <c:strCache>
                <c:ptCount val="1"/>
                <c:pt idx="0">
                  <c:v>bar2</c:v>
                </c:pt>
              </c:strCache>
            </c:strRef>
          </c:tx>
          <c:spPr>
            <a:solidFill>
              <a:schemeClr val="accent3">
                <a:lumMod val="20000"/>
                <a:lumOff val="80000"/>
              </a:schemeClr>
            </a:solidFill>
            <a:ln>
              <a:solidFill>
                <a:schemeClr val="accent3">
                  <a:lumMod val="20000"/>
                  <a:lumOff val="80000"/>
                </a:schemeClr>
              </a:solidFill>
            </a:ln>
          </c:spPr>
          <c:invertIfNegative val="0"/>
          <c:cat>
            <c:strRef>
              <c:f>AUX!$F$508</c:f>
              <c:strCache>
                <c:ptCount val="1"/>
                <c:pt idx="0">
                  <c:v>EV - Homens</c:v>
                </c:pt>
              </c:strCache>
            </c:strRef>
          </c:cat>
          <c:val>
            <c:numRef>
              <c:f>AUX!$F$538</c:f>
              <c:numCache>
                <c:formatCode>0.0</c:formatCode>
                <c:ptCount val="1"/>
                <c:pt idx="0">
                  <c:v>40.271268938416313</c:v>
                </c:pt>
              </c:numCache>
            </c:numRef>
          </c:val>
          <c:extLst xmlns:c16r2="http://schemas.microsoft.com/office/drawing/2015/06/chart">
            <c:ext xmlns:c16="http://schemas.microsoft.com/office/drawing/2014/chart" uri="{C3380CC4-5D6E-409C-BE32-E72D297353CC}">
              <c16:uniqueId val="{00000003-399C-45B2-B193-124763ED812F}"/>
            </c:ext>
          </c:extLst>
        </c:ser>
        <c:dLbls>
          <c:showLegendKey val="0"/>
          <c:showVal val="0"/>
          <c:showCatName val="0"/>
          <c:showSerName val="0"/>
          <c:showPercent val="0"/>
          <c:showBubbleSize val="0"/>
        </c:dLbls>
        <c:gapWidth val="0"/>
        <c:overlap val="100"/>
        <c:axId val="773849088"/>
        <c:axId val="153730368"/>
      </c:barChart>
      <c:scatterChart>
        <c:scatterStyle val="lineMarker"/>
        <c:varyColors val="0"/>
        <c:ser>
          <c:idx val="4"/>
          <c:order val="4"/>
          <c:tx>
            <c:strRef>
              <c:f>AUX!$A$530</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AUX!$F$530</c:f>
              <c:numCache>
                <c:formatCode>0.0</c:formatCode>
                <c:ptCount val="1"/>
                <c:pt idx="0">
                  <c:v>52.334948416953594</c:v>
                </c:pt>
              </c:numCache>
            </c:numRef>
          </c:xVal>
          <c:yVal>
            <c:numRef>
              <c:f>AUX!$F$508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399C-45B2-B193-124763ED812F}"/>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AUX!$F$532</c:f>
              <c:numCache>
                <c:formatCode>0.0</c:formatCode>
                <c:ptCount val="1"/>
                <c:pt idx="0">
                  <c:v>30.865147424563073</c:v>
                </c:pt>
              </c:numCache>
            </c:numRef>
          </c:xVal>
          <c:yVal>
            <c:numRef>
              <c:f>AUX!$F$508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399C-45B2-B193-124763ED812F}"/>
            </c:ext>
          </c:extLst>
        </c:ser>
        <c:ser>
          <c:idx val="6"/>
          <c:order val="6"/>
          <c:tx>
            <c:strRef>
              <c:f>AUX!$A$531</c:f>
              <c:strCache>
                <c:ptCount val="1"/>
                <c:pt idx="0">
                  <c:v>Continente</c:v>
                </c:pt>
              </c:strCache>
            </c:strRef>
          </c:tx>
          <c:spPr>
            <a:ln>
              <a:solidFill>
                <a:srgbClr val="FF0000"/>
              </a:solidFill>
            </a:ln>
          </c:spPr>
          <c:marker>
            <c:symbol val="diamond"/>
            <c:size val="4"/>
            <c:spPr>
              <a:solidFill>
                <a:srgbClr val="FF0000"/>
              </a:solidFill>
              <a:ln>
                <a:solidFill>
                  <a:srgbClr val="FF0000"/>
                </a:solidFill>
              </a:ln>
            </c:spPr>
          </c:marker>
          <c:xVal>
            <c:numRef>
              <c:f>AUX!$F$531</c:f>
              <c:numCache>
                <c:formatCode>0.0</c:formatCode>
                <c:ptCount val="1"/>
                <c:pt idx="0">
                  <c:v>48.847404352117394</c:v>
                </c:pt>
              </c:numCache>
            </c:numRef>
          </c:xVal>
          <c:yVal>
            <c:numRef>
              <c:f>AUX!$F$508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399C-45B2-B193-124763ED812F}"/>
            </c:ext>
          </c:extLst>
        </c:ser>
        <c:dLbls>
          <c:showLegendKey val="0"/>
          <c:showVal val="0"/>
          <c:showCatName val="0"/>
          <c:showSerName val="0"/>
          <c:showPercent val="0"/>
          <c:showBubbleSize val="0"/>
        </c:dLbls>
        <c:axId val="774177344"/>
        <c:axId val="774176768"/>
      </c:scatterChart>
      <c:catAx>
        <c:axId val="773849088"/>
        <c:scaling>
          <c:orientation val="minMax"/>
        </c:scaling>
        <c:delete val="1"/>
        <c:axPos val="l"/>
        <c:numFmt formatCode="General" sourceLinked="0"/>
        <c:majorTickMark val="out"/>
        <c:minorTickMark val="none"/>
        <c:tickLblPos val="none"/>
        <c:crossAx val="153730368"/>
        <c:crosses val="autoZero"/>
        <c:auto val="1"/>
        <c:lblAlgn val="ctr"/>
        <c:lblOffset val="100"/>
        <c:noMultiLvlLbl val="0"/>
      </c:catAx>
      <c:valAx>
        <c:axId val="15373036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3849088"/>
        <c:crosses val="autoZero"/>
        <c:crossBetween val="between"/>
      </c:valAx>
      <c:valAx>
        <c:axId val="774176768"/>
        <c:scaling>
          <c:orientation val="minMax"/>
          <c:max val="0.5"/>
          <c:min val="-0.5"/>
        </c:scaling>
        <c:delete val="1"/>
        <c:axPos val="r"/>
        <c:numFmt formatCode="General" sourceLinked="1"/>
        <c:majorTickMark val="out"/>
        <c:minorTickMark val="none"/>
        <c:tickLblPos val="none"/>
        <c:crossAx val="774177344"/>
        <c:crosses val="max"/>
        <c:crossBetween val="midCat"/>
      </c:valAx>
      <c:valAx>
        <c:axId val="774177344"/>
        <c:scaling>
          <c:orientation val="minMax"/>
        </c:scaling>
        <c:delete val="1"/>
        <c:axPos val="b"/>
        <c:numFmt formatCode="0.0" sourceLinked="1"/>
        <c:majorTickMark val="out"/>
        <c:minorTickMark val="none"/>
        <c:tickLblPos val="none"/>
        <c:crossAx val="77417676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3">
                <a:lumMod val="20000"/>
                <a:lumOff val="80000"/>
              </a:schemeClr>
            </a:solidFill>
            <a:ln>
              <a:solidFill>
                <a:schemeClr val="accent3">
                  <a:lumMod val="20000"/>
                  <a:lumOff val="80000"/>
                </a:schemeClr>
              </a:solidFill>
            </a:ln>
          </c:spPr>
          <c:invertIfNegative val="0"/>
          <c:cat>
            <c:strRef>
              <c:f>AUX!$G$508</c:f>
              <c:strCache>
                <c:ptCount val="1"/>
                <c:pt idx="0">
                  <c:v>EV - Mulheres</c:v>
                </c:pt>
              </c:strCache>
            </c:strRef>
          </c:cat>
          <c:val>
            <c:numRef>
              <c:f>AUX!$G$534</c:f>
              <c:numCache>
                <c:formatCode>0.0</c:formatCode>
                <c:ptCount val="1"/>
                <c:pt idx="0">
                  <c:v>43.353326610015294</c:v>
                </c:pt>
              </c:numCache>
            </c:numRef>
          </c:val>
          <c:extLst xmlns:c16r2="http://schemas.microsoft.com/office/drawing/2015/06/chart">
            <c:ext xmlns:c16="http://schemas.microsoft.com/office/drawing/2014/chart" uri="{C3380CC4-5D6E-409C-BE32-E72D297353CC}">
              <c16:uniqueId val="{00000000-8643-468E-889D-AE750519A21F}"/>
            </c:ext>
          </c:extLst>
        </c:ser>
        <c:ser>
          <c:idx val="1"/>
          <c:order val="1"/>
          <c:tx>
            <c:strRef>
              <c:f>AUX!$A$535</c:f>
              <c:strCache>
                <c:ptCount val="1"/>
                <c:pt idx="0">
                  <c:v>2Q Box</c:v>
                </c:pt>
              </c:strCache>
            </c:strRef>
          </c:tx>
          <c:spPr>
            <a:solidFill>
              <a:schemeClr val="accent3">
                <a:lumMod val="60000"/>
                <a:lumOff val="40000"/>
              </a:schemeClr>
            </a:solidFill>
            <a:ln>
              <a:solidFill>
                <a:schemeClr val="accent3">
                  <a:lumMod val="20000"/>
                  <a:lumOff val="80000"/>
                </a:schemeClr>
              </a:solidFill>
            </a:ln>
          </c:spPr>
          <c:invertIfNegative val="0"/>
          <c:cat>
            <c:strRef>
              <c:f>AUX!$G$508</c:f>
              <c:strCache>
                <c:ptCount val="1"/>
                <c:pt idx="0">
                  <c:v>EV - Mulheres</c:v>
                </c:pt>
              </c:strCache>
            </c:strRef>
          </c:cat>
          <c:val>
            <c:numRef>
              <c:f>AUX!$G$535</c:f>
              <c:numCache>
                <c:formatCode>0.0</c:formatCode>
                <c:ptCount val="1"/>
                <c:pt idx="0">
                  <c:v>11.200567434182076</c:v>
                </c:pt>
              </c:numCache>
            </c:numRef>
          </c:val>
          <c:extLst xmlns:c16r2="http://schemas.microsoft.com/office/drawing/2015/06/chart">
            <c:ext xmlns:c16="http://schemas.microsoft.com/office/drawing/2014/chart" uri="{C3380CC4-5D6E-409C-BE32-E72D297353CC}">
              <c16:uniqueId val="{00000001-8643-468E-889D-AE750519A21F}"/>
            </c:ext>
          </c:extLst>
        </c:ser>
        <c:ser>
          <c:idx val="2"/>
          <c:order val="2"/>
          <c:tx>
            <c:strRef>
              <c:f>AUX!$A$536</c:f>
              <c:strCache>
                <c:ptCount val="1"/>
                <c:pt idx="0">
                  <c:v>3Q Box</c:v>
                </c:pt>
              </c:strCache>
            </c:strRef>
          </c:tx>
          <c:spPr>
            <a:solidFill>
              <a:schemeClr val="accent3">
                <a:lumMod val="60000"/>
                <a:lumOff val="40000"/>
              </a:schemeClr>
            </a:solidFill>
            <a:ln>
              <a:solidFill>
                <a:schemeClr val="accent3">
                  <a:lumMod val="20000"/>
                  <a:lumOff val="80000"/>
                </a:schemeClr>
              </a:solidFill>
            </a:ln>
          </c:spPr>
          <c:invertIfNegative val="0"/>
          <c:cat>
            <c:strRef>
              <c:f>AUX!$G$508</c:f>
              <c:strCache>
                <c:ptCount val="1"/>
                <c:pt idx="0">
                  <c:v>EV - Mulheres</c:v>
                </c:pt>
              </c:strCache>
            </c:strRef>
          </c:cat>
          <c:val>
            <c:numRef>
              <c:f>AUX!$G$536</c:f>
              <c:numCache>
                <c:formatCode>0.0</c:formatCode>
                <c:ptCount val="1"/>
                <c:pt idx="0">
                  <c:v>13.575054010277988</c:v>
                </c:pt>
              </c:numCache>
            </c:numRef>
          </c:val>
          <c:extLst xmlns:c16r2="http://schemas.microsoft.com/office/drawing/2015/06/chart">
            <c:ext xmlns:c16="http://schemas.microsoft.com/office/drawing/2014/chart" uri="{C3380CC4-5D6E-409C-BE32-E72D297353CC}">
              <c16:uniqueId val="{00000002-8643-468E-889D-AE750519A21F}"/>
            </c:ext>
          </c:extLst>
        </c:ser>
        <c:ser>
          <c:idx val="3"/>
          <c:order val="3"/>
          <c:tx>
            <c:strRef>
              <c:f>AUX!$A$538</c:f>
              <c:strCache>
                <c:ptCount val="1"/>
                <c:pt idx="0">
                  <c:v>bar2</c:v>
                </c:pt>
              </c:strCache>
            </c:strRef>
          </c:tx>
          <c:spPr>
            <a:solidFill>
              <a:schemeClr val="accent3">
                <a:lumMod val="20000"/>
                <a:lumOff val="80000"/>
              </a:schemeClr>
            </a:solidFill>
            <a:ln>
              <a:solidFill>
                <a:schemeClr val="accent3">
                  <a:lumMod val="20000"/>
                  <a:lumOff val="80000"/>
                </a:schemeClr>
              </a:solidFill>
            </a:ln>
          </c:spPr>
          <c:invertIfNegative val="0"/>
          <c:cat>
            <c:strRef>
              <c:f>AUX!$G$508</c:f>
              <c:strCache>
                <c:ptCount val="1"/>
                <c:pt idx="0">
                  <c:v>EV - Mulheres</c:v>
                </c:pt>
              </c:strCache>
            </c:strRef>
          </c:cat>
          <c:val>
            <c:numRef>
              <c:f>AUX!$G$538</c:f>
              <c:numCache>
                <c:formatCode>0.0</c:formatCode>
                <c:ptCount val="1"/>
                <c:pt idx="0">
                  <c:v>31.871051945524641</c:v>
                </c:pt>
              </c:numCache>
            </c:numRef>
          </c:val>
          <c:extLst xmlns:c16r2="http://schemas.microsoft.com/office/drawing/2015/06/chart">
            <c:ext xmlns:c16="http://schemas.microsoft.com/office/drawing/2014/chart" uri="{C3380CC4-5D6E-409C-BE32-E72D297353CC}">
              <c16:uniqueId val="{00000003-8643-468E-889D-AE750519A21F}"/>
            </c:ext>
          </c:extLst>
        </c:ser>
        <c:dLbls>
          <c:showLegendKey val="0"/>
          <c:showVal val="0"/>
          <c:showCatName val="0"/>
          <c:showSerName val="0"/>
          <c:showPercent val="0"/>
          <c:showBubbleSize val="0"/>
        </c:dLbls>
        <c:gapWidth val="0"/>
        <c:overlap val="100"/>
        <c:axId val="773851136"/>
        <c:axId val="774179648"/>
      </c:barChart>
      <c:scatterChart>
        <c:scatterStyle val="lineMarker"/>
        <c:varyColors val="0"/>
        <c:ser>
          <c:idx val="4"/>
          <c:order val="4"/>
          <c:tx>
            <c:strRef>
              <c:f>AUX!$A$530</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AUX!$G$530</c:f>
              <c:numCache>
                <c:formatCode>0.0</c:formatCode>
                <c:ptCount val="1"/>
                <c:pt idx="0">
                  <c:v>52.537406942569717</c:v>
                </c:pt>
              </c:numCache>
            </c:numRef>
          </c:xVal>
          <c:yVal>
            <c:numRef>
              <c:f>AUX!$G$508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8643-468E-889D-AE750519A21F}"/>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AUX!$G$532</c:f>
              <c:numCache>
                <c:formatCode>0.0</c:formatCode>
                <c:ptCount val="1"/>
                <c:pt idx="0">
                  <c:v>29.731208022812432</c:v>
                </c:pt>
              </c:numCache>
            </c:numRef>
          </c:xVal>
          <c:yVal>
            <c:numRef>
              <c:f>AUX!$G$508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8643-468E-889D-AE750519A21F}"/>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AUX!$G$531</c:f>
              <c:numCache>
                <c:formatCode>0.0</c:formatCode>
                <c:ptCount val="1"/>
                <c:pt idx="0">
                  <c:v>54.294161002807897</c:v>
                </c:pt>
              </c:numCache>
            </c:numRef>
          </c:xVal>
          <c:yVal>
            <c:numRef>
              <c:f>AUX!$G$508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8643-468E-889D-AE750519A21F}"/>
            </c:ext>
          </c:extLst>
        </c:ser>
        <c:dLbls>
          <c:showLegendKey val="0"/>
          <c:showVal val="0"/>
          <c:showCatName val="0"/>
          <c:showSerName val="0"/>
          <c:showPercent val="0"/>
          <c:showBubbleSize val="0"/>
        </c:dLbls>
        <c:axId val="774180800"/>
        <c:axId val="774180224"/>
      </c:scatterChart>
      <c:catAx>
        <c:axId val="773851136"/>
        <c:scaling>
          <c:orientation val="minMax"/>
        </c:scaling>
        <c:delete val="1"/>
        <c:axPos val="l"/>
        <c:numFmt formatCode="General" sourceLinked="0"/>
        <c:majorTickMark val="out"/>
        <c:minorTickMark val="none"/>
        <c:tickLblPos val="none"/>
        <c:crossAx val="774179648"/>
        <c:crosses val="autoZero"/>
        <c:auto val="1"/>
        <c:lblAlgn val="ctr"/>
        <c:lblOffset val="100"/>
        <c:noMultiLvlLbl val="0"/>
      </c:catAx>
      <c:valAx>
        <c:axId val="77417964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3851136"/>
        <c:crosses val="autoZero"/>
        <c:crossBetween val="between"/>
      </c:valAx>
      <c:valAx>
        <c:axId val="774180224"/>
        <c:scaling>
          <c:orientation val="minMax"/>
          <c:max val="0.5"/>
          <c:min val="-0.5"/>
        </c:scaling>
        <c:delete val="1"/>
        <c:axPos val="r"/>
        <c:numFmt formatCode="General" sourceLinked="1"/>
        <c:majorTickMark val="out"/>
        <c:minorTickMark val="none"/>
        <c:tickLblPos val="none"/>
        <c:crossAx val="774180800"/>
        <c:crosses val="max"/>
        <c:crossBetween val="midCat"/>
      </c:valAx>
      <c:valAx>
        <c:axId val="774180800"/>
        <c:scaling>
          <c:orientation val="minMax"/>
        </c:scaling>
        <c:delete val="1"/>
        <c:axPos val="b"/>
        <c:numFmt formatCode="0.0" sourceLinked="1"/>
        <c:majorTickMark val="out"/>
        <c:minorTickMark val="none"/>
        <c:tickLblPos val="none"/>
        <c:crossAx val="77418022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6">
                <a:lumMod val="20000"/>
                <a:lumOff val="80000"/>
              </a:schemeClr>
            </a:solidFill>
            <a:ln>
              <a:solidFill>
                <a:schemeClr val="accent6">
                  <a:lumMod val="20000"/>
                  <a:lumOff val="80000"/>
                </a:schemeClr>
              </a:solidFill>
            </a:ln>
          </c:spPr>
          <c:invertIfNegative val="0"/>
          <c:cat>
            <c:strRef>
              <c:f>AUX!$J$508</c:f>
              <c:strCache>
                <c:ptCount val="1"/>
                <c:pt idx="0">
                  <c:v>Desempregados (H)</c:v>
                </c:pt>
              </c:strCache>
            </c:strRef>
          </c:cat>
          <c:val>
            <c:numRef>
              <c:f>AUX!$J$534</c:f>
              <c:numCache>
                <c:formatCode>0.0</c:formatCode>
                <c:ptCount val="1"/>
                <c:pt idx="0">
                  <c:v>62.056815279553732</c:v>
                </c:pt>
              </c:numCache>
            </c:numRef>
          </c:val>
          <c:extLst xmlns:c16r2="http://schemas.microsoft.com/office/drawing/2015/06/chart">
            <c:ext xmlns:c16="http://schemas.microsoft.com/office/drawing/2014/chart" uri="{C3380CC4-5D6E-409C-BE32-E72D297353CC}">
              <c16:uniqueId val="{00000000-7FA3-4917-923F-B308C0E73F5C}"/>
            </c:ext>
          </c:extLst>
        </c:ser>
        <c:ser>
          <c:idx val="1"/>
          <c:order val="1"/>
          <c:tx>
            <c:strRef>
              <c:f>AUX!$A$535</c:f>
              <c:strCache>
                <c:ptCount val="1"/>
                <c:pt idx="0">
                  <c:v>2Q Box</c:v>
                </c:pt>
              </c:strCache>
            </c:strRef>
          </c:tx>
          <c:spPr>
            <a:solidFill>
              <a:schemeClr val="accent6">
                <a:lumMod val="60000"/>
                <a:lumOff val="40000"/>
              </a:schemeClr>
            </a:solidFill>
            <a:ln>
              <a:solidFill>
                <a:schemeClr val="accent6">
                  <a:lumMod val="20000"/>
                  <a:lumOff val="80000"/>
                </a:schemeClr>
              </a:solidFill>
            </a:ln>
          </c:spPr>
          <c:invertIfNegative val="0"/>
          <c:cat>
            <c:strRef>
              <c:f>AUX!$J$508</c:f>
              <c:strCache>
                <c:ptCount val="1"/>
                <c:pt idx="0">
                  <c:v>Desempregados (H)</c:v>
                </c:pt>
              </c:strCache>
            </c:strRef>
          </c:cat>
          <c:val>
            <c:numRef>
              <c:f>AUX!$J$535</c:f>
              <c:numCache>
                <c:formatCode>0.0</c:formatCode>
                <c:ptCount val="1"/>
                <c:pt idx="0">
                  <c:v>12.727208034612715</c:v>
                </c:pt>
              </c:numCache>
            </c:numRef>
          </c:val>
          <c:extLst xmlns:c16r2="http://schemas.microsoft.com/office/drawing/2015/06/chart">
            <c:ext xmlns:c16="http://schemas.microsoft.com/office/drawing/2014/chart" uri="{C3380CC4-5D6E-409C-BE32-E72D297353CC}">
              <c16:uniqueId val="{00000001-7FA3-4917-923F-B308C0E73F5C}"/>
            </c:ext>
          </c:extLst>
        </c:ser>
        <c:ser>
          <c:idx val="2"/>
          <c:order val="2"/>
          <c:tx>
            <c:strRef>
              <c:f>AUX!$A$536</c:f>
              <c:strCache>
                <c:ptCount val="1"/>
                <c:pt idx="0">
                  <c:v>3Q Box</c:v>
                </c:pt>
              </c:strCache>
            </c:strRef>
          </c:tx>
          <c:spPr>
            <a:solidFill>
              <a:schemeClr val="accent6">
                <a:lumMod val="60000"/>
                <a:lumOff val="40000"/>
              </a:schemeClr>
            </a:solidFill>
            <a:ln>
              <a:solidFill>
                <a:schemeClr val="accent6">
                  <a:lumMod val="20000"/>
                  <a:lumOff val="80000"/>
                </a:schemeClr>
              </a:solidFill>
            </a:ln>
          </c:spPr>
          <c:invertIfNegative val="0"/>
          <c:cat>
            <c:strRef>
              <c:f>AUX!$J$508</c:f>
              <c:strCache>
                <c:ptCount val="1"/>
                <c:pt idx="0">
                  <c:v>Desempregados (H)</c:v>
                </c:pt>
              </c:strCache>
            </c:strRef>
          </c:cat>
          <c:val>
            <c:numRef>
              <c:f>AUX!$J$536</c:f>
              <c:numCache>
                <c:formatCode>0.0</c:formatCode>
                <c:ptCount val="1"/>
                <c:pt idx="0">
                  <c:v>12.203956324793396</c:v>
                </c:pt>
              </c:numCache>
            </c:numRef>
          </c:val>
          <c:extLst xmlns:c16r2="http://schemas.microsoft.com/office/drawing/2015/06/chart">
            <c:ext xmlns:c16="http://schemas.microsoft.com/office/drawing/2014/chart" uri="{C3380CC4-5D6E-409C-BE32-E72D297353CC}">
              <c16:uniqueId val="{00000002-7FA3-4917-923F-B308C0E73F5C}"/>
            </c:ext>
          </c:extLst>
        </c:ser>
        <c:ser>
          <c:idx val="3"/>
          <c:order val="3"/>
          <c:tx>
            <c:strRef>
              <c:f>AUX!$A$538</c:f>
              <c:strCache>
                <c:ptCount val="1"/>
                <c:pt idx="0">
                  <c:v>bar2</c:v>
                </c:pt>
              </c:strCache>
            </c:strRef>
          </c:tx>
          <c:spPr>
            <a:solidFill>
              <a:schemeClr val="accent6">
                <a:lumMod val="20000"/>
                <a:lumOff val="80000"/>
              </a:schemeClr>
            </a:solidFill>
            <a:ln>
              <a:solidFill>
                <a:schemeClr val="accent6">
                  <a:lumMod val="20000"/>
                  <a:lumOff val="80000"/>
                </a:schemeClr>
              </a:solidFill>
            </a:ln>
          </c:spPr>
          <c:invertIfNegative val="0"/>
          <c:cat>
            <c:strRef>
              <c:f>AUX!$J$508</c:f>
              <c:strCache>
                <c:ptCount val="1"/>
                <c:pt idx="0">
                  <c:v>Desempregados (H)</c:v>
                </c:pt>
              </c:strCache>
            </c:strRef>
          </c:cat>
          <c:val>
            <c:numRef>
              <c:f>AUX!$J$538</c:f>
              <c:numCache>
                <c:formatCode>0.0</c:formatCode>
                <c:ptCount val="1"/>
                <c:pt idx="0">
                  <c:v>13.012020361040157</c:v>
                </c:pt>
              </c:numCache>
            </c:numRef>
          </c:val>
          <c:extLst xmlns:c16r2="http://schemas.microsoft.com/office/drawing/2015/06/chart">
            <c:ext xmlns:c16="http://schemas.microsoft.com/office/drawing/2014/chart" uri="{C3380CC4-5D6E-409C-BE32-E72D297353CC}">
              <c16:uniqueId val="{00000003-7FA3-4917-923F-B308C0E73F5C}"/>
            </c:ext>
          </c:extLst>
        </c:ser>
        <c:dLbls>
          <c:showLegendKey val="0"/>
          <c:showVal val="0"/>
          <c:showCatName val="0"/>
          <c:showSerName val="0"/>
          <c:showPercent val="0"/>
          <c:showBubbleSize val="0"/>
        </c:dLbls>
        <c:gapWidth val="0"/>
        <c:overlap val="100"/>
        <c:axId val="773850112"/>
        <c:axId val="774183104"/>
      </c:barChart>
      <c:scatterChart>
        <c:scatterStyle val="lineMarker"/>
        <c:varyColors val="0"/>
        <c:ser>
          <c:idx val="4"/>
          <c:order val="4"/>
          <c:tx>
            <c:strRef>
              <c:f>AUX!$A$530</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AUX!$J$530</c:f>
              <c:numCache>
                <c:formatCode>0.0</c:formatCode>
                <c:ptCount val="1"/>
                <c:pt idx="0">
                  <c:v>37.940602330481141</c:v>
                </c:pt>
              </c:numCache>
            </c:numRef>
          </c:xVal>
          <c:yVal>
            <c:numRef>
              <c:f>AUX!$J$508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7FA3-4917-923F-B308C0E73F5C}"/>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AUX!$J$532</c:f>
              <c:numCache>
                <c:formatCode>0.0</c:formatCode>
                <c:ptCount val="1"/>
                <c:pt idx="0">
                  <c:v>33.295556669633605</c:v>
                </c:pt>
              </c:numCache>
            </c:numRef>
          </c:xVal>
          <c:yVal>
            <c:numRef>
              <c:f>AUX!$J$508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7FA3-4917-923F-B308C0E73F5C}"/>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AUX!$J$531</c:f>
              <c:numCache>
                <c:formatCode>0.0</c:formatCode>
                <c:ptCount val="1"/>
                <c:pt idx="0">
                  <c:v>52.999978071471212</c:v>
                </c:pt>
              </c:numCache>
            </c:numRef>
          </c:xVal>
          <c:yVal>
            <c:numRef>
              <c:f>AUX!$J$508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7FA3-4917-923F-B308C0E73F5C}"/>
            </c:ext>
          </c:extLst>
        </c:ser>
        <c:dLbls>
          <c:showLegendKey val="0"/>
          <c:showVal val="0"/>
          <c:showCatName val="0"/>
          <c:showSerName val="0"/>
          <c:showPercent val="0"/>
          <c:showBubbleSize val="0"/>
        </c:dLbls>
        <c:axId val="774184256"/>
        <c:axId val="774183680"/>
      </c:scatterChart>
      <c:catAx>
        <c:axId val="773850112"/>
        <c:scaling>
          <c:orientation val="minMax"/>
        </c:scaling>
        <c:delete val="1"/>
        <c:axPos val="l"/>
        <c:numFmt formatCode="General" sourceLinked="1"/>
        <c:majorTickMark val="out"/>
        <c:minorTickMark val="none"/>
        <c:tickLblPos val="none"/>
        <c:crossAx val="774183104"/>
        <c:crosses val="autoZero"/>
        <c:auto val="1"/>
        <c:lblAlgn val="ctr"/>
        <c:lblOffset val="100"/>
        <c:noMultiLvlLbl val="0"/>
      </c:catAx>
      <c:valAx>
        <c:axId val="77418310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3850112"/>
        <c:crosses val="autoZero"/>
        <c:crossBetween val="between"/>
      </c:valAx>
      <c:valAx>
        <c:axId val="774183680"/>
        <c:scaling>
          <c:orientation val="minMax"/>
          <c:max val="0.5"/>
          <c:min val="-0.5"/>
        </c:scaling>
        <c:delete val="1"/>
        <c:axPos val="r"/>
        <c:numFmt formatCode="General" sourceLinked="1"/>
        <c:majorTickMark val="out"/>
        <c:minorTickMark val="none"/>
        <c:tickLblPos val="none"/>
        <c:crossAx val="774184256"/>
        <c:crosses val="max"/>
        <c:crossBetween val="midCat"/>
      </c:valAx>
      <c:valAx>
        <c:axId val="774184256"/>
        <c:scaling>
          <c:orientation val="minMax"/>
        </c:scaling>
        <c:delete val="1"/>
        <c:axPos val="b"/>
        <c:numFmt formatCode="0.0" sourceLinked="1"/>
        <c:majorTickMark val="out"/>
        <c:minorTickMark val="none"/>
        <c:tickLblPos val="none"/>
        <c:crossAx val="77418368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6">
                <a:lumMod val="20000"/>
                <a:lumOff val="80000"/>
              </a:schemeClr>
            </a:solidFill>
            <a:ln>
              <a:solidFill>
                <a:schemeClr val="accent6">
                  <a:lumMod val="20000"/>
                  <a:lumOff val="80000"/>
                </a:schemeClr>
              </a:solidFill>
            </a:ln>
          </c:spPr>
          <c:invertIfNegative val="0"/>
          <c:cat>
            <c:strRef>
              <c:f>AUX!$K$508</c:f>
              <c:strCache>
                <c:ptCount val="1"/>
                <c:pt idx="0">
                  <c:v>Desempregados (M)</c:v>
                </c:pt>
              </c:strCache>
            </c:strRef>
          </c:cat>
          <c:val>
            <c:numRef>
              <c:f>AUX!$K$534</c:f>
              <c:numCache>
                <c:formatCode>0.0</c:formatCode>
                <c:ptCount val="1"/>
                <c:pt idx="0">
                  <c:v>54.148048374025613</c:v>
                </c:pt>
              </c:numCache>
            </c:numRef>
          </c:val>
          <c:extLst xmlns:c16r2="http://schemas.microsoft.com/office/drawing/2015/06/chart">
            <c:ext xmlns:c16="http://schemas.microsoft.com/office/drawing/2014/chart" uri="{C3380CC4-5D6E-409C-BE32-E72D297353CC}">
              <c16:uniqueId val="{00000000-4BC1-4B91-AB5E-AF43BD77A9D2}"/>
            </c:ext>
          </c:extLst>
        </c:ser>
        <c:ser>
          <c:idx val="1"/>
          <c:order val="1"/>
          <c:tx>
            <c:strRef>
              <c:f>AUX!$A$535</c:f>
              <c:strCache>
                <c:ptCount val="1"/>
                <c:pt idx="0">
                  <c:v>2Q Box</c:v>
                </c:pt>
              </c:strCache>
            </c:strRef>
          </c:tx>
          <c:spPr>
            <a:solidFill>
              <a:schemeClr val="accent6">
                <a:lumMod val="60000"/>
                <a:lumOff val="40000"/>
              </a:schemeClr>
            </a:solidFill>
            <a:ln>
              <a:solidFill>
                <a:schemeClr val="accent6">
                  <a:lumMod val="20000"/>
                  <a:lumOff val="80000"/>
                </a:schemeClr>
              </a:solidFill>
            </a:ln>
          </c:spPr>
          <c:invertIfNegative val="0"/>
          <c:cat>
            <c:strRef>
              <c:f>AUX!$K$508</c:f>
              <c:strCache>
                <c:ptCount val="1"/>
                <c:pt idx="0">
                  <c:v>Desempregados (M)</c:v>
                </c:pt>
              </c:strCache>
            </c:strRef>
          </c:cat>
          <c:val>
            <c:numRef>
              <c:f>AUX!$K$535</c:f>
              <c:numCache>
                <c:formatCode>0.0</c:formatCode>
                <c:ptCount val="1"/>
                <c:pt idx="0">
                  <c:v>16.224358032834751</c:v>
                </c:pt>
              </c:numCache>
            </c:numRef>
          </c:val>
          <c:extLst xmlns:c16r2="http://schemas.microsoft.com/office/drawing/2015/06/chart">
            <c:ext xmlns:c16="http://schemas.microsoft.com/office/drawing/2014/chart" uri="{C3380CC4-5D6E-409C-BE32-E72D297353CC}">
              <c16:uniqueId val="{00000001-4BC1-4B91-AB5E-AF43BD77A9D2}"/>
            </c:ext>
          </c:extLst>
        </c:ser>
        <c:ser>
          <c:idx val="2"/>
          <c:order val="2"/>
          <c:tx>
            <c:strRef>
              <c:f>AUX!$A$536</c:f>
              <c:strCache>
                <c:ptCount val="1"/>
                <c:pt idx="0">
                  <c:v>3Q Box</c:v>
                </c:pt>
              </c:strCache>
            </c:strRef>
          </c:tx>
          <c:spPr>
            <a:solidFill>
              <a:schemeClr val="accent6">
                <a:lumMod val="60000"/>
                <a:lumOff val="40000"/>
              </a:schemeClr>
            </a:solidFill>
            <a:ln>
              <a:solidFill>
                <a:schemeClr val="accent6">
                  <a:lumMod val="20000"/>
                  <a:lumOff val="80000"/>
                </a:schemeClr>
              </a:solidFill>
            </a:ln>
          </c:spPr>
          <c:invertIfNegative val="0"/>
          <c:cat>
            <c:strRef>
              <c:f>AUX!$K$508</c:f>
              <c:strCache>
                <c:ptCount val="1"/>
                <c:pt idx="0">
                  <c:v>Desempregados (M)</c:v>
                </c:pt>
              </c:strCache>
            </c:strRef>
          </c:cat>
          <c:val>
            <c:numRef>
              <c:f>AUX!$K$536</c:f>
              <c:numCache>
                <c:formatCode>0.0</c:formatCode>
                <c:ptCount val="1"/>
                <c:pt idx="0">
                  <c:v>8.4725428912663006</c:v>
                </c:pt>
              </c:numCache>
            </c:numRef>
          </c:val>
          <c:extLst xmlns:c16r2="http://schemas.microsoft.com/office/drawing/2015/06/chart">
            <c:ext xmlns:c16="http://schemas.microsoft.com/office/drawing/2014/chart" uri="{C3380CC4-5D6E-409C-BE32-E72D297353CC}">
              <c16:uniqueId val="{00000002-4BC1-4B91-AB5E-AF43BD77A9D2}"/>
            </c:ext>
          </c:extLst>
        </c:ser>
        <c:ser>
          <c:idx val="3"/>
          <c:order val="3"/>
          <c:tx>
            <c:strRef>
              <c:f>AUX!$A$538</c:f>
              <c:strCache>
                <c:ptCount val="1"/>
                <c:pt idx="0">
                  <c:v>bar2</c:v>
                </c:pt>
              </c:strCache>
            </c:strRef>
          </c:tx>
          <c:spPr>
            <a:solidFill>
              <a:schemeClr val="accent6">
                <a:lumMod val="20000"/>
                <a:lumOff val="80000"/>
              </a:schemeClr>
            </a:solidFill>
            <a:ln>
              <a:solidFill>
                <a:schemeClr val="accent6">
                  <a:lumMod val="20000"/>
                  <a:lumOff val="80000"/>
                </a:schemeClr>
              </a:solidFill>
            </a:ln>
          </c:spPr>
          <c:invertIfNegative val="0"/>
          <c:cat>
            <c:strRef>
              <c:f>AUX!$K$508</c:f>
              <c:strCache>
                <c:ptCount val="1"/>
                <c:pt idx="0">
                  <c:v>Desempregados (M)</c:v>
                </c:pt>
              </c:strCache>
            </c:strRef>
          </c:cat>
          <c:val>
            <c:numRef>
              <c:f>AUX!$K$538</c:f>
              <c:numCache>
                <c:formatCode>0.0</c:formatCode>
                <c:ptCount val="1"/>
                <c:pt idx="0">
                  <c:v>21.155050701873336</c:v>
                </c:pt>
              </c:numCache>
            </c:numRef>
          </c:val>
          <c:extLst xmlns:c16r2="http://schemas.microsoft.com/office/drawing/2015/06/chart">
            <c:ext xmlns:c16="http://schemas.microsoft.com/office/drawing/2014/chart" uri="{C3380CC4-5D6E-409C-BE32-E72D297353CC}">
              <c16:uniqueId val="{00000003-4BC1-4B91-AB5E-AF43BD77A9D2}"/>
            </c:ext>
          </c:extLst>
        </c:ser>
        <c:dLbls>
          <c:showLegendKey val="0"/>
          <c:showVal val="0"/>
          <c:showCatName val="0"/>
          <c:showSerName val="0"/>
          <c:showPercent val="0"/>
          <c:showBubbleSize val="0"/>
        </c:dLbls>
        <c:gapWidth val="0"/>
        <c:overlap val="100"/>
        <c:axId val="774099456"/>
        <c:axId val="774235840"/>
      </c:barChart>
      <c:scatterChart>
        <c:scatterStyle val="lineMarker"/>
        <c:varyColors val="0"/>
        <c:ser>
          <c:idx val="4"/>
          <c:order val="4"/>
          <c:tx>
            <c:strRef>
              <c:f>AUX!$A$530</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AUX!$K$530</c:f>
              <c:numCache>
                <c:formatCode>0.0</c:formatCode>
                <c:ptCount val="1"/>
                <c:pt idx="0">
                  <c:v>42.912258848771174</c:v>
                </c:pt>
              </c:numCache>
            </c:numRef>
          </c:xVal>
          <c:yVal>
            <c:numRef>
              <c:f>AUX!$K$508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4BC1-4B91-AB5E-AF43BD77A9D2}"/>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AUX!$K$532</c:f>
              <c:numCache>
                <c:formatCode>0.0</c:formatCode>
                <c:ptCount val="1"/>
                <c:pt idx="0">
                  <c:v>33.78276909998236</c:v>
                </c:pt>
              </c:numCache>
            </c:numRef>
          </c:xVal>
          <c:yVal>
            <c:numRef>
              <c:f>AUX!$K$508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4BC1-4B91-AB5E-AF43BD77A9D2}"/>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AUX!$K$531</c:f>
              <c:numCache>
                <c:formatCode>0.0</c:formatCode>
                <c:ptCount val="1"/>
                <c:pt idx="0">
                  <c:v>51.471292531818506</c:v>
                </c:pt>
              </c:numCache>
            </c:numRef>
          </c:xVal>
          <c:yVal>
            <c:numRef>
              <c:f>AUX!$K$508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4BC1-4B91-AB5E-AF43BD77A9D2}"/>
            </c:ext>
          </c:extLst>
        </c:ser>
        <c:dLbls>
          <c:showLegendKey val="0"/>
          <c:showVal val="0"/>
          <c:showCatName val="0"/>
          <c:showSerName val="0"/>
          <c:showPercent val="0"/>
          <c:showBubbleSize val="0"/>
        </c:dLbls>
        <c:axId val="774236992"/>
        <c:axId val="774236416"/>
      </c:scatterChart>
      <c:catAx>
        <c:axId val="774099456"/>
        <c:scaling>
          <c:orientation val="minMax"/>
        </c:scaling>
        <c:delete val="1"/>
        <c:axPos val="l"/>
        <c:numFmt formatCode="General" sourceLinked="1"/>
        <c:majorTickMark val="out"/>
        <c:minorTickMark val="none"/>
        <c:tickLblPos val="none"/>
        <c:crossAx val="774235840"/>
        <c:crosses val="autoZero"/>
        <c:auto val="1"/>
        <c:lblAlgn val="ctr"/>
        <c:lblOffset val="100"/>
        <c:noMultiLvlLbl val="0"/>
      </c:catAx>
      <c:valAx>
        <c:axId val="77423584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4099456"/>
        <c:crosses val="autoZero"/>
        <c:crossBetween val="between"/>
      </c:valAx>
      <c:valAx>
        <c:axId val="774236416"/>
        <c:scaling>
          <c:orientation val="minMax"/>
          <c:max val="0.5"/>
          <c:min val="-0.5"/>
        </c:scaling>
        <c:delete val="1"/>
        <c:axPos val="r"/>
        <c:numFmt formatCode="General" sourceLinked="1"/>
        <c:majorTickMark val="out"/>
        <c:minorTickMark val="none"/>
        <c:tickLblPos val="none"/>
        <c:crossAx val="774236992"/>
        <c:crosses val="max"/>
        <c:crossBetween val="midCat"/>
      </c:valAx>
      <c:valAx>
        <c:axId val="774236992"/>
        <c:scaling>
          <c:orientation val="minMax"/>
        </c:scaling>
        <c:delete val="1"/>
        <c:axPos val="b"/>
        <c:numFmt formatCode="0.0" sourceLinked="1"/>
        <c:majorTickMark val="out"/>
        <c:minorTickMark val="none"/>
        <c:tickLblPos val="none"/>
        <c:crossAx val="77423641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6">
                <a:lumMod val="20000"/>
                <a:lumOff val="80000"/>
              </a:schemeClr>
            </a:solidFill>
            <a:ln>
              <a:solidFill>
                <a:schemeClr val="accent6">
                  <a:lumMod val="20000"/>
                  <a:lumOff val="80000"/>
                </a:schemeClr>
              </a:solidFill>
            </a:ln>
          </c:spPr>
          <c:invertIfNegative val="0"/>
          <c:cat>
            <c:strRef>
              <c:f>AUX!$L$508</c:f>
              <c:strCache>
                <c:ptCount val="1"/>
                <c:pt idx="0">
                  <c:v>‰SubDes, 2017</c:v>
                </c:pt>
              </c:strCache>
            </c:strRef>
          </c:cat>
          <c:val>
            <c:numRef>
              <c:f>AUX!$L$534</c:f>
              <c:numCache>
                <c:formatCode>0.0</c:formatCode>
                <c:ptCount val="1"/>
                <c:pt idx="0">
                  <c:v>64.259781847709604</c:v>
                </c:pt>
              </c:numCache>
            </c:numRef>
          </c:val>
          <c:extLst xmlns:c16r2="http://schemas.microsoft.com/office/drawing/2015/06/chart">
            <c:ext xmlns:c16="http://schemas.microsoft.com/office/drawing/2014/chart" uri="{C3380CC4-5D6E-409C-BE32-E72D297353CC}">
              <c16:uniqueId val="{00000000-E82A-4BE7-8A39-48F16527D7CD}"/>
            </c:ext>
          </c:extLst>
        </c:ser>
        <c:ser>
          <c:idx val="1"/>
          <c:order val="1"/>
          <c:tx>
            <c:strRef>
              <c:f>AUX!$A$535</c:f>
              <c:strCache>
                <c:ptCount val="1"/>
                <c:pt idx="0">
                  <c:v>2Q Box</c:v>
                </c:pt>
              </c:strCache>
            </c:strRef>
          </c:tx>
          <c:spPr>
            <a:solidFill>
              <a:schemeClr val="accent6">
                <a:lumMod val="60000"/>
                <a:lumOff val="40000"/>
              </a:schemeClr>
            </a:solidFill>
            <a:ln>
              <a:solidFill>
                <a:schemeClr val="accent6">
                  <a:lumMod val="20000"/>
                  <a:lumOff val="80000"/>
                </a:schemeClr>
              </a:solidFill>
            </a:ln>
          </c:spPr>
          <c:invertIfNegative val="0"/>
          <c:cat>
            <c:strRef>
              <c:f>AUX!$L$508</c:f>
              <c:strCache>
                <c:ptCount val="1"/>
                <c:pt idx="0">
                  <c:v>‰SubDes, 2017</c:v>
                </c:pt>
              </c:strCache>
            </c:strRef>
          </c:cat>
          <c:val>
            <c:numRef>
              <c:f>AUX!$L$535</c:f>
              <c:numCache>
                <c:formatCode>0.0</c:formatCode>
                <c:ptCount val="1"/>
                <c:pt idx="0">
                  <c:v>9.0530499515680987</c:v>
                </c:pt>
              </c:numCache>
            </c:numRef>
          </c:val>
          <c:extLst xmlns:c16r2="http://schemas.microsoft.com/office/drawing/2015/06/chart">
            <c:ext xmlns:c16="http://schemas.microsoft.com/office/drawing/2014/chart" uri="{C3380CC4-5D6E-409C-BE32-E72D297353CC}">
              <c16:uniqueId val="{00000001-E82A-4BE7-8A39-48F16527D7CD}"/>
            </c:ext>
          </c:extLst>
        </c:ser>
        <c:ser>
          <c:idx val="2"/>
          <c:order val="2"/>
          <c:tx>
            <c:strRef>
              <c:f>AUX!$A$536</c:f>
              <c:strCache>
                <c:ptCount val="1"/>
                <c:pt idx="0">
                  <c:v>3Q Box</c:v>
                </c:pt>
              </c:strCache>
            </c:strRef>
          </c:tx>
          <c:spPr>
            <a:solidFill>
              <a:schemeClr val="accent6">
                <a:lumMod val="60000"/>
                <a:lumOff val="40000"/>
              </a:schemeClr>
            </a:solidFill>
            <a:ln>
              <a:solidFill>
                <a:schemeClr val="accent6">
                  <a:lumMod val="20000"/>
                  <a:lumOff val="80000"/>
                </a:schemeClr>
              </a:solidFill>
            </a:ln>
          </c:spPr>
          <c:invertIfNegative val="0"/>
          <c:cat>
            <c:strRef>
              <c:f>AUX!$L$508</c:f>
              <c:strCache>
                <c:ptCount val="1"/>
                <c:pt idx="0">
                  <c:v>‰SubDes, 2017</c:v>
                </c:pt>
              </c:strCache>
            </c:strRef>
          </c:cat>
          <c:val>
            <c:numRef>
              <c:f>AUX!$L$536</c:f>
              <c:numCache>
                <c:formatCode>0.0</c:formatCode>
                <c:ptCount val="1"/>
                <c:pt idx="0">
                  <c:v>10.868899340364294</c:v>
                </c:pt>
              </c:numCache>
            </c:numRef>
          </c:val>
          <c:extLst xmlns:c16r2="http://schemas.microsoft.com/office/drawing/2015/06/chart">
            <c:ext xmlns:c16="http://schemas.microsoft.com/office/drawing/2014/chart" uri="{C3380CC4-5D6E-409C-BE32-E72D297353CC}">
              <c16:uniqueId val="{00000002-E82A-4BE7-8A39-48F16527D7CD}"/>
            </c:ext>
          </c:extLst>
        </c:ser>
        <c:ser>
          <c:idx val="3"/>
          <c:order val="3"/>
          <c:tx>
            <c:strRef>
              <c:f>AUX!$A$538</c:f>
              <c:strCache>
                <c:ptCount val="1"/>
                <c:pt idx="0">
                  <c:v>bar2</c:v>
                </c:pt>
              </c:strCache>
            </c:strRef>
          </c:tx>
          <c:spPr>
            <a:solidFill>
              <a:schemeClr val="accent6">
                <a:lumMod val="20000"/>
                <a:lumOff val="80000"/>
              </a:schemeClr>
            </a:solidFill>
            <a:ln>
              <a:solidFill>
                <a:schemeClr val="accent6">
                  <a:lumMod val="20000"/>
                  <a:lumOff val="80000"/>
                </a:schemeClr>
              </a:solidFill>
            </a:ln>
          </c:spPr>
          <c:invertIfNegative val="0"/>
          <c:cat>
            <c:strRef>
              <c:f>AUX!$L$508</c:f>
              <c:strCache>
                <c:ptCount val="1"/>
                <c:pt idx="0">
                  <c:v>‰SubDes, 2017</c:v>
                </c:pt>
              </c:strCache>
            </c:strRef>
          </c:cat>
          <c:val>
            <c:numRef>
              <c:f>AUX!$L$538</c:f>
              <c:numCache>
                <c:formatCode>0.0</c:formatCode>
                <c:ptCount val="1"/>
                <c:pt idx="0">
                  <c:v>15.818268860358003</c:v>
                </c:pt>
              </c:numCache>
            </c:numRef>
          </c:val>
          <c:extLst xmlns:c16r2="http://schemas.microsoft.com/office/drawing/2015/06/chart">
            <c:ext xmlns:c16="http://schemas.microsoft.com/office/drawing/2014/chart" uri="{C3380CC4-5D6E-409C-BE32-E72D297353CC}">
              <c16:uniqueId val="{00000003-E82A-4BE7-8A39-48F16527D7CD}"/>
            </c:ext>
          </c:extLst>
        </c:ser>
        <c:dLbls>
          <c:showLegendKey val="0"/>
          <c:showVal val="0"/>
          <c:showCatName val="0"/>
          <c:showSerName val="0"/>
          <c:showPercent val="0"/>
          <c:showBubbleSize val="0"/>
        </c:dLbls>
        <c:gapWidth val="0"/>
        <c:overlap val="100"/>
        <c:axId val="774100992"/>
        <c:axId val="774239296"/>
      </c:barChart>
      <c:scatterChart>
        <c:scatterStyle val="lineMarker"/>
        <c:varyColors val="0"/>
        <c:ser>
          <c:idx val="4"/>
          <c:order val="4"/>
          <c:tx>
            <c:strRef>
              <c:f>AUX!$A$530</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AUX!$L$530</c:f>
              <c:numCache>
                <c:formatCode>0.0</c:formatCode>
                <c:ptCount val="1"/>
                <c:pt idx="0">
                  <c:v>63.78064325984225</c:v>
                </c:pt>
              </c:numCache>
            </c:numRef>
          </c:xVal>
          <c:yVal>
            <c:numRef>
              <c:f>AUX!$M$508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E82A-4BE7-8A39-48F16527D7CD}"/>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AUX!$L$532</c:f>
              <c:numCache>
                <c:formatCode>0.0</c:formatCode>
                <c:ptCount val="1"/>
                <c:pt idx="0">
                  <c:v>59.805957696074287</c:v>
                </c:pt>
              </c:numCache>
            </c:numRef>
          </c:xVal>
          <c:yVal>
            <c:numRef>
              <c:f>AUX!$M$508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E82A-4BE7-8A39-48F16527D7CD}"/>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AUX!$L$531</c:f>
              <c:numCache>
                <c:formatCode>0.0</c:formatCode>
                <c:ptCount val="1"/>
                <c:pt idx="0">
                  <c:v>70.952979138929976</c:v>
                </c:pt>
              </c:numCache>
            </c:numRef>
          </c:xVal>
          <c:yVal>
            <c:numRef>
              <c:f>AUX!$M$508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E82A-4BE7-8A39-48F16527D7CD}"/>
            </c:ext>
          </c:extLst>
        </c:ser>
        <c:dLbls>
          <c:showLegendKey val="0"/>
          <c:showVal val="0"/>
          <c:showCatName val="0"/>
          <c:showSerName val="0"/>
          <c:showPercent val="0"/>
          <c:showBubbleSize val="0"/>
        </c:dLbls>
        <c:axId val="774240448"/>
        <c:axId val="774239872"/>
      </c:scatterChart>
      <c:catAx>
        <c:axId val="774100992"/>
        <c:scaling>
          <c:orientation val="minMax"/>
        </c:scaling>
        <c:delete val="1"/>
        <c:axPos val="l"/>
        <c:numFmt formatCode="General" sourceLinked="1"/>
        <c:majorTickMark val="out"/>
        <c:minorTickMark val="none"/>
        <c:tickLblPos val="none"/>
        <c:crossAx val="774239296"/>
        <c:crosses val="autoZero"/>
        <c:auto val="1"/>
        <c:lblAlgn val="ctr"/>
        <c:lblOffset val="100"/>
        <c:noMultiLvlLbl val="0"/>
      </c:catAx>
      <c:valAx>
        <c:axId val="77423929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4100992"/>
        <c:crosses val="autoZero"/>
        <c:crossBetween val="between"/>
      </c:valAx>
      <c:valAx>
        <c:axId val="774239872"/>
        <c:scaling>
          <c:orientation val="minMax"/>
          <c:max val="0.5"/>
          <c:min val="-0.5"/>
        </c:scaling>
        <c:delete val="1"/>
        <c:axPos val="r"/>
        <c:numFmt formatCode="General" sourceLinked="1"/>
        <c:majorTickMark val="out"/>
        <c:minorTickMark val="none"/>
        <c:tickLblPos val="none"/>
        <c:crossAx val="774240448"/>
        <c:crosses val="max"/>
        <c:crossBetween val="midCat"/>
      </c:valAx>
      <c:valAx>
        <c:axId val="774240448"/>
        <c:scaling>
          <c:orientation val="minMax"/>
        </c:scaling>
        <c:delete val="1"/>
        <c:axPos val="b"/>
        <c:numFmt formatCode="0.0" sourceLinked="1"/>
        <c:majorTickMark val="out"/>
        <c:minorTickMark val="none"/>
        <c:tickLblPos val="none"/>
        <c:crossAx val="77423987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6">
                <a:lumMod val="20000"/>
                <a:lumOff val="80000"/>
              </a:schemeClr>
            </a:solidFill>
            <a:ln>
              <a:solidFill>
                <a:schemeClr val="accent6">
                  <a:lumMod val="20000"/>
                  <a:lumOff val="80000"/>
                </a:schemeClr>
              </a:solidFill>
            </a:ln>
          </c:spPr>
          <c:invertIfNegative val="0"/>
          <c:cat>
            <c:strRef>
              <c:f>AUX!$O$508</c:f>
              <c:strCache>
                <c:ptCount val="1"/>
                <c:pt idx="0">
                  <c:v>RU RECOLHIDOS_SELETIV</c:v>
                </c:pt>
              </c:strCache>
            </c:strRef>
          </c:cat>
          <c:val>
            <c:numRef>
              <c:f>AUX!$O$534</c:f>
              <c:numCache>
                <c:formatCode>0.0</c:formatCode>
                <c:ptCount val="1"/>
                <c:pt idx="0">
                  <c:v>8.3580823080186697</c:v>
                </c:pt>
              </c:numCache>
            </c:numRef>
          </c:val>
          <c:extLst xmlns:c16r2="http://schemas.microsoft.com/office/drawing/2015/06/chart">
            <c:ext xmlns:c16="http://schemas.microsoft.com/office/drawing/2014/chart" uri="{C3380CC4-5D6E-409C-BE32-E72D297353CC}">
              <c16:uniqueId val="{00000000-315B-4C63-AC8A-013EFDCD442C}"/>
            </c:ext>
          </c:extLst>
        </c:ser>
        <c:ser>
          <c:idx val="1"/>
          <c:order val="1"/>
          <c:tx>
            <c:strRef>
              <c:f>AUX!$A$535</c:f>
              <c:strCache>
                <c:ptCount val="1"/>
                <c:pt idx="0">
                  <c:v>2Q Box</c:v>
                </c:pt>
              </c:strCache>
            </c:strRef>
          </c:tx>
          <c:spPr>
            <a:solidFill>
              <a:schemeClr val="accent6">
                <a:lumMod val="60000"/>
                <a:lumOff val="40000"/>
              </a:schemeClr>
            </a:solidFill>
            <a:ln>
              <a:solidFill>
                <a:schemeClr val="accent6">
                  <a:lumMod val="20000"/>
                  <a:lumOff val="80000"/>
                </a:schemeClr>
              </a:solidFill>
            </a:ln>
          </c:spPr>
          <c:invertIfNegative val="0"/>
          <c:cat>
            <c:strRef>
              <c:f>AUX!$O$508</c:f>
              <c:strCache>
                <c:ptCount val="1"/>
                <c:pt idx="0">
                  <c:v>RU RECOLHIDOS_SELETIV</c:v>
                </c:pt>
              </c:strCache>
            </c:strRef>
          </c:cat>
          <c:val>
            <c:numRef>
              <c:f>AUX!$O$535</c:f>
              <c:numCache>
                <c:formatCode>0.0</c:formatCode>
                <c:ptCount val="1"/>
                <c:pt idx="0">
                  <c:v>7.1701315231226097</c:v>
                </c:pt>
              </c:numCache>
            </c:numRef>
          </c:val>
          <c:extLst xmlns:c16r2="http://schemas.microsoft.com/office/drawing/2015/06/chart">
            <c:ext xmlns:c16="http://schemas.microsoft.com/office/drawing/2014/chart" uri="{C3380CC4-5D6E-409C-BE32-E72D297353CC}">
              <c16:uniqueId val="{00000001-315B-4C63-AC8A-013EFDCD442C}"/>
            </c:ext>
          </c:extLst>
        </c:ser>
        <c:ser>
          <c:idx val="2"/>
          <c:order val="2"/>
          <c:tx>
            <c:strRef>
              <c:f>AUX!$A$536</c:f>
              <c:strCache>
                <c:ptCount val="1"/>
                <c:pt idx="0">
                  <c:v>3Q Box</c:v>
                </c:pt>
              </c:strCache>
            </c:strRef>
          </c:tx>
          <c:spPr>
            <a:solidFill>
              <a:schemeClr val="accent6">
                <a:lumMod val="60000"/>
                <a:lumOff val="40000"/>
              </a:schemeClr>
            </a:solidFill>
            <a:ln>
              <a:solidFill>
                <a:schemeClr val="accent6">
                  <a:lumMod val="20000"/>
                  <a:lumOff val="80000"/>
                </a:schemeClr>
              </a:solidFill>
            </a:ln>
          </c:spPr>
          <c:invertIfNegative val="0"/>
          <c:cat>
            <c:strRef>
              <c:f>AUX!$O$508</c:f>
              <c:strCache>
                <c:ptCount val="1"/>
                <c:pt idx="0">
                  <c:v>RU RECOLHIDOS_SELETIV</c:v>
                </c:pt>
              </c:strCache>
            </c:strRef>
          </c:cat>
          <c:val>
            <c:numRef>
              <c:f>AUX!$O$536</c:f>
              <c:numCache>
                <c:formatCode>0.0</c:formatCode>
                <c:ptCount val="1"/>
                <c:pt idx="0">
                  <c:v>15.867628341111583</c:v>
                </c:pt>
              </c:numCache>
            </c:numRef>
          </c:val>
          <c:extLst xmlns:c16r2="http://schemas.microsoft.com/office/drawing/2015/06/chart">
            <c:ext xmlns:c16="http://schemas.microsoft.com/office/drawing/2014/chart" uri="{C3380CC4-5D6E-409C-BE32-E72D297353CC}">
              <c16:uniqueId val="{00000002-315B-4C63-AC8A-013EFDCD442C}"/>
            </c:ext>
          </c:extLst>
        </c:ser>
        <c:ser>
          <c:idx val="3"/>
          <c:order val="3"/>
          <c:tx>
            <c:strRef>
              <c:f>AUX!$A$538</c:f>
              <c:strCache>
                <c:ptCount val="1"/>
                <c:pt idx="0">
                  <c:v>bar2</c:v>
                </c:pt>
              </c:strCache>
            </c:strRef>
          </c:tx>
          <c:spPr>
            <a:solidFill>
              <a:schemeClr val="accent6">
                <a:lumMod val="20000"/>
                <a:lumOff val="80000"/>
              </a:schemeClr>
            </a:solidFill>
            <a:ln>
              <a:solidFill>
                <a:schemeClr val="accent6">
                  <a:lumMod val="20000"/>
                  <a:lumOff val="80000"/>
                </a:schemeClr>
              </a:solidFill>
            </a:ln>
          </c:spPr>
          <c:invertIfNegative val="0"/>
          <c:cat>
            <c:strRef>
              <c:f>AUX!$O$508</c:f>
              <c:strCache>
                <c:ptCount val="1"/>
                <c:pt idx="0">
                  <c:v>RU RECOLHIDOS_SELETIV</c:v>
                </c:pt>
              </c:strCache>
            </c:strRef>
          </c:cat>
          <c:val>
            <c:numRef>
              <c:f>AUX!$O$538</c:f>
              <c:numCache>
                <c:formatCode>0.0</c:formatCode>
                <c:ptCount val="1"/>
                <c:pt idx="0">
                  <c:v>68.604157827747144</c:v>
                </c:pt>
              </c:numCache>
            </c:numRef>
          </c:val>
          <c:extLst xmlns:c16r2="http://schemas.microsoft.com/office/drawing/2015/06/chart">
            <c:ext xmlns:c16="http://schemas.microsoft.com/office/drawing/2014/chart" uri="{C3380CC4-5D6E-409C-BE32-E72D297353CC}">
              <c16:uniqueId val="{00000003-315B-4C63-AC8A-013EFDCD442C}"/>
            </c:ext>
          </c:extLst>
        </c:ser>
        <c:dLbls>
          <c:showLegendKey val="0"/>
          <c:showVal val="0"/>
          <c:showCatName val="0"/>
          <c:showSerName val="0"/>
          <c:showPercent val="0"/>
          <c:showBubbleSize val="0"/>
        </c:dLbls>
        <c:gapWidth val="0"/>
        <c:overlap val="100"/>
        <c:axId val="774361088"/>
        <c:axId val="774390336"/>
      </c:barChart>
      <c:scatterChart>
        <c:scatterStyle val="lineMarker"/>
        <c:varyColors val="0"/>
        <c:ser>
          <c:idx val="4"/>
          <c:order val="4"/>
          <c:tx>
            <c:strRef>
              <c:f>AUX!$A$530</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AUX!$O$530</c:f>
              <c:numCache>
                <c:formatCode>0.0</c:formatCode>
                <c:ptCount val="1"/>
                <c:pt idx="0">
                  <c:v>25.196662893949451</c:v>
                </c:pt>
              </c:numCache>
            </c:numRef>
          </c:xVal>
          <c:yVal>
            <c:numRef>
              <c:f>AUX!$O$508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315B-4C63-AC8A-013EFDCD442C}"/>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AUX!$O$532</c:f>
              <c:numCache>
                <c:formatCode>0.0</c:formatCode>
                <c:ptCount val="1"/>
                <c:pt idx="0">
                  <c:v>25.025401036919259</c:v>
                </c:pt>
              </c:numCache>
            </c:numRef>
          </c:xVal>
          <c:yVal>
            <c:numRef>
              <c:f>AUX!$O$508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315B-4C63-AC8A-013EFDCD442C}"/>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AUX!$O$531</c:f>
              <c:numCache>
                <c:formatCode>0.0</c:formatCode>
                <c:ptCount val="1"/>
                <c:pt idx="0">
                  <c:v>29.741196436147643</c:v>
                </c:pt>
              </c:numCache>
            </c:numRef>
          </c:xVal>
          <c:yVal>
            <c:numRef>
              <c:f>AUX!$O$508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315B-4C63-AC8A-013EFDCD442C}"/>
            </c:ext>
          </c:extLst>
        </c:ser>
        <c:dLbls>
          <c:showLegendKey val="0"/>
          <c:showVal val="0"/>
          <c:showCatName val="0"/>
          <c:showSerName val="0"/>
          <c:showPercent val="0"/>
          <c:showBubbleSize val="0"/>
        </c:dLbls>
        <c:axId val="774391488"/>
        <c:axId val="774390912"/>
      </c:scatterChart>
      <c:catAx>
        <c:axId val="774361088"/>
        <c:scaling>
          <c:orientation val="minMax"/>
        </c:scaling>
        <c:delete val="1"/>
        <c:axPos val="l"/>
        <c:numFmt formatCode="General" sourceLinked="1"/>
        <c:majorTickMark val="out"/>
        <c:minorTickMark val="none"/>
        <c:tickLblPos val="none"/>
        <c:crossAx val="774390336"/>
        <c:crosses val="autoZero"/>
        <c:auto val="1"/>
        <c:lblAlgn val="ctr"/>
        <c:lblOffset val="100"/>
        <c:noMultiLvlLbl val="0"/>
      </c:catAx>
      <c:valAx>
        <c:axId val="77439033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4361088"/>
        <c:crosses val="autoZero"/>
        <c:crossBetween val="between"/>
      </c:valAx>
      <c:valAx>
        <c:axId val="774390912"/>
        <c:scaling>
          <c:orientation val="minMax"/>
          <c:max val="0.5"/>
          <c:min val="-0.5"/>
        </c:scaling>
        <c:delete val="1"/>
        <c:axPos val="r"/>
        <c:numFmt formatCode="General" sourceLinked="1"/>
        <c:majorTickMark val="out"/>
        <c:minorTickMark val="none"/>
        <c:tickLblPos val="none"/>
        <c:crossAx val="774391488"/>
        <c:crosses val="max"/>
        <c:crossBetween val="midCat"/>
      </c:valAx>
      <c:valAx>
        <c:axId val="774391488"/>
        <c:scaling>
          <c:orientation val="minMax"/>
        </c:scaling>
        <c:delete val="1"/>
        <c:axPos val="b"/>
        <c:numFmt formatCode="0.0" sourceLinked="1"/>
        <c:majorTickMark val="out"/>
        <c:minorTickMark val="none"/>
        <c:tickLblPos val="none"/>
        <c:crossAx val="77439091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4">
                <a:lumMod val="20000"/>
                <a:lumOff val="80000"/>
              </a:schemeClr>
            </a:solidFill>
            <a:ln>
              <a:solidFill>
                <a:schemeClr val="accent4">
                  <a:lumMod val="20000"/>
                  <a:lumOff val="80000"/>
                </a:schemeClr>
              </a:solidFill>
            </a:ln>
          </c:spPr>
          <c:invertIfNegative val="0"/>
          <c:cat>
            <c:strRef>
              <c:f>AUX!$R$508</c:f>
              <c:strCache>
                <c:ptCount val="1"/>
                <c:pt idx="0">
                  <c:v>%Nasc. Mulh &lt;20 anos</c:v>
                </c:pt>
              </c:strCache>
            </c:strRef>
          </c:cat>
          <c:val>
            <c:numRef>
              <c:f>AUX!$R$534</c:f>
              <c:numCache>
                <c:formatCode>0.0</c:formatCode>
                <c:ptCount val="1"/>
                <c:pt idx="0">
                  <c:v>65.498696247945801</c:v>
                </c:pt>
              </c:numCache>
            </c:numRef>
          </c:val>
          <c:extLst xmlns:c16r2="http://schemas.microsoft.com/office/drawing/2015/06/chart">
            <c:ext xmlns:c16="http://schemas.microsoft.com/office/drawing/2014/chart" uri="{C3380CC4-5D6E-409C-BE32-E72D297353CC}">
              <c16:uniqueId val="{00000000-017C-472B-A3FF-0E80647EA4C4}"/>
            </c:ext>
          </c:extLst>
        </c:ser>
        <c:ser>
          <c:idx val="1"/>
          <c:order val="1"/>
          <c:tx>
            <c:strRef>
              <c:f>AUX!$A$535</c:f>
              <c:strCache>
                <c:ptCount val="1"/>
                <c:pt idx="0">
                  <c:v>2Q Box</c:v>
                </c:pt>
              </c:strCache>
            </c:strRef>
          </c:tx>
          <c:spPr>
            <a:solidFill>
              <a:schemeClr val="accent4">
                <a:lumMod val="60000"/>
                <a:lumOff val="40000"/>
              </a:schemeClr>
            </a:solidFill>
            <a:ln>
              <a:solidFill>
                <a:schemeClr val="accent4">
                  <a:lumMod val="20000"/>
                  <a:lumOff val="80000"/>
                </a:schemeClr>
              </a:solidFill>
            </a:ln>
          </c:spPr>
          <c:invertIfNegative val="0"/>
          <c:cat>
            <c:strRef>
              <c:f>AUX!$R$508</c:f>
              <c:strCache>
                <c:ptCount val="1"/>
                <c:pt idx="0">
                  <c:v>%Nasc. Mulh &lt;20 anos</c:v>
                </c:pt>
              </c:strCache>
            </c:strRef>
          </c:cat>
          <c:val>
            <c:numRef>
              <c:f>AUX!$R$535</c:f>
              <c:numCache>
                <c:formatCode>0.0</c:formatCode>
                <c:ptCount val="1"/>
                <c:pt idx="0">
                  <c:v>9.6843437246527628</c:v>
                </c:pt>
              </c:numCache>
            </c:numRef>
          </c:val>
          <c:extLst xmlns:c16r2="http://schemas.microsoft.com/office/drawing/2015/06/chart">
            <c:ext xmlns:c16="http://schemas.microsoft.com/office/drawing/2014/chart" uri="{C3380CC4-5D6E-409C-BE32-E72D297353CC}">
              <c16:uniqueId val="{00000001-017C-472B-A3FF-0E80647EA4C4}"/>
            </c:ext>
          </c:extLst>
        </c:ser>
        <c:ser>
          <c:idx val="2"/>
          <c:order val="2"/>
          <c:tx>
            <c:strRef>
              <c:f>AUX!$A$536</c:f>
              <c:strCache>
                <c:ptCount val="1"/>
                <c:pt idx="0">
                  <c:v>3Q Box</c:v>
                </c:pt>
              </c:strCache>
            </c:strRef>
          </c:tx>
          <c:spPr>
            <a:solidFill>
              <a:schemeClr val="accent4">
                <a:lumMod val="60000"/>
                <a:lumOff val="40000"/>
              </a:schemeClr>
            </a:solidFill>
            <a:ln>
              <a:solidFill>
                <a:schemeClr val="accent4">
                  <a:lumMod val="20000"/>
                  <a:lumOff val="80000"/>
                </a:schemeClr>
              </a:solidFill>
            </a:ln>
          </c:spPr>
          <c:invertIfNegative val="0"/>
          <c:cat>
            <c:strRef>
              <c:f>AUX!$R$508</c:f>
              <c:strCache>
                <c:ptCount val="1"/>
                <c:pt idx="0">
                  <c:v>%Nasc. Mulh &lt;20 anos</c:v>
                </c:pt>
              </c:strCache>
            </c:strRef>
          </c:cat>
          <c:val>
            <c:numRef>
              <c:f>AUX!$R$536</c:f>
              <c:numCache>
                <c:formatCode>0.0</c:formatCode>
                <c:ptCount val="1"/>
                <c:pt idx="0">
                  <c:v>7.9235652203708042</c:v>
                </c:pt>
              </c:numCache>
            </c:numRef>
          </c:val>
          <c:extLst xmlns:c16r2="http://schemas.microsoft.com/office/drawing/2015/06/chart">
            <c:ext xmlns:c16="http://schemas.microsoft.com/office/drawing/2014/chart" uri="{C3380CC4-5D6E-409C-BE32-E72D297353CC}">
              <c16:uniqueId val="{00000002-017C-472B-A3FF-0E80647EA4C4}"/>
            </c:ext>
          </c:extLst>
        </c:ser>
        <c:ser>
          <c:idx val="3"/>
          <c:order val="3"/>
          <c:tx>
            <c:strRef>
              <c:f>AUX!$A$538</c:f>
              <c:strCache>
                <c:ptCount val="1"/>
                <c:pt idx="0">
                  <c:v>bar2</c:v>
                </c:pt>
              </c:strCache>
            </c:strRef>
          </c:tx>
          <c:spPr>
            <a:solidFill>
              <a:schemeClr val="accent4">
                <a:lumMod val="20000"/>
                <a:lumOff val="80000"/>
              </a:schemeClr>
            </a:solidFill>
            <a:ln>
              <a:solidFill>
                <a:schemeClr val="accent4">
                  <a:lumMod val="20000"/>
                  <a:lumOff val="80000"/>
                </a:schemeClr>
              </a:solidFill>
            </a:ln>
          </c:spPr>
          <c:invertIfNegative val="0"/>
          <c:cat>
            <c:strRef>
              <c:f>AUX!$R$508</c:f>
              <c:strCache>
                <c:ptCount val="1"/>
                <c:pt idx="0">
                  <c:v>%Nasc. Mulh &lt;20 anos</c:v>
                </c:pt>
              </c:strCache>
            </c:strRef>
          </c:cat>
          <c:val>
            <c:numRef>
              <c:f>AUX!$R$538</c:f>
              <c:numCache>
                <c:formatCode>0.0</c:formatCode>
                <c:ptCount val="1"/>
                <c:pt idx="0">
                  <c:v>16.893394807030631</c:v>
                </c:pt>
              </c:numCache>
            </c:numRef>
          </c:val>
          <c:extLst xmlns:c16r2="http://schemas.microsoft.com/office/drawing/2015/06/chart">
            <c:ext xmlns:c16="http://schemas.microsoft.com/office/drawing/2014/chart" uri="{C3380CC4-5D6E-409C-BE32-E72D297353CC}">
              <c16:uniqueId val="{00000003-017C-472B-A3FF-0E80647EA4C4}"/>
            </c:ext>
          </c:extLst>
        </c:ser>
        <c:dLbls>
          <c:showLegendKey val="0"/>
          <c:showVal val="0"/>
          <c:showCatName val="0"/>
          <c:showSerName val="0"/>
          <c:showPercent val="0"/>
          <c:showBubbleSize val="0"/>
        </c:dLbls>
        <c:gapWidth val="0"/>
        <c:overlap val="100"/>
        <c:axId val="774102016"/>
        <c:axId val="774393792"/>
      </c:barChart>
      <c:scatterChart>
        <c:scatterStyle val="lineMarker"/>
        <c:varyColors val="0"/>
        <c:ser>
          <c:idx val="4"/>
          <c:order val="4"/>
          <c:tx>
            <c:strRef>
              <c:f>AUX!$A$530</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AUX!$R$530</c:f>
              <c:numCache>
                <c:formatCode>0.0</c:formatCode>
                <c:ptCount val="1"/>
                <c:pt idx="0">
                  <c:v>62.205293716935472</c:v>
                </c:pt>
              </c:numCache>
            </c:numRef>
          </c:xVal>
          <c:yVal>
            <c:numRef>
              <c:f>AUX!$R$508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017C-472B-A3FF-0E80647EA4C4}"/>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AUX!$R$532</c:f>
              <c:numCache>
                <c:formatCode>0.0</c:formatCode>
                <c:ptCount val="1"/>
                <c:pt idx="0">
                  <c:v>39.623119544525245</c:v>
                </c:pt>
              </c:numCache>
            </c:numRef>
          </c:xVal>
          <c:yVal>
            <c:numRef>
              <c:f>AUX!$R$508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017C-472B-A3FF-0E80647EA4C4}"/>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AUX!$R$531</c:f>
              <c:numCache>
                <c:formatCode>0.0</c:formatCode>
                <c:ptCount val="1"/>
                <c:pt idx="0">
                  <c:v>70.779048113732387</c:v>
                </c:pt>
              </c:numCache>
            </c:numRef>
          </c:xVal>
          <c:yVal>
            <c:numRef>
              <c:f>AUX!$R$508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017C-472B-A3FF-0E80647EA4C4}"/>
            </c:ext>
          </c:extLst>
        </c:ser>
        <c:dLbls>
          <c:showLegendKey val="0"/>
          <c:showVal val="0"/>
          <c:showCatName val="0"/>
          <c:showSerName val="0"/>
          <c:showPercent val="0"/>
          <c:showBubbleSize val="0"/>
        </c:dLbls>
        <c:axId val="774394944"/>
        <c:axId val="774394368"/>
      </c:scatterChart>
      <c:catAx>
        <c:axId val="774102016"/>
        <c:scaling>
          <c:orientation val="minMax"/>
        </c:scaling>
        <c:delete val="1"/>
        <c:axPos val="l"/>
        <c:numFmt formatCode="General" sourceLinked="0"/>
        <c:majorTickMark val="out"/>
        <c:minorTickMark val="none"/>
        <c:tickLblPos val="none"/>
        <c:crossAx val="774393792"/>
        <c:crosses val="autoZero"/>
        <c:auto val="1"/>
        <c:lblAlgn val="ctr"/>
        <c:lblOffset val="100"/>
        <c:noMultiLvlLbl val="0"/>
      </c:catAx>
      <c:valAx>
        <c:axId val="77439379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4102016"/>
        <c:crosses val="autoZero"/>
        <c:crossBetween val="between"/>
      </c:valAx>
      <c:valAx>
        <c:axId val="774394368"/>
        <c:scaling>
          <c:orientation val="minMax"/>
          <c:max val="0.5"/>
          <c:min val="-0.5"/>
        </c:scaling>
        <c:delete val="1"/>
        <c:axPos val="r"/>
        <c:numFmt formatCode="General" sourceLinked="1"/>
        <c:majorTickMark val="out"/>
        <c:minorTickMark val="none"/>
        <c:tickLblPos val="none"/>
        <c:crossAx val="774394944"/>
        <c:crosses val="max"/>
        <c:crossBetween val="midCat"/>
      </c:valAx>
      <c:valAx>
        <c:axId val="774394944"/>
        <c:scaling>
          <c:orientation val="minMax"/>
        </c:scaling>
        <c:delete val="1"/>
        <c:axPos val="b"/>
        <c:numFmt formatCode="0.0" sourceLinked="1"/>
        <c:majorTickMark val="out"/>
        <c:minorTickMark val="none"/>
        <c:tickLblPos val="none"/>
        <c:crossAx val="77439436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4">
                <a:lumMod val="20000"/>
                <a:lumOff val="80000"/>
              </a:schemeClr>
            </a:solidFill>
            <a:ln>
              <a:solidFill>
                <a:schemeClr val="accent4">
                  <a:lumMod val="20000"/>
                  <a:lumOff val="80000"/>
                </a:schemeClr>
              </a:solidFill>
            </a:ln>
          </c:spPr>
          <c:invertIfNegative val="0"/>
          <c:cat>
            <c:strRef>
              <c:f>AUX!$S$508</c:f>
              <c:strCache>
                <c:ptCount val="1"/>
                <c:pt idx="0">
                  <c:v>%Nasc. Mulh &gt;=35 anos</c:v>
                </c:pt>
              </c:strCache>
            </c:strRef>
          </c:cat>
          <c:val>
            <c:numRef>
              <c:f>AUX!$S$534</c:f>
              <c:numCache>
                <c:formatCode>0.0</c:formatCode>
                <c:ptCount val="1"/>
                <c:pt idx="0">
                  <c:v>47.334611460385716</c:v>
                </c:pt>
              </c:numCache>
            </c:numRef>
          </c:val>
          <c:extLst xmlns:c16r2="http://schemas.microsoft.com/office/drawing/2015/06/chart">
            <c:ext xmlns:c16="http://schemas.microsoft.com/office/drawing/2014/chart" uri="{C3380CC4-5D6E-409C-BE32-E72D297353CC}">
              <c16:uniqueId val="{00000000-4E38-48B1-81C1-5BAF58942C03}"/>
            </c:ext>
          </c:extLst>
        </c:ser>
        <c:ser>
          <c:idx val="1"/>
          <c:order val="1"/>
          <c:tx>
            <c:strRef>
              <c:f>AUX!$A$535</c:f>
              <c:strCache>
                <c:ptCount val="1"/>
                <c:pt idx="0">
                  <c:v>2Q Box</c:v>
                </c:pt>
              </c:strCache>
            </c:strRef>
          </c:tx>
          <c:spPr>
            <a:solidFill>
              <a:schemeClr val="accent4">
                <a:lumMod val="60000"/>
                <a:lumOff val="40000"/>
              </a:schemeClr>
            </a:solidFill>
            <a:ln>
              <a:solidFill>
                <a:schemeClr val="accent4">
                  <a:lumMod val="20000"/>
                  <a:lumOff val="80000"/>
                </a:schemeClr>
              </a:solidFill>
            </a:ln>
          </c:spPr>
          <c:invertIfNegative val="0"/>
          <c:cat>
            <c:strRef>
              <c:f>AUX!$S$508</c:f>
              <c:strCache>
                <c:ptCount val="1"/>
                <c:pt idx="0">
                  <c:v>%Nasc. Mulh &gt;=35 anos</c:v>
                </c:pt>
              </c:strCache>
            </c:strRef>
          </c:cat>
          <c:val>
            <c:numRef>
              <c:f>AUX!$S$535</c:f>
              <c:numCache>
                <c:formatCode>0.0</c:formatCode>
                <c:ptCount val="1"/>
                <c:pt idx="0">
                  <c:v>9.8498617631854017</c:v>
                </c:pt>
              </c:numCache>
            </c:numRef>
          </c:val>
          <c:extLst xmlns:c16r2="http://schemas.microsoft.com/office/drawing/2015/06/chart">
            <c:ext xmlns:c16="http://schemas.microsoft.com/office/drawing/2014/chart" uri="{C3380CC4-5D6E-409C-BE32-E72D297353CC}">
              <c16:uniqueId val="{00000001-4E38-48B1-81C1-5BAF58942C03}"/>
            </c:ext>
          </c:extLst>
        </c:ser>
        <c:ser>
          <c:idx val="2"/>
          <c:order val="2"/>
          <c:tx>
            <c:strRef>
              <c:f>AUX!$A$536</c:f>
              <c:strCache>
                <c:ptCount val="1"/>
                <c:pt idx="0">
                  <c:v>3Q Box</c:v>
                </c:pt>
              </c:strCache>
            </c:strRef>
          </c:tx>
          <c:spPr>
            <a:solidFill>
              <a:schemeClr val="accent4">
                <a:lumMod val="60000"/>
                <a:lumOff val="40000"/>
              </a:schemeClr>
            </a:solidFill>
            <a:ln>
              <a:solidFill>
                <a:schemeClr val="accent4">
                  <a:lumMod val="20000"/>
                  <a:lumOff val="80000"/>
                </a:schemeClr>
              </a:solidFill>
            </a:ln>
          </c:spPr>
          <c:invertIfNegative val="0"/>
          <c:cat>
            <c:strRef>
              <c:f>AUX!$S$508</c:f>
              <c:strCache>
                <c:ptCount val="1"/>
                <c:pt idx="0">
                  <c:v>%Nasc. Mulh &gt;=35 anos</c:v>
                </c:pt>
              </c:strCache>
            </c:strRef>
          </c:cat>
          <c:val>
            <c:numRef>
              <c:f>AUX!$S$536</c:f>
              <c:numCache>
                <c:formatCode>0.0</c:formatCode>
                <c:ptCount val="1"/>
                <c:pt idx="0">
                  <c:v>11.121765965255406</c:v>
                </c:pt>
              </c:numCache>
            </c:numRef>
          </c:val>
          <c:extLst xmlns:c16r2="http://schemas.microsoft.com/office/drawing/2015/06/chart">
            <c:ext xmlns:c16="http://schemas.microsoft.com/office/drawing/2014/chart" uri="{C3380CC4-5D6E-409C-BE32-E72D297353CC}">
              <c16:uniqueId val="{00000002-4E38-48B1-81C1-5BAF58942C03}"/>
            </c:ext>
          </c:extLst>
        </c:ser>
        <c:ser>
          <c:idx val="3"/>
          <c:order val="3"/>
          <c:tx>
            <c:strRef>
              <c:f>AUX!$A$538</c:f>
              <c:strCache>
                <c:ptCount val="1"/>
                <c:pt idx="0">
                  <c:v>bar2</c:v>
                </c:pt>
              </c:strCache>
            </c:strRef>
          </c:tx>
          <c:spPr>
            <a:solidFill>
              <a:schemeClr val="accent4">
                <a:lumMod val="20000"/>
                <a:lumOff val="80000"/>
              </a:schemeClr>
            </a:solidFill>
            <a:ln>
              <a:solidFill>
                <a:schemeClr val="accent4">
                  <a:lumMod val="20000"/>
                  <a:lumOff val="80000"/>
                </a:schemeClr>
              </a:solidFill>
            </a:ln>
          </c:spPr>
          <c:invertIfNegative val="0"/>
          <c:cat>
            <c:strRef>
              <c:f>AUX!$S$508</c:f>
              <c:strCache>
                <c:ptCount val="1"/>
                <c:pt idx="0">
                  <c:v>%Nasc. Mulh &gt;=35 anos</c:v>
                </c:pt>
              </c:strCache>
            </c:strRef>
          </c:cat>
          <c:val>
            <c:numRef>
              <c:f>AUX!$S$538</c:f>
              <c:numCache>
                <c:formatCode>0.0</c:formatCode>
                <c:ptCount val="1"/>
                <c:pt idx="0">
                  <c:v>31.693760811173476</c:v>
                </c:pt>
              </c:numCache>
            </c:numRef>
          </c:val>
          <c:extLst xmlns:c16r2="http://schemas.microsoft.com/office/drawing/2015/06/chart">
            <c:ext xmlns:c16="http://schemas.microsoft.com/office/drawing/2014/chart" uri="{C3380CC4-5D6E-409C-BE32-E72D297353CC}">
              <c16:uniqueId val="{00000003-4E38-48B1-81C1-5BAF58942C03}"/>
            </c:ext>
          </c:extLst>
        </c:ser>
        <c:dLbls>
          <c:showLegendKey val="0"/>
          <c:showVal val="0"/>
          <c:showCatName val="0"/>
          <c:showSerName val="0"/>
          <c:showPercent val="0"/>
          <c:showBubbleSize val="0"/>
        </c:dLbls>
        <c:gapWidth val="0"/>
        <c:overlap val="100"/>
        <c:axId val="774363648"/>
        <c:axId val="774397248"/>
      </c:barChart>
      <c:scatterChart>
        <c:scatterStyle val="lineMarker"/>
        <c:varyColors val="0"/>
        <c:ser>
          <c:idx val="4"/>
          <c:order val="4"/>
          <c:tx>
            <c:strRef>
              <c:f>AUX!$A$530</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AUX!$S$530</c:f>
              <c:numCache>
                <c:formatCode>0.0</c:formatCode>
                <c:ptCount val="1"/>
                <c:pt idx="0">
                  <c:v>68.696994793836282</c:v>
                </c:pt>
              </c:numCache>
            </c:numRef>
          </c:xVal>
          <c:yVal>
            <c:numRef>
              <c:f>AUX!$S$508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4E38-48B1-81C1-5BAF58942C03}"/>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AUX!$S$532</c:f>
              <c:numCache>
                <c:formatCode>0.0</c:formatCode>
                <c:ptCount val="1"/>
                <c:pt idx="0">
                  <c:v>78.838719915943585</c:v>
                </c:pt>
              </c:numCache>
            </c:numRef>
          </c:xVal>
          <c:yVal>
            <c:numRef>
              <c:f>AUX!$S$508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4E38-48B1-81C1-5BAF58942C03}"/>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AUX!$S$531</c:f>
              <c:numCache>
                <c:formatCode>0.0</c:formatCode>
                <c:ptCount val="1"/>
                <c:pt idx="0">
                  <c:v>58.194440624825383</c:v>
                </c:pt>
              </c:numCache>
            </c:numRef>
          </c:xVal>
          <c:yVal>
            <c:numRef>
              <c:f>AUX!$S$508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4E38-48B1-81C1-5BAF58942C03}"/>
            </c:ext>
          </c:extLst>
        </c:ser>
        <c:dLbls>
          <c:showLegendKey val="0"/>
          <c:showVal val="0"/>
          <c:showCatName val="0"/>
          <c:showSerName val="0"/>
          <c:showPercent val="0"/>
          <c:showBubbleSize val="0"/>
        </c:dLbls>
        <c:axId val="774578752"/>
        <c:axId val="774578176"/>
      </c:scatterChart>
      <c:catAx>
        <c:axId val="774363648"/>
        <c:scaling>
          <c:orientation val="minMax"/>
        </c:scaling>
        <c:delete val="1"/>
        <c:axPos val="l"/>
        <c:numFmt formatCode="General" sourceLinked="0"/>
        <c:majorTickMark val="out"/>
        <c:minorTickMark val="none"/>
        <c:tickLblPos val="none"/>
        <c:crossAx val="774397248"/>
        <c:crosses val="autoZero"/>
        <c:auto val="1"/>
        <c:lblAlgn val="ctr"/>
        <c:lblOffset val="100"/>
        <c:noMultiLvlLbl val="0"/>
      </c:catAx>
      <c:valAx>
        <c:axId val="77439724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4363648"/>
        <c:crosses val="autoZero"/>
        <c:crossBetween val="between"/>
      </c:valAx>
      <c:valAx>
        <c:axId val="774578176"/>
        <c:scaling>
          <c:orientation val="minMax"/>
          <c:max val="0.5"/>
          <c:min val="-0.5"/>
        </c:scaling>
        <c:delete val="1"/>
        <c:axPos val="r"/>
        <c:numFmt formatCode="General" sourceLinked="1"/>
        <c:majorTickMark val="out"/>
        <c:minorTickMark val="none"/>
        <c:tickLblPos val="none"/>
        <c:crossAx val="774578752"/>
        <c:crosses val="max"/>
        <c:crossBetween val="midCat"/>
      </c:valAx>
      <c:valAx>
        <c:axId val="774578752"/>
        <c:scaling>
          <c:orientation val="minMax"/>
        </c:scaling>
        <c:delete val="1"/>
        <c:axPos val="b"/>
        <c:numFmt formatCode="0.0" sourceLinked="1"/>
        <c:majorTickMark val="out"/>
        <c:minorTickMark val="none"/>
        <c:tickLblPos val="none"/>
        <c:crossAx val="77457817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134920634920746E-2"/>
          <c:y val="4.6260498687663965E-2"/>
          <c:w val="0.89111344537815129"/>
          <c:h val="0.74588452380952375"/>
        </c:manualLayout>
      </c:layout>
      <c:lineChart>
        <c:grouping val="standard"/>
        <c:varyColors val="0"/>
        <c:ser>
          <c:idx val="1"/>
          <c:order val="0"/>
          <c:tx>
            <c:strRef>
              <c:f>AUX!$A$51</c:f>
              <c:strCache>
                <c:ptCount val="1"/>
                <c:pt idx="0">
                  <c:v>Continente</c:v>
                </c:pt>
              </c:strCache>
            </c:strRef>
          </c:tx>
          <c:spPr>
            <a:ln w="12700">
              <a:solidFill>
                <a:srgbClr val="FF0000"/>
              </a:solidFill>
            </a:ln>
          </c:spPr>
          <c:marker>
            <c:symbol val="none"/>
          </c:marker>
          <c:cat>
            <c:numRef>
              <c:f>AUX!$B$50:$AB$50</c:f>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cat>
          <c:val>
            <c:numRef>
              <c:f>AUX!$B$51:$AB$51</c:f>
              <c:numCache>
                <c:formatCode>0.0</c:formatCode>
                <c:ptCount val="27"/>
                <c:pt idx="0">
                  <c:v>28.536817399626358</c:v>
                </c:pt>
                <c:pt idx="1">
                  <c:v>27.640010416919242</c:v>
                </c:pt>
                <c:pt idx="2">
                  <c:v>26.967640887492212</c:v>
                </c:pt>
                <c:pt idx="3">
                  <c:v>26.283184696165769</c:v>
                </c:pt>
                <c:pt idx="4">
                  <c:v>25.635041762761851</c:v>
                </c:pt>
                <c:pt idx="5">
                  <c:v>25.128952446632113</c:v>
                </c:pt>
                <c:pt idx="6">
                  <c:v>24.677512970461901</c:v>
                </c:pt>
                <c:pt idx="7">
                  <c:v>24.344458823769827</c:v>
                </c:pt>
                <c:pt idx="8">
                  <c:v>24.096354492361453</c:v>
                </c:pt>
                <c:pt idx="9">
                  <c:v>23.764988413887199</c:v>
                </c:pt>
                <c:pt idx="10">
                  <c:v>23.700558061275899</c:v>
                </c:pt>
                <c:pt idx="11">
                  <c:v>23.703865870197514</c:v>
                </c:pt>
                <c:pt idx="12">
                  <c:v>23.676990277986803</c:v>
                </c:pt>
                <c:pt idx="13">
                  <c:v>23.632804135511616</c:v>
                </c:pt>
                <c:pt idx="14">
                  <c:v>23.544357063862702</c:v>
                </c:pt>
                <c:pt idx="15">
                  <c:v>23.356119837933598</c:v>
                </c:pt>
                <c:pt idx="16">
                  <c:v>23.146136091416036</c:v>
                </c:pt>
                <c:pt idx="17">
                  <c:v>23.001501028815206</c:v>
                </c:pt>
                <c:pt idx="18">
                  <c:v>22.868282465069253</c:v>
                </c:pt>
                <c:pt idx="19">
                  <c:v>22.64146287627803</c:v>
                </c:pt>
                <c:pt idx="20">
                  <c:v>22.470303037639859</c:v>
                </c:pt>
                <c:pt idx="21">
                  <c:v>22.356048909791866</c:v>
                </c:pt>
                <c:pt idx="22">
                  <c:v>22.192859852783236</c:v>
                </c:pt>
                <c:pt idx="23">
                  <c:v>21.930766044672428</c:v>
                </c:pt>
                <c:pt idx="24">
                  <c:v>21.639696356468576</c:v>
                </c:pt>
                <c:pt idx="25">
                  <c:v>21.545791908236406</c:v>
                </c:pt>
                <c:pt idx="26">
                  <c:v>21.403638637914803</c:v>
                </c:pt>
              </c:numCache>
            </c:numRef>
          </c:val>
          <c:smooth val="0"/>
          <c:extLst xmlns:c16r2="http://schemas.microsoft.com/office/drawing/2015/06/chart">
            <c:ext xmlns:c16="http://schemas.microsoft.com/office/drawing/2014/chart" uri="{C3380CC4-5D6E-409C-BE32-E72D297353CC}">
              <c16:uniqueId val="{00000000-2D61-4342-B981-15793164F2D4}"/>
            </c:ext>
          </c:extLst>
        </c:ser>
        <c:ser>
          <c:idx val="2"/>
          <c:order val="1"/>
          <c:tx>
            <c:strRef>
              <c:f>AUX!$A$52</c:f>
              <c:strCache>
                <c:ptCount val="1"/>
                <c:pt idx="0">
                  <c:v>ARS Alentejo</c:v>
                </c:pt>
              </c:strCache>
            </c:strRef>
          </c:tx>
          <c:spPr>
            <a:ln w="12700">
              <a:solidFill>
                <a:schemeClr val="tx2"/>
              </a:solidFill>
            </a:ln>
          </c:spPr>
          <c:marker>
            <c:symbol val="none"/>
          </c:marker>
          <c:cat>
            <c:numRef>
              <c:f>AUX!$B$50:$AB$50</c:f>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cat>
          <c:val>
            <c:numRef>
              <c:f>AUX!$B$52:$AB$52</c:f>
              <c:numCache>
                <c:formatCode>0.0</c:formatCode>
                <c:ptCount val="27"/>
                <c:pt idx="0">
                  <c:v>26.549449540494713</c:v>
                </c:pt>
                <c:pt idx="1">
                  <c:v>25.582880501226889</c:v>
                </c:pt>
                <c:pt idx="2">
                  <c:v>24.981231231231231</c:v>
                </c:pt>
                <c:pt idx="3">
                  <c:v>24.322970213875092</c:v>
                </c:pt>
                <c:pt idx="4">
                  <c:v>23.620931879666074</c:v>
                </c:pt>
                <c:pt idx="5">
                  <c:v>23.061925134936644</c:v>
                </c:pt>
                <c:pt idx="6">
                  <c:v>22.548417295652683</c:v>
                </c:pt>
                <c:pt idx="7">
                  <c:v>22.150186389046375</c:v>
                </c:pt>
                <c:pt idx="8">
                  <c:v>21.823355103123941</c:v>
                </c:pt>
                <c:pt idx="9">
                  <c:v>21.908969815180416</c:v>
                </c:pt>
                <c:pt idx="10">
                  <c:v>21.723550508069337</c:v>
                </c:pt>
                <c:pt idx="11">
                  <c:v>21.647328858899098</c:v>
                </c:pt>
                <c:pt idx="12">
                  <c:v>21.624970908178657</c:v>
                </c:pt>
                <c:pt idx="13">
                  <c:v>21.639410138697777</c:v>
                </c:pt>
                <c:pt idx="14">
                  <c:v>21.624113583801748</c:v>
                </c:pt>
                <c:pt idx="15">
                  <c:v>21.38766330330478</c:v>
                </c:pt>
                <c:pt idx="16">
                  <c:v>21.191726450213249</c:v>
                </c:pt>
                <c:pt idx="17">
                  <c:v>21.100809400448703</c:v>
                </c:pt>
                <c:pt idx="18">
                  <c:v>21.119669910548755</c:v>
                </c:pt>
                <c:pt idx="19">
                  <c:v>21.067927269982356</c:v>
                </c:pt>
                <c:pt idx="20">
                  <c:v>20.951321755496622</c:v>
                </c:pt>
                <c:pt idx="21">
                  <c:v>20.854224698235839</c:v>
                </c:pt>
                <c:pt idx="22">
                  <c:v>20.645288482670352</c:v>
                </c:pt>
                <c:pt idx="23">
                  <c:v>20.3853498683618</c:v>
                </c:pt>
                <c:pt idx="24">
                  <c:v>20.142624504451593</c:v>
                </c:pt>
                <c:pt idx="25">
                  <c:v>20.137365515982601</c:v>
                </c:pt>
                <c:pt idx="26">
                  <c:v>20.038486824083712</c:v>
                </c:pt>
              </c:numCache>
            </c:numRef>
          </c:val>
          <c:smooth val="0"/>
          <c:extLst xmlns:c16r2="http://schemas.microsoft.com/office/drawing/2015/06/chart">
            <c:ext xmlns:c16="http://schemas.microsoft.com/office/drawing/2014/chart" uri="{C3380CC4-5D6E-409C-BE32-E72D297353CC}">
              <c16:uniqueId val="{00000001-2D61-4342-B981-15793164F2D4}"/>
            </c:ext>
          </c:extLst>
        </c:ser>
        <c:ser>
          <c:idx val="3"/>
          <c:order val="2"/>
          <c:tx>
            <c:strRef>
              <c:f>AUX!$A$53</c:f>
              <c:strCache>
                <c:ptCount val="1"/>
                <c:pt idx="0">
                  <c:v>ACeS Alentejo Central</c:v>
                </c:pt>
              </c:strCache>
            </c:strRef>
          </c:tx>
          <c:spPr>
            <a:ln w="25400">
              <a:solidFill>
                <a:srgbClr val="008080"/>
              </a:solidFill>
            </a:ln>
          </c:spPr>
          <c:marker>
            <c:symbol val="none"/>
          </c:marker>
          <c:cat>
            <c:numRef>
              <c:f>AUX!$B$50:$AB$50</c:f>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cat>
          <c:val>
            <c:numRef>
              <c:f>AUX!$B$53:$AB$53</c:f>
              <c:numCache>
                <c:formatCode>0.0</c:formatCode>
                <c:ptCount val="27"/>
                <c:pt idx="0">
                  <c:v>26.463516013980389</c:v>
                </c:pt>
                <c:pt idx="1">
                  <c:v>25.489512365216459</c:v>
                </c:pt>
                <c:pt idx="2">
                  <c:v>24.871987682171376</c:v>
                </c:pt>
                <c:pt idx="3">
                  <c:v>24.271348677134867</c:v>
                </c:pt>
                <c:pt idx="4">
                  <c:v>23.65019897465314</c:v>
                </c:pt>
                <c:pt idx="5">
                  <c:v>23.149809776756875</c:v>
                </c:pt>
                <c:pt idx="6">
                  <c:v>22.685534591194969</c:v>
                </c:pt>
                <c:pt idx="7">
                  <c:v>22.373882431325239</c:v>
                </c:pt>
                <c:pt idx="8">
                  <c:v>22.091156683440651</c:v>
                </c:pt>
                <c:pt idx="9">
                  <c:v>22.193128692059581</c:v>
                </c:pt>
                <c:pt idx="10">
                  <c:v>22.078040423554285</c:v>
                </c:pt>
                <c:pt idx="11">
                  <c:v>22.017567159121093</c:v>
                </c:pt>
                <c:pt idx="12">
                  <c:v>22.008767405879322</c:v>
                </c:pt>
                <c:pt idx="13">
                  <c:v>22.056518553555364</c:v>
                </c:pt>
                <c:pt idx="14">
                  <c:v>22.048368135251636</c:v>
                </c:pt>
                <c:pt idx="15">
                  <c:v>21.809430347212487</c:v>
                </c:pt>
                <c:pt idx="16">
                  <c:v>21.607385538216413</c:v>
                </c:pt>
                <c:pt idx="17">
                  <c:v>21.54327798051807</c:v>
                </c:pt>
                <c:pt idx="18">
                  <c:v>21.44578084686599</c:v>
                </c:pt>
                <c:pt idx="19">
                  <c:v>21.196633453385175</c:v>
                </c:pt>
                <c:pt idx="20">
                  <c:v>21.0138018049255</c:v>
                </c:pt>
                <c:pt idx="21">
                  <c:v>20.853884394190466</c:v>
                </c:pt>
                <c:pt idx="22">
                  <c:v>20.629539474332567</c:v>
                </c:pt>
                <c:pt idx="23">
                  <c:v>20.334038436475556</c:v>
                </c:pt>
                <c:pt idx="24">
                  <c:v>20.103082282478049</c:v>
                </c:pt>
                <c:pt idx="25">
                  <c:v>20.12117708989193</c:v>
                </c:pt>
                <c:pt idx="26">
                  <c:v>20.037247454931624</c:v>
                </c:pt>
              </c:numCache>
            </c:numRef>
          </c:val>
          <c:smooth val="0"/>
          <c:extLst xmlns:c16r2="http://schemas.microsoft.com/office/drawing/2015/06/chart">
            <c:ext xmlns:c16="http://schemas.microsoft.com/office/drawing/2014/chart" uri="{C3380CC4-5D6E-409C-BE32-E72D297353CC}">
              <c16:uniqueId val="{00000002-2D61-4342-B981-15793164F2D4}"/>
            </c:ext>
          </c:extLst>
        </c:ser>
        <c:dLbls>
          <c:showLegendKey val="0"/>
          <c:showVal val="0"/>
          <c:showCatName val="0"/>
          <c:showSerName val="0"/>
          <c:showPercent val="0"/>
          <c:showBubbleSize val="0"/>
        </c:dLbls>
        <c:marker val="1"/>
        <c:smooth val="0"/>
        <c:axId val="149124608"/>
        <c:axId val="148826368"/>
      </c:lineChart>
      <c:catAx>
        <c:axId val="149124608"/>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48826368"/>
        <c:crosses val="autoZero"/>
        <c:auto val="1"/>
        <c:lblAlgn val="ctr"/>
        <c:lblOffset val="100"/>
        <c:tickLblSkip val="2"/>
        <c:tickMarkSkip val="1"/>
        <c:noMultiLvlLbl val="0"/>
      </c:catAx>
      <c:valAx>
        <c:axId val="148826368"/>
        <c:scaling>
          <c:orientation val="minMax"/>
        </c:scaling>
        <c:delete val="0"/>
        <c:axPos val="l"/>
        <c:majorGridlines>
          <c:spPr>
            <a:ln w="3175">
              <a:solidFill>
                <a:schemeClr val="bg1">
                  <a:lumMod val="95000"/>
                </a:schemeClr>
              </a:solidFill>
            </a:ln>
          </c:spPr>
        </c:majorGridlines>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49124608"/>
        <c:crosses val="autoZero"/>
        <c:crossBetween val="between"/>
      </c:valAx>
    </c:plotArea>
    <c:legend>
      <c:legendPos val="b"/>
      <c:layout>
        <c:manualLayout>
          <c:xMode val="edge"/>
          <c:yMode val="edge"/>
          <c:x val="1.4246498599439775E-2"/>
          <c:y val="0.92349344506743858"/>
          <c:w val="0.97150676937441638"/>
          <c:h val="5.9385594042128828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AUX!$Z$508</c:f>
              <c:strCache>
                <c:ptCount val="1"/>
                <c:pt idx="0">
                  <c:v>Crian Baixo Peso Nasc.</c:v>
                </c:pt>
              </c:strCache>
            </c:strRef>
          </c:cat>
          <c:val>
            <c:numRef>
              <c:f>AUX!$Z$534</c:f>
              <c:numCache>
                <c:formatCode>0.0</c:formatCode>
                <c:ptCount val="1"/>
                <c:pt idx="0">
                  <c:v>46.984263635655367</c:v>
                </c:pt>
              </c:numCache>
            </c:numRef>
          </c:val>
          <c:extLst xmlns:c16r2="http://schemas.microsoft.com/office/drawing/2015/06/chart">
            <c:ext xmlns:c16="http://schemas.microsoft.com/office/drawing/2014/chart" uri="{C3380CC4-5D6E-409C-BE32-E72D297353CC}">
              <c16:uniqueId val="{00000000-C21E-482C-82AB-D19F32224436}"/>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AUX!$Z$508</c:f>
              <c:strCache>
                <c:ptCount val="1"/>
                <c:pt idx="0">
                  <c:v>Crian Baixo Peso Nasc.</c:v>
                </c:pt>
              </c:strCache>
            </c:strRef>
          </c:cat>
          <c:val>
            <c:numRef>
              <c:f>AUX!$Z$535</c:f>
              <c:numCache>
                <c:formatCode>0.0</c:formatCode>
                <c:ptCount val="1"/>
                <c:pt idx="0">
                  <c:v>9.9126426398524714</c:v>
                </c:pt>
              </c:numCache>
            </c:numRef>
          </c:val>
          <c:extLst xmlns:c16r2="http://schemas.microsoft.com/office/drawing/2015/06/chart">
            <c:ext xmlns:c16="http://schemas.microsoft.com/office/drawing/2014/chart" uri="{C3380CC4-5D6E-409C-BE32-E72D297353CC}">
              <c16:uniqueId val="{00000001-C21E-482C-82AB-D19F32224436}"/>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AUX!$Z$508</c:f>
              <c:strCache>
                <c:ptCount val="1"/>
                <c:pt idx="0">
                  <c:v>Crian Baixo Peso Nasc.</c:v>
                </c:pt>
              </c:strCache>
            </c:strRef>
          </c:cat>
          <c:val>
            <c:numRef>
              <c:f>AUX!$Z$536</c:f>
              <c:numCache>
                <c:formatCode>0.0</c:formatCode>
                <c:ptCount val="1"/>
                <c:pt idx="0">
                  <c:v>15.722189961683974</c:v>
                </c:pt>
              </c:numCache>
            </c:numRef>
          </c:val>
          <c:extLst xmlns:c16r2="http://schemas.microsoft.com/office/drawing/2015/06/chart">
            <c:ext xmlns:c16="http://schemas.microsoft.com/office/drawing/2014/chart" uri="{C3380CC4-5D6E-409C-BE32-E72D297353CC}">
              <c16:uniqueId val="{00000002-C21E-482C-82AB-D19F32224436}"/>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AUX!$Z$508</c:f>
              <c:strCache>
                <c:ptCount val="1"/>
                <c:pt idx="0">
                  <c:v>Crian Baixo Peso Nasc.</c:v>
                </c:pt>
              </c:strCache>
            </c:strRef>
          </c:cat>
          <c:val>
            <c:numRef>
              <c:f>AUX!$Z$538</c:f>
              <c:numCache>
                <c:formatCode>0.0</c:formatCode>
                <c:ptCount val="1"/>
                <c:pt idx="0">
                  <c:v>27.380903762808188</c:v>
                </c:pt>
              </c:numCache>
            </c:numRef>
          </c:val>
          <c:extLst xmlns:c16r2="http://schemas.microsoft.com/office/drawing/2015/06/chart">
            <c:ext xmlns:c16="http://schemas.microsoft.com/office/drawing/2014/chart" uri="{C3380CC4-5D6E-409C-BE32-E72D297353CC}">
              <c16:uniqueId val="{00000003-C21E-482C-82AB-D19F32224436}"/>
            </c:ext>
          </c:extLst>
        </c:ser>
        <c:dLbls>
          <c:showLegendKey val="0"/>
          <c:showVal val="0"/>
          <c:showCatName val="0"/>
          <c:showSerName val="0"/>
          <c:showPercent val="0"/>
          <c:showBubbleSize val="0"/>
        </c:dLbls>
        <c:gapWidth val="0"/>
        <c:overlap val="100"/>
        <c:axId val="150577664"/>
        <c:axId val="774581056"/>
      </c:barChart>
      <c:scatterChart>
        <c:scatterStyle val="lineMarker"/>
        <c:varyColors val="0"/>
        <c:ser>
          <c:idx val="4"/>
          <c:order val="4"/>
          <c:tx>
            <c:strRef>
              <c:f>AUX!$A$530</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AUX!$Z$530</c:f>
              <c:numCache>
                <c:formatCode>0.0</c:formatCode>
                <c:ptCount val="1"/>
                <c:pt idx="0">
                  <c:v>34.592359400808384</c:v>
                </c:pt>
              </c:numCache>
            </c:numRef>
          </c:xVal>
          <c:yVal>
            <c:numRef>
              <c:f>AUX!$Z$508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C21E-482C-82AB-D19F32224436}"/>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AUX!$Z$532</c:f>
              <c:numCache>
                <c:formatCode>0.0</c:formatCode>
                <c:ptCount val="1"/>
                <c:pt idx="0">
                  <c:v>57.641907334501163</c:v>
                </c:pt>
              </c:numCache>
            </c:numRef>
          </c:xVal>
          <c:yVal>
            <c:numRef>
              <c:f>AUX!$Z$508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C21E-482C-82AB-D19F32224436}"/>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AUX!$Z$531</c:f>
              <c:numCache>
                <c:formatCode>0.0</c:formatCode>
                <c:ptCount val="1"/>
                <c:pt idx="0">
                  <c:v>59.149168321252411</c:v>
                </c:pt>
              </c:numCache>
            </c:numRef>
          </c:xVal>
          <c:yVal>
            <c:numRef>
              <c:f>AUX!$Z$508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C21E-482C-82AB-D19F32224436}"/>
            </c:ext>
          </c:extLst>
        </c:ser>
        <c:dLbls>
          <c:showLegendKey val="0"/>
          <c:showVal val="0"/>
          <c:showCatName val="0"/>
          <c:showSerName val="0"/>
          <c:showPercent val="0"/>
          <c:showBubbleSize val="0"/>
        </c:dLbls>
        <c:axId val="774582208"/>
        <c:axId val="774581632"/>
      </c:scatterChart>
      <c:catAx>
        <c:axId val="150577664"/>
        <c:scaling>
          <c:orientation val="minMax"/>
        </c:scaling>
        <c:delete val="1"/>
        <c:axPos val="l"/>
        <c:numFmt formatCode="General" sourceLinked="0"/>
        <c:majorTickMark val="out"/>
        <c:minorTickMark val="none"/>
        <c:tickLblPos val="none"/>
        <c:crossAx val="774581056"/>
        <c:crosses val="autoZero"/>
        <c:auto val="1"/>
        <c:lblAlgn val="ctr"/>
        <c:lblOffset val="100"/>
        <c:noMultiLvlLbl val="0"/>
      </c:catAx>
      <c:valAx>
        <c:axId val="77458105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150577664"/>
        <c:crosses val="autoZero"/>
        <c:crossBetween val="between"/>
      </c:valAx>
      <c:valAx>
        <c:axId val="774581632"/>
        <c:scaling>
          <c:orientation val="minMax"/>
          <c:max val="0.5"/>
          <c:min val="-0.5"/>
        </c:scaling>
        <c:delete val="1"/>
        <c:axPos val="r"/>
        <c:numFmt formatCode="General" sourceLinked="1"/>
        <c:majorTickMark val="out"/>
        <c:minorTickMark val="none"/>
        <c:tickLblPos val="none"/>
        <c:crossAx val="774582208"/>
        <c:crosses val="max"/>
        <c:crossBetween val="midCat"/>
      </c:valAx>
      <c:valAx>
        <c:axId val="774582208"/>
        <c:scaling>
          <c:orientation val="minMax"/>
        </c:scaling>
        <c:delete val="1"/>
        <c:axPos val="b"/>
        <c:numFmt formatCode="0.0" sourceLinked="1"/>
        <c:majorTickMark val="out"/>
        <c:minorTickMark val="none"/>
        <c:tickLblPos val="none"/>
        <c:crossAx val="77458163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AUX!$AB$508</c:f>
              <c:strCache>
                <c:ptCount val="1"/>
                <c:pt idx="0">
                  <c:v>Mortalidade Infantil</c:v>
                </c:pt>
              </c:strCache>
            </c:strRef>
          </c:cat>
          <c:val>
            <c:numRef>
              <c:f>AUX!$AB$534</c:f>
              <c:numCache>
                <c:formatCode>0.0</c:formatCode>
                <c:ptCount val="1"/>
                <c:pt idx="0">
                  <c:v>47.709918328745758</c:v>
                </c:pt>
              </c:numCache>
            </c:numRef>
          </c:val>
          <c:extLst xmlns:c16r2="http://schemas.microsoft.com/office/drawing/2015/06/chart">
            <c:ext xmlns:c16="http://schemas.microsoft.com/office/drawing/2014/chart" uri="{C3380CC4-5D6E-409C-BE32-E72D297353CC}">
              <c16:uniqueId val="{00000000-46A4-4882-AE09-451B1078D175}"/>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AUX!$AB$508</c:f>
              <c:strCache>
                <c:ptCount val="1"/>
                <c:pt idx="0">
                  <c:v>Mortalidade Infantil</c:v>
                </c:pt>
              </c:strCache>
            </c:strRef>
          </c:cat>
          <c:val>
            <c:numRef>
              <c:f>AUX!$AB$535</c:f>
              <c:numCache>
                <c:formatCode>0.0</c:formatCode>
                <c:ptCount val="1"/>
                <c:pt idx="0">
                  <c:v>9.881710712909225</c:v>
                </c:pt>
              </c:numCache>
            </c:numRef>
          </c:val>
          <c:extLst xmlns:c16r2="http://schemas.microsoft.com/office/drawing/2015/06/chart">
            <c:ext xmlns:c16="http://schemas.microsoft.com/office/drawing/2014/chart" uri="{C3380CC4-5D6E-409C-BE32-E72D297353CC}">
              <c16:uniqueId val="{00000001-46A4-4882-AE09-451B1078D175}"/>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AUX!$AB$508</c:f>
              <c:strCache>
                <c:ptCount val="1"/>
                <c:pt idx="0">
                  <c:v>Mortalidade Infantil</c:v>
                </c:pt>
              </c:strCache>
            </c:strRef>
          </c:cat>
          <c:val>
            <c:numRef>
              <c:f>AUX!$AB$536</c:f>
              <c:numCache>
                <c:formatCode>0.0</c:formatCode>
                <c:ptCount val="1"/>
                <c:pt idx="0">
                  <c:v>10.943085009421722</c:v>
                </c:pt>
              </c:numCache>
            </c:numRef>
          </c:val>
          <c:extLst xmlns:c16r2="http://schemas.microsoft.com/office/drawing/2015/06/chart">
            <c:ext xmlns:c16="http://schemas.microsoft.com/office/drawing/2014/chart" uri="{C3380CC4-5D6E-409C-BE32-E72D297353CC}">
              <c16:uniqueId val="{00000002-46A4-4882-AE09-451B1078D175}"/>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AUX!$AB$508</c:f>
              <c:strCache>
                <c:ptCount val="1"/>
                <c:pt idx="0">
                  <c:v>Mortalidade Infantil</c:v>
                </c:pt>
              </c:strCache>
            </c:strRef>
          </c:cat>
          <c:val>
            <c:numRef>
              <c:f>AUX!$AB$538</c:f>
              <c:numCache>
                <c:formatCode>0.0</c:formatCode>
                <c:ptCount val="1"/>
                <c:pt idx="0">
                  <c:v>31.465285948923295</c:v>
                </c:pt>
              </c:numCache>
            </c:numRef>
          </c:val>
          <c:extLst xmlns:c16r2="http://schemas.microsoft.com/office/drawing/2015/06/chart">
            <c:ext xmlns:c16="http://schemas.microsoft.com/office/drawing/2014/chart" uri="{C3380CC4-5D6E-409C-BE32-E72D297353CC}">
              <c16:uniqueId val="{00000003-46A4-4882-AE09-451B1078D175}"/>
            </c:ext>
          </c:extLst>
        </c:ser>
        <c:dLbls>
          <c:showLegendKey val="0"/>
          <c:showVal val="0"/>
          <c:showCatName val="0"/>
          <c:showSerName val="0"/>
          <c:showPercent val="0"/>
          <c:showBubbleSize val="0"/>
        </c:dLbls>
        <c:gapWidth val="0"/>
        <c:overlap val="100"/>
        <c:axId val="150579200"/>
        <c:axId val="774584512"/>
      </c:barChart>
      <c:scatterChart>
        <c:scatterStyle val="lineMarker"/>
        <c:varyColors val="0"/>
        <c:ser>
          <c:idx val="4"/>
          <c:order val="4"/>
          <c:tx>
            <c:strRef>
              <c:f>AUX!$A$530</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AUX!$AB$530</c:f>
              <c:numCache>
                <c:formatCode>0.0</c:formatCode>
                <c:ptCount val="1"/>
                <c:pt idx="0">
                  <c:v>78.861260117747705</c:v>
                </c:pt>
              </c:numCache>
            </c:numRef>
          </c:xVal>
          <c:yVal>
            <c:numRef>
              <c:f>AUX!$AB$508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46A4-4882-AE09-451B1078D175}"/>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AUX!$AB$532</c:f>
              <c:numCache>
                <c:formatCode>0.0</c:formatCode>
                <c:ptCount val="1"/>
                <c:pt idx="0">
                  <c:v>64.359500173875801</c:v>
                </c:pt>
              </c:numCache>
            </c:numRef>
          </c:xVal>
          <c:yVal>
            <c:numRef>
              <c:f>AUX!$AB$508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46A4-4882-AE09-451B1078D175}"/>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AUX!$AB$531</c:f>
              <c:numCache>
                <c:formatCode>0.0</c:formatCode>
                <c:ptCount val="1"/>
                <c:pt idx="0">
                  <c:v>56.231678339345038</c:v>
                </c:pt>
              </c:numCache>
            </c:numRef>
          </c:xVal>
          <c:yVal>
            <c:numRef>
              <c:f>AUX!$AB$508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46A4-4882-AE09-451B1078D175}"/>
            </c:ext>
          </c:extLst>
        </c:ser>
        <c:dLbls>
          <c:showLegendKey val="0"/>
          <c:showVal val="0"/>
          <c:showCatName val="0"/>
          <c:showSerName val="0"/>
          <c:showPercent val="0"/>
          <c:showBubbleSize val="0"/>
        </c:dLbls>
        <c:axId val="774585664"/>
        <c:axId val="774585088"/>
      </c:scatterChart>
      <c:catAx>
        <c:axId val="150579200"/>
        <c:scaling>
          <c:orientation val="minMax"/>
        </c:scaling>
        <c:delete val="1"/>
        <c:axPos val="l"/>
        <c:numFmt formatCode="General" sourceLinked="0"/>
        <c:majorTickMark val="out"/>
        <c:minorTickMark val="none"/>
        <c:tickLblPos val="none"/>
        <c:crossAx val="774584512"/>
        <c:crosses val="autoZero"/>
        <c:auto val="1"/>
        <c:lblAlgn val="ctr"/>
        <c:lblOffset val="100"/>
        <c:noMultiLvlLbl val="0"/>
      </c:catAx>
      <c:valAx>
        <c:axId val="77458451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150579200"/>
        <c:crosses val="autoZero"/>
        <c:crossBetween val="between"/>
      </c:valAx>
      <c:valAx>
        <c:axId val="774585088"/>
        <c:scaling>
          <c:orientation val="minMax"/>
          <c:max val="0.5"/>
          <c:min val="-0.5"/>
        </c:scaling>
        <c:delete val="1"/>
        <c:axPos val="r"/>
        <c:numFmt formatCode="General" sourceLinked="1"/>
        <c:majorTickMark val="out"/>
        <c:minorTickMark val="none"/>
        <c:tickLblPos val="none"/>
        <c:crossAx val="774585664"/>
        <c:crosses val="max"/>
        <c:crossBetween val="midCat"/>
      </c:valAx>
      <c:valAx>
        <c:axId val="774585664"/>
        <c:scaling>
          <c:orientation val="minMax"/>
        </c:scaling>
        <c:delete val="1"/>
        <c:axPos val="b"/>
        <c:numFmt formatCode="0.0" sourceLinked="1"/>
        <c:majorTickMark val="out"/>
        <c:minorTickMark val="none"/>
        <c:tickLblPos val="none"/>
        <c:crossAx val="77458508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AUX!$AC$508</c:f>
              <c:strCache>
                <c:ptCount val="1"/>
                <c:pt idx="0">
                  <c:v>Mortalidade Neonatal</c:v>
                </c:pt>
              </c:strCache>
            </c:strRef>
          </c:cat>
          <c:val>
            <c:numRef>
              <c:f>AUX!$AC$534</c:f>
              <c:numCache>
                <c:formatCode>0.0</c:formatCode>
                <c:ptCount val="1"/>
                <c:pt idx="0">
                  <c:v>37.383353500411744</c:v>
                </c:pt>
              </c:numCache>
            </c:numRef>
          </c:val>
          <c:extLst xmlns:c16r2="http://schemas.microsoft.com/office/drawing/2015/06/chart">
            <c:ext xmlns:c16="http://schemas.microsoft.com/office/drawing/2014/chart" uri="{C3380CC4-5D6E-409C-BE32-E72D297353CC}">
              <c16:uniqueId val="{00000000-185C-49DB-AD75-B4DEC649483A}"/>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AUX!$AC$508</c:f>
              <c:strCache>
                <c:ptCount val="1"/>
                <c:pt idx="0">
                  <c:v>Mortalidade Neonatal</c:v>
                </c:pt>
              </c:strCache>
            </c:strRef>
          </c:cat>
          <c:val>
            <c:numRef>
              <c:f>AUX!$AC$535</c:f>
              <c:numCache>
                <c:formatCode>0.0</c:formatCode>
                <c:ptCount val="1"/>
                <c:pt idx="0">
                  <c:v>11.503471785791831</c:v>
                </c:pt>
              </c:numCache>
            </c:numRef>
          </c:val>
          <c:extLst xmlns:c16r2="http://schemas.microsoft.com/office/drawing/2015/06/chart">
            <c:ext xmlns:c16="http://schemas.microsoft.com/office/drawing/2014/chart" uri="{C3380CC4-5D6E-409C-BE32-E72D297353CC}">
              <c16:uniqueId val="{00000001-185C-49DB-AD75-B4DEC649483A}"/>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AUX!$AC$508</c:f>
              <c:strCache>
                <c:ptCount val="1"/>
                <c:pt idx="0">
                  <c:v>Mortalidade Neonatal</c:v>
                </c:pt>
              </c:strCache>
            </c:strRef>
          </c:cat>
          <c:val>
            <c:numRef>
              <c:f>AUX!$AC$536</c:f>
              <c:numCache>
                <c:formatCode>0.0</c:formatCode>
                <c:ptCount val="1"/>
                <c:pt idx="0">
                  <c:v>11.658302776689744</c:v>
                </c:pt>
              </c:numCache>
            </c:numRef>
          </c:val>
          <c:extLst xmlns:c16r2="http://schemas.microsoft.com/office/drawing/2015/06/chart">
            <c:ext xmlns:c16="http://schemas.microsoft.com/office/drawing/2014/chart" uri="{C3380CC4-5D6E-409C-BE32-E72D297353CC}">
              <c16:uniqueId val="{00000002-185C-49DB-AD75-B4DEC649483A}"/>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AUX!$AC$508</c:f>
              <c:strCache>
                <c:ptCount val="1"/>
                <c:pt idx="0">
                  <c:v>Mortalidade Neonatal</c:v>
                </c:pt>
              </c:strCache>
            </c:strRef>
          </c:cat>
          <c:val>
            <c:numRef>
              <c:f>AUX!$AC$538</c:f>
              <c:numCache>
                <c:formatCode>0.0</c:formatCode>
                <c:ptCount val="1"/>
                <c:pt idx="0">
                  <c:v>39.454871937106681</c:v>
                </c:pt>
              </c:numCache>
            </c:numRef>
          </c:val>
          <c:extLst xmlns:c16r2="http://schemas.microsoft.com/office/drawing/2015/06/chart">
            <c:ext xmlns:c16="http://schemas.microsoft.com/office/drawing/2014/chart" uri="{C3380CC4-5D6E-409C-BE32-E72D297353CC}">
              <c16:uniqueId val="{00000003-185C-49DB-AD75-B4DEC649483A}"/>
            </c:ext>
          </c:extLst>
        </c:ser>
        <c:dLbls>
          <c:showLegendKey val="0"/>
          <c:showVal val="0"/>
          <c:showCatName val="0"/>
          <c:showSerName val="0"/>
          <c:showPercent val="0"/>
          <c:showBubbleSize val="0"/>
        </c:dLbls>
        <c:gapWidth val="0"/>
        <c:overlap val="100"/>
        <c:axId val="774364672"/>
        <c:axId val="774825664"/>
      </c:barChart>
      <c:scatterChart>
        <c:scatterStyle val="lineMarker"/>
        <c:varyColors val="0"/>
        <c:ser>
          <c:idx val="4"/>
          <c:order val="4"/>
          <c:tx>
            <c:strRef>
              <c:f>AUX!$A$530</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AUX!$AC$530</c:f>
              <c:numCache>
                <c:formatCode>0.0</c:formatCode>
                <c:ptCount val="1"/>
                <c:pt idx="0">
                  <c:v>78.831815594763796</c:v>
                </c:pt>
              </c:numCache>
            </c:numRef>
          </c:xVal>
          <c:yVal>
            <c:numRef>
              <c:f>AUX!$AC$508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185C-49DB-AD75-B4DEC649483A}"/>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AUX!$AC$532</c:f>
              <c:numCache>
                <c:formatCode>0.0</c:formatCode>
                <c:ptCount val="1"/>
                <c:pt idx="0">
                  <c:v>62.812148481439813</c:v>
                </c:pt>
              </c:numCache>
            </c:numRef>
          </c:xVal>
          <c:yVal>
            <c:numRef>
              <c:f>AUX!$AC$508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185C-49DB-AD75-B4DEC649483A}"/>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AUX!$AC$531</c:f>
              <c:numCache>
                <c:formatCode>0.0</c:formatCode>
                <c:ptCount val="1"/>
                <c:pt idx="0">
                  <c:v>46.650824990004494</c:v>
                </c:pt>
              </c:numCache>
            </c:numRef>
          </c:xVal>
          <c:yVal>
            <c:numRef>
              <c:f>AUX!$AC$508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185C-49DB-AD75-B4DEC649483A}"/>
            </c:ext>
          </c:extLst>
        </c:ser>
        <c:dLbls>
          <c:showLegendKey val="0"/>
          <c:showVal val="0"/>
          <c:showCatName val="0"/>
          <c:showSerName val="0"/>
          <c:showPercent val="0"/>
          <c:showBubbleSize val="0"/>
        </c:dLbls>
        <c:axId val="774826816"/>
        <c:axId val="774826240"/>
      </c:scatterChart>
      <c:catAx>
        <c:axId val="774364672"/>
        <c:scaling>
          <c:orientation val="minMax"/>
        </c:scaling>
        <c:delete val="1"/>
        <c:axPos val="l"/>
        <c:numFmt formatCode="General" sourceLinked="0"/>
        <c:majorTickMark val="out"/>
        <c:minorTickMark val="none"/>
        <c:tickLblPos val="none"/>
        <c:crossAx val="774825664"/>
        <c:crosses val="autoZero"/>
        <c:auto val="1"/>
        <c:lblAlgn val="ctr"/>
        <c:lblOffset val="100"/>
        <c:noMultiLvlLbl val="0"/>
      </c:catAx>
      <c:valAx>
        <c:axId val="77482566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4364672"/>
        <c:crosses val="autoZero"/>
        <c:crossBetween val="between"/>
      </c:valAx>
      <c:valAx>
        <c:axId val="774826240"/>
        <c:scaling>
          <c:orientation val="minMax"/>
          <c:max val="0.5"/>
          <c:min val="-0.5"/>
        </c:scaling>
        <c:delete val="1"/>
        <c:axPos val="r"/>
        <c:numFmt formatCode="General" sourceLinked="1"/>
        <c:majorTickMark val="out"/>
        <c:minorTickMark val="none"/>
        <c:tickLblPos val="none"/>
        <c:crossAx val="774826816"/>
        <c:crosses val="max"/>
        <c:crossBetween val="midCat"/>
      </c:valAx>
      <c:valAx>
        <c:axId val="774826816"/>
        <c:scaling>
          <c:orientation val="minMax"/>
        </c:scaling>
        <c:delete val="1"/>
        <c:axPos val="b"/>
        <c:numFmt formatCode="0.0" sourceLinked="1"/>
        <c:majorTickMark val="out"/>
        <c:minorTickMark val="none"/>
        <c:tickLblPos val="none"/>
        <c:crossAx val="77482624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AUX!$AD$508</c:f>
              <c:strCache>
                <c:ptCount val="1"/>
                <c:pt idx="0">
                  <c:v>Mortalidade Perinatal</c:v>
                </c:pt>
              </c:strCache>
            </c:strRef>
          </c:cat>
          <c:val>
            <c:numRef>
              <c:f>AUX!$AD$534</c:f>
              <c:numCache>
                <c:formatCode>0.0</c:formatCode>
                <c:ptCount val="1"/>
                <c:pt idx="0">
                  <c:v>45.218236076300819</c:v>
                </c:pt>
              </c:numCache>
            </c:numRef>
          </c:val>
          <c:extLst xmlns:c16r2="http://schemas.microsoft.com/office/drawing/2015/06/chart">
            <c:ext xmlns:c16="http://schemas.microsoft.com/office/drawing/2014/chart" uri="{C3380CC4-5D6E-409C-BE32-E72D297353CC}">
              <c16:uniqueId val="{00000000-E42A-4C85-AB16-5110BD2C323F}"/>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AUX!$AD$508</c:f>
              <c:strCache>
                <c:ptCount val="1"/>
                <c:pt idx="0">
                  <c:v>Mortalidade Perinatal</c:v>
                </c:pt>
              </c:strCache>
            </c:strRef>
          </c:cat>
          <c:val>
            <c:numRef>
              <c:f>AUX!$AD$535</c:f>
              <c:numCache>
                <c:formatCode>0.0</c:formatCode>
                <c:ptCount val="1"/>
                <c:pt idx="0">
                  <c:v>14.122596642698149</c:v>
                </c:pt>
              </c:numCache>
            </c:numRef>
          </c:val>
          <c:extLst xmlns:c16r2="http://schemas.microsoft.com/office/drawing/2015/06/chart">
            <c:ext xmlns:c16="http://schemas.microsoft.com/office/drawing/2014/chart" uri="{C3380CC4-5D6E-409C-BE32-E72D297353CC}">
              <c16:uniqueId val="{00000001-E42A-4C85-AB16-5110BD2C323F}"/>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AUX!$AD$508</c:f>
              <c:strCache>
                <c:ptCount val="1"/>
                <c:pt idx="0">
                  <c:v>Mortalidade Perinatal</c:v>
                </c:pt>
              </c:strCache>
            </c:strRef>
          </c:cat>
          <c:val>
            <c:numRef>
              <c:f>AUX!$AD$536</c:f>
              <c:numCache>
                <c:formatCode>0.0</c:formatCode>
                <c:ptCount val="1"/>
                <c:pt idx="0">
                  <c:v>9.2316844978122674</c:v>
                </c:pt>
              </c:numCache>
            </c:numRef>
          </c:val>
          <c:extLst xmlns:c16r2="http://schemas.microsoft.com/office/drawing/2015/06/chart">
            <c:ext xmlns:c16="http://schemas.microsoft.com/office/drawing/2014/chart" uri="{C3380CC4-5D6E-409C-BE32-E72D297353CC}">
              <c16:uniqueId val="{00000002-E42A-4C85-AB16-5110BD2C323F}"/>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AUX!$AD$508</c:f>
              <c:strCache>
                <c:ptCount val="1"/>
                <c:pt idx="0">
                  <c:v>Mortalidade Perinatal</c:v>
                </c:pt>
              </c:strCache>
            </c:strRef>
          </c:cat>
          <c:val>
            <c:numRef>
              <c:f>AUX!$AD$538</c:f>
              <c:numCache>
                <c:formatCode>0.0</c:formatCode>
                <c:ptCount val="1"/>
                <c:pt idx="0">
                  <c:v>31.427482783188765</c:v>
                </c:pt>
              </c:numCache>
            </c:numRef>
          </c:val>
          <c:extLst xmlns:c16r2="http://schemas.microsoft.com/office/drawing/2015/06/chart">
            <c:ext xmlns:c16="http://schemas.microsoft.com/office/drawing/2014/chart" uri="{C3380CC4-5D6E-409C-BE32-E72D297353CC}">
              <c16:uniqueId val="{00000003-E42A-4C85-AB16-5110BD2C323F}"/>
            </c:ext>
          </c:extLst>
        </c:ser>
        <c:dLbls>
          <c:showLegendKey val="0"/>
          <c:showVal val="0"/>
          <c:showCatName val="0"/>
          <c:showSerName val="0"/>
          <c:showPercent val="0"/>
          <c:showBubbleSize val="0"/>
        </c:dLbls>
        <c:gapWidth val="0"/>
        <c:overlap val="100"/>
        <c:axId val="775045632"/>
        <c:axId val="774829120"/>
      </c:barChart>
      <c:scatterChart>
        <c:scatterStyle val="lineMarker"/>
        <c:varyColors val="0"/>
        <c:ser>
          <c:idx val="4"/>
          <c:order val="4"/>
          <c:tx>
            <c:strRef>
              <c:f>AUX!$A$530</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AUX!$AD$530</c:f>
              <c:numCache>
                <c:formatCode>0.0</c:formatCode>
                <c:ptCount val="1"/>
                <c:pt idx="0">
                  <c:v>61.288528480652985</c:v>
                </c:pt>
              </c:numCache>
            </c:numRef>
          </c:xVal>
          <c:yVal>
            <c:numRef>
              <c:f>AUX!$AD$508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E42A-4C85-AB16-5110BD2C323F}"/>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AUX!$AD$532</c:f>
              <c:numCache>
                <c:formatCode>0.0</c:formatCode>
                <c:ptCount val="1"/>
                <c:pt idx="0">
                  <c:v>50.570474598024504</c:v>
                </c:pt>
              </c:numCache>
            </c:numRef>
          </c:xVal>
          <c:yVal>
            <c:numRef>
              <c:f>AUX!$AD$508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E42A-4C85-AB16-5110BD2C323F}"/>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AUX!$AD$531</c:f>
              <c:numCache>
                <c:formatCode>0.0</c:formatCode>
                <c:ptCount val="1"/>
                <c:pt idx="0">
                  <c:v>50.220968448051437</c:v>
                </c:pt>
              </c:numCache>
            </c:numRef>
          </c:xVal>
          <c:yVal>
            <c:numRef>
              <c:f>AUX!$AD$508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E42A-4C85-AB16-5110BD2C323F}"/>
            </c:ext>
          </c:extLst>
        </c:ser>
        <c:dLbls>
          <c:showLegendKey val="0"/>
          <c:showVal val="0"/>
          <c:showCatName val="0"/>
          <c:showSerName val="0"/>
          <c:showPercent val="0"/>
          <c:showBubbleSize val="0"/>
        </c:dLbls>
        <c:axId val="774830272"/>
        <c:axId val="774829696"/>
      </c:scatterChart>
      <c:catAx>
        <c:axId val="775045632"/>
        <c:scaling>
          <c:orientation val="minMax"/>
        </c:scaling>
        <c:delete val="1"/>
        <c:axPos val="l"/>
        <c:numFmt formatCode="General" sourceLinked="0"/>
        <c:majorTickMark val="out"/>
        <c:minorTickMark val="none"/>
        <c:tickLblPos val="none"/>
        <c:crossAx val="774829120"/>
        <c:crosses val="autoZero"/>
        <c:auto val="1"/>
        <c:lblAlgn val="ctr"/>
        <c:lblOffset val="100"/>
        <c:noMultiLvlLbl val="0"/>
      </c:catAx>
      <c:valAx>
        <c:axId val="77482912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5045632"/>
        <c:crosses val="autoZero"/>
        <c:crossBetween val="between"/>
      </c:valAx>
      <c:valAx>
        <c:axId val="774829696"/>
        <c:scaling>
          <c:orientation val="minMax"/>
          <c:max val="0.5"/>
          <c:min val="-0.5"/>
        </c:scaling>
        <c:delete val="1"/>
        <c:axPos val="r"/>
        <c:numFmt formatCode="General" sourceLinked="1"/>
        <c:majorTickMark val="out"/>
        <c:minorTickMark val="none"/>
        <c:tickLblPos val="none"/>
        <c:crossAx val="774830272"/>
        <c:crosses val="max"/>
        <c:crossBetween val="midCat"/>
      </c:valAx>
      <c:valAx>
        <c:axId val="774830272"/>
        <c:scaling>
          <c:orientation val="minMax"/>
        </c:scaling>
        <c:delete val="1"/>
        <c:axPos val="b"/>
        <c:numFmt formatCode="0.0" sourceLinked="1"/>
        <c:majorTickMark val="out"/>
        <c:minorTickMark val="none"/>
        <c:tickLblPos val="none"/>
        <c:crossAx val="77482969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AUX!$AE$508</c:f>
              <c:strCache>
                <c:ptCount val="1"/>
                <c:pt idx="0">
                  <c:v>TMLTBP_H</c:v>
                </c:pt>
              </c:strCache>
            </c:strRef>
          </c:cat>
          <c:val>
            <c:numRef>
              <c:f>AUX!$AE$534</c:f>
              <c:numCache>
                <c:formatCode>0.0</c:formatCode>
                <c:ptCount val="1"/>
                <c:pt idx="0">
                  <c:v>42.712798607271623</c:v>
                </c:pt>
              </c:numCache>
            </c:numRef>
          </c:val>
          <c:extLst xmlns:c16r2="http://schemas.microsoft.com/office/drawing/2015/06/chart">
            <c:ext xmlns:c16="http://schemas.microsoft.com/office/drawing/2014/chart" uri="{C3380CC4-5D6E-409C-BE32-E72D297353CC}">
              <c16:uniqueId val="{00000000-87C7-4A3B-90E6-AEDA194873AB}"/>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AUX!$AE$508</c:f>
              <c:strCache>
                <c:ptCount val="1"/>
                <c:pt idx="0">
                  <c:v>TMLTBP_H</c:v>
                </c:pt>
              </c:strCache>
            </c:strRef>
          </c:cat>
          <c:val>
            <c:numRef>
              <c:f>AUX!$AE$535</c:f>
              <c:numCache>
                <c:formatCode>0.0</c:formatCode>
                <c:ptCount val="1"/>
                <c:pt idx="0">
                  <c:v>16.911300845318308</c:v>
                </c:pt>
              </c:numCache>
            </c:numRef>
          </c:val>
          <c:extLst xmlns:c16r2="http://schemas.microsoft.com/office/drawing/2015/06/chart">
            <c:ext xmlns:c16="http://schemas.microsoft.com/office/drawing/2014/chart" uri="{C3380CC4-5D6E-409C-BE32-E72D297353CC}">
              <c16:uniqueId val="{00000001-87C7-4A3B-90E6-AEDA194873AB}"/>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AUX!$AE$508</c:f>
              <c:strCache>
                <c:ptCount val="1"/>
                <c:pt idx="0">
                  <c:v>TMLTBP_H</c:v>
                </c:pt>
              </c:strCache>
            </c:strRef>
          </c:cat>
          <c:val>
            <c:numRef>
              <c:f>AUX!$AE$536</c:f>
              <c:numCache>
                <c:formatCode>0.0</c:formatCode>
                <c:ptCount val="1"/>
                <c:pt idx="0">
                  <c:v>18.527583214256254</c:v>
                </c:pt>
              </c:numCache>
            </c:numRef>
          </c:val>
          <c:extLst xmlns:c16r2="http://schemas.microsoft.com/office/drawing/2015/06/chart">
            <c:ext xmlns:c16="http://schemas.microsoft.com/office/drawing/2014/chart" uri="{C3380CC4-5D6E-409C-BE32-E72D297353CC}">
              <c16:uniqueId val="{00000002-87C7-4A3B-90E6-AEDA194873AB}"/>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AUX!$AE$508</c:f>
              <c:strCache>
                <c:ptCount val="1"/>
                <c:pt idx="0">
                  <c:v>TMLTBP_H</c:v>
                </c:pt>
              </c:strCache>
            </c:strRef>
          </c:cat>
          <c:val>
            <c:numRef>
              <c:f>AUX!$AE$538</c:f>
              <c:numCache>
                <c:formatCode>0.0</c:formatCode>
                <c:ptCount val="1"/>
                <c:pt idx="0">
                  <c:v>21.848317333153815</c:v>
                </c:pt>
              </c:numCache>
            </c:numRef>
          </c:val>
          <c:extLst xmlns:c16r2="http://schemas.microsoft.com/office/drawing/2015/06/chart">
            <c:ext xmlns:c16="http://schemas.microsoft.com/office/drawing/2014/chart" uri="{C3380CC4-5D6E-409C-BE32-E72D297353CC}">
              <c16:uniqueId val="{00000003-87C7-4A3B-90E6-AEDA194873AB}"/>
            </c:ext>
          </c:extLst>
        </c:ser>
        <c:dLbls>
          <c:showLegendKey val="0"/>
          <c:showVal val="0"/>
          <c:showCatName val="0"/>
          <c:showSerName val="0"/>
          <c:showPercent val="0"/>
          <c:showBubbleSize val="0"/>
        </c:dLbls>
        <c:gapWidth val="0"/>
        <c:overlap val="100"/>
        <c:axId val="775048192"/>
        <c:axId val="775012928"/>
      </c:barChart>
      <c:scatterChart>
        <c:scatterStyle val="lineMarker"/>
        <c:varyColors val="0"/>
        <c:ser>
          <c:idx val="4"/>
          <c:order val="4"/>
          <c:tx>
            <c:strRef>
              <c:f>AUX!$A$530</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AUX!$AE$530</c:f>
              <c:numCache>
                <c:formatCode>0.0</c:formatCode>
                <c:ptCount val="1"/>
                <c:pt idx="0">
                  <c:v>136.95636706105608</c:v>
                </c:pt>
              </c:numCache>
            </c:numRef>
          </c:xVal>
          <c:yVal>
            <c:numRef>
              <c:f>AUX!$AE$508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87C7-4A3B-90E6-AEDA194873AB}"/>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AUX!$AE$532</c:f>
              <c:numCache>
                <c:formatCode>0.0</c:formatCode>
                <c:ptCount val="1"/>
                <c:pt idx="0">
                  <c:v>56.002402268998864</c:v>
                </c:pt>
              </c:numCache>
            </c:numRef>
          </c:xVal>
          <c:yVal>
            <c:numRef>
              <c:f>AUX!$AE$508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87C7-4A3B-90E6-AEDA194873AB}"/>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AUX!$AE$531</c:f>
              <c:numCache>
                <c:formatCode>0.0</c:formatCode>
                <c:ptCount val="1"/>
                <c:pt idx="0">
                  <c:v>57.855420857983063</c:v>
                </c:pt>
              </c:numCache>
            </c:numRef>
          </c:xVal>
          <c:yVal>
            <c:numRef>
              <c:f>AUX!$AE$508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87C7-4A3B-90E6-AEDA194873AB}"/>
            </c:ext>
          </c:extLst>
        </c:ser>
        <c:dLbls>
          <c:showLegendKey val="0"/>
          <c:showVal val="0"/>
          <c:showCatName val="0"/>
          <c:showSerName val="0"/>
          <c:showPercent val="0"/>
          <c:showBubbleSize val="0"/>
        </c:dLbls>
        <c:axId val="775014080"/>
        <c:axId val="775013504"/>
      </c:scatterChart>
      <c:catAx>
        <c:axId val="775048192"/>
        <c:scaling>
          <c:orientation val="minMax"/>
        </c:scaling>
        <c:delete val="1"/>
        <c:axPos val="l"/>
        <c:numFmt formatCode="General" sourceLinked="0"/>
        <c:majorTickMark val="out"/>
        <c:minorTickMark val="none"/>
        <c:tickLblPos val="none"/>
        <c:crossAx val="775012928"/>
        <c:crosses val="autoZero"/>
        <c:auto val="1"/>
        <c:lblAlgn val="ctr"/>
        <c:lblOffset val="100"/>
        <c:noMultiLvlLbl val="0"/>
      </c:catAx>
      <c:valAx>
        <c:axId val="77501292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5048192"/>
        <c:crosses val="autoZero"/>
        <c:crossBetween val="between"/>
      </c:valAx>
      <c:valAx>
        <c:axId val="775013504"/>
        <c:scaling>
          <c:orientation val="minMax"/>
          <c:max val="0.5"/>
          <c:min val="-0.5"/>
        </c:scaling>
        <c:delete val="1"/>
        <c:axPos val="r"/>
        <c:numFmt formatCode="General" sourceLinked="1"/>
        <c:majorTickMark val="out"/>
        <c:minorTickMark val="none"/>
        <c:tickLblPos val="none"/>
        <c:crossAx val="775014080"/>
        <c:crosses val="max"/>
        <c:crossBetween val="midCat"/>
      </c:valAx>
      <c:valAx>
        <c:axId val="775014080"/>
        <c:scaling>
          <c:orientation val="minMax"/>
        </c:scaling>
        <c:delete val="1"/>
        <c:axPos val="b"/>
        <c:numFmt formatCode="0.0" sourceLinked="1"/>
        <c:majorTickMark val="out"/>
        <c:minorTickMark val="none"/>
        <c:tickLblPos val="none"/>
        <c:crossAx val="77501350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AUX!$AF$508</c:f>
              <c:strCache>
                <c:ptCount val="1"/>
                <c:pt idx="0">
                  <c:v>TMLTBP_M</c:v>
                </c:pt>
              </c:strCache>
            </c:strRef>
          </c:cat>
          <c:val>
            <c:numRef>
              <c:f>AUX!$AF$534</c:f>
              <c:numCache>
                <c:formatCode>0.0</c:formatCode>
                <c:ptCount val="1"/>
                <c:pt idx="0">
                  <c:v>50.507500567749744</c:v>
                </c:pt>
              </c:numCache>
            </c:numRef>
          </c:val>
          <c:extLst xmlns:c16r2="http://schemas.microsoft.com/office/drawing/2015/06/chart">
            <c:ext xmlns:c16="http://schemas.microsoft.com/office/drawing/2014/chart" uri="{C3380CC4-5D6E-409C-BE32-E72D297353CC}">
              <c16:uniqueId val="{00000000-EEA1-451F-8A39-B29E708B5345}"/>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AUX!$AF$508</c:f>
              <c:strCache>
                <c:ptCount val="1"/>
                <c:pt idx="0">
                  <c:v>TMLTBP_M</c:v>
                </c:pt>
              </c:strCache>
            </c:strRef>
          </c:cat>
          <c:val>
            <c:numRef>
              <c:f>AUX!$AF$535</c:f>
              <c:numCache>
                <c:formatCode>0.0</c:formatCode>
                <c:ptCount val="1"/>
                <c:pt idx="0">
                  <c:v>6.5959383781355285</c:v>
                </c:pt>
              </c:numCache>
            </c:numRef>
          </c:val>
          <c:extLst xmlns:c16r2="http://schemas.microsoft.com/office/drawing/2015/06/chart">
            <c:ext xmlns:c16="http://schemas.microsoft.com/office/drawing/2014/chart" uri="{C3380CC4-5D6E-409C-BE32-E72D297353CC}">
              <c16:uniqueId val="{00000001-EEA1-451F-8A39-B29E708B5345}"/>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AUX!$AF$508</c:f>
              <c:strCache>
                <c:ptCount val="1"/>
                <c:pt idx="0">
                  <c:v>TMLTBP_M</c:v>
                </c:pt>
              </c:strCache>
            </c:strRef>
          </c:cat>
          <c:val>
            <c:numRef>
              <c:f>AUX!$AF$536</c:f>
              <c:numCache>
                <c:formatCode>0.0</c:formatCode>
                <c:ptCount val="1"/>
                <c:pt idx="0">
                  <c:v>11.742279269306266</c:v>
                </c:pt>
              </c:numCache>
            </c:numRef>
          </c:val>
          <c:extLst xmlns:c16r2="http://schemas.microsoft.com/office/drawing/2015/06/chart">
            <c:ext xmlns:c16="http://schemas.microsoft.com/office/drawing/2014/chart" uri="{C3380CC4-5D6E-409C-BE32-E72D297353CC}">
              <c16:uniqueId val="{00000002-EEA1-451F-8A39-B29E708B5345}"/>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AUX!$AF$508</c:f>
              <c:strCache>
                <c:ptCount val="1"/>
                <c:pt idx="0">
                  <c:v>TMLTBP_M</c:v>
                </c:pt>
              </c:strCache>
            </c:strRef>
          </c:cat>
          <c:val>
            <c:numRef>
              <c:f>AUX!$AF$538</c:f>
              <c:numCache>
                <c:formatCode>0.0</c:formatCode>
                <c:ptCount val="1"/>
                <c:pt idx="0">
                  <c:v>31.154281784808461</c:v>
                </c:pt>
              </c:numCache>
            </c:numRef>
          </c:val>
          <c:extLst xmlns:c16r2="http://schemas.microsoft.com/office/drawing/2015/06/chart">
            <c:ext xmlns:c16="http://schemas.microsoft.com/office/drawing/2014/chart" uri="{C3380CC4-5D6E-409C-BE32-E72D297353CC}">
              <c16:uniqueId val="{00000003-EEA1-451F-8A39-B29E708B5345}"/>
            </c:ext>
          </c:extLst>
        </c:ser>
        <c:dLbls>
          <c:showLegendKey val="0"/>
          <c:showVal val="0"/>
          <c:showCatName val="0"/>
          <c:showSerName val="0"/>
          <c:showPercent val="0"/>
          <c:showBubbleSize val="0"/>
        </c:dLbls>
        <c:gapWidth val="0"/>
        <c:overlap val="100"/>
        <c:axId val="775669760"/>
        <c:axId val="775016384"/>
      </c:barChart>
      <c:scatterChart>
        <c:scatterStyle val="lineMarker"/>
        <c:varyColors val="0"/>
        <c:ser>
          <c:idx val="4"/>
          <c:order val="4"/>
          <c:tx>
            <c:strRef>
              <c:f>AUX!$A$530</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AUX!$AF$530</c:f>
              <c:numCache>
                <c:formatCode>0.0</c:formatCode>
                <c:ptCount val="1"/>
                <c:pt idx="0">
                  <c:v>112.11867664431645</c:v>
                </c:pt>
              </c:numCache>
            </c:numRef>
          </c:xVal>
          <c:yVal>
            <c:numRef>
              <c:f>AUX!$AF$508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EEA1-451F-8A39-B29E708B5345}"/>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AUX!$AF$532</c:f>
              <c:numCache>
                <c:formatCode>0.0</c:formatCode>
                <c:ptCount val="1"/>
                <c:pt idx="0">
                  <c:v>70.369146471462997</c:v>
                </c:pt>
              </c:numCache>
            </c:numRef>
          </c:xVal>
          <c:yVal>
            <c:numRef>
              <c:f>AUX!$AF$508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EEA1-451F-8A39-B29E708B5345}"/>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AUX!$AF$531</c:f>
              <c:numCache>
                <c:formatCode>0.0</c:formatCode>
                <c:ptCount val="1"/>
                <c:pt idx="0">
                  <c:v>54.916236970060595</c:v>
                </c:pt>
              </c:numCache>
            </c:numRef>
          </c:xVal>
          <c:yVal>
            <c:numRef>
              <c:f>AUX!$AF$508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EEA1-451F-8A39-B29E708B5345}"/>
            </c:ext>
          </c:extLst>
        </c:ser>
        <c:dLbls>
          <c:showLegendKey val="0"/>
          <c:showVal val="0"/>
          <c:showCatName val="0"/>
          <c:showSerName val="0"/>
          <c:showPercent val="0"/>
          <c:showBubbleSize val="0"/>
        </c:dLbls>
        <c:axId val="775017536"/>
        <c:axId val="775016960"/>
      </c:scatterChart>
      <c:catAx>
        <c:axId val="775669760"/>
        <c:scaling>
          <c:orientation val="minMax"/>
        </c:scaling>
        <c:delete val="1"/>
        <c:axPos val="l"/>
        <c:numFmt formatCode="General" sourceLinked="0"/>
        <c:majorTickMark val="out"/>
        <c:minorTickMark val="none"/>
        <c:tickLblPos val="none"/>
        <c:crossAx val="775016384"/>
        <c:crosses val="autoZero"/>
        <c:auto val="1"/>
        <c:lblAlgn val="ctr"/>
        <c:lblOffset val="100"/>
        <c:noMultiLvlLbl val="0"/>
      </c:catAx>
      <c:valAx>
        <c:axId val="77501638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5669760"/>
        <c:crosses val="autoZero"/>
        <c:crossBetween val="between"/>
      </c:valAx>
      <c:valAx>
        <c:axId val="775016960"/>
        <c:scaling>
          <c:orientation val="minMax"/>
          <c:max val="0.5"/>
          <c:min val="-0.5"/>
        </c:scaling>
        <c:delete val="1"/>
        <c:axPos val="r"/>
        <c:numFmt formatCode="General" sourceLinked="1"/>
        <c:majorTickMark val="out"/>
        <c:minorTickMark val="none"/>
        <c:tickLblPos val="none"/>
        <c:crossAx val="775017536"/>
        <c:crosses val="max"/>
        <c:crossBetween val="midCat"/>
      </c:valAx>
      <c:valAx>
        <c:axId val="775017536"/>
        <c:scaling>
          <c:orientation val="minMax"/>
        </c:scaling>
        <c:delete val="1"/>
        <c:axPos val="b"/>
        <c:numFmt formatCode="0.0" sourceLinked="1"/>
        <c:majorTickMark val="out"/>
        <c:minorTickMark val="none"/>
        <c:tickLblPos val="none"/>
        <c:crossAx val="77501696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AUX!$AG$508</c:f>
              <c:strCache>
                <c:ptCount val="1"/>
                <c:pt idx="0">
                  <c:v>TMEstom_H</c:v>
                </c:pt>
              </c:strCache>
            </c:strRef>
          </c:cat>
          <c:val>
            <c:numRef>
              <c:f>AUX!$AG$534</c:f>
              <c:numCache>
                <c:formatCode>0.0</c:formatCode>
                <c:ptCount val="1"/>
                <c:pt idx="0">
                  <c:v>43.910117090322373</c:v>
                </c:pt>
              </c:numCache>
            </c:numRef>
          </c:val>
          <c:extLst xmlns:c16r2="http://schemas.microsoft.com/office/drawing/2015/06/chart">
            <c:ext xmlns:c16="http://schemas.microsoft.com/office/drawing/2014/chart" uri="{C3380CC4-5D6E-409C-BE32-E72D297353CC}">
              <c16:uniqueId val="{00000000-B08A-4579-9F7B-AD8D740F5472}"/>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AUX!$AG$508</c:f>
              <c:strCache>
                <c:ptCount val="1"/>
                <c:pt idx="0">
                  <c:v>TMEstom_H</c:v>
                </c:pt>
              </c:strCache>
            </c:strRef>
          </c:cat>
          <c:val>
            <c:numRef>
              <c:f>AUX!$AG$535</c:f>
              <c:numCache>
                <c:formatCode>0.0</c:formatCode>
                <c:ptCount val="1"/>
                <c:pt idx="0">
                  <c:v>16.920298028313397</c:v>
                </c:pt>
              </c:numCache>
            </c:numRef>
          </c:val>
          <c:extLst xmlns:c16r2="http://schemas.microsoft.com/office/drawing/2015/06/chart">
            <c:ext xmlns:c16="http://schemas.microsoft.com/office/drawing/2014/chart" uri="{C3380CC4-5D6E-409C-BE32-E72D297353CC}">
              <c16:uniqueId val="{00000001-B08A-4579-9F7B-AD8D740F5472}"/>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AUX!$AG$508</c:f>
              <c:strCache>
                <c:ptCount val="1"/>
                <c:pt idx="0">
                  <c:v>TMEstom_H</c:v>
                </c:pt>
              </c:strCache>
            </c:strRef>
          </c:cat>
          <c:val>
            <c:numRef>
              <c:f>AUX!$AG$536</c:f>
              <c:numCache>
                <c:formatCode>0.0</c:formatCode>
                <c:ptCount val="1"/>
                <c:pt idx="0">
                  <c:v>10.641691590758498</c:v>
                </c:pt>
              </c:numCache>
            </c:numRef>
          </c:val>
          <c:extLst xmlns:c16r2="http://schemas.microsoft.com/office/drawing/2015/06/chart">
            <c:ext xmlns:c16="http://schemas.microsoft.com/office/drawing/2014/chart" uri="{C3380CC4-5D6E-409C-BE32-E72D297353CC}">
              <c16:uniqueId val="{00000002-B08A-4579-9F7B-AD8D740F5472}"/>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AUX!$AG$508</c:f>
              <c:strCache>
                <c:ptCount val="1"/>
                <c:pt idx="0">
                  <c:v>TMEstom_H</c:v>
                </c:pt>
              </c:strCache>
            </c:strRef>
          </c:cat>
          <c:val>
            <c:numRef>
              <c:f>AUX!$AG$538</c:f>
              <c:numCache>
                <c:formatCode>0.0</c:formatCode>
                <c:ptCount val="1"/>
                <c:pt idx="0">
                  <c:v>28.527893290605732</c:v>
                </c:pt>
              </c:numCache>
            </c:numRef>
          </c:val>
          <c:extLst xmlns:c16r2="http://schemas.microsoft.com/office/drawing/2015/06/chart">
            <c:ext xmlns:c16="http://schemas.microsoft.com/office/drawing/2014/chart" uri="{C3380CC4-5D6E-409C-BE32-E72D297353CC}">
              <c16:uniqueId val="{00000003-B08A-4579-9F7B-AD8D740F5472}"/>
            </c:ext>
          </c:extLst>
        </c:ser>
        <c:dLbls>
          <c:showLegendKey val="0"/>
          <c:showVal val="0"/>
          <c:showCatName val="0"/>
          <c:showSerName val="0"/>
          <c:showPercent val="0"/>
          <c:showBubbleSize val="0"/>
        </c:dLbls>
        <c:gapWidth val="0"/>
        <c:overlap val="100"/>
        <c:axId val="775668736"/>
        <c:axId val="775019840"/>
      </c:barChart>
      <c:scatterChart>
        <c:scatterStyle val="lineMarker"/>
        <c:varyColors val="0"/>
        <c:ser>
          <c:idx val="4"/>
          <c:order val="4"/>
          <c:tx>
            <c:strRef>
              <c:f>AUX!$A$530</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AUX!$AG$530</c:f>
              <c:numCache>
                <c:formatCode>0.0</c:formatCode>
                <c:ptCount val="1"/>
                <c:pt idx="0">
                  <c:v>124.5449547397197</c:v>
                </c:pt>
              </c:numCache>
            </c:numRef>
          </c:xVal>
          <c:yVal>
            <c:numRef>
              <c:f>AUX!$AG$508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B08A-4579-9F7B-AD8D740F5472}"/>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AUX!$AG$532</c:f>
              <c:numCache>
                <c:formatCode>0.0</c:formatCode>
                <c:ptCount val="1"/>
                <c:pt idx="0">
                  <c:v>67.973939187557832</c:v>
                </c:pt>
              </c:numCache>
            </c:numRef>
          </c:xVal>
          <c:yVal>
            <c:numRef>
              <c:f>AUX!$AG$508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B08A-4579-9F7B-AD8D740F5472}"/>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AUX!$AG$531</c:f>
              <c:numCache>
                <c:formatCode>0.0</c:formatCode>
                <c:ptCount val="1"/>
                <c:pt idx="0">
                  <c:v>60.024416975743542</c:v>
                </c:pt>
              </c:numCache>
            </c:numRef>
          </c:xVal>
          <c:yVal>
            <c:numRef>
              <c:f>AUX!$AG$508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B08A-4579-9F7B-AD8D740F5472}"/>
            </c:ext>
          </c:extLst>
        </c:ser>
        <c:dLbls>
          <c:showLegendKey val="0"/>
          <c:showVal val="0"/>
          <c:showCatName val="0"/>
          <c:showSerName val="0"/>
          <c:showPercent val="0"/>
          <c:showBubbleSize val="0"/>
        </c:dLbls>
        <c:axId val="775709248"/>
        <c:axId val="775708672"/>
      </c:scatterChart>
      <c:catAx>
        <c:axId val="775668736"/>
        <c:scaling>
          <c:orientation val="minMax"/>
        </c:scaling>
        <c:delete val="1"/>
        <c:axPos val="l"/>
        <c:numFmt formatCode="General" sourceLinked="0"/>
        <c:majorTickMark val="out"/>
        <c:minorTickMark val="none"/>
        <c:tickLblPos val="none"/>
        <c:crossAx val="775019840"/>
        <c:crosses val="autoZero"/>
        <c:auto val="1"/>
        <c:lblAlgn val="ctr"/>
        <c:lblOffset val="100"/>
        <c:noMultiLvlLbl val="0"/>
      </c:catAx>
      <c:valAx>
        <c:axId val="77501984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5668736"/>
        <c:crosses val="autoZero"/>
        <c:crossBetween val="between"/>
      </c:valAx>
      <c:valAx>
        <c:axId val="775708672"/>
        <c:scaling>
          <c:orientation val="minMax"/>
          <c:max val="0.5"/>
          <c:min val="-0.5"/>
        </c:scaling>
        <c:delete val="1"/>
        <c:axPos val="r"/>
        <c:numFmt formatCode="General" sourceLinked="1"/>
        <c:majorTickMark val="out"/>
        <c:minorTickMark val="none"/>
        <c:tickLblPos val="none"/>
        <c:crossAx val="775709248"/>
        <c:crosses val="max"/>
        <c:crossBetween val="midCat"/>
      </c:valAx>
      <c:valAx>
        <c:axId val="775709248"/>
        <c:scaling>
          <c:orientation val="minMax"/>
        </c:scaling>
        <c:delete val="1"/>
        <c:axPos val="b"/>
        <c:numFmt formatCode="0.0" sourceLinked="1"/>
        <c:majorTickMark val="out"/>
        <c:minorTickMark val="none"/>
        <c:tickLblPos val="none"/>
        <c:crossAx val="77570867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AUX!$AH$508</c:f>
              <c:strCache>
                <c:ptCount val="1"/>
                <c:pt idx="0">
                  <c:v>TMEstom_M</c:v>
                </c:pt>
              </c:strCache>
            </c:strRef>
          </c:cat>
          <c:val>
            <c:numRef>
              <c:f>AUX!$AH$534</c:f>
              <c:numCache>
                <c:formatCode>0.0</c:formatCode>
                <c:ptCount val="1"/>
                <c:pt idx="0">
                  <c:v>44.301879461424754</c:v>
                </c:pt>
              </c:numCache>
            </c:numRef>
          </c:val>
          <c:extLst xmlns:c16r2="http://schemas.microsoft.com/office/drawing/2015/06/chart">
            <c:ext xmlns:c16="http://schemas.microsoft.com/office/drawing/2014/chart" uri="{C3380CC4-5D6E-409C-BE32-E72D297353CC}">
              <c16:uniqueId val="{00000000-6CF3-493A-9FA0-0659AE2359B7}"/>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AUX!$AH$508</c:f>
              <c:strCache>
                <c:ptCount val="1"/>
                <c:pt idx="0">
                  <c:v>TMEstom_M</c:v>
                </c:pt>
              </c:strCache>
            </c:strRef>
          </c:cat>
          <c:val>
            <c:numRef>
              <c:f>AUX!$AH$535</c:f>
              <c:numCache>
                <c:formatCode>0.0</c:formatCode>
                <c:ptCount val="1"/>
                <c:pt idx="0">
                  <c:v>16.16306502519685</c:v>
                </c:pt>
              </c:numCache>
            </c:numRef>
          </c:val>
          <c:extLst xmlns:c16r2="http://schemas.microsoft.com/office/drawing/2015/06/chart">
            <c:ext xmlns:c16="http://schemas.microsoft.com/office/drawing/2014/chart" uri="{C3380CC4-5D6E-409C-BE32-E72D297353CC}">
              <c16:uniqueId val="{00000001-6CF3-493A-9FA0-0659AE2359B7}"/>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AUX!$AH$508</c:f>
              <c:strCache>
                <c:ptCount val="1"/>
                <c:pt idx="0">
                  <c:v>TMEstom_M</c:v>
                </c:pt>
              </c:strCache>
            </c:strRef>
          </c:cat>
          <c:val>
            <c:numRef>
              <c:f>AUX!$AH$536</c:f>
              <c:numCache>
                <c:formatCode>0.0</c:formatCode>
                <c:ptCount val="1"/>
                <c:pt idx="0">
                  <c:v>11.459381048056485</c:v>
                </c:pt>
              </c:numCache>
            </c:numRef>
          </c:val>
          <c:extLst xmlns:c16r2="http://schemas.microsoft.com/office/drawing/2015/06/chart">
            <c:ext xmlns:c16="http://schemas.microsoft.com/office/drawing/2014/chart" uri="{C3380CC4-5D6E-409C-BE32-E72D297353CC}">
              <c16:uniqueId val="{00000002-6CF3-493A-9FA0-0659AE2359B7}"/>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AUX!$AH$508</c:f>
              <c:strCache>
                <c:ptCount val="1"/>
                <c:pt idx="0">
                  <c:v>TMEstom_M</c:v>
                </c:pt>
              </c:strCache>
            </c:strRef>
          </c:cat>
          <c:val>
            <c:numRef>
              <c:f>AUX!$AH$538</c:f>
              <c:numCache>
                <c:formatCode>0.0</c:formatCode>
                <c:ptCount val="1"/>
                <c:pt idx="0">
                  <c:v>28.07567446532191</c:v>
                </c:pt>
              </c:numCache>
            </c:numRef>
          </c:val>
          <c:extLst xmlns:c16r2="http://schemas.microsoft.com/office/drawing/2015/06/chart">
            <c:ext xmlns:c16="http://schemas.microsoft.com/office/drawing/2014/chart" uri="{C3380CC4-5D6E-409C-BE32-E72D297353CC}">
              <c16:uniqueId val="{00000003-6CF3-493A-9FA0-0659AE2359B7}"/>
            </c:ext>
          </c:extLst>
        </c:ser>
        <c:dLbls>
          <c:showLegendKey val="0"/>
          <c:showVal val="0"/>
          <c:showCatName val="0"/>
          <c:showSerName val="0"/>
          <c:showPercent val="0"/>
          <c:showBubbleSize val="0"/>
        </c:dLbls>
        <c:gapWidth val="0"/>
        <c:overlap val="100"/>
        <c:axId val="775578112"/>
        <c:axId val="775711552"/>
      </c:barChart>
      <c:scatterChart>
        <c:scatterStyle val="lineMarker"/>
        <c:varyColors val="0"/>
        <c:ser>
          <c:idx val="4"/>
          <c:order val="4"/>
          <c:tx>
            <c:strRef>
              <c:f>AUX!$A$530</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AUX!$AH$530</c:f>
              <c:numCache>
                <c:formatCode>0.0</c:formatCode>
                <c:ptCount val="1"/>
                <c:pt idx="0">
                  <c:v>116.88408133728248</c:v>
                </c:pt>
              </c:numCache>
            </c:numRef>
          </c:xVal>
          <c:yVal>
            <c:numRef>
              <c:f>AUX!$AH$508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6CF3-493A-9FA0-0659AE2359B7}"/>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AUX!$AH$532</c:f>
              <c:numCache>
                <c:formatCode>0.0</c:formatCode>
                <c:ptCount val="1"/>
                <c:pt idx="0">
                  <c:v>78.821447574671026</c:v>
                </c:pt>
              </c:numCache>
            </c:numRef>
          </c:xVal>
          <c:yVal>
            <c:numRef>
              <c:f>AUX!$AH$508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6CF3-493A-9FA0-0659AE2359B7}"/>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AUX!$AH$531</c:f>
              <c:numCache>
                <c:formatCode>0.0</c:formatCode>
                <c:ptCount val="1"/>
                <c:pt idx="0">
                  <c:v>60.050050140925549</c:v>
                </c:pt>
              </c:numCache>
            </c:numRef>
          </c:xVal>
          <c:yVal>
            <c:numRef>
              <c:f>AUX!$AH$508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6CF3-493A-9FA0-0659AE2359B7}"/>
            </c:ext>
          </c:extLst>
        </c:ser>
        <c:dLbls>
          <c:showLegendKey val="0"/>
          <c:showVal val="0"/>
          <c:showCatName val="0"/>
          <c:showSerName val="0"/>
          <c:showPercent val="0"/>
          <c:showBubbleSize val="0"/>
        </c:dLbls>
        <c:axId val="775712704"/>
        <c:axId val="775712128"/>
      </c:scatterChart>
      <c:catAx>
        <c:axId val="775578112"/>
        <c:scaling>
          <c:orientation val="minMax"/>
        </c:scaling>
        <c:delete val="1"/>
        <c:axPos val="l"/>
        <c:numFmt formatCode="General" sourceLinked="0"/>
        <c:majorTickMark val="out"/>
        <c:minorTickMark val="none"/>
        <c:tickLblPos val="none"/>
        <c:crossAx val="775711552"/>
        <c:crosses val="autoZero"/>
        <c:auto val="1"/>
        <c:lblAlgn val="ctr"/>
        <c:lblOffset val="100"/>
        <c:noMultiLvlLbl val="0"/>
      </c:catAx>
      <c:valAx>
        <c:axId val="77571155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5578112"/>
        <c:crosses val="autoZero"/>
        <c:crossBetween val="between"/>
      </c:valAx>
      <c:valAx>
        <c:axId val="775712128"/>
        <c:scaling>
          <c:orientation val="minMax"/>
          <c:max val="0.5"/>
          <c:min val="-0.5"/>
        </c:scaling>
        <c:delete val="1"/>
        <c:axPos val="r"/>
        <c:numFmt formatCode="General" sourceLinked="1"/>
        <c:majorTickMark val="out"/>
        <c:minorTickMark val="none"/>
        <c:tickLblPos val="none"/>
        <c:crossAx val="775712704"/>
        <c:crosses val="max"/>
        <c:crossBetween val="midCat"/>
      </c:valAx>
      <c:valAx>
        <c:axId val="775712704"/>
        <c:scaling>
          <c:orientation val="minMax"/>
        </c:scaling>
        <c:delete val="1"/>
        <c:axPos val="b"/>
        <c:numFmt formatCode="0.0" sourceLinked="1"/>
        <c:majorTickMark val="out"/>
        <c:minorTickMark val="none"/>
        <c:tickLblPos val="none"/>
        <c:crossAx val="77571212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AUX!$AI$508</c:f>
              <c:strCache>
                <c:ptCount val="1"/>
                <c:pt idx="0">
                  <c:v>TMMama</c:v>
                </c:pt>
              </c:strCache>
            </c:strRef>
          </c:cat>
          <c:val>
            <c:numRef>
              <c:f>AUX!$AI$534</c:f>
              <c:numCache>
                <c:formatCode>0.0</c:formatCode>
                <c:ptCount val="1"/>
                <c:pt idx="0">
                  <c:v>28.766385149002289</c:v>
                </c:pt>
              </c:numCache>
            </c:numRef>
          </c:val>
          <c:extLst xmlns:c16r2="http://schemas.microsoft.com/office/drawing/2015/06/chart">
            <c:ext xmlns:c16="http://schemas.microsoft.com/office/drawing/2014/chart" uri="{C3380CC4-5D6E-409C-BE32-E72D297353CC}">
              <c16:uniqueId val="{00000000-24C2-44A5-BFCB-CEC9C5F7D81D}"/>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AUX!$AI$508</c:f>
              <c:strCache>
                <c:ptCount val="1"/>
                <c:pt idx="0">
                  <c:v>TMMama</c:v>
                </c:pt>
              </c:strCache>
            </c:strRef>
          </c:cat>
          <c:val>
            <c:numRef>
              <c:f>AUX!$AI$535</c:f>
              <c:numCache>
                <c:formatCode>0.0</c:formatCode>
                <c:ptCount val="1"/>
                <c:pt idx="0">
                  <c:v>21.341113306930218</c:v>
                </c:pt>
              </c:numCache>
            </c:numRef>
          </c:val>
          <c:extLst xmlns:c16r2="http://schemas.microsoft.com/office/drawing/2015/06/chart">
            <c:ext xmlns:c16="http://schemas.microsoft.com/office/drawing/2014/chart" uri="{C3380CC4-5D6E-409C-BE32-E72D297353CC}">
              <c16:uniqueId val="{00000001-24C2-44A5-BFCB-CEC9C5F7D81D}"/>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AUX!$AI$508</c:f>
              <c:strCache>
                <c:ptCount val="1"/>
                <c:pt idx="0">
                  <c:v>TMMama</c:v>
                </c:pt>
              </c:strCache>
            </c:strRef>
          </c:cat>
          <c:val>
            <c:numRef>
              <c:f>AUX!$AI$536</c:f>
              <c:numCache>
                <c:formatCode>0.0</c:formatCode>
                <c:ptCount val="1"/>
                <c:pt idx="0">
                  <c:v>11.129745325176401</c:v>
                </c:pt>
              </c:numCache>
            </c:numRef>
          </c:val>
          <c:extLst xmlns:c16r2="http://schemas.microsoft.com/office/drawing/2015/06/chart">
            <c:ext xmlns:c16="http://schemas.microsoft.com/office/drawing/2014/chart" uri="{C3380CC4-5D6E-409C-BE32-E72D297353CC}">
              <c16:uniqueId val="{00000002-24C2-44A5-BFCB-CEC9C5F7D81D}"/>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AUX!$AI$508</c:f>
              <c:strCache>
                <c:ptCount val="1"/>
                <c:pt idx="0">
                  <c:v>TMMama</c:v>
                </c:pt>
              </c:strCache>
            </c:strRef>
          </c:cat>
          <c:val>
            <c:numRef>
              <c:f>AUX!$AI$538</c:f>
              <c:numCache>
                <c:formatCode>0.0</c:formatCode>
                <c:ptCount val="1"/>
                <c:pt idx="0">
                  <c:v>38.762756218891091</c:v>
                </c:pt>
              </c:numCache>
            </c:numRef>
          </c:val>
          <c:extLst xmlns:c16r2="http://schemas.microsoft.com/office/drawing/2015/06/chart">
            <c:ext xmlns:c16="http://schemas.microsoft.com/office/drawing/2014/chart" uri="{C3380CC4-5D6E-409C-BE32-E72D297353CC}">
              <c16:uniqueId val="{00000003-24C2-44A5-BFCB-CEC9C5F7D81D}"/>
            </c:ext>
          </c:extLst>
        </c:ser>
        <c:dLbls>
          <c:showLegendKey val="0"/>
          <c:showVal val="0"/>
          <c:showCatName val="0"/>
          <c:showSerName val="0"/>
          <c:showPercent val="0"/>
          <c:showBubbleSize val="0"/>
        </c:dLbls>
        <c:gapWidth val="0"/>
        <c:overlap val="100"/>
        <c:axId val="775579648"/>
        <c:axId val="775715008"/>
      </c:barChart>
      <c:scatterChart>
        <c:scatterStyle val="lineMarker"/>
        <c:varyColors val="0"/>
        <c:ser>
          <c:idx val="4"/>
          <c:order val="4"/>
          <c:tx>
            <c:strRef>
              <c:f>AUX!$A$530</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AUX!$AI$530</c:f>
              <c:numCache>
                <c:formatCode>0.0</c:formatCode>
                <c:ptCount val="1"/>
                <c:pt idx="0">
                  <c:v>142.33267229624124</c:v>
                </c:pt>
              </c:numCache>
            </c:numRef>
          </c:xVal>
          <c:yVal>
            <c:numRef>
              <c:f>AUX!$AI$508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24C2-44A5-BFCB-CEC9C5F7D81D}"/>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AUX!$AI$532</c:f>
              <c:numCache>
                <c:formatCode>0.0</c:formatCode>
                <c:ptCount val="1"/>
                <c:pt idx="0">
                  <c:v>42.326991111365935</c:v>
                </c:pt>
              </c:numCache>
            </c:numRef>
          </c:xVal>
          <c:yVal>
            <c:numRef>
              <c:f>AUX!$AI$508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24C2-44A5-BFCB-CEC9C5F7D81D}"/>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AUX!$AI$531</c:f>
              <c:numCache>
                <c:formatCode>0.0</c:formatCode>
                <c:ptCount val="1"/>
                <c:pt idx="0">
                  <c:v>44.18537277391664</c:v>
                </c:pt>
              </c:numCache>
            </c:numRef>
          </c:xVal>
          <c:yVal>
            <c:numRef>
              <c:f>AUX!$AI$508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24C2-44A5-BFCB-CEC9C5F7D81D}"/>
            </c:ext>
          </c:extLst>
        </c:ser>
        <c:dLbls>
          <c:showLegendKey val="0"/>
          <c:showVal val="0"/>
          <c:showCatName val="0"/>
          <c:showSerName val="0"/>
          <c:showPercent val="0"/>
          <c:showBubbleSize val="0"/>
        </c:dLbls>
        <c:axId val="775716160"/>
        <c:axId val="775715584"/>
      </c:scatterChart>
      <c:catAx>
        <c:axId val="775579648"/>
        <c:scaling>
          <c:orientation val="minMax"/>
        </c:scaling>
        <c:delete val="1"/>
        <c:axPos val="l"/>
        <c:numFmt formatCode="General" sourceLinked="0"/>
        <c:majorTickMark val="out"/>
        <c:minorTickMark val="none"/>
        <c:tickLblPos val="none"/>
        <c:crossAx val="775715008"/>
        <c:crosses val="autoZero"/>
        <c:auto val="1"/>
        <c:lblAlgn val="ctr"/>
        <c:lblOffset val="100"/>
        <c:noMultiLvlLbl val="0"/>
      </c:catAx>
      <c:valAx>
        <c:axId val="77571500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5579648"/>
        <c:crosses val="autoZero"/>
        <c:crossBetween val="between"/>
      </c:valAx>
      <c:valAx>
        <c:axId val="775715584"/>
        <c:scaling>
          <c:orientation val="minMax"/>
          <c:max val="0.5"/>
          <c:min val="-0.5"/>
        </c:scaling>
        <c:delete val="1"/>
        <c:axPos val="r"/>
        <c:numFmt formatCode="General" sourceLinked="1"/>
        <c:majorTickMark val="out"/>
        <c:minorTickMark val="none"/>
        <c:tickLblPos val="none"/>
        <c:crossAx val="775716160"/>
        <c:crosses val="max"/>
        <c:crossBetween val="midCat"/>
      </c:valAx>
      <c:valAx>
        <c:axId val="775716160"/>
        <c:scaling>
          <c:orientation val="minMax"/>
        </c:scaling>
        <c:delete val="1"/>
        <c:axPos val="b"/>
        <c:numFmt formatCode="0.0" sourceLinked="1"/>
        <c:majorTickMark val="out"/>
        <c:minorTickMark val="none"/>
        <c:tickLblPos val="none"/>
        <c:crossAx val="77571558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AUX!$AJ$508</c:f>
              <c:strCache>
                <c:ptCount val="1"/>
                <c:pt idx="0">
                  <c:v>TMColon_H</c:v>
                </c:pt>
              </c:strCache>
            </c:strRef>
          </c:cat>
          <c:val>
            <c:numRef>
              <c:f>AUX!$AJ$534</c:f>
              <c:numCache>
                <c:formatCode>0.0</c:formatCode>
                <c:ptCount val="1"/>
                <c:pt idx="0">
                  <c:v>39.492067237855437</c:v>
                </c:pt>
              </c:numCache>
            </c:numRef>
          </c:val>
          <c:extLst xmlns:c16r2="http://schemas.microsoft.com/office/drawing/2015/06/chart">
            <c:ext xmlns:c16="http://schemas.microsoft.com/office/drawing/2014/chart" uri="{C3380CC4-5D6E-409C-BE32-E72D297353CC}">
              <c16:uniqueId val="{00000000-1823-42C0-8A0E-383862FE66BF}"/>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AUX!$AJ$508</c:f>
              <c:strCache>
                <c:ptCount val="1"/>
                <c:pt idx="0">
                  <c:v>TMColon_H</c:v>
                </c:pt>
              </c:strCache>
            </c:strRef>
          </c:cat>
          <c:val>
            <c:numRef>
              <c:f>AUX!$AJ$535</c:f>
              <c:numCache>
                <c:formatCode>0.0</c:formatCode>
                <c:ptCount val="1"/>
                <c:pt idx="0">
                  <c:v>12.361815836269635</c:v>
                </c:pt>
              </c:numCache>
            </c:numRef>
          </c:val>
          <c:extLst xmlns:c16r2="http://schemas.microsoft.com/office/drawing/2015/06/chart">
            <c:ext xmlns:c16="http://schemas.microsoft.com/office/drawing/2014/chart" uri="{C3380CC4-5D6E-409C-BE32-E72D297353CC}">
              <c16:uniqueId val="{00000001-1823-42C0-8A0E-383862FE66BF}"/>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AUX!$AJ$508</c:f>
              <c:strCache>
                <c:ptCount val="1"/>
                <c:pt idx="0">
                  <c:v>TMColon_H</c:v>
                </c:pt>
              </c:strCache>
            </c:strRef>
          </c:cat>
          <c:val>
            <c:numRef>
              <c:f>AUX!$AJ$536</c:f>
              <c:numCache>
                <c:formatCode>0.0</c:formatCode>
                <c:ptCount val="1"/>
                <c:pt idx="0">
                  <c:v>10.35667728729576</c:v>
                </c:pt>
              </c:numCache>
            </c:numRef>
          </c:val>
          <c:extLst xmlns:c16r2="http://schemas.microsoft.com/office/drawing/2015/06/chart">
            <c:ext xmlns:c16="http://schemas.microsoft.com/office/drawing/2014/chart" uri="{C3380CC4-5D6E-409C-BE32-E72D297353CC}">
              <c16:uniqueId val="{00000002-1823-42C0-8A0E-383862FE66BF}"/>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AUX!$AJ$508</c:f>
              <c:strCache>
                <c:ptCount val="1"/>
                <c:pt idx="0">
                  <c:v>TMColon_H</c:v>
                </c:pt>
              </c:strCache>
            </c:strRef>
          </c:cat>
          <c:val>
            <c:numRef>
              <c:f>AUX!$AJ$538</c:f>
              <c:numCache>
                <c:formatCode>0.0</c:formatCode>
                <c:ptCount val="1"/>
                <c:pt idx="0">
                  <c:v>37.789439638579168</c:v>
                </c:pt>
              </c:numCache>
            </c:numRef>
          </c:val>
          <c:extLst xmlns:c16r2="http://schemas.microsoft.com/office/drawing/2015/06/chart">
            <c:ext xmlns:c16="http://schemas.microsoft.com/office/drawing/2014/chart" uri="{C3380CC4-5D6E-409C-BE32-E72D297353CC}">
              <c16:uniqueId val="{00000003-1823-42C0-8A0E-383862FE66BF}"/>
            </c:ext>
          </c:extLst>
        </c:ser>
        <c:dLbls>
          <c:showLegendKey val="0"/>
          <c:showVal val="0"/>
          <c:showCatName val="0"/>
          <c:showSerName val="0"/>
          <c:showPercent val="0"/>
          <c:showBubbleSize val="0"/>
        </c:dLbls>
        <c:gapWidth val="0"/>
        <c:overlap val="100"/>
        <c:axId val="775766016"/>
        <c:axId val="776120000"/>
      </c:barChart>
      <c:scatterChart>
        <c:scatterStyle val="lineMarker"/>
        <c:varyColors val="0"/>
        <c:ser>
          <c:idx val="4"/>
          <c:order val="4"/>
          <c:tx>
            <c:strRef>
              <c:f>AUX!$A$530</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AUX!$AJ$530</c:f>
              <c:numCache>
                <c:formatCode>0.0</c:formatCode>
                <c:ptCount val="1"/>
                <c:pt idx="0">
                  <c:v>129.30366127482142</c:v>
                </c:pt>
              </c:numCache>
            </c:numRef>
          </c:xVal>
          <c:yVal>
            <c:numRef>
              <c:f>AUX!$AJ$508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1823-42C0-8A0E-383862FE66BF}"/>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AUX!$AJ$532</c:f>
              <c:numCache>
                <c:formatCode>0.0</c:formatCode>
                <c:ptCount val="1"/>
                <c:pt idx="0">
                  <c:v>38.708863302894208</c:v>
                </c:pt>
              </c:numCache>
            </c:numRef>
          </c:xVal>
          <c:yVal>
            <c:numRef>
              <c:f>AUX!$AJ$508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1823-42C0-8A0E-383862FE66BF}"/>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AUX!$AJ$531</c:f>
              <c:numCache>
                <c:formatCode>0.0</c:formatCode>
                <c:ptCount val="1"/>
                <c:pt idx="0">
                  <c:v>50.516293242043545</c:v>
                </c:pt>
              </c:numCache>
            </c:numRef>
          </c:xVal>
          <c:yVal>
            <c:numRef>
              <c:f>AUX!$AJ$508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1823-42C0-8A0E-383862FE66BF}"/>
            </c:ext>
          </c:extLst>
        </c:ser>
        <c:dLbls>
          <c:showLegendKey val="0"/>
          <c:showVal val="0"/>
          <c:showCatName val="0"/>
          <c:showSerName val="0"/>
          <c:showPercent val="0"/>
          <c:showBubbleSize val="0"/>
        </c:dLbls>
        <c:axId val="776121152"/>
        <c:axId val="776120576"/>
      </c:scatterChart>
      <c:catAx>
        <c:axId val="775766016"/>
        <c:scaling>
          <c:orientation val="minMax"/>
        </c:scaling>
        <c:delete val="1"/>
        <c:axPos val="l"/>
        <c:numFmt formatCode="General" sourceLinked="0"/>
        <c:majorTickMark val="out"/>
        <c:minorTickMark val="none"/>
        <c:tickLblPos val="none"/>
        <c:crossAx val="776120000"/>
        <c:crosses val="autoZero"/>
        <c:auto val="1"/>
        <c:lblAlgn val="ctr"/>
        <c:lblOffset val="100"/>
        <c:noMultiLvlLbl val="0"/>
      </c:catAx>
      <c:valAx>
        <c:axId val="77612000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5766016"/>
        <c:crosses val="autoZero"/>
        <c:crossBetween val="between"/>
      </c:valAx>
      <c:valAx>
        <c:axId val="776120576"/>
        <c:scaling>
          <c:orientation val="minMax"/>
          <c:max val="0.5"/>
          <c:min val="-0.5"/>
        </c:scaling>
        <c:delete val="1"/>
        <c:axPos val="r"/>
        <c:numFmt formatCode="General" sourceLinked="1"/>
        <c:majorTickMark val="out"/>
        <c:minorTickMark val="none"/>
        <c:tickLblPos val="none"/>
        <c:crossAx val="776121152"/>
        <c:crosses val="max"/>
        <c:crossBetween val="midCat"/>
      </c:valAx>
      <c:valAx>
        <c:axId val="776121152"/>
        <c:scaling>
          <c:orientation val="minMax"/>
        </c:scaling>
        <c:delete val="1"/>
        <c:axPos val="b"/>
        <c:numFmt formatCode="0.0" sourceLinked="1"/>
        <c:majorTickMark val="out"/>
        <c:minorTickMark val="none"/>
        <c:tickLblPos val="none"/>
        <c:crossAx val="77612057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134920634920746E-2"/>
          <c:y val="4.6260498687663965E-2"/>
          <c:w val="0.89111344537815129"/>
          <c:h val="0.74588452380952375"/>
        </c:manualLayout>
      </c:layout>
      <c:lineChart>
        <c:grouping val="standard"/>
        <c:varyColors val="0"/>
        <c:ser>
          <c:idx val="1"/>
          <c:order val="0"/>
          <c:tx>
            <c:strRef>
              <c:f>AUX!$A$57</c:f>
              <c:strCache>
                <c:ptCount val="1"/>
                <c:pt idx="0">
                  <c:v>Continente</c:v>
                </c:pt>
              </c:strCache>
            </c:strRef>
          </c:tx>
          <c:spPr>
            <a:ln w="12700">
              <a:solidFill>
                <a:srgbClr val="FF0000"/>
              </a:solidFill>
            </a:ln>
          </c:spPr>
          <c:marker>
            <c:symbol val="none"/>
          </c:marker>
          <c:cat>
            <c:numRef>
              <c:f>AUX!$B$56:$AB$56</c:f>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cat>
          <c:val>
            <c:numRef>
              <c:f>AUX!$B$57:$AB$57</c:f>
              <c:numCache>
                <c:formatCode>0.0</c:formatCode>
                <c:ptCount val="27"/>
                <c:pt idx="0">
                  <c:v>21.002520351147631</c:v>
                </c:pt>
                <c:pt idx="1">
                  <c:v>21.361454816612781</c:v>
                </c:pt>
                <c:pt idx="2">
                  <c:v>21.727291736746885</c:v>
                </c:pt>
                <c:pt idx="3">
                  <c:v>22.09786663994818</c:v>
                </c:pt>
                <c:pt idx="4">
                  <c:v>22.496027962400884</c:v>
                </c:pt>
                <c:pt idx="5">
                  <c:v>22.864802899250847</c:v>
                </c:pt>
                <c:pt idx="6">
                  <c:v>23.281722326487397</c:v>
                </c:pt>
                <c:pt idx="7">
                  <c:v>23.645446706807451</c:v>
                </c:pt>
                <c:pt idx="8">
                  <c:v>23.943924596091094</c:v>
                </c:pt>
                <c:pt idx="9">
                  <c:v>24.433045153175424</c:v>
                </c:pt>
                <c:pt idx="10">
                  <c:v>24.849498041828422</c:v>
                </c:pt>
                <c:pt idx="11">
                  <c:v>25.189681176405625</c:v>
                </c:pt>
                <c:pt idx="12">
                  <c:v>25.553787928881768</c:v>
                </c:pt>
                <c:pt idx="13">
                  <c:v>26.017219119403883</c:v>
                </c:pt>
                <c:pt idx="14">
                  <c:v>26.331565505111428</c:v>
                </c:pt>
                <c:pt idx="15">
                  <c:v>26.643094695678155</c:v>
                </c:pt>
                <c:pt idx="16">
                  <c:v>26.945209706789331</c:v>
                </c:pt>
                <c:pt idx="17">
                  <c:v>27.388748508247879</c:v>
                </c:pt>
                <c:pt idx="18">
                  <c:v>27.904490901204731</c:v>
                </c:pt>
                <c:pt idx="19">
                  <c:v>28.692003564717481</c:v>
                </c:pt>
                <c:pt idx="20">
                  <c:v>29.320412443519029</c:v>
                </c:pt>
                <c:pt idx="21">
                  <c:v>29.953087379850245</c:v>
                </c:pt>
                <c:pt idx="22">
                  <c:v>30.836602785513083</c:v>
                </c:pt>
                <c:pt idx="23">
                  <c:v>31.637638436324973</c:v>
                </c:pt>
                <c:pt idx="24">
                  <c:v>32.363026161307843</c:v>
                </c:pt>
                <c:pt idx="25">
                  <c:v>33.148425115641231</c:v>
                </c:pt>
                <c:pt idx="26">
                  <c:v>33.887321093748021</c:v>
                </c:pt>
              </c:numCache>
            </c:numRef>
          </c:val>
          <c:smooth val="0"/>
          <c:extLst xmlns:c16r2="http://schemas.microsoft.com/office/drawing/2015/06/chart">
            <c:ext xmlns:c16="http://schemas.microsoft.com/office/drawing/2014/chart" uri="{C3380CC4-5D6E-409C-BE32-E72D297353CC}">
              <c16:uniqueId val="{00000000-CBFD-4CD7-954C-F196DDAE3902}"/>
            </c:ext>
          </c:extLst>
        </c:ser>
        <c:ser>
          <c:idx val="2"/>
          <c:order val="1"/>
          <c:tx>
            <c:strRef>
              <c:f>AUX!$A$58</c:f>
              <c:strCache>
                <c:ptCount val="1"/>
                <c:pt idx="0">
                  <c:v>ARS Alentejo</c:v>
                </c:pt>
              </c:strCache>
            </c:strRef>
          </c:tx>
          <c:spPr>
            <a:ln w="12700">
              <a:solidFill>
                <a:schemeClr val="tx2"/>
              </a:solidFill>
            </a:ln>
          </c:spPr>
          <c:marker>
            <c:symbol val="none"/>
          </c:marker>
          <c:cat>
            <c:numRef>
              <c:f>AUX!$B$56:$AB$56</c:f>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cat>
          <c:val>
            <c:numRef>
              <c:f>AUX!$B$58:$AB$58</c:f>
              <c:numCache>
                <c:formatCode>0.0</c:formatCode>
                <c:ptCount val="27"/>
                <c:pt idx="0">
                  <c:v>31.513483890774602</c:v>
                </c:pt>
                <c:pt idx="1">
                  <c:v>32.070581399028271</c:v>
                </c:pt>
                <c:pt idx="2">
                  <c:v>32.582582582582582</c:v>
                </c:pt>
                <c:pt idx="3">
                  <c:v>33.204940702877252</c:v>
                </c:pt>
                <c:pt idx="4">
                  <c:v>33.743483460471161</c:v>
                </c:pt>
                <c:pt idx="5">
                  <c:v>34.324325899674754</c:v>
                </c:pt>
                <c:pt idx="6">
                  <c:v>35.007606342519452</c:v>
                </c:pt>
                <c:pt idx="7">
                  <c:v>35.641874524480272</c:v>
                </c:pt>
                <c:pt idx="8">
                  <c:v>36.18994265158998</c:v>
                </c:pt>
                <c:pt idx="9">
                  <c:v>37.326954639518569</c:v>
                </c:pt>
                <c:pt idx="10">
                  <c:v>38.033771667662883</c:v>
                </c:pt>
                <c:pt idx="11">
                  <c:v>38.465513408281112</c:v>
                </c:pt>
                <c:pt idx="12">
                  <c:v>38.703759116696737</c:v>
                </c:pt>
                <c:pt idx="13">
                  <c:v>39.238745266131687</c:v>
                </c:pt>
                <c:pt idx="14">
                  <c:v>39.377249544347613</c:v>
                </c:pt>
                <c:pt idx="15">
                  <c:v>39.377450317696358</c:v>
                </c:pt>
                <c:pt idx="16">
                  <c:v>39.273783990336021</c:v>
                </c:pt>
                <c:pt idx="17">
                  <c:v>39.241047634393937</c:v>
                </c:pt>
                <c:pt idx="18">
                  <c:v>39.444378554173248</c:v>
                </c:pt>
                <c:pt idx="19">
                  <c:v>39.629744954284256</c:v>
                </c:pt>
                <c:pt idx="20">
                  <c:v>39.629534573498987</c:v>
                </c:pt>
                <c:pt idx="21">
                  <c:v>39.792206960586554</c:v>
                </c:pt>
                <c:pt idx="22">
                  <c:v>40.010083642521941</c:v>
                </c:pt>
                <c:pt idx="23">
                  <c:v>40.587951078578641</c:v>
                </c:pt>
                <c:pt idx="24">
                  <c:v>41.030073281097749</c:v>
                </c:pt>
                <c:pt idx="25">
                  <c:v>41.466539125849664</c:v>
                </c:pt>
                <c:pt idx="26">
                  <c:v>42.001657261819972</c:v>
                </c:pt>
              </c:numCache>
            </c:numRef>
          </c:val>
          <c:smooth val="0"/>
          <c:extLst xmlns:c16r2="http://schemas.microsoft.com/office/drawing/2015/06/chart">
            <c:ext xmlns:c16="http://schemas.microsoft.com/office/drawing/2014/chart" uri="{C3380CC4-5D6E-409C-BE32-E72D297353CC}">
              <c16:uniqueId val="{00000001-CBFD-4CD7-954C-F196DDAE3902}"/>
            </c:ext>
          </c:extLst>
        </c:ser>
        <c:ser>
          <c:idx val="3"/>
          <c:order val="2"/>
          <c:tx>
            <c:strRef>
              <c:f>AUX!$A$59</c:f>
              <c:strCache>
                <c:ptCount val="1"/>
                <c:pt idx="0">
                  <c:v>ACeS Alentejo Central</c:v>
                </c:pt>
              </c:strCache>
            </c:strRef>
          </c:tx>
          <c:spPr>
            <a:ln w="25400">
              <a:solidFill>
                <a:srgbClr val="008080"/>
              </a:solidFill>
            </a:ln>
          </c:spPr>
          <c:marker>
            <c:symbol val="none"/>
          </c:marker>
          <c:cat>
            <c:numRef>
              <c:f>AUX!$B$56:$AB$56</c:f>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cat>
          <c:val>
            <c:numRef>
              <c:f>AUX!$B$59:$AB$59</c:f>
              <c:numCache>
                <c:formatCode>0.0</c:formatCode>
                <c:ptCount val="27"/>
                <c:pt idx="0">
                  <c:v>29.556364026423292</c:v>
                </c:pt>
                <c:pt idx="1">
                  <c:v>30.079752516853532</c:v>
                </c:pt>
                <c:pt idx="2">
                  <c:v>30.631646793425716</c:v>
                </c:pt>
                <c:pt idx="3">
                  <c:v>31.344554384455435</c:v>
                </c:pt>
                <c:pt idx="4">
                  <c:v>31.888825153264261</c:v>
                </c:pt>
                <c:pt idx="5">
                  <c:v>32.413322805254467</c:v>
                </c:pt>
                <c:pt idx="6">
                  <c:v>33.063791554357593</c:v>
                </c:pt>
                <c:pt idx="7">
                  <c:v>33.631951884898307</c:v>
                </c:pt>
                <c:pt idx="8">
                  <c:v>34.210811103295278</c:v>
                </c:pt>
                <c:pt idx="9">
                  <c:v>35.087703403037004</c:v>
                </c:pt>
                <c:pt idx="10">
                  <c:v>35.934680785142795</c:v>
                </c:pt>
                <c:pt idx="11">
                  <c:v>36.474294978063945</c:v>
                </c:pt>
                <c:pt idx="12">
                  <c:v>36.823104693140799</c:v>
                </c:pt>
                <c:pt idx="13">
                  <c:v>37.529098615323257</c:v>
                </c:pt>
                <c:pt idx="14">
                  <c:v>37.781074474239119</c:v>
                </c:pt>
                <c:pt idx="15">
                  <c:v>37.752231412682832</c:v>
                </c:pt>
                <c:pt idx="16">
                  <c:v>37.74872299545433</c:v>
                </c:pt>
                <c:pt idx="17">
                  <c:v>37.85585636557375</c:v>
                </c:pt>
                <c:pt idx="18">
                  <c:v>38.002731825770226</c:v>
                </c:pt>
                <c:pt idx="19">
                  <c:v>38.336979470179692</c:v>
                </c:pt>
                <c:pt idx="20">
                  <c:v>38.567039402082308</c:v>
                </c:pt>
                <c:pt idx="21">
                  <c:v>38.98625597036748</c:v>
                </c:pt>
                <c:pt idx="22">
                  <c:v>39.339318623054865</c:v>
                </c:pt>
                <c:pt idx="23">
                  <c:v>39.92922234809371</c:v>
                </c:pt>
                <c:pt idx="24">
                  <c:v>40.576934829995722</c:v>
                </c:pt>
                <c:pt idx="25">
                  <c:v>41.111443700133151</c:v>
                </c:pt>
                <c:pt idx="26">
                  <c:v>41.650187806689893</c:v>
                </c:pt>
              </c:numCache>
            </c:numRef>
          </c:val>
          <c:smooth val="0"/>
          <c:extLst xmlns:c16r2="http://schemas.microsoft.com/office/drawing/2015/06/chart">
            <c:ext xmlns:c16="http://schemas.microsoft.com/office/drawing/2014/chart" uri="{C3380CC4-5D6E-409C-BE32-E72D297353CC}">
              <c16:uniqueId val="{00000002-CBFD-4CD7-954C-F196DDAE3902}"/>
            </c:ext>
          </c:extLst>
        </c:ser>
        <c:dLbls>
          <c:showLegendKey val="0"/>
          <c:showVal val="0"/>
          <c:showCatName val="0"/>
          <c:showSerName val="0"/>
          <c:showPercent val="0"/>
          <c:showBubbleSize val="0"/>
        </c:dLbls>
        <c:marker val="1"/>
        <c:smooth val="0"/>
        <c:axId val="149125632"/>
        <c:axId val="148828672"/>
      </c:lineChart>
      <c:catAx>
        <c:axId val="149125632"/>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48828672"/>
        <c:crosses val="autoZero"/>
        <c:auto val="1"/>
        <c:lblAlgn val="ctr"/>
        <c:lblOffset val="100"/>
        <c:tickLblSkip val="2"/>
        <c:tickMarkSkip val="1"/>
        <c:noMultiLvlLbl val="0"/>
      </c:catAx>
      <c:valAx>
        <c:axId val="148828672"/>
        <c:scaling>
          <c:orientation val="minMax"/>
        </c:scaling>
        <c:delete val="0"/>
        <c:axPos val="l"/>
        <c:majorGridlines>
          <c:spPr>
            <a:ln w="3175">
              <a:solidFill>
                <a:schemeClr val="bg1">
                  <a:lumMod val="95000"/>
                </a:schemeClr>
              </a:solidFill>
            </a:ln>
          </c:spPr>
        </c:majorGridlines>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49125632"/>
        <c:crosses val="autoZero"/>
        <c:crossBetween val="between"/>
      </c:valAx>
    </c:plotArea>
    <c:legend>
      <c:legendPos val="b"/>
      <c:layout>
        <c:manualLayout>
          <c:xMode val="edge"/>
          <c:yMode val="edge"/>
          <c:x val="1.4246498599439775E-2"/>
          <c:y val="0.92349344506743858"/>
          <c:w val="0.97150676937441638"/>
          <c:h val="5.9385594042128828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AUX!$AK$508</c:f>
              <c:strCache>
                <c:ptCount val="1"/>
                <c:pt idx="0">
                  <c:v>TMColon_M</c:v>
                </c:pt>
              </c:strCache>
            </c:strRef>
          </c:cat>
          <c:val>
            <c:numRef>
              <c:f>AUX!$AK$534</c:f>
              <c:numCache>
                <c:formatCode>0.0</c:formatCode>
                <c:ptCount val="1"/>
                <c:pt idx="0">
                  <c:v>35.178945269384236</c:v>
                </c:pt>
              </c:numCache>
            </c:numRef>
          </c:val>
          <c:extLst xmlns:c16r2="http://schemas.microsoft.com/office/drawing/2015/06/chart">
            <c:ext xmlns:c16="http://schemas.microsoft.com/office/drawing/2014/chart" uri="{C3380CC4-5D6E-409C-BE32-E72D297353CC}">
              <c16:uniqueId val="{00000000-E6D3-45BE-AE41-385E93A682D8}"/>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AUX!$AK$508</c:f>
              <c:strCache>
                <c:ptCount val="1"/>
                <c:pt idx="0">
                  <c:v>TMColon_M</c:v>
                </c:pt>
              </c:strCache>
            </c:strRef>
          </c:cat>
          <c:val>
            <c:numRef>
              <c:f>AUX!$AK$535</c:f>
              <c:numCache>
                <c:formatCode>0.0</c:formatCode>
                <c:ptCount val="1"/>
                <c:pt idx="0">
                  <c:v>15.079115301622643</c:v>
                </c:pt>
              </c:numCache>
            </c:numRef>
          </c:val>
          <c:extLst xmlns:c16r2="http://schemas.microsoft.com/office/drawing/2015/06/chart">
            <c:ext xmlns:c16="http://schemas.microsoft.com/office/drawing/2014/chart" uri="{C3380CC4-5D6E-409C-BE32-E72D297353CC}">
              <c16:uniqueId val="{00000001-E6D3-45BE-AE41-385E93A682D8}"/>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AUX!$AK$508</c:f>
              <c:strCache>
                <c:ptCount val="1"/>
                <c:pt idx="0">
                  <c:v>TMColon_M</c:v>
                </c:pt>
              </c:strCache>
            </c:strRef>
          </c:cat>
          <c:val>
            <c:numRef>
              <c:f>AUX!$AK$536</c:f>
              <c:numCache>
                <c:formatCode>0.0</c:formatCode>
                <c:ptCount val="1"/>
                <c:pt idx="0">
                  <c:v>12.981800084630621</c:v>
                </c:pt>
              </c:numCache>
            </c:numRef>
          </c:val>
          <c:extLst xmlns:c16r2="http://schemas.microsoft.com/office/drawing/2015/06/chart">
            <c:ext xmlns:c16="http://schemas.microsoft.com/office/drawing/2014/chart" uri="{C3380CC4-5D6E-409C-BE32-E72D297353CC}">
              <c16:uniqueId val="{00000002-E6D3-45BE-AE41-385E93A682D8}"/>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AUX!$AK$508</c:f>
              <c:strCache>
                <c:ptCount val="1"/>
                <c:pt idx="0">
                  <c:v>TMColon_M</c:v>
                </c:pt>
              </c:strCache>
            </c:strRef>
          </c:cat>
          <c:val>
            <c:numRef>
              <c:f>AUX!$AK$538</c:f>
              <c:numCache>
                <c:formatCode>0.0</c:formatCode>
                <c:ptCount val="1"/>
                <c:pt idx="0">
                  <c:v>36.7601393443625</c:v>
                </c:pt>
              </c:numCache>
            </c:numRef>
          </c:val>
          <c:extLst xmlns:c16r2="http://schemas.microsoft.com/office/drawing/2015/06/chart">
            <c:ext xmlns:c16="http://schemas.microsoft.com/office/drawing/2014/chart" uri="{C3380CC4-5D6E-409C-BE32-E72D297353CC}">
              <c16:uniqueId val="{00000003-E6D3-45BE-AE41-385E93A682D8}"/>
            </c:ext>
          </c:extLst>
        </c:ser>
        <c:dLbls>
          <c:showLegendKey val="0"/>
          <c:showVal val="0"/>
          <c:showCatName val="0"/>
          <c:showSerName val="0"/>
          <c:showPercent val="0"/>
          <c:showBubbleSize val="0"/>
        </c:dLbls>
        <c:gapWidth val="0"/>
        <c:overlap val="100"/>
        <c:axId val="775840256"/>
        <c:axId val="776123456"/>
      </c:barChart>
      <c:scatterChart>
        <c:scatterStyle val="lineMarker"/>
        <c:varyColors val="0"/>
        <c:ser>
          <c:idx val="4"/>
          <c:order val="4"/>
          <c:tx>
            <c:strRef>
              <c:f>AUX!$A$530</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AUX!$AK$530</c:f>
              <c:numCache>
                <c:formatCode>0.0</c:formatCode>
                <c:ptCount val="1"/>
                <c:pt idx="0">
                  <c:v>137.85216495974538</c:v>
                </c:pt>
              </c:numCache>
            </c:numRef>
          </c:xVal>
          <c:yVal>
            <c:numRef>
              <c:f>AUX!$AK$508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E6D3-45BE-AE41-385E93A682D8}"/>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AUX!$AK$532</c:f>
              <c:numCache>
                <c:formatCode>0.0</c:formatCode>
                <c:ptCount val="1"/>
                <c:pt idx="0">
                  <c:v>40.369430474175623</c:v>
                </c:pt>
              </c:numCache>
            </c:numRef>
          </c:xVal>
          <c:yVal>
            <c:numRef>
              <c:f>AUX!$AK$508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E6D3-45BE-AE41-385E93A682D8}"/>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AUX!$AK$531</c:f>
              <c:numCache>
                <c:formatCode>0.0</c:formatCode>
                <c:ptCount val="1"/>
                <c:pt idx="0">
                  <c:v>49.378819008794039</c:v>
                </c:pt>
              </c:numCache>
            </c:numRef>
          </c:xVal>
          <c:yVal>
            <c:numRef>
              <c:f>AUX!$AK$508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E6D3-45BE-AE41-385E93A682D8}"/>
            </c:ext>
          </c:extLst>
        </c:ser>
        <c:dLbls>
          <c:showLegendKey val="0"/>
          <c:showVal val="0"/>
          <c:showCatName val="0"/>
          <c:showSerName val="0"/>
          <c:showPercent val="0"/>
          <c:showBubbleSize val="0"/>
        </c:dLbls>
        <c:axId val="776124608"/>
        <c:axId val="776124032"/>
      </c:scatterChart>
      <c:catAx>
        <c:axId val="775840256"/>
        <c:scaling>
          <c:orientation val="minMax"/>
        </c:scaling>
        <c:delete val="1"/>
        <c:axPos val="l"/>
        <c:numFmt formatCode="General" sourceLinked="0"/>
        <c:majorTickMark val="out"/>
        <c:minorTickMark val="none"/>
        <c:tickLblPos val="none"/>
        <c:crossAx val="776123456"/>
        <c:crosses val="autoZero"/>
        <c:auto val="1"/>
        <c:lblAlgn val="ctr"/>
        <c:lblOffset val="100"/>
        <c:noMultiLvlLbl val="0"/>
      </c:catAx>
      <c:valAx>
        <c:axId val="77612345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5840256"/>
        <c:crosses val="autoZero"/>
        <c:crossBetween val="between"/>
      </c:valAx>
      <c:valAx>
        <c:axId val="776124032"/>
        <c:scaling>
          <c:orientation val="minMax"/>
          <c:max val="0.5"/>
          <c:min val="-0.5"/>
        </c:scaling>
        <c:delete val="1"/>
        <c:axPos val="r"/>
        <c:numFmt formatCode="General" sourceLinked="1"/>
        <c:majorTickMark val="out"/>
        <c:minorTickMark val="none"/>
        <c:tickLblPos val="none"/>
        <c:crossAx val="776124608"/>
        <c:crosses val="max"/>
        <c:crossBetween val="midCat"/>
      </c:valAx>
      <c:valAx>
        <c:axId val="776124608"/>
        <c:scaling>
          <c:orientation val="minMax"/>
        </c:scaling>
        <c:delete val="1"/>
        <c:axPos val="b"/>
        <c:numFmt formatCode="0.0" sourceLinked="1"/>
        <c:majorTickMark val="out"/>
        <c:minorTickMark val="none"/>
        <c:tickLblPos val="none"/>
        <c:crossAx val="77612403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AUX!$AR$508</c:f>
              <c:strCache>
                <c:ptCount val="1"/>
                <c:pt idx="0">
                  <c:v>DCFC_H</c:v>
                </c:pt>
              </c:strCache>
            </c:strRef>
          </c:cat>
          <c:val>
            <c:numRef>
              <c:f>AUX!$AR$534</c:f>
              <c:numCache>
                <c:formatCode>0.0</c:formatCode>
                <c:ptCount val="1"/>
                <c:pt idx="0">
                  <c:v>68.36235152667706</c:v>
                </c:pt>
              </c:numCache>
            </c:numRef>
          </c:val>
          <c:extLst xmlns:c16r2="http://schemas.microsoft.com/office/drawing/2015/06/chart">
            <c:ext xmlns:c16="http://schemas.microsoft.com/office/drawing/2014/chart" uri="{C3380CC4-5D6E-409C-BE32-E72D297353CC}">
              <c16:uniqueId val="{00000000-794C-4409-B3D3-737E16B11BA0}"/>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AUX!$AR$508</c:f>
              <c:strCache>
                <c:ptCount val="1"/>
                <c:pt idx="0">
                  <c:v>DCFC_H</c:v>
                </c:pt>
              </c:strCache>
            </c:strRef>
          </c:cat>
          <c:val>
            <c:numRef>
              <c:f>AUX!$AR$535</c:f>
              <c:numCache>
                <c:formatCode>0.0</c:formatCode>
                <c:ptCount val="1"/>
                <c:pt idx="0">
                  <c:v>13.354485175240484</c:v>
                </c:pt>
              </c:numCache>
            </c:numRef>
          </c:val>
          <c:extLst xmlns:c16r2="http://schemas.microsoft.com/office/drawing/2015/06/chart">
            <c:ext xmlns:c16="http://schemas.microsoft.com/office/drawing/2014/chart" uri="{C3380CC4-5D6E-409C-BE32-E72D297353CC}">
              <c16:uniqueId val="{00000001-794C-4409-B3D3-737E16B11BA0}"/>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AUX!$AR$508</c:f>
              <c:strCache>
                <c:ptCount val="1"/>
                <c:pt idx="0">
                  <c:v>DCFC_H</c:v>
                </c:pt>
              </c:strCache>
            </c:strRef>
          </c:cat>
          <c:val>
            <c:numRef>
              <c:f>AUX!$AR$536</c:f>
              <c:numCache>
                <c:formatCode>0.0</c:formatCode>
                <c:ptCount val="1"/>
                <c:pt idx="0">
                  <c:v>7.7754317405182576</c:v>
                </c:pt>
              </c:numCache>
            </c:numRef>
          </c:val>
          <c:extLst xmlns:c16r2="http://schemas.microsoft.com/office/drawing/2015/06/chart">
            <c:ext xmlns:c16="http://schemas.microsoft.com/office/drawing/2014/chart" uri="{C3380CC4-5D6E-409C-BE32-E72D297353CC}">
              <c16:uniqueId val="{00000002-794C-4409-B3D3-737E16B11BA0}"/>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AUX!$AR$508</c:f>
              <c:strCache>
                <c:ptCount val="1"/>
                <c:pt idx="0">
                  <c:v>DCFC_H</c:v>
                </c:pt>
              </c:strCache>
            </c:strRef>
          </c:cat>
          <c:val>
            <c:numRef>
              <c:f>AUX!$AR$538</c:f>
              <c:numCache>
                <c:formatCode>0.0</c:formatCode>
                <c:ptCount val="1"/>
                <c:pt idx="0">
                  <c:v>10.507731557564199</c:v>
                </c:pt>
              </c:numCache>
            </c:numRef>
          </c:val>
          <c:extLst xmlns:c16r2="http://schemas.microsoft.com/office/drawing/2015/06/chart">
            <c:ext xmlns:c16="http://schemas.microsoft.com/office/drawing/2014/chart" uri="{C3380CC4-5D6E-409C-BE32-E72D297353CC}">
              <c16:uniqueId val="{00000003-794C-4409-B3D3-737E16B11BA0}"/>
            </c:ext>
          </c:extLst>
        </c:ser>
        <c:dLbls>
          <c:showLegendKey val="0"/>
          <c:showVal val="0"/>
          <c:showCatName val="0"/>
          <c:showSerName val="0"/>
          <c:showPercent val="0"/>
          <c:showBubbleSize val="0"/>
        </c:dLbls>
        <c:gapWidth val="0"/>
        <c:overlap val="100"/>
        <c:axId val="775841792"/>
        <c:axId val="775930432"/>
      </c:barChart>
      <c:scatterChart>
        <c:scatterStyle val="lineMarker"/>
        <c:varyColors val="0"/>
        <c:ser>
          <c:idx val="4"/>
          <c:order val="4"/>
          <c:tx>
            <c:strRef>
              <c:f>AUX!$A$530</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AUX!$AR$530</c:f>
              <c:numCache>
                <c:formatCode>0.0</c:formatCode>
                <c:ptCount val="1"/>
                <c:pt idx="0">
                  <c:v>125.6345579289323</c:v>
                </c:pt>
              </c:numCache>
            </c:numRef>
          </c:xVal>
          <c:yVal>
            <c:numRef>
              <c:f>AUX!$AR$508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794C-4409-B3D3-737E16B11BA0}"/>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AUX!$AR$532</c:f>
              <c:numCache>
                <c:formatCode>0.0</c:formatCode>
                <c:ptCount val="1"/>
                <c:pt idx="0">
                  <c:v>88.352372597941383</c:v>
                </c:pt>
              </c:numCache>
            </c:numRef>
          </c:xVal>
          <c:yVal>
            <c:numRef>
              <c:f>AUX!$AR$508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794C-4409-B3D3-737E16B11BA0}"/>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AUX!$AR$531</c:f>
              <c:numCache>
                <c:formatCode>0.0</c:formatCode>
                <c:ptCount val="1"/>
                <c:pt idx="0">
                  <c:v>80.025931486595724</c:v>
                </c:pt>
              </c:numCache>
            </c:numRef>
          </c:xVal>
          <c:yVal>
            <c:numRef>
              <c:f>AUX!$AR$508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794C-4409-B3D3-737E16B11BA0}"/>
            </c:ext>
          </c:extLst>
        </c:ser>
        <c:dLbls>
          <c:showLegendKey val="0"/>
          <c:showVal val="0"/>
          <c:showCatName val="0"/>
          <c:showSerName val="0"/>
          <c:showPercent val="0"/>
          <c:showBubbleSize val="0"/>
        </c:dLbls>
        <c:axId val="775931584"/>
        <c:axId val="775931008"/>
      </c:scatterChart>
      <c:catAx>
        <c:axId val="775841792"/>
        <c:scaling>
          <c:orientation val="minMax"/>
        </c:scaling>
        <c:delete val="1"/>
        <c:axPos val="l"/>
        <c:numFmt formatCode="General" sourceLinked="0"/>
        <c:majorTickMark val="out"/>
        <c:minorTickMark val="none"/>
        <c:tickLblPos val="none"/>
        <c:crossAx val="775930432"/>
        <c:crosses val="autoZero"/>
        <c:auto val="1"/>
        <c:lblAlgn val="ctr"/>
        <c:lblOffset val="100"/>
        <c:noMultiLvlLbl val="0"/>
      </c:catAx>
      <c:valAx>
        <c:axId val="77593043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5841792"/>
        <c:crosses val="autoZero"/>
        <c:crossBetween val="between"/>
      </c:valAx>
      <c:valAx>
        <c:axId val="775931008"/>
        <c:scaling>
          <c:orientation val="minMax"/>
          <c:max val="0.5"/>
          <c:min val="-0.5"/>
        </c:scaling>
        <c:delete val="1"/>
        <c:axPos val="r"/>
        <c:numFmt formatCode="General" sourceLinked="1"/>
        <c:majorTickMark val="out"/>
        <c:minorTickMark val="none"/>
        <c:tickLblPos val="none"/>
        <c:crossAx val="775931584"/>
        <c:crosses val="max"/>
        <c:crossBetween val="midCat"/>
      </c:valAx>
      <c:valAx>
        <c:axId val="775931584"/>
        <c:scaling>
          <c:orientation val="minMax"/>
        </c:scaling>
        <c:delete val="1"/>
        <c:axPos val="b"/>
        <c:numFmt formatCode="0.0" sourceLinked="1"/>
        <c:majorTickMark val="out"/>
        <c:minorTickMark val="none"/>
        <c:tickLblPos val="none"/>
        <c:crossAx val="77593100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AUX!$AS$508</c:f>
              <c:strCache>
                <c:ptCount val="1"/>
                <c:pt idx="0">
                  <c:v>DCFC_M</c:v>
                </c:pt>
              </c:strCache>
            </c:strRef>
          </c:cat>
          <c:val>
            <c:numRef>
              <c:f>AUX!$AS$534</c:f>
              <c:numCache>
                <c:formatCode>0.0</c:formatCode>
                <c:ptCount val="1"/>
                <c:pt idx="0">
                  <c:v>67.977515175745694</c:v>
                </c:pt>
              </c:numCache>
            </c:numRef>
          </c:val>
          <c:extLst xmlns:c16r2="http://schemas.microsoft.com/office/drawing/2015/06/chart">
            <c:ext xmlns:c16="http://schemas.microsoft.com/office/drawing/2014/chart" uri="{C3380CC4-5D6E-409C-BE32-E72D297353CC}">
              <c16:uniqueId val="{00000000-E9ED-4A63-94E8-CCEB04994457}"/>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AUX!$AS$508</c:f>
              <c:strCache>
                <c:ptCount val="1"/>
                <c:pt idx="0">
                  <c:v>DCFC_M</c:v>
                </c:pt>
              </c:strCache>
            </c:strRef>
          </c:cat>
          <c:val>
            <c:numRef>
              <c:f>AUX!$AS$535</c:f>
              <c:numCache>
                <c:formatCode>0.0</c:formatCode>
                <c:ptCount val="1"/>
                <c:pt idx="0">
                  <c:v>9.8393695076215835</c:v>
                </c:pt>
              </c:numCache>
            </c:numRef>
          </c:val>
          <c:extLst xmlns:c16r2="http://schemas.microsoft.com/office/drawing/2015/06/chart">
            <c:ext xmlns:c16="http://schemas.microsoft.com/office/drawing/2014/chart" uri="{C3380CC4-5D6E-409C-BE32-E72D297353CC}">
              <c16:uniqueId val="{00000001-E9ED-4A63-94E8-CCEB04994457}"/>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AUX!$AS$508</c:f>
              <c:strCache>
                <c:ptCount val="1"/>
                <c:pt idx="0">
                  <c:v>DCFC_M</c:v>
                </c:pt>
              </c:strCache>
            </c:strRef>
          </c:cat>
          <c:val>
            <c:numRef>
              <c:f>AUX!$AS$536</c:f>
              <c:numCache>
                <c:formatCode>0.0</c:formatCode>
                <c:ptCount val="1"/>
                <c:pt idx="0">
                  <c:v>7.0237816238402644</c:v>
                </c:pt>
              </c:numCache>
            </c:numRef>
          </c:val>
          <c:extLst xmlns:c16r2="http://schemas.microsoft.com/office/drawing/2015/06/chart">
            <c:ext xmlns:c16="http://schemas.microsoft.com/office/drawing/2014/chart" uri="{C3380CC4-5D6E-409C-BE32-E72D297353CC}">
              <c16:uniqueId val="{00000002-E9ED-4A63-94E8-CCEB04994457}"/>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AUX!$AS$508</c:f>
              <c:strCache>
                <c:ptCount val="1"/>
                <c:pt idx="0">
                  <c:v>DCFC_M</c:v>
                </c:pt>
              </c:strCache>
            </c:strRef>
          </c:cat>
          <c:val>
            <c:numRef>
              <c:f>AUX!$AS$538</c:f>
              <c:numCache>
                <c:formatCode>0.0</c:formatCode>
                <c:ptCount val="1"/>
                <c:pt idx="0">
                  <c:v>15.159333692792458</c:v>
                </c:pt>
              </c:numCache>
            </c:numRef>
          </c:val>
          <c:extLst xmlns:c16r2="http://schemas.microsoft.com/office/drawing/2015/06/chart">
            <c:ext xmlns:c16="http://schemas.microsoft.com/office/drawing/2014/chart" uri="{C3380CC4-5D6E-409C-BE32-E72D297353CC}">
              <c16:uniqueId val="{00000003-E9ED-4A63-94E8-CCEB04994457}"/>
            </c:ext>
          </c:extLst>
        </c:ser>
        <c:dLbls>
          <c:showLegendKey val="0"/>
          <c:showVal val="0"/>
          <c:showCatName val="0"/>
          <c:showSerName val="0"/>
          <c:showPercent val="0"/>
          <c:showBubbleSize val="0"/>
        </c:dLbls>
        <c:gapWidth val="0"/>
        <c:overlap val="100"/>
        <c:axId val="776294400"/>
        <c:axId val="775933888"/>
      </c:barChart>
      <c:scatterChart>
        <c:scatterStyle val="lineMarker"/>
        <c:varyColors val="0"/>
        <c:ser>
          <c:idx val="4"/>
          <c:order val="4"/>
          <c:tx>
            <c:strRef>
              <c:f>AUX!$A$530</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AUX!$AS$530</c:f>
              <c:numCache>
                <c:formatCode>0.0</c:formatCode>
                <c:ptCount val="1"/>
                <c:pt idx="0">
                  <c:v>100</c:v>
                </c:pt>
              </c:numCache>
            </c:numRef>
          </c:xVal>
          <c:yVal>
            <c:numRef>
              <c:f>AUX!$AS$508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E9ED-4A63-94E8-CCEB04994457}"/>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AUX!$AS$532</c:f>
              <c:numCache>
                <c:formatCode>0.0</c:formatCode>
                <c:ptCount val="1"/>
                <c:pt idx="0">
                  <c:v>93.225825949044832</c:v>
                </c:pt>
              </c:numCache>
            </c:numRef>
          </c:xVal>
          <c:yVal>
            <c:numRef>
              <c:f>AUX!$AS$508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E9ED-4A63-94E8-CCEB04994457}"/>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AUX!$AS$531</c:f>
              <c:numCache>
                <c:formatCode>0.0</c:formatCode>
                <c:ptCount val="1"/>
                <c:pt idx="0">
                  <c:v>76.185015414401732</c:v>
                </c:pt>
              </c:numCache>
            </c:numRef>
          </c:xVal>
          <c:yVal>
            <c:numRef>
              <c:f>AUX!$AS$508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E9ED-4A63-94E8-CCEB04994457}"/>
            </c:ext>
          </c:extLst>
        </c:ser>
        <c:dLbls>
          <c:showLegendKey val="0"/>
          <c:showVal val="0"/>
          <c:showCatName val="0"/>
          <c:showSerName val="0"/>
          <c:showPercent val="0"/>
          <c:showBubbleSize val="0"/>
        </c:dLbls>
        <c:axId val="775935040"/>
        <c:axId val="775934464"/>
      </c:scatterChart>
      <c:catAx>
        <c:axId val="776294400"/>
        <c:scaling>
          <c:orientation val="minMax"/>
        </c:scaling>
        <c:delete val="1"/>
        <c:axPos val="l"/>
        <c:numFmt formatCode="General" sourceLinked="0"/>
        <c:majorTickMark val="out"/>
        <c:minorTickMark val="none"/>
        <c:tickLblPos val="none"/>
        <c:crossAx val="775933888"/>
        <c:crosses val="autoZero"/>
        <c:auto val="1"/>
        <c:lblAlgn val="ctr"/>
        <c:lblOffset val="100"/>
        <c:noMultiLvlLbl val="0"/>
      </c:catAx>
      <c:valAx>
        <c:axId val="77593388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6294400"/>
        <c:crosses val="autoZero"/>
        <c:crossBetween val="between"/>
      </c:valAx>
      <c:valAx>
        <c:axId val="775934464"/>
        <c:scaling>
          <c:orientation val="minMax"/>
          <c:max val="0.5"/>
          <c:min val="-0.5"/>
        </c:scaling>
        <c:delete val="1"/>
        <c:axPos val="r"/>
        <c:numFmt formatCode="General" sourceLinked="1"/>
        <c:majorTickMark val="out"/>
        <c:minorTickMark val="none"/>
        <c:tickLblPos val="none"/>
        <c:crossAx val="775935040"/>
        <c:crosses val="max"/>
        <c:crossBetween val="midCat"/>
      </c:valAx>
      <c:valAx>
        <c:axId val="775935040"/>
        <c:scaling>
          <c:orientation val="minMax"/>
        </c:scaling>
        <c:delete val="1"/>
        <c:axPos val="b"/>
        <c:numFmt formatCode="0.0" sourceLinked="1"/>
        <c:majorTickMark val="out"/>
        <c:minorTickMark val="none"/>
        <c:tickLblPos val="none"/>
        <c:crossAx val="77593446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AUX!$AT$508</c:f>
              <c:strCache>
                <c:ptCount val="1"/>
                <c:pt idx="0">
                  <c:v>ATransp_H</c:v>
                </c:pt>
              </c:strCache>
            </c:strRef>
          </c:cat>
          <c:val>
            <c:numRef>
              <c:f>AUX!$AT$534</c:f>
              <c:numCache>
                <c:formatCode>0.0</c:formatCode>
                <c:ptCount val="1"/>
                <c:pt idx="0">
                  <c:v>45.811223405302023</c:v>
                </c:pt>
              </c:numCache>
            </c:numRef>
          </c:val>
          <c:extLst xmlns:c16r2="http://schemas.microsoft.com/office/drawing/2015/06/chart">
            <c:ext xmlns:c16="http://schemas.microsoft.com/office/drawing/2014/chart" uri="{C3380CC4-5D6E-409C-BE32-E72D297353CC}">
              <c16:uniqueId val="{00000000-C151-474E-860D-B9F89651FF00}"/>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AUX!$AT$508</c:f>
              <c:strCache>
                <c:ptCount val="1"/>
                <c:pt idx="0">
                  <c:v>ATransp_H</c:v>
                </c:pt>
              </c:strCache>
            </c:strRef>
          </c:cat>
          <c:val>
            <c:numRef>
              <c:f>AUX!$AT$535</c:f>
              <c:numCache>
                <c:formatCode>0.0</c:formatCode>
                <c:ptCount val="1"/>
                <c:pt idx="0">
                  <c:v>20.616713549366303</c:v>
                </c:pt>
              </c:numCache>
            </c:numRef>
          </c:val>
          <c:extLst xmlns:c16r2="http://schemas.microsoft.com/office/drawing/2015/06/chart">
            <c:ext xmlns:c16="http://schemas.microsoft.com/office/drawing/2014/chart" uri="{C3380CC4-5D6E-409C-BE32-E72D297353CC}">
              <c16:uniqueId val="{00000001-C151-474E-860D-B9F89651FF00}"/>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AUX!$AT$508</c:f>
              <c:strCache>
                <c:ptCount val="1"/>
                <c:pt idx="0">
                  <c:v>ATransp_H</c:v>
                </c:pt>
              </c:strCache>
            </c:strRef>
          </c:cat>
          <c:val>
            <c:numRef>
              <c:f>AUX!$AT$536</c:f>
              <c:numCache>
                <c:formatCode>0.0</c:formatCode>
                <c:ptCount val="1"/>
                <c:pt idx="0">
                  <c:v>14.849949182532711</c:v>
                </c:pt>
              </c:numCache>
            </c:numRef>
          </c:val>
          <c:extLst xmlns:c16r2="http://schemas.microsoft.com/office/drawing/2015/06/chart">
            <c:ext xmlns:c16="http://schemas.microsoft.com/office/drawing/2014/chart" uri="{C3380CC4-5D6E-409C-BE32-E72D297353CC}">
              <c16:uniqueId val="{00000002-C151-474E-860D-B9F89651FF00}"/>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AUX!$AT$508</c:f>
              <c:strCache>
                <c:ptCount val="1"/>
                <c:pt idx="0">
                  <c:v>ATransp_H</c:v>
                </c:pt>
              </c:strCache>
            </c:strRef>
          </c:cat>
          <c:val>
            <c:numRef>
              <c:f>AUX!$AT$538</c:f>
              <c:numCache>
                <c:formatCode>0.0</c:formatCode>
                <c:ptCount val="1"/>
                <c:pt idx="0">
                  <c:v>18.722113862798963</c:v>
                </c:pt>
              </c:numCache>
            </c:numRef>
          </c:val>
          <c:extLst xmlns:c16r2="http://schemas.microsoft.com/office/drawing/2015/06/chart">
            <c:ext xmlns:c16="http://schemas.microsoft.com/office/drawing/2014/chart" uri="{C3380CC4-5D6E-409C-BE32-E72D297353CC}">
              <c16:uniqueId val="{00000003-C151-474E-860D-B9F89651FF00}"/>
            </c:ext>
          </c:extLst>
        </c:ser>
        <c:dLbls>
          <c:showLegendKey val="0"/>
          <c:showVal val="0"/>
          <c:showCatName val="0"/>
          <c:showSerName val="0"/>
          <c:showPercent val="0"/>
          <c:showBubbleSize val="0"/>
        </c:dLbls>
        <c:gapWidth val="0"/>
        <c:overlap val="100"/>
        <c:axId val="775842816"/>
        <c:axId val="775937344"/>
      </c:barChart>
      <c:scatterChart>
        <c:scatterStyle val="lineMarker"/>
        <c:varyColors val="0"/>
        <c:ser>
          <c:idx val="4"/>
          <c:order val="4"/>
          <c:tx>
            <c:strRef>
              <c:f>AUX!$A$530</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AUX!$AT$530</c:f>
              <c:numCache>
                <c:formatCode>0.0</c:formatCode>
                <c:ptCount val="1"/>
                <c:pt idx="0">
                  <c:v>117.59721251716147</c:v>
                </c:pt>
              </c:numCache>
            </c:numRef>
          </c:xVal>
          <c:yVal>
            <c:numRef>
              <c:f>AUX!$AT$508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C151-474E-860D-B9F89651FF00}"/>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AUX!$AT$532</c:f>
              <c:numCache>
                <c:formatCode>0.0</c:formatCode>
                <c:ptCount val="1"/>
                <c:pt idx="0">
                  <c:v>40.271489340299716</c:v>
                </c:pt>
              </c:numCache>
            </c:numRef>
          </c:xVal>
          <c:yVal>
            <c:numRef>
              <c:f>AUX!$AT$508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C151-474E-860D-B9F89651FF00}"/>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AUX!$AT$531</c:f>
              <c:numCache>
                <c:formatCode>0.0</c:formatCode>
                <c:ptCount val="1"/>
                <c:pt idx="0">
                  <c:v>67.167419705124459</c:v>
                </c:pt>
              </c:numCache>
            </c:numRef>
          </c:xVal>
          <c:yVal>
            <c:numRef>
              <c:f>AUX!$AT$508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C151-474E-860D-B9F89651FF00}"/>
            </c:ext>
          </c:extLst>
        </c:ser>
        <c:dLbls>
          <c:showLegendKey val="0"/>
          <c:showVal val="0"/>
          <c:showCatName val="0"/>
          <c:showSerName val="0"/>
          <c:showPercent val="0"/>
          <c:showBubbleSize val="0"/>
        </c:dLbls>
        <c:axId val="776266304"/>
        <c:axId val="776265728"/>
      </c:scatterChart>
      <c:catAx>
        <c:axId val="775842816"/>
        <c:scaling>
          <c:orientation val="minMax"/>
        </c:scaling>
        <c:delete val="1"/>
        <c:axPos val="l"/>
        <c:numFmt formatCode="General" sourceLinked="0"/>
        <c:majorTickMark val="out"/>
        <c:minorTickMark val="none"/>
        <c:tickLblPos val="none"/>
        <c:crossAx val="775937344"/>
        <c:crosses val="autoZero"/>
        <c:auto val="1"/>
        <c:lblAlgn val="ctr"/>
        <c:lblOffset val="100"/>
        <c:noMultiLvlLbl val="0"/>
      </c:catAx>
      <c:valAx>
        <c:axId val="77593734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5842816"/>
        <c:crosses val="autoZero"/>
        <c:crossBetween val="between"/>
      </c:valAx>
      <c:valAx>
        <c:axId val="776265728"/>
        <c:scaling>
          <c:orientation val="minMax"/>
          <c:max val="0.5"/>
          <c:min val="-0.5"/>
        </c:scaling>
        <c:delete val="1"/>
        <c:axPos val="r"/>
        <c:numFmt formatCode="General" sourceLinked="1"/>
        <c:majorTickMark val="out"/>
        <c:minorTickMark val="none"/>
        <c:tickLblPos val="none"/>
        <c:crossAx val="776266304"/>
        <c:crosses val="max"/>
        <c:crossBetween val="midCat"/>
      </c:valAx>
      <c:valAx>
        <c:axId val="776266304"/>
        <c:scaling>
          <c:orientation val="minMax"/>
        </c:scaling>
        <c:delete val="1"/>
        <c:axPos val="b"/>
        <c:numFmt formatCode="0.0" sourceLinked="1"/>
        <c:majorTickMark val="out"/>
        <c:minorTickMark val="none"/>
        <c:tickLblPos val="none"/>
        <c:crossAx val="77626572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AUX!$AU$508</c:f>
              <c:strCache>
                <c:ptCount val="1"/>
                <c:pt idx="0">
                  <c:v>ATransp_M</c:v>
                </c:pt>
              </c:strCache>
            </c:strRef>
          </c:cat>
          <c:val>
            <c:numRef>
              <c:f>AUX!$AU$534</c:f>
              <c:numCache>
                <c:formatCode>0.0</c:formatCode>
                <c:ptCount val="1"/>
                <c:pt idx="0">
                  <c:v>60.793481307760224</c:v>
                </c:pt>
              </c:numCache>
            </c:numRef>
          </c:val>
          <c:extLst xmlns:c16r2="http://schemas.microsoft.com/office/drawing/2015/06/chart">
            <c:ext xmlns:c16="http://schemas.microsoft.com/office/drawing/2014/chart" uri="{C3380CC4-5D6E-409C-BE32-E72D297353CC}">
              <c16:uniqueId val="{00000000-7487-4030-9CED-C460D9F7064B}"/>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AUX!$AU$508</c:f>
              <c:strCache>
                <c:ptCount val="1"/>
                <c:pt idx="0">
                  <c:v>ATransp_M</c:v>
                </c:pt>
              </c:strCache>
            </c:strRef>
          </c:cat>
          <c:val>
            <c:numRef>
              <c:f>AUX!$AU$535</c:f>
              <c:numCache>
                <c:formatCode>0.0</c:formatCode>
                <c:ptCount val="1"/>
                <c:pt idx="0">
                  <c:v>9.7729961080140626</c:v>
                </c:pt>
              </c:numCache>
            </c:numRef>
          </c:val>
          <c:extLst xmlns:c16r2="http://schemas.microsoft.com/office/drawing/2015/06/chart">
            <c:ext xmlns:c16="http://schemas.microsoft.com/office/drawing/2014/chart" uri="{C3380CC4-5D6E-409C-BE32-E72D297353CC}">
              <c16:uniqueId val="{00000001-7487-4030-9CED-C460D9F7064B}"/>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AUX!$AU$508</c:f>
              <c:strCache>
                <c:ptCount val="1"/>
                <c:pt idx="0">
                  <c:v>ATransp_M</c:v>
                </c:pt>
              </c:strCache>
            </c:strRef>
          </c:cat>
          <c:val>
            <c:numRef>
              <c:f>AUX!$AU$536</c:f>
              <c:numCache>
                <c:formatCode>0.0</c:formatCode>
                <c:ptCount val="1"/>
                <c:pt idx="0">
                  <c:v>5.2859216637119744</c:v>
                </c:pt>
              </c:numCache>
            </c:numRef>
          </c:val>
          <c:extLst xmlns:c16r2="http://schemas.microsoft.com/office/drawing/2015/06/chart">
            <c:ext xmlns:c16="http://schemas.microsoft.com/office/drawing/2014/chart" uri="{C3380CC4-5D6E-409C-BE32-E72D297353CC}">
              <c16:uniqueId val="{00000002-7487-4030-9CED-C460D9F7064B}"/>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AUX!$AU$508</c:f>
              <c:strCache>
                <c:ptCount val="1"/>
                <c:pt idx="0">
                  <c:v>ATransp_M</c:v>
                </c:pt>
              </c:strCache>
            </c:strRef>
          </c:cat>
          <c:val>
            <c:numRef>
              <c:f>AUX!$AU$538</c:f>
              <c:numCache>
                <c:formatCode>0.0</c:formatCode>
                <c:ptCount val="1"/>
                <c:pt idx="0">
                  <c:v>24.147600920513739</c:v>
                </c:pt>
              </c:numCache>
            </c:numRef>
          </c:val>
          <c:extLst xmlns:c16r2="http://schemas.microsoft.com/office/drawing/2015/06/chart">
            <c:ext xmlns:c16="http://schemas.microsoft.com/office/drawing/2014/chart" uri="{C3380CC4-5D6E-409C-BE32-E72D297353CC}">
              <c16:uniqueId val="{00000003-7487-4030-9CED-C460D9F7064B}"/>
            </c:ext>
          </c:extLst>
        </c:ser>
        <c:dLbls>
          <c:showLegendKey val="0"/>
          <c:showVal val="0"/>
          <c:showCatName val="0"/>
          <c:showSerName val="0"/>
          <c:showPercent val="0"/>
          <c:showBubbleSize val="0"/>
        </c:dLbls>
        <c:gapWidth val="0"/>
        <c:overlap val="100"/>
        <c:axId val="776296960"/>
        <c:axId val="776268608"/>
      </c:barChart>
      <c:scatterChart>
        <c:scatterStyle val="lineMarker"/>
        <c:varyColors val="0"/>
        <c:ser>
          <c:idx val="4"/>
          <c:order val="4"/>
          <c:tx>
            <c:strRef>
              <c:f>AUX!$A$530</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AUX!$AU$530</c:f>
              <c:numCache>
                <c:formatCode>0.0</c:formatCode>
                <c:ptCount val="1"/>
                <c:pt idx="0">
                  <c:v>100</c:v>
                </c:pt>
              </c:numCache>
            </c:numRef>
          </c:xVal>
          <c:yVal>
            <c:numRef>
              <c:f>AUX!$AU$508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7487-4030-9CED-C460D9F7064B}"/>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AUX!$AU$532</c:f>
              <c:numCache>
                <c:formatCode>0.0</c:formatCode>
                <c:ptCount val="1"/>
                <c:pt idx="0">
                  <c:v>45.915924006838353</c:v>
                </c:pt>
              </c:numCache>
            </c:numRef>
          </c:xVal>
          <c:yVal>
            <c:numRef>
              <c:f>AUX!$AU$508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7487-4030-9CED-C460D9F7064B}"/>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AUX!$AU$531</c:f>
              <c:numCache>
                <c:formatCode>0.0</c:formatCode>
                <c:ptCount val="1"/>
                <c:pt idx="0">
                  <c:v>67.507312336001988</c:v>
                </c:pt>
              </c:numCache>
            </c:numRef>
          </c:xVal>
          <c:yVal>
            <c:numRef>
              <c:f>AUX!$AU$508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7487-4030-9CED-C460D9F7064B}"/>
            </c:ext>
          </c:extLst>
        </c:ser>
        <c:dLbls>
          <c:showLegendKey val="0"/>
          <c:showVal val="0"/>
          <c:showCatName val="0"/>
          <c:showSerName val="0"/>
          <c:showPercent val="0"/>
          <c:showBubbleSize val="0"/>
        </c:dLbls>
        <c:axId val="776269760"/>
        <c:axId val="776269184"/>
      </c:scatterChart>
      <c:catAx>
        <c:axId val="776296960"/>
        <c:scaling>
          <c:orientation val="minMax"/>
        </c:scaling>
        <c:delete val="1"/>
        <c:axPos val="l"/>
        <c:numFmt formatCode="General" sourceLinked="0"/>
        <c:majorTickMark val="out"/>
        <c:minorTickMark val="none"/>
        <c:tickLblPos val="none"/>
        <c:crossAx val="776268608"/>
        <c:crosses val="autoZero"/>
        <c:auto val="1"/>
        <c:lblAlgn val="ctr"/>
        <c:lblOffset val="100"/>
        <c:noMultiLvlLbl val="0"/>
      </c:catAx>
      <c:valAx>
        <c:axId val="77626860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6296960"/>
        <c:crosses val="autoZero"/>
        <c:crossBetween val="between"/>
      </c:valAx>
      <c:valAx>
        <c:axId val="776269184"/>
        <c:scaling>
          <c:orientation val="minMax"/>
          <c:max val="0.5"/>
          <c:min val="-0.5"/>
        </c:scaling>
        <c:delete val="1"/>
        <c:axPos val="r"/>
        <c:numFmt formatCode="General" sourceLinked="1"/>
        <c:majorTickMark val="out"/>
        <c:minorTickMark val="none"/>
        <c:tickLblPos val="none"/>
        <c:crossAx val="776269760"/>
        <c:crosses val="max"/>
        <c:crossBetween val="midCat"/>
      </c:valAx>
      <c:valAx>
        <c:axId val="776269760"/>
        <c:scaling>
          <c:orientation val="minMax"/>
        </c:scaling>
        <c:delete val="1"/>
        <c:axPos val="b"/>
        <c:numFmt formatCode="0.0" sourceLinked="1"/>
        <c:majorTickMark val="out"/>
        <c:minorTickMark val="none"/>
        <c:tickLblPos val="none"/>
        <c:crossAx val="77626918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AUX!$AV$508</c:f>
              <c:strCache>
                <c:ptCount val="1"/>
                <c:pt idx="0">
                  <c:v>Suicídio_H</c:v>
                </c:pt>
              </c:strCache>
            </c:strRef>
          </c:cat>
          <c:val>
            <c:numRef>
              <c:f>AUX!$AV$534</c:f>
              <c:numCache>
                <c:formatCode>0.0</c:formatCode>
                <c:ptCount val="1"/>
                <c:pt idx="0">
                  <c:v>49.815420413449843</c:v>
                </c:pt>
              </c:numCache>
            </c:numRef>
          </c:val>
          <c:extLst xmlns:c16r2="http://schemas.microsoft.com/office/drawing/2015/06/chart">
            <c:ext xmlns:c16="http://schemas.microsoft.com/office/drawing/2014/chart" uri="{C3380CC4-5D6E-409C-BE32-E72D297353CC}">
              <c16:uniqueId val="{00000000-3D39-4E0A-83E6-C91D628C3CE6}"/>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AUX!$AV$508</c:f>
              <c:strCache>
                <c:ptCount val="1"/>
                <c:pt idx="0">
                  <c:v>Suicídio_H</c:v>
                </c:pt>
              </c:strCache>
            </c:strRef>
          </c:cat>
          <c:val>
            <c:numRef>
              <c:f>AUX!$AV$535</c:f>
              <c:numCache>
                <c:formatCode>0.0</c:formatCode>
                <c:ptCount val="1"/>
                <c:pt idx="0">
                  <c:v>18.636247376473904</c:v>
                </c:pt>
              </c:numCache>
            </c:numRef>
          </c:val>
          <c:extLst xmlns:c16r2="http://schemas.microsoft.com/office/drawing/2015/06/chart">
            <c:ext xmlns:c16="http://schemas.microsoft.com/office/drawing/2014/chart" uri="{C3380CC4-5D6E-409C-BE32-E72D297353CC}">
              <c16:uniqueId val="{00000001-3D39-4E0A-83E6-C91D628C3CE6}"/>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AUX!$AV$508</c:f>
              <c:strCache>
                <c:ptCount val="1"/>
                <c:pt idx="0">
                  <c:v>Suicídio_H</c:v>
                </c:pt>
              </c:strCache>
            </c:strRef>
          </c:cat>
          <c:val>
            <c:numRef>
              <c:f>AUX!$AV$536</c:f>
              <c:numCache>
                <c:formatCode>0.0</c:formatCode>
                <c:ptCount val="1"/>
                <c:pt idx="0">
                  <c:v>12.114600046658154</c:v>
                </c:pt>
              </c:numCache>
            </c:numRef>
          </c:val>
          <c:extLst xmlns:c16r2="http://schemas.microsoft.com/office/drawing/2015/06/chart">
            <c:ext xmlns:c16="http://schemas.microsoft.com/office/drawing/2014/chart" uri="{C3380CC4-5D6E-409C-BE32-E72D297353CC}">
              <c16:uniqueId val="{00000002-3D39-4E0A-83E6-C91D628C3CE6}"/>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AUX!$AV$508</c:f>
              <c:strCache>
                <c:ptCount val="1"/>
                <c:pt idx="0">
                  <c:v>Suicídio_H</c:v>
                </c:pt>
              </c:strCache>
            </c:strRef>
          </c:cat>
          <c:val>
            <c:numRef>
              <c:f>AUX!$AV$538</c:f>
              <c:numCache>
                <c:formatCode>0.0</c:formatCode>
                <c:ptCount val="1"/>
                <c:pt idx="0">
                  <c:v>19.4337321634181</c:v>
                </c:pt>
              </c:numCache>
            </c:numRef>
          </c:val>
          <c:extLst xmlns:c16r2="http://schemas.microsoft.com/office/drawing/2015/06/chart">
            <c:ext xmlns:c16="http://schemas.microsoft.com/office/drawing/2014/chart" uri="{C3380CC4-5D6E-409C-BE32-E72D297353CC}">
              <c16:uniqueId val="{00000003-3D39-4E0A-83E6-C91D628C3CE6}"/>
            </c:ext>
          </c:extLst>
        </c:ser>
        <c:dLbls>
          <c:showLegendKey val="0"/>
          <c:showVal val="0"/>
          <c:showCatName val="0"/>
          <c:showSerName val="0"/>
          <c:showPercent val="0"/>
          <c:showBubbleSize val="0"/>
        </c:dLbls>
        <c:gapWidth val="0"/>
        <c:overlap val="100"/>
        <c:axId val="776884224"/>
        <c:axId val="776272064"/>
      </c:barChart>
      <c:scatterChart>
        <c:scatterStyle val="lineMarker"/>
        <c:varyColors val="0"/>
        <c:ser>
          <c:idx val="4"/>
          <c:order val="4"/>
          <c:tx>
            <c:strRef>
              <c:f>AUX!$A$530</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AUX!$AV$530</c:f>
              <c:numCache>
                <c:formatCode>0.0</c:formatCode>
                <c:ptCount val="1"/>
                <c:pt idx="0">
                  <c:v>117.37201812539473</c:v>
                </c:pt>
              </c:numCache>
            </c:numRef>
          </c:xVal>
          <c:yVal>
            <c:numRef>
              <c:f>AUX!$AV$508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3D39-4E0A-83E6-C91D628C3CE6}"/>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AUX!$AV$532</c:f>
              <c:numCache>
                <c:formatCode>0.0</c:formatCode>
                <c:ptCount val="1"/>
                <c:pt idx="0">
                  <c:v>27.695260046938706</c:v>
                </c:pt>
              </c:numCache>
            </c:numRef>
          </c:xVal>
          <c:yVal>
            <c:numRef>
              <c:f>AUX!$AV$508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3D39-4E0A-83E6-C91D628C3CE6}"/>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AUX!$AV$531</c:f>
              <c:numCache>
                <c:formatCode>0.0</c:formatCode>
                <c:ptCount val="1"/>
                <c:pt idx="0">
                  <c:v>66.13671630939119</c:v>
                </c:pt>
              </c:numCache>
            </c:numRef>
          </c:xVal>
          <c:yVal>
            <c:numRef>
              <c:f>AUX!$AV$508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3D39-4E0A-83E6-C91D628C3CE6}"/>
            </c:ext>
          </c:extLst>
        </c:ser>
        <c:dLbls>
          <c:showLegendKey val="0"/>
          <c:showVal val="0"/>
          <c:showCatName val="0"/>
          <c:showSerName val="0"/>
          <c:showPercent val="0"/>
          <c:showBubbleSize val="0"/>
        </c:dLbls>
        <c:axId val="776273216"/>
        <c:axId val="776272640"/>
      </c:scatterChart>
      <c:catAx>
        <c:axId val="776884224"/>
        <c:scaling>
          <c:orientation val="minMax"/>
        </c:scaling>
        <c:delete val="1"/>
        <c:axPos val="l"/>
        <c:numFmt formatCode="General" sourceLinked="0"/>
        <c:majorTickMark val="out"/>
        <c:minorTickMark val="none"/>
        <c:tickLblPos val="none"/>
        <c:crossAx val="776272064"/>
        <c:crosses val="autoZero"/>
        <c:auto val="1"/>
        <c:lblAlgn val="ctr"/>
        <c:lblOffset val="100"/>
        <c:noMultiLvlLbl val="0"/>
      </c:catAx>
      <c:valAx>
        <c:axId val="77627206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6884224"/>
        <c:crosses val="autoZero"/>
        <c:crossBetween val="between"/>
      </c:valAx>
      <c:valAx>
        <c:axId val="776272640"/>
        <c:scaling>
          <c:orientation val="minMax"/>
          <c:max val="0.5"/>
          <c:min val="-0.5"/>
        </c:scaling>
        <c:delete val="1"/>
        <c:axPos val="r"/>
        <c:numFmt formatCode="General" sourceLinked="1"/>
        <c:majorTickMark val="out"/>
        <c:minorTickMark val="none"/>
        <c:tickLblPos val="none"/>
        <c:crossAx val="776273216"/>
        <c:crosses val="max"/>
        <c:crossBetween val="midCat"/>
      </c:valAx>
      <c:valAx>
        <c:axId val="776273216"/>
        <c:scaling>
          <c:orientation val="minMax"/>
        </c:scaling>
        <c:delete val="1"/>
        <c:axPos val="b"/>
        <c:numFmt formatCode="0.0" sourceLinked="1"/>
        <c:majorTickMark val="out"/>
        <c:minorTickMark val="none"/>
        <c:tickLblPos val="none"/>
        <c:crossAx val="77627264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AUX!$AW$508</c:f>
              <c:strCache>
                <c:ptCount val="1"/>
                <c:pt idx="0">
                  <c:v>Suicídio_M</c:v>
                </c:pt>
              </c:strCache>
            </c:strRef>
          </c:cat>
          <c:val>
            <c:numRef>
              <c:f>AUX!$AW$534</c:f>
              <c:numCache>
                <c:formatCode>0.0</c:formatCode>
                <c:ptCount val="1"/>
                <c:pt idx="0">
                  <c:v>53.736315572190463</c:v>
                </c:pt>
              </c:numCache>
            </c:numRef>
          </c:val>
          <c:extLst xmlns:c16r2="http://schemas.microsoft.com/office/drawing/2015/06/chart">
            <c:ext xmlns:c16="http://schemas.microsoft.com/office/drawing/2014/chart" uri="{C3380CC4-5D6E-409C-BE32-E72D297353CC}">
              <c16:uniqueId val="{00000000-EDD2-45A6-ACE5-5BD5782E9028}"/>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AUX!$AW$508</c:f>
              <c:strCache>
                <c:ptCount val="1"/>
                <c:pt idx="0">
                  <c:v>Suicídio_M</c:v>
                </c:pt>
              </c:strCache>
            </c:strRef>
          </c:cat>
          <c:val>
            <c:numRef>
              <c:f>AUX!$AW$535</c:f>
              <c:numCache>
                <c:formatCode>0.0</c:formatCode>
                <c:ptCount val="1"/>
                <c:pt idx="0">
                  <c:v>10.513943213607746</c:v>
                </c:pt>
              </c:numCache>
            </c:numRef>
          </c:val>
          <c:extLst xmlns:c16r2="http://schemas.microsoft.com/office/drawing/2015/06/chart">
            <c:ext xmlns:c16="http://schemas.microsoft.com/office/drawing/2014/chart" uri="{C3380CC4-5D6E-409C-BE32-E72D297353CC}">
              <c16:uniqueId val="{00000001-EDD2-45A6-ACE5-5BD5782E9028}"/>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AUX!$AW$508</c:f>
              <c:strCache>
                <c:ptCount val="1"/>
                <c:pt idx="0">
                  <c:v>Suicídio_M</c:v>
                </c:pt>
              </c:strCache>
            </c:strRef>
          </c:cat>
          <c:val>
            <c:numRef>
              <c:f>AUX!$AW$536</c:f>
              <c:numCache>
                <c:formatCode>0.0</c:formatCode>
                <c:ptCount val="1"/>
                <c:pt idx="0">
                  <c:v>13.636110182367915</c:v>
                </c:pt>
              </c:numCache>
            </c:numRef>
          </c:val>
          <c:extLst xmlns:c16r2="http://schemas.microsoft.com/office/drawing/2015/06/chart">
            <c:ext xmlns:c16="http://schemas.microsoft.com/office/drawing/2014/chart" uri="{C3380CC4-5D6E-409C-BE32-E72D297353CC}">
              <c16:uniqueId val="{00000002-EDD2-45A6-ACE5-5BD5782E9028}"/>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AUX!$AW$508</c:f>
              <c:strCache>
                <c:ptCount val="1"/>
                <c:pt idx="0">
                  <c:v>Suicídio_M</c:v>
                </c:pt>
              </c:strCache>
            </c:strRef>
          </c:cat>
          <c:val>
            <c:numRef>
              <c:f>AUX!$AW$538</c:f>
              <c:numCache>
                <c:formatCode>0.0</c:formatCode>
                <c:ptCount val="1"/>
                <c:pt idx="0">
                  <c:v>22.113631031833876</c:v>
                </c:pt>
              </c:numCache>
            </c:numRef>
          </c:val>
          <c:extLst xmlns:c16r2="http://schemas.microsoft.com/office/drawing/2015/06/chart">
            <c:ext xmlns:c16="http://schemas.microsoft.com/office/drawing/2014/chart" uri="{C3380CC4-5D6E-409C-BE32-E72D297353CC}">
              <c16:uniqueId val="{00000003-EDD2-45A6-ACE5-5BD5782E9028}"/>
            </c:ext>
          </c:extLst>
        </c:ser>
        <c:dLbls>
          <c:showLegendKey val="0"/>
          <c:showVal val="0"/>
          <c:showCatName val="0"/>
          <c:showSerName val="0"/>
          <c:showPercent val="0"/>
          <c:showBubbleSize val="0"/>
        </c:dLbls>
        <c:gapWidth val="0"/>
        <c:overlap val="100"/>
        <c:axId val="776886272"/>
        <c:axId val="152125440"/>
      </c:barChart>
      <c:scatterChart>
        <c:scatterStyle val="lineMarker"/>
        <c:varyColors val="0"/>
        <c:ser>
          <c:idx val="4"/>
          <c:order val="4"/>
          <c:tx>
            <c:strRef>
              <c:f>AUX!$A$530</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AUX!$AW$530</c:f>
              <c:numCache>
                <c:formatCode>0.0</c:formatCode>
                <c:ptCount val="1"/>
                <c:pt idx="0">
                  <c:v>106.34474855313843</c:v>
                </c:pt>
              </c:numCache>
            </c:numRef>
          </c:xVal>
          <c:yVal>
            <c:numRef>
              <c:f>AUX!$AW$508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EDD2-45A6-ACE5-5BD5782E9028}"/>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AUX!$AW$532</c:f>
              <c:numCache>
                <c:formatCode>0.0</c:formatCode>
                <c:ptCount val="1"/>
                <c:pt idx="0">
                  <c:v>29.173920956994426</c:v>
                </c:pt>
              </c:numCache>
            </c:numRef>
          </c:xVal>
          <c:yVal>
            <c:numRef>
              <c:f>AUX!$AW$508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EDD2-45A6-ACE5-5BD5782E9028}"/>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AUX!$AW$531</c:f>
              <c:numCache>
                <c:formatCode>0.0</c:formatCode>
                <c:ptCount val="1"/>
                <c:pt idx="0">
                  <c:v>63.98016331868628</c:v>
                </c:pt>
              </c:numCache>
            </c:numRef>
          </c:xVal>
          <c:yVal>
            <c:numRef>
              <c:f>AUX!$AW$508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EDD2-45A6-ACE5-5BD5782E9028}"/>
            </c:ext>
          </c:extLst>
        </c:ser>
        <c:dLbls>
          <c:showLegendKey val="0"/>
          <c:showVal val="0"/>
          <c:showCatName val="0"/>
          <c:showSerName val="0"/>
          <c:showPercent val="0"/>
          <c:showBubbleSize val="0"/>
        </c:dLbls>
        <c:axId val="776620288"/>
        <c:axId val="776619712"/>
      </c:scatterChart>
      <c:catAx>
        <c:axId val="776886272"/>
        <c:scaling>
          <c:orientation val="minMax"/>
        </c:scaling>
        <c:delete val="1"/>
        <c:axPos val="l"/>
        <c:numFmt formatCode="General" sourceLinked="0"/>
        <c:majorTickMark val="out"/>
        <c:minorTickMark val="none"/>
        <c:tickLblPos val="none"/>
        <c:crossAx val="152125440"/>
        <c:crosses val="autoZero"/>
        <c:auto val="1"/>
        <c:lblAlgn val="ctr"/>
        <c:lblOffset val="100"/>
        <c:noMultiLvlLbl val="0"/>
      </c:catAx>
      <c:valAx>
        <c:axId val="15212544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6886272"/>
        <c:crosses val="autoZero"/>
        <c:crossBetween val="between"/>
      </c:valAx>
      <c:valAx>
        <c:axId val="776619712"/>
        <c:scaling>
          <c:orientation val="minMax"/>
          <c:max val="0.5"/>
          <c:min val="-0.5"/>
        </c:scaling>
        <c:delete val="1"/>
        <c:axPos val="r"/>
        <c:numFmt formatCode="General" sourceLinked="1"/>
        <c:majorTickMark val="out"/>
        <c:minorTickMark val="none"/>
        <c:tickLblPos val="none"/>
        <c:crossAx val="776620288"/>
        <c:crosses val="max"/>
        <c:crossBetween val="midCat"/>
      </c:valAx>
      <c:valAx>
        <c:axId val="776620288"/>
        <c:scaling>
          <c:orientation val="minMax"/>
        </c:scaling>
        <c:delete val="1"/>
        <c:axPos val="b"/>
        <c:numFmt formatCode="0.0" sourceLinked="1"/>
        <c:majorTickMark val="out"/>
        <c:minorTickMark val="none"/>
        <c:tickLblPos val="none"/>
        <c:crossAx val="77661971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AUX!$AX$508</c:f>
              <c:strCache>
                <c:ptCount val="1"/>
                <c:pt idx="0">
                  <c:v>K86 ou K87</c:v>
                </c:pt>
              </c:strCache>
            </c:strRef>
          </c:cat>
          <c:val>
            <c:numRef>
              <c:f>AUX!$AX$534</c:f>
              <c:numCache>
                <c:formatCode>0.0</c:formatCode>
                <c:ptCount val="1"/>
                <c:pt idx="0">
                  <c:v>33.720762567699012</c:v>
                </c:pt>
              </c:numCache>
            </c:numRef>
          </c:val>
          <c:extLst xmlns:c16r2="http://schemas.microsoft.com/office/drawing/2015/06/chart">
            <c:ext xmlns:c16="http://schemas.microsoft.com/office/drawing/2014/chart" uri="{C3380CC4-5D6E-409C-BE32-E72D297353CC}">
              <c16:uniqueId val="{00000000-B47B-4D12-990F-1C5FBBA299E3}"/>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AUX!$AX$508</c:f>
              <c:strCache>
                <c:ptCount val="1"/>
                <c:pt idx="0">
                  <c:v>K86 ou K87</c:v>
                </c:pt>
              </c:strCache>
            </c:strRef>
          </c:cat>
          <c:val>
            <c:numRef>
              <c:f>AUX!$AX$535</c:f>
              <c:numCache>
                <c:formatCode>0.0</c:formatCode>
                <c:ptCount val="1"/>
                <c:pt idx="0">
                  <c:v>19.086511151715825</c:v>
                </c:pt>
              </c:numCache>
            </c:numRef>
          </c:val>
          <c:extLst xmlns:c16r2="http://schemas.microsoft.com/office/drawing/2015/06/chart">
            <c:ext xmlns:c16="http://schemas.microsoft.com/office/drawing/2014/chart" uri="{C3380CC4-5D6E-409C-BE32-E72D297353CC}">
              <c16:uniqueId val="{00000001-B47B-4D12-990F-1C5FBBA299E3}"/>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AUX!$AX$508</c:f>
              <c:strCache>
                <c:ptCount val="1"/>
                <c:pt idx="0">
                  <c:v>K86 ou K87</c:v>
                </c:pt>
              </c:strCache>
            </c:strRef>
          </c:cat>
          <c:val>
            <c:numRef>
              <c:f>AUX!$AX$536</c:f>
              <c:numCache>
                <c:formatCode>0.0</c:formatCode>
                <c:ptCount val="1"/>
                <c:pt idx="0">
                  <c:v>10.891574899895019</c:v>
                </c:pt>
              </c:numCache>
            </c:numRef>
          </c:val>
          <c:extLst xmlns:c16r2="http://schemas.microsoft.com/office/drawing/2015/06/chart">
            <c:ext xmlns:c16="http://schemas.microsoft.com/office/drawing/2014/chart" uri="{C3380CC4-5D6E-409C-BE32-E72D297353CC}">
              <c16:uniqueId val="{00000002-B47B-4D12-990F-1C5FBBA299E3}"/>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AUX!$AX$508</c:f>
              <c:strCache>
                <c:ptCount val="1"/>
                <c:pt idx="0">
                  <c:v>K86 ou K87</c:v>
                </c:pt>
              </c:strCache>
            </c:strRef>
          </c:cat>
          <c:val>
            <c:numRef>
              <c:f>AUX!$AX$538</c:f>
              <c:numCache>
                <c:formatCode>0.0</c:formatCode>
                <c:ptCount val="1"/>
                <c:pt idx="0">
                  <c:v>36.301151380690143</c:v>
                </c:pt>
              </c:numCache>
            </c:numRef>
          </c:val>
          <c:extLst xmlns:c16r2="http://schemas.microsoft.com/office/drawing/2015/06/chart">
            <c:ext xmlns:c16="http://schemas.microsoft.com/office/drawing/2014/chart" uri="{C3380CC4-5D6E-409C-BE32-E72D297353CC}">
              <c16:uniqueId val="{00000003-B47B-4D12-990F-1C5FBBA299E3}"/>
            </c:ext>
          </c:extLst>
        </c:ser>
        <c:dLbls>
          <c:showLegendKey val="0"/>
          <c:showVal val="0"/>
          <c:showCatName val="0"/>
          <c:showSerName val="0"/>
          <c:showPercent val="0"/>
          <c:showBubbleSize val="0"/>
        </c:dLbls>
        <c:gapWidth val="0"/>
        <c:overlap val="100"/>
        <c:axId val="776885248"/>
        <c:axId val="776622592"/>
      </c:barChart>
      <c:scatterChart>
        <c:scatterStyle val="lineMarker"/>
        <c:varyColors val="0"/>
        <c:ser>
          <c:idx val="4"/>
          <c:order val="4"/>
          <c:tx>
            <c:strRef>
              <c:f>AUX!$A$530</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AUX!$AX$530</c:f>
              <c:numCache>
                <c:formatCode>0.0</c:formatCode>
                <c:ptCount val="1"/>
                <c:pt idx="0">
                  <c:v>147.47009872164446</c:v>
                </c:pt>
              </c:numCache>
            </c:numRef>
          </c:xVal>
          <c:yVal>
            <c:numRef>
              <c:f>AUX!$AX$508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B47B-4D12-990F-1C5FBBA299E3}"/>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AUX!$AX$532</c:f>
              <c:numCache>
                <c:formatCode>0.0</c:formatCode>
                <c:ptCount val="1"/>
                <c:pt idx="0">
                  <c:v>30.605862645326372</c:v>
                </c:pt>
              </c:numCache>
            </c:numRef>
          </c:xVal>
          <c:yVal>
            <c:numRef>
              <c:f>AUX!$AX$508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B47B-4D12-990F-1C5FBBA299E3}"/>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AUX!$AX$531</c:f>
              <c:numCache>
                <c:formatCode>0.0</c:formatCode>
                <c:ptCount val="1"/>
                <c:pt idx="0">
                  <c:v>54.174608622581729</c:v>
                </c:pt>
              </c:numCache>
            </c:numRef>
          </c:xVal>
          <c:yVal>
            <c:numRef>
              <c:f>AUX!$AX$508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B47B-4D12-990F-1C5FBBA299E3}"/>
            </c:ext>
          </c:extLst>
        </c:ser>
        <c:dLbls>
          <c:showLegendKey val="0"/>
          <c:showVal val="0"/>
          <c:showCatName val="0"/>
          <c:showSerName val="0"/>
          <c:showPercent val="0"/>
          <c:showBubbleSize val="0"/>
        </c:dLbls>
        <c:axId val="776623744"/>
        <c:axId val="776623168"/>
      </c:scatterChart>
      <c:catAx>
        <c:axId val="776885248"/>
        <c:scaling>
          <c:orientation val="minMax"/>
        </c:scaling>
        <c:delete val="1"/>
        <c:axPos val="l"/>
        <c:numFmt formatCode="General" sourceLinked="0"/>
        <c:majorTickMark val="out"/>
        <c:minorTickMark val="none"/>
        <c:tickLblPos val="none"/>
        <c:crossAx val="776622592"/>
        <c:crosses val="autoZero"/>
        <c:auto val="1"/>
        <c:lblAlgn val="ctr"/>
        <c:lblOffset val="100"/>
        <c:noMultiLvlLbl val="0"/>
      </c:catAx>
      <c:valAx>
        <c:axId val="77662259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6885248"/>
        <c:crosses val="autoZero"/>
        <c:crossBetween val="between"/>
      </c:valAx>
      <c:valAx>
        <c:axId val="776623168"/>
        <c:scaling>
          <c:orientation val="minMax"/>
          <c:max val="0.5"/>
          <c:min val="-0.5"/>
        </c:scaling>
        <c:delete val="1"/>
        <c:axPos val="r"/>
        <c:numFmt formatCode="General" sourceLinked="1"/>
        <c:majorTickMark val="out"/>
        <c:minorTickMark val="none"/>
        <c:tickLblPos val="none"/>
        <c:crossAx val="776623744"/>
        <c:crosses val="max"/>
        <c:crossBetween val="midCat"/>
      </c:valAx>
      <c:valAx>
        <c:axId val="776623744"/>
        <c:scaling>
          <c:orientation val="minMax"/>
        </c:scaling>
        <c:delete val="1"/>
        <c:axPos val="b"/>
        <c:numFmt formatCode="0.0" sourceLinked="1"/>
        <c:majorTickMark val="out"/>
        <c:minorTickMark val="none"/>
        <c:tickLblPos val="none"/>
        <c:crossAx val="77662316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AUX!$AY$508</c:f>
              <c:strCache>
                <c:ptCount val="1"/>
                <c:pt idx="0">
                  <c:v>T93</c:v>
                </c:pt>
              </c:strCache>
            </c:strRef>
          </c:cat>
          <c:val>
            <c:numRef>
              <c:f>AUX!$AY$534</c:f>
              <c:numCache>
                <c:formatCode>0.0</c:formatCode>
                <c:ptCount val="1"/>
                <c:pt idx="0">
                  <c:v>43.436010612953979</c:v>
                </c:pt>
              </c:numCache>
            </c:numRef>
          </c:val>
          <c:extLst xmlns:c16r2="http://schemas.microsoft.com/office/drawing/2015/06/chart">
            <c:ext xmlns:c16="http://schemas.microsoft.com/office/drawing/2014/chart" uri="{C3380CC4-5D6E-409C-BE32-E72D297353CC}">
              <c16:uniqueId val="{00000000-A5CE-4655-8F05-063AA6330391}"/>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AUX!$AY$508</c:f>
              <c:strCache>
                <c:ptCount val="1"/>
                <c:pt idx="0">
                  <c:v>T93</c:v>
                </c:pt>
              </c:strCache>
            </c:strRef>
          </c:cat>
          <c:val>
            <c:numRef>
              <c:f>AUX!$AY$535</c:f>
              <c:numCache>
                <c:formatCode>0.0</c:formatCode>
                <c:ptCount val="1"/>
                <c:pt idx="0">
                  <c:v>8.8673519440218413</c:v>
                </c:pt>
              </c:numCache>
            </c:numRef>
          </c:val>
          <c:extLst xmlns:c16r2="http://schemas.microsoft.com/office/drawing/2015/06/chart">
            <c:ext xmlns:c16="http://schemas.microsoft.com/office/drawing/2014/chart" uri="{C3380CC4-5D6E-409C-BE32-E72D297353CC}">
              <c16:uniqueId val="{00000001-A5CE-4655-8F05-063AA6330391}"/>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AUX!$AY$508</c:f>
              <c:strCache>
                <c:ptCount val="1"/>
                <c:pt idx="0">
                  <c:v>T93</c:v>
                </c:pt>
              </c:strCache>
            </c:strRef>
          </c:cat>
          <c:val>
            <c:numRef>
              <c:f>AUX!$AY$536</c:f>
              <c:numCache>
                <c:formatCode>0.0</c:formatCode>
                <c:ptCount val="1"/>
                <c:pt idx="0">
                  <c:v>9.2368103826595203</c:v>
                </c:pt>
              </c:numCache>
            </c:numRef>
          </c:val>
          <c:extLst xmlns:c16r2="http://schemas.microsoft.com/office/drawing/2015/06/chart">
            <c:ext xmlns:c16="http://schemas.microsoft.com/office/drawing/2014/chart" uri="{C3380CC4-5D6E-409C-BE32-E72D297353CC}">
              <c16:uniqueId val="{00000002-A5CE-4655-8F05-063AA6330391}"/>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AUX!$AY$508</c:f>
              <c:strCache>
                <c:ptCount val="1"/>
                <c:pt idx="0">
                  <c:v>T93</c:v>
                </c:pt>
              </c:strCache>
            </c:strRef>
          </c:cat>
          <c:val>
            <c:numRef>
              <c:f>AUX!$AY$538</c:f>
              <c:numCache>
                <c:formatCode>0.0</c:formatCode>
                <c:ptCount val="1"/>
                <c:pt idx="0">
                  <c:v>38.45982706036466</c:v>
                </c:pt>
              </c:numCache>
            </c:numRef>
          </c:val>
          <c:extLst xmlns:c16r2="http://schemas.microsoft.com/office/drawing/2015/06/chart">
            <c:ext xmlns:c16="http://schemas.microsoft.com/office/drawing/2014/chart" uri="{C3380CC4-5D6E-409C-BE32-E72D297353CC}">
              <c16:uniqueId val="{00000003-A5CE-4655-8F05-063AA6330391}"/>
            </c:ext>
          </c:extLst>
        </c:ser>
        <c:dLbls>
          <c:showLegendKey val="0"/>
          <c:showVal val="0"/>
          <c:showCatName val="0"/>
          <c:showSerName val="0"/>
          <c:showPercent val="0"/>
          <c:showBubbleSize val="0"/>
        </c:dLbls>
        <c:gapWidth val="0"/>
        <c:overlap val="100"/>
        <c:axId val="775767040"/>
        <c:axId val="776830976"/>
      </c:barChart>
      <c:scatterChart>
        <c:scatterStyle val="lineMarker"/>
        <c:varyColors val="0"/>
        <c:ser>
          <c:idx val="4"/>
          <c:order val="4"/>
          <c:tx>
            <c:strRef>
              <c:f>AUX!$A$530</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AUX!$AY$530</c:f>
              <c:numCache>
                <c:formatCode>0.0</c:formatCode>
                <c:ptCount val="1"/>
                <c:pt idx="0">
                  <c:v>133.12248241813725</c:v>
                </c:pt>
              </c:numCache>
            </c:numRef>
          </c:xVal>
          <c:yVal>
            <c:numRef>
              <c:f>AUX!$AY$508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A5CE-4655-8F05-063AA6330391}"/>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AUX!$AY$532</c:f>
              <c:numCache>
                <c:formatCode>0.0</c:formatCode>
                <c:ptCount val="1"/>
                <c:pt idx="0">
                  <c:v>41.119522485151712</c:v>
                </c:pt>
              </c:numCache>
            </c:numRef>
          </c:xVal>
          <c:yVal>
            <c:numRef>
              <c:f>AUX!$AY$508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A5CE-4655-8F05-063AA6330391}"/>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AUX!$AY$531</c:f>
              <c:numCache>
                <c:formatCode>0.0</c:formatCode>
                <c:ptCount val="1"/>
                <c:pt idx="0">
                  <c:v>57.046514092632904</c:v>
                </c:pt>
              </c:numCache>
            </c:numRef>
          </c:xVal>
          <c:yVal>
            <c:numRef>
              <c:f>AUX!$AY$508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A5CE-4655-8F05-063AA6330391}"/>
            </c:ext>
          </c:extLst>
        </c:ser>
        <c:dLbls>
          <c:showLegendKey val="0"/>
          <c:showVal val="0"/>
          <c:showCatName val="0"/>
          <c:showSerName val="0"/>
          <c:showPercent val="0"/>
          <c:showBubbleSize val="0"/>
        </c:dLbls>
        <c:axId val="776832128"/>
        <c:axId val="776831552"/>
      </c:scatterChart>
      <c:catAx>
        <c:axId val="775767040"/>
        <c:scaling>
          <c:orientation val="minMax"/>
        </c:scaling>
        <c:delete val="1"/>
        <c:axPos val="l"/>
        <c:numFmt formatCode="General" sourceLinked="0"/>
        <c:majorTickMark val="out"/>
        <c:minorTickMark val="none"/>
        <c:tickLblPos val="none"/>
        <c:crossAx val="776830976"/>
        <c:crosses val="autoZero"/>
        <c:auto val="1"/>
        <c:lblAlgn val="ctr"/>
        <c:lblOffset val="100"/>
        <c:noMultiLvlLbl val="0"/>
      </c:catAx>
      <c:valAx>
        <c:axId val="77683097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5767040"/>
        <c:crosses val="autoZero"/>
        <c:crossBetween val="between"/>
      </c:valAx>
      <c:valAx>
        <c:axId val="776831552"/>
        <c:scaling>
          <c:orientation val="minMax"/>
          <c:max val="0.5"/>
          <c:min val="-0.5"/>
        </c:scaling>
        <c:delete val="1"/>
        <c:axPos val="r"/>
        <c:numFmt formatCode="General" sourceLinked="1"/>
        <c:majorTickMark val="out"/>
        <c:minorTickMark val="none"/>
        <c:tickLblPos val="none"/>
        <c:crossAx val="776832128"/>
        <c:crosses val="max"/>
        <c:crossBetween val="midCat"/>
      </c:valAx>
      <c:valAx>
        <c:axId val="776832128"/>
        <c:scaling>
          <c:orientation val="minMax"/>
        </c:scaling>
        <c:delete val="1"/>
        <c:axPos val="b"/>
        <c:numFmt formatCode="0.0" sourceLinked="1"/>
        <c:majorTickMark val="out"/>
        <c:minorTickMark val="none"/>
        <c:tickLblPos val="none"/>
        <c:crossAx val="77683155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AUX!$BC$508</c:f>
              <c:strCache>
                <c:ptCount val="1"/>
                <c:pt idx="0">
                  <c:v>TxInc sida, 2017</c:v>
                </c:pt>
              </c:strCache>
            </c:strRef>
          </c:cat>
          <c:val>
            <c:numRef>
              <c:f>AUX!$BC$534</c:f>
              <c:numCache>
                <c:formatCode>0.0</c:formatCode>
                <c:ptCount val="1"/>
                <c:pt idx="0">
                  <c:v>67.406264777079826</c:v>
                </c:pt>
              </c:numCache>
            </c:numRef>
          </c:val>
          <c:extLst xmlns:c16r2="http://schemas.microsoft.com/office/drawing/2015/06/chart">
            <c:ext xmlns:c16="http://schemas.microsoft.com/office/drawing/2014/chart" uri="{C3380CC4-5D6E-409C-BE32-E72D297353CC}">
              <c16:uniqueId val="{00000000-325D-4989-B2EF-06F09284A09D}"/>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AUX!$BC$508</c:f>
              <c:strCache>
                <c:ptCount val="1"/>
                <c:pt idx="0">
                  <c:v>TxInc sida, 2017</c:v>
                </c:pt>
              </c:strCache>
            </c:strRef>
          </c:cat>
          <c:val>
            <c:numRef>
              <c:f>AUX!$BC$535</c:f>
              <c:numCache>
                <c:formatCode>0.0</c:formatCode>
                <c:ptCount val="1"/>
                <c:pt idx="0">
                  <c:v>13.774857311103759</c:v>
                </c:pt>
              </c:numCache>
            </c:numRef>
          </c:val>
          <c:extLst xmlns:c16r2="http://schemas.microsoft.com/office/drawing/2015/06/chart">
            <c:ext xmlns:c16="http://schemas.microsoft.com/office/drawing/2014/chart" uri="{C3380CC4-5D6E-409C-BE32-E72D297353CC}">
              <c16:uniqueId val="{00000001-325D-4989-B2EF-06F09284A09D}"/>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AUX!$BC$508</c:f>
              <c:strCache>
                <c:ptCount val="1"/>
                <c:pt idx="0">
                  <c:v>TxInc sida, 2017</c:v>
                </c:pt>
              </c:strCache>
            </c:strRef>
          </c:cat>
          <c:val>
            <c:numRef>
              <c:f>AUX!$BC$536</c:f>
              <c:numCache>
                <c:formatCode>0.0</c:formatCode>
                <c:ptCount val="1"/>
                <c:pt idx="0">
                  <c:v>6.6301296693541332</c:v>
                </c:pt>
              </c:numCache>
            </c:numRef>
          </c:val>
          <c:extLst xmlns:c16r2="http://schemas.microsoft.com/office/drawing/2015/06/chart">
            <c:ext xmlns:c16="http://schemas.microsoft.com/office/drawing/2014/chart" uri="{C3380CC4-5D6E-409C-BE32-E72D297353CC}">
              <c16:uniqueId val="{00000002-325D-4989-B2EF-06F09284A09D}"/>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AUX!$BC$508</c:f>
              <c:strCache>
                <c:ptCount val="1"/>
                <c:pt idx="0">
                  <c:v>TxInc sida, 2017</c:v>
                </c:pt>
              </c:strCache>
            </c:strRef>
          </c:cat>
          <c:val>
            <c:numRef>
              <c:f>AUX!$BC$538</c:f>
              <c:numCache>
                <c:formatCode>0.0</c:formatCode>
                <c:ptCount val="1"/>
                <c:pt idx="0">
                  <c:v>12.188748242462282</c:v>
                </c:pt>
              </c:numCache>
            </c:numRef>
          </c:val>
          <c:extLst xmlns:c16r2="http://schemas.microsoft.com/office/drawing/2015/06/chart">
            <c:ext xmlns:c16="http://schemas.microsoft.com/office/drawing/2014/chart" uri="{C3380CC4-5D6E-409C-BE32-E72D297353CC}">
              <c16:uniqueId val="{00000003-325D-4989-B2EF-06F09284A09D}"/>
            </c:ext>
          </c:extLst>
        </c:ser>
        <c:dLbls>
          <c:showLegendKey val="0"/>
          <c:showVal val="0"/>
          <c:showCatName val="0"/>
          <c:showSerName val="0"/>
          <c:showPercent val="0"/>
          <c:showBubbleSize val="0"/>
        </c:dLbls>
        <c:gapWidth val="0"/>
        <c:overlap val="100"/>
        <c:axId val="775768576"/>
        <c:axId val="776834432"/>
      </c:barChart>
      <c:scatterChart>
        <c:scatterStyle val="lineMarker"/>
        <c:varyColors val="0"/>
        <c:ser>
          <c:idx val="4"/>
          <c:order val="4"/>
          <c:tx>
            <c:strRef>
              <c:f>AUX!$A$530</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AUX!$BC$530</c:f>
              <c:numCache>
                <c:formatCode>0.0</c:formatCode>
                <c:ptCount val="1"/>
                <c:pt idx="0">
                  <c:v>57.345462537386183</c:v>
                </c:pt>
              </c:numCache>
            </c:numRef>
          </c:xVal>
          <c:yVal>
            <c:numRef>
              <c:f>AUX!$BC$508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325D-4989-B2EF-06F09284A09D}"/>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AUX!$BC$532</c:f>
              <c:numCache>
                <c:formatCode>0.0</c:formatCode>
                <c:ptCount val="1"/>
                <c:pt idx="0">
                  <c:v>72.132728050251131</c:v>
                </c:pt>
              </c:numCache>
            </c:numRef>
          </c:xVal>
          <c:yVal>
            <c:numRef>
              <c:f>AUX!$BC$508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325D-4989-B2EF-06F09284A09D}"/>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AUX!$BC$531</c:f>
              <c:numCache>
                <c:formatCode>0.0</c:formatCode>
                <c:ptCount val="1"/>
                <c:pt idx="0">
                  <c:v>55.699091139225821</c:v>
                </c:pt>
              </c:numCache>
            </c:numRef>
          </c:xVal>
          <c:yVal>
            <c:numRef>
              <c:f>AUX!$BC$508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325D-4989-B2EF-06F09284A09D}"/>
            </c:ext>
          </c:extLst>
        </c:ser>
        <c:dLbls>
          <c:showLegendKey val="0"/>
          <c:showVal val="0"/>
          <c:showCatName val="0"/>
          <c:showSerName val="0"/>
          <c:showPercent val="0"/>
          <c:showBubbleSize val="0"/>
        </c:dLbls>
        <c:axId val="776835584"/>
        <c:axId val="776835008"/>
      </c:scatterChart>
      <c:catAx>
        <c:axId val="775768576"/>
        <c:scaling>
          <c:orientation val="minMax"/>
        </c:scaling>
        <c:delete val="1"/>
        <c:axPos val="l"/>
        <c:numFmt formatCode="General" sourceLinked="0"/>
        <c:majorTickMark val="out"/>
        <c:minorTickMark val="none"/>
        <c:tickLblPos val="none"/>
        <c:crossAx val="776834432"/>
        <c:crosses val="autoZero"/>
        <c:auto val="1"/>
        <c:lblAlgn val="ctr"/>
        <c:lblOffset val="100"/>
        <c:noMultiLvlLbl val="0"/>
      </c:catAx>
      <c:valAx>
        <c:axId val="77683443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5768576"/>
        <c:crosses val="autoZero"/>
        <c:crossBetween val="between"/>
      </c:valAx>
      <c:valAx>
        <c:axId val="776835008"/>
        <c:scaling>
          <c:orientation val="minMax"/>
          <c:max val="0.5"/>
          <c:min val="-0.5"/>
        </c:scaling>
        <c:delete val="1"/>
        <c:axPos val="r"/>
        <c:numFmt formatCode="General" sourceLinked="1"/>
        <c:majorTickMark val="out"/>
        <c:minorTickMark val="none"/>
        <c:tickLblPos val="none"/>
        <c:crossAx val="776835584"/>
        <c:crosses val="max"/>
        <c:crossBetween val="midCat"/>
      </c:valAx>
      <c:valAx>
        <c:axId val="776835584"/>
        <c:scaling>
          <c:orientation val="minMax"/>
        </c:scaling>
        <c:delete val="1"/>
        <c:axPos val="b"/>
        <c:numFmt formatCode="0.0" sourceLinked="1"/>
        <c:majorTickMark val="out"/>
        <c:minorTickMark val="none"/>
        <c:tickLblPos val="none"/>
        <c:crossAx val="77683500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382532956685491E-2"/>
          <c:y val="0.14249305555555591"/>
          <c:w val="0.90302142184557765"/>
          <c:h val="0.58126021241830061"/>
        </c:manualLayout>
      </c:layout>
      <c:lineChart>
        <c:grouping val="standard"/>
        <c:varyColors val="0"/>
        <c:ser>
          <c:idx val="0"/>
          <c:order val="0"/>
          <c:tx>
            <c:strRef>
              <c:f>AUX!$A$75</c:f>
              <c:strCache>
                <c:ptCount val="1"/>
                <c:pt idx="0">
                  <c:v>Continente</c:v>
                </c:pt>
              </c:strCache>
            </c:strRef>
          </c:tx>
          <c:spPr>
            <a:ln w="12700">
              <a:solidFill>
                <a:srgbClr val="FF0000"/>
              </a:solidFill>
            </a:ln>
          </c:spPr>
          <c:marker>
            <c:symbol val="none"/>
          </c:marker>
          <c:cat>
            <c:numRef>
              <c:f>AUX!$B$74:$W$74</c:f>
              <c:numCache>
                <c:formatCode>General</c:formatCode>
                <c:ptCount val="22"/>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numCache>
            </c:numRef>
          </c:cat>
          <c:val>
            <c:numRef>
              <c:f>AUX!$B$75:$W$75</c:f>
              <c:numCache>
                <c:formatCode>0.00</c:formatCode>
                <c:ptCount val="22"/>
                <c:pt idx="0">
                  <c:v>1.43273764133683</c:v>
                </c:pt>
                <c:pt idx="1">
                  <c:v>1.4611013039185572</c:v>
                </c:pt>
                <c:pt idx="2">
                  <c:v>1.4637021530801475</c:v>
                </c:pt>
                <c:pt idx="3">
                  <c:v>1.4938896550464988</c:v>
                </c:pt>
                <c:pt idx="4">
                  <c:v>1.5426097879157423</c:v>
                </c:pt>
                <c:pt idx="5">
                  <c:v>1.4442204917011185</c:v>
                </c:pt>
                <c:pt idx="6">
                  <c:v>1.4624444371409304</c:v>
                </c:pt>
                <c:pt idx="7">
                  <c:v>1.4351019148859052</c:v>
                </c:pt>
                <c:pt idx="8">
                  <c:v>1.402336090443824</c:v>
                </c:pt>
                <c:pt idx="9">
                  <c:v>1.4135648144842672</c:v>
                </c:pt>
                <c:pt idx="10">
                  <c:v>1.3742621168427569</c:v>
                </c:pt>
                <c:pt idx="11">
                  <c:v>1.3502316877831153</c:v>
                </c:pt>
                <c:pt idx="12">
                  <c:v>1.3827809255730685</c:v>
                </c:pt>
                <c:pt idx="13">
                  <c:v>1.347474588283234</c:v>
                </c:pt>
                <c:pt idx="14">
                  <c:v>1.3942369399420746</c:v>
                </c:pt>
                <c:pt idx="15">
                  <c:v>1.3498754066360792</c:v>
                </c:pt>
                <c:pt idx="16">
                  <c:v>1.2877062357186866</c:v>
                </c:pt>
                <c:pt idx="17">
                  <c:v>1.2146584946263963</c:v>
                </c:pt>
                <c:pt idx="18">
                  <c:v>1.2345630246972301</c:v>
                </c:pt>
                <c:pt idx="19">
                  <c:v>1.3092241618587122</c:v>
                </c:pt>
                <c:pt idx="20">
                  <c:v>1.3671414567907798</c:v>
                </c:pt>
                <c:pt idx="21">
                  <c:v>1.383630075554515</c:v>
                </c:pt>
              </c:numCache>
            </c:numRef>
          </c:val>
          <c:smooth val="0"/>
          <c:extLst xmlns:c16r2="http://schemas.microsoft.com/office/drawing/2015/06/chart">
            <c:ext xmlns:c16="http://schemas.microsoft.com/office/drawing/2014/chart" uri="{C3380CC4-5D6E-409C-BE32-E72D297353CC}">
              <c16:uniqueId val="{00000000-BED4-467D-B215-82DCDCDF0C8B}"/>
            </c:ext>
          </c:extLst>
        </c:ser>
        <c:ser>
          <c:idx val="1"/>
          <c:order val="1"/>
          <c:tx>
            <c:strRef>
              <c:f>AUX!$A$76</c:f>
              <c:strCache>
                <c:ptCount val="1"/>
                <c:pt idx="0">
                  <c:v>ARS Alentejo</c:v>
                </c:pt>
              </c:strCache>
            </c:strRef>
          </c:tx>
          <c:spPr>
            <a:ln w="12700">
              <a:solidFill>
                <a:schemeClr val="tx2">
                  <a:lumMod val="75000"/>
                </a:schemeClr>
              </a:solidFill>
            </a:ln>
          </c:spPr>
          <c:marker>
            <c:symbol val="none"/>
          </c:marker>
          <c:cat>
            <c:numRef>
              <c:f>AUX!$B$74:$W$74</c:f>
              <c:numCache>
                <c:formatCode>General</c:formatCode>
                <c:ptCount val="22"/>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numCache>
            </c:numRef>
          </c:cat>
          <c:val>
            <c:numRef>
              <c:f>AUX!$B$76:$W$76</c:f>
              <c:numCache>
                <c:formatCode>0.00</c:formatCode>
                <c:ptCount val="22"/>
                <c:pt idx="0">
                  <c:v>1.2859596145055816</c:v>
                </c:pt>
                <c:pt idx="1">
                  <c:v>1.372540746974485</c:v>
                </c:pt>
                <c:pt idx="2">
                  <c:v>1.373741706312408</c:v>
                </c:pt>
                <c:pt idx="3">
                  <c:v>1.3928736056310318</c:v>
                </c:pt>
                <c:pt idx="4">
                  <c:v>1.4270982345666559</c:v>
                </c:pt>
                <c:pt idx="5">
                  <c:v>1.3237471732131325</c:v>
                </c:pt>
                <c:pt idx="6">
                  <c:v>1.3577297198797247</c:v>
                </c:pt>
                <c:pt idx="7">
                  <c:v>1.3762893632416635</c:v>
                </c:pt>
                <c:pt idx="8">
                  <c:v>1.3799755254182491</c:v>
                </c:pt>
                <c:pt idx="9">
                  <c:v>1.3605629497644305</c:v>
                </c:pt>
                <c:pt idx="10">
                  <c:v>1.257385165490317</c:v>
                </c:pt>
                <c:pt idx="11">
                  <c:v>1.2410718359326536</c:v>
                </c:pt>
                <c:pt idx="12">
                  <c:v>1.3018947762686799</c:v>
                </c:pt>
                <c:pt idx="13">
                  <c:v>1.2906670895511194</c:v>
                </c:pt>
                <c:pt idx="14">
                  <c:v>1.3526167146665977</c:v>
                </c:pt>
                <c:pt idx="15">
                  <c:v>1.3612773054411618</c:v>
                </c:pt>
                <c:pt idx="16">
                  <c:v>1.3411172216283358</c:v>
                </c:pt>
                <c:pt idx="17">
                  <c:v>1.230931478497683</c:v>
                </c:pt>
                <c:pt idx="18">
                  <c:v>1.2200493971005939</c:v>
                </c:pt>
                <c:pt idx="19">
                  <c:v>1.3290441404849516</c:v>
                </c:pt>
                <c:pt idx="20">
                  <c:v>1.3875032622281398</c:v>
                </c:pt>
                <c:pt idx="21">
                  <c:v>1.3794192556804401</c:v>
                </c:pt>
              </c:numCache>
            </c:numRef>
          </c:val>
          <c:smooth val="0"/>
          <c:extLst xmlns:c16r2="http://schemas.microsoft.com/office/drawing/2015/06/chart">
            <c:ext xmlns:c16="http://schemas.microsoft.com/office/drawing/2014/chart" uri="{C3380CC4-5D6E-409C-BE32-E72D297353CC}">
              <c16:uniqueId val="{00000001-BED4-467D-B215-82DCDCDF0C8B}"/>
            </c:ext>
          </c:extLst>
        </c:ser>
        <c:ser>
          <c:idx val="2"/>
          <c:order val="2"/>
          <c:tx>
            <c:strRef>
              <c:f>AUX!$A$77</c:f>
              <c:strCache>
                <c:ptCount val="1"/>
                <c:pt idx="0">
                  <c:v>ACeS Alentejo Central</c:v>
                </c:pt>
              </c:strCache>
            </c:strRef>
          </c:tx>
          <c:spPr>
            <a:ln w="25400">
              <a:solidFill>
                <a:srgbClr val="008080"/>
              </a:solidFill>
            </a:ln>
          </c:spPr>
          <c:marker>
            <c:symbol val="none"/>
          </c:marker>
          <c:cat>
            <c:numRef>
              <c:f>AUX!$B$74:$W$74</c:f>
              <c:numCache>
                <c:formatCode>General</c:formatCode>
                <c:ptCount val="22"/>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numCache>
            </c:numRef>
          </c:cat>
          <c:val>
            <c:numRef>
              <c:f>AUX!$B$77:$W$77</c:f>
              <c:numCache>
                <c:formatCode>0.00</c:formatCode>
                <c:ptCount val="22"/>
                <c:pt idx="0">
                  <c:v>1.2994675628459817</c:v>
                </c:pt>
                <c:pt idx="1">
                  <c:v>1.4000961574167585</c:v>
                </c:pt>
                <c:pt idx="2">
                  <c:v>1.3485808198541829</c:v>
                </c:pt>
                <c:pt idx="3">
                  <c:v>1.3689448127659967</c:v>
                </c:pt>
                <c:pt idx="4">
                  <c:v>1.3876210006360126</c:v>
                </c:pt>
                <c:pt idx="5">
                  <c:v>1.2959156336045996</c:v>
                </c:pt>
                <c:pt idx="6">
                  <c:v>1.3333550034355162</c:v>
                </c:pt>
                <c:pt idx="7">
                  <c:v>1.3773589687784735</c:v>
                </c:pt>
                <c:pt idx="8">
                  <c:v>1.3715835915232482</c:v>
                </c:pt>
                <c:pt idx="9">
                  <c:v>1.293929397648558</c:v>
                </c:pt>
                <c:pt idx="10">
                  <c:v>1.3114747949876813</c:v>
                </c:pt>
                <c:pt idx="11">
                  <c:v>1.2299684147337193</c:v>
                </c:pt>
                <c:pt idx="12">
                  <c:v>1.2819984004959122</c:v>
                </c:pt>
                <c:pt idx="13">
                  <c:v>1.2234259851650513</c:v>
                </c:pt>
                <c:pt idx="14">
                  <c:v>1.2505012558953312</c:v>
                </c:pt>
                <c:pt idx="15">
                  <c:v>1.3276018800098575</c:v>
                </c:pt>
                <c:pt idx="16">
                  <c:v>1.2898363111771878</c:v>
                </c:pt>
                <c:pt idx="17">
                  <c:v>1.1910840427881895</c:v>
                </c:pt>
                <c:pt idx="18">
                  <c:v>1.1759279535312657</c:v>
                </c:pt>
                <c:pt idx="19">
                  <c:v>1.303470373969613</c:v>
                </c:pt>
                <c:pt idx="20">
                  <c:v>1.3982153769823753</c:v>
                </c:pt>
                <c:pt idx="21">
                  <c:v>1.364969463531136</c:v>
                </c:pt>
              </c:numCache>
            </c:numRef>
          </c:val>
          <c:smooth val="0"/>
          <c:extLst xmlns:c16r2="http://schemas.microsoft.com/office/drawing/2015/06/chart">
            <c:ext xmlns:c16="http://schemas.microsoft.com/office/drawing/2014/chart" uri="{C3380CC4-5D6E-409C-BE32-E72D297353CC}">
              <c16:uniqueId val="{00000002-BED4-467D-B215-82DCDCDF0C8B}"/>
            </c:ext>
          </c:extLst>
        </c:ser>
        <c:dLbls>
          <c:showLegendKey val="0"/>
          <c:showVal val="0"/>
          <c:showCatName val="0"/>
          <c:showSerName val="0"/>
          <c:showPercent val="0"/>
          <c:showBubbleSize val="0"/>
        </c:dLbls>
        <c:marker val="1"/>
        <c:smooth val="0"/>
        <c:axId val="148926464"/>
        <c:axId val="149047552"/>
      </c:lineChart>
      <c:catAx>
        <c:axId val="148926464"/>
        <c:scaling>
          <c:orientation val="minMax"/>
        </c:scaling>
        <c:delete val="0"/>
        <c:axPos val="b"/>
        <c:numFmt formatCode="General" sourceLinked="1"/>
        <c:majorTickMark val="out"/>
        <c:minorTickMark val="none"/>
        <c:tickLblPos val="nextTo"/>
        <c:txPr>
          <a:bodyPr/>
          <a:lstStyle/>
          <a:p>
            <a:pPr>
              <a:defRPr lang="en-US" sz="900">
                <a:latin typeface="Arial" pitchFamily="34" charset="0"/>
                <a:cs typeface="Arial" pitchFamily="34" charset="0"/>
              </a:defRPr>
            </a:pPr>
            <a:endParaRPr lang="pt-PT"/>
          </a:p>
        </c:txPr>
        <c:crossAx val="149047552"/>
        <c:crosses val="autoZero"/>
        <c:auto val="1"/>
        <c:lblAlgn val="ctr"/>
        <c:lblOffset val="100"/>
        <c:tickLblSkip val="1"/>
        <c:tickMarkSkip val="1"/>
        <c:noMultiLvlLbl val="0"/>
      </c:catAx>
      <c:valAx>
        <c:axId val="149047552"/>
        <c:scaling>
          <c:orientation val="minMax"/>
          <c:max val="2"/>
          <c:min val="0"/>
        </c:scaling>
        <c:delete val="0"/>
        <c:axPos val="l"/>
        <c:majorGridlines>
          <c:spPr>
            <a:ln w="3175">
              <a:solidFill>
                <a:schemeClr val="bg1">
                  <a:lumMod val="95000"/>
                </a:schemeClr>
              </a:solidFill>
            </a:ln>
          </c:spPr>
        </c:majorGridlines>
        <c:title>
          <c:tx>
            <c:rich>
              <a:bodyPr rot="0" vert="horz"/>
              <a:lstStyle/>
              <a:p>
                <a:pPr>
                  <a:defRPr lang="en-US" sz="900" b="0">
                    <a:latin typeface="Arial" pitchFamily="34" charset="0"/>
                    <a:cs typeface="Arial" pitchFamily="34" charset="0"/>
                  </a:defRPr>
                </a:pPr>
                <a:r>
                  <a:rPr lang="en-US" sz="900" b="0">
                    <a:latin typeface="Arial" pitchFamily="34" charset="0"/>
                    <a:cs typeface="Arial" pitchFamily="34" charset="0"/>
                  </a:rPr>
                  <a:t>ISF</a:t>
                </a:r>
              </a:p>
            </c:rich>
          </c:tx>
          <c:layout>
            <c:manualLayout>
              <c:xMode val="edge"/>
              <c:yMode val="edge"/>
              <c:x val="5.2175536881419234E-3"/>
              <c:y val="1.1797839506172863E-2"/>
            </c:manualLayout>
          </c:layout>
          <c:overlay val="0"/>
        </c:title>
        <c:numFmt formatCode="0.0" sourceLinked="0"/>
        <c:majorTickMark val="out"/>
        <c:minorTickMark val="none"/>
        <c:tickLblPos val="nextTo"/>
        <c:spPr>
          <a:ln>
            <a:solidFill>
              <a:schemeClr val="bg1">
                <a:lumMod val="85000"/>
              </a:schemeClr>
            </a:solidFill>
          </a:ln>
        </c:spPr>
        <c:txPr>
          <a:bodyPr/>
          <a:lstStyle/>
          <a:p>
            <a:pPr>
              <a:defRPr lang="en-US" sz="900">
                <a:latin typeface="Arial" pitchFamily="34" charset="0"/>
                <a:cs typeface="Arial" pitchFamily="34" charset="0"/>
              </a:defRPr>
            </a:pPr>
            <a:endParaRPr lang="pt-PT"/>
          </a:p>
        </c:txPr>
        <c:crossAx val="148926464"/>
        <c:crosses val="autoZero"/>
        <c:crossBetween val="between"/>
        <c:majorUnit val="0.5"/>
        <c:minorUnit val="0.1"/>
      </c:valAx>
    </c:plotArea>
    <c:legend>
      <c:legendPos val="b"/>
      <c:layout>
        <c:manualLayout>
          <c:xMode val="edge"/>
          <c:yMode val="edge"/>
          <c:x val="1.6211251167133525E-2"/>
          <c:y val="0.89670023148151135"/>
          <c:w val="0.96757749766573364"/>
          <c:h val="8.370100308642122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w="3175">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AUX!$BD$508</c:f>
              <c:strCache>
                <c:ptCount val="1"/>
                <c:pt idx="0">
                  <c:v>TxInc VIH, 2017</c:v>
                </c:pt>
              </c:strCache>
            </c:strRef>
          </c:cat>
          <c:val>
            <c:numRef>
              <c:f>AUX!$BD$534</c:f>
              <c:numCache>
                <c:formatCode>0.0</c:formatCode>
                <c:ptCount val="1"/>
                <c:pt idx="0">
                  <c:v>50.959695766357449</c:v>
                </c:pt>
              </c:numCache>
            </c:numRef>
          </c:val>
          <c:extLst xmlns:c16r2="http://schemas.microsoft.com/office/drawing/2015/06/chart">
            <c:ext xmlns:c16="http://schemas.microsoft.com/office/drawing/2014/chart" uri="{C3380CC4-5D6E-409C-BE32-E72D297353CC}">
              <c16:uniqueId val="{00000000-98DE-4729-9CB4-6A9C4004F763}"/>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AUX!$BD$508</c:f>
              <c:strCache>
                <c:ptCount val="1"/>
                <c:pt idx="0">
                  <c:v>TxInc VIH, 2017</c:v>
                </c:pt>
              </c:strCache>
            </c:strRef>
          </c:cat>
          <c:val>
            <c:numRef>
              <c:f>AUX!$BD$535</c:f>
              <c:numCache>
                <c:formatCode>0.0</c:formatCode>
                <c:ptCount val="1"/>
                <c:pt idx="0">
                  <c:v>18.050557825441409</c:v>
                </c:pt>
              </c:numCache>
            </c:numRef>
          </c:val>
          <c:extLst xmlns:c16r2="http://schemas.microsoft.com/office/drawing/2015/06/chart">
            <c:ext xmlns:c16="http://schemas.microsoft.com/office/drawing/2014/chart" uri="{C3380CC4-5D6E-409C-BE32-E72D297353CC}">
              <c16:uniqueId val="{00000001-98DE-4729-9CB4-6A9C4004F763}"/>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AUX!$BD$508</c:f>
              <c:strCache>
                <c:ptCount val="1"/>
                <c:pt idx="0">
                  <c:v>TxInc VIH, 2017</c:v>
                </c:pt>
              </c:strCache>
            </c:strRef>
          </c:cat>
          <c:val>
            <c:numRef>
              <c:f>AUX!$BD$536</c:f>
              <c:numCache>
                <c:formatCode>0.0</c:formatCode>
                <c:ptCount val="1"/>
                <c:pt idx="0">
                  <c:v>9.6392787034776717</c:v>
                </c:pt>
              </c:numCache>
            </c:numRef>
          </c:val>
          <c:extLst xmlns:c16r2="http://schemas.microsoft.com/office/drawing/2015/06/chart">
            <c:ext xmlns:c16="http://schemas.microsoft.com/office/drawing/2014/chart" uri="{C3380CC4-5D6E-409C-BE32-E72D297353CC}">
              <c16:uniqueId val="{00000002-98DE-4729-9CB4-6A9C4004F763}"/>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AUX!$BD$508</c:f>
              <c:strCache>
                <c:ptCount val="1"/>
                <c:pt idx="0">
                  <c:v>TxInc VIH, 2017</c:v>
                </c:pt>
              </c:strCache>
            </c:strRef>
          </c:cat>
          <c:val>
            <c:numRef>
              <c:f>AUX!$BD$538</c:f>
              <c:numCache>
                <c:formatCode>0.0</c:formatCode>
                <c:ptCount val="1"/>
                <c:pt idx="0">
                  <c:v>21.350467704723471</c:v>
                </c:pt>
              </c:numCache>
            </c:numRef>
          </c:val>
          <c:extLst xmlns:c16r2="http://schemas.microsoft.com/office/drawing/2015/06/chart">
            <c:ext xmlns:c16="http://schemas.microsoft.com/office/drawing/2014/chart" uri="{C3380CC4-5D6E-409C-BE32-E72D297353CC}">
              <c16:uniqueId val="{00000003-98DE-4729-9CB4-6A9C4004F763}"/>
            </c:ext>
          </c:extLst>
        </c:ser>
        <c:dLbls>
          <c:showLegendKey val="0"/>
          <c:showVal val="0"/>
          <c:showCatName val="0"/>
          <c:showSerName val="0"/>
          <c:showPercent val="0"/>
          <c:showBubbleSize val="0"/>
        </c:dLbls>
        <c:gapWidth val="0"/>
        <c:overlap val="100"/>
        <c:axId val="777392128"/>
        <c:axId val="776837888"/>
      </c:barChart>
      <c:scatterChart>
        <c:scatterStyle val="lineMarker"/>
        <c:varyColors val="0"/>
        <c:ser>
          <c:idx val="4"/>
          <c:order val="4"/>
          <c:tx>
            <c:strRef>
              <c:f>AUX!$A$530</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AUX!$BD$530</c:f>
              <c:numCache>
                <c:formatCode>0.0</c:formatCode>
                <c:ptCount val="1"/>
                <c:pt idx="0">
                  <c:v>82.592471019719682</c:v>
                </c:pt>
              </c:numCache>
            </c:numRef>
          </c:xVal>
          <c:yVal>
            <c:numRef>
              <c:f>AUX!$BD$508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98DE-4729-9CB4-6A9C4004F763}"/>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AUX!$BD$532</c:f>
              <c:numCache>
                <c:formatCode>0.0</c:formatCode>
                <c:ptCount val="1"/>
                <c:pt idx="0">
                  <c:v>76.306724280125394</c:v>
                </c:pt>
              </c:numCache>
            </c:numRef>
          </c:xVal>
          <c:yVal>
            <c:numRef>
              <c:f>AUX!$BD$508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98DE-4729-9CB4-6A9C4004F763}"/>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AUX!$BD$531</c:f>
              <c:numCache>
                <c:formatCode>0.0</c:formatCode>
                <c:ptCount val="1"/>
                <c:pt idx="0">
                  <c:v>42.470354146511077</c:v>
                </c:pt>
              </c:numCache>
            </c:numRef>
          </c:xVal>
          <c:yVal>
            <c:numRef>
              <c:f>AUX!$BD$508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98DE-4729-9CB4-6A9C4004F763}"/>
            </c:ext>
          </c:extLst>
        </c:ser>
        <c:dLbls>
          <c:showLegendKey val="0"/>
          <c:showVal val="0"/>
          <c:showCatName val="0"/>
          <c:showSerName val="0"/>
          <c:showPercent val="0"/>
          <c:showBubbleSize val="0"/>
        </c:dLbls>
        <c:axId val="777248768"/>
        <c:axId val="776838464"/>
      </c:scatterChart>
      <c:catAx>
        <c:axId val="777392128"/>
        <c:scaling>
          <c:orientation val="minMax"/>
        </c:scaling>
        <c:delete val="1"/>
        <c:axPos val="l"/>
        <c:numFmt formatCode="General" sourceLinked="0"/>
        <c:majorTickMark val="out"/>
        <c:minorTickMark val="none"/>
        <c:tickLblPos val="none"/>
        <c:crossAx val="776837888"/>
        <c:crosses val="autoZero"/>
        <c:auto val="1"/>
        <c:lblAlgn val="ctr"/>
        <c:lblOffset val="100"/>
        <c:noMultiLvlLbl val="0"/>
      </c:catAx>
      <c:valAx>
        <c:axId val="77683788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7392128"/>
        <c:crosses val="autoZero"/>
        <c:crossBetween val="between"/>
      </c:valAx>
      <c:valAx>
        <c:axId val="776838464"/>
        <c:scaling>
          <c:orientation val="minMax"/>
          <c:max val="0.5"/>
          <c:min val="-0.5"/>
        </c:scaling>
        <c:delete val="1"/>
        <c:axPos val="r"/>
        <c:numFmt formatCode="General" sourceLinked="1"/>
        <c:majorTickMark val="out"/>
        <c:minorTickMark val="none"/>
        <c:tickLblPos val="none"/>
        <c:crossAx val="777248768"/>
        <c:crosses val="max"/>
        <c:crossBetween val="midCat"/>
      </c:valAx>
      <c:valAx>
        <c:axId val="777248768"/>
        <c:scaling>
          <c:orientation val="minMax"/>
        </c:scaling>
        <c:delete val="1"/>
        <c:axPos val="b"/>
        <c:numFmt formatCode="0.0" sourceLinked="1"/>
        <c:majorTickMark val="out"/>
        <c:minorTickMark val="none"/>
        <c:tickLblPos val="none"/>
        <c:crossAx val="77683846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AUX!$BE$508</c:f>
              <c:strCache>
                <c:ptCount val="1"/>
                <c:pt idx="0">
                  <c:v>TxInc Tub, 2017</c:v>
                </c:pt>
              </c:strCache>
            </c:strRef>
          </c:cat>
          <c:val>
            <c:numRef>
              <c:f>AUX!$BE$534</c:f>
              <c:numCache>
                <c:formatCode>0.0</c:formatCode>
                <c:ptCount val="1"/>
                <c:pt idx="0">
                  <c:v>59.299887035140955</c:v>
                </c:pt>
              </c:numCache>
            </c:numRef>
          </c:val>
          <c:extLst xmlns:c16r2="http://schemas.microsoft.com/office/drawing/2015/06/chart">
            <c:ext xmlns:c16="http://schemas.microsoft.com/office/drawing/2014/chart" uri="{C3380CC4-5D6E-409C-BE32-E72D297353CC}">
              <c16:uniqueId val="{00000000-6D30-47D2-8320-D5881EB15252}"/>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AUX!$BE$508</c:f>
              <c:strCache>
                <c:ptCount val="1"/>
                <c:pt idx="0">
                  <c:v>TxInc Tub, 2017</c:v>
                </c:pt>
              </c:strCache>
            </c:strRef>
          </c:cat>
          <c:val>
            <c:numRef>
              <c:f>AUX!$BE$535</c:f>
              <c:numCache>
                <c:formatCode>0.0</c:formatCode>
                <c:ptCount val="1"/>
                <c:pt idx="0">
                  <c:v>10.76628939510411</c:v>
                </c:pt>
              </c:numCache>
            </c:numRef>
          </c:val>
          <c:extLst xmlns:c16r2="http://schemas.microsoft.com/office/drawing/2015/06/chart">
            <c:ext xmlns:c16="http://schemas.microsoft.com/office/drawing/2014/chart" uri="{C3380CC4-5D6E-409C-BE32-E72D297353CC}">
              <c16:uniqueId val="{00000001-6D30-47D2-8320-D5881EB15252}"/>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AUX!$BE$508</c:f>
              <c:strCache>
                <c:ptCount val="1"/>
                <c:pt idx="0">
                  <c:v>TxInc Tub, 2017</c:v>
                </c:pt>
              </c:strCache>
            </c:strRef>
          </c:cat>
          <c:val>
            <c:numRef>
              <c:f>AUX!$BE$536</c:f>
              <c:numCache>
                <c:formatCode>0.0</c:formatCode>
                <c:ptCount val="1"/>
                <c:pt idx="0">
                  <c:v>14.492930751705074</c:v>
                </c:pt>
              </c:numCache>
            </c:numRef>
          </c:val>
          <c:extLst xmlns:c16r2="http://schemas.microsoft.com/office/drawing/2015/06/chart">
            <c:ext xmlns:c16="http://schemas.microsoft.com/office/drawing/2014/chart" uri="{C3380CC4-5D6E-409C-BE32-E72D297353CC}">
              <c16:uniqueId val="{00000002-6D30-47D2-8320-D5881EB15252}"/>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AUX!$BE$508</c:f>
              <c:strCache>
                <c:ptCount val="1"/>
                <c:pt idx="0">
                  <c:v>TxInc Tub, 2017</c:v>
                </c:pt>
              </c:strCache>
            </c:strRef>
          </c:cat>
          <c:val>
            <c:numRef>
              <c:f>AUX!$BE$538</c:f>
              <c:numCache>
                <c:formatCode>0.0</c:formatCode>
                <c:ptCount val="1"/>
                <c:pt idx="0">
                  <c:v>15.440892818049861</c:v>
                </c:pt>
              </c:numCache>
            </c:numRef>
          </c:val>
          <c:extLst xmlns:c16r2="http://schemas.microsoft.com/office/drawing/2015/06/chart">
            <c:ext xmlns:c16="http://schemas.microsoft.com/office/drawing/2014/chart" uri="{C3380CC4-5D6E-409C-BE32-E72D297353CC}">
              <c16:uniqueId val="{00000003-6D30-47D2-8320-D5881EB15252}"/>
            </c:ext>
          </c:extLst>
        </c:ser>
        <c:dLbls>
          <c:showLegendKey val="0"/>
          <c:showVal val="0"/>
          <c:showCatName val="0"/>
          <c:showSerName val="0"/>
          <c:showPercent val="0"/>
          <c:showBubbleSize val="0"/>
        </c:dLbls>
        <c:gapWidth val="0"/>
        <c:overlap val="100"/>
        <c:axId val="777394176"/>
        <c:axId val="777251072"/>
      </c:barChart>
      <c:scatterChart>
        <c:scatterStyle val="lineMarker"/>
        <c:varyColors val="0"/>
        <c:ser>
          <c:idx val="4"/>
          <c:order val="4"/>
          <c:tx>
            <c:strRef>
              <c:f>AUX!$A$530</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AUX!$BE$530</c:f>
              <c:numCache>
                <c:formatCode>0.0</c:formatCode>
                <c:ptCount val="1"/>
                <c:pt idx="0">
                  <c:v>91.83939821791013</c:v>
                </c:pt>
              </c:numCache>
            </c:numRef>
          </c:xVal>
          <c:yVal>
            <c:numRef>
              <c:f>AUX!$BE$508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6D30-47D2-8320-D5881EB15252}"/>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AUX!$BE$532</c:f>
              <c:numCache>
                <c:formatCode>0.0</c:formatCode>
                <c:ptCount val="1"/>
                <c:pt idx="0">
                  <c:v>78.167246616962743</c:v>
                </c:pt>
              </c:numCache>
            </c:numRef>
          </c:xVal>
          <c:yVal>
            <c:numRef>
              <c:f>AUX!$BE$508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6D30-47D2-8320-D5881EB15252}"/>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AUX!$BE$531</c:f>
              <c:numCache>
                <c:formatCode>0.0</c:formatCode>
                <c:ptCount val="1"/>
                <c:pt idx="0">
                  <c:v>64.124353372950509</c:v>
                </c:pt>
              </c:numCache>
            </c:numRef>
          </c:xVal>
          <c:yVal>
            <c:numRef>
              <c:f>AUX!$BE$508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6D30-47D2-8320-D5881EB15252}"/>
            </c:ext>
          </c:extLst>
        </c:ser>
        <c:dLbls>
          <c:showLegendKey val="0"/>
          <c:showVal val="0"/>
          <c:showCatName val="0"/>
          <c:showSerName val="0"/>
          <c:showPercent val="0"/>
          <c:showBubbleSize val="0"/>
        </c:dLbls>
        <c:axId val="777252224"/>
        <c:axId val="777251648"/>
      </c:scatterChart>
      <c:catAx>
        <c:axId val="777394176"/>
        <c:scaling>
          <c:orientation val="minMax"/>
        </c:scaling>
        <c:delete val="1"/>
        <c:axPos val="l"/>
        <c:numFmt formatCode="General" sourceLinked="0"/>
        <c:majorTickMark val="out"/>
        <c:minorTickMark val="none"/>
        <c:tickLblPos val="none"/>
        <c:crossAx val="777251072"/>
        <c:crosses val="autoZero"/>
        <c:auto val="1"/>
        <c:lblAlgn val="ctr"/>
        <c:lblOffset val="100"/>
        <c:noMultiLvlLbl val="0"/>
      </c:catAx>
      <c:valAx>
        <c:axId val="77725107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7394176"/>
        <c:crosses val="autoZero"/>
        <c:crossBetween val="between"/>
      </c:valAx>
      <c:valAx>
        <c:axId val="777251648"/>
        <c:scaling>
          <c:orientation val="minMax"/>
          <c:max val="0.5"/>
          <c:min val="-0.5"/>
        </c:scaling>
        <c:delete val="1"/>
        <c:axPos val="r"/>
        <c:numFmt formatCode="General" sourceLinked="1"/>
        <c:majorTickMark val="out"/>
        <c:minorTickMark val="none"/>
        <c:tickLblPos val="none"/>
        <c:crossAx val="777252224"/>
        <c:crosses val="max"/>
        <c:crossBetween val="midCat"/>
      </c:valAx>
      <c:valAx>
        <c:axId val="777252224"/>
        <c:scaling>
          <c:orientation val="minMax"/>
        </c:scaling>
        <c:delete val="1"/>
        <c:axPos val="b"/>
        <c:numFmt formatCode="0.0" sourceLinked="1"/>
        <c:majorTickMark val="out"/>
        <c:minorTickMark val="none"/>
        <c:tickLblPos val="none"/>
        <c:crossAx val="77725164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bg1">
                <a:lumMod val="85000"/>
              </a:schemeClr>
            </a:solidFill>
            <a:ln>
              <a:solidFill>
                <a:schemeClr val="bg1">
                  <a:lumMod val="95000"/>
                </a:schemeClr>
              </a:solidFill>
            </a:ln>
          </c:spPr>
          <c:invertIfNegative val="0"/>
          <c:cat>
            <c:strLit>
              <c:ptCount val="1"/>
              <c:pt idx="0">
                <c:v>Exemplo</c:v>
              </c:pt>
            </c:strLit>
          </c:cat>
          <c:val>
            <c:numRef>
              <c:f>AUX!$B$534</c:f>
              <c:numCache>
                <c:formatCode>General</c:formatCode>
                <c:ptCount val="1"/>
                <c:pt idx="0">
                  <c:v>25</c:v>
                </c:pt>
              </c:numCache>
            </c:numRef>
          </c:val>
          <c:extLst xmlns:c16r2="http://schemas.microsoft.com/office/drawing/2015/06/chart">
            <c:ext xmlns:c16="http://schemas.microsoft.com/office/drawing/2014/chart" uri="{C3380CC4-5D6E-409C-BE32-E72D297353CC}">
              <c16:uniqueId val="{00000000-19C0-4397-969B-9638736315E5}"/>
            </c:ext>
          </c:extLst>
        </c:ser>
        <c:ser>
          <c:idx val="1"/>
          <c:order val="1"/>
          <c:tx>
            <c:strRef>
              <c:f>AUX!$A$535</c:f>
              <c:strCache>
                <c:ptCount val="1"/>
                <c:pt idx="0">
                  <c:v>2Q Box</c:v>
                </c:pt>
              </c:strCache>
            </c:strRef>
          </c:tx>
          <c:spPr>
            <a:solidFill>
              <a:schemeClr val="bg1">
                <a:lumMod val="65000"/>
              </a:schemeClr>
            </a:solidFill>
            <a:ln>
              <a:solidFill>
                <a:schemeClr val="bg1">
                  <a:lumMod val="95000"/>
                </a:schemeClr>
              </a:solidFill>
            </a:ln>
          </c:spPr>
          <c:invertIfNegative val="0"/>
          <c:cat>
            <c:strLit>
              <c:ptCount val="1"/>
              <c:pt idx="0">
                <c:v>Exemplo</c:v>
              </c:pt>
            </c:strLit>
          </c:cat>
          <c:val>
            <c:numRef>
              <c:f>AUX!$B$535</c:f>
              <c:numCache>
                <c:formatCode>General</c:formatCode>
                <c:ptCount val="1"/>
                <c:pt idx="0">
                  <c:v>25</c:v>
                </c:pt>
              </c:numCache>
            </c:numRef>
          </c:val>
          <c:extLst xmlns:c16r2="http://schemas.microsoft.com/office/drawing/2015/06/chart">
            <c:ext xmlns:c16="http://schemas.microsoft.com/office/drawing/2014/chart" uri="{C3380CC4-5D6E-409C-BE32-E72D297353CC}">
              <c16:uniqueId val="{00000001-19C0-4397-969B-9638736315E5}"/>
            </c:ext>
          </c:extLst>
        </c:ser>
        <c:ser>
          <c:idx val="2"/>
          <c:order val="2"/>
          <c:tx>
            <c:strRef>
              <c:f>AUX!$A$536</c:f>
              <c:strCache>
                <c:ptCount val="1"/>
                <c:pt idx="0">
                  <c:v>3Q Box</c:v>
                </c:pt>
              </c:strCache>
            </c:strRef>
          </c:tx>
          <c:spPr>
            <a:solidFill>
              <a:schemeClr val="bg1">
                <a:lumMod val="65000"/>
              </a:schemeClr>
            </a:solidFill>
            <a:ln>
              <a:solidFill>
                <a:schemeClr val="bg1">
                  <a:lumMod val="95000"/>
                </a:schemeClr>
              </a:solidFill>
            </a:ln>
          </c:spPr>
          <c:invertIfNegative val="0"/>
          <c:cat>
            <c:strLit>
              <c:ptCount val="1"/>
              <c:pt idx="0">
                <c:v>Exemplo</c:v>
              </c:pt>
            </c:strLit>
          </c:cat>
          <c:val>
            <c:numRef>
              <c:f>AUX!$B$536</c:f>
              <c:numCache>
                <c:formatCode>General</c:formatCode>
                <c:ptCount val="1"/>
                <c:pt idx="0">
                  <c:v>25</c:v>
                </c:pt>
              </c:numCache>
            </c:numRef>
          </c:val>
          <c:extLst xmlns:c16r2="http://schemas.microsoft.com/office/drawing/2015/06/chart">
            <c:ext xmlns:c16="http://schemas.microsoft.com/office/drawing/2014/chart" uri="{C3380CC4-5D6E-409C-BE32-E72D297353CC}">
              <c16:uniqueId val="{00000002-19C0-4397-969B-9638736315E5}"/>
            </c:ext>
          </c:extLst>
        </c:ser>
        <c:ser>
          <c:idx val="3"/>
          <c:order val="3"/>
          <c:tx>
            <c:strRef>
              <c:f>AUX!$A$538</c:f>
              <c:strCache>
                <c:ptCount val="1"/>
                <c:pt idx="0">
                  <c:v>bar2</c:v>
                </c:pt>
              </c:strCache>
            </c:strRef>
          </c:tx>
          <c:spPr>
            <a:solidFill>
              <a:schemeClr val="bg1">
                <a:lumMod val="85000"/>
              </a:schemeClr>
            </a:solidFill>
            <a:ln>
              <a:solidFill>
                <a:schemeClr val="bg1">
                  <a:lumMod val="95000"/>
                </a:schemeClr>
              </a:solidFill>
            </a:ln>
          </c:spPr>
          <c:invertIfNegative val="0"/>
          <c:cat>
            <c:strLit>
              <c:ptCount val="1"/>
              <c:pt idx="0">
                <c:v>Exemplo</c:v>
              </c:pt>
            </c:strLit>
          </c:cat>
          <c:val>
            <c:numRef>
              <c:f>AUX!$B$538</c:f>
              <c:numCache>
                <c:formatCode>General</c:formatCode>
                <c:ptCount val="1"/>
                <c:pt idx="0">
                  <c:v>25</c:v>
                </c:pt>
              </c:numCache>
            </c:numRef>
          </c:val>
          <c:extLst xmlns:c16r2="http://schemas.microsoft.com/office/drawing/2015/06/chart">
            <c:ext xmlns:c16="http://schemas.microsoft.com/office/drawing/2014/chart" uri="{C3380CC4-5D6E-409C-BE32-E72D297353CC}">
              <c16:uniqueId val="{00000003-19C0-4397-969B-9638736315E5}"/>
            </c:ext>
          </c:extLst>
        </c:ser>
        <c:dLbls>
          <c:showLegendKey val="0"/>
          <c:showVal val="0"/>
          <c:showCatName val="0"/>
          <c:showSerName val="0"/>
          <c:showPercent val="0"/>
          <c:showBubbleSize val="0"/>
        </c:dLbls>
        <c:gapWidth val="0"/>
        <c:overlap val="100"/>
        <c:axId val="777393152"/>
        <c:axId val="777254528"/>
      </c:barChart>
      <c:scatterChart>
        <c:scatterStyle val="lineMarker"/>
        <c:varyColors val="0"/>
        <c:ser>
          <c:idx val="4"/>
          <c:order val="4"/>
          <c:tx>
            <c:strRef>
              <c:f>AUX!$A$530</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AUX!$B$530</c:f>
              <c:numCache>
                <c:formatCode>General</c:formatCode>
                <c:ptCount val="1"/>
                <c:pt idx="0">
                  <c:v>80</c:v>
                </c:pt>
              </c:numCache>
            </c:numRef>
          </c:xVal>
          <c:yVal>
            <c:numLit>
              <c:formatCode>General</c:formatCode>
              <c:ptCount val="1"/>
              <c:pt idx="0">
                <c:v>0</c:v>
              </c:pt>
            </c:numLit>
          </c:yVal>
          <c:smooth val="0"/>
          <c:extLst xmlns:c16r2="http://schemas.microsoft.com/office/drawing/2015/06/chart">
            <c:ext xmlns:c16="http://schemas.microsoft.com/office/drawing/2014/chart" uri="{C3380CC4-5D6E-409C-BE32-E72D297353CC}">
              <c16:uniqueId val="{00000004-19C0-4397-969B-9638736315E5}"/>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AUX!$B$532</c:f>
              <c:numCache>
                <c:formatCode>General</c:formatCode>
                <c:ptCount val="1"/>
                <c:pt idx="0">
                  <c:v>15</c:v>
                </c:pt>
              </c:numCache>
            </c:numRef>
          </c:xVal>
          <c:yVal>
            <c:numLit>
              <c:formatCode>General</c:formatCode>
              <c:ptCount val="1"/>
              <c:pt idx="0">
                <c:v>0</c:v>
              </c:pt>
            </c:numLit>
          </c:yVal>
          <c:smooth val="0"/>
          <c:extLst xmlns:c16r2="http://schemas.microsoft.com/office/drawing/2015/06/chart">
            <c:ext xmlns:c16="http://schemas.microsoft.com/office/drawing/2014/chart" uri="{C3380CC4-5D6E-409C-BE32-E72D297353CC}">
              <c16:uniqueId val="{00000005-19C0-4397-969B-9638736315E5}"/>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AUX!$B$531</c:f>
              <c:numCache>
                <c:formatCode>General</c:formatCode>
                <c:ptCount val="1"/>
                <c:pt idx="0">
                  <c:v>40</c:v>
                </c:pt>
              </c:numCache>
            </c:numRef>
          </c:xVal>
          <c:yVal>
            <c:numLit>
              <c:formatCode>General</c:formatCode>
              <c:ptCount val="1"/>
              <c:pt idx="0">
                <c:v>0</c:v>
              </c:pt>
            </c:numLit>
          </c:yVal>
          <c:smooth val="0"/>
          <c:extLst xmlns:c16r2="http://schemas.microsoft.com/office/drawing/2015/06/chart">
            <c:ext xmlns:c16="http://schemas.microsoft.com/office/drawing/2014/chart" uri="{C3380CC4-5D6E-409C-BE32-E72D297353CC}">
              <c16:uniqueId val="{00000006-19C0-4397-969B-9638736315E5}"/>
            </c:ext>
          </c:extLst>
        </c:ser>
        <c:dLbls>
          <c:showLegendKey val="0"/>
          <c:showVal val="0"/>
          <c:showCatName val="0"/>
          <c:showSerName val="0"/>
          <c:showPercent val="0"/>
          <c:showBubbleSize val="0"/>
        </c:dLbls>
        <c:axId val="777255680"/>
        <c:axId val="777255104"/>
      </c:scatterChart>
      <c:catAx>
        <c:axId val="777393152"/>
        <c:scaling>
          <c:orientation val="minMax"/>
        </c:scaling>
        <c:delete val="1"/>
        <c:axPos val="l"/>
        <c:numFmt formatCode="General" sourceLinked="0"/>
        <c:majorTickMark val="out"/>
        <c:minorTickMark val="none"/>
        <c:tickLblPos val="none"/>
        <c:crossAx val="777254528"/>
        <c:crosses val="autoZero"/>
        <c:auto val="1"/>
        <c:lblAlgn val="ctr"/>
        <c:lblOffset val="100"/>
        <c:noMultiLvlLbl val="0"/>
      </c:catAx>
      <c:valAx>
        <c:axId val="777254528"/>
        <c:scaling>
          <c:orientation val="minMax"/>
          <c:max val="100"/>
        </c:scaling>
        <c:delete val="1"/>
        <c:axPos val="b"/>
        <c:majorGridlines>
          <c:spPr>
            <a:ln>
              <a:solidFill>
                <a:schemeClr val="accent3">
                  <a:lumMod val="20000"/>
                  <a:lumOff val="80000"/>
                </a:schemeClr>
              </a:solidFill>
            </a:ln>
          </c:spPr>
        </c:majorGridlines>
        <c:numFmt formatCode="General" sourceLinked="1"/>
        <c:majorTickMark val="out"/>
        <c:minorTickMark val="none"/>
        <c:tickLblPos val="none"/>
        <c:crossAx val="777393152"/>
        <c:crosses val="autoZero"/>
        <c:crossBetween val="between"/>
      </c:valAx>
      <c:valAx>
        <c:axId val="777255104"/>
        <c:scaling>
          <c:orientation val="minMax"/>
          <c:max val="0.5"/>
          <c:min val="-0.5"/>
        </c:scaling>
        <c:delete val="1"/>
        <c:axPos val="r"/>
        <c:numFmt formatCode="General" sourceLinked="1"/>
        <c:majorTickMark val="out"/>
        <c:minorTickMark val="none"/>
        <c:tickLblPos val="none"/>
        <c:crossAx val="777255680"/>
        <c:crosses val="max"/>
        <c:crossBetween val="midCat"/>
      </c:valAx>
      <c:valAx>
        <c:axId val="777255680"/>
        <c:scaling>
          <c:orientation val="minMax"/>
        </c:scaling>
        <c:delete val="1"/>
        <c:axPos val="b"/>
        <c:numFmt formatCode="General" sourceLinked="1"/>
        <c:majorTickMark val="out"/>
        <c:minorTickMark val="none"/>
        <c:tickLblPos val="none"/>
        <c:crossAx val="77725510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AUX!$AZ$508</c:f>
              <c:strCache>
                <c:ptCount val="1"/>
                <c:pt idx="0">
                  <c:v>P76</c:v>
                </c:pt>
              </c:strCache>
            </c:strRef>
          </c:cat>
          <c:val>
            <c:numRef>
              <c:f>AUX!$AZ$534</c:f>
              <c:numCache>
                <c:formatCode>0.0</c:formatCode>
                <c:ptCount val="1"/>
                <c:pt idx="0">
                  <c:v>17.570673022422682</c:v>
                </c:pt>
              </c:numCache>
            </c:numRef>
          </c:val>
          <c:extLst xmlns:c16r2="http://schemas.microsoft.com/office/drawing/2015/06/chart">
            <c:ext xmlns:c16="http://schemas.microsoft.com/office/drawing/2014/chart" uri="{C3380CC4-5D6E-409C-BE32-E72D297353CC}">
              <c16:uniqueId val="{00000000-CD8F-49D4-9604-AEFEF9D27B3E}"/>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AUX!$AZ$508</c:f>
              <c:strCache>
                <c:ptCount val="1"/>
                <c:pt idx="0">
                  <c:v>P76</c:v>
                </c:pt>
              </c:strCache>
            </c:strRef>
          </c:cat>
          <c:val>
            <c:numRef>
              <c:f>AUX!$AZ$535</c:f>
              <c:numCache>
                <c:formatCode>0.0</c:formatCode>
                <c:ptCount val="1"/>
                <c:pt idx="0">
                  <c:v>20.951867963828469</c:v>
                </c:pt>
              </c:numCache>
            </c:numRef>
          </c:val>
          <c:extLst xmlns:c16r2="http://schemas.microsoft.com/office/drawing/2015/06/chart">
            <c:ext xmlns:c16="http://schemas.microsoft.com/office/drawing/2014/chart" uri="{C3380CC4-5D6E-409C-BE32-E72D297353CC}">
              <c16:uniqueId val="{00000001-CD8F-49D4-9604-AEFEF9D27B3E}"/>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AUX!$AZ$508</c:f>
              <c:strCache>
                <c:ptCount val="1"/>
                <c:pt idx="0">
                  <c:v>P76</c:v>
                </c:pt>
              </c:strCache>
            </c:strRef>
          </c:cat>
          <c:val>
            <c:numRef>
              <c:f>AUX!$AZ$536</c:f>
              <c:numCache>
                <c:formatCode>0.0</c:formatCode>
                <c:ptCount val="1"/>
                <c:pt idx="0">
                  <c:v>23.24892279225498</c:v>
                </c:pt>
              </c:numCache>
            </c:numRef>
          </c:val>
          <c:extLst xmlns:c16r2="http://schemas.microsoft.com/office/drawing/2015/06/chart">
            <c:ext xmlns:c16="http://schemas.microsoft.com/office/drawing/2014/chart" uri="{C3380CC4-5D6E-409C-BE32-E72D297353CC}">
              <c16:uniqueId val="{00000002-CD8F-49D4-9604-AEFEF9D27B3E}"/>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AUX!$AZ$508</c:f>
              <c:strCache>
                <c:ptCount val="1"/>
                <c:pt idx="0">
                  <c:v>P76</c:v>
                </c:pt>
              </c:strCache>
            </c:strRef>
          </c:cat>
          <c:val>
            <c:numRef>
              <c:f>AUX!$AZ$538</c:f>
              <c:numCache>
                <c:formatCode>0.0</c:formatCode>
                <c:ptCount val="1"/>
                <c:pt idx="0">
                  <c:v>38.228536221493869</c:v>
                </c:pt>
              </c:numCache>
            </c:numRef>
          </c:val>
          <c:extLst xmlns:c16r2="http://schemas.microsoft.com/office/drawing/2015/06/chart">
            <c:ext xmlns:c16="http://schemas.microsoft.com/office/drawing/2014/chart" uri="{C3380CC4-5D6E-409C-BE32-E72D297353CC}">
              <c16:uniqueId val="{00000003-CD8F-49D4-9604-AEFEF9D27B3E}"/>
            </c:ext>
          </c:extLst>
        </c:ser>
        <c:dLbls>
          <c:showLegendKey val="0"/>
          <c:showVal val="0"/>
          <c:showCatName val="0"/>
          <c:showSerName val="0"/>
          <c:showPercent val="0"/>
          <c:showBubbleSize val="0"/>
        </c:dLbls>
        <c:gapWidth val="0"/>
        <c:overlap val="100"/>
        <c:axId val="777849856"/>
        <c:axId val="777716864"/>
      </c:barChart>
      <c:scatterChart>
        <c:scatterStyle val="lineMarker"/>
        <c:varyColors val="0"/>
        <c:ser>
          <c:idx val="4"/>
          <c:order val="4"/>
          <c:tx>
            <c:strRef>
              <c:f>AUX!$A$530</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AUX!$AZ$530</c:f>
              <c:numCache>
                <c:formatCode>0.0</c:formatCode>
                <c:ptCount val="1"/>
                <c:pt idx="0">
                  <c:v>151.84874582353117</c:v>
                </c:pt>
              </c:numCache>
            </c:numRef>
          </c:xVal>
          <c:yVal>
            <c:numRef>
              <c:f>AUX!$AZ$508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CD8F-49D4-9604-AEFEF9D27B3E}"/>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AUX!$AZ$532</c:f>
              <c:numCache>
                <c:formatCode>0.0</c:formatCode>
                <c:ptCount val="1"/>
                <c:pt idx="0">
                  <c:v>12.334000074199263</c:v>
                </c:pt>
              </c:numCache>
            </c:numRef>
          </c:xVal>
          <c:yVal>
            <c:numRef>
              <c:f>AUX!$AZ$508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CD8F-49D4-9604-AEFEF9D27B3E}"/>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AUX!$AZ$531</c:f>
              <c:numCache>
                <c:formatCode>0.0</c:formatCode>
                <c:ptCount val="1"/>
                <c:pt idx="0">
                  <c:v>42.977026473619716</c:v>
                </c:pt>
              </c:numCache>
            </c:numRef>
          </c:xVal>
          <c:yVal>
            <c:numRef>
              <c:f>AUX!$AZ$508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CD8F-49D4-9604-AEFEF9D27B3E}"/>
            </c:ext>
          </c:extLst>
        </c:ser>
        <c:dLbls>
          <c:showLegendKey val="0"/>
          <c:showVal val="0"/>
          <c:showCatName val="0"/>
          <c:showSerName val="0"/>
          <c:showPercent val="0"/>
          <c:showBubbleSize val="0"/>
        </c:dLbls>
        <c:axId val="777718016"/>
        <c:axId val="777717440"/>
      </c:scatterChart>
      <c:catAx>
        <c:axId val="777849856"/>
        <c:scaling>
          <c:orientation val="minMax"/>
        </c:scaling>
        <c:delete val="1"/>
        <c:axPos val="l"/>
        <c:numFmt formatCode="General" sourceLinked="1"/>
        <c:majorTickMark val="out"/>
        <c:minorTickMark val="none"/>
        <c:tickLblPos val="none"/>
        <c:crossAx val="777716864"/>
        <c:crosses val="autoZero"/>
        <c:auto val="1"/>
        <c:lblAlgn val="ctr"/>
        <c:lblOffset val="100"/>
        <c:noMultiLvlLbl val="0"/>
      </c:catAx>
      <c:valAx>
        <c:axId val="77771686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7849856"/>
        <c:crosses val="autoZero"/>
        <c:crossBetween val="between"/>
      </c:valAx>
      <c:valAx>
        <c:axId val="777717440"/>
        <c:scaling>
          <c:orientation val="minMax"/>
          <c:max val="0.5"/>
          <c:min val="-0.5"/>
        </c:scaling>
        <c:delete val="1"/>
        <c:axPos val="r"/>
        <c:numFmt formatCode="General" sourceLinked="1"/>
        <c:majorTickMark val="out"/>
        <c:minorTickMark val="none"/>
        <c:tickLblPos val="none"/>
        <c:crossAx val="777718016"/>
        <c:crosses val="max"/>
        <c:crossBetween val="midCat"/>
      </c:valAx>
      <c:valAx>
        <c:axId val="777718016"/>
        <c:scaling>
          <c:orientation val="minMax"/>
        </c:scaling>
        <c:delete val="1"/>
        <c:axPos val="b"/>
        <c:numFmt formatCode="0.0" sourceLinked="1"/>
        <c:majorTickMark val="out"/>
        <c:minorTickMark val="none"/>
        <c:tickLblPos val="none"/>
        <c:crossAx val="77771744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AUX!$BA$508</c:f>
              <c:strCache>
                <c:ptCount val="1"/>
                <c:pt idx="0">
                  <c:v>T89 ou T90</c:v>
                </c:pt>
              </c:strCache>
            </c:strRef>
          </c:cat>
          <c:val>
            <c:numRef>
              <c:f>AUX!$BA$534</c:f>
              <c:numCache>
                <c:formatCode>0.0</c:formatCode>
                <c:ptCount val="1"/>
                <c:pt idx="0">
                  <c:v>23.785265113412695</c:v>
                </c:pt>
              </c:numCache>
            </c:numRef>
          </c:val>
          <c:extLst xmlns:c16r2="http://schemas.microsoft.com/office/drawing/2015/06/chart">
            <c:ext xmlns:c16="http://schemas.microsoft.com/office/drawing/2014/chart" uri="{C3380CC4-5D6E-409C-BE32-E72D297353CC}">
              <c16:uniqueId val="{00000000-B66F-4494-9B69-A88197B1ED24}"/>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AUX!$BA$508</c:f>
              <c:strCache>
                <c:ptCount val="1"/>
                <c:pt idx="0">
                  <c:v>T89 ou T90</c:v>
                </c:pt>
              </c:strCache>
            </c:strRef>
          </c:cat>
          <c:val>
            <c:numRef>
              <c:f>AUX!$BA$535</c:f>
              <c:numCache>
                <c:formatCode>0.0</c:formatCode>
                <c:ptCount val="1"/>
                <c:pt idx="0">
                  <c:v>15.307516257721655</c:v>
                </c:pt>
              </c:numCache>
            </c:numRef>
          </c:val>
          <c:extLst xmlns:c16r2="http://schemas.microsoft.com/office/drawing/2015/06/chart">
            <c:ext xmlns:c16="http://schemas.microsoft.com/office/drawing/2014/chart" uri="{C3380CC4-5D6E-409C-BE32-E72D297353CC}">
              <c16:uniqueId val="{00000001-B66F-4494-9B69-A88197B1ED24}"/>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AUX!$BA$508</c:f>
              <c:strCache>
                <c:ptCount val="1"/>
                <c:pt idx="0">
                  <c:v>T89 ou T90</c:v>
                </c:pt>
              </c:strCache>
            </c:strRef>
          </c:cat>
          <c:val>
            <c:numRef>
              <c:f>AUX!$BA$536</c:f>
              <c:numCache>
                <c:formatCode>0.0</c:formatCode>
                <c:ptCount val="1"/>
                <c:pt idx="0">
                  <c:v>13.851317083518836</c:v>
                </c:pt>
              </c:numCache>
            </c:numRef>
          </c:val>
          <c:extLst xmlns:c16r2="http://schemas.microsoft.com/office/drawing/2015/06/chart">
            <c:ext xmlns:c16="http://schemas.microsoft.com/office/drawing/2014/chart" uri="{C3380CC4-5D6E-409C-BE32-E72D297353CC}">
              <c16:uniqueId val="{00000002-B66F-4494-9B69-A88197B1ED24}"/>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AUX!$BA$508</c:f>
              <c:strCache>
                <c:ptCount val="1"/>
                <c:pt idx="0">
                  <c:v>T89 ou T90</c:v>
                </c:pt>
              </c:strCache>
            </c:strRef>
          </c:cat>
          <c:val>
            <c:numRef>
              <c:f>AUX!$BA$538</c:f>
              <c:numCache>
                <c:formatCode>0.0</c:formatCode>
                <c:ptCount val="1"/>
                <c:pt idx="0">
                  <c:v>47.055901545346813</c:v>
                </c:pt>
              </c:numCache>
            </c:numRef>
          </c:val>
          <c:extLst xmlns:c16r2="http://schemas.microsoft.com/office/drawing/2015/06/chart">
            <c:ext xmlns:c16="http://schemas.microsoft.com/office/drawing/2014/chart" uri="{C3380CC4-5D6E-409C-BE32-E72D297353CC}">
              <c16:uniqueId val="{00000003-B66F-4494-9B69-A88197B1ED24}"/>
            </c:ext>
          </c:extLst>
        </c:ser>
        <c:dLbls>
          <c:showLegendKey val="0"/>
          <c:showVal val="0"/>
          <c:showCatName val="0"/>
          <c:showSerName val="0"/>
          <c:showPercent val="0"/>
          <c:showBubbleSize val="0"/>
        </c:dLbls>
        <c:gapWidth val="0"/>
        <c:overlap val="100"/>
        <c:axId val="777953792"/>
        <c:axId val="777720320"/>
      </c:barChart>
      <c:scatterChart>
        <c:scatterStyle val="lineMarker"/>
        <c:varyColors val="0"/>
        <c:ser>
          <c:idx val="4"/>
          <c:order val="4"/>
          <c:tx>
            <c:strRef>
              <c:f>AUX!$A$530</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AUX!$BA$530</c:f>
              <c:numCache>
                <c:formatCode>0.0</c:formatCode>
                <c:ptCount val="1"/>
                <c:pt idx="0">
                  <c:v>173.91648342424401</c:v>
                </c:pt>
              </c:numCache>
            </c:numRef>
          </c:xVal>
          <c:yVal>
            <c:numRef>
              <c:f>AUX!$BA$508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B66F-4494-9B69-A88197B1ED24}"/>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AUX!$BA$532</c:f>
              <c:numCache>
                <c:formatCode>0.0</c:formatCode>
                <c:ptCount val="1"/>
                <c:pt idx="0">
                  <c:v>13.874851423014183</c:v>
                </c:pt>
              </c:numCache>
            </c:numRef>
          </c:xVal>
          <c:yVal>
            <c:numRef>
              <c:f>AUX!$BA$508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B66F-4494-9B69-A88197B1ED24}"/>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AUX!$BA$531</c:f>
              <c:numCache>
                <c:formatCode>0.0</c:formatCode>
                <c:ptCount val="1"/>
                <c:pt idx="0">
                  <c:v>46.1120049298571</c:v>
                </c:pt>
              </c:numCache>
            </c:numRef>
          </c:xVal>
          <c:yVal>
            <c:numRef>
              <c:f>AUX!$BA$508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B66F-4494-9B69-A88197B1ED24}"/>
            </c:ext>
          </c:extLst>
        </c:ser>
        <c:dLbls>
          <c:showLegendKey val="0"/>
          <c:showVal val="0"/>
          <c:showCatName val="0"/>
          <c:showSerName val="0"/>
          <c:showPercent val="0"/>
          <c:showBubbleSize val="0"/>
        </c:dLbls>
        <c:axId val="777721472"/>
        <c:axId val="777720896"/>
      </c:scatterChart>
      <c:catAx>
        <c:axId val="777953792"/>
        <c:scaling>
          <c:orientation val="minMax"/>
        </c:scaling>
        <c:delete val="1"/>
        <c:axPos val="l"/>
        <c:numFmt formatCode="General" sourceLinked="1"/>
        <c:majorTickMark val="out"/>
        <c:minorTickMark val="none"/>
        <c:tickLblPos val="none"/>
        <c:crossAx val="777720320"/>
        <c:crosses val="autoZero"/>
        <c:auto val="1"/>
        <c:lblAlgn val="ctr"/>
        <c:lblOffset val="100"/>
        <c:noMultiLvlLbl val="0"/>
      </c:catAx>
      <c:valAx>
        <c:axId val="77772032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7953792"/>
        <c:crosses val="autoZero"/>
        <c:crossBetween val="between"/>
      </c:valAx>
      <c:valAx>
        <c:axId val="777720896"/>
        <c:scaling>
          <c:orientation val="minMax"/>
          <c:max val="0.5"/>
          <c:min val="-0.5"/>
        </c:scaling>
        <c:delete val="1"/>
        <c:axPos val="r"/>
        <c:numFmt formatCode="General" sourceLinked="1"/>
        <c:majorTickMark val="out"/>
        <c:minorTickMark val="none"/>
        <c:tickLblPos val="none"/>
        <c:crossAx val="777721472"/>
        <c:crosses val="max"/>
        <c:crossBetween val="midCat"/>
      </c:valAx>
      <c:valAx>
        <c:axId val="777721472"/>
        <c:scaling>
          <c:orientation val="minMax"/>
        </c:scaling>
        <c:delete val="1"/>
        <c:axPos val="b"/>
        <c:numFmt formatCode="0.0" sourceLinked="1"/>
        <c:majorTickMark val="out"/>
        <c:minorTickMark val="none"/>
        <c:tickLblPos val="none"/>
        <c:crossAx val="77772089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AUX!$BB$508</c:f>
              <c:strCache>
                <c:ptCount val="1"/>
                <c:pt idx="0">
                  <c:v>T82</c:v>
                </c:pt>
              </c:strCache>
            </c:strRef>
          </c:cat>
          <c:val>
            <c:numRef>
              <c:f>AUX!$BB$534</c:f>
              <c:numCache>
                <c:formatCode>0.0</c:formatCode>
                <c:ptCount val="1"/>
                <c:pt idx="0">
                  <c:v>32.45913154685217</c:v>
                </c:pt>
              </c:numCache>
            </c:numRef>
          </c:val>
          <c:extLst xmlns:c16r2="http://schemas.microsoft.com/office/drawing/2015/06/chart">
            <c:ext xmlns:c16="http://schemas.microsoft.com/office/drawing/2014/chart" uri="{C3380CC4-5D6E-409C-BE32-E72D297353CC}">
              <c16:uniqueId val="{00000000-CA2A-4759-94B1-24EF2C8A9D16}"/>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AUX!$BB$508</c:f>
              <c:strCache>
                <c:ptCount val="1"/>
                <c:pt idx="0">
                  <c:v>T82</c:v>
                </c:pt>
              </c:strCache>
            </c:strRef>
          </c:cat>
          <c:val>
            <c:numRef>
              <c:f>AUX!$BB$535</c:f>
              <c:numCache>
                <c:formatCode>0.0</c:formatCode>
                <c:ptCount val="1"/>
                <c:pt idx="0">
                  <c:v>16.143405206583012</c:v>
                </c:pt>
              </c:numCache>
            </c:numRef>
          </c:val>
          <c:extLst xmlns:c16r2="http://schemas.microsoft.com/office/drawing/2015/06/chart">
            <c:ext xmlns:c16="http://schemas.microsoft.com/office/drawing/2014/chart" uri="{C3380CC4-5D6E-409C-BE32-E72D297353CC}">
              <c16:uniqueId val="{00000001-CA2A-4759-94B1-24EF2C8A9D16}"/>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AUX!$BB$508</c:f>
              <c:strCache>
                <c:ptCount val="1"/>
                <c:pt idx="0">
                  <c:v>T82</c:v>
                </c:pt>
              </c:strCache>
            </c:strRef>
          </c:cat>
          <c:val>
            <c:numRef>
              <c:f>AUX!$BB$536</c:f>
              <c:numCache>
                <c:formatCode>0.0</c:formatCode>
                <c:ptCount val="1"/>
                <c:pt idx="0">
                  <c:v>20.532305082273005</c:v>
                </c:pt>
              </c:numCache>
            </c:numRef>
          </c:val>
          <c:extLst xmlns:c16r2="http://schemas.microsoft.com/office/drawing/2015/06/chart">
            <c:ext xmlns:c16="http://schemas.microsoft.com/office/drawing/2014/chart" uri="{C3380CC4-5D6E-409C-BE32-E72D297353CC}">
              <c16:uniqueId val="{00000002-CA2A-4759-94B1-24EF2C8A9D16}"/>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AUX!$BB$508</c:f>
              <c:strCache>
                <c:ptCount val="1"/>
                <c:pt idx="0">
                  <c:v>T82</c:v>
                </c:pt>
              </c:strCache>
            </c:strRef>
          </c:cat>
          <c:val>
            <c:numRef>
              <c:f>AUX!$BB$538</c:f>
              <c:numCache>
                <c:formatCode>0.0</c:formatCode>
                <c:ptCount val="1"/>
                <c:pt idx="0">
                  <c:v>30.865158164291813</c:v>
                </c:pt>
              </c:numCache>
            </c:numRef>
          </c:val>
          <c:extLst xmlns:c16r2="http://schemas.microsoft.com/office/drawing/2015/06/chart">
            <c:ext xmlns:c16="http://schemas.microsoft.com/office/drawing/2014/chart" uri="{C3380CC4-5D6E-409C-BE32-E72D297353CC}">
              <c16:uniqueId val="{00000003-CA2A-4759-94B1-24EF2C8A9D16}"/>
            </c:ext>
          </c:extLst>
        </c:ser>
        <c:dLbls>
          <c:showLegendKey val="0"/>
          <c:showVal val="0"/>
          <c:showCatName val="0"/>
          <c:showSerName val="0"/>
          <c:showPercent val="0"/>
          <c:showBubbleSize val="0"/>
        </c:dLbls>
        <c:gapWidth val="0"/>
        <c:overlap val="100"/>
        <c:axId val="777955328"/>
        <c:axId val="778125312"/>
      </c:barChart>
      <c:scatterChart>
        <c:scatterStyle val="lineMarker"/>
        <c:varyColors val="0"/>
        <c:ser>
          <c:idx val="4"/>
          <c:order val="4"/>
          <c:tx>
            <c:strRef>
              <c:f>AUX!$A$530</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AUX!$BB$530</c:f>
              <c:numCache>
                <c:formatCode>0.0</c:formatCode>
                <c:ptCount val="1"/>
                <c:pt idx="0">
                  <c:v>125.75879607245197</c:v>
                </c:pt>
              </c:numCache>
            </c:numRef>
          </c:xVal>
          <c:yVal>
            <c:numRef>
              <c:f>AUX!$BB$508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CA2A-4759-94B1-24EF2C8A9D16}"/>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AUX!$BB$532</c:f>
              <c:numCache>
                <c:formatCode>0.0</c:formatCode>
                <c:ptCount val="1"/>
                <c:pt idx="0">
                  <c:v>17.349239798397889</c:v>
                </c:pt>
              </c:numCache>
            </c:numRef>
          </c:xVal>
          <c:yVal>
            <c:numRef>
              <c:f>AUX!$BB$508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CA2A-4759-94B1-24EF2C8A9D16}"/>
            </c:ext>
          </c:extLst>
        </c:ser>
        <c:ser>
          <c:idx val="6"/>
          <c:order val="6"/>
          <c:tx>
            <c:strRef>
              <c:f>AUX!$A$531</c:f>
              <c:strCache>
                <c:ptCount val="1"/>
                <c:pt idx="0">
                  <c:v>Continente</c:v>
                </c:pt>
              </c:strCache>
            </c:strRef>
          </c:tx>
          <c:marker>
            <c:symbol val="diamond"/>
            <c:size val="5"/>
            <c:spPr>
              <a:solidFill>
                <a:srgbClr val="FF0000"/>
              </a:solidFill>
            </c:spPr>
          </c:marker>
          <c:xVal>
            <c:numRef>
              <c:f>AUX!$BB$531</c:f>
              <c:numCache>
                <c:formatCode>0.0</c:formatCode>
                <c:ptCount val="1"/>
                <c:pt idx="0">
                  <c:v>49.873342133522627</c:v>
                </c:pt>
              </c:numCache>
            </c:numRef>
          </c:xVal>
          <c:yVal>
            <c:numRef>
              <c:f>AUX!$BB$508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CA2A-4759-94B1-24EF2C8A9D16}"/>
            </c:ext>
          </c:extLst>
        </c:ser>
        <c:dLbls>
          <c:showLegendKey val="0"/>
          <c:showVal val="0"/>
          <c:showCatName val="0"/>
          <c:showSerName val="0"/>
          <c:showPercent val="0"/>
          <c:showBubbleSize val="0"/>
        </c:dLbls>
        <c:axId val="778126464"/>
        <c:axId val="778125888"/>
      </c:scatterChart>
      <c:catAx>
        <c:axId val="777955328"/>
        <c:scaling>
          <c:orientation val="minMax"/>
        </c:scaling>
        <c:delete val="1"/>
        <c:axPos val="l"/>
        <c:numFmt formatCode="General" sourceLinked="0"/>
        <c:majorTickMark val="out"/>
        <c:minorTickMark val="none"/>
        <c:tickLblPos val="none"/>
        <c:crossAx val="778125312"/>
        <c:crosses val="autoZero"/>
        <c:auto val="1"/>
        <c:lblAlgn val="ctr"/>
        <c:lblOffset val="100"/>
        <c:noMultiLvlLbl val="0"/>
      </c:catAx>
      <c:valAx>
        <c:axId val="77812531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7955328"/>
        <c:crosses val="autoZero"/>
        <c:crossBetween val="between"/>
      </c:valAx>
      <c:valAx>
        <c:axId val="778125888"/>
        <c:scaling>
          <c:orientation val="minMax"/>
          <c:max val="0.5"/>
          <c:min val="-0.5"/>
        </c:scaling>
        <c:delete val="1"/>
        <c:axPos val="r"/>
        <c:numFmt formatCode="General" sourceLinked="1"/>
        <c:majorTickMark val="out"/>
        <c:minorTickMark val="none"/>
        <c:tickLblPos val="none"/>
        <c:crossAx val="778126464"/>
        <c:crosses val="max"/>
        <c:crossBetween val="midCat"/>
      </c:valAx>
      <c:valAx>
        <c:axId val="778126464"/>
        <c:scaling>
          <c:orientation val="minMax"/>
        </c:scaling>
        <c:delete val="1"/>
        <c:axPos val="b"/>
        <c:numFmt formatCode="0.0" sourceLinked="1"/>
        <c:majorTickMark val="out"/>
        <c:minorTickMark val="none"/>
        <c:tickLblPos val="none"/>
        <c:crossAx val="77812588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6">
                <a:lumMod val="20000"/>
                <a:lumOff val="80000"/>
              </a:schemeClr>
            </a:solidFill>
            <a:ln>
              <a:solidFill>
                <a:schemeClr val="accent6">
                  <a:lumMod val="20000"/>
                  <a:lumOff val="80000"/>
                </a:schemeClr>
              </a:solidFill>
            </a:ln>
          </c:spPr>
          <c:invertIfNegative val="0"/>
          <c:cat>
            <c:strRef>
              <c:f>AUX!$M$508</c:f>
              <c:strCache>
                <c:ptCount val="1"/>
                <c:pt idx="0">
                  <c:v>Tx Criminalidade, 2017</c:v>
                </c:pt>
              </c:strCache>
            </c:strRef>
          </c:cat>
          <c:val>
            <c:numRef>
              <c:f>AUX!$M$534</c:f>
              <c:numCache>
                <c:formatCode>0.0</c:formatCode>
                <c:ptCount val="1"/>
                <c:pt idx="0">
                  <c:v>78.655174949425373</c:v>
                </c:pt>
              </c:numCache>
            </c:numRef>
          </c:val>
          <c:extLst xmlns:c16r2="http://schemas.microsoft.com/office/drawing/2015/06/chart">
            <c:ext xmlns:c16="http://schemas.microsoft.com/office/drawing/2014/chart" uri="{C3380CC4-5D6E-409C-BE32-E72D297353CC}">
              <c16:uniqueId val="{00000000-E1BB-4157-A80A-D5D299ED25AB}"/>
            </c:ext>
          </c:extLst>
        </c:ser>
        <c:ser>
          <c:idx val="1"/>
          <c:order val="1"/>
          <c:tx>
            <c:strRef>
              <c:f>AUX!$A$535</c:f>
              <c:strCache>
                <c:ptCount val="1"/>
                <c:pt idx="0">
                  <c:v>2Q Box</c:v>
                </c:pt>
              </c:strCache>
            </c:strRef>
          </c:tx>
          <c:spPr>
            <a:solidFill>
              <a:schemeClr val="accent6">
                <a:lumMod val="60000"/>
                <a:lumOff val="40000"/>
              </a:schemeClr>
            </a:solidFill>
            <a:ln>
              <a:solidFill>
                <a:schemeClr val="accent6">
                  <a:lumMod val="20000"/>
                  <a:lumOff val="80000"/>
                </a:schemeClr>
              </a:solidFill>
            </a:ln>
          </c:spPr>
          <c:invertIfNegative val="0"/>
          <c:cat>
            <c:strRef>
              <c:f>AUX!$M$508</c:f>
              <c:strCache>
                <c:ptCount val="1"/>
                <c:pt idx="0">
                  <c:v>Tx Criminalidade, 2017</c:v>
                </c:pt>
              </c:strCache>
            </c:strRef>
          </c:cat>
          <c:val>
            <c:numRef>
              <c:f>AUX!$M$535</c:f>
              <c:numCache>
                <c:formatCode>0.0</c:formatCode>
                <c:ptCount val="1"/>
                <c:pt idx="0">
                  <c:v>5.7600513962081266</c:v>
                </c:pt>
              </c:numCache>
            </c:numRef>
          </c:val>
          <c:extLst xmlns:c16r2="http://schemas.microsoft.com/office/drawing/2015/06/chart">
            <c:ext xmlns:c16="http://schemas.microsoft.com/office/drawing/2014/chart" uri="{C3380CC4-5D6E-409C-BE32-E72D297353CC}">
              <c16:uniqueId val="{00000001-E1BB-4157-A80A-D5D299ED25AB}"/>
            </c:ext>
          </c:extLst>
        </c:ser>
        <c:ser>
          <c:idx val="2"/>
          <c:order val="2"/>
          <c:tx>
            <c:strRef>
              <c:f>AUX!$A$536</c:f>
              <c:strCache>
                <c:ptCount val="1"/>
                <c:pt idx="0">
                  <c:v>3Q Box</c:v>
                </c:pt>
              </c:strCache>
            </c:strRef>
          </c:tx>
          <c:spPr>
            <a:solidFill>
              <a:schemeClr val="accent6">
                <a:lumMod val="60000"/>
                <a:lumOff val="40000"/>
              </a:schemeClr>
            </a:solidFill>
            <a:ln>
              <a:solidFill>
                <a:schemeClr val="accent6">
                  <a:lumMod val="20000"/>
                  <a:lumOff val="80000"/>
                </a:schemeClr>
              </a:solidFill>
            </a:ln>
          </c:spPr>
          <c:invertIfNegative val="0"/>
          <c:cat>
            <c:strRef>
              <c:f>AUX!$M$508</c:f>
              <c:strCache>
                <c:ptCount val="1"/>
                <c:pt idx="0">
                  <c:v>Tx Criminalidade, 2017</c:v>
                </c:pt>
              </c:strCache>
            </c:strRef>
          </c:cat>
          <c:val>
            <c:numRef>
              <c:f>AUX!$M$536</c:f>
              <c:numCache>
                <c:formatCode>0.0</c:formatCode>
                <c:ptCount val="1"/>
                <c:pt idx="0">
                  <c:v>4.7839577957026478</c:v>
                </c:pt>
              </c:numCache>
            </c:numRef>
          </c:val>
          <c:extLst xmlns:c16r2="http://schemas.microsoft.com/office/drawing/2015/06/chart">
            <c:ext xmlns:c16="http://schemas.microsoft.com/office/drawing/2014/chart" uri="{C3380CC4-5D6E-409C-BE32-E72D297353CC}">
              <c16:uniqueId val="{00000002-E1BB-4157-A80A-D5D299ED25AB}"/>
            </c:ext>
          </c:extLst>
        </c:ser>
        <c:ser>
          <c:idx val="3"/>
          <c:order val="3"/>
          <c:tx>
            <c:strRef>
              <c:f>AUX!$A$538</c:f>
              <c:strCache>
                <c:ptCount val="1"/>
                <c:pt idx="0">
                  <c:v>bar2</c:v>
                </c:pt>
              </c:strCache>
            </c:strRef>
          </c:tx>
          <c:spPr>
            <a:solidFill>
              <a:schemeClr val="accent6">
                <a:lumMod val="20000"/>
                <a:lumOff val="80000"/>
              </a:schemeClr>
            </a:solidFill>
            <a:ln>
              <a:solidFill>
                <a:schemeClr val="accent6">
                  <a:lumMod val="20000"/>
                  <a:lumOff val="80000"/>
                </a:schemeClr>
              </a:solidFill>
            </a:ln>
          </c:spPr>
          <c:invertIfNegative val="0"/>
          <c:cat>
            <c:strRef>
              <c:f>AUX!$M$508</c:f>
              <c:strCache>
                <c:ptCount val="1"/>
                <c:pt idx="0">
                  <c:v>Tx Criminalidade, 2017</c:v>
                </c:pt>
              </c:strCache>
            </c:strRef>
          </c:cat>
          <c:val>
            <c:numRef>
              <c:f>AUX!$M$538</c:f>
              <c:numCache>
                <c:formatCode>0.0</c:formatCode>
                <c:ptCount val="1"/>
                <c:pt idx="0">
                  <c:v>10.800815858663853</c:v>
                </c:pt>
              </c:numCache>
            </c:numRef>
          </c:val>
          <c:extLst xmlns:c16r2="http://schemas.microsoft.com/office/drawing/2015/06/chart">
            <c:ext xmlns:c16="http://schemas.microsoft.com/office/drawing/2014/chart" uri="{C3380CC4-5D6E-409C-BE32-E72D297353CC}">
              <c16:uniqueId val="{00000003-E1BB-4157-A80A-D5D299ED25AB}"/>
            </c:ext>
          </c:extLst>
        </c:ser>
        <c:dLbls>
          <c:showLegendKey val="0"/>
          <c:showVal val="0"/>
          <c:showCatName val="0"/>
          <c:showSerName val="0"/>
          <c:showPercent val="0"/>
          <c:showBubbleSize val="0"/>
        </c:dLbls>
        <c:gapWidth val="0"/>
        <c:overlap val="100"/>
        <c:axId val="778670080"/>
        <c:axId val="778128768"/>
      </c:barChart>
      <c:scatterChart>
        <c:scatterStyle val="lineMarker"/>
        <c:varyColors val="0"/>
        <c:ser>
          <c:idx val="4"/>
          <c:order val="4"/>
          <c:tx>
            <c:strRef>
              <c:f>AUX!$A$530</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AUX!$M$530</c:f>
              <c:numCache>
                <c:formatCode>0.0</c:formatCode>
                <c:ptCount val="1"/>
                <c:pt idx="0">
                  <c:v>86.634774443384984</c:v>
                </c:pt>
              </c:numCache>
            </c:numRef>
          </c:xVal>
          <c:yVal>
            <c:numRef>
              <c:f>AUX!$M$508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E1BB-4157-A80A-D5D299ED25AB}"/>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AUX!$M$532</c:f>
              <c:numCache>
                <c:formatCode>0.0</c:formatCode>
                <c:ptCount val="1"/>
                <c:pt idx="0">
                  <c:v>82.354025678031505</c:v>
                </c:pt>
              </c:numCache>
            </c:numRef>
          </c:xVal>
          <c:yVal>
            <c:numRef>
              <c:f>AUX!$M$508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E1BB-4157-A80A-D5D299ED25AB}"/>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AUX!$M$531</c:f>
              <c:numCache>
                <c:formatCode>0.0</c:formatCode>
                <c:ptCount val="1"/>
                <c:pt idx="0">
                  <c:v>73.262038876013463</c:v>
                </c:pt>
              </c:numCache>
            </c:numRef>
          </c:xVal>
          <c:yVal>
            <c:numRef>
              <c:f>AUX!$M$508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E1BB-4157-A80A-D5D299ED25AB}"/>
            </c:ext>
          </c:extLst>
        </c:ser>
        <c:dLbls>
          <c:showLegendKey val="0"/>
          <c:showVal val="0"/>
          <c:showCatName val="0"/>
          <c:showSerName val="0"/>
          <c:showPercent val="0"/>
          <c:showBubbleSize val="0"/>
        </c:dLbls>
        <c:axId val="778129920"/>
        <c:axId val="778129344"/>
      </c:scatterChart>
      <c:catAx>
        <c:axId val="778670080"/>
        <c:scaling>
          <c:orientation val="minMax"/>
        </c:scaling>
        <c:delete val="1"/>
        <c:axPos val="l"/>
        <c:numFmt formatCode="General" sourceLinked="0"/>
        <c:majorTickMark val="out"/>
        <c:minorTickMark val="none"/>
        <c:tickLblPos val="none"/>
        <c:crossAx val="778128768"/>
        <c:crosses val="autoZero"/>
        <c:auto val="1"/>
        <c:lblAlgn val="ctr"/>
        <c:lblOffset val="100"/>
        <c:noMultiLvlLbl val="0"/>
      </c:catAx>
      <c:valAx>
        <c:axId val="77812876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8670080"/>
        <c:crosses val="autoZero"/>
        <c:crossBetween val="between"/>
      </c:valAx>
      <c:valAx>
        <c:axId val="778129344"/>
        <c:scaling>
          <c:orientation val="minMax"/>
          <c:max val="0.5"/>
          <c:min val="-0.5"/>
        </c:scaling>
        <c:delete val="1"/>
        <c:axPos val="r"/>
        <c:numFmt formatCode="General" sourceLinked="1"/>
        <c:majorTickMark val="out"/>
        <c:minorTickMark val="none"/>
        <c:tickLblPos val="none"/>
        <c:crossAx val="778129920"/>
        <c:crosses val="max"/>
        <c:crossBetween val="midCat"/>
      </c:valAx>
      <c:valAx>
        <c:axId val="778129920"/>
        <c:scaling>
          <c:orientation val="minMax"/>
        </c:scaling>
        <c:delete val="1"/>
        <c:axPos val="b"/>
        <c:numFmt formatCode="0.0" sourceLinked="1"/>
        <c:majorTickMark val="out"/>
        <c:minorTickMark val="none"/>
        <c:tickLblPos val="none"/>
        <c:crossAx val="77812934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6">
                <a:lumMod val="20000"/>
                <a:lumOff val="80000"/>
              </a:schemeClr>
            </a:solidFill>
            <a:ln>
              <a:solidFill>
                <a:schemeClr val="accent6">
                  <a:lumMod val="20000"/>
                  <a:lumOff val="80000"/>
                </a:schemeClr>
              </a:solidFill>
            </a:ln>
          </c:spPr>
          <c:invertIfNegative val="0"/>
          <c:cat>
            <c:strRef>
              <c:f>AUX!$N$508</c:f>
              <c:strCache>
                <c:ptCount val="1"/>
                <c:pt idx="0">
                  <c:v>Sem Escola, 2011</c:v>
                </c:pt>
              </c:strCache>
            </c:strRef>
          </c:cat>
          <c:val>
            <c:numRef>
              <c:f>AUX!$N$534</c:f>
              <c:numCache>
                <c:formatCode>0.0</c:formatCode>
                <c:ptCount val="1"/>
                <c:pt idx="0">
                  <c:v>30.348180222372221</c:v>
                </c:pt>
              </c:numCache>
            </c:numRef>
          </c:val>
          <c:extLst xmlns:c16r2="http://schemas.microsoft.com/office/drawing/2015/06/chart">
            <c:ext xmlns:c16="http://schemas.microsoft.com/office/drawing/2014/chart" uri="{C3380CC4-5D6E-409C-BE32-E72D297353CC}">
              <c16:uniqueId val="{00000000-BBE8-40FA-BBF7-7F2AA2517DDD}"/>
            </c:ext>
          </c:extLst>
        </c:ser>
        <c:ser>
          <c:idx val="1"/>
          <c:order val="1"/>
          <c:tx>
            <c:strRef>
              <c:f>AUX!$A$535</c:f>
              <c:strCache>
                <c:ptCount val="1"/>
                <c:pt idx="0">
                  <c:v>2Q Box</c:v>
                </c:pt>
              </c:strCache>
            </c:strRef>
          </c:tx>
          <c:spPr>
            <a:solidFill>
              <a:schemeClr val="accent6">
                <a:lumMod val="60000"/>
                <a:lumOff val="40000"/>
              </a:schemeClr>
            </a:solidFill>
            <a:ln>
              <a:solidFill>
                <a:schemeClr val="accent6">
                  <a:lumMod val="20000"/>
                  <a:lumOff val="80000"/>
                </a:schemeClr>
              </a:solidFill>
            </a:ln>
          </c:spPr>
          <c:invertIfNegative val="0"/>
          <c:cat>
            <c:strRef>
              <c:f>AUX!$N$508</c:f>
              <c:strCache>
                <c:ptCount val="1"/>
                <c:pt idx="0">
                  <c:v>Sem Escola, 2011</c:v>
                </c:pt>
              </c:strCache>
            </c:strRef>
          </c:cat>
          <c:val>
            <c:numRef>
              <c:f>AUX!$N$535</c:f>
              <c:numCache>
                <c:formatCode>0.0</c:formatCode>
                <c:ptCount val="1"/>
                <c:pt idx="0">
                  <c:v>19.344966711038161</c:v>
                </c:pt>
              </c:numCache>
            </c:numRef>
          </c:val>
          <c:extLst xmlns:c16r2="http://schemas.microsoft.com/office/drawing/2015/06/chart">
            <c:ext xmlns:c16="http://schemas.microsoft.com/office/drawing/2014/chart" uri="{C3380CC4-5D6E-409C-BE32-E72D297353CC}">
              <c16:uniqueId val="{00000001-BBE8-40FA-BBF7-7F2AA2517DDD}"/>
            </c:ext>
          </c:extLst>
        </c:ser>
        <c:ser>
          <c:idx val="2"/>
          <c:order val="2"/>
          <c:tx>
            <c:strRef>
              <c:f>AUX!$A$536</c:f>
              <c:strCache>
                <c:ptCount val="1"/>
                <c:pt idx="0">
                  <c:v>3Q Box</c:v>
                </c:pt>
              </c:strCache>
            </c:strRef>
          </c:tx>
          <c:spPr>
            <a:solidFill>
              <a:schemeClr val="accent6">
                <a:lumMod val="60000"/>
                <a:lumOff val="40000"/>
              </a:schemeClr>
            </a:solidFill>
            <a:ln>
              <a:solidFill>
                <a:schemeClr val="accent6">
                  <a:lumMod val="20000"/>
                  <a:lumOff val="80000"/>
                </a:schemeClr>
              </a:solidFill>
            </a:ln>
          </c:spPr>
          <c:invertIfNegative val="0"/>
          <c:cat>
            <c:strRef>
              <c:f>AUX!$N$508</c:f>
              <c:strCache>
                <c:ptCount val="1"/>
                <c:pt idx="0">
                  <c:v>Sem Escola, 2011</c:v>
                </c:pt>
              </c:strCache>
            </c:strRef>
          </c:cat>
          <c:val>
            <c:numRef>
              <c:f>AUX!$N$536</c:f>
              <c:numCache>
                <c:formatCode>0.0</c:formatCode>
                <c:ptCount val="1"/>
                <c:pt idx="0">
                  <c:v>19.896629670493745</c:v>
                </c:pt>
              </c:numCache>
            </c:numRef>
          </c:val>
          <c:extLst xmlns:c16r2="http://schemas.microsoft.com/office/drawing/2015/06/chart">
            <c:ext xmlns:c16="http://schemas.microsoft.com/office/drawing/2014/chart" uri="{C3380CC4-5D6E-409C-BE32-E72D297353CC}">
              <c16:uniqueId val="{00000002-BBE8-40FA-BBF7-7F2AA2517DDD}"/>
            </c:ext>
          </c:extLst>
        </c:ser>
        <c:ser>
          <c:idx val="3"/>
          <c:order val="3"/>
          <c:tx>
            <c:strRef>
              <c:f>AUX!$A$538</c:f>
              <c:strCache>
                <c:ptCount val="1"/>
                <c:pt idx="0">
                  <c:v>bar2</c:v>
                </c:pt>
              </c:strCache>
            </c:strRef>
          </c:tx>
          <c:spPr>
            <a:solidFill>
              <a:schemeClr val="accent6">
                <a:lumMod val="20000"/>
                <a:lumOff val="80000"/>
              </a:schemeClr>
            </a:solidFill>
            <a:ln>
              <a:solidFill>
                <a:schemeClr val="accent6">
                  <a:lumMod val="20000"/>
                  <a:lumOff val="80000"/>
                </a:schemeClr>
              </a:solidFill>
            </a:ln>
          </c:spPr>
          <c:invertIfNegative val="0"/>
          <c:cat>
            <c:strRef>
              <c:f>AUX!$N$508</c:f>
              <c:strCache>
                <c:ptCount val="1"/>
                <c:pt idx="0">
                  <c:v>Sem Escola, 2011</c:v>
                </c:pt>
              </c:strCache>
            </c:strRef>
          </c:cat>
          <c:val>
            <c:numRef>
              <c:f>AUX!$N$538</c:f>
              <c:numCache>
                <c:formatCode>0.0</c:formatCode>
                <c:ptCount val="1"/>
                <c:pt idx="0">
                  <c:v>30.410223396095873</c:v>
                </c:pt>
              </c:numCache>
            </c:numRef>
          </c:val>
          <c:extLst xmlns:c16r2="http://schemas.microsoft.com/office/drawing/2015/06/chart">
            <c:ext xmlns:c16="http://schemas.microsoft.com/office/drawing/2014/chart" uri="{C3380CC4-5D6E-409C-BE32-E72D297353CC}">
              <c16:uniqueId val="{00000003-BBE8-40FA-BBF7-7F2AA2517DDD}"/>
            </c:ext>
          </c:extLst>
        </c:ser>
        <c:dLbls>
          <c:showLegendKey val="0"/>
          <c:showVal val="0"/>
          <c:showCatName val="0"/>
          <c:showSerName val="0"/>
          <c:showPercent val="0"/>
          <c:showBubbleSize val="0"/>
        </c:dLbls>
        <c:gapWidth val="0"/>
        <c:overlap val="100"/>
        <c:axId val="777956352"/>
        <c:axId val="778132224"/>
      </c:barChart>
      <c:scatterChart>
        <c:scatterStyle val="lineMarker"/>
        <c:varyColors val="0"/>
        <c:ser>
          <c:idx val="4"/>
          <c:order val="4"/>
          <c:tx>
            <c:strRef>
              <c:f>AUX!$A$530</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AUX!$N$530</c:f>
              <c:numCache>
                <c:formatCode>0.0</c:formatCode>
                <c:ptCount val="1"/>
                <c:pt idx="0">
                  <c:v>25.655236364015227</c:v>
                </c:pt>
              </c:numCache>
            </c:numRef>
          </c:xVal>
          <c:yVal>
            <c:numRef>
              <c:f>AUX!$N$508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BBE8-40FA-BBF7-7F2AA2517DDD}"/>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AUX!$N$532</c:f>
              <c:numCache>
                <c:formatCode>0.0</c:formatCode>
                <c:ptCount val="1"/>
                <c:pt idx="0">
                  <c:v>14.944575373858346</c:v>
                </c:pt>
              </c:numCache>
            </c:numRef>
          </c:xVal>
          <c:yVal>
            <c:numRef>
              <c:f>AUX!$N$508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BBE8-40FA-BBF7-7F2AA2517DDD}"/>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AUX!$N$531</c:f>
              <c:numCache>
                <c:formatCode>0.0</c:formatCode>
                <c:ptCount val="1"/>
                <c:pt idx="0">
                  <c:v>55.006480975744878</c:v>
                </c:pt>
              </c:numCache>
            </c:numRef>
          </c:xVal>
          <c:yVal>
            <c:numRef>
              <c:f>AUX!$N$508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BBE8-40FA-BBF7-7F2AA2517DDD}"/>
            </c:ext>
          </c:extLst>
        </c:ser>
        <c:dLbls>
          <c:showLegendKey val="0"/>
          <c:showVal val="0"/>
          <c:showCatName val="0"/>
          <c:showSerName val="0"/>
          <c:showPercent val="0"/>
          <c:showBubbleSize val="0"/>
        </c:dLbls>
        <c:axId val="778395648"/>
        <c:axId val="778132800"/>
      </c:scatterChart>
      <c:catAx>
        <c:axId val="777956352"/>
        <c:scaling>
          <c:orientation val="minMax"/>
        </c:scaling>
        <c:delete val="1"/>
        <c:axPos val="l"/>
        <c:numFmt formatCode="General" sourceLinked="1"/>
        <c:majorTickMark val="out"/>
        <c:minorTickMark val="none"/>
        <c:tickLblPos val="none"/>
        <c:crossAx val="778132224"/>
        <c:crosses val="autoZero"/>
        <c:auto val="1"/>
        <c:lblAlgn val="ctr"/>
        <c:lblOffset val="100"/>
        <c:noMultiLvlLbl val="0"/>
      </c:catAx>
      <c:valAx>
        <c:axId val="77813222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7956352"/>
        <c:crosses val="autoZero"/>
        <c:crossBetween val="between"/>
      </c:valAx>
      <c:valAx>
        <c:axId val="778132800"/>
        <c:scaling>
          <c:orientation val="minMax"/>
          <c:max val="0.5"/>
          <c:min val="-0.5"/>
        </c:scaling>
        <c:delete val="1"/>
        <c:axPos val="r"/>
        <c:numFmt formatCode="General" sourceLinked="1"/>
        <c:majorTickMark val="out"/>
        <c:minorTickMark val="none"/>
        <c:tickLblPos val="none"/>
        <c:crossAx val="778395648"/>
        <c:crosses val="max"/>
        <c:crossBetween val="midCat"/>
      </c:valAx>
      <c:valAx>
        <c:axId val="778395648"/>
        <c:scaling>
          <c:orientation val="minMax"/>
        </c:scaling>
        <c:delete val="1"/>
        <c:axPos val="b"/>
        <c:numFmt formatCode="0.0" sourceLinked="1"/>
        <c:majorTickMark val="out"/>
        <c:minorTickMark val="none"/>
        <c:tickLblPos val="none"/>
        <c:crossAx val="77813280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4">
                <a:lumMod val="20000"/>
                <a:lumOff val="80000"/>
              </a:schemeClr>
            </a:solidFill>
            <a:ln>
              <a:solidFill>
                <a:schemeClr val="accent4">
                  <a:lumMod val="20000"/>
                  <a:lumOff val="80000"/>
                </a:schemeClr>
              </a:solidFill>
            </a:ln>
          </c:spPr>
          <c:invertIfNegative val="0"/>
          <c:cat>
            <c:strRef>
              <c:f>AUX!$T$508</c:f>
              <c:strCache>
                <c:ptCount val="1"/>
                <c:pt idx="0">
                  <c:v>P17</c:v>
                </c:pt>
              </c:strCache>
            </c:strRef>
          </c:cat>
          <c:val>
            <c:numRef>
              <c:f>AUX!$T$534</c:f>
              <c:numCache>
                <c:formatCode>0.0</c:formatCode>
                <c:ptCount val="1"/>
                <c:pt idx="0">
                  <c:v>36.747700427782007</c:v>
                </c:pt>
              </c:numCache>
            </c:numRef>
          </c:val>
          <c:extLst xmlns:c16r2="http://schemas.microsoft.com/office/drawing/2015/06/chart">
            <c:ext xmlns:c16="http://schemas.microsoft.com/office/drawing/2014/chart" uri="{C3380CC4-5D6E-409C-BE32-E72D297353CC}">
              <c16:uniqueId val="{00000000-F5FE-43F2-9D1F-E8909D5C5B74}"/>
            </c:ext>
          </c:extLst>
        </c:ser>
        <c:ser>
          <c:idx val="1"/>
          <c:order val="1"/>
          <c:tx>
            <c:strRef>
              <c:f>AUX!$A$535</c:f>
              <c:strCache>
                <c:ptCount val="1"/>
                <c:pt idx="0">
                  <c:v>2Q Box</c:v>
                </c:pt>
              </c:strCache>
            </c:strRef>
          </c:tx>
          <c:spPr>
            <a:solidFill>
              <a:schemeClr val="accent4">
                <a:lumMod val="60000"/>
                <a:lumOff val="40000"/>
              </a:schemeClr>
            </a:solidFill>
            <a:ln>
              <a:solidFill>
                <a:schemeClr val="accent4">
                  <a:lumMod val="20000"/>
                  <a:lumOff val="80000"/>
                </a:schemeClr>
              </a:solidFill>
            </a:ln>
          </c:spPr>
          <c:invertIfNegative val="0"/>
          <c:cat>
            <c:strRef>
              <c:f>AUX!$T$508</c:f>
              <c:strCache>
                <c:ptCount val="1"/>
                <c:pt idx="0">
                  <c:v>P17</c:v>
                </c:pt>
              </c:strCache>
            </c:strRef>
          </c:cat>
          <c:val>
            <c:numRef>
              <c:f>AUX!$T$535</c:f>
              <c:numCache>
                <c:formatCode>0.0</c:formatCode>
                <c:ptCount val="1"/>
                <c:pt idx="0">
                  <c:v>20.313063432306272</c:v>
                </c:pt>
              </c:numCache>
            </c:numRef>
          </c:val>
          <c:extLst xmlns:c16r2="http://schemas.microsoft.com/office/drawing/2015/06/chart">
            <c:ext xmlns:c16="http://schemas.microsoft.com/office/drawing/2014/chart" uri="{C3380CC4-5D6E-409C-BE32-E72D297353CC}">
              <c16:uniqueId val="{00000001-F5FE-43F2-9D1F-E8909D5C5B74}"/>
            </c:ext>
          </c:extLst>
        </c:ser>
        <c:ser>
          <c:idx val="2"/>
          <c:order val="2"/>
          <c:tx>
            <c:strRef>
              <c:f>AUX!$A$536</c:f>
              <c:strCache>
                <c:ptCount val="1"/>
                <c:pt idx="0">
                  <c:v>3Q Box</c:v>
                </c:pt>
              </c:strCache>
            </c:strRef>
          </c:tx>
          <c:spPr>
            <a:solidFill>
              <a:schemeClr val="accent4">
                <a:lumMod val="60000"/>
                <a:lumOff val="40000"/>
              </a:schemeClr>
            </a:solidFill>
            <a:ln>
              <a:solidFill>
                <a:schemeClr val="accent4">
                  <a:lumMod val="20000"/>
                  <a:lumOff val="80000"/>
                </a:schemeClr>
              </a:solidFill>
            </a:ln>
          </c:spPr>
          <c:invertIfNegative val="0"/>
          <c:cat>
            <c:strRef>
              <c:f>AUX!$T$508</c:f>
              <c:strCache>
                <c:ptCount val="1"/>
                <c:pt idx="0">
                  <c:v>P17</c:v>
                </c:pt>
              </c:strCache>
            </c:strRef>
          </c:cat>
          <c:val>
            <c:numRef>
              <c:f>AUX!$T$536</c:f>
              <c:numCache>
                <c:formatCode>0.0</c:formatCode>
                <c:ptCount val="1"/>
                <c:pt idx="0">
                  <c:v>16.291967201532948</c:v>
                </c:pt>
              </c:numCache>
            </c:numRef>
          </c:val>
          <c:extLst xmlns:c16r2="http://schemas.microsoft.com/office/drawing/2015/06/chart">
            <c:ext xmlns:c16="http://schemas.microsoft.com/office/drawing/2014/chart" uri="{C3380CC4-5D6E-409C-BE32-E72D297353CC}">
              <c16:uniqueId val="{00000002-F5FE-43F2-9D1F-E8909D5C5B74}"/>
            </c:ext>
          </c:extLst>
        </c:ser>
        <c:ser>
          <c:idx val="3"/>
          <c:order val="3"/>
          <c:tx>
            <c:strRef>
              <c:f>AUX!$A$538</c:f>
              <c:strCache>
                <c:ptCount val="1"/>
                <c:pt idx="0">
                  <c:v>bar2</c:v>
                </c:pt>
              </c:strCache>
            </c:strRef>
          </c:tx>
          <c:spPr>
            <a:solidFill>
              <a:schemeClr val="accent4">
                <a:lumMod val="20000"/>
                <a:lumOff val="80000"/>
              </a:schemeClr>
            </a:solidFill>
            <a:ln>
              <a:solidFill>
                <a:schemeClr val="accent4">
                  <a:lumMod val="20000"/>
                  <a:lumOff val="80000"/>
                </a:schemeClr>
              </a:solidFill>
            </a:ln>
          </c:spPr>
          <c:invertIfNegative val="0"/>
          <c:cat>
            <c:strRef>
              <c:f>AUX!$T$508</c:f>
              <c:strCache>
                <c:ptCount val="1"/>
                <c:pt idx="0">
                  <c:v>P17</c:v>
                </c:pt>
              </c:strCache>
            </c:strRef>
          </c:cat>
          <c:val>
            <c:numRef>
              <c:f>AUX!$T$538</c:f>
              <c:numCache>
                <c:formatCode>0.0</c:formatCode>
                <c:ptCount val="1"/>
                <c:pt idx="0">
                  <c:v>26.647268938378772</c:v>
                </c:pt>
              </c:numCache>
            </c:numRef>
          </c:val>
          <c:extLst xmlns:c16r2="http://schemas.microsoft.com/office/drawing/2015/06/chart">
            <c:ext xmlns:c16="http://schemas.microsoft.com/office/drawing/2014/chart" uri="{C3380CC4-5D6E-409C-BE32-E72D297353CC}">
              <c16:uniqueId val="{00000003-F5FE-43F2-9D1F-E8909D5C5B74}"/>
            </c:ext>
          </c:extLst>
        </c:ser>
        <c:dLbls>
          <c:showLegendKey val="0"/>
          <c:showVal val="0"/>
          <c:showCatName val="0"/>
          <c:showSerName val="0"/>
          <c:showPercent val="0"/>
          <c:showBubbleSize val="0"/>
        </c:dLbls>
        <c:gapWidth val="0"/>
        <c:overlap val="100"/>
        <c:axId val="778672640"/>
        <c:axId val="778397952"/>
      </c:barChart>
      <c:scatterChart>
        <c:scatterStyle val="lineMarker"/>
        <c:varyColors val="0"/>
        <c:ser>
          <c:idx val="4"/>
          <c:order val="4"/>
          <c:tx>
            <c:strRef>
              <c:f>AUX!$A$530</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AUX!$T$530</c:f>
              <c:numCache>
                <c:formatCode>0.0</c:formatCode>
                <c:ptCount val="1"/>
                <c:pt idx="0">
                  <c:v>40.694532766186519</c:v>
                </c:pt>
              </c:numCache>
            </c:numRef>
          </c:xVal>
          <c:yVal>
            <c:numRef>
              <c:f>AUX!$T$508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F5FE-43F2-9D1F-E8909D5C5B74}"/>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AUX!$T$532</c:f>
              <c:numCache>
                <c:formatCode>0.0</c:formatCode>
                <c:ptCount val="1"/>
                <c:pt idx="0">
                  <c:v>43.49816778036692</c:v>
                </c:pt>
              </c:numCache>
            </c:numRef>
          </c:xVal>
          <c:yVal>
            <c:numRef>
              <c:f>AUX!$T$508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F5FE-43F2-9D1F-E8909D5C5B74}"/>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AUX!$T$531</c:f>
              <c:numCache>
                <c:formatCode>0.0</c:formatCode>
                <c:ptCount val="1"/>
                <c:pt idx="0">
                  <c:v>57.390738523633246</c:v>
                </c:pt>
              </c:numCache>
            </c:numRef>
          </c:xVal>
          <c:yVal>
            <c:numRef>
              <c:f>AUX!$T$508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F5FE-43F2-9D1F-E8909D5C5B74}"/>
            </c:ext>
          </c:extLst>
        </c:ser>
        <c:dLbls>
          <c:showLegendKey val="0"/>
          <c:showVal val="0"/>
          <c:showCatName val="0"/>
          <c:showSerName val="0"/>
          <c:showPercent val="0"/>
          <c:showBubbleSize val="0"/>
        </c:dLbls>
        <c:axId val="778399104"/>
        <c:axId val="778398528"/>
      </c:scatterChart>
      <c:catAx>
        <c:axId val="778672640"/>
        <c:scaling>
          <c:orientation val="minMax"/>
        </c:scaling>
        <c:delete val="1"/>
        <c:axPos val="l"/>
        <c:numFmt formatCode="General" sourceLinked="0"/>
        <c:majorTickMark val="out"/>
        <c:minorTickMark val="none"/>
        <c:tickLblPos val="none"/>
        <c:crossAx val="778397952"/>
        <c:crosses val="autoZero"/>
        <c:auto val="1"/>
        <c:lblAlgn val="ctr"/>
        <c:lblOffset val="100"/>
        <c:noMultiLvlLbl val="0"/>
      </c:catAx>
      <c:valAx>
        <c:axId val="77839795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8672640"/>
        <c:crosses val="autoZero"/>
        <c:crossBetween val="between"/>
      </c:valAx>
      <c:valAx>
        <c:axId val="778398528"/>
        <c:scaling>
          <c:orientation val="minMax"/>
          <c:max val="0.5"/>
          <c:min val="-0.5"/>
        </c:scaling>
        <c:delete val="1"/>
        <c:axPos val="r"/>
        <c:numFmt formatCode="General" sourceLinked="1"/>
        <c:majorTickMark val="out"/>
        <c:minorTickMark val="none"/>
        <c:tickLblPos val="none"/>
        <c:crossAx val="778399104"/>
        <c:crosses val="max"/>
        <c:crossBetween val="midCat"/>
      </c:valAx>
      <c:valAx>
        <c:axId val="778399104"/>
        <c:scaling>
          <c:orientation val="minMax"/>
        </c:scaling>
        <c:delete val="1"/>
        <c:axPos val="b"/>
        <c:numFmt formatCode="0.0" sourceLinked="1"/>
        <c:majorTickMark val="out"/>
        <c:minorTickMark val="none"/>
        <c:tickLblPos val="none"/>
        <c:crossAx val="77839852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4">
                <a:lumMod val="20000"/>
                <a:lumOff val="80000"/>
              </a:schemeClr>
            </a:solidFill>
            <a:ln>
              <a:solidFill>
                <a:schemeClr val="accent4">
                  <a:lumMod val="20000"/>
                  <a:lumOff val="80000"/>
                </a:schemeClr>
              </a:solidFill>
            </a:ln>
          </c:spPr>
          <c:invertIfNegative val="0"/>
          <c:cat>
            <c:strRef>
              <c:f>AUX!$U$508</c:f>
              <c:strCache>
                <c:ptCount val="1"/>
                <c:pt idx="0">
                  <c:v>T83</c:v>
                </c:pt>
              </c:strCache>
            </c:strRef>
          </c:cat>
          <c:val>
            <c:numRef>
              <c:f>AUX!$U$534</c:f>
              <c:numCache>
                <c:formatCode>0.0</c:formatCode>
                <c:ptCount val="1"/>
                <c:pt idx="0">
                  <c:v>52.116277488849313</c:v>
                </c:pt>
              </c:numCache>
            </c:numRef>
          </c:val>
          <c:extLst xmlns:c16r2="http://schemas.microsoft.com/office/drawing/2015/06/chart">
            <c:ext xmlns:c16="http://schemas.microsoft.com/office/drawing/2014/chart" uri="{C3380CC4-5D6E-409C-BE32-E72D297353CC}">
              <c16:uniqueId val="{00000000-DD66-4DEF-9304-E18CC0B86257}"/>
            </c:ext>
          </c:extLst>
        </c:ser>
        <c:ser>
          <c:idx val="1"/>
          <c:order val="1"/>
          <c:tx>
            <c:strRef>
              <c:f>AUX!$A$535</c:f>
              <c:strCache>
                <c:ptCount val="1"/>
                <c:pt idx="0">
                  <c:v>2Q Box</c:v>
                </c:pt>
              </c:strCache>
            </c:strRef>
          </c:tx>
          <c:spPr>
            <a:solidFill>
              <a:schemeClr val="accent4">
                <a:lumMod val="60000"/>
                <a:lumOff val="40000"/>
              </a:schemeClr>
            </a:solidFill>
            <a:ln>
              <a:solidFill>
                <a:schemeClr val="accent4">
                  <a:lumMod val="20000"/>
                  <a:lumOff val="80000"/>
                </a:schemeClr>
              </a:solidFill>
            </a:ln>
          </c:spPr>
          <c:invertIfNegative val="0"/>
          <c:cat>
            <c:strRef>
              <c:f>AUX!$U$508</c:f>
              <c:strCache>
                <c:ptCount val="1"/>
                <c:pt idx="0">
                  <c:v>T83</c:v>
                </c:pt>
              </c:strCache>
            </c:strRef>
          </c:cat>
          <c:val>
            <c:numRef>
              <c:f>AUX!$U$535</c:f>
              <c:numCache>
                <c:formatCode>0.0</c:formatCode>
                <c:ptCount val="1"/>
                <c:pt idx="0">
                  <c:v>14.611640108962057</c:v>
                </c:pt>
              </c:numCache>
            </c:numRef>
          </c:val>
          <c:extLst xmlns:c16r2="http://schemas.microsoft.com/office/drawing/2015/06/chart">
            <c:ext xmlns:c16="http://schemas.microsoft.com/office/drawing/2014/chart" uri="{C3380CC4-5D6E-409C-BE32-E72D297353CC}">
              <c16:uniqueId val="{00000001-DD66-4DEF-9304-E18CC0B86257}"/>
            </c:ext>
          </c:extLst>
        </c:ser>
        <c:ser>
          <c:idx val="2"/>
          <c:order val="2"/>
          <c:tx>
            <c:strRef>
              <c:f>AUX!$A$536</c:f>
              <c:strCache>
                <c:ptCount val="1"/>
                <c:pt idx="0">
                  <c:v>3Q Box</c:v>
                </c:pt>
              </c:strCache>
            </c:strRef>
          </c:tx>
          <c:spPr>
            <a:solidFill>
              <a:schemeClr val="accent4">
                <a:lumMod val="60000"/>
                <a:lumOff val="40000"/>
              </a:schemeClr>
            </a:solidFill>
            <a:ln>
              <a:solidFill>
                <a:schemeClr val="accent4">
                  <a:lumMod val="20000"/>
                  <a:lumOff val="80000"/>
                </a:schemeClr>
              </a:solidFill>
            </a:ln>
          </c:spPr>
          <c:invertIfNegative val="0"/>
          <c:cat>
            <c:strRef>
              <c:f>AUX!$U$508</c:f>
              <c:strCache>
                <c:ptCount val="1"/>
                <c:pt idx="0">
                  <c:v>T83</c:v>
                </c:pt>
              </c:strCache>
            </c:strRef>
          </c:cat>
          <c:val>
            <c:numRef>
              <c:f>AUX!$U$536</c:f>
              <c:numCache>
                <c:formatCode>0.0</c:formatCode>
                <c:ptCount val="1"/>
                <c:pt idx="0">
                  <c:v>12.537255320219259</c:v>
                </c:pt>
              </c:numCache>
            </c:numRef>
          </c:val>
          <c:extLst xmlns:c16r2="http://schemas.microsoft.com/office/drawing/2015/06/chart">
            <c:ext xmlns:c16="http://schemas.microsoft.com/office/drawing/2014/chart" uri="{C3380CC4-5D6E-409C-BE32-E72D297353CC}">
              <c16:uniqueId val="{00000002-DD66-4DEF-9304-E18CC0B86257}"/>
            </c:ext>
          </c:extLst>
        </c:ser>
        <c:ser>
          <c:idx val="3"/>
          <c:order val="3"/>
          <c:tx>
            <c:strRef>
              <c:f>AUX!$A$538</c:f>
              <c:strCache>
                <c:ptCount val="1"/>
                <c:pt idx="0">
                  <c:v>bar2</c:v>
                </c:pt>
              </c:strCache>
            </c:strRef>
          </c:tx>
          <c:spPr>
            <a:solidFill>
              <a:schemeClr val="accent4">
                <a:lumMod val="20000"/>
                <a:lumOff val="80000"/>
              </a:schemeClr>
            </a:solidFill>
            <a:ln>
              <a:solidFill>
                <a:schemeClr val="accent4">
                  <a:lumMod val="20000"/>
                  <a:lumOff val="80000"/>
                </a:schemeClr>
              </a:solidFill>
            </a:ln>
          </c:spPr>
          <c:invertIfNegative val="0"/>
          <c:cat>
            <c:strRef>
              <c:f>AUX!$U$508</c:f>
              <c:strCache>
                <c:ptCount val="1"/>
                <c:pt idx="0">
                  <c:v>T83</c:v>
                </c:pt>
              </c:strCache>
            </c:strRef>
          </c:cat>
          <c:val>
            <c:numRef>
              <c:f>AUX!$U$538</c:f>
              <c:numCache>
                <c:formatCode>0.0</c:formatCode>
                <c:ptCount val="1"/>
                <c:pt idx="0">
                  <c:v>20.734827081969371</c:v>
                </c:pt>
              </c:numCache>
            </c:numRef>
          </c:val>
          <c:extLst xmlns:c16r2="http://schemas.microsoft.com/office/drawing/2015/06/chart">
            <c:ext xmlns:c16="http://schemas.microsoft.com/office/drawing/2014/chart" uri="{C3380CC4-5D6E-409C-BE32-E72D297353CC}">
              <c16:uniqueId val="{00000003-DD66-4DEF-9304-E18CC0B86257}"/>
            </c:ext>
          </c:extLst>
        </c:ser>
        <c:dLbls>
          <c:showLegendKey val="0"/>
          <c:showVal val="0"/>
          <c:showCatName val="0"/>
          <c:showSerName val="0"/>
          <c:showPercent val="0"/>
          <c:showBubbleSize val="0"/>
        </c:dLbls>
        <c:gapWidth val="0"/>
        <c:overlap val="100"/>
        <c:axId val="778592768"/>
        <c:axId val="778401408"/>
      </c:barChart>
      <c:scatterChart>
        <c:scatterStyle val="lineMarker"/>
        <c:varyColors val="0"/>
        <c:ser>
          <c:idx val="4"/>
          <c:order val="4"/>
          <c:tx>
            <c:strRef>
              <c:f>AUX!$A$530</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AUX!$U$530</c:f>
              <c:numCache>
                <c:formatCode>0.0</c:formatCode>
                <c:ptCount val="1"/>
                <c:pt idx="0">
                  <c:v>31.785604740759478</c:v>
                </c:pt>
              </c:numCache>
            </c:numRef>
          </c:xVal>
          <c:yVal>
            <c:numRef>
              <c:f>AUX!$U$508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DD66-4DEF-9304-E18CC0B86257}"/>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AUX!$U$532</c:f>
              <c:numCache>
                <c:formatCode>0.0</c:formatCode>
                <c:ptCount val="1"/>
                <c:pt idx="0">
                  <c:v>34.025847538416095</c:v>
                </c:pt>
              </c:numCache>
            </c:numRef>
          </c:xVal>
          <c:yVal>
            <c:numRef>
              <c:f>AUX!$U$508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DD66-4DEF-9304-E18CC0B86257}"/>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AUX!$U$531</c:f>
              <c:numCache>
                <c:formatCode>0.0</c:formatCode>
                <c:ptCount val="1"/>
                <c:pt idx="0">
                  <c:v>64.256534566344286</c:v>
                </c:pt>
              </c:numCache>
            </c:numRef>
          </c:xVal>
          <c:yVal>
            <c:numRef>
              <c:f>AUX!$U$508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DD66-4DEF-9304-E18CC0B86257}"/>
            </c:ext>
          </c:extLst>
        </c:ser>
        <c:dLbls>
          <c:showLegendKey val="0"/>
          <c:showVal val="0"/>
          <c:showCatName val="0"/>
          <c:showSerName val="0"/>
          <c:showPercent val="0"/>
          <c:showBubbleSize val="0"/>
        </c:dLbls>
        <c:axId val="778402560"/>
        <c:axId val="778401984"/>
      </c:scatterChart>
      <c:catAx>
        <c:axId val="778592768"/>
        <c:scaling>
          <c:orientation val="minMax"/>
        </c:scaling>
        <c:delete val="1"/>
        <c:axPos val="l"/>
        <c:numFmt formatCode="General" sourceLinked="0"/>
        <c:majorTickMark val="out"/>
        <c:minorTickMark val="none"/>
        <c:tickLblPos val="none"/>
        <c:crossAx val="778401408"/>
        <c:crosses val="autoZero"/>
        <c:auto val="1"/>
        <c:lblAlgn val="ctr"/>
        <c:lblOffset val="100"/>
        <c:noMultiLvlLbl val="0"/>
      </c:catAx>
      <c:valAx>
        <c:axId val="77840140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8592768"/>
        <c:crosses val="autoZero"/>
        <c:crossBetween val="between"/>
      </c:valAx>
      <c:valAx>
        <c:axId val="778401984"/>
        <c:scaling>
          <c:orientation val="minMax"/>
          <c:max val="0.5"/>
          <c:min val="-0.5"/>
        </c:scaling>
        <c:delete val="1"/>
        <c:axPos val="r"/>
        <c:numFmt formatCode="General" sourceLinked="1"/>
        <c:majorTickMark val="out"/>
        <c:minorTickMark val="none"/>
        <c:tickLblPos val="none"/>
        <c:crossAx val="778402560"/>
        <c:crosses val="max"/>
        <c:crossBetween val="midCat"/>
      </c:valAx>
      <c:valAx>
        <c:axId val="778402560"/>
        <c:scaling>
          <c:orientation val="minMax"/>
        </c:scaling>
        <c:delete val="1"/>
        <c:axPos val="b"/>
        <c:numFmt formatCode="0.0" sourceLinked="1"/>
        <c:majorTickMark val="out"/>
        <c:minorTickMark val="none"/>
        <c:tickLblPos val="none"/>
        <c:crossAx val="77840198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54645191409899"/>
          <c:y val="5.527854938271605E-2"/>
          <c:w val="0.86458309990660087"/>
          <c:h val="0.68576774691358033"/>
        </c:manualLayout>
      </c:layout>
      <c:lineChart>
        <c:grouping val="standard"/>
        <c:varyColors val="0"/>
        <c:ser>
          <c:idx val="0"/>
          <c:order val="0"/>
          <c:tx>
            <c:strRef>
              <c:f>AUX!$A$85</c:f>
              <c:strCache>
                <c:ptCount val="1"/>
                <c:pt idx="0">
                  <c:v>Continente</c:v>
                </c:pt>
              </c:strCache>
            </c:strRef>
          </c:tx>
          <c:spPr>
            <a:ln w="12700">
              <a:solidFill>
                <a:srgbClr val="FF0000"/>
              </a:solidFill>
            </a:ln>
          </c:spPr>
          <c:marker>
            <c:symbol val="none"/>
          </c:marker>
          <c:cat>
            <c:strRef>
              <c:f>AUX!$B$84:$U$84</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AUX!$B$85:$T$85</c:f>
              <c:numCache>
                <c:formatCode>0.0</c:formatCode>
                <c:ptCount val="19"/>
                <c:pt idx="0">
                  <c:v>72.236034473125429</c:v>
                </c:pt>
                <c:pt idx="1">
                  <c:v>72.59212045396508</c:v>
                </c:pt>
                <c:pt idx="2">
                  <c:v>72.939511744395816</c:v>
                </c:pt>
                <c:pt idx="3">
                  <c:v>73.382464218606671</c:v>
                </c:pt>
                <c:pt idx="4">
                  <c:v>73.807200112506806</c:v>
                </c:pt>
                <c:pt idx="5">
                  <c:v>74.111729973825817</c:v>
                </c:pt>
                <c:pt idx="6">
                  <c:v>74.53809573917448</c:v>
                </c:pt>
                <c:pt idx="7">
                  <c:v>74.836478445845216</c:v>
                </c:pt>
                <c:pt idx="8">
                  <c:v>75.268369061226039</c:v>
                </c:pt>
                <c:pt idx="9">
                  <c:v>75.58199477957811</c:v>
                </c:pt>
                <c:pt idx="10">
                  <c:v>76.037112625383713</c:v>
                </c:pt>
                <c:pt idx="11">
                  <c:v>76.384046458242906</c:v>
                </c:pt>
                <c:pt idx="12">
                  <c:v>76.656367834144277</c:v>
                </c:pt>
                <c:pt idx="13">
                  <c:v>77.046402771931596</c:v>
                </c:pt>
                <c:pt idx="14">
                  <c:v>77.325289100626719</c:v>
                </c:pt>
                <c:pt idx="15">
                  <c:v>77.576843495574096</c:v>
                </c:pt>
                <c:pt idx="16">
                  <c:v>77.805306415008317</c:v>
                </c:pt>
                <c:pt idx="17">
                  <c:v>78.066421385475564</c:v>
                </c:pt>
                <c:pt idx="18">
                  <c:v>78.238585311682172</c:v>
                </c:pt>
              </c:numCache>
            </c:numRef>
          </c:val>
          <c:smooth val="0"/>
          <c:extLst xmlns:c16r2="http://schemas.microsoft.com/office/drawing/2015/06/chart">
            <c:ext xmlns:c16="http://schemas.microsoft.com/office/drawing/2014/chart" uri="{C3380CC4-5D6E-409C-BE32-E72D297353CC}">
              <c16:uniqueId val="{00000000-E8F7-40EC-A0FA-7EAECED92B99}"/>
            </c:ext>
          </c:extLst>
        </c:ser>
        <c:ser>
          <c:idx val="1"/>
          <c:order val="1"/>
          <c:tx>
            <c:strRef>
              <c:f>AUX!$A$86</c:f>
              <c:strCache>
                <c:ptCount val="1"/>
                <c:pt idx="0">
                  <c:v>ARS Alentejo</c:v>
                </c:pt>
              </c:strCache>
            </c:strRef>
          </c:tx>
          <c:spPr>
            <a:ln w="12700">
              <a:solidFill>
                <a:schemeClr val="tx2">
                  <a:lumMod val="75000"/>
                </a:schemeClr>
              </a:solidFill>
            </a:ln>
          </c:spPr>
          <c:marker>
            <c:symbol val="none"/>
          </c:marker>
          <c:cat>
            <c:strRef>
              <c:f>AUX!$B$84:$U$84</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AUX!$B$86:$U$86</c:f>
              <c:numCache>
                <c:formatCode>0.0</c:formatCode>
                <c:ptCount val="20"/>
                <c:pt idx="0">
                  <c:v>72.163344621993545</c:v>
                </c:pt>
                <c:pt idx="1">
                  <c:v>72.461692114854188</c:v>
                </c:pt>
                <c:pt idx="2">
                  <c:v>72.89103620760649</c:v>
                </c:pt>
                <c:pt idx="3">
                  <c:v>73.37727177198677</c:v>
                </c:pt>
                <c:pt idx="4">
                  <c:v>73.853881158044345</c:v>
                </c:pt>
                <c:pt idx="5">
                  <c:v>73.912380255193284</c:v>
                </c:pt>
                <c:pt idx="6">
                  <c:v>74.251326067347932</c:v>
                </c:pt>
                <c:pt idx="7">
                  <c:v>74.335840265144981</c:v>
                </c:pt>
                <c:pt idx="8">
                  <c:v>74.985163064700203</c:v>
                </c:pt>
                <c:pt idx="9">
                  <c:v>75.208232057260446</c:v>
                </c:pt>
                <c:pt idx="10">
                  <c:v>75.722334686531298</c:v>
                </c:pt>
                <c:pt idx="11">
                  <c:v>75.745049595106863</c:v>
                </c:pt>
                <c:pt idx="12">
                  <c:v>75.963441647874902</c:v>
                </c:pt>
                <c:pt idx="13">
                  <c:v>76.302682941310806</c:v>
                </c:pt>
                <c:pt idx="14">
                  <c:v>76.72757198453084</c:v>
                </c:pt>
                <c:pt idx="15">
                  <c:v>76.957620281710049</c:v>
                </c:pt>
                <c:pt idx="16">
                  <c:v>77.270186410314679</c:v>
                </c:pt>
                <c:pt idx="17">
                  <c:v>77.121529380533971</c:v>
                </c:pt>
                <c:pt idx="18">
                  <c:v>77.287169492948692</c:v>
                </c:pt>
                <c:pt idx="19">
                  <c:v>77.103925518232842</c:v>
                </c:pt>
              </c:numCache>
            </c:numRef>
          </c:val>
          <c:smooth val="0"/>
          <c:extLst xmlns:c16r2="http://schemas.microsoft.com/office/drawing/2015/06/chart">
            <c:ext xmlns:c16="http://schemas.microsoft.com/office/drawing/2014/chart" uri="{C3380CC4-5D6E-409C-BE32-E72D297353CC}">
              <c16:uniqueId val="{00000001-E8F7-40EC-A0FA-7EAECED92B99}"/>
            </c:ext>
          </c:extLst>
        </c:ser>
        <c:ser>
          <c:idx val="2"/>
          <c:order val="2"/>
          <c:tx>
            <c:strRef>
              <c:f>AUX!$A$87</c:f>
              <c:strCache>
                <c:ptCount val="1"/>
                <c:pt idx="0">
                  <c:v>ACeS Alentejo Central</c:v>
                </c:pt>
              </c:strCache>
            </c:strRef>
          </c:tx>
          <c:spPr>
            <a:ln w="25400">
              <a:solidFill>
                <a:srgbClr val="008080"/>
              </a:solidFill>
            </a:ln>
          </c:spPr>
          <c:marker>
            <c:symbol val="none"/>
          </c:marker>
          <c:errBars>
            <c:errDir val="y"/>
            <c:errBarType val="both"/>
            <c:errValType val="cust"/>
            <c:noEndCap val="0"/>
            <c:plus>
              <c:numRef>
                <c:f>AUX!$B$90:$T$90</c:f>
                <c:numCache>
                  <c:formatCode>General</c:formatCode>
                  <c:ptCount val="19"/>
                  <c:pt idx="0">
                    <c:v>0.58636543804514929</c:v>
                  </c:pt>
                  <c:pt idx="1">
                    <c:v>0.57308999333662314</c:v>
                  </c:pt>
                  <c:pt idx="2">
                    <c:v>0.5556180489920024</c:v>
                  </c:pt>
                  <c:pt idx="3">
                    <c:v>0.54730883495228966</c:v>
                  </c:pt>
                  <c:pt idx="4">
                    <c:v>0.54676772604319979</c:v>
                  </c:pt>
                  <c:pt idx="5">
                    <c:v>0.52580529198235126</c:v>
                  </c:pt>
                  <c:pt idx="6">
                    <c:v>0.52309964680843279</c:v>
                  </c:pt>
                  <c:pt idx="7">
                    <c:v>0.52790806676158297</c:v>
                  </c:pt>
                  <c:pt idx="8">
                    <c:v>0.53395976071742268</c:v>
                  </c:pt>
                  <c:pt idx="9">
                    <c:v>0.52524409780207293</c:v>
                  </c:pt>
                  <c:pt idx="10">
                    <c:v>0.5191325141205283</c:v>
                  </c:pt>
                  <c:pt idx="11">
                    <c:v>0.53104649271250537</c:v>
                  </c:pt>
                  <c:pt idx="12">
                    <c:v>0.52772082554781718</c:v>
                  </c:pt>
                  <c:pt idx="13">
                    <c:v>0.5308020285301609</c:v>
                  </c:pt>
                  <c:pt idx="14">
                    <c:v>0.50512328940575912</c:v>
                  </c:pt>
                  <c:pt idx="15">
                    <c:v>0.51932617782600232</c:v>
                  </c:pt>
                  <c:pt idx="16">
                    <c:v>0.5170885015062936</c:v>
                  </c:pt>
                  <c:pt idx="17">
                    <c:v>0.54296572146836297</c:v>
                  </c:pt>
                  <c:pt idx="18">
                    <c:v>0.51561334551973914</c:v>
                  </c:pt>
                </c:numCache>
              </c:numRef>
            </c:plus>
            <c:minus>
              <c:numRef>
                <c:f>AUX!$B$90:$T$90</c:f>
                <c:numCache>
                  <c:formatCode>General</c:formatCode>
                  <c:ptCount val="19"/>
                  <c:pt idx="0">
                    <c:v>0.58636543804514929</c:v>
                  </c:pt>
                  <c:pt idx="1">
                    <c:v>0.57308999333662314</c:v>
                  </c:pt>
                  <c:pt idx="2">
                    <c:v>0.5556180489920024</c:v>
                  </c:pt>
                  <c:pt idx="3">
                    <c:v>0.54730883495228966</c:v>
                  </c:pt>
                  <c:pt idx="4">
                    <c:v>0.54676772604319979</c:v>
                  </c:pt>
                  <c:pt idx="5">
                    <c:v>0.52580529198235126</c:v>
                  </c:pt>
                  <c:pt idx="6">
                    <c:v>0.52309964680843279</c:v>
                  </c:pt>
                  <c:pt idx="7">
                    <c:v>0.52790806676158297</c:v>
                  </c:pt>
                  <c:pt idx="8">
                    <c:v>0.53395976071742268</c:v>
                  </c:pt>
                  <c:pt idx="9">
                    <c:v>0.52524409780207293</c:v>
                  </c:pt>
                  <c:pt idx="10">
                    <c:v>0.5191325141205283</c:v>
                  </c:pt>
                  <c:pt idx="11">
                    <c:v>0.53104649271250537</c:v>
                  </c:pt>
                  <c:pt idx="12">
                    <c:v>0.52772082554781718</c:v>
                  </c:pt>
                  <c:pt idx="13">
                    <c:v>0.5308020285301609</c:v>
                  </c:pt>
                  <c:pt idx="14">
                    <c:v>0.50512328940575912</c:v>
                  </c:pt>
                  <c:pt idx="15">
                    <c:v>0.51932617782600232</c:v>
                  </c:pt>
                  <c:pt idx="16">
                    <c:v>0.5170885015062936</c:v>
                  </c:pt>
                  <c:pt idx="17">
                    <c:v>0.54296572146836297</c:v>
                  </c:pt>
                  <c:pt idx="18">
                    <c:v>0.51561334551973914</c:v>
                  </c:pt>
                </c:numCache>
              </c:numRef>
            </c:minus>
            <c:spPr>
              <a:ln>
                <a:solidFill>
                  <a:srgbClr val="008080"/>
                </a:solidFill>
              </a:ln>
            </c:spPr>
          </c:errBars>
          <c:cat>
            <c:strRef>
              <c:f>AUX!$B$84:$U$84</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AUX!$B$87:$U$87</c:f>
              <c:numCache>
                <c:formatCode>0.0</c:formatCode>
                <c:ptCount val="20"/>
                <c:pt idx="0">
                  <c:v>73.292625014271422</c:v>
                </c:pt>
                <c:pt idx="1">
                  <c:v>73.668134828157349</c:v>
                </c:pt>
                <c:pt idx="2">
                  <c:v>74.351459671580528</c:v>
                </c:pt>
                <c:pt idx="3">
                  <c:v>74.917177144530996</c:v>
                </c:pt>
                <c:pt idx="4">
                  <c:v>75.587993026015283</c:v>
                </c:pt>
                <c:pt idx="5">
                  <c:v>75.628527978185048</c:v>
                </c:pt>
                <c:pt idx="6">
                  <c:v>75.967221970405447</c:v>
                </c:pt>
                <c:pt idx="7">
                  <c:v>75.934768075928091</c:v>
                </c:pt>
                <c:pt idx="8">
                  <c:v>76.493923806664228</c:v>
                </c:pt>
                <c:pt idx="9">
                  <c:v>76.55801290435862</c:v>
                </c:pt>
                <c:pt idx="10">
                  <c:v>76.670102029387451</c:v>
                </c:pt>
                <c:pt idx="11">
                  <c:v>76.842535151296573</c:v>
                </c:pt>
                <c:pt idx="12">
                  <c:v>77.174920007463669</c:v>
                </c:pt>
                <c:pt idx="13">
                  <c:v>77.915704311338658</c:v>
                </c:pt>
                <c:pt idx="14">
                  <c:v>78.257331389206911</c:v>
                </c:pt>
                <c:pt idx="15">
                  <c:v>78.249252996974164</c:v>
                </c:pt>
                <c:pt idx="16">
                  <c:v>78.297536857663033</c:v>
                </c:pt>
                <c:pt idx="17">
                  <c:v>78.225543306259254</c:v>
                </c:pt>
                <c:pt idx="18">
                  <c:v>78.423106342895494</c:v>
                </c:pt>
                <c:pt idx="19">
                  <c:v>78.121374220675591</c:v>
                </c:pt>
              </c:numCache>
            </c:numRef>
          </c:val>
          <c:smooth val="0"/>
          <c:extLst xmlns:c16r2="http://schemas.microsoft.com/office/drawing/2015/06/chart">
            <c:ext xmlns:c16="http://schemas.microsoft.com/office/drawing/2014/chart" uri="{C3380CC4-5D6E-409C-BE32-E72D297353CC}">
              <c16:uniqueId val="{00000002-E8F7-40EC-A0FA-7EAECED92B99}"/>
            </c:ext>
          </c:extLst>
        </c:ser>
        <c:dLbls>
          <c:showLegendKey val="0"/>
          <c:showVal val="0"/>
          <c:showCatName val="0"/>
          <c:showSerName val="0"/>
          <c:showPercent val="0"/>
          <c:showBubbleSize val="0"/>
        </c:dLbls>
        <c:marker val="1"/>
        <c:smooth val="0"/>
        <c:axId val="148926976"/>
        <c:axId val="149048704"/>
      </c:lineChart>
      <c:catAx>
        <c:axId val="148926976"/>
        <c:scaling>
          <c:orientation val="minMax"/>
        </c:scaling>
        <c:delete val="0"/>
        <c:axPos val="b"/>
        <c:numFmt formatCode="General" sourceLinked="1"/>
        <c:majorTickMark val="out"/>
        <c:minorTickMark val="none"/>
        <c:tickLblPos val="nextTo"/>
        <c:txPr>
          <a:bodyPr rot="-5400000" vert="horz"/>
          <a:lstStyle/>
          <a:p>
            <a:pPr>
              <a:defRPr lang="en-US" sz="900">
                <a:latin typeface="Arial" pitchFamily="34" charset="0"/>
                <a:cs typeface="Arial" pitchFamily="34" charset="0"/>
              </a:defRPr>
            </a:pPr>
            <a:endParaRPr lang="pt-PT"/>
          </a:p>
        </c:txPr>
        <c:crossAx val="149048704"/>
        <c:crosses val="autoZero"/>
        <c:auto val="1"/>
        <c:lblAlgn val="ctr"/>
        <c:lblOffset val="100"/>
        <c:tickLblSkip val="1"/>
        <c:tickMarkSkip val="1"/>
        <c:noMultiLvlLbl val="0"/>
      </c:catAx>
      <c:valAx>
        <c:axId val="149048704"/>
        <c:scaling>
          <c:orientation val="minMax"/>
          <c:max val="88"/>
          <c:min val="68"/>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Anos</a:t>
                </a:r>
              </a:p>
            </c:rich>
          </c:tx>
          <c:layout>
            <c:manualLayout>
              <c:xMode val="edge"/>
              <c:yMode val="edge"/>
              <c:x val="5.2175536881419234E-3"/>
              <c:y val="1.1797839506172863E-2"/>
            </c:manualLayout>
          </c:layout>
          <c:overlay val="0"/>
        </c:title>
        <c:numFmt formatCode="0" sourceLinked="0"/>
        <c:majorTickMark val="out"/>
        <c:minorTickMark val="none"/>
        <c:tickLblPos val="nextTo"/>
        <c:spPr>
          <a:ln>
            <a:solidFill>
              <a:schemeClr val="bg1">
                <a:lumMod val="85000"/>
              </a:schemeClr>
            </a:solidFill>
          </a:ln>
        </c:spPr>
        <c:txPr>
          <a:bodyPr/>
          <a:lstStyle/>
          <a:p>
            <a:pPr>
              <a:defRPr lang="en-US" sz="900">
                <a:latin typeface="Arial" pitchFamily="34" charset="0"/>
                <a:cs typeface="Arial" pitchFamily="34" charset="0"/>
              </a:defRPr>
            </a:pPr>
            <a:endParaRPr lang="pt-PT"/>
          </a:p>
        </c:txPr>
        <c:crossAx val="148926976"/>
        <c:crosses val="autoZero"/>
        <c:crossBetween val="between"/>
        <c:majorUnit val="2"/>
        <c:minorUnit val="0.4"/>
      </c:valAx>
    </c:plotArea>
    <c:legend>
      <c:legendPos val="b"/>
      <c:layout>
        <c:manualLayout>
          <c:xMode val="edge"/>
          <c:yMode val="edge"/>
          <c:x val="1.6211251167133525E-2"/>
          <c:y val="0.89670023148151135"/>
          <c:w val="0.96757749766573364"/>
          <c:h val="8.370100308642122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w="3175">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4">
                <a:lumMod val="20000"/>
                <a:lumOff val="80000"/>
              </a:schemeClr>
            </a:solidFill>
            <a:ln>
              <a:solidFill>
                <a:schemeClr val="accent4">
                  <a:lumMod val="20000"/>
                  <a:lumOff val="80000"/>
                </a:schemeClr>
              </a:solidFill>
            </a:ln>
          </c:spPr>
          <c:invertIfNegative val="0"/>
          <c:cat>
            <c:strRef>
              <c:f>AUX!$V$508</c:f>
              <c:strCache>
                <c:ptCount val="1"/>
                <c:pt idx="0">
                  <c:v>P15</c:v>
                </c:pt>
              </c:strCache>
            </c:strRef>
          </c:cat>
          <c:val>
            <c:numRef>
              <c:f>AUX!$V$534</c:f>
              <c:numCache>
                <c:formatCode>0.0</c:formatCode>
                <c:ptCount val="1"/>
                <c:pt idx="0">
                  <c:v>66.04258172428905</c:v>
                </c:pt>
              </c:numCache>
            </c:numRef>
          </c:val>
          <c:extLst xmlns:c16r2="http://schemas.microsoft.com/office/drawing/2015/06/chart">
            <c:ext xmlns:c16="http://schemas.microsoft.com/office/drawing/2014/chart" uri="{C3380CC4-5D6E-409C-BE32-E72D297353CC}">
              <c16:uniqueId val="{00000000-96C1-4A69-BC69-C6755DD5A357}"/>
            </c:ext>
          </c:extLst>
        </c:ser>
        <c:ser>
          <c:idx val="1"/>
          <c:order val="1"/>
          <c:tx>
            <c:strRef>
              <c:f>AUX!$A$535</c:f>
              <c:strCache>
                <c:ptCount val="1"/>
                <c:pt idx="0">
                  <c:v>2Q Box</c:v>
                </c:pt>
              </c:strCache>
            </c:strRef>
          </c:tx>
          <c:spPr>
            <a:solidFill>
              <a:schemeClr val="accent4">
                <a:lumMod val="60000"/>
                <a:lumOff val="40000"/>
              </a:schemeClr>
            </a:solidFill>
            <a:ln>
              <a:solidFill>
                <a:schemeClr val="accent4">
                  <a:lumMod val="20000"/>
                  <a:lumOff val="80000"/>
                </a:schemeClr>
              </a:solidFill>
            </a:ln>
          </c:spPr>
          <c:invertIfNegative val="0"/>
          <c:cat>
            <c:strRef>
              <c:f>AUX!$V$508</c:f>
              <c:strCache>
                <c:ptCount val="1"/>
                <c:pt idx="0">
                  <c:v>P15</c:v>
                </c:pt>
              </c:strCache>
            </c:strRef>
          </c:cat>
          <c:val>
            <c:numRef>
              <c:f>AUX!$V$535</c:f>
              <c:numCache>
                <c:formatCode>0.0</c:formatCode>
                <c:ptCount val="1"/>
                <c:pt idx="0">
                  <c:v>8.6814743604297746</c:v>
                </c:pt>
              </c:numCache>
            </c:numRef>
          </c:val>
          <c:extLst xmlns:c16r2="http://schemas.microsoft.com/office/drawing/2015/06/chart">
            <c:ext xmlns:c16="http://schemas.microsoft.com/office/drawing/2014/chart" uri="{C3380CC4-5D6E-409C-BE32-E72D297353CC}">
              <c16:uniqueId val="{00000001-96C1-4A69-BC69-C6755DD5A357}"/>
            </c:ext>
          </c:extLst>
        </c:ser>
        <c:ser>
          <c:idx val="2"/>
          <c:order val="2"/>
          <c:tx>
            <c:strRef>
              <c:f>AUX!$A$536</c:f>
              <c:strCache>
                <c:ptCount val="1"/>
                <c:pt idx="0">
                  <c:v>3Q Box</c:v>
                </c:pt>
              </c:strCache>
            </c:strRef>
          </c:tx>
          <c:spPr>
            <a:solidFill>
              <a:schemeClr val="accent4">
                <a:lumMod val="60000"/>
                <a:lumOff val="40000"/>
              </a:schemeClr>
            </a:solidFill>
            <a:ln>
              <a:solidFill>
                <a:schemeClr val="accent4">
                  <a:lumMod val="20000"/>
                  <a:lumOff val="80000"/>
                </a:schemeClr>
              </a:solidFill>
            </a:ln>
          </c:spPr>
          <c:invertIfNegative val="0"/>
          <c:cat>
            <c:strRef>
              <c:f>AUX!$V$508</c:f>
              <c:strCache>
                <c:ptCount val="1"/>
                <c:pt idx="0">
                  <c:v>P15</c:v>
                </c:pt>
              </c:strCache>
            </c:strRef>
          </c:cat>
          <c:val>
            <c:numRef>
              <c:f>AUX!$V$536</c:f>
              <c:numCache>
                <c:formatCode>0.0</c:formatCode>
                <c:ptCount val="1"/>
                <c:pt idx="0">
                  <c:v>7.6290197381432563</c:v>
                </c:pt>
              </c:numCache>
            </c:numRef>
          </c:val>
          <c:extLst xmlns:c16r2="http://schemas.microsoft.com/office/drawing/2015/06/chart">
            <c:ext xmlns:c16="http://schemas.microsoft.com/office/drawing/2014/chart" uri="{C3380CC4-5D6E-409C-BE32-E72D297353CC}">
              <c16:uniqueId val="{00000002-96C1-4A69-BC69-C6755DD5A357}"/>
            </c:ext>
          </c:extLst>
        </c:ser>
        <c:ser>
          <c:idx val="3"/>
          <c:order val="3"/>
          <c:tx>
            <c:strRef>
              <c:f>AUX!$A$538</c:f>
              <c:strCache>
                <c:ptCount val="1"/>
                <c:pt idx="0">
                  <c:v>bar2</c:v>
                </c:pt>
              </c:strCache>
            </c:strRef>
          </c:tx>
          <c:spPr>
            <a:solidFill>
              <a:schemeClr val="accent4">
                <a:lumMod val="20000"/>
                <a:lumOff val="80000"/>
              </a:schemeClr>
            </a:solidFill>
            <a:ln>
              <a:solidFill>
                <a:schemeClr val="accent4">
                  <a:lumMod val="20000"/>
                  <a:lumOff val="80000"/>
                </a:schemeClr>
              </a:solidFill>
            </a:ln>
          </c:spPr>
          <c:invertIfNegative val="0"/>
          <c:cat>
            <c:strRef>
              <c:f>AUX!$V$508</c:f>
              <c:strCache>
                <c:ptCount val="1"/>
                <c:pt idx="0">
                  <c:v>P15</c:v>
                </c:pt>
              </c:strCache>
            </c:strRef>
          </c:cat>
          <c:val>
            <c:numRef>
              <c:f>AUX!$V$538</c:f>
              <c:numCache>
                <c:formatCode>0.0</c:formatCode>
                <c:ptCount val="1"/>
                <c:pt idx="0">
                  <c:v>17.646924177137919</c:v>
                </c:pt>
              </c:numCache>
            </c:numRef>
          </c:val>
          <c:extLst xmlns:c16r2="http://schemas.microsoft.com/office/drawing/2015/06/chart">
            <c:ext xmlns:c16="http://schemas.microsoft.com/office/drawing/2014/chart" uri="{C3380CC4-5D6E-409C-BE32-E72D297353CC}">
              <c16:uniqueId val="{00000003-96C1-4A69-BC69-C6755DD5A357}"/>
            </c:ext>
          </c:extLst>
        </c:ser>
        <c:dLbls>
          <c:showLegendKey val="0"/>
          <c:showVal val="0"/>
          <c:showCatName val="0"/>
          <c:showSerName val="0"/>
          <c:showPercent val="0"/>
          <c:showBubbleSize val="0"/>
        </c:dLbls>
        <c:gapWidth val="0"/>
        <c:overlap val="100"/>
        <c:axId val="778594304"/>
        <c:axId val="778830976"/>
      </c:barChart>
      <c:scatterChart>
        <c:scatterStyle val="lineMarker"/>
        <c:varyColors val="0"/>
        <c:ser>
          <c:idx val="4"/>
          <c:order val="4"/>
          <c:tx>
            <c:strRef>
              <c:f>AUX!$A$530</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AUX!$V$530</c:f>
              <c:numCache>
                <c:formatCode>0.0</c:formatCode>
                <c:ptCount val="1"/>
                <c:pt idx="0">
                  <c:v>79.872245596340164</c:v>
                </c:pt>
              </c:numCache>
            </c:numRef>
          </c:xVal>
          <c:yVal>
            <c:numRef>
              <c:f>AUX!$V$508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96C1-4A69-BC69-C6755DD5A357}"/>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AUX!$V$532</c:f>
              <c:numCache>
                <c:formatCode>0.0</c:formatCode>
                <c:ptCount val="1"/>
                <c:pt idx="0">
                  <c:v>80.353515535900669</c:v>
                </c:pt>
              </c:numCache>
            </c:numRef>
          </c:xVal>
          <c:yVal>
            <c:numRef>
              <c:f>AUX!$V$508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96C1-4A69-BC69-C6755DD5A357}"/>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AUX!$V$531</c:f>
              <c:numCache>
                <c:formatCode>0.0</c:formatCode>
                <c:ptCount val="1"/>
                <c:pt idx="0">
                  <c:v>75.715033751912358</c:v>
                </c:pt>
              </c:numCache>
            </c:numRef>
          </c:xVal>
          <c:yVal>
            <c:numRef>
              <c:f>AUX!$V$508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96C1-4A69-BC69-C6755DD5A357}"/>
            </c:ext>
          </c:extLst>
        </c:ser>
        <c:dLbls>
          <c:showLegendKey val="0"/>
          <c:showVal val="0"/>
          <c:showCatName val="0"/>
          <c:showSerName val="0"/>
          <c:showPercent val="0"/>
          <c:showBubbleSize val="0"/>
        </c:dLbls>
        <c:axId val="778832128"/>
        <c:axId val="778831552"/>
      </c:scatterChart>
      <c:catAx>
        <c:axId val="778594304"/>
        <c:scaling>
          <c:orientation val="minMax"/>
        </c:scaling>
        <c:delete val="1"/>
        <c:axPos val="l"/>
        <c:numFmt formatCode="General" sourceLinked="0"/>
        <c:majorTickMark val="out"/>
        <c:minorTickMark val="none"/>
        <c:tickLblPos val="none"/>
        <c:crossAx val="778830976"/>
        <c:crosses val="autoZero"/>
        <c:auto val="1"/>
        <c:lblAlgn val="ctr"/>
        <c:lblOffset val="100"/>
        <c:noMultiLvlLbl val="0"/>
      </c:catAx>
      <c:valAx>
        <c:axId val="77883097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8594304"/>
        <c:crosses val="autoZero"/>
        <c:crossBetween val="between"/>
      </c:valAx>
      <c:valAx>
        <c:axId val="778831552"/>
        <c:scaling>
          <c:orientation val="minMax"/>
          <c:max val="0.5"/>
          <c:min val="-0.5"/>
        </c:scaling>
        <c:delete val="1"/>
        <c:axPos val="r"/>
        <c:numFmt formatCode="General" sourceLinked="1"/>
        <c:majorTickMark val="out"/>
        <c:minorTickMark val="none"/>
        <c:tickLblPos val="none"/>
        <c:crossAx val="778832128"/>
        <c:crosses val="max"/>
        <c:crossBetween val="midCat"/>
      </c:valAx>
      <c:valAx>
        <c:axId val="778832128"/>
        <c:scaling>
          <c:orientation val="minMax"/>
        </c:scaling>
        <c:delete val="1"/>
        <c:axPos val="b"/>
        <c:numFmt formatCode="0.0" sourceLinked="1"/>
        <c:majorTickMark val="out"/>
        <c:minorTickMark val="none"/>
        <c:tickLblPos val="none"/>
        <c:crossAx val="77883155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AUX!$AL$508</c:f>
              <c:strCache>
                <c:ptCount val="1"/>
                <c:pt idx="0">
                  <c:v>DIC_H</c:v>
                </c:pt>
              </c:strCache>
            </c:strRef>
          </c:cat>
          <c:val>
            <c:numRef>
              <c:f>AUX!$AL$534</c:f>
              <c:numCache>
                <c:formatCode>0.0</c:formatCode>
                <c:ptCount val="1"/>
                <c:pt idx="0">
                  <c:v>36.200297527036781</c:v>
                </c:pt>
              </c:numCache>
            </c:numRef>
          </c:val>
          <c:extLst xmlns:c16r2="http://schemas.microsoft.com/office/drawing/2015/06/chart">
            <c:ext xmlns:c16="http://schemas.microsoft.com/office/drawing/2014/chart" uri="{C3380CC4-5D6E-409C-BE32-E72D297353CC}">
              <c16:uniqueId val="{00000000-9585-4092-AA9F-64877774D960}"/>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AUX!$AL$508</c:f>
              <c:strCache>
                <c:ptCount val="1"/>
                <c:pt idx="0">
                  <c:v>DIC_H</c:v>
                </c:pt>
              </c:strCache>
            </c:strRef>
          </c:cat>
          <c:val>
            <c:numRef>
              <c:f>AUX!$AL$535</c:f>
              <c:numCache>
                <c:formatCode>0.0</c:formatCode>
                <c:ptCount val="1"/>
                <c:pt idx="0">
                  <c:v>23.530251187862028</c:v>
                </c:pt>
              </c:numCache>
            </c:numRef>
          </c:val>
          <c:extLst xmlns:c16r2="http://schemas.microsoft.com/office/drawing/2015/06/chart">
            <c:ext xmlns:c16="http://schemas.microsoft.com/office/drawing/2014/chart" uri="{C3380CC4-5D6E-409C-BE32-E72D297353CC}">
              <c16:uniqueId val="{00000001-9585-4092-AA9F-64877774D960}"/>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AUX!$AL$508</c:f>
              <c:strCache>
                <c:ptCount val="1"/>
                <c:pt idx="0">
                  <c:v>DIC_H</c:v>
                </c:pt>
              </c:strCache>
            </c:strRef>
          </c:cat>
          <c:val>
            <c:numRef>
              <c:f>AUX!$AL$536</c:f>
              <c:numCache>
                <c:formatCode>0.0</c:formatCode>
                <c:ptCount val="1"/>
                <c:pt idx="0">
                  <c:v>14.858280946586085</c:v>
                </c:pt>
              </c:numCache>
            </c:numRef>
          </c:val>
          <c:extLst xmlns:c16r2="http://schemas.microsoft.com/office/drawing/2015/06/chart">
            <c:ext xmlns:c16="http://schemas.microsoft.com/office/drawing/2014/chart" uri="{C3380CC4-5D6E-409C-BE32-E72D297353CC}">
              <c16:uniqueId val="{00000002-9585-4092-AA9F-64877774D960}"/>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AUX!$AL$508</c:f>
              <c:strCache>
                <c:ptCount val="1"/>
                <c:pt idx="0">
                  <c:v>DIC_H</c:v>
                </c:pt>
              </c:strCache>
            </c:strRef>
          </c:cat>
          <c:val>
            <c:numRef>
              <c:f>AUX!$AL$538</c:f>
              <c:numCache>
                <c:formatCode>0.0</c:formatCode>
                <c:ptCount val="1"/>
                <c:pt idx="0">
                  <c:v>25.411170338515106</c:v>
                </c:pt>
              </c:numCache>
            </c:numRef>
          </c:val>
          <c:extLst xmlns:c16r2="http://schemas.microsoft.com/office/drawing/2015/06/chart">
            <c:ext xmlns:c16="http://schemas.microsoft.com/office/drawing/2014/chart" uri="{C3380CC4-5D6E-409C-BE32-E72D297353CC}">
              <c16:uniqueId val="{00000003-9585-4092-AA9F-64877774D960}"/>
            </c:ext>
          </c:extLst>
        </c:ser>
        <c:dLbls>
          <c:showLegendKey val="0"/>
          <c:showVal val="0"/>
          <c:showCatName val="0"/>
          <c:showSerName val="0"/>
          <c:showPercent val="0"/>
          <c:showBubbleSize val="0"/>
        </c:dLbls>
        <c:gapWidth val="0"/>
        <c:overlap val="100"/>
        <c:axId val="778673664"/>
        <c:axId val="778834432"/>
      </c:barChart>
      <c:scatterChart>
        <c:scatterStyle val="lineMarker"/>
        <c:varyColors val="0"/>
        <c:ser>
          <c:idx val="4"/>
          <c:order val="4"/>
          <c:tx>
            <c:strRef>
              <c:f>AUX!$A$530</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AUX!$AL$530</c:f>
              <c:numCache>
                <c:formatCode>0.0</c:formatCode>
                <c:ptCount val="1"/>
                <c:pt idx="0">
                  <c:v>136.49360010368068</c:v>
                </c:pt>
              </c:numCache>
            </c:numRef>
          </c:xVal>
          <c:yVal>
            <c:numRef>
              <c:f>AUX!$AL$508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9585-4092-AA9F-64877774D960}"/>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AUX!$AL$532</c:f>
              <c:numCache>
                <c:formatCode>0.0</c:formatCode>
                <c:ptCount val="1"/>
                <c:pt idx="0">
                  <c:v>29.157430442685428</c:v>
                </c:pt>
              </c:numCache>
            </c:numRef>
          </c:xVal>
          <c:yVal>
            <c:numRef>
              <c:f>AUX!$AL$508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9585-4092-AA9F-64877774D960}"/>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AUX!$AL$531</c:f>
              <c:numCache>
                <c:formatCode>0.0</c:formatCode>
                <c:ptCount val="1"/>
                <c:pt idx="0">
                  <c:v>53.410328453096987</c:v>
                </c:pt>
              </c:numCache>
            </c:numRef>
          </c:xVal>
          <c:yVal>
            <c:numRef>
              <c:f>AUX!$AL$508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9585-4092-AA9F-64877774D960}"/>
            </c:ext>
          </c:extLst>
        </c:ser>
        <c:dLbls>
          <c:showLegendKey val="0"/>
          <c:showVal val="0"/>
          <c:showCatName val="0"/>
          <c:showSerName val="0"/>
          <c:showPercent val="0"/>
          <c:showBubbleSize val="0"/>
        </c:dLbls>
        <c:axId val="778835584"/>
        <c:axId val="778835008"/>
      </c:scatterChart>
      <c:catAx>
        <c:axId val="778673664"/>
        <c:scaling>
          <c:orientation val="minMax"/>
        </c:scaling>
        <c:delete val="1"/>
        <c:axPos val="l"/>
        <c:numFmt formatCode="General" sourceLinked="0"/>
        <c:majorTickMark val="out"/>
        <c:minorTickMark val="none"/>
        <c:tickLblPos val="none"/>
        <c:crossAx val="778834432"/>
        <c:crosses val="autoZero"/>
        <c:auto val="1"/>
        <c:lblAlgn val="ctr"/>
        <c:lblOffset val="100"/>
        <c:noMultiLvlLbl val="0"/>
      </c:catAx>
      <c:valAx>
        <c:axId val="77883443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8673664"/>
        <c:crosses val="autoZero"/>
        <c:crossBetween val="between"/>
      </c:valAx>
      <c:valAx>
        <c:axId val="778835008"/>
        <c:scaling>
          <c:orientation val="minMax"/>
          <c:max val="0.5"/>
          <c:min val="-0.5"/>
        </c:scaling>
        <c:delete val="1"/>
        <c:axPos val="r"/>
        <c:numFmt formatCode="General" sourceLinked="1"/>
        <c:majorTickMark val="out"/>
        <c:minorTickMark val="none"/>
        <c:tickLblPos val="none"/>
        <c:crossAx val="778835584"/>
        <c:crosses val="max"/>
        <c:crossBetween val="midCat"/>
      </c:valAx>
      <c:valAx>
        <c:axId val="778835584"/>
        <c:scaling>
          <c:orientation val="minMax"/>
        </c:scaling>
        <c:delete val="1"/>
        <c:axPos val="b"/>
        <c:numFmt formatCode="0.0" sourceLinked="1"/>
        <c:majorTickMark val="out"/>
        <c:minorTickMark val="none"/>
        <c:tickLblPos val="none"/>
        <c:crossAx val="77883500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AUX!$AM$508</c:f>
              <c:strCache>
                <c:ptCount val="1"/>
                <c:pt idx="0">
                  <c:v>DIC_M</c:v>
                </c:pt>
              </c:strCache>
            </c:strRef>
          </c:cat>
          <c:val>
            <c:numRef>
              <c:f>AUX!$AM$534</c:f>
              <c:numCache>
                <c:formatCode>0.0</c:formatCode>
                <c:ptCount val="1"/>
                <c:pt idx="0">
                  <c:v>33.221476930509134</c:v>
                </c:pt>
              </c:numCache>
            </c:numRef>
          </c:val>
          <c:extLst xmlns:c16r2="http://schemas.microsoft.com/office/drawing/2015/06/chart">
            <c:ext xmlns:c16="http://schemas.microsoft.com/office/drawing/2014/chart" uri="{C3380CC4-5D6E-409C-BE32-E72D297353CC}">
              <c16:uniqueId val="{00000000-3360-4943-9E4C-8B1A9824BEB6}"/>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AUX!$AM$508</c:f>
              <c:strCache>
                <c:ptCount val="1"/>
                <c:pt idx="0">
                  <c:v>DIC_M</c:v>
                </c:pt>
              </c:strCache>
            </c:strRef>
          </c:cat>
          <c:val>
            <c:numRef>
              <c:f>AUX!$AM$535</c:f>
              <c:numCache>
                <c:formatCode>0.0</c:formatCode>
                <c:ptCount val="1"/>
                <c:pt idx="0">
                  <c:v>22.764562457326619</c:v>
                </c:pt>
              </c:numCache>
            </c:numRef>
          </c:val>
          <c:extLst xmlns:c16r2="http://schemas.microsoft.com/office/drawing/2015/06/chart">
            <c:ext xmlns:c16="http://schemas.microsoft.com/office/drawing/2014/chart" uri="{C3380CC4-5D6E-409C-BE32-E72D297353CC}">
              <c16:uniqueId val="{00000001-3360-4943-9E4C-8B1A9824BEB6}"/>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AUX!$AM$508</c:f>
              <c:strCache>
                <c:ptCount val="1"/>
                <c:pt idx="0">
                  <c:v>DIC_M</c:v>
                </c:pt>
              </c:strCache>
            </c:strRef>
          </c:cat>
          <c:val>
            <c:numRef>
              <c:f>AUX!$AM$536</c:f>
              <c:numCache>
                <c:formatCode>0.0</c:formatCode>
                <c:ptCount val="1"/>
                <c:pt idx="0">
                  <c:v>17.851465785309308</c:v>
                </c:pt>
              </c:numCache>
            </c:numRef>
          </c:val>
          <c:extLst xmlns:c16r2="http://schemas.microsoft.com/office/drawing/2015/06/chart">
            <c:ext xmlns:c16="http://schemas.microsoft.com/office/drawing/2014/chart" uri="{C3380CC4-5D6E-409C-BE32-E72D297353CC}">
              <c16:uniqueId val="{00000002-3360-4943-9E4C-8B1A9824BEB6}"/>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AUX!$AM$508</c:f>
              <c:strCache>
                <c:ptCount val="1"/>
                <c:pt idx="0">
                  <c:v>DIC_M</c:v>
                </c:pt>
              </c:strCache>
            </c:strRef>
          </c:cat>
          <c:val>
            <c:numRef>
              <c:f>AUX!$AM$538</c:f>
              <c:numCache>
                <c:formatCode>0.0</c:formatCode>
                <c:ptCount val="1"/>
                <c:pt idx="0">
                  <c:v>26.162494826854939</c:v>
                </c:pt>
              </c:numCache>
            </c:numRef>
          </c:val>
          <c:extLst xmlns:c16r2="http://schemas.microsoft.com/office/drawing/2015/06/chart">
            <c:ext xmlns:c16="http://schemas.microsoft.com/office/drawing/2014/chart" uri="{C3380CC4-5D6E-409C-BE32-E72D297353CC}">
              <c16:uniqueId val="{00000003-3360-4943-9E4C-8B1A9824BEB6}"/>
            </c:ext>
          </c:extLst>
        </c:ser>
        <c:dLbls>
          <c:showLegendKey val="0"/>
          <c:showVal val="0"/>
          <c:showCatName val="0"/>
          <c:showSerName val="0"/>
          <c:showPercent val="0"/>
          <c:showBubbleSize val="0"/>
        </c:dLbls>
        <c:gapWidth val="0"/>
        <c:overlap val="100"/>
        <c:axId val="778985984"/>
        <c:axId val="778887168"/>
      </c:barChart>
      <c:scatterChart>
        <c:scatterStyle val="lineMarker"/>
        <c:varyColors val="0"/>
        <c:ser>
          <c:idx val="4"/>
          <c:order val="4"/>
          <c:tx>
            <c:strRef>
              <c:f>AUX!$A$530</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AUX!$AM$530</c:f>
              <c:numCache>
                <c:formatCode>0.0</c:formatCode>
                <c:ptCount val="1"/>
                <c:pt idx="0">
                  <c:v>120.4051619529976</c:v>
                </c:pt>
              </c:numCache>
            </c:numRef>
          </c:xVal>
          <c:yVal>
            <c:numRef>
              <c:f>AUX!$AM$508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3360-4943-9E4C-8B1A9824BEB6}"/>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AUX!$AM$532</c:f>
              <c:numCache>
                <c:formatCode>0.0</c:formatCode>
                <c:ptCount val="1"/>
                <c:pt idx="0">
                  <c:v>9.9137890370169082</c:v>
                </c:pt>
              </c:numCache>
            </c:numRef>
          </c:xVal>
          <c:yVal>
            <c:numRef>
              <c:f>AUX!$AM$508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3360-4943-9E4C-8B1A9824BEB6}"/>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AUX!$AM$531</c:f>
              <c:numCache>
                <c:formatCode>0.0</c:formatCode>
                <c:ptCount val="1"/>
                <c:pt idx="0">
                  <c:v>52.040181298115705</c:v>
                </c:pt>
              </c:numCache>
            </c:numRef>
          </c:xVal>
          <c:yVal>
            <c:numRef>
              <c:f>AUX!$AM$508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3360-4943-9E4C-8B1A9824BEB6}"/>
            </c:ext>
          </c:extLst>
        </c:ser>
        <c:dLbls>
          <c:showLegendKey val="0"/>
          <c:showVal val="0"/>
          <c:showCatName val="0"/>
          <c:showSerName val="0"/>
          <c:showPercent val="0"/>
          <c:showBubbleSize val="0"/>
        </c:dLbls>
        <c:axId val="778888320"/>
        <c:axId val="778887744"/>
      </c:scatterChart>
      <c:catAx>
        <c:axId val="778985984"/>
        <c:scaling>
          <c:orientation val="minMax"/>
        </c:scaling>
        <c:delete val="1"/>
        <c:axPos val="l"/>
        <c:numFmt formatCode="General" sourceLinked="0"/>
        <c:majorTickMark val="out"/>
        <c:minorTickMark val="none"/>
        <c:tickLblPos val="none"/>
        <c:crossAx val="778887168"/>
        <c:crosses val="autoZero"/>
        <c:auto val="1"/>
        <c:lblAlgn val="ctr"/>
        <c:lblOffset val="100"/>
        <c:noMultiLvlLbl val="0"/>
      </c:catAx>
      <c:valAx>
        <c:axId val="77888716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8985984"/>
        <c:crosses val="autoZero"/>
        <c:crossBetween val="between"/>
      </c:valAx>
      <c:valAx>
        <c:axId val="778887744"/>
        <c:scaling>
          <c:orientation val="minMax"/>
          <c:max val="0.5"/>
          <c:min val="-0.5"/>
        </c:scaling>
        <c:delete val="1"/>
        <c:axPos val="r"/>
        <c:numFmt formatCode="General" sourceLinked="1"/>
        <c:majorTickMark val="out"/>
        <c:minorTickMark val="none"/>
        <c:tickLblPos val="none"/>
        <c:crossAx val="778888320"/>
        <c:crosses val="max"/>
        <c:crossBetween val="midCat"/>
      </c:valAx>
      <c:valAx>
        <c:axId val="778888320"/>
        <c:scaling>
          <c:orientation val="minMax"/>
        </c:scaling>
        <c:delete val="1"/>
        <c:axPos val="b"/>
        <c:numFmt formatCode="0.0" sourceLinked="1"/>
        <c:majorTickMark val="out"/>
        <c:minorTickMark val="none"/>
        <c:tickLblPos val="none"/>
        <c:crossAx val="77888774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AUX!$AN$508</c:f>
              <c:strCache>
                <c:ptCount val="1"/>
                <c:pt idx="0">
                  <c:v>Dcere_H</c:v>
                </c:pt>
              </c:strCache>
            </c:strRef>
          </c:cat>
          <c:val>
            <c:numRef>
              <c:f>AUX!$AN$534</c:f>
              <c:numCache>
                <c:formatCode>0.0</c:formatCode>
                <c:ptCount val="1"/>
                <c:pt idx="0">
                  <c:v>47.348218113386991</c:v>
                </c:pt>
              </c:numCache>
            </c:numRef>
          </c:val>
          <c:extLst xmlns:c16r2="http://schemas.microsoft.com/office/drawing/2015/06/chart">
            <c:ext xmlns:c16="http://schemas.microsoft.com/office/drawing/2014/chart" uri="{C3380CC4-5D6E-409C-BE32-E72D297353CC}">
              <c16:uniqueId val="{00000000-50BB-4B32-A840-F2F4607020A4}"/>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AUX!$AN$508</c:f>
              <c:strCache>
                <c:ptCount val="1"/>
                <c:pt idx="0">
                  <c:v>Dcere_H</c:v>
                </c:pt>
              </c:strCache>
            </c:strRef>
          </c:cat>
          <c:val>
            <c:numRef>
              <c:f>AUX!$AN$535</c:f>
              <c:numCache>
                <c:formatCode>0.0</c:formatCode>
                <c:ptCount val="1"/>
                <c:pt idx="0">
                  <c:v>12.559739626555604</c:v>
                </c:pt>
              </c:numCache>
            </c:numRef>
          </c:val>
          <c:extLst xmlns:c16r2="http://schemas.microsoft.com/office/drawing/2015/06/chart">
            <c:ext xmlns:c16="http://schemas.microsoft.com/office/drawing/2014/chart" uri="{C3380CC4-5D6E-409C-BE32-E72D297353CC}">
              <c16:uniqueId val="{00000001-50BB-4B32-A840-F2F4607020A4}"/>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AUX!$AN$508</c:f>
              <c:strCache>
                <c:ptCount val="1"/>
                <c:pt idx="0">
                  <c:v>Dcere_H</c:v>
                </c:pt>
              </c:strCache>
            </c:strRef>
          </c:cat>
          <c:val>
            <c:numRef>
              <c:f>AUX!$AN$536</c:f>
              <c:numCache>
                <c:formatCode>0.0</c:formatCode>
                <c:ptCount val="1"/>
                <c:pt idx="0">
                  <c:v>16.306902292820119</c:v>
                </c:pt>
              </c:numCache>
            </c:numRef>
          </c:val>
          <c:extLst xmlns:c16r2="http://schemas.microsoft.com/office/drawing/2015/06/chart">
            <c:ext xmlns:c16="http://schemas.microsoft.com/office/drawing/2014/chart" uri="{C3380CC4-5D6E-409C-BE32-E72D297353CC}">
              <c16:uniqueId val="{00000002-50BB-4B32-A840-F2F4607020A4}"/>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AUX!$AN$508</c:f>
              <c:strCache>
                <c:ptCount val="1"/>
                <c:pt idx="0">
                  <c:v>Dcere_H</c:v>
                </c:pt>
              </c:strCache>
            </c:strRef>
          </c:cat>
          <c:val>
            <c:numRef>
              <c:f>AUX!$AN$538</c:f>
              <c:numCache>
                <c:formatCode>0.0</c:formatCode>
                <c:ptCount val="1"/>
                <c:pt idx="0">
                  <c:v>23.785139967237285</c:v>
                </c:pt>
              </c:numCache>
            </c:numRef>
          </c:val>
          <c:extLst xmlns:c16r2="http://schemas.microsoft.com/office/drawing/2015/06/chart">
            <c:ext xmlns:c16="http://schemas.microsoft.com/office/drawing/2014/chart" uri="{C3380CC4-5D6E-409C-BE32-E72D297353CC}">
              <c16:uniqueId val="{00000003-50BB-4B32-A840-F2F4607020A4}"/>
            </c:ext>
          </c:extLst>
        </c:ser>
        <c:dLbls>
          <c:showLegendKey val="0"/>
          <c:showVal val="0"/>
          <c:showCatName val="0"/>
          <c:showSerName val="0"/>
          <c:showPercent val="0"/>
          <c:showBubbleSize val="0"/>
        </c:dLbls>
        <c:gapWidth val="0"/>
        <c:overlap val="100"/>
        <c:axId val="778987520"/>
        <c:axId val="778890624"/>
      </c:barChart>
      <c:scatterChart>
        <c:scatterStyle val="lineMarker"/>
        <c:varyColors val="0"/>
        <c:ser>
          <c:idx val="4"/>
          <c:order val="4"/>
          <c:tx>
            <c:strRef>
              <c:f>AUX!$A$530</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AUX!$AN$530</c:f>
              <c:numCache>
                <c:formatCode>0.0</c:formatCode>
                <c:ptCount val="1"/>
                <c:pt idx="0">
                  <c:v>170.45893266312643</c:v>
                </c:pt>
              </c:numCache>
            </c:numRef>
          </c:xVal>
          <c:yVal>
            <c:numRef>
              <c:f>AUX!$AN$508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50BB-4B32-A840-F2F4607020A4}"/>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AUX!$AN$532</c:f>
              <c:numCache>
                <c:formatCode>0.0</c:formatCode>
                <c:ptCount val="1"/>
                <c:pt idx="0">
                  <c:v>38.062418369838248</c:v>
                </c:pt>
              </c:numCache>
            </c:numRef>
          </c:xVal>
          <c:yVal>
            <c:numRef>
              <c:f>AUX!$AN$508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50BB-4B32-A840-F2F4607020A4}"/>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AUX!$AN$531</c:f>
              <c:numCache>
                <c:formatCode>0.0</c:formatCode>
                <c:ptCount val="1"/>
                <c:pt idx="0">
                  <c:v>61.05975899320638</c:v>
                </c:pt>
              </c:numCache>
            </c:numRef>
          </c:xVal>
          <c:yVal>
            <c:numRef>
              <c:f>AUX!$AN$508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50BB-4B32-A840-F2F4607020A4}"/>
            </c:ext>
          </c:extLst>
        </c:ser>
        <c:dLbls>
          <c:showLegendKey val="0"/>
          <c:showVal val="0"/>
          <c:showCatName val="0"/>
          <c:showSerName val="0"/>
          <c:showPercent val="0"/>
          <c:showBubbleSize val="0"/>
        </c:dLbls>
        <c:axId val="778891776"/>
        <c:axId val="778891200"/>
      </c:scatterChart>
      <c:catAx>
        <c:axId val="778987520"/>
        <c:scaling>
          <c:orientation val="minMax"/>
        </c:scaling>
        <c:delete val="1"/>
        <c:axPos val="l"/>
        <c:numFmt formatCode="General" sourceLinked="0"/>
        <c:majorTickMark val="out"/>
        <c:minorTickMark val="none"/>
        <c:tickLblPos val="none"/>
        <c:crossAx val="778890624"/>
        <c:crosses val="autoZero"/>
        <c:auto val="1"/>
        <c:lblAlgn val="ctr"/>
        <c:lblOffset val="100"/>
        <c:noMultiLvlLbl val="0"/>
      </c:catAx>
      <c:valAx>
        <c:axId val="77889062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8987520"/>
        <c:crosses val="autoZero"/>
        <c:crossBetween val="between"/>
      </c:valAx>
      <c:valAx>
        <c:axId val="778891200"/>
        <c:scaling>
          <c:orientation val="minMax"/>
          <c:max val="0.5"/>
          <c:min val="-0.5"/>
        </c:scaling>
        <c:delete val="1"/>
        <c:axPos val="r"/>
        <c:numFmt formatCode="General" sourceLinked="1"/>
        <c:majorTickMark val="out"/>
        <c:minorTickMark val="none"/>
        <c:tickLblPos val="none"/>
        <c:crossAx val="778891776"/>
        <c:crosses val="max"/>
        <c:crossBetween val="midCat"/>
      </c:valAx>
      <c:valAx>
        <c:axId val="778891776"/>
        <c:scaling>
          <c:orientation val="minMax"/>
        </c:scaling>
        <c:delete val="1"/>
        <c:axPos val="b"/>
        <c:numFmt formatCode="0.0" sourceLinked="1"/>
        <c:majorTickMark val="out"/>
        <c:minorTickMark val="none"/>
        <c:tickLblPos val="none"/>
        <c:crossAx val="77889120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AUX!$AO$508</c:f>
              <c:strCache>
                <c:ptCount val="1"/>
                <c:pt idx="0">
                  <c:v>Dcere_M</c:v>
                </c:pt>
              </c:strCache>
            </c:strRef>
          </c:cat>
          <c:val>
            <c:numRef>
              <c:f>AUX!$AO$534</c:f>
              <c:numCache>
                <c:formatCode>0.0</c:formatCode>
                <c:ptCount val="1"/>
                <c:pt idx="0">
                  <c:v>38.034239488073069</c:v>
                </c:pt>
              </c:numCache>
            </c:numRef>
          </c:val>
          <c:extLst xmlns:c16r2="http://schemas.microsoft.com/office/drawing/2015/06/chart">
            <c:ext xmlns:c16="http://schemas.microsoft.com/office/drawing/2014/chart" uri="{C3380CC4-5D6E-409C-BE32-E72D297353CC}">
              <c16:uniqueId val="{00000000-898D-4B3A-A685-1CFBF7BF6F25}"/>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AUX!$AO$508</c:f>
              <c:strCache>
                <c:ptCount val="1"/>
                <c:pt idx="0">
                  <c:v>Dcere_M</c:v>
                </c:pt>
              </c:strCache>
            </c:strRef>
          </c:cat>
          <c:val>
            <c:numRef>
              <c:f>AUX!$AO$535</c:f>
              <c:numCache>
                <c:formatCode>0.0</c:formatCode>
                <c:ptCount val="1"/>
                <c:pt idx="0">
                  <c:v>16.205062641660753</c:v>
                </c:pt>
              </c:numCache>
            </c:numRef>
          </c:val>
          <c:extLst xmlns:c16r2="http://schemas.microsoft.com/office/drawing/2015/06/chart">
            <c:ext xmlns:c16="http://schemas.microsoft.com/office/drawing/2014/chart" uri="{C3380CC4-5D6E-409C-BE32-E72D297353CC}">
              <c16:uniqueId val="{00000001-898D-4B3A-A685-1CFBF7BF6F25}"/>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AUX!$AO$508</c:f>
              <c:strCache>
                <c:ptCount val="1"/>
                <c:pt idx="0">
                  <c:v>Dcere_M</c:v>
                </c:pt>
              </c:strCache>
            </c:strRef>
          </c:cat>
          <c:val>
            <c:numRef>
              <c:f>AUX!$AO$536</c:f>
              <c:numCache>
                <c:formatCode>0.0</c:formatCode>
                <c:ptCount val="1"/>
                <c:pt idx="0">
                  <c:v>12.26078085087466</c:v>
                </c:pt>
              </c:numCache>
            </c:numRef>
          </c:val>
          <c:extLst xmlns:c16r2="http://schemas.microsoft.com/office/drawing/2015/06/chart">
            <c:ext xmlns:c16="http://schemas.microsoft.com/office/drawing/2014/chart" uri="{C3380CC4-5D6E-409C-BE32-E72D297353CC}">
              <c16:uniqueId val="{00000002-898D-4B3A-A685-1CFBF7BF6F25}"/>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AUX!$AO$508</c:f>
              <c:strCache>
                <c:ptCount val="1"/>
                <c:pt idx="0">
                  <c:v>Dcere_M</c:v>
                </c:pt>
              </c:strCache>
            </c:strRef>
          </c:cat>
          <c:val>
            <c:numRef>
              <c:f>AUX!$AO$538</c:f>
              <c:numCache>
                <c:formatCode>0.0</c:formatCode>
                <c:ptCount val="1"/>
                <c:pt idx="0">
                  <c:v>33.499917019391518</c:v>
                </c:pt>
              </c:numCache>
            </c:numRef>
          </c:val>
          <c:extLst xmlns:c16r2="http://schemas.microsoft.com/office/drawing/2015/06/chart">
            <c:ext xmlns:c16="http://schemas.microsoft.com/office/drawing/2014/chart" uri="{C3380CC4-5D6E-409C-BE32-E72D297353CC}">
              <c16:uniqueId val="{00000003-898D-4B3A-A685-1CFBF7BF6F25}"/>
            </c:ext>
          </c:extLst>
        </c:ser>
        <c:dLbls>
          <c:showLegendKey val="0"/>
          <c:showVal val="0"/>
          <c:showCatName val="0"/>
          <c:showSerName val="0"/>
          <c:showPercent val="0"/>
          <c:showBubbleSize val="0"/>
        </c:dLbls>
        <c:gapWidth val="0"/>
        <c:overlap val="100"/>
        <c:axId val="779177984"/>
        <c:axId val="778894080"/>
      </c:barChart>
      <c:scatterChart>
        <c:scatterStyle val="lineMarker"/>
        <c:varyColors val="0"/>
        <c:ser>
          <c:idx val="4"/>
          <c:order val="4"/>
          <c:tx>
            <c:strRef>
              <c:f>AUX!$A$530</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AUX!$AO$530</c:f>
              <c:numCache>
                <c:formatCode>0.0</c:formatCode>
                <c:ptCount val="1"/>
                <c:pt idx="0">
                  <c:v>151.30645746285774</c:v>
                </c:pt>
              </c:numCache>
            </c:numRef>
          </c:xVal>
          <c:yVal>
            <c:numRef>
              <c:f>AUX!$AO$508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898D-4B3A-A685-1CFBF7BF6F25}"/>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AUX!$AO$532</c:f>
              <c:numCache>
                <c:formatCode>0.0</c:formatCode>
                <c:ptCount val="1"/>
                <c:pt idx="0">
                  <c:v>47.808506954730404</c:v>
                </c:pt>
              </c:numCache>
            </c:numRef>
          </c:xVal>
          <c:yVal>
            <c:numRef>
              <c:f>AUX!$AO$508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898D-4B3A-A685-1CFBF7BF6F25}"/>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AUX!$AO$531</c:f>
              <c:numCache>
                <c:formatCode>0.0</c:formatCode>
                <c:ptCount val="1"/>
                <c:pt idx="0">
                  <c:v>53.639334659416939</c:v>
                </c:pt>
              </c:numCache>
            </c:numRef>
          </c:xVal>
          <c:yVal>
            <c:numRef>
              <c:f>AUX!$AO$508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898D-4B3A-A685-1CFBF7BF6F25}"/>
            </c:ext>
          </c:extLst>
        </c:ser>
        <c:dLbls>
          <c:showLegendKey val="0"/>
          <c:showVal val="0"/>
          <c:showCatName val="0"/>
          <c:showSerName val="0"/>
          <c:showPercent val="0"/>
          <c:showBubbleSize val="0"/>
        </c:dLbls>
        <c:axId val="779329536"/>
        <c:axId val="778894656"/>
      </c:scatterChart>
      <c:catAx>
        <c:axId val="779177984"/>
        <c:scaling>
          <c:orientation val="minMax"/>
        </c:scaling>
        <c:delete val="1"/>
        <c:axPos val="l"/>
        <c:numFmt formatCode="General" sourceLinked="0"/>
        <c:majorTickMark val="out"/>
        <c:minorTickMark val="none"/>
        <c:tickLblPos val="none"/>
        <c:crossAx val="778894080"/>
        <c:crosses val="autoZero"/>
        <c:auto val="1"/>
        <c:lblAlgn val="ctr"/>
        <c:lblOffset val="100"/>
        <c:noMultiLvlLbl val="0"/>
      </c:catAx>
      <c:valAx>
        <c:axId val="77889408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9177984"/>
        <c:crosses val="autoZero"/>
        <c:crossBetween val="between"/>
      </c:valAx>
      <c:valAx>
        <c:axId val="778894656"/>
        <c:scaling>
          <c:orientation val="minMax"/>
          <c:max val="0.5"/>
          <c:min val="-0.5"/>
        </c:scaling>
        <c:delete val="1"/>
        <c:axPos val="r"/>
        <c:numFmt formatCode="General" sourceLinked="1"/>
        <c:majorTickMark val="out"/>
        <c:minorTickMark val="none"/>
        <c:tickLblPos val="none"/>
        <c:crossAx val="779329536"/>
        <c:crosses val="max"/>
        <c:crossBetween val="midCat"/>
      </c:valAx>
      <c:valAx>
        <c:axId val="779329536"/>
        <c:scaling>
          <c:orientation val="minMax"/>
        </c:scaling>
        <c:delete val="1"/>
        <c:axPos val="b"/>
        <c:numFmt formatCode="0.0" sourceLinked="1"/>
        <c:majorTickMark val="out"/>
        <c:minorTickMark val="none"/>
        <c:tickLblPos val="none"/>
        <c:crossAx val="77889465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AUX!$AP$508</c:f>
              <c:strCache>
                <c:ptCount val="1"/>
                <c:pt idx="0">
                  <c:v>Pneum_H</c:v>
                </c:pt>
              </c:strCache>
            </c:strRef>
          </c:cat>
          <c:val>
            <c:numRef>
              <c:f>AUX!$AP$534</c:f>
              <c:numCache>
                <c:formatCode>0.0</c:formatCode>
                <c:ptCount val="1"/>
                <c:pt idx="0">
                  <c:v>46.835046059752024</c:v>
                </c:pt>
              </c:numCache>
            </c:numRef>
          </c:val>
          <c:extLst xmlns:c16r2="http://schemas.microsoft.com/office/drawing/2015/06/chart">
            <c:ext xmlns:c16="http://schemas.microsoft.com/office/drawing/2014/chart" uri="{C3380CC4-5D6E-409C-BE32-E72D297353CC}">
              <c16:uniqueId val="{00000000-7B38-41D1-9457-F62042AB7AF5}"/>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AUX!$AP$508</c:f>
              <c:strCache>
                <c:ptCount val="1"/>
                <c:pt idx="0">
                  <c:v>Pneum_H</c:v>
                </c:pt>
              </c:strCache>
            </c:strRef>
          </c:cat>
          <c:val>
            <c:numRef>
              <c:f>AUX!$AP$535</c:f>
              <c:numCache>
                <c:formatCode>0.0</c:formatCode>
                <c:ptCount val="1"/>
                <c:pt idx="0">
                  <c:v>13.103645082774811</c:v>
                </c:pt>
              </c:numCache>
            </c:numRef>
          </c:val>
          <c:extLst xmlns:c16r2="http://schemas.microsoft.com/office/drawing/2015/06/chart">
            <c:ext xmlns:c16="http://schemas.microsoft.com/office/drawing/2014/chart" uri="{C3380CC4-5D6E-409C-BE32-E72D297353CC}">
              <c16:uniqueId val="{00000001-7B38-41D1-9457-F62042AB7AF5}"/>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AUX!$AP$508</c:f>
              <c:strCache>
                <c:ptCount val="1"/>
                <c:pt idx="0">
                  <c:v>Pneum_H</c:v>
                </c:pt>
              </c:strCache>
            </c:strRef>
          </c:cat>
          <c:val>
            <c:numRef>
              <c:f>AUX!$AP$536</c:f>
              <c:numCache>
                <c:formatCode>0.0</c:formatCode>
                <c:ptCount val="1"/>
                <c:pt idx="0">
                  <c:v>11.768251358739434</c:v>
                </c:pt>
              </c:numCache>
            </c:numRef>
          </c:val>
          <c:extLst xmlns:c16r2="http://schemas.microsoft.com/office/drawing/2015/06/chart">
            <c:ext xmlns:c16="http://schemas.microsoft.com/office/drawing/2014/chart" uri="{C3380CC4-5D6E-409C-BE32-E72D297353CC}">
              <c16:uniqueId val="{00000002-7B38-41D1-9457-F62042AB7AF5}"/>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AUX!$AP$508</c:f>
              <c:strCache>
                <c:ptCount val="1"/>
                <c:pt idx="0">
                  <c:v>Pneum_H</c:v>
                </c:pt>
              </c:strCache>
            </c:strRef>
          </c:cat>
          <c:val>
            <c:numRef>
              <c:f>AUX!$AP$538</c:f>
              <c:numCache>
                <c:formatCode>0.0</c:formatCode>
                <c:ptCount val="1"/>
                <c:pt idx="0">
                  <c:v>28.293057498733731</c:v>
                </c:pt>
              </c:numCache>
            </c:numRef>
          </c:val>
          <c:extLst xmlns:c16r2="http://schemas.microsoft.com/office/drawing/2015/06/chart">
            <c:ext xmlns:c16="http://schemas.microsoft.com/office/drawing/2014/chart" uri="{C3380CC4-5D6E-409C-BE32-E72D297353CC}">
              <c16:uniqueId val="{00000003-7B38-41D1-9457-F62042AB7AF5}"/>
            </c:ext>
          </c:extLst>
        </c:ser>
        <c:dLbls>
          <c:showLegendKey val="0"/>
          <c:showVal val="0"/>
          <c:showCatName val="0"/>
          <c:showSerName val="0"/>
          <c:showPercent val="0"/>
          <c:showBubbleSize val="0"/>
        </c:dLbls>
        <c:gapWidth val="0"/>
        <c:overlap val="100"/>
        <c:axId val="778988544"/>
        <c:axId val="779331840"/>
      </c:barChart>
      <c:scatterChart>
        <c:scatterStyle val="lineMarker"/>
        <c:varyColors val="0"/>
        <c:ser>
          <c:idx val="4"/>
          <c:order val="4"/>
          <c:tx>
            <c:strRef>
              <c:f>AUX!$A$530</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AUX!$AP$530</c:f>
              <c:numCache>
                <c:formatCode>0.0</c:formatCode>
                <c:ptCount val="1"/>
                <c:pt idx="0">
                  <c:v>116.25382911100965</c:v>
                </c:pt>
              </c:numCache>
            </c:numRef>
          </c:xVal>
          <c:yVal>
            <c:numRef>
              <c:f>AUX!$AP$508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7B38-41D1-9457-F62042AB7AF5}"/>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AUX!$AP$532</c:f>
              <c:numCache>
                <c:formatCode>0.0</c:formatCode>
                <c:ptCount val="1"/>
                <c:pt idx="0">
                  <c:v>38.609954185194582</c:v>
                </c:pt>
              </c:numCache>
            </c:numRef>
          </c:xVal>
          <c:yVal>
            <c:numRef>
              <c:f>AUX!$AP$508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7B38-41D1-9457-F62042AB7AF5}"/>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AUX!$AP$531</c:f>
              <c:numCache>
                <c:formatCode>0.0</c:formatCode>
                <c:ptCount val="1"/>
                <c:pt idx="0">
                  <c:v>56.822669527723022</c:v>
                </c:pt>
              </c:numCache>
            </c:numRef>
          </c:xVal>
          <c:yVal>
            <c:numRef>
              <c:f>AUX!$AP$508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7B38-41D1-9457-F62042AB7AF5}"/>
            </c:ext>
          </c:extLst>
        </c:ser>
        <c:dLbls>
          <c:showLegendKey val="0"/>
          <c:showVal val="0"/>
          <c:showCatName val="0"/>
          <c:showSerName val="0"/>
          <c:showPercent val="0"/>
          <c:showBubbleSize val="0"/>
        </c:dLbls>
        <c:axId val="779332992"/>
        <c:axId val="779332416"/>
      </c:scatterChart>
      <c:catAx>
        <c:axId val="778988544"/>
        <c:scaling>
          <c:orientation val="minMax"/>
        </c:scaling>
        <c:delete val="1"/>
        <c:axPos val="l"/>
        <c:numFmt formatCode="General" sourceLinked="0"/>
        <c:majorTickMark val="out"/>
        <c:minorTickMark val="none"/>
        <c:tickLblPos val="none"/>
        <c:crossAx val="779331840"/>
        <c:crosses val="autoZero"/>
        <c:auto val="1"/>
        <c:lblAlgn val="ctr"/>
        <c:lblOffset val="100"/>
        <c:noMultiLvlLbl val="0"/>
      </c:catAx>
      <c:valAx>
        <c:axId val="77933184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8988544"/>
        <c:crosses val="autoZero"/>
        <c:crossBetween val="between"/>
      </c:valAx>
      <c:valAx>
        <c:axId val="779332416"/>
        <c:scaling>
          <c:orientation val="minMax"/>
          <c:max val="0.5"/>
          <c:min val="-0.5"/>
        </c:scaling>
        <c:delete val="1"/>
        <c:axPos val="r"/>
        <c:numFmt formatCode="General" sourceLinked="1"/>
        <c:majorTickMark val="out"/>
        <c:minorTickMark val="none"/>
        <c:tickLblPos val="none"/>
        <c:crossAx val="779332992"/>
        <c:crosses val="max"/>
        <c:crossBetween val="midCat"/>
      </c:valAx>
      <c:valAx>
        <c:axId val="779332992"/>
        <c:scaling>
          <c:orientation val="minMax"/>
        </c:scaling>
        <c:delete val="1"/>
        <c:axPos val="b"/>
        <c:numFmt formatCode="0.0" sourceLinked="1"/>
        <c:majorTickMark val="out"/>
        <c:minorTickMark val="none"/>
        <c:tickLblPos val="none"/>
        <c:crossAx val="77933241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AUX!$AQ$508</c:f>
              <c:strCache>
                <c:ptCount val="1"/>
                <c:pt idx="0">
                  <c:v>Pneum_M</c:v>
                </c:pt>
              </c:strCache>
            </c:strRef>
          </c:cat>
          <c:val>
            <c:numRef>
              <c:f>AUX!$AQ$534</c:f>
              <c:numCache>
                <c:formatCode>0.0</c:formatCode>
                <c:ptCount val="1"/>
                <c:pt idx="0">
                  <c:v>48.827957621060293</c:v>
                </c:pt>
              </c:numCache>
            </c:numRef>
          </c:val>
          <c:extLst xmlns:c16r2="http://schemas.microsoft.com/office/drawing/2015/06/chart">
            <c:ext xmlns:c16="http://schemas.microsoft.com/office/drawing/2014/chart" uri="{C3380CC4-5D6E-409C-BE32-E72D297353CC}">
              <c16:uniqueId val="{00000000-0340-4B4A-BCFF-293AA6485711}"/>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AUX!$AQ$508</c:f>
              <c:strCache>
                <c:ptCount val="1"/>
                <c:pt idx="0">
                  <c:v>Pneum_M</c:v>
                </c:pt>
              </c:strCache>
            </c:strRef>
          </c:cat>
          <c:val>
            <c:numRef>
              <c:f>AUX!$AQ$535</c:f>
              <c:numCache>
                <c:formatCode>0.0</c:formatCode>
                <c:ptCount val="1"/>
                <c:pt idx="0">
                  <c:v>12.046954399825928</c:v>
                </c:pt>
              </c:numCache>
            </c:numRef>
          </c:val>
          <c:extLst xmlns:c16r2="http://schemas.microsoft.com/office/drawing/2015/06/chart">
            <c:ext xmlns:c16="http://schemas.microsoft.com/office/drawing/2014/chart" uri="{C3380CC4-5D6E-409C-BE32-E72D297353CC}">
              <c16:uniqueId val="{00000001-0340-4B4A-BCFF-293AA6485711}"/>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AUX!$AQ$508</c:f>
              <c:strCache>
                <c:ptCount val="1"/>
                <c:pt idx="0">
                  <c:v>Pneum_M</c:v>
                </c:pt>
              </c:strCache>
            </c:strRef>
          </c:cat>
          <c:val>
            <c:numRef>
              <c:f>AUX!$AQ$536</c:f>
              <c:numCache>
                <c:formatCode>0.0</c:formatCode>
                <c:ptCount val="1"/>
                <c:pt idx="0">
                  <c:v>13.070261856273696</c:v>
                </c:pt>
              </c:numCache>
            </c:numRef>
          </c:val>
          <c:extLst xmlns:c16r2="http://schemas.microsoft.com/office/drawing/2015/06/chart">
            <c:ext xmlns:c16="http://schemas.microsoft.com/office/drawing/2014/chart" uri="{C3380CC4-5D6E-409C-BE32-E72D297353CC}">
              <c16:uniqueId val="{00000002-0340-4B4A-BCFF-293AA6485711}"/>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AUX!$AQ$508</c:f>
              <c:strCache>
                <c:ptCount val="1"/>
                <c:pt idx="0">
                  <c:v>Pneum_M</c:v>
                </c:pt>
              </c:strCache>
            </c:strRef>
          </c:cat>
          <c:val>
            <c:numRef>
              <c:f>AUX!$AQ$538</c:f>
              <c:numCache>
                <c:formatCode>0.0</c:formatCode>
                <c:ptCount val="1"/>
                <c:pt idx="0">
                  <c:v>26.054826122840083</c:v>
                </c:pt>
              </c:numCache>
            </c:numRef>
          </c:val>
          <c:extLst xmlns:c16r2="http://schemas.microsoft.com/office/drawing/2015/06/chart">
            <c:ext xmlns:c16="http://schemas.microsoft.com/office/drawing/2014/chart" uri="{C3380CC4-5D6E-409C-BE32-E72D297353CC}">
              <c16:uniqueId val="{00000003-0340-4B4A-BCFF-293AA6485711}"/>
            </c:ext>
          </c:extLst>
        </c:ser>
        <c:dLbls>
          <c:showLegendKey val="0"/>
          <c:showVal val="0"/>
          <c:showCatName val="0"/>
          <c:showSerName val="0"/>
          <c:showPercent val="0"/>
          <c:showBubbleSize val="0"/>
        </c:dLbls>
        <c:gapWidth val="0"/>
        <c:overlap val="100"/>
        <c:axId val="779415552"/>
        <c:axId val="779335296"/>
      </c:barChart>
      <c:scatterChart>
        <c:scatterStyle val="lineMarker"/>
        <c:varyColors val="0"/>
        <c:ser>
          <c:idx val="4"/>
          <c:order val="4"/>
          <c:tx>
            <c:strRef>
              <c:f>AUX!$A$530</c:f>
              <c:strCache>
                <c:ptCount val="1"/>
                <c:pt idx="0">
                  <c:v>ACeS Alentejo Central</c:v>
                </c:pt>
              </c:strCache>
            </c:strRef>
          </c:tx>
          <c:spPr>
            <a:ln w="28575">
              <a:solidFill>
                <a:schemeClr val="accent1"/>
              </a:solidFill>
            </a:ln>
          </c:spPr>
          <c:marker>
            <c:symbol val="circle"/>
            <c:size val="6"/>
            <c:spPr>
              <a:solidFill>
                <a:srgbClr val="006666"/>
              </a:solidFill>
              <a:ln w="12700">
                <a:solidFill>
                  <a:srgbClr val="006666"/>
                </a:solidFill>
              </a:ln>
            </c:spPr>
          </c:marker>
          <c:xVal>
            <c:numRef>
              <c:f>AUX!$AQ$530</c:f>
              <c:numCache>
                <c:formatCode>0.0</c:formatCode>
                <c:ptCount val="1"/>
                <c:pt idx="0">
                  <c:v>114.61446141582941</c:v>
                </c:pt>
              </c:numCache>
            </c:numRef>
          </c:xVal>
          <c:yVal>
            <c:numRef>
              <c:f>AUX!$AQ$508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0340-4B4A-BCFF-293AA6485711}"/>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AUX!$AQ$532</c:f>
              <c:numCache>
                <c:formatCode>0.0</c:formatCode>
                <c:ptCount val="1"/>
                <c:pt idx="0">
                  <c:v>54.475305266898211</c:v>
                </c:pt>
              </c:numCache>
            </c:numRef>
          </c:xVal>
          <c:yVal>
            <c:numRef>
              <c:f>AUX!$AQ$508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0340-4B4A-BCFF-293AA6485711}"/>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AUX!$AQ$531</c:f>
              <c:numCache>
                <c:formatCode>0.0</c:formatCode>
                <c:ptCount val="1"/>
                <c:pt idx="0">
                  <c:v>62.038897905971467</c:v>
                </c:pt>
              </c:numCache>
            </c:numRef>
          </c:xVal>
          <c:yVal>
            <c:numRef>
              <c:f>AUX!$AQ$508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0340-4B4A-BCFF-293AA6485711}"/>
            </c:ext>
          </c:extLst>
        </c:ser>
        <c:dLbls>
          <c:showLegendKey val="0"/>
          <c:showVal val="0"/>
          <c:showCatName val="0"/>
          <c:showSerName val="0"/>
          <c:showPercent val="0"/>
          <c:showBubbleSize val="0"/>
        </c:dLbls>
        <c:axId val="779336448"/>
        <c:axId val="779335872"/>
      </c:scatterChart>
      <c:catAx>
        <c:axId val="779415552"/>
        <c:scaling>
          <c:orientation val="minMax"/>
        </c:scaling>
        <c:delete val="1"/>
        <c:axPos val="l"/>
        <c:numFmt formatCode="General" sourceLinked="0"/>
        <c:majorTickMark val="out"/>
        <c:minorTickMark val="none"/>
        <c:tickLblPos val="none"/>
        <c:crossAx val="779335296"/>
        <c:crosses val="autoZero"/>
        <c:auto val="1"/>
        <c:lblAlgn val="ctr"/>
        <c:lblOffset val="100"/>
        <c:noMultiLvlLbl val="0"/>
      </c:catAx>
      <c:valAx>
        <c:axId val="77933529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9415552"/>
        <c:crosses val="autoZero"/>
        <c:crossBetween val="between"/>
      </c:valAx>
      <c:valAx>
        <c:axId val="779335872"/>
        <c:scaling>
          <c:orientation val="minMax"/>
          <c:max val="0.5"/>
          <c:min val="-0.5"/>
        </c:scaling>
        <c:delete val="1"/>
        <c:axPos val="r"/>
        <c:numFmt formatCode="General" sourceLinked="1"/>
        <c:majorTickMark val="out"/>
        <c:minorTickMark val="none"/>
        <c:tickLblPos val="none"/>
        <c:crossAx val="779336448"/>
        <c:crosses val="max"/>
        <c:crossBetween val="midCat"/>
      </c:valAx>
      <c:valAx>
        <c:axId val="779336448"/>
        <c:scaling>
          <c:orientation val="minMax"/>
        </c:scaling>
        <c:delete val="1"/>
        <c:axPos val="b"/>
        <c:numFmt formatCode="0.0" sourceLinked="1"/>
        <c:majorTickMark val="out"/>
        <c:minorTickMark val="none"/>
        <c:tickLblPos val="none"/>
        <c:crossAx val="77933587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54645191409899"/>
          <c:y val="5.527854938271605E-2"/>
          <c:w val="0.86458309990660065"/>
          <c:h val="0.70046682098765434"/>
        </c:manualLayout>
      </c:layout>
      <c:lineChart>
        <c:grouping val="standard"/>
        <c:varyColors val="0"/>
        <c:ser>
          <c:idx val="0"/>
          <c:order val="0"/>
          <c:tx>
            <c:strRef>
              <c:f>AUX!$A$92</c:f>
              <c:strCache>
                <c:ptCount val="1"/>
                <c:pt idx="0">
                  <c:v>Continente</c:v>
                </c:pt>
              </c:strCache>
            </c:strRef>
          </c:tx>
          <c:spPr>
            <a:ln w="12700">
              <a:solidFill>
                <a:srgbClr val="FF0000"/>
              </a:solidFill>
            </a:ln>
          </c:spPr>
          <c:marker>
            <c:symbol val="none"/>
          </c:marker>
          <c:cat>
            <c:strRef>
              <c:f>AUX!$B$91:$U$91</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AUX!$B$92:$U$92</c:f>
              <c:numCache>
                <c:formatCode>0.0</c:formatCode>
                <c:ptCount val="20"/>
                <c:pt idx="0">
                  <c:v>79.443923615595722</c:v>
                </c:pt>
                <c:pt idx="1">
                  <c:v>79.693892792065768</c:v>
                </c:pt>
                <c:pt idx="2">
                  <c:v>79.999141955163608</c:v>
                </c:pt>
                <c:pt idx="3">
                  <c:v>80.418481546781095</c:v>
                </c:pt>
                <c:pt idx="4">
                  <c:v>80.791862316458221</c:v>
                </c:pt>
                <c:pt idx="5">
                  <c:v>80.914577714649738</c:v>
                </c:pt>
                <c:pt idx="6">
                  <c:v>81.220585636122593</c:v>
                </c:pt>
                <c:pt idx="7">
                  <c:v>81.420421666650441</c:v>
                </c:pt>
                <c:pt idx="8">
                  <c:v>82.004085267982191</c:v>
                </c:pt>
                <c:pt idx="9">
                  <c:v>82.244534380367867</c:v>
                </c:pt>
                <c:pt idx="10">
                  <c:v>82.624994827090632</c:v>
                </c:pt>
                <c:pt idx="11">
                  <c:v>82.731426705931</c:v>
                </c:pt>
                <c:pt idx="12">
                  <c:v>82.940009905682018</c:v>
                </c:pt>
                <c:pt idx="13">
                  <c:v>83.371656505874853</c:v>
                </c:pt>
                <c:pt idx="14">
                  <c:v>83.655929725352806</c:v>
                </c:pt>
                <c:pt idx="15">
                  <c:v>83.898625253105365</c:v>
                </c:pt>
                <c:pt idx="16">
                  <c:v>84.097521470320672</c:v>
                </c:pt>
                <c:pt idx="17">
                  <c:v>84.331409082561962</c:v>
                </c:pt>
                <c:pt idx="18">
                  <c:v>84.432887091737811</c:v>
                </c:pt>
                <c:pt idx="19">
                  <c:v>84.467277173369297</c:v>
                </c:pt>
              </c:numCache>
            </c:numRef>
          </c:val>
          <c:smooth val="0"/>
          <c:extLst xmlns:c16r2="http://schemas.microsoft.com/office/drawing/2015/06/chart">
            <c:ext xmlns:c16="http://schemas.microsoft.com/office/drawing/2014/chart" uri="{C3380CC4-5D6E-409C-BE32-E72D297353CC}">
              <c16:uniqueId val="{00000000-41CF-476A-86D0-5CC90650E63B}"/>
            </c:ext>
          </c:extLst>
        </c:ser>
        <c:ser>
          <c:idx val="1"/>
          <c:order val="1"/>
          <c:tx>
            <c:strRef>
              <c:f>AUX!$A$93</c:f>
              <c:strCache>
                <c:ptCount val="1"/>
                <c:pt idx="0">
                  <c:v>ARS Alentejo</c:v>
                </c:pt>
              </c:strCache>
            </c:strRef>
          </c:tx>
          <c:spPr>
            <a:ln w="12700">
              <a:solidFill>
                <a:schemeClr val="tx2">
                  <a:lumMod val="75000"/>
                </a:schemeClr>
              </a:solidFill>
            </a:ln>
          </c:spPr>
          <c:marker>
            <c:symbol val="none"/>
          </c:marker>
          <c:cat>
            <c:strRef>
              <c:f>AUX!$B$91:$U$91</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AUX!$B$93:$U$93</c:f>
              <c:numCache>
                <c:formatCode>0.0</c:formatCode>
                <c:ptCount val="20"/>
                <c:pt idx="0">
                  <c:v>79.47611044107407</c:v>
                </c:pt>
                <c:pt idx="1">
                  <c:v>79.708328546110479</c:v>
                </c:pt>
                <c:pt idx="2">
                  <c:v>79.90108411906931</c:v>
                </c:pt>
                <c:pt idx="3">
                  <c:v>80.365943533404419</c:v>
                </c:pt>
                <c:pt idx="4">
                  <c:v>80.791257159913258</c:v>
                </c:pt>
                <c:pt idx="5">
                  <c:v>80.76783410891467</c:v>
                </c:pt>
                <c:pt idx="6">
                  <c:v>81.14661838628642</c:v>
                </c:pt>
                <c:pt idx="7">
                  <c:v>81.234391169701908</c:v>
                </c:pt>
                <c:pt idx="8">
                  <c:v>81.817163946372062</c:v>
                </c:pt>
                <c:pt idx="9">
                  <c:v>81.72776445871537</c:v>
                </c:pt>
                <c:pt idx="10">
                  <c:v>81.965085716632117</c:v>
                </c:pt>
                <c:pt idx="11">
                  <c:v>81.931464569314926</c:v>
                </c:pt>
                <c:pt idx="12">
                  <c:v>81.895313509291455</c:v>
                </c:pt>
                <c:pt idx="13">
                  <c:v>82.26438038768967</c:v>
                </c:pt>
                <c:pt idx="14">
                  <c:v>82.372443650216013</c:v>
                </c:pt>
                <c:pt idx="15">
                  <c:v>82.795979329204144</c:v>
                </c:pt>
                <c:pt idx="16">
                  <c:v>83.112658442764371</c:v>
                </c:pt>
                <c:pt idx="17">
                  <c:v>83.438024201363248</c:v>
                </c:pt>
                <c:pt idx="18">
                  <c:v>83.483403933064693</c:v>
                </c:pt>
                <c:pt idx="19">
                  <c:v>83.448897994807751</c:v>
                </c:pt>
              </c:numCache>
            </c:numRef>
          </c:val>
          <c:smooth val="0"/>
          <c:extLst xmlns:c16r2="http://schemas.microsoft.com/office/drawing/2015/06/chart">
            <c:ext xmlns:c16="http://schemas.microsoft.com/office/drawing/2014/chart" uri="{C3380CC4-5D6E-409C-BE32-E72D297353CC}">
              <c16:uniqueId val="{00000001-41CF-476A-86D0-5CC90650E63B}"/>
            </c:ext>
          </c:extLst>
        </c:ser>
        <c:ser>
          <c:idx val="2"/>
          <c:order val="2"/>
          <c:tx>
            <c:strRef>
              <c:f>AUX!$A$94</c:f>
              <c:strCache>
                <c:ptCount val="1"/>
                <c:pt idx="0">
                  <c:v>ACeS Alentejo Central</c:v>
                </c:pt>
              </c:strCache>
            </c:strRef>
          </c:tx>
          <c:spPr>
            <a:ln w="25400">
              <a:solidFill>
                <a:srgbClr val="008080"/>
              </a:solidFill>
            </a:ln>
          </c:spPr>
          <c:marker>
            <c:symbol val="none"/>
          </c:marker>
          <c:errBars>
            <c:errDir val="y"/>
            <c:errBarType val="both"/>
            <c:errValType val="cust"/>
            <c:noEndCap val="0"/>
            <c:plus>
              <c:numRef>
                <c:f>AUX!$B$97:$T$97</c:f>
                <c:numCache>
                  <c:formatCode>General</c:formatCode>
                  <c:ptCount val="19"/>
                  <c:pt idx="0">
                    <c:v>0.52393164671912018</c:v>
                  </c:pt>
                  <c:pt idx="1">
                    <c:v>0.52884833940966303</c:v>
                  </c:pt>
                  <c:pt idx="2">
                    <c:v>0.48771695496330381</c:v>
                  </c:pt>
                  <c:pt idx="3">
                    <c:v>0.48083159337161874</c:v>
                  </c:pt>
                  <c:pt idx="4">
                    <c:v>0.48917748570305264</c:v>
                  </c:pt>
                  <c:pt idx="5">
                    <c:v>0.4982574345386297</c:v>
                  </c:pt>
                  <c:pt idx="6">
                    <c:v>0.4940416165464967</c:v>
                  </c:pt>
                  <c:pt idx="7">
                    <c:v>0.47837360439382337</c:v>
                  </c:pt>
                  <c:pt idx="8">
                    <c:v>0.45807086261696384</c:v>
                  </c:pt>
                  <c:pt idx="9">
                    <c:v>0.46501202635128891</c:v>
                  </c:pt>
                  <c:pt idx="10">
                    <c:v>0.46174271894051344</c:v>
                  </c:pt>
                  <c:pt idx="11">
                    <c:v>0.46849242008156011</c:v>
                  </c:pt>
                  <c:pt idx="12">
                    <c:v>0.48898309861155553</c:v>
                  </c:pt>
                  <c:pt idx="13">
                    <c:v>0.51505727178624738</c:v>
                  </c:pt>
                  <c:pt idx="14">
                    <c:v>0.53199294223416871</c:v>
                  </c:pt>
                  <c:pt idx="15">
                    <c:v>0.52617548204406717</c:v>
                  </c:pt>
                  <c:pt idx="16">
                    <c:v>0.5150818766427534</c:v>
                  </c:pt>
                  <c:pt idx="17">
                    <c:v>0.49206475349340906</c:v>
                  </c:pt>
                  <c:pt idx="18">
                    <c:v>0.46553311148694831</c:v>
                  </c:pt>
                </c:numCache>
              </c:numRef>
            </c:plus>
            <c:minus>
              <c:numRef>
                <c:f>AUX!$B$97:$T$97</c:f>
                <c:numCache>
                  <c:formatCode>General</c:formatCode>
                  <c:ptCount val="19"/>
                  <c:pt idx="0">
                    <c:v>0.52393164671912018</c:v>
                  </c:pt>
                  <c:pt idx="1">
                    <c:v>0.52884833940966303</c:v>
                  </c:pt>
                  <c:pt idx="2">
                    <c:v>0.48771695496330381</c:v>
                  </c:pt>
                  <c:pt idx="3">
                    <c:v>0.48083159337161874</c:v>
                  </c:pt>
                  <c:pt idx="4">
                    <c:v>0.48917748570305264</c:v>
                  </c:pt>
                  <c:pt idx="5">
                    <c:v>0.4982574345386297</c:v>
                  </c:pt>
                  <c:pt idx="6">
                    <c:v>0.4940416165464967</c:v>
                  </c:pt>
                  <c:pt idx="7">
                    <c:v>0.47837360439382337</c:v>
                  </c:pt>
                  <c:pt idx="8">
                    <c:v>0.45807086261696384</c:v>
                  </c:pt>
                  <c:pt idx="9">
                    <c:v>0.46501202635128891</c:v>
                  </c:pt>
                  <c:pt idx="10">
                    <c:v>0.46174271894051344</c:v>
                  </c:pt>
                  <c:pt idx="11">
                    <c:v>0.46849242008156011</c:v>
                  </c:pt>
                  <c:pt idx="12">
                    <c:v>0.48898309861155553</c:v>
                  </c:pt>
                  <c:pt idx="13">
                    <c:v>0.51505727178624738</c:v>
                  </c:pt>
                  <c:pt idx="14">
                    <c:v>0.53199294223416871</c:v>
                  </c:pt>
                  <c:pt idx="15">
                    <c:v>0.52617548204406717</c:v>
                  </c:pt>
                  <c:pt idx="16">
                    <c:v>0.5150818766427534</c:v>
                  </c:pt>
                  <c:pt idx="17">
                    <c:v>0.49206475349340906</c:v>
                  </c:pt>
                  <c:pt idx="18">
                    <c:v>0.46553311148694831</c:v>
                  </c:pt>
                </c:numCache>
              </c:numRef>
            </c:minus>
            <c:spPr>
              <a:ln>
                <a:solidFill>
                  <a:srgbClr val="008080"/>
                </a:solidFill>
              </a:ln>
            </c:spPr>
          </c:errBars>
          <c:cat>
            <c:strRef>
              <c:f>AUX!$B$91:$U$91</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AUX!$B$94:$U$94</c:f>
              <c:numCache>
                <c:formatCode>0.0</c:formatCode>
                <c:ptCount val="20"/>
                <c:pt idx="0">
                  <c:v>79.846242629299738</c:v>
                </c:pt>
                <c:pt idx="1">
                  <c:v>79.907116686427173</c:v>
                </c:pt>
                <c:pt idx="2">
                  <c:v>80.327875603983344</c:v>
                </c:pt>
                <c:pt idx="3">
                  <c:v>81.093564853833641</c:v>
                </c:pt>
                <c:pt idx="4">
                  <c:v>81.33177477949161</c:v>
                </c:pt>
                <c:pt idx="5">
                  <c:v>81.347448626201057</c:v>
                </c:pt>
                <c:pt idx="6">
                  <c:v>81.570523900017292</c:v>
                </c:pt>
                <c:pt idx="7">
                  <c:v>81.653028173708535</c:v>
                </c:pt>
                <c:pt idx="8">
                  <c:v>82.182868532703708</c:v>
                </c:pt>
                <c:pt idx="9">
                  <c:v>82.105931420728709</c:v>
                </c:pt>
                <c:pt idx="10">
                  <c:v>82.522404826091403</c:v>
                </c:pt>
                <c:pt idx="11">
                  <c:v>82.296950113574511</c:v>
                </c:pt>
                <c:pt idx="12">
                  <c:v>82.080552291692584</c:v>
                </c:pt>
                <c:pt idx="13">
                  <c:v>82.609662707552943</c:v>
                </c:pt>
                <c:pt idx="14">
                  <c:v>83.078333772475773</c:v>
                </c:pt>
                <c:pt idx="15">
                  <c:v>83.746680178790299</c:v>
                </c:pt>
                <c:pt idx="16">
                  <c:v>83.75899781919837</c:v>
                </c:pt>
                <c:pt idx="17">
                  <c:v>84.188728000199205</c:v>
                </c:pt>
                <c:pt idx="18">
                  <c:v>84.364979605390985</c:v>
                </c:pt>
                <c:pt idx="19">
                  <c:v>84.304041499211081</c:v>
                </c:pt>
              </c:numCache>
            </c:numRef>
          </c:val>
          <c:smooth val="0"/>
          <c:extLst xmlns:c16r2="http://schemas.microsoft.com/office/drawing/2015/06/chart">
            <c:ext xmlns:c16="http://schemas.microsoft.com/office/drawing/2014/chart" uri="{C3380CC4-5D6E-409C-BE32-E72D297353CC}">
              <c16:uniqueId val="{00000002-41CF-476A-86D0-5CC90650E63B}"/>
            </c:ext>
          </c:extLst>
        </c:ser>
        <c:dLbls>
          <c:showLegendKey val="0"/>
          <c:showVal val="0"/>
          <c:showCatName val="0"/>
          <c:showSerName val="0"/>
          <c:showPercent val="0"/>
          <c:showBubbleSize val="0"/>
        </c:dLbls>
        <c:marker val="1"/>
        <c:smooth val="0"/>
        <c:axId val="148928512"/>
        <c:axId val="149046976"/>
      </c:lineChart>
      <c:catAx>
        <c:axId val="148928512"/>
        <c:scaling>
          <c:orientation val="minMax"/>
        </c:scaling>
        <c:delete val="0"/>
        <c:axPos val="b"/>
        <c:numFmt formatCode="General" sourceLinked="1"/>
        <c:majorTickMark val="out"/>
        <c:minorTickMark val="none"/>
        <c:tickLblPos val="nextTo"/>
        <c:txPr>
          <a:bodyPr rot="-5400000" vert="horz"/>
          <a:lstStyle/>
          <a:p>
            <a:pPr>
              <a:defRPr lang="en-US" sz="900">
                <a:latin typeface="Arial" pitchFamily="34" charset="0"/>
                <a:cs typeface="Arial" pitchFamily="34" charset="0"/>
              </a:defRPr>
            </a:pPr>
            <a:endParaRPr lang="pt-PT"/>
          </a:p>
        </c:txPr>
        <c:crossAx val="149046976"/>
        <c:crosses val="autoZero"/>
        <c:auto val="1"/>
        <c:lblAlgn val="ctr"/>
        <c:lblOffset val="100"/>
        <c:tickLblSkip val="1"/>
        <c:tickMarkSkip val="1"/>
        <c:noMultiLvlLbl val="0"/>
      </c:catAx>
      <c:valAx>
        <c:axId val="149046976"/>
        <c:scaling>
          <c:orientation val="minMax"/>
          <c:max val="88"/>
          <c:min val="68"/>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Anos</a:t>
                </a:r>
              </a:p>
            </c:rich>
          </c:tx>
          <c:layout>
            <c:manualLayout>
              <c:xMode val="edge"/>
              <c:yMode val="edge"/>
              <c:x val="5.2175536881419234E-3"/>
              <c:y val="1.1797839506172863E-2"/>
            </c:manualLayout>
          </c:layout>
          <c:overlay val="0"/>
        </c:title>
        <c:numFmt formatCode="0" sourceLinked="0"/>
        <c:majorTickMark val="out"/>
        <c:minorTickMark val="none"/>
        <c:tickLblPos val="nextTo"/>
        <c:spPr>
          <a:ln>
            <a:solidFill>
              <a:schemeClr val="bg1">
                <a:lumMod val="85000"/>
              </a:schemeClr>
            </a:solidFill>
          </a:ln>
        </c:spPr>
        <c:txPr>
          <a:bodyPr/>
          <a:lstStyle/>
          <a:p>
            <a:pPr>
              <a:defRPr lang="en-US" sz="900">
                <a:latin typeface="Arial" pitchFamily="34" charset="0"/>
                <a:cs typeface="Arial" pitchFamily="34" charset="0"/>
              </a:defRPr>
            </a:pPr>
            <a:endParaRPr lang="pt-PT"/>
          </a:p>
        </c:txPr>
        <c:crossAx val="148928512"/>
        <c:crosses val="autoZero"/>
        <c:crossBetween val="between"/>
        <c:majorUnit val="2"/>
        <c:minorUnit val="0.4"/>
      </c:valAx>
    </c:plotArea>
    <c:legend>
      <c:legendPos val="b"/>
      <c:layout>
        <c:manualLayout>
          <c:xMode val="edge"/>
          <c:yMode val="edge"/>
          <c:x val="1.6211251167133525E-2"/>
          <c:y val="0.89670023148151168"/>
          <c:w val="0.96757749766573364"/>
          <c:h val="8.370100308642122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w="3175">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8.jpeg"/><Relationship Id="rId1" Type="http://schemas.openxmlformats.org/officeDocument/2006/relationships/image" Target="../media/image17.png"/><Relationship Id="rId4"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chart" Target="../charts/chart35.xml"/><Relationship Id="rId1" Type="http://schemas.openxmlformats.org/officeDocument/2006/relationships/chart" Target="../charts/chart34.xml"/><Relationship Id="rId6" Type="http://schemas.openxmlformats.org/officeDocument/2006/relationships/image" Target="../media/image19.png"/><Relationship Id="rId5" Type="http://schemas.openxmlformats.org/officeDocument/2006/relationships/image" Target="../media/image14.png"/><Relationship Id="rId4" Type="http://schemas.openxmlformats.org/officeDocument/2006/relationships/image" Target="../media/image18.jpeg"/></Relationships>
</file>

<file path=xl/drawings/_rels/drawing12.xml.rels><?xml version="1.0" encoding="UTF-8" standalone="yes"?>
<Relationships xmlns="http://schemas.openxmlformats.org/package/2006/relationships"><Relationship Id="rId3" Type="http://schemas.openxmlformats.org/officeDocument/2006/relationships/chart" Target="../charts/chart38.xml"/><Relationship Id="rId7" Type="http://schemas.openxmlformats.org/officeDocument/2006/relationships/image" Target="../media/image19.png"/><Relationship Id="rId2" Type="http://schemas.openxmlformats.org/officeDocument/2006/relationships/chart" Target="../charts/chart37.xml"/><Relationship Id="rId1" Type="http://schemas.openxmlformats.org/officeDocument/2006/relationships/chart" Target="../charts/chart36.xml"/><Relationship Id="rId6" Type="http://schemas.openxmlformats.org/officeDocument/2006/relationships/image" Target="../media/image14.png"/><Relationship Id="rId5" Type="http://schemas.openxmlformats.org/officeDocument/2006/relationships/image" Target="../media/image18.jpeg"/><Relationship Id="rId4"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13" Type="http://schemas.openxmlformats.org/officeDocument/2006/relationships/chart" Target="../charts/chart51.xml"/><Relationship Id="rId18" Type="http://schemas.openxmlformats.org/officeDocument/2006/relationships/chart" Target="../charts/chart56.xml"/><Relationship Id="rId26" Type="http://schemas.openxmlformats.org/officeDocument/2006/relationships/chart" Target="../charts/chart64.xml"/><Relationship Id="rId39" Type="http://schemas.openxmlformats.org/officeDocument/2006/relationships/chart" Target="../charts/chart76.xml"/><Relationship Id="rId21" Type="http://schemas.openxmlformats.org/officeDocument/2006/relationships/chart" Target="../charts/chart59.xml"/><Relationship Id="rId34" Type="http://schemas.openxmlformats.org/officeDocument/2006/relationships/chart" Target="../charts/chart72.xml"/><Relationship Id="rId42" Type="http://schemas.openxmlformats.org/officeDocument/2006/relationships/chart" Target="../charts/chart79.xml"/><Relationship Id="rId47" Type="http://schemas.openxmlformats.org/officeDocument/2006/relationships/chart" Target="../charts/chart84.xml"/><Relationship Id="rId50" Type="http://schemas.openxmlformats.org/officeDocument/2006/relationships/image" Target="../media/image17.png"/><Relationship Id="rId7" Type="http://schemas.openxmlformats.org/officeDocument/2006/relationships/chart" Target="../charts/chart45.xml"/><Relationship Id="rId2" Type="http://schemas.openxmlformats.org/officeDocument/2006/relationships/chart" Target="../charts/chart40.xml"/><Relationship Id="rId16" Type="http://schemas.openxmlformats.org/officeDocument/2006/relationships/chart" Target="../charts/chart54.xml"/><Relationship Id="rId29" Type="http://schemas.openxmlformats.org/officeDocument/2006/relationships/chart" Target="../charts/chart67.xml"/><Relationship Id="rId11" Type="http://schemas.openxmlformats.org/officeDocument/2006/relationships/chart" Target="../charts/chart49.xml"/><Relationship Id="rId24" Type="http://schemas.openxmlformats.org/officeDocument/2006/relationships/chart" Target="../charts/chart62.xml"/><Relationship Id="rId32" Type="http://schemas.openxmlformats.org/officeDocument/2006/relationships/chart" Target="../charts/chart70.xml"/><Relationship Id="rId37" Type="http://schemas.openxmlformats.org/officeDocument/2006/relationships/chart" Target="../charts/chart74.xml"/><Relationship Id="rId40" Type="http://schemas.openxmlformats.org/officeDocument/2006/relationships/chart" Target="../charts/chart77.xml"/><Relationship Id="rId45" Type="http://schemas.openxmlformats.org/officeDocument/2006/relationships/chart" Target="../charts/chart82.xml"/><Relationship Id="rId53" Type="http://schemas.openxmlformats.org/officeDocument/2006/relationships/image" Target="../media/image19.png"/><Relationship Id="rId5" Type="http://schemas.openxmlformats.org/officeDocument/2006/relationships/chart" Target="../charts/chart43.xml"/><Relationship Id="rId10" Type="http://schemas.openxmlformats.org/officeDocument/2006/relationships/chart" Target="../charts/chart48.xml"/><Relationship Id="rId19" Type="http://schemas.openxmlformats.org/officeDocument/2006/relationships/chart" Target="../charts/chart57.xml"/><Relationship Id="rId31" Type="http://schemas.openxmlformats.org/officeDocument/2006/relationships/chart" Target="../charts/chart69.xml"/><Relationship Id="rId44" Type="http://schemas.openxmlformats.org/officeDocument/2006/relationships/chart" Target="../charts/chart81.xml"/><Relationship Id="rId52" Type="http://schemas.openxmlformats.org/officeDocument/2006/relationships/image" Target="../media/image14.png"/><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 Id="rId22" Type="http://schemas.openxmlformats.org/officeDocument/2006/relationships/chart" Target="../charts/chart60.xml"/><Relationship Id="rId27" Type="http://schemas.openxmlformats.org/officeDocument/2006/relationships/chart" Target="../charts/chart65.xml"/><Relationship Id="rId30" Type="http://schemas.openxmlformats.org/officeDocument/2006/relationships/chart" Target="../charts/chart68.xml"/><Relationship Id="rId35" Type="http://schemas.openxmlformats.org/officeDocument/2006/relationships/image" Target="../media/image34.png"/><Relationship Id="rId43" Type="http://schemas.openxmlformats.org/officeDocument/2006/relationships/chart" Target="../charts/chart80.xml"/><Relationship Id="rId48" Type="http://schemas.openxmlformats.org/officeDocument/2006/relationships/chart" Target="../charts/chart85.xml"/><Relationship Id="rId8" Type="http://schemas.openxmlformats.org/officeDocument/2006/relationships/chart" Target="../charts/chart46.xml"/><Relationship Id="rId51" Type="http://schemas.openxmlformats.org/officeDocument/2006/relationships/image" Target="../media/image18.jpeg"/><Relationship Id="rId3" Type="http://schemas.openxmlformats.org/officeDocument/2006/relationships/chart" Target="../charts/chart41.xml"/><Relationship Id="rId12" Type="http://schemas.openxmlformats.org/officeDocument/2006/relationships/chart" Target="../charts/chart50.xml"/><Relationship Id="rId17" Type="http://schemas.openxmlformats.org/officeDocument/2006/relationships/chart" Target="../charts/chart55.xml"/><Relationship Id="rId25" Type="http://schemas.openxmlformats.org/officeDocument/2006/relationships/chart" Target="../charts/chart63.xml"/><Relationship Id="rId33" Type="http://schemas.openxmlformats.org/officeDocument/2006/relationships/chart" Target="../charts/chart71.xml"/><Relationship Id="rId38" Type="http://schemas.openxmlformats.org/officeDocument/2006/relationships/chart" Target="../charts/chart75.xml"/><Relationship Id="rId46" Type="http://schemas.openxmlformats.org/officeDocument/2006/relationships/chart" Target="../charts/chart83.xml"/><Relationship Id="rId20" Type="http://schemas.openxmlformats.org/officeDocument/2006/relationships/chart" Target="../charts/chart58.xml"/><Relationship Id="rId41" Type="http://schemas.openxmlformats.org/officeDocument/2006/relationships/chart" Target="../charts/chart78.xml"/><Relationship Id="rId1" Type="http://schemas.openxmlformats.org/officeDocument/2006/relationships/chart" Target="../charts/chart39.xml"/><Relationship Id="rId6" Type="http://schemas.openxmlformats.org/officeDocument/2006/relationships/chart" Target="../charts/chart44.xml"/><Relationship Id="rId15" Type="http://schemas.openxmlformats.org/officeDocument/2006/relationships/chart" Target="../charts/chart53.xml"/><Relationship Id="rId23" Type="http://schemas.openxmlformats.org/officeDocument/2006/relationships/chart" Target="../charts/chart61.xml"/><Relationship Id="rId28" Type="http://schemas.openxmlformats.org/officeDocument/2006/relationships/chart" Target="../charts/chart66.xml"/><Relationship Id="rId36" Type="http://schemas.openxmlformats.org/officeDocument/2006/relationships/chart" Target="../charts/chart73.xml"/><Relationship Id="rId49" Type="http://schemas.openxmlformats.org/officeDocument/2006/relationships/chart" Target="../charts/chart86.xml"/></Relationships>
</file>

<file path=xl/drawings/_rels/drawing1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8.jpeg"/><Relationship Id="rId1" Type="http://schemas.openxmlformats.org/officeDocument/2006/relationships/image" Target="../media/image17.png"/><Relationship Id="rId4" Type="http://schemas.openxmlformats.org/officeDocument/2006/relationships/image" Target="../media/image19.png"/></Relationships>
</file>

<file path=xl/drawings/_rels/drawing2.xml.rels><?xml version="1.0" encoding="UTF-8" standalone="yes"?>
<Relationships xmlns="http://schemas.openxmlformats.org/package/2006/relationships"><Relationship Id="rId8" Type="http://schemas.openxmlformats.org/officeDocument/2006/relationships/image" Target="../media/image20.jpeg"/><Relationship Id="rId3" Type="http://schemas.openxmlformats.org/officeDocument/2006/relationships/image" Target="../media/image16.jpeg"/><Relationship Id="rId7" Type="http://schemas.openxmlformats.org/officeDocument/2006/relationships/image" Target="../media/image19.png"/><Relationship Id="rId2" Type="http://schemas.openxmlformats.org/officeDocument/2006/relationships/image" Target="../media/image5.png"/><Relationship Id="rId1" Type="http://schemas.openxmlformats.org/officeDocument/2006/relationships/image" Target="../media/image15.png"/><Relationship Id="rId6" Type="http://schemas.openxmlformats.org/officeDocument/2006/relationships/image" Target="../media/image18.jpeg"/><Relationship Id="rId5" Type="http://schemas.openxmlformats.org/officeDocument/2006/relationships/image" Target="../media/image17.png"/><Relationship Id="rId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8.jpeg"/><Relationship Id="rId1" Type="http://schemas.openxmlformats.org/officeDocument/2006/relationships/image" Target="../media/image17.png"/><Relationship Id="rId4" Type="http://schemas.openxmlformats.org/officeDocument/2006/relationships/image" Target="../media/image19.png"/></Relationships>
</file>

<file path=xl/drawings/_rels/drawing4.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hyperlink" Target="http://www.arsalentejo.min-saude.pt/arsalentejo/PlaneamentoEstrategico/Documents/Plano%20Regional%20de%20Oncologia.pdf" TargetMode="External"/><Relationship Id="rId18" Type="http://schemas.openxmlformats.org/officeDocument/2006/relationships/hyperlink" Target="http://www.arsalentejo.min-saude.pt/arsalentejo/InstrumentosGestao/Documents/Plano%20de%20Atividades/Plano_Atividades_2018_Homologado.pdf" TargetMode="External"/><Relationship Id="rId26" Type="http://schemas.openxmlformats.org/officeDocument/2006/relationships/hyperlink" Target="http://www.arsalentejo.min-saude.pt/arsalentejo/InstrumentosGestao/Documents/QUAR/QUAR_2018.pdf" TargetMode="External"/><Relationship Id="rId3" Type="http://schemas.openxmlformats.org/officeDocument/2006/relationships/hyperlink" Target="http://www.dgs.pt/portal-da-estatistica-da-saude/apresentacao.aspx" TargetMode="External"/><Relationship Id="rId21" Type="http://schemas.openxmlformats.org/officeDocument/2006/relationships/image" Target="../media/image29.png"/><Relationship Id="rId7" Type="http://schemas.openxmlformats.org/officeDocument/2006/relationships/hyperlink" Target="http://www.arsalentejo.min-saude.pt/utentes/saudepublica/ObservatorioRegionalSaude/Mortalidades/Paginas/Mortalidades.aspx" TargetMode="External"/><Relationship Id="rId12" Type="http://schemas.openxmlformats.org/officeDocument/2006/relationships/image" Target="../media/image19.png"/><Relationship Id="rId17" Type="http://schemas.openxmlformats.org/officeDocument/2006/relationships/image" Target="../media/image27.png"/><Relationship Id="rId25" Type="http://schemas.openxmlformats.org/officeDocument/2006/relationships/image" Target="../media/image31.png"/><Relationship Id="rId2" Type="http://schemas.openxmlformats.org/officeDocument/2006/relationships/image" Target="../media/image21.png"/><Relationship Id="rId16" Type="http://schemas.openxmlformats.org/officeDocument/2006/relationships/image" Target="../media/image26.png"/><Relationship Id="rId20" Type="http://schemas.openxmlformats.org/officeDocument/2006/relationships/hyperlink" Target="http://pns.dgs.pt/files/2015/06/Plano-Nacional-de-Saude-Revisao-e-Extensao-a-2020.pdf.pdf" TargetMode="External"/><Relationship Id="rId1" Type="http://schemas.openxmlformats.org/officeDocument/2006/relationships/hyperlink" Target="http://www.geosaude.dgs.pt/websig/v5/portal2/public/index.php?par=geosaude&amp;lang=pt" TargetMode="External"/><Relationship Id="rId6" Type="http://schemas.openxmlformats.org/officeDocument/2006/relationships/image" Target="../media/image23.png"/><Relationship Id="rId11" Type="http://schemas.openxmlformats.org/officeDocument/2006/relationships/image" Target="../media/image14.png"/><Relationship Id="rId24" Type="http://schemas.openxmlformats.org/officeDocument/2006/relationships/hyperlink" Target="http://www.arsalentejo.min-saude.pt/arsalentejo/InstrumentosGestao/Documents/Plano%20Estrat&#233;gico/Plano_Estrategico_2017_2019.pdf" TargetMode="External"/><Relationship Id="rId5" Type="http://schemas.openxmlformats.org/officeDocument/2006/relationships/hyperlink" Target="http://www.dgs.pt/dashboard/?cpp=1" TargetMode="External"/><Relationship Id="rId15" Type="http://schemas.openxmlformats.org/officeDocument/2006/relationships/hyperlink" Target="http://www.arsalentejo.min-saude.pt/arsalentejo/PlaneamentoEstrategico/Documents/Carteira%20de%20Servi%C3%A7os%20Regional.pdf" TargetMode="External"/><Relationship Id="rId23" Type="http://schemas.openxmlformats.org/officeDocument/2006/relationships/image" Target="../media/image30.png"/><Relationship Id="rId28" Type="http://schemas.openxmlformats.org/officeDocument/2006/relationships/image" Target="../media/image32.png"/><Relationship Id="rId10" Type="http://schemas.openxmlformats.org/officeDocument/2006/relationships/image" Target="../media/image18.jpeg"/><Relationship Id="rId19" Type="http://schemas.openxmlformats.org/officeDocument/2006/relationships/image" Target="../media/image28.png"/><Relationship Id="rId4" Type="http://schemas.openxmlformats.org/officeDocument/2006/relationships/image" Target="../media/image22.png"/><Relationship Id="rId9" Type="http://schemas.openxmlformats.org/officeDocument/2006/relationships/image" Target="../media/image17.png"/><Relationship Id="rId14" Type="http://schemas.openxmlformats.org/officeDocument/2006/relationships/image" Target="../media/image25.png"/><Relationship Id="rId22" Type="http://schemas.openxmlformats.org/officeDocument/2006/relationships/hyperlink" Target="http://www.arsalentejo.min-saude.pt/arsalentejo/InstrumentosGestao/Documents/Balan&#231;o%20Social%20Consolidado/Balanco_Social_2018_Consolidado.pdf" TargetMode="External"/><Relationship Id="rId27" Type="http://schemas.openxmlformats.org/officeDocument/2006/relationships/hyperlink" Target="http://www.arsalentejo.min-saude.pt/arsalentejo/InstrumentosGestao/Documents/Relat&#243;rio%20de%20Atividades/Relatorio_Atividades_2018.pdf" TargetMode="External"/></Relationships>
</file>

<file path=xl/drawings/_rels/drawing5.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image" Target="../media/image19.png"/><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4.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image" Target="../media/image18.jpeg"/><Relationship Id="rId5" Type="http://schemas.openxmlformats.org/officeDocument/2006/relationships/chart" Target="../charts/chart5.xml"/><Relationship Id="rId10" Type="http://schemas.openxmlformats.org/officeDocument/2006/relationships/image" Target="../media/image17.png"/><Relationship Id="rId4" Type="http://schemas.openxmlformats.org/officeDocument/2006/relationships/chart" Target="../charts/chart4.xml"/><Relationship Id="rId9" Type="http://schemas.openxmlformats.org/officeDocument/2006/relationships/chart" Target="../charts/chart9.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chart" Target="../charts/chart12.xml"/><Relationship Id="rId7" Type="http://schemas.openxmlformats.org/officeDocument/2006/relationships/chart" Target="../charts/chart16.xml"/><Relationship Id="rId12" Type="http://schemas.openxmlformats.org/officeDocument/2006/relationships/image" Target="../media/image19.png"/><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image" Target="../media/image14.png"/><Relationship Id="rId5" Type="http://schemas.openxmlformats.org/officeDocument/2006/relationships/chart" Target="../charts/chart14.xml"/><Relationship Id="rId10" Type="http://schemas.openxmlformats.org/officeDocument/2006/relationships/image" Target="../media/image33.jpeg"/><Relationship Id="rId4" Type="http://schemas.openxmlformats.org/officeDocument/2006/relationships/chart" Target="../charts/chart13.xml"/><Relationship Id="rId9" Type="http://schemas.openxmlformats.org/officeDocument/2006/relationships/image" Target="../media/image17.png"/></Relationships>
</file>

<file path=xl/drawings/_rels/drawing7.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chart" Target="../charts/chart20.xml"/><Relationship Id="rId7" Type="http://schemas.openxmlformats.org/officeDocument/2006/relationships/image" Target="../media/image14.png"/><Relationship Id="rId2" Type="http://schemas.openxmlformats.org/officeDocument/2006/relationships/chart" Target="../charts/chart19.xml"/><Relationship Id="rId1" Type="http://schemas.openxmlformats.org/officeDocument/2006/relationships/chart" Target="../charts/chart18.xml"/><Relationship Id="rId6" Type="http://schemas.openxmlformats.org/officeDocument/2006/relationships/image" Target="../media/image18.jpeg"/><Relationship Id="rId5" Type="http://schemas.openxmlformats.org/officeDocument/2006/relationships/image" Target="../media/image17.png"/><Relationship Id="rId4" Type="http://schemas.openxmlformats.org/officeDocument/2006/relationships/chart" Target="../charts/chart21.xml"/></Relationships>
</file>

<file path=xl/drawings/_rels/drawing8.xml.rels><?xml version="1.0" encoding="UTF-8" standalone="yes"?>
<Relationships xmlns="http://schemas.openxmlformats.org/package/2006/relationships"><Relationship Id="rId8" Type="http://schemas.openxmlformats.org/officeDocument/2006/relationships/chart" Target="../charts/chart29.xml"/><Relationship Id="rId13" Type="http://schemas.openxmlformats.org/officeDocument/2006/relationships/image" Target="../media/image19.png"/><Relationship Id="rId3" Type="http://schemas.openxmlformats.org/officeDocument/2006/relationships/chart" Target="../charts/chart24.xml"/><Relationship Id="rId7" Type="http://schemas.openxmlformats.org/officeDocument/2006/relationships/chart" Target="../charts/chart28.xml"/><Relationship Id="rId12" Type="http://schemas.openxmlformats.org/officeDocument/2006/relationships/image" Target="../media/image14.png"/><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11" Type="http://schemas.openxmlformats.org/officeDocument/2006/relationships/image" Target="../media/image18.jpeg"/><Relationship Id="rId5" Type="http://schemas.openxmlformats.org/officeDocument/2006/relationships/chart" Target="../charts/chart26.xml"/><Relationship Id="rId10" Type="http://schemas.openxmlformats.org/officeDocument/2006/relationships/image" Target="../media/image17.png"/><Relationship Id="rId4" Type="http://schemas.openxmlformats.org/officeDocument/2006/relationships/chart" Target="../charts/chart25.xml"/><Relationship Id="rId9" Type="http://schemas.openxmlformats.org/officeDocument/2006/relationships/chart" Target="../charts/chart30.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3.xml"/><Relationship Id="rId7" Type="http://schemas.openxmlformats.org/officeDocument/2006/relationships/image" Target="../media/image19.png"/><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image" Target="../media/image14.png"/><Relationship Id="rId5" Type="http://schemas.openxmlformats.org/officeDocument/2006/relationships/image" Target="../media/image18.jpeg"/><Relationship Id="rId4"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1</xdr:col>
      <xdr:colOff>95252</xdr:colOff>
      <xdr:row>1</xdr:row>
      <xdr:rowOff>97776</xdr:rowOff>
    </xdr:from>
    <xdr:to>
      <xdr:col>2</xdr:col>
      <xdr:colOff>1867185</xdr:colOff>
      <xdr:row>5</xdr:row>
      <xdr:rowOff>5165</xdr:rowOff>
    </xdr:to>
    <xdr:pic>
      <xdr:nvPicPr>
        <xdr:cNvPr id="19" name="Imagem 18" descr="portugal.png">
          <a:extLst>
            <a:ext uri="{FF2B5EF4-FFF2-40B4-BE49-F238E27FC236}">
              <a16:creationId xmlns:a16="http://schemas.microsoft.com/office/drawing/2014/main" xmlns="" id="{00000000-0008-0000-0000-000013000000}"/>
            </a:ext>
          </a:extLst>
        </xdr:cNvPr>
        <xdr:cNvPicPr>
          <a:picLocks noChangeAspect="1"/>
        </xdr:cNvPicPr>
      </xdr:nvPicPr>
      <xdr:blipFill>
        <a:blip xmlns:r="http://schemas.openxmlformats.org/officeDocument/2006/relationships" r:embed="rId1" cstate="print"/>
        <a:srcRect t="9053" b="6036"/>
        <a:stretch>
          <a:fillRect/>
        </a:stretch>
      </xdr:blipFill>
      <xdr:spPr>
        <a:xfrm>
          <a:off x="276227" y="221601"/>
          <a:ext cx="1952908" cy="917039"/>
        </a:xfrm>
        <a:prstGeom prst="rect">
          <a:avLst/>
        </a:prstGeom>
      </xdr:spPr>
    </xdr:pic>
    <xdr:clientData/>
  </xdr:twoCellAnchor>
  <xdr:twoCellAnchor>
    <xdr:from>
      <xdr:col>2</xdr:col>
      <xdr:colOff>28575</xdr:colOff>
      <xdr:row>22</xdr:row>
      <xdr:rowOff>228020</xdr:rowOff>
    </xdr:from>
    <xdr:to>
      <xdr:col>2</xdr:col>
      <xdr:colOff>1504575</xdr:colOff>
      <xdr:row>22</xdr:row>
      <xdr:rowOff>729951</xdr:rowOff>
    </xdr:to>
    <xdr:pic>
      <xdr:nvPicPr>
        <xdr:cNvPr id="22" name="Picture 6">
          <a:extLst>
            <a:ext uri="{FF2B5EF4-FFF2-40B4-BE49-F238E27FC236}">
              <a16:creationId xmlns:a16="http://schemas.microsoft.com/office/drawing/2014/main" xmlns="" id="{00000000-0008-0000-0000-000016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97912" y="8363148"/>
          <a:ext cx="1476000" cy="501931"/>
        </a:xfrm>
        <a:prstGeom prst="rect">
          <a:avLst/>
        </a:prstGeom>
        <a:noFill/>
      </xdr:spPr>
    </xdr:pic>
    <xdr:clientData/>
  </xdr:twoCellAnchor>
  <xdr:twoCellAnchor>
    <xdr:from>
      <xdr:col>2</xdr:col>
      <xdr:colOff>1790699</xdr:colOff>
      <xdr:row>22</xdr:row>
      <xdr:rowOff>294693</xdr:rowOff>
    </xdr:from>
    <xdr:to>
      <xdr:col>3</xdr:col>
      <xdr:colOff>434699</xdr:colOff>
      <xdr:row>22</xdr:row>
      <xdr:rowOff>719318</xdr:rowOff>
    </xdr:to>
    <xdr:pic>
      <xdr:nvPicPr>
        <xdr:cNvPr id="23" name="Imagem 22" descr="centro_v16fev.png">
          <a:extLst>
            <a:ext uri="{FF2B5EF4-FFF2-40B4-BE49-F238E27FC236}">
              <a16:creationId xmlns:a16="http://schemas.microsoft.com/office/drawing/2014/main" xmlns="" id="{00000000-0008-0000-0000-000017000000}"/>
            </a:ext>
          </a:extLst>
        </xdr:cNvPr>
        <xdr:cNvPicPr>
          <a:picLocks noChangeAspect="1"/>
        </xdr:cNvPicPr>
      </xdr:nvPicPr>
      <xdr:blipFill>
        <a:blip xmlns:r="http://schemas.openxmlformats.org/officeDocument/2006/relationships" r:embed="rId3" cstate="print"/>
        <a:srcRect l="5429" t="38204" r="54197" b="42598"/>
        <a:stretch>
          <a:fillRect/>
        </a:stretch>
      </xdr:blipFill>
      <xdr:spPr>
        <a:xfrm>
          <a:off x="2160036" y="8429821"/>
          <a:ext cx="1695887" cy="424625"/>
        </a:xfrm>
        <a:prstGeom prst="rect">
          <a:avLst/>
        </a:prstGeom>
        <a:solidFill>
          <a:schemeClr val="accent1"/>
        </a:solidFill>
      </xdr:spPr>
    </xdr:pic>
    <xdr:clientData/>
  </xdr:twoCellAnchor>
  <xdr:twoCellAnchor>
    <xdr:from>
      <xdr:col>3</xdr:col>
      <xdr:colOff>628650</xdr:colOff>
      <xdr:row>22</xdr:row>
      <xdr:rowOff>199443</xdr:rowOff>
    </xdr:from>
    <xdr:to>
      <xdr:col>4</xdr:col>
      <xdr:colOff>250559</xdr:colOff>
      <xdr:row>23</xdr:row>
      <xdr:rowOff>13443</xdr:rowOff>
    </xdr:to>
    <xdr:pic>
      <xdr:nvPicPr>
        <xdr:cNvPr id="24" name="Picture 22">
          <a:extLst>
            <a:ext uri="{FF2B5EF4-FFF2-40B4-BE49-F238E27FC236}">
              <a16:creationId xmlns:a16="http://schemas.microsoft.com/office/drawing/2014/main" xmlns="" id="{00000000-0008-0000-0000-000018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4049874" y="8334571"/>
          <a:ext cx="1332522" cy="572112"/>
        </a:xfrm>
        <a:prstGeom prst="rect">
          <a:avLst/>
        </a:prstGeom>
        <a:noFill/>
      </xdr:spPr>
    </xdr:pic>
    <xdr:clientData/>
  </xdr:twoCellAnchor>
  <xdr:twoCellAnchor>
    <xdr:from>
      <xdr:col>5</xdr:col>
      <xdr:colOff>76394</xdr:colOff>
      <xdr:row>21</xdr:row>
      <xdr:rowOff>170867</xdr:rowOff>
    </xdr:from>
    <xdr:to>
      <xdr:col>5</xdr:col>
      <xdr:colOff>1228394</xdr:colOff>
      <xdr:row>23</xdr:row>
      <xdr:rowOff>7763</xdr:rowOff>
    </xdr:to>
    <xdr:pic>
      <xdr:nvPicPr>
        <xdr:cNvPr id="25" name="Picture 14">
          <a:extLst>
            <a:ext uri="{FF2B5EF4-FFF2-40B4-BE49-F238E27FC236}">
              <a16:creationId xmlns:a16="http://schemas.microsoft.com/office/drawing/2014/main" xmlns="" id="{00000000-0008-0000-0000-000019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5587287" y="8267117"/>
          <a:ext cx="1152000" cy="837993"/>
        </a:xfrm>
        <a:prstGeom prst="rect">
          <a:avLst/>
        </a:prstGeom>
        <a:noFill/>
      </xdr:spPr>
    </xdr:pic>
    <xdr:clientData/>
  </xdr:twoCellAnchor>
  <xdr:twoCellAnchor>
    <xdr:from>
      <xdr:col>5</xdr:col>
      <xdr:colOff>1419225</xdr:colOff>
      <xdr:row>22</xdr:row>
      <xdr:rowOff>247068</xdr:rowOff>
    </xdr:from>
    <xdr:to>
      <xdr:col>6</xdr:col>
      <xdr:colOff>27225</xdr:colOff>
      <xdr:row>22</xdr:row>
      <xdr:rowOff>754648</xdr:rowOff>
    </xdr:to>
    <xdr:pic>
      <xdr:nvPicPr>
        <xdr:cNvPr id="26" name="Picture 18">
          <a:extLst>
            <a:ext uri="{FF2B5EF4-FFF2-40B4-BE49-F238E27FC236}">
              <a16:creationId xmlns:a16="http://schemas.microsoft.com/office/drawing/2014/main" xmlns="" id="{00000000-0008-0000-0000-00001A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6930118" y="8382196"/>
          <a:ext cx="1659888" cy="507580"/>
        </a:xfrm>
        <a:prstGeom prst="rect">
          <a:avLst/>
        </a:prstGeom>
        <a:noFill/>
      </xdr:spPr>
    </xdr:pic>
    <xdr:clientData/>
  </xdr:twoCellAnchor>
  <xdr:twoCellAnchor>
    <xdr:from>
      <xdr:col>4</xdr:col>
      <xdr:colOff>309652</xdr:colOff>
      <xdr:row>8</xdr:row>
      <xdr:rowOff>39457</xdr:rowOff>
    </xdr:from>
    <xdr:to>
      <xdr:col>5</xdr:col>
      <xdr:colOff>2758377</xdr:colOff>
      <xdr:row>11</xdr:row>
      <xdr:rowOff>806632</xdr:rowOff>
    </xdr:to>
    <xdr:grpSp>
      <xdr:nvGrpSpPr>
        <xdr:cNvPr id="16" name="Grupo 15">
          <a:extLst>
            <a:ext uri="{FF2B5EF4-FFF2-40B4-BE49-F238E27FC236}">
              <a16:creationId xmlns:a16="http://schemas.microsoft.com/office/drawing/2014/main" xmlns="" id="{00000000-0008-0000-0000-000010000000}"/>
            </a:ext>
          </a:extLst>
        </xdr:cNvPr>
        <xdr:cNvGrpSpPr>
          <a:grpSpLocks noChangeAspect="1"/>
        </xdr:cNvGrpSpPr>
      </xdr:nvGrpSpPr>
      <xdr:grpSpPr>
        <a:xfrm>
          <a:off x="5434102" y="1734907"/>
          <a:ext cx="2829725" cy="4491450"/>
          <a:chOff x="4295775" y="647703"/>
          <a:chExt cx="2625000" cy="4017703"/>
        </a:xfrm>
      </xdr:grpSpPr>
      <xdr:pic>
        <xdr:nvPicPr>
          <xdr:cNvPr id="18" name="Imagem 17">
            <a:extLst>
              <a:ext uri="{FF2B5EF4-FFF2-40B4-BE49-F238E27FC236}">
                <a16:creationId xmlns:a16="http://schemas.microsoft.com/office/drawing/2014/main" xmlns="" id="{00000000-0008-0000-0000-000012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295775" y="647703"/>
            <a:ext cx="2160000" cy="401770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 name="logoPLS1">
            <a:extLst>
              <a:ext uri="{FF2B5EF4-FFF2-40B4-BE49-F238E27FC236}">
                <a16:creationId xmlns:a16="http://schemas.microsoft.com/office/drawing/2014/main" xmlns="" id="{00000000-0008-0000-0000-000014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6200775" y="1285876"/>
            <a:ext cx="720000" cy="240289"/>
          </a:xfrm>
          <a:prstGeom prst="rect">
            <a:avLst/>
          </a:prstGeom>
          <a:noFill/>
        </xdr:spPr>
      </xdr:pic>
      <xdr:pic>
        <xdr:nvPicPr>
          <xdr:cNvPr id="27" name="logoPLS2">
            <a:extLst>
              <a:ext uri="{FF2B5EF4-FFF2-40B4-BE49-F238E27FC236}">
                <a16:creationId xmlns:a16="http://schemas.microsoft.com/office/drawing/2014/main" xmlns="" id="{00000000-0008-0000-0000-00001B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6124574" y="1914526"/>
            <a:ext cx="720000" cy="265631"/>
          </a:xfrm>
          <a:prstGeom prst="rect">
            <a:avLst/>
          </a:prstGeom>
          <a:noFill/>
        </xdr:spPr>
      </xdr:pic>
      <xdr:pic>
        <xdr:nvPicPr>
          <xdr:cNvPr id="28" name="logoPLS3">
            <a:extLst>
              <a:ext uri="{FF2B5EF4-FFF2-40B4-BE49-F238E27FC236}">
                <a16:creationId xmlns:a16="http://schemas.microsoft.com/office/drawing/2014/main" xmlns="" id="{00000000-0008-0000-0000-00001C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6105525" y="2600326"/>
            <a:ext cx="684000" cy="274113"/>
          </a:xfrm>
          <a:prstGeom prst="rect">
            <a:avLst/>
          </a:prstGeom>
          <a:noFill/>
        </xdr:spPr>
      </xdr:pic>
      <xdr:pic>
        <xdr:nvPicPr>
          <xdr:cNvPr id="29" name="logoPLS4">
            <a:extLst>
              <a:ext uri="{FF2B5EF4-FFF2-40B4-BE49-F238E27FC236}">
                <a16:creationId xmlns:a16="http://schemas.microsoft.com/office/drawing/2014/main" xmlns="" id="{00000000-0008-0000-0000-00001D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067425" y="3228976"/>
            <a:ext cx="684000" cy="282041"/>
          </a:xfrm>
          <a:prstGeom prst="rect">
            <a:avLst/>
          </a:prstGeom>
          <a:noFill/>
        </xdr:spPr>
      </xdr:pic>
      <xdr:pic>
        <xdr:nvPicPr>
          <xdr:cNvPr id="30" name="logoPLS5">
            <a:extLst>
              <a:ext uri="{FF2B5EF4-FFF2-40B4-BE49-F238E27FC236}">
                <a16:creationId xmlns:a16="http://schemas.microsoft.com/office/drawing/2014/main" xmlns="" id="{00000000-0008-0000-0000-00001E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5905500" y="3962400"/>
            <a:ext cx="720000" cy="236120"/>
          </a:xfrm>
          <a:prstGeom prst="rect">
            <a:avLst/>
          </a:prstGeom>
          <a:noFill/>
        </xdr:spPr>
      </xdr:pic>
    </xdr:grpSp>
    <xdr:clientData/>
  </xdr:twoCellAnchor>
  <xdr:twoCellAnchor>
    <xdr:from>
      <xdr:col>1</xdr:col>
      <xdr:colOff>180973</xdr:colOff>
      <xdr:row>20</xdr:row>
      <xdr:rowOff>0</xdr:rowOff>
    </xdr:from>
    <xdr:to>
      <xdr:col>2</xdr:col>
      <xdr:colOff>1381568</xdr:colOff>
      <xdr:row>21</xdr:row>
      <xdr:rowOff>220350</xdr:rowOff>
    </xdr:to>
    <xdr:pic>
      <xdr:nvPicPr>
        <xdr:cNvPr id="21" name="Imagem 20">
          <a:extLst>
            <a:ext uri="{FF2B5EF4-FFF2-40B4-BE49-F238E27FC236}">
              <a16:creationId xmlns:a16="http://schemas.microsoft.com/office/drawing/2014/main" xmlns="" id="{00000000-0008-0000-0000-000015000000}"/>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t="13587" b="17860"/>
        <a:stretch/>
      </xdr:blipFill>
      <xdr:spPr>
        <a:xfrm>
          <a:off x="361948" y="8915400"/>
          <a:ext cx="1381570" cy="468000"/>
        </a:xfrm>
        <a:prstGeom prst="rect">
          <a:avLst/>
        </a:prstGeom>
      </xdr:spPr>
    </xdr:pic>
    <xdr:clientData/>
  </xdr:twoCellAnchor>
  <xdr:twoCellAnchor>
    <xdr:from>
      <xdr:col>2</xdr:col>
      <xdr:colOff>1533520</xdr:colOff>
      <xdr:row>20</xdr:row>
      <xdr:rowOff>66037</xdr:rowOff>
    </xdr:from>
    <xdr:to>
      <xdr:col>3</xdr:col>
      <xdr:colOff>69520</xdr:colOff>
      <xdr:row>21</xdr:row>
      <xdr:rowOff>89929</xdr:rowOff>
    </xdr:to>
    <xdr:pic>
      <xdr:nvPicPr>
        <xdr:cNvPr id="31" name="Imagem 30">
          <a:extLst>
            <a:ext uri="{FF2B5EF4-FFF2-40B4-BE49-F238E27FC236}">
              <a16:creationId xmlns:a16="http://schemas.microsoft.com/office/drawing/2014/main" xmlns="" id="{00000000-0008-0000-0000-00001F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895470" y="8981437"/>
          <a:ext cx="1584000" cy="27154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180</xdr:row>
      <xdr:rowOff>63500</xdr:rowOff>
    </xdr:from>
    <xdr:to>
      <xdr:col>1</xdr:col>
      <xdr:colOff>2484219</xdr:colOff>
      <xdr:row>182</xdr:row>
      <xdr:rowOff>114500</xdr:rowOff>
    </xdr:to>
    <xdr:grpSp>
      <xdr:nvGrpSpPr>
        <xdr:cNvPr id="2" name="logoP_ARS4">
          <a:extLst>
            <a:ext uri="{FF2B5EF4-FFF2-40B4-BE49-F238E27FC236}">
              <a16:creationId xmlns:a16="http://schemas.microsoft.com/office/drawing/2014/main" xmlns="" id="{00000000-0008-0000-0200-000062000000}"/>
            </a:ext>
          </a:extLst>
        </xdr:cNvPr>
        <xdr:cNvGrpSpPr/>
      </xdr:nvGrpSpPr>
      <xdr:grpSpPr>
        <a:xfrm>
          <a:off x="180975" y="35477450"/>
          <a:ext cx="2484219" cy="432000"/>
          <a:chOff x="561975" y="8705850"/>
          <a:chExt cx="2484219" cy="432000"/>
        </a:xfrm>
      </xdr:grpSpPr>
      <xdr:pic>
        <xdr:nvPicPr>
          <xdr:cNvPr id="3" name="Picture 14">
            <a:extLst>
              <a:ext uri="{FF2B5EF4-FFF2-40B4-BE49-F238E27FC236}">
                <a16:creationId xmlns:a16="http://schemas.microsoft.com/office/drawing/2014/main" xmlns="" id="{00000000-0008-0000-0200-00006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458317" y="8705850"/>
            <a:ext cx="587877" cy="432000"/>
          </a:xfrm>
          <a:prstGeom prst="rect">
            <a:avLst/>
          </a:prstGeom>
          <a:noFill/>
        </xdr:spPr>
      </xdr:pic>
      <xdr:pic>
        <xdr:nvPicPr>
          <xdr:cNvPr id="4" name="Imagem 3">
            <a:extLst>
              <a:ext uri="{FF2B5EF4-FFF2-40B4-BE49-F238E27FC236}">
                <a16:creationId xmlns:a16="http://schemas.microsoft.com/office/drawing/2014/main" xmlns="" id="{00000000-0008-0000-0200-00006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3587" b="17860"/>
          <a:stretch/>
        </xdr:blipFill>
        <xdr:spPr>
          <a:xfrm>
            <a:off x="561975" y="8839200"/>
            <a:ext cx="850196" cy="288000"/>
          </a:xfrm>
          <a:prstGeom prst="rect">
            <a:avLst/>
          </a:prstGeom>
        </xdr:spPr>
      </xdr:pic>
      <xdr:pic>
        <xdr:nvPicPr>
          <xdr:cNvPr id="5" name="Imagem 4">
            <a:extLst>
              <a:ext uri="{FF2B5EF4-FFF2-40B4-BE49-F238E27FC236}">
                <a16:creationId xmlns:a16="http://schemas.microsoft.com/office/drawing/2014/main" xmlns="" id="{00000000-0008-0000-0200-00006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09700" y="8915400"/>
            <a:ext cx="1049998" cy="180000"/>
          </a:xfrm>
          <a:prstGeom prst="rect">
            <a:avLst/>
          </a:prstGeom>
        </xdr:spPr>
      </xdr:pic>
    </xdr:grpSp>
    <xdr:clientData/>
  </xdr:twoCellAnchor>
  <xdr:twoCellAnchor>
    <xdr:from>
      <xdr:col>11</xdr:col>
      <xdr:colOff>444500</xdr:colOff>
      <xdr:row>180</xdr:row>
      <xdr:rowOff>25400</xdr:rowOff>
    </xdr:from>
    <xdr:to>
      <xdr:col>13</xdr:col>
      <xdr:colOff>417435</xdr:colOff>
      <xdr:row>182</xdr:row>
      <xdr:rowOff>112400</xdr:rowOff>
    </xdr:to>
    <xdr:pic>
      <xdr:nvPicPr>
        <xdr:cNvPr id="6" name="logoP_PeLS4">
          <a:extLst>
            <a:ext uri="{FF2B5EF4-FFF2-40B4-BE49-F238E27FC236}">
              <a16:creationId xmlns:a16="http://schemas.microsoft.com/office/drawing/2014/main" xmlns="" id="{00000000-0008-0000-0200-000040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7902575" y="35439350"/>
          <a:ext cx="1134985" cy="468000"/>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133350</xdr:colOff>
      <xdr:row>49</xdr:row>
      <xdr:rowOff>38100</xdr:rowOff>
    </xdr:from>
    <xdr:to>
      <xdr:col>2</xdr:col>
      <xdr:colOff>10725</xdr:colOff>
      <xdr:row>71</xdr:row>
      <xdr:rowOff>298200</xdr:rowOff>
    </xdr:to>
    <xdr:graphicFrame macro="">
      <xdr:nvGraphicFramePr>
        <xdr:cNvPr id="7" name="GrafD04_D1H">
          <a:extLst>
            <a:ext uri="{FF2B5EF4-FFF2-40B4-BE49-F238E27FC236}">
              <a16:creationId xmlns:a16="http://schemas.microsoft.com/office/drawing/2014/main" xmlns=""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9524</xdr:colOff>
      <xdr:row>49</xdr:row>
      <xdr:rowOff>19050</xdr:rowOff>
    </xdr:from>
    <xdr:to>
      <xdr:col>11</xdr:col>
      <xdr:colOff>506024</xdr:colOff>
      <xdr:row>71</xdr:row>
      <xdr:rowOff>279150</xdr:rowOff>
    </xdr:to>
    <xdr:graphicFrame macro="">
      <xdr:nvGraphicFramePr>
        <xdr:cNvPr id="8" name="GrafD04_D1M">
          <a:extLst>
            <a:ext uri="{FF2B5EF4-FFF2-40B4-BE49-F238E27FC236}">
              <a16:creationId xmlns:a16="http://schemas.microsoft.com/office/drawing/2014/main" xmlns="" id="{00000000-0008-0000-0A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75</xdr:row>
      <xdr:rowOff>63500</xdr:rowOff>
    </xdr:from>
    <xdr:to>
      <xdr:col>1</xdr:col>
      <xdr:colOff>2484219</xdr:colOff>
      <xdr:row>77</xdr:row>
      <xdr:rowOff>114500</xdr:rowOff>
    </xdr:to>
    <xdr:grpSp>
      <xdr:nvGrpSpPr>
        <xdr:cNvPr id="6" name="logoP_ARS4">
          <a:extLst>
            <a:ext uri="{FF2B5EF4-FFF2-40B4-BE49-F238E27FC236}">
              <a16:creationId xmlns:a16="http://schemas.microsoft.com/office/drawing/2014/main" xmlns="" id="{00000000-0008-0000-0200-000062000000}"/>
            </a:ext>
          </a:extLst>
        </xdr:cNvPr>
        <xdr:cNvGrpSpPr/>
      </xdr:nvGrpSpPr>
      <xdr:grpSpPr>
        <a:xfrm>
          <a:off x="180975" y="14389100"/>
          <a:ext cx="2484219" cy="432000"/>
          <a:chOff x="561975" y="8705850"/>
          <a:chExt cx="2484219" cy="432000"/>
        </a:xfrm>
      </xdr:grpSpPr>
      <xdr:pic>
        <xdr:nvPicPr>
          <xdr:cNvPr id="9" name="Picture 14">
            <a:extLst>
              <a:ext uri="{FF2B5EF4-FFF2-40B4-BE49-F238E27FC236}">
                <a16:creationId xmlns:a16="http://schemas.microsoft.com/office/drawing/2014/main" xmlns="" id="{00000000-0008-0000-0200-000063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458317" y="8705850"/>
            <a:ext cx="587877" cy="432000"/>
          </a:xfrm>
          <a:prstGeom prst="rect">
            <a:avLst/>
          </a:prstGeom>
          <a:noFill/>
        </xdr:spPr>
      </xdr:pic>
      <xdr:pic>
        <xdr:nvPicPr>
          <xdr:cNvPr id="10" name="Imagem 9">
            <a:extLst>
              <a:ext uri="{FF2B5EF4-FFF2-40B4-BE49-F238E27FC236}">
                <a16:creationId xmlns:a16="http://schemas.microsoft.com/office/drawing/2014/main" xmlns="" id="{00000000-0008-0000-0200-000064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3587" b="17860"/>
          <a:stretch/>
        </xdr:blipFill>
        <xdr:spPr>
          <a:xfrm>
            <a:off x="561975" y="8839200"/>
            <a:ext cx="850196" cy="288000"/>
          </a:xfrm>
          <a:prstGeom prst="rect">
            <a:avLst/>
          </a:prstGeom>
        </xdr:spPr>
      </xdr:pic>
      <xdr:pic>
        <xdr:nvPicPr>
          <xdr:cNvPr id="13" name="Imagem 12">
            <a:extLst>
              <a:ext uri="{FF2B5EF4-FFF2-40B4-BE49-F238E27FC236}">
                <a16:creationId xmlns:a16="http://schemas.microsoft.com/office/drawing/2014/main" xmlns="" id="{00000000-0008-0000-0200-00006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09700" y="8915400"/>
            <a:ext cx="1049998" cy="180000"/>
          </a:xfrm>
          <a:prstGeom prst="rect">
            <a:avLst/>
          </a:prstGeom>
        </xdr:spPr>
      </xdr:pic>
    </xdr:grpSp>
    <xdr:clientData/>
  </xdr:twoCellAnchor>
  <xdr:twoCellAnchor>
    <xdr:from>
      <xdr:col>11</xdr:col>
      <xdr:colOff>254000</xdr:colOff>
      <xdr:row>75</xdr:row>
      <xdr:rowOff>25400</xdr:rowOff>
    </xdr:from>
    <xdr:to>
      <xdr:col>13</xdr:col>
      <xdr:colOff>341235</xdr:colOff>
      <xdr:row>77</xdr:row>
      <xdr:rowOff>112400</xdr:rowOff>
    </xdr:to>
    <xdr:pic>
      <xdr:nvPicPr>
        <xdr:cNvPr id="14" name="logoP_PeLS4">
          <a:extLst>
            <a:ext uri="{FF2B5EF4-FFF2-40B4-BE49-F238E27FC236}">
              <a16:creationId xmlns:a16="http://schemas.microsoft.com/office/drawing/2014/main" xmlns="" id="{00000000-0008-0000-0200-000040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7864475" y="19446875"/>
          <a:ext cx="1134985" cy="468000"/>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161924</xdr:colOff>
      <xdr:row>36</xdr:row>
      <xdr:rowOff>0</xdr:rowOff>
    </xdr:from>
    <xdr:to>
      <xdr:col>7</xdr:col>
      <xdr:colOff>18899</xdr:colOff>
      <xdr:row>51</xdr:row>
      <xdr:rowOff>22500</xdr:rowOff>
    </xdr:to>
    <xdr:graphicFrame macro="">
      <xdr:nvGraphicFramePr>
        <xdr:cNvPr id="4" name="Gráfico 3">
          <a:extLst>
            <a:ext uri="{FF2B5EF4-FFF2-40B4-BE49-F238E27FC236}">
              <a16:creationId xmlns:a16="http://schemas.microsoft.com/office/drawing/2014/main" xmlns="" id="{00000000-0008-0000-0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590549</xdr:colOff>
      <xdr:row>36</xdr:row>
      <xdr:rowOff>0</xdr:rowOff>
    </xdr:from>
    <xdr:to>
      <xdr:col>16</xdr:col>
      <xdr:colOff>6199</xdr:colOff>
      <xdr:row>51</xdr:row>
      <xdr:rowOff>22500</xdr:rowOff>
    </xdr:to>
    <xdr:graphicFrame macro="">
      <xdr:nvGraphicFramePr>
        <xdr:cNvPr id="13" name="Gráfico 12">
          <a:extLst>
            <a:ext uri="{FF2B5EF4-FFF2-40B4-BE49-F238E27FC236}">
              <a16:creationId xmlns:a16="http://schemas.microsoft.com/office/drawing/2014/main" xmlns="" id="{00000000-0008-0000-0B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161925</xdr:colOff>
      <xdr:row>98</xdr:row>
      <xdr:rowOff>57150</xdr:rowOff>
    </xdr:from>
    <xdr:to>
      <xdr:col>7</xdr:col>
      <xdr:colOff>18900</xdr:colOff>
      <xdr:row>114</xdr:row>
      <xdr:rowOff>22500</xdr:rowOff>
    </xdr:to>
    <xdr:graphicFrame macro="">
      <xdr:nvGraphicFramePr>
        <xdr:cNvPr id="197" name="Gráfico 196">
          <a:extLst>
            <a:ext uri="{FF2B5EF4-FFF2-40B4-BE49-F238E27FC236}">
              <a16:creationId xmlns:a16="http://schemas.microsoft.com/office/drawing/2014/main" xmlns="" id="{00000000-0008-0000-0B00-0000C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126</xdr:row>
      <xdr:rowOff>63500</xdr:rowOff>
    </xdr:from>
    <xdr:to>
      <xdr:col>3</xdr:col>
      <xdr:colOff>122019</xdr:colOff>
      <xdr:row>128</xdr:row>
      <xdr:rowOff>114500</xdr:rowOff>
    </xdr:to>
    <xdr:grpSp>
      <xdr:nvGrpSpPr>
        <xdr:cNvPr id="5" name="logoP_ARS4">
          <a:extLst>
            <a:ext uri="{FF2B5EF4-FFF2-40B4-BE49-F238E27FC236}">
              <a16:creationId xmlns:a16="http://schemas.microsoft.com/office/drawing/2014/main" xmlns="" id="{00000000-0008-0000-0200-000062000000}"/>
            </a:ext>
          </a:extLst>
        </xdr:cNvPr>
        <xdr:cNvGrpSpPr/>
      </xdr:nvGrpSpPr>
      <xdr:grpSpPr>
        <a:xfrm>
          <a:off x="180975" y="23790275"/>
          <a:ext cx="2484219" cy="432000"/>
          <a:chOff x="561975" y="8705850"/>
          <a:chExt cx="2484219" cy="432000"/>
        </a:xfrm>
      </xdr:grpSpPr>
      <xdr:pic>
        <xdr:nvPicPr>
          <xdr:cNvPr id="6" name="Picture 14">
            <a:extLst>
              <a:ext uri="{FF2B5EF4-FFF2-40B4-BE49-F238E27FC236}">
                <a16:creationId xmlns:a16="http://schemas.microsoft.com/office/drawing/2014/main" xmlns="" id="{00000000-0008-0000-0200-000063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2458317" y="8705850"/>
            <a:ext cx="587877" cy="432000"/>
          </a:xfrm>
          <a:prstGeom prst="rect">
            <a:avLst/>
          </a:prstGeom>
          <a:noFill/>
        </xdr:spPr>
      </xdr:pic>
      <xdr:pic>
        <xdr:nvPicPr>
          <xdr:cNvPr id="7" name="Imagem 6">
            <a:extLst>
              <a:ext uri="{FF2B5EF4-FFF2-40B4-BE49-F238E27FC236}">
                <a16:creationId xmlns:a16="http://schemas.microsoft.com/office/drawing/2014/main" xmlns="" id="{00000000-0008-0000-0200-000064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3587" b="17860"/>
          <a:stretch/>
        </xdr:blipFill>
        <xdr:spPr>
          <a:xfrm>
            <a:off x="561975" y="8839200"/>
            <a:ext cx="850196" cy="288000"/>
          </a:xfrm>
          <a:prstGeom prst="rect">
            <a:avLst/>
          </a:prstGeom>
        </xdr:spPr>
      </xdr:pic>
      <xdr:pic>
        <xdr:nvPicPr>
          <xdr:cNvPr id="8" name="Imagem 7">
            <a:extLst>
              <a:ext uri="{FF2B5EF4-FFF2-40B4-BE49-F238E27FC236}">
                <a16:creationId xmlns:a16="http://schemas.microsoft.com/office/drawing/2014/main" xmlns="" id="{00000000-0008-0000-0200-00006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09700" y="8915400"/>
            <a:ext cx="1049998" cy="180000"/>
          </a:xfrm>
          <a:prstGeom prst="rect">
            <a:avLst/>
          </a:prstGeom>
        </xdr:spPr>
      </xdr:pic>
    </xdr:grpSp>
    <xdr:clientData/>
  </xdr:twoCellAnchor>
  <xdr:twoCellAnchor>
    <xdr:from>
      <xdr:col>12</xdr:col>
      <xdr:colOff>546100</xdr:colOff>
      <xdr:row>126</xdr:row>
      <xdr:rowOff>25400</xdr:rowOff>
    </xdr:from>
    <xdr:to>
      <xdr:col>15</xdr:col>
      <xdr:colOff>442835</xdr:colOff>
      <xdr:row>128</xdr:row>
      <xdr:rowOff>112400</xdr:rowOff>
    </xdr:to>
    <xdr:pic>
      <xdr:nvPicPr>
        <xdr:cNvPr id="9" name="logoP_PeLS4">
          <a:extLst>
            <a:ext uri="{FF2B5EF4-FFF2-40B4-BE49-F238E27FC236}">
              <a16:creationId xmlns:a16="http://schemas.microsoft.com/office/drawing/2014/main" xmlns="" id="{00000000-0008-0000-0200-000040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7927975" y="23752175"/>
          <a:ext cx="1134985" cy="468000"/>
        </a:xfrm>
        <a:prstGeom prst="rect">
          <a:avLst/>
        </a:prstGeom>
        <a:noFill/>
      </xdr:spPr>
    </xdr:pic>
    <xdr:clientData/>
  </xdr:twoCellAnchor>
  <xdr:twoCellAnchor>
    <xdr:from>
      <xdr:col>1</xdr:col>
      <xdr:colOff>0</xdr:colOff>
      <xdr:row>55</xdr:row>
      <xdr:rowOff>0</xdr:rowOff>
    </xdr:from>
    <xdr:to>
      <xdr:col>3</xdr:col>
      <xdr:colOff>8460</xdr:colOff>
      <xdr:row>75</xdr:row>
      <xdr:rowOff>113850</xdr:rowOff>
    </xdr:to>
    <xdr:grpSp>
      <xdr:nvGrpSpPr>
        <xdr:cNvPr id="10" name="R4_ACeS"/>
        <xdr:cNvGrpSpPr/>
      </xdr:nvGrpSpPr>
      <xdr:grpSpPr>
        <a:xfrm>
          <a:off x="180975" y="10620375"/>
          <a:ext cx="2370660" cy="3600000"/>
          <a:chOff x="10715404" y="11125201"/>
          <a:chExt cx="2713560" cy="3600000"/>
        </a:xfrm>
      </xdr:grpSpPr>
      <xdr:grpSp>
        <xdr:nvGrpSpPr>
          <xdr:cNvPr id="11" name="ACeS_R4">
            <a:extLst>
              <a:ext uri="{FF2B5EF4-FFF2-40B4-BE49-F238E27FC236}">
                <a16:creationId xmlns:a16="http://schemas.microsoft.com/office/drawing/2014/main" xmlns="" id="{00000000-0008-0000-0800-000003000000}"/>
              </a:ext>
            </a:extLst>
          </xdr:cNvPr>
          <xdr:cNvGrpSpPr/>
        </xdr:nvGrpSpPr>
        <xdr:grpSpPr>
          <a:xfrm>
            <a:off x="11064323" y="11164036"/>
            <a:ext cx="2364641" cy="3561157"/>
            <a:chOff x="6639933" y="13040812"/>
            <a:chExt cx="2590735" cy="4466162"/>
          </a:xfrm>
        </xdr:grpSpPr>
        <xdr:sp macro="" textlink="">
          <xdr:nvSpPr>
            <xdr:cNvPr id="65" name="A401">
              <a:extLst>
                <a:ext uri="{FF2B5EF4-FFF2-40B4-BE49-F238E27FC236}">
                  <a16:creationId xmlns:a16="http://schemas.microsoft.com/office/drawing/2014/main" xmlns="" id="{00000000-0008-0000-0800-000038000000}"/>
                </a:ext>
              </a:extLst>
            </xdr:cNvPr>
            <xdr:cNvSpPr>
              <a:spLocks/>
            </xdr:cNvSpPr>
          </xdr:nvSpPr>
          <xdr:spPr bwMode="auto">
            <a:xfrm>
              <a:off x="6639933" y="14256060"/>
              <a:ext cx="2327943" cy="1651095"/>
            </a:xfrm>
            <a:custGeom>
              <a:avLst/>
              <a:gdLst>
                <a:gd name="T0" fmla="*/ 629 w 1816"/>
                <a:gd name="T1" fmla="*/ 45 h 1288"/>
                <a:gd name="T2" fmla="*/ 676 w 1816"/>
                <a:gd name="T3" fmla="*/ 19 h 1288"/>
                <a:gd name="T4" fmla="*/ 749 w 1816"/>
                <a:gd name="T5" fmla="*/ 104 h 1288"/>
                <a:gd name="T6" fmla="*/ 816 w 1816"/>
                <a:gd name="T7" fmla="*/ 92 h 1288"/>
                <a:gd name="T8" fmla="*/ 879 w 1816"/>
                <a:gd name="T9" fmla="*/ 112 h 1288"/>
                <a:gd name="T10" fmla="*/ 944 w 1816"/>
                <a:gd name="T11" fmla="*/ 183 h 1288"/>
                <a:gd name="T12" fmla="*/ 1043 w 1816"/>
                <a:gd name="T13" fmla="*/ 183 h 1288"/>
                <a:gd name="T14" fmla="*/ 1128 w 1816"/>
                <a:gd name="T15" fmla="*/ 151 h 1288"/>
                <a:gd name="T16" fmla="*/ 1195 w 1816"/>
                <a:gd name="T17" fmla="*/ 145 h 1288"/>
                <a:gd name="T18" fmla="*/ 1287 w 1816"/>
                <a:gd name="T19" fmla="*/ 92 h 1288"/>
                <a:gd name="T20" fmla="*/ 1317 w 1816"/>
                <a:gd name="T21" fmla="*/ 39 h 1288"/>
                <a:gd name="T22" fmla="*/ 1386 w 1816"/>
                <a:gd name="T23" fmla="*/ 80 h 1288"/>
                <a:gd name="T24" fmla="*/ 1396 w 1816"/>
                <a:gd name="T25" fmla="*/ 153 h 1288"/>
                <a:gd name="T26" fmla="*/ 1439 w 1816"/>
                <a:gd name="T27" fmla="*/ 238 h 1288"/>
                <a:gd name="T28" fmla="*/ 1461 w 1816"/>
                <a:gd name="T29" fmla="*/ 289 h 1288"/>
                <a:gd name="T30" fmla="*/ 1520 w 1816"/>
                <a:gd name="T31" fmla="*/ 325 h 1288"/>
                <a:gd name="T32" fmla="*/ 1569 w 1816"/>
                <a:gd name="T33" fmla="*/ 289 h 1288"/>
                <a:gd name="T34" fmla="*/ 1646 w 1816"/>
                <a:gd name="T35" fmla="*/ 262 h 1288"/>
                <a:gd name="T36" fmla="*/ 1682 w 1816"/>
                <a:gd name="T37" fmla="*/ 323 h 1288"/>
                <a:gd name="T38" fmla="*/ 1680 w 1816"/>
                <a:gd name="T39" fmla="*/ 388 h 1288"/>
                <a:gd name="T40" fmla="*/ 1632 w 1816"/>
                <a:gd name="T41" fmla="*/ 461 h 1288"/>
                <a:gd name="T42" fmla="*/ 1625 w 1816"/>
                <a:gd name="T43" fmla="*/ 589 h 1288"/>
                <a:gd name="T44" fmla="*/ 1599 w 1816"/>
                <a:gd name="T45" fmla="*/ 687 h 1288"/>
                <a:gd name="T46" fmla="*/ 1585 w 1816"/>
                <a:gd name="T47" fmla="*/ 804 h 1288"/>
                <a:gd name="T48" fmla="*/ 1569 w 1816"/>
                <a:gd name="T49" fmla="*/ 871 h 1288"/>
                <a:gd name="T50" fmla="*/ 1626 w 1816"/>
                <a:gd name="T51" fmla="*/ 944 h 1288"/>
                <a:gd name="T52" fmla="*/ 1731 w 1816"/>
                <a:gd name="T53" fmla="*/ 1085 h 1288"/>
                <a:gd name="T54" fmla="*/ 1774 w 1816"/>
                <a:gd name="T55" fmla="*/ 1158 h 1288"/>
                <a:gd name="T56" fmla="*/ 1794 w 1816"/>
                <a:gd name="T57" fmla="*/ 1259 h 1288"/>
                <a:gd name="T58" fmla="*/ 1733 w 1816"/>
                <a:gd name="T59" fmla="*/ 1235 h 1288"/>
                <a:gd name="T60" fmla="*/ 1682 w 1816"/>
                <a:gd name="T61" fmla="*/ 1141 h 1288"/>
                <a:gd name="T62" fmla="*/ 1613 w 1816"/>
                <a:gd name="T63" fmla="*/ 1042 h 1288"/>
                <a:gd name="T64" fmla="*/ 1528 w 1816"/>
                <a:gd name="T65" fmla="*/ 1064 h 1288"/>
                <a:gd name="T66" fmla="*/ 1465 w 1816"/>
                <a:gd name="T67" fmla="*/ 1107 h 1288"/>
                <a:gd name="T68" fmla="*/ 1392 w 1816"/>
                <a:gd name="T69" fmla="*/ 1204 h 1288"/>
                <a:gd name="T70" fmla="*/ 1281 w 1816"/>
                <a:gd name="T71" fmla="*/ 1239 h 1288"/>
                <a:gd name="T72" fmla="*/ 1147 w 1816"/>
                <a:gd name="T73" fmla="*/ 1221 h 1288"/>
                <a:gd name="T74" fmla="*/ 1035 w 1816"/>
                <a:gd name="T75" fmla="*/ 1154 h 1288"/>
                <a:gd name="T76" fmla="*/ 935 w 1816"/>
                <a:gd name="T77" fmla="*/ 1133 h 1288"/>
                <a:gd name="T78" fmla="*/ 830 w 1816"/>
                <a:gd name="T79" fmla="*/ 1072 h 1288"/>
                <a:gd name="T80" fmla="*/ 724 w 1816"/>
                <a:gd name="T81" fmla="*/ 1054 h 1288"/>
                <a:gd name="T82" fmla="*/ 619 w 1816"/>
                <a:gd name="T83" fmla="*/ 1060 h 1288"/>
                <a:gd name="T84" fmla="*/ 532 w 1816"/>
                <a:gd name="T85" fmla="*/ 1014 h 1288"/>
                <a:gd name="T86" fmla="*/ 394 w 1816"/>
                <a:gd name="T87" fmla="*/ 969 h 1288"/>
                <a:gd name="T88" fmla="*/ 416 w 1816"/>
                <a:gd name="T89" fmla="*/ 875 h 1288"/>
                <a:gd name="T90" fmla="*/ 361 w 1816"/>
                <a:gd name="T91" fmla="*/ 754 h 1288"/>
                <a:gd name="T92" fmla="*/ 223 w 1816"/>
                <a:gd name="T93" fmla="*/ 756 h 1288"/>
                <a:gd name="T94" fmla="*/ 154 w 1816"/>
                <a:gd name="T95" fmla="*/ 764 h 1288"/>
                <a:gd name="T96" fmla="*/ 22 w 1816"/>
                <a:gd name="T97" fmla="*/ 683 h 1288"/>
                <a:gd name="T98" fmla="*/ 53 w 1816"/>
                <a:gd name="T99" fmla="*/ 567 h 1288"/>
                <a:gd name="T100" fmla="*/ 164 w 1816"/>
                <a:gd name="T101" fmla="*/ 473 h 1288"/>
                <a:gd name="T102" fmla="*/ 154 w 1816"/>
                <a:gd name="T103" fmla="*/ 392 h 1288"/>
                <a:gd name="T104" fmla="*/ 233 w 1816"/>
                <a:gd name="T105" fmla="*/ 333 h 1288"/>
                <a:gd name="T106" fmla="*/ 321 w 1816"/>
                <a:gd name="T107" fmla="*/ 279 h 1288"/>
                <a:gd name="T108" fmla="*/ 398 w 1816"/>
                <a:gd name="T109" fmla="*/ 256 h 1288"/>
                <a:gd name="T110" fmla="*/ 459 w 1816"/>
                <a:gd name="T111" fmla="*/ 283 h 1288"/>
                <a:gd name="T112" fmla="*/ 534 w 1816"/>
                <a:gd name="T113" fmla="*/ 333 h 1288"/>
                <a:gd name="T114" fmla="*/ 603 w 1816"/>
                <a:gd name="T115" fmla="*/ 374 h 1288"/>
                <a:gd name="T116" fmla="*/ 578 w 1816"/>
                <a:gd name="T117" fmla="*/ 309 h 1288"/>
                <a:gd name="T118" fmla="*/ 574 w 1816"/>
                <a:gd name="T119" fmla="*/ 234 h 1288"/>
                <a:gd name="T120" fmla="*/ 487 w 1816"/>
                <a:gd name="T121" fmla="*/ 195 h 1288"/>
                <a:gd name="T122" fmla="*/ 493 w 1816"/>
                <a:gd name="T123" fmla="*/ 106 h 1288"/>
                <a:gd name="T124" fmla="*/ 540 w 1816"/>
                <a:gd name="T125" fmla="*/ 37 h 12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816" h="1288">
                  <a:moveTo>
                    <a:pt x="603" y="17"/>
                  </a:moveTo>
                  <a:lnTo>
                    <a:pt x="603" y="19"/>
                  </a:lnTo>
                  <a:lnTo>
                    <a:pt x="605" y="21"/>
                  </a:lnTo>
                  <a:lnTo>
                    <a:pt x="607" y="21"/>
                  </a:lnTo>
                  <a:lnTo>
                    <a:pt x="609" y="21"/>
                  </a:lnTo>
                  <a:lnTo>
                    <a:pt x="611" y="21"/>
                  </a:lnTo>
                  <a:lnTo>
                    <a:pt x="613" y="23"/>
                  </a:lnTo>
                  <a:lnTo>
                    <a:pt x="615" y="23"/>
                  </a:lnTo>
                  <a:lnTo>
                    <a:pt x="619" y="21"/>
                  </a:lnTo>
                  <a:lnTo>
                    <a:pt x="617" y="21"/>
                  </a:lnTo>
                  <a:lnTo>
                    <a:pt x="617" y="19"/>
                  </a:lnTo>
                  <a:lnTo>
                    <a:pt x="617" y="17"/>
                  </a:lnTo>
                  <a:lnTo>
                    <a:pt x="617" y="15"/>
                  </a:lnTo>
                  <a:lnTo>
                    <a:pt x="617" y="13"/>
                  </a:lnTo>
                  <a:lnTo>
                    <a:pt x="617" y="11"/>
                  </a:lnTo>
                  <a:lnTo>
                    <a:pt x="617" y="9"/>
                  </a:lnTo>
                  <a:lnTo>
                    <a:pt x="617" y="7"/>
                  </a:lnTo>
                  <a:lnTo>
                    <a:pt x="615" y="7"/>
                  </a:lnTo>
                  <a:lnTo>
                    <a:pt x="615" y="5"/>
                  </a:lnTo>
                  <a:lnTo>
                    <a:pt x="617" y="5"/>
                  </a:lnTo>
                  <a:lnTo>
                    <a:pt x="619" y="5"/>
                  </a:lnTo>
                  <a:lnTo>
                    <a:pt x="621" y="5"/>
                  </a:lnTo>
                  <a:lnTo>
                    <a:pt x="623" y="5"/>
                  </a:lnTo>
                  <a:lnTo>
                    <a:pt x="625" y="5"/>
                  </a:lnTo>
                  <a:lnTo>
                    <a:pt x="627" y="5"/>
                  </a:lnTo>
                  <a:lnTo>
                    <a:pt x="629" y="7"/>
                  </a:lnTo>
                  <a:lnTo>
                    <a:pt x="631" y="7"/>
                  </a:lnTo>
                  <a:lnTo>
                    <a:pt x="633" y="7"/>
                  </a:lnTo>
                  <a:lnTo>
                    <a:pt x="635" y="7"/>
                  </a:lnTo>
                  <a:lnTo>
                    <a:pt x="637" y="7"/>
                  </a:lnTo>
                  <a:lnTo>
                    <a:pt x="639" y="7"/>
                  </a:lnTo>
                  <a:lnTo>
                    <a:pt x="641" y="7"/>
                  </a:lnTo>
                  <a:lnTo>
                    <a:pt x="643" y="7"/>
                  </a:lnTo>
                  <a:lnTo>
                    <a:pt x="645" y="7"/>
                  </a:lnTo>
                  <a:lnTo>
                    <a:pt x="647" y="7"/>
                  </a:lnTo>
                  <a:lnTo>
                    <a:pt x="647" y="9"/>
                  </a:lnTo>
                  <a:lnTo>
                    <a:pt x="649" y="9"/>
                  </a:lnTo>
                  <a:lnTo>
                    <a:pt x="649" y="11"/>
                  </a:lnTo>
                  <a:lnTo>
                    <a:pt x="649" y="13"/>
                  </a:lnTo>
                  <a:lnTo>
                    <a:pt x="651" y="13"/>
                  </a:lnTo>
                  <a:lnTo>
                    <a:pt x="651" y="15"/>
                  </a:lnTo>
                  <a:lnTo>
                    <a:pt x="651" y="17"/>
                  </a:lnTo>
                  <a:lnTo>
                    <a:pt x="653" y="17"/>
                  </a:lnTo>
                  <a:lnTo>
                    <a:pt x="653" y="19"/>
                  </a:lnTo>
                  <a:lnTo>
                    <a:pt x="653" y="21"/>
                  </a:lnTo>
                  <a:lnTo>
                    <a:pt x="653" y="23"/>
                  </a:lnTo>
                  <a:lnTo>
                    <a:pt x="651" y="23"/>
                  </a:lnTo>
                  <a:lnTo>
                    <a:pt x="649" y="23"/>
                  </a:lnTo>
                  <a:lnTo>
                    <a:pt x="649" y="21"/>
                  </a:lnTo>
                  <a:lnTo>
                    <a:pt x="647" y="21"/>
                  </a:lnTo>
                  <a:lnTo>
                    <a:pt x="645" y="21"/>
                  </a:lnTo>
                  <a:lnTo>
                    <a:pt x="643" y="21"/>
                  </a:lnTo>
                  <a:lnTo>
                    <a:pt x="641" y="21"/>
                  </a:lnTo>
                  <a:lnTo>
                    <a:pt x="641" y="23"/>
                  </a:lnTo>
                  <a:lnTo>
                    <a:pt x="639" y="21"/>
                  </a:lnTo>
                  <a:lnTo>
                    <a:pt x="639" y="19"/>
                  </a:lnTo>
                  <a:lnTo>
                    <a:pt x="637" y="19"/>
                  </a:lnTo>
                  <a:lnTo>
                    <a:pt x="637" y="21"/>
                  </a:lnTo>
                  <a:lnTo>
                    <a:pt x="635" y="21"/>
                  </a:lnTo>
                  <a:lnTo>
                    <a:pt x="635" y="23"/>
                  </a:lnTo>
                  <a:lnTo>
                    <a:pt x="633" y="23"/>
                  </a:lnTo>
                  <a:lnTo>
                    <a:pt x="633" y="25"/>
                  </a:lnTo>
                  <a:lnTo>
                    <a:pt x="631" y="25"/>
                  </a:lnTo>
                  <a:lnTo>
                    <a:pt x="631" y="27"/>
                  </a:lnTo>
                  <a:lnTo>
                    <a:pt x="633" y="27"/>
                  </a:lnTo>
                  <a:lnTo>
                    <a:pt x="633" y="29"/>
                  </a:lnTo>
                  <a:lnTo>
                    <a:pt x="631" y="29"/>
                  </a:lnTo>
                  <a:lnTo>
                    <a:pt x="631" y="31"/>
                  </a:lnTo>
                  <a:lnTo>
                    <a:pt x="629" y="33"/>
                  </a:lnTo>
                  <a:lnTo>
                    <a:pt x="629" y="35"/>
                  </a:lnTo>
                  <a:lnTo>
                    <a:pt x="629" y="37"/>
                  </a:lnTo>
                  <a:lnTo>
                    <a:pt x="631" y="37"/>
                  </a:lnTo>
                  <a:lnTo>
                    <a:pt x="631" y="39"/>
                  </a:lnTo>
                  <a:lnTo>
                    <a:pt x="631" y="41"/>
                  </a:lnTo>
                  <a:lnTo>
                    <a:pt x="629" y="41"/>
                  </a:lnTo>
                  <a:lnTo>
                    <a:pt x="629" y="43"/>
                  </a:lnTo>
                  <a:lnTo>
                    <a:pt x="629" y="45"/>
                  </a:lnTo>
                  <a:lnTo>
                    <a:pt x="629" y="47"/>
                  </a:lnTo>
                  <a:lnTo>
                    <a:pt x="629" y="49"/>
                  </a:lnTo>
                  <a:lnTo>
                    <a:pt x="631" y="49"/>
                  </a:lnTo>
                  <a:lnTo>
                    <a:pt x="633" y="49"/>
                  </a:lnTo>
                  <a:lnTo>
                    <a:pt x="633" y="51"/>
                  </a:lnTo>
                  <a:lnTo>
                    <a:pt x="635" y="51"/>
                  </a:lnTo>
                  <a:lnTo>
                    <a:pt x="635" y="53"/>
                  </a:lnTo>
                  <a:lnTo>
                    <a:pt x="637" y="53"/>
                  </a:lnTo>
                  <a:lnTo>
                    <a:pt x="637" y="55"/>
                  </a:lnTo>
                  <a:lnTo>
                    <a:pt x="637" y="57"/>
                  </a:lnTo>
                  <a:lnTo>
                    <a:pt x="639" y="59"/>
                  </a:lnTo>
                  <a:lnTo>
                    <a:pt x="639" y="61"/>
                  </a:lnTo>
                  <a:lnTo>
                    <a:pt x="639" y="63"/>
                  </a:lnTo>
                  <a:lnTo>
                    <a:pt x="641" y="63"/>
                  </a:lnTo>
                  <a:lnTo>
                    <a:pt x="641" y="65"/>
                  </a:lnTo>
                  <a:lnTo>
                    <a:pt x="641" y="67"/>
                  </a:lnTo>
                  <a:lnTo>
                    <a:pt x="641" y="69"/>
                  </a:lnTo>
                  <a:lnTo>
                    <a:pt x="643" y="69"/>
                  </a:lnTo>
                  <a:lnTo>
                    <a:pt x="643" y="71"/>
                  </a:lnTo>
                  <a:lnTo>
                    <a:pt x="643" y="72"/>
                  </a:lnTo>
                  <a:lnTo>
                    <a:pt x="645" y="74"/>
                  </a:lnTo>
                  <a:lnTo>
                    <a:pt x="643" y="74"/>
                  </a:lnTo>
                  <a:lnTo>
                    <a:pt x="643" y="76"/>
                  </a:lnTo>
                  <a:lnTo>
                    <a:pt x="643" y="78"/>
                  </a:lnTo>
                  <a:lnTo>
                    <a:pt x="645" y="80"/>
                  </a:lnTo>
                  <a:lnTo>
                    <a:pt x="647" y="80"/>
                  </a:lnTo>
                  <a:lnTo>
                    <a:pt x="647" y="82"/>
                  </a:lnTo>
                  <a:lnTo>
                    <a:pt x="647" y="84"/>
                  </a:lnTo>
                  <a:lnTo>
                    <a:pt x="649" y="86"/>
                  </a:lnTo>
                  <a:lnTo>
                    <a:pt x="651" y="86"/>
                  </a:lnTo>
                  <a:lnTo>
                    <a:pt x="651" y="84"/>
                  </a:lnTo>
                  <a:lnTo>
                    <a:pt x="653" y="84"/>
                  </a:lnTo>
                  <a:lnTo>
                    <a:pt x="653" y="82"/>
                  </a:lnTo>
                  <a:lnTo>
                    <a:pt x="655" y="82"/>
                  </a:lnTo>
                  <a:lnTo>
                    <a:pt x="657" y="82"/>
                  </a:lnTo>
                  <a:lnTo>
                    <a:pt x="659" y="82"/>
                  </a:lnTo>
                  <a:lnTo>
                    <a:pt x="659" y="80"/>
                  </a:lnTo>
                  <a:lnTo>
                    <a:pt x="660" y="80"/>
                  </a:lnTo>
                  <a:lnTo>
                    <a:pt x="660" y="78"/>
                  </a:lnTo>
                  <a:lnTo>
                    <a:pt x="662" y="78"/>
                  </a:lnTo>
                  <a:lnTo>
                    <a:pt x="664" y="78"/>
                  </a:lnTo>
                  <a:lnTo>
                    <a:pt x="664" y="76"/>
                  </a:lnTo>
                  <a:lnTo>
                    <a:pt x="666" y="76"/>
                  </a:lnTo>
                  <a:lnTo>
                    <a:pt x="666" y="74"/>
                  </a:lnTo>
                  <a:lnTo>
                    <a:pt x="666" y="72"/>
                  </a:lnTo>
                  <a:lnTo>
                    <a:pt x="666" y="71"/>
                  </a:lnTo>
                  <a:lnTo>
                    <a:pt x="666" y="69"/>
                  </a:lnTo>
                  <a:lnTo>
                    <a:pt x="666" y="67"/>
                  </a:lnTo>
                  <a:lnTo>
                    <a:pt x="666" y="65"/>
                  </a:lnTo>
                  <a:lnTo>
                    <a:pt x="666" y="63"/>
                  </a:lnTo>
                  <a:lnTo>
                    <a:pt x="666" y="61"/>
                  </a:lnTo>
                  <a:lnTo>
                    <a:pt x="666" y="59"/>
                  </a:lnTo>
                  <a:lnTo>
                    <a:pt x="664" y="59"/>
                  </a:lnTo>
                  <a:lnTo>
                    <a:pt x="664" y="57"/>
                  </a:lnTo>
                  <a:lnTo>
                    <a:pt x="662" y="55"/>
                  </a:lnTo>
                  <a:lnTo>
                    <a:pt x="662" y="53"/>
                  </a:lnTo>
                  <a:lnTo>
                    <a:pt x="664" y="51"/>
                  </a:lnTo>
                  <a:lnTo>
                    <a:pt x="664" y="49"/>
                  </a:lnTo>
                  <a:lnTo>
                    <a:pt x="664" y="47"/>
                  </a:lnTo>
                  <a:lnTo>
                    <a:pt x="666" y="45"/>
                  </a:lnTo>
                  <a:lnTo>
                    <a:pt x="668" y="43"/>
                  </a:lnTo>
                  <a:lnTo>
                    <a:pt x="668" y="41"/>
                  </a:lnTo>
                  <a:lnTo>
                    <a:pt x="668" y="39"/>
                  </a:lnTo>
                  <a:lnTo>
                    <a:pt x="670" y="39"/>
                  </a:lnTo>
                  <a:lnTo>
                    <a:pt x="670" y="37"/>
                  </a:lnTo>
                  <a:lnTo>
                    <a:pt x="668" y="35"/>
                  </a:lnTo>
                  <a:lnTo>
                    <a:pt x="668" y="33"/>
                  </a:lnTo>
                  <a:lnTo>
                    <a:pt x="668" y="31"/>
                  </a:lnTo>
                  <a:lnTo>
                    <a:pt x="668" y="29"/>
                  </a:lnTo>
                  <a:lnTo>
                    <a:pt x="670" y="29"/>
                  </a:lnTo>
                  <a:lnTo>
                    <a:pt x="670" y="27"/>
                  </a:lnTo>
                  <a:lnTo>
                    <a:pt x="672" y="25"/>
                  </a:lnTo>
                  <a:lnTo>
                    <a:pt x="674" y="25"/>
                  </a:lnTo>
                  <a:lnTo>
                    <a:pt x="674" y="23"/>
                  </a:lnTo>
                  <a:lnTo>
                    <a:pt x="676" y="23"/>
                  </a:lnTo>
                  <a:lnTo>
                    <a:pt x="676" y="21"/>
                  </a:lnTo>
                  <a:lnTo>
                    <a:pt x="676" y="19"/>
                  </a:lnTo>
                  <a:lnTo>
                    <a:pt x="678" y="19"/>
                  </a:lnTo>
                  <a:lnTo>
                    <a:pt x="680" y="19"/>
                  </a:lnTo>
                  <a:lnTo>
                    <a:pt x="682" y="19"/>
                  </a:lnTo>
                  <a:lnTo>
                    <a:pt x="684" y="17"/>
                  </a:lnTo>
                  <a:lnTo>
                    <a:pt x="686" y="17"/>
                  </a:lnTo>
                  <a:lnTo>
                    <a:pt x="688" y="17"/>
                  </a:lnTo>
                  <a:lnTo>
                    <a:pt x="690" y="19"/>
                  </a:lnTo>
                  <a:lnTo>
                    <a:pt x="692" y="19"/>
                  </a:lnTo>
                  <a:lnTo>
                    <a:pt x="694" y="21"/>
                  </a:lnTo>
                  <a:lnTo>
                    <a:pt x="696" y="23"/>
                  </a:lnTo>
                  <a:lnTo>
                    <a:pt x="696" y="25"/>
                  </a:lnTo>
                  <a:lnTo>
                    <a:pt x="698" y="27"/>
                  </a:lnTo>
                  <a:lnTo>
                    <a:pt x="700" y="27"/>
                  </a:lnTo>
                  <a:lnTo>
                    <a:pt x="702" y="29"/>
                  </a:lnTo>
                  <a:lnTo>
                    <a:pt x="704" y="29"/>
                  </a:lnTo>
                  <a:lnTo>
                    <a:pt x="706" y="29"/>
                  </a:lnTo>
                  <a:lnTo>
                    <a:pt x="706" y="27"/>
                  </a:lnTo>
                  <a:lnTo>
                    <a:pt x="708" y="27"/>
                  </a:lnTo>
                  <a:lnTo>
                    <a:pt x="710" y="27"/>
                  </a:lnTo>
                  <a:lnTo>
                    <a:pt x="712" y="27"/>
                  </a:lnTo>
                  <a:lnTo>
                    <a:pt x="714" y="29"/>
                  </a:lnTo>
                  <a:lnTo>
                    <a:pt x="714" y="31"/>
                  </a:lnTo>
                  <a:lnTo>
                    <a:pt x="716" y="31"/>
                  </a:lnTo>
                  <a:lnTo>
                    <a:pt x="718" y="33"/>
                  </a:lnTo>
                  <a:lnTo>
                    <a:pt x="718" y="35"/>
                  </a:lnTo>
                  <a:lnTo>
                    <a:pt x="718" y="37"/>
                  </a:lnTo>
                  <a:lnTo>
                    <a:pt x="718" y="39"/>
                  </a:lnTo>
                  <a:lnTo>
                    <a:pt x="718" y="41"/>
                  </a:lnTo>
                  <a:lnTo>
                    <a:pt x="718" y="43"/>
                  </a:lnTo>
                  <a:lnTo>
                    <a:pt x="718" y="45"/>
                  </a:lnTo>
                  <a:lnTo>
                    <a:pt x="720" y="45"/>
                  </a:lnTo>
                  <a:lnTo>
                    <a:pt x="720" y="47"/>
                  </a:lnTo>
                  <a:lnTo>
                    <a:pt x="722" y="47"/>
                  </a:lnTo>
                  <a:lnTo>
                    <a:pt x="724" y="49"/>
                  </a:lnTo>
                  <a:lnTo>
                    <a:pt x="724" y="51"/>
                  </a:lnTo>
                  <a:lnTo>
                    <a:pt x="726" y="53"/>
                  </a:lnTo>
                  <a:lnTo>
                    <a:pt x="728" y="55"/>
                  </a:lnTo>
                  <a:lnTo>
                    <a:pt x="729" y="55"/>
                  </a:lnTo>
                  <a:lnTo>
                    <a:pt x="729" y="57"/>
                  </a:lnTo>
                  <a:lnTo>
                    <a:pt x="731" y="57"/>
                  </a:lnTo>
                  <a:lnTo>
                    <a:pt x="733" y="57"/>
                  </a:lnTo>
                  <a:lnTo>
                    <a:pt x="735" y="57"/>
                  </a:lnTo>
                  <a:lnTo>
                    <a:pt x="737" y="57"/>
                  </a:lnTo>
                  <a:lnTo>
                    <a:pt x="739" y="59"/>
                  </a:lnTo>
                  <a:lnTo>
                    <a:pt x="741" y="61"/>
                  </a:lnTo>
                  <a:lnTo>
                    <a:pt x="743" y="63"/>
                  </a:lnTo>
                  <a:lnTo>
                    <a:pt x="745" y="65"/>
                  </a:lnTo>
                  <a:lnTo>
                    <a:pt x="747" y="65"/>
                  </a:lnTo>
                  <a:lnTo>
                    <a:pt x="749" y="67"/>
                  </a:lnTo>
                  <a:lnTo>
                    <a:pt x="751" y="69"/>
                  </a:lnTo>
                  <a:lnTo>
                    <a:pt x="751" y="71"/>
                  </a:lnTo>
                  <a:lnTo>
                    <a:pt x="751" y="72"/>
                  </a:lnTo>
                  <a:lnTo>
                    <a:pt x="751" y="74"/>
                  </a:lnTo>
                  <a:lnTo>
                    <a:pt x="751" y="76"/>
                  </a:lnTo>
                  <a:lnTo>
                    <a:pt x="749" y="76"/>
                  </a:lnTo>
                  <a:lnTo>
                    <a:pt x="749" y="78"/>
                  </a:lnTo>
                  <a:lnTo>
                    <a:pt x="749" y="80"/>
                  </a:lnTo>
                  <a:lnTo>
                    <a:pt x="747" y="82"/>
                  </a:lnTo>
                  <a:lnTo>
                    <a:pt x="747" y="84"/>
                  </a:lnTo>
                  <a:lnTo>
                    <a:pt x="745" y="84"/>
                  </a:lnTo>
                  <a:lnTo>
                    <a:pt x="747" y="84"/>
                  </a:lnTo>
                  <a:lnTo>
                    <a:pt x="747" y="86"/>
                  </a:lnTo>
                  <a:lnTo>
                    <a:pt x="747" y="88"/>
                  </a:lnTo>
                  <a:lnTo>
                    <a:pt x="747" y="90"/>
                  </a:lnTo>
                  <a:lnTo>
                    <a:pt x="745" y="90"/>
                  </a:lnTo>
                  <a:lnTo>
                    <a:pt x="745" y="92"/>
                  </a:lnTo>
                  <a:lnTo>
                    <a:pt x="743" y="94"/>
                  </a:lnTo>
                  <a:lnTo>
                    <a:pt x="745" y="94"/>
                  </a:lnTo>
                  <a:lnTo>
                    <a:pt x="745" y="96"/>
                  </a:lnTo>
                  <a:lnTo>
                    <a:pt x="747" y="96"/>
                  </a:lnTo>
                  <a:lnTo>
                    <a:pt x="747" y="98"/>
                  </a:lnTo>
                  <a:lnTo>
                    <a:pt x="749" y="98"/>
                  </a:lnTo>
                  <a:lnTo>
                    <a:pt x="749" y="100"/>
                  </a:lnTo>
                  <a:lnTo>
                    <a:pt x="751" y="100"/>
                  </a:lnTo>
                  <a:lnTo>
                    <a:pt x="751" y="102"/>
                  </a:lnTo>
                  <a:lnTo>
                    <a:pt x="749" y="102"/>
                  </a:lnTo>
                  <a:lnTo>
                    <a:pt x="749" y="104"/>
                  </a:lnTo>
                  <a:lnTo>
                    <a:pt x="747" y="104"/>
                  </a:lnTo>
                  <a:lnTo>
                    <a:pt x="745" y="106"/>
                  </a:lnTo>
                  <a:lnTo>
                    <a:pt x="745" y="108"/>
                  </a:lnTo>
                  <a:lnTo>
                    <a:pt x="745" y="110"/>
                  </a:lnTo>
                  <a:lnTo>
                    <a:pt x="743" y="110"/>
                  </a:lnTo>
                  <a:lnTo>
                    <a:pt x="743" y="112"/>
                  </a:lnTo>
                  <a:lnTo>
                    <a:pt x="741" y="112"/>
                  </a:lnTo>
                  <a:lnTo>
                    <a:pt x="741" y="114"/>
                  </a:lnTo>
                  <a:lnTo>
                    <a:pt x="741" y="116"/>
                  </a:lnTo>
                  <a:lnTo>
                    <a:pt x="739" y="116"/>
                  </a:lnTo>
                  <a:lnTo>
                    <a:pt x="739" y="118"/>
                  </a:lnTo>
                  <a:lnTo>
                    <a:pt x="739" y="120"/>
                  </a:lnTo>
                  <a:lnTo>
                    <a:pt x="741" y="120"/>
                  </a:lnTo>
                  <a:lnTo>
                    <a:pt x="741" y="122"/>
                  </a:lnTo>
                  <a:lnTo>
                    <a:pt x="741" y="124"/>
                  </a:lnTo>
                  <a:lnTo>
                    <a:pt x="743" y="124"/>
                  </a:lnTo>
                  <a:lnTo>
                    <a:pt x="743" y="126"/>
                  </a:lnTo>
                  <a:lnTo>
                    <a:pt x="741" y="128"/>
                  </a:lnTo>
                  <a:lnTo>
                    <a:pt x="743" y="128"/>
                  </a:lnTo>
                  <a:lnTo>
                    <a:pt x="745" y="128"/>
                  </a:lnTo>
                  <a:lnTo>
                    <a:pt x="747" y="128"/>
                  </a:lnTo>
                  <a:lnTo>
                    <a:pt x="749" y="128"/>
                  </a:lnTo>
                  <a:lnTo>
                    <a:pt x="749" y="126"/>
                  </a:lnTo>
                  <a:lnTo>
                    <a:pt x="751" y="126"/>
                  </a:lnTo>
                  <a:lnTo>
                    <a:pt x="751" y="124"/>
                  </a:lnTo>
                  <a:lnTo>
                    <a:pt x="753" y="124"/>
                  </a:lnTo>
                  <a:lnTo>
                    <a:pt x="755" y="124"/>
                  </a:lnTo>
                  <a:lnTo>
                    <a:pt x="755" y="122"/>
                  </a:lnTo>
                  <a:lnTo>
                    <a:pt x="757" y="122"/>
                  </a:lnTo>
                  <a:lnTo>
                    <a:pt x="759" y="122"/>
                  </a:lnTo>
                  <a:lnTo>
                    <a:pt x="761" y="122"/>
                  </a:lnTo>
                  <a:lnTo>
                    <a:pt x="761" y="124"/>
                  </a:lnTo>
                  <a:lnTo>
                    <a:pt x="763" y="124"/>
                  </a:lnTo>
                  <a:lnTo>
                    <a:pt x="765" y="124"/>
                  </a:lnTo>
                  <a:lnTo>
                    <a:pt x="767" y="124"/>
                  </a:lnTo>
                  <a:lnTo>
                    <a:pt x="767" y="122"/>
                  </a:lnTo>
                  <a:lnTo>
                    <a:pt x="769" y="122"/>
                  </a:lnTo>
                  <a:lnTo>
                    <a:pt x="769" y="124"/>
                  </a:lnTo>
                  <a:lnTo>
                    <a:pt x="771" y="124"/>
                  </a:lnTo>
                  <a:lnTo>
                    <a:pt x="771" y="126"/>
                  </a:lnTo>
                  <a:lnTo>
                    <a:pt x="773" y="126"/>
                  </a:lnTo>
                  <a:lnTo>
                    <a:pt x="775" y="126"/>
                  </a:lnTo>
                  <a:lnTo>
                    <a:pt x="777" y="124"/>
                  </a:lnTo>
                  <a:lnTo>
                    <a:pt x="779" y="124"/>
                  </a:lnTo>
                  <a:lnTo>
                    <a:pt x="781" y="124"/>
                  </a:lnTo>
                  <a:lnTo>
                    <a:pt x="783" y="124"/>
                  </a:lnTo>
                  <a:lnTo>
                    <a:pt x="783" y="122"/>
                  </a:lnTo>
                  <a:lnTo>
                    <a:pt x="785" y="122"/>
                  </a:lnTo>
                  <a:lnTo>
                    <a:pt x="785" y="120"/>
                  </a:lnTo>
                  <a:lnTo>
                    <a:pt x="785" y="118"/>
                  </a:lnTo>
                  <a:lnTo>
                    <a:pt x="787" y="118"/>
                  </a:lnTo>
                  <a:lnTo>
                    <a:pt x="789" y="118"/>
                  </a:lnTo>
                  <a:lnTo>
                    <a:pt x="789" y="116"/>
                  </a:lnTo>
                  <a:lnTo>
                    <a:pt x="789" y="118"/>
                  </a:lnTo>
                  <a:lnTo>
                    <a:pt x="791" y="118"/>
                  </a:lnTo>
                  <a:lnTo>
                    <a:pt x="793" y="116"/>
                  </a:lnTo>
                  <a:lnTo>
                    <a:pt x="795" y="116"/>
                  </a:lnTo>
                  <a:lnTo>
                    <a:pt x="795" y="114"/>
                  </a:lnTo>
                  <a:lnTo>
                    <a:pt x="797" y="114"/>
                  </a:lnTo>
                  <a:lnTo>
                    <a:pt x="798" y="114"/>
                  </a:lnTo>
                  <a:lnTo>
                    <a:pt x="800" y="112"/>
                  </a:lnTo>
                  <a:lnTo>
                    <a:pt x="802" y="112"/>
                  </a:lnTo>
                  <a:lnTo>
                    <a:pt x="804" y="112"/>
                  </a:lnTo>
                  <a:lnTo>
                    <a:pt x="806" y="110"/>
                  </a:lnTo>
                  <a:lnTo>
                    <a:pt x="806" y="108"/>
                  </a:lnTo>
                  <a:lnTo>
                    <a:pt x="806" y="106"/>
                  </a:lnTo>
                  <a:lnTo>
                    <a:pt x="808" y="106"/>
                  </a:lnTo>
                  <a:lnTo>
                    <a:pt x="808" y="104"/>
                  </a:lnTo>
                  <a:lnTo>
                    <a:pt x="808" y="102"/>
                  </a:lnTo>
                  <a:lnTo>
                    <a:pt x="810" y="102"/>
                  </a:lnTo>
                  <a:lnTo>
                    <a:pt x="812" y="102"/>
                  </a:lnTo>
                  <a:lnTo>
                    <a:pt x="814" y="100"/>
                  </a:lnTo>
                  <a:lnTo>
                    <a:pt x="814" y="98"/>
                  </a:lnTo>
                  <a:lnTo>
                    <a:pt x="814" y="96"/>
                  </a:lnTo>
                  <a:lnTo>
                    <a:pt x="814" y="94"/>
                  </a:lnTo>
                  <a:lnTo>
                    <a:pt x="816" y="94"/>
                  </a:lnTo>
                  <a:lnTo>
                    <a:pt x="816" y="92"/>
                  </a:lnTo>
                  <a:lnTo>
                    <a:pt x="818" y="90"/>
                  </a:lnTo>
                  <a:lnTo>
                    <a:pt x="820" y="90"/>
                  </a:lnTo>
                  <a:lnTo>
                    <a:pt x="820" y="88"/>
                  </a:lnTo>
                  <a:lnTo>
                    <a:pt x="822" y="88"/>
                  </a:lnTo>
                  <a:lnTo>
                    <a:pt x="822" y="86"/>
                  </a:lnTo>
                  <a:lnTo>
                    <a:pt x="824" y="86"/>
                  </a:lnTo>
                  <a:lnTo>
                    <a:pt x="824" y="84"/>
                  </a:lnTo>
                  <a:lnTo>
                    <a:pt x="826" y="84"/>
                  </a:lnTo>
                  <a:lnTo>
                    <a:pt x="826" y="82"/>
                  </a:lnTo>
                  <a:lnTo>
                    <a:pt x="828" y="82"/>
                  </a:lnTo>
                  <a:lnTo>
                    <a:pt x="830" y="82"/>
                  </a:lnTo>
                  <a:lnTo>
                    <a:pt x="830" y="84"/>
                  </a:lnTo>
                  <a:lnTo>
                    <a:pt x="830" y="86"/>
                  </a:lnTo>
                  <a:lnTo>
                    <a:pt x="830" y="88"/>
                  </a:lnTo>
                  <a:lnTo>
                    <a:pt x="832" y="88"/>
                  </a:lnTo>
                  <a:lnTo>
                    <a:pt x="832" y="86"/>
                  </a:lnTo>
                  <a:lnTo>
                    <a:pt x="834" y="86"/>
                  </a:lnTo>
                  <a:lnTo>
                    <a:pt x="836" y="84"/>
                  </a:lnTo>
                  <a:lnTo>
                    <a:pt x="838" y="84"/>
                  </a:lnTo>
                  <a:lnTo>
                    <a:pt x="840" y="84"/>
                  </a:lnTo>
                  <a:lnTo>
                    <a:pt x="842" y="84"/>
                  </a:lnTo>
                  <a:lnTo>
                    <a:pt x="844" y="84"/>
                  </a:lnTo>
                  <a:lnTo>
                    <a:pt x="846" y="84"/>
                  </a:lnTo>
                  <a:lnTo>
                    <a:pt x="846" y="82"/>
                  </a:lnTo>
                  <a:lnTo>
                    <a:pt x="846" y="80"/>
                  </a:lnTo>
                  <a:lnTo>
                    <a:pt x="848" y="80"/>
                  </a:lnTo>
                  <a:lnTo>
                    <a:pt x="848" y="82"/>
                  </a:lnTo>
                  <a:lnTo>
                    <a:pt x="848" y="84"/>
                  </a:lnTo>
                  <a:lnTo>
                    <a:pt x="850" y="84"/>
                  </a:lnTo>
                  <a:lnTo>
                    <a:pt x="850" y="82"/>
                  </a:lnTo>
                  <a:lnTo>
                    <a:pt x="852" y="82"/>
                  </a:lnTo>
                  <a:lnTo>
                    <a:pt x="852" y="80"/>
                  </a:lnTo>
                  <a:lnTo>
                    <a:pt x="854" y="80"/>
                  </a:lnTo>
                  <a:lnTo>
                    <a:pt x="854" y="78"/>
                  </a:lnTo>
                  <a:lnTo>
                    <a:pt x="856" y="78"/>
                  </a:lnTo>
                  <a:lnTo>
                    <a:pt x="858" y="78"/>
                  </a:lnTo>
                  <a:lnTo>
                    <a:pt x="858" y="80"/>
                  </a:lnTo>
                  <a:lnTo>
                    <a:pt x="858" y="82"/>
                  </a:lnTo>
                  <a:lnTo>
                    <a:pt x="856" y="82"/>
                  </a:lnTo>
                  <a:lnTo>
                    <a:pt x="858" y="82"/>
                  </a:lnTo>
                  <a:lnTo>
                    <a:pt x="858" y="84"/>
                  </a:lnTo>
                  <a:lnTo>
                    <a:pt x="860" y="84"/>
                  </a:lnTo>
                  <a:lnTo>
                    <a:pt x="862" y="82"/>
                  </a:lnTo>
                  <a:lnTo>
                    <a:pt x="864" y="82"/>
                  </a:lnTo>
                  <a:lnTo>
                    <a:pt x="864" y="84"/>
                  </a:lnTo>
                  <a:lnTo>
                    <a:pt x="864" y="86"/>
                  </a:lnTo>
                  <a:lnTo>
                    <a:pt x="862" y="86"/>
                  </a:lnTo>
                  <a:lnTo>
                    <a:pt x="862" y="88"/>
                  </a:lnTo>
                  <a:lnTo>
                    <a:pt x="864" y="88"/>
                  </a:lnTo>
                  <a:lnTo>
                    <a:pt x="864" y="90"/>
                  </a:lnTo>
                  <a:lnTo>
                    <a:pt x="866" y="90"/>
                  </a:lnTo>
                  <a:lnTo>
                    <a:pt x="866" y="88"/>
                  </a:lnTo>
                  <a:lnTo>
                    <a:pt x="867" y="88"/>
                  </a:lnTo>
                  <a:lnTo>
                    <a:pt x="867" y="90"/>
                  </a:lnTo>
                  <a:lnTo>
                    <a:pt x="866" y="92"/>
                  </a:lnTo>
                  <a:lnTo>
                    <a:pt x="867" y="92"/>
                  </a:lnTo>
                  <a:lnTo>
                    <a:pt x="869" y="92"/>
                  </a:lnTo>
                  <a:lnTo>
                    <a:pt x="869" y="94"/>
                  </a:lnTo>
                  <a:lnTo>
                    <a:pt x="867" y="94"/>
                  </a:lnTo>
                  <a:lnTo>
                    <a:pt x="867" y="96"/>
                  </a:lnTo>
                  <a:lnTo>
                    <a:pt x="867" y="98"/>
                  </a:lnTo>
                  <a:lnTo>
                    <a:pt x="869" y="98"/>
                  </a:lnTo>
                  <a:lnTo>
                    <a:pt x="869" y="100"/>
                  </a:lnTo>
                  <a:lnTo>
                    <a:pt x="871" y="100"/>
                  </a:lnTo>
                  <a:lnTo>
                    <a:pt x="873" y="100"/>
                  </a:lnTo>
                  <a:lnTo>
                    <a:pt x="873" y="102"/>
                  </a:lnTo>
                  <a:lnTo>
                    <a:pt x="873" y="104"/>
                  </a:lnTo>
                  <a:lnTo>
                    <a:pt x="875" y="104"/>
                  </a:lnTo>
                  <a:lnTo>
                    <a:pt x="875" y="102"/>
                  </a:lnTo>
                  <a:lnTo>
                    <a:pt x="877" y="102"/>
                  </a:lnTo>
                  <a:lnTo>
                    <a:pt x="877" y="104"/>
                  </a:lnTo>
                  <a:lnTo>
                    <a:pt x="875" y="106"/>
                  </a:lnTo>
                  <a:lnTo>
                    <a:pt x="875" y="108"/>
                  </a:lnTo>
                  <a:lnTo>
                    <a:pt x="877" y="108"/>
                  </a:lnTo>
                  <a:lnTo>
                    <a:pt x="877" y="110"/>
                  </a:lnTo>
                  <a:lnTo>
                    <a:pt x="879" y="110"/>
                  </a:lnTo>
                  <a:lnTo>
                    <a:pt x="879" y="112"/>
                  </a:lnTo>
                  <a:lnTo>
                    <a:pt x="879" y="114"/>
                  </a:lnTo>
                  <a:lnTo>
                    <a:pt x="879" y="116"/>
                  </a:lnTo>
                  <a:lnTo>
                    <a:pt x="881" y="116"/>
                  </a:lnTo>
                  <a:lnTo>
                    <a:pt x="883" y="116"/>
                  </a:lnTo>
                  <a:lnTo>
                    <a:pt x="883" y="118"/>
                  </a:lnTo>
                  <a:lnTo>
                    <a:pt x="883" y="120"/>
                  </a:lnTo>
                  <a:lnTo>
                    <a:pt x="885" y="120"/>
                  </a:lnTo>
                  <a:lnTo>
                    <a:pt x="885" y="118"/>
                  </a:lnTo>
                  <a:lnTo>
                    <a:pt x="887" y="118"/>
                  </a:lnTo>
                  <a:lnTo>
                    <a:pt x="887" y="120"/>
                  </a:lnTo>
                  <a:lnTo>
                    <a:pt x="887" y="122"/>
                  </a:lnTo>
                  <a:lnTo>
                    <a:pt x="885" y="124"/>
                  </a:lnTo>
                  <a:lnTo>
                    <a:pt x="885" y="126"/>
                  </a:lnTo>
                  <a:lnTo>
                    <a:pt x="883" y="130"/>
                  </a:lnTo>
                  <a:lnTo>
                    <a:pt x="885" y="132"/>
                  </a:lnTo>
                  <a:lnTo>
                    <a:pt x="885" y="134"/>
                  </a:lnTo>
                  <a:lnTo>
                    <a:pt x="887" y="136"/>
                  </a:lnTo>
                  <a:lnTo>
                    <a:pt x="887" y="138"/>
                  </a:lnTo>
                  <a:lnTo>
                    <a:pt x="887" y="139"/>
                  </a:lnTo>
                  <a:lnTo>
                    <a:pt x="889" y="139"/>
                  </a:lnTo>
                  <a:lnTo>
                    <a:pt x="889" y="141"/>
                  </a:lnTo>
                  <a:lnTo>
                    <a:pt x="891" y="143"/>
                  </a:lnTo>
                  <a:lnTo>
                    <a:pt x="893" y="145"/>
                  </a:lnTo>
                  <a:lnTo>
                    <a:pt x="895" y="145"/>
                  </a:lnTo>
                  <a:lnTo>
                    <a:pt x="895" y="147"/>
                  </a:lnTo>
                  <a:lnTo>
                    <a:pt x="897" y="149"/>
                  </a:lnTo>
                  <a:lnTo>
                    <a:pt x="899" y="149"/>
                  </a:lnTo>
                  <a:lnTo>
                    <a:pt x="899" y="151"/>
                  </a:lnTo>
                  <a:lnTo>
                    <a:pt x="901" y="151"/>
                  </a:lnTo>
                  <a:lnTo>
                    <a:pt x="901" y="149"/>
                  </a:lnTo>
                  <a:lnTo>
                    <a:pt x="903" y="149"/>
                  </a:lnTo>
                  <a:lnTo>
                    <a:pt x="903" y="147"/>
                  </a:lnTo>
                  <a:lnTo>
                    <a:pt x="903" y="149"/>
                  </a:lnTo>
                  <a:lnTo>
                    <a:pt x="905" y="149"/>
                  </a:lnTo>
                  <a:lnTo>
                    <a:pt x="907" y="149"/>
                  </a:lnTo>
                  <a:lnTo>
                    <a:pt x="909" y="149"/>
                  </a:lnTo>
                  <a:lnTo>
                    <a:pt x="911" y="149"/>
                  </a:lnTo>
                  <a:lnTo>
                    <a:pt x="911" y="151"/>
                  </a:lnTo>
                  <a:lnTo>
                    <a:pt x="911" y="153"/>
                  </a:lnTo>
                  <a:lnTo>
                    <a:pt x="913" y="153"/>
                  </a:lnTo>
                  <a:lnTo>
                    <a:pt x="911" y="153"/>
                  </a:lnTo>
                  <a:lnTo>
                    <a:pt x="911" y="155"/>
                  </a:lnTo>
                  <a:lnTo>
                    <a:pt x="911" y="157"/>
                  </a:lnTo>
                  <a:lnTo>
                    <a:pt x="911" y="159"/>
                  </a:lnTo>
                  <a:lnTo>
                    <a:pt x="913" y="161"/>
                  </a:lnTo>
                  <a:lnTo>
                    <a:pt x="913" y="163"/>
                  </a:lnTo>
                  <a:lnTo>
                    <a:pt x="913" y="165"/>
                  </a:lnTo>
                  <a:lnTo>
                    <a:pt x="913" y="167"/>
                  </a:lnTo>
                  <a:lnTo>
                    <a:pt x="911" y="169"/>
                  </a:lnTo>
                  <a:lnTo>
                    <a:pt x="911" y="171"/>
                  </a:lnTo>
                  <a:lnTo>
                    <a:pt x="911" y="173"/>
                  </a:lnTo>
                  <a:lnTo>
                    <a:pt x="911" y="175"/>
                  </a:lnTo>
                  <a:lnTo>
                    <a:pt x="913" y="175"/>
                  </a:lnTo>
                  <a:lnTo>
                    <a:pt x="915" y="175"/>
                  </a:lnTo>
                  <a:lnTo>
                    <a:pt x="917" y="175"/>
                  </a:lnTo>
                  <a:lnTo>
                    <a:pt x="919" y="175"/>
                  </a:lnTo>
                  <a:lnTo>
                    <a:pt x="921" y="175"/>
                  </a:lnTo>
                  <a:lnTo>
                    <a:pt x="923" y="175"/>
                  </a:lnTo>
                  <a:lnTo>
                    <a:pt x="925" y="175"/>
                  </a:lnTo>
                  <a:lnTo>
                    <a:pt x="927" y="177"/>
                  </a:lnTo>
                  <a:lnTo>
                    <a:pt x="929" y="177"/>
                  </a:lnTo>
                  <a:lnTo>
                    <a:pt x="929" y="179"/>
                  </a:lnTo>
                  <a:lnTo>
                    <a:pt x="931" y="179"/>
                  </a:lnTo>
                  <a:lnTo>
                    <a:pt x="931" y="181"/>
                  </a:lnTo>
                  <a:lnTo>
                    <a:pt x="933" y="181"/>
                  </a:lnTo>
                  <a:lnTo>
                    <a:pt x="933" y="179"/>
                  </a:lnTo>
                  <a:lnTo>
                    <a:pt x="935" y="179"/>
                  </a:lnTo>
                  <a:lnTo>
                    <a:pt x="935" y="181"/>
                  </a:lnTo>
                  <a:lnTo>
                    <a:pt x="936" y="181"/>
                  </a:lnTo>
                  <a:lnTo>
                    <a:pt x="936" y="183"/>
                  </a:lnTo>
                  <a:lnTo>
                    <a:pt x="936" y="185"/>
                  </a:lnTo>
                  <a:lnTo>
                    <a:pt x="938" y="185"/>
                  </a:lnTo>
                  <a:lnTo>
                    <a:pt x="938" y="187"/>
                  </a:lnTo>
                  <a:lnTo>
                    <a:pt x="940" y="187"/>
                  </a:lnTo>
                  <a:lnTo>
                    <a:pt x="942" y="187"/>
                  </a:lnTo>
                  <a:lnTo>
                    <a:pt x="944" y="185"/>
                  </a:lnTo>
                  <a:lnTo>
                    <a:pt x="944" y="183"/>
                  </a:lnTo>
                  <a:lnTo>
                    <a:pt x="946" y="183"/>
                  </a:lnTo>
                  <a:lnTo>
                    <a:pt x="948" y="183"/>
                  </a:lnTo>
                  <a:lnTo>
                    <a:pt x="948" y="185"/>
                  </a:lnTo>
                  <a:lnTo>
                    <a:pt x="950" y="185"/>
                  </a:lnTo>
                  <a:lnTo>
                    <a:pt x="952" y="185"/>
                  </a:lnTo>
                  <a:lnTo>
                    <a:pt x="952" y="187"/>
                  </a:lnTo>
                  <a:lnTo>
                    <a:pt x="954" y="185"/>
                  </a:lnTo>
                  <a:lnTo>
                    <a:pt x="956" y="185"/>
                  </a:lnTo>
                  <a:lnTo>
                    <a:pt x="958" y="185"/>
                  </a:lnTo>
                  <a:lnTo>
                    <a:pt x="960" y="185"/>
                  </a:lnTo>
                  <a:lnTo>
                    <a:pt x="962" y="185"/>
                  </a:lnTo>
                  <a:lnTo>
                    <a:pt x="964" y="187"/>
                  </a:lnTo>
                  <a:lnTo>
                    <a:pt x="966" y="185"/>
                  </a:lnTo>
                  <a:lnTo>
                    <a:pt x="968" y="185"/>
                  </a:lnTo>
                  <a:lnTo>
                    <a:pt x="970" y="185"/>
                  </a:lnTo>
                  <a:lnTo>
                    <a:pt x="970" y="187"/>
                  </a:lnTo>
                  <a:lnTo>
                    <a:pt x="972" y="187"/>
                  </a:lnTo>
                  <a:lnTo>
                    <a:pt x="972" y="189"/>
                  </a:lnTo>
                  <a:lnTo>
                    <a:pt x="974" y="189"/>
                  </a:lnTo>
                  <a:lnTo>
                    <a:pt x="974" y="191"/>
                  </a:lnTo>
                  <a:lnTo>
                    <a:pt x="976" y="191"/>
                  </a:lnTo>
                  <a:lnTo>
                    <a:pt x="978" y="191"/>
                  </a:lnTo>
                  <a:lnTo>
                    <a:pt x="978" y="189"/>
                  </a:lnTo>
                  <a:lnTo>
                    <a:pt x="980" y="189"/>
                  </a:lnTo>
                  <a:lnTo>
                    <a:pt x="982" y="189"/>
                  </a:lnTo>
                  <a:lnTo>
                    <a:pt x="984" y="191"/>
                  </a:lnTo>
                  <a:lnTo>
                    <a:pt x="984" y="189"/>
                  </a:lnTo>
                  <a:lnTo>
                    <a:pt x="986" y="189"/>
                  </a:lnTo>
                  <a:lnTo>
                    <a:pt x="988" y="189"/>
                  </a:lnTo>
                  <a:lnTo>
                    <a:pt x="988" y="191"/>
                  </a:lnTo>
                  <a:lnTo>
                    <a:pt x="990" y="191"/>
                  </a:lnTo>
                  <a:lnTo>
                    <a:pt x="992" y="191"/>
                  </a:lnTo>
                  <a:lnTo>
                    <a:pt x="992" y="189"/>
                  </a:lnTo>
                  <a:lnTo>
                    <a:pt x="994" y="189"/>
                  </a:lnTo>
                  <a:lnTo>
                    <a:pt x="996" y="189"/>
                  </a:lnTo>
                  <a:lnTo>
                    <a:pt x="998" y="189"/>
                  </a:lnTo>
                  <a:lnTo>
                    <a:pt x="998" y="191"/>
                  </a:lnTo>
                  <a:lnTo>
                    <a:pt x="1000" y="191"/>
                  </a:lnTo>
                  <a:lnTo>
                    <a:pt x="1002" y="191"/>
                  </a:lnTo>
                  <a:lnTo>
                    <a:pt x="1002" y="189"/>
                  </a:lnTo>
                  <a:lnTo>
                    <a:pt x="1002" y="191"/>
                  </a:lnTo>
                  <a:lnTo>
                    <a:pt x="1004" y="191"/>
                  </a:lnTo>
                  <a:lnTo>
                    <a:pt x="1004" y="193"/>
                  </a:lnTo>
                  <a:lnTo>
                    <a:pt x="1005" y="193"/>
                  </a:lnTo>
                  <a:lnTo>
                    <a:pt x="1007" y="193"/>
                  </a:lnTo>
                  <a:lnTo>
                    <a:pt x="1009" y="193"/>
                  </a:lnTo>
                  <a:lnTo>
                    <a:pt x="1009" y="195"/>
                  </a:lnTo>
                  <a:lnTo>
                    <a:pt x="1011" y="195"/>
                  </a:lnTo>
                  <a:lnTo>
                    <a:pt x="1011" y="193"/>
                  </a:lnTo>
                  <a:lnTo>
                    <a:pt x="1013" y="193"/>
                  </a:lnTo>
                  <a:lnTo>
                    <a:pt x="1013" y="191"/>
                  </a:lnTo>
                  <a:lnTo>
                    <a:pt x="1015" y="189"/>
                  </a:lnTo>
                  <a:lnTo>
                    <a:pt x="1015" y="187"/>
                  </a:lnTo>
                  <a:lnTo>
                    <a:pt x="1015" y="185"/>
                  </a:lnTo>
                  <a:lnTo>
                    <a:pt x="1015" y="183"/>
                  </a:lnTo>
                  <a:lnTo>
                    <a:pt x="1015" y="181"/>
                  </a:lnTo>
                  <a:lnTo>
                    <a:pt x="1017" y="181"/>
                  </a:lnTo>
                  <a:lnTo>
                    <a:pt x="1017" y="179"/>
                  </a:lnTo>
                  <a:lnTo>
                    <a:pt x="1017" y="177"/>
                  </a:lnTo>
                  <a:lnTo>
                    <a:pt x="1017" y="179"/>
                  </a:lnTo>
                  <a:lnTo>
                    <a:pt x="1019" y="179"/>
                  </a:lnTo>
                  <a:lnTo>
                    <a:pt x="1021" y="179"/>
                  </a:lnTo>
                  <a:lnTo>
                    <a:pt x="1023" y="179"/>
                  </a:lnTo>
                  <a:lnTo>
                    <a:pt x="1023" y="181"/>
                  </a:lnTo>
                  <a:lnTo>
                    <a:pt x="1025" y="181"/>
                  </a:lnTo>
                  <a:lnTo>
                    <a:pt x="1027" y="181"/>
                  </a:lnTo>
                  <a:lnTo>
                    <a:pt x="1027" y="183"/>
                  </a:lnTo>
                  <a:lnTo>
                    <a:pt x="1029" y="183"/>
                  </a:lnTo>
                  <a:lnTo>
                    <a:pt x="1031" y="185"/>
                  </a:lnTo>
                  <a:lnTo>
                    <a:pt x="1031" y="187"/>
                  </a:lnTo>
                  <a:lnTo>
                    <a:pt x="1033" y="187"/>
                  </a:lnTo>
                  <a:lnTo>
                    <a:pt x="1035" y="185"/>
                  </a:lnTo>
                  <a:lnTo>
                    <a:pt x="1037" y="185"/>
                  </a:lnTo>
                  <a:lnTo>
                    <a:pt x="1039" y="185"/>
                  </a:lnTo>
                  <a:lnTo>
                    <a:pt x="1039" y="183"/>
                  </a:lnTo>
                  <a:lnTo>
                    <a:pt x="1041" y="183"/>
                  </a:lnTo>
                  <a:lnTo>
                    <a:pt x="1043" y="183"/>
                  </a:lnTo>
                  <a:lnTo>
                    <a:pt x="1045" y="181"/>
                  </a:lnTo>
                  <a:lnTo>
                    <a:pt x="1047" y="181"/>
                  </a:lnTo>
                  <a:lnTo>
                    <a:pt x="1049" y="181"/>
                  </a:lnTo>
                  <a:lnTo>
                    <a:pt x="1049" y="179"/>
                  </a:lnTo>
                  <a:lnTo>
                    <a:pt x="1051" y="179"/>
                  </a:lnTo>
                  <a:lnTo>
                    <a:pt x="1053" y="177"/>
                  </a:lnTo>
                  <a:lnTo>
                    <a:pt x="1055" y="177"/>
                  </a:lnTo>
                  <a:lnTo>
                    <a:pt x="1055" y="175"/>
                  </a:lnTo>
                  <a:lnTo>
                    <a:pt x="1057" y="175"/>
                  </a:lnTo>
                  <a:lnTo>
                    <a:pt x="1057" y="173"/>
                  </a:lnTo>
                  <a:lnTo>
                    <a:pt x="1059" y="171"/>
                  </a:lnTo>
                  <a:lnTo>
                    <a:pt x="1061" y="169"/>
                  </a:lnTo>
                  <a:lnTo>
                    <a:pt x="1061" y="167"/>
                  </a:lnTo>
                  <a:lnTo>
                    <a:pt x="1063" y="167"/>
                  </a:lnTo>
                  <a:lnTo>
                    <a:pt x="1063" y="165"/>
                  </a:lnTo>
                  <a:lnTo>
                    <a:pt x="1065" y="165"/>
                  </a:lnTo>
                  <a:lnTo>
                    <a:pt x="1065" y="163"/>
                  </a:lnTo>
                  <a:lnTo>
                    <a:pt x="1067" y="161"/>
                  </a:lnTo>
                  <a:lnTo>
                    <a:pt x="1069" y="159"/>
                  </a:lnTo>
                  <a:lnTo>
                    <a:pt x="1067" y="159"/>
                  </a:lnTo>
                  <a:lnTo>
                    <a:pt x="1067" y="157"/>
                  </a:lnTo>
                  <a:lnTo>
                    <a:pt x="1067" y="155"/>
                  </a:lnTo>
                  <a:lnTo>
                    <a:pt x="1067" y="153"/>
                  </a:lnTo>
                  <a:lnTo>
                    <a:pt x="1067" y="151"/>
                  </a:lnTo>
                  <a:lnTo>
                    <a:pt x="1069" y="151"/>
                  </a:lnTo>
                  <a:lnTo>
                    <a:pt x="1069" y="149"/>
                  </a:lnTo>
                  <a:lnTo>
                    <a:pt x="1069" y="147"/>
                  </a:lnTo>
                  <a:lnTo>
                    <a:pt x="1071" y="145"/>
                  </a:lnTo>
                  <a:lnTo>
                    <a:pt x="1071" y="143"/>
                  </a:lnTo>
                  <a:lnTo>
                    <a:pt x="1071" y="141"/>
                  </a:lnTo>
                  <a:lnTo>
                    <a:pt x="1073" y="141"/>
                  </a:lnTo>
                  <a:lnTo>
                    <a:pt x="1073" y="139"/>
                  </a:lnTo>
                  <a:lnTo>
                    <a:pt x="1074" y="138"/>
                  </a:lnTo>
                  <a:lnTo>
                    <a:pt x="1074" y="136"/>
                  </a:lnTo>
                  <a:lnTo>
                    <a:pt x="1074" y="134"/>
                  </a:lnTo>
                  <a:lnTo>
                    <a:pt x="1076" y="134"/>
                  </a:lnTo>
                  <a:lnTo>
                    <a:pt x="1076" y="132"/>
                  </a:lnTo>
                  <a:lnTo>
                    <a:pt x="1076" y="130"/>
                  </a:lnTo>
                  <a:lnTo>
                    <a:pt x="1078" y="130"/>
                  </a:lnTo>
                  <a:lnTo>
                    <a:pt x="1078" y="132"/>
                  </a:lnTo>
                  <a:lnTo>
                    <a:pt x="1080" y="134"/>
                  </a:lnTo>
                  <a:lnTo>
                    <a:pt x="1082" y="136"/>
                  </a:lnTo>
                  <a:lnTo>
                    <a:pt x="1084" y="138"/>
                  </a:lnTo>
                  <a:lnTo>
                    <a:pt x="1084" y="139"/>
                  </a:lnTo>
                  <a:lnTo>
                    <a:pt x="1086" y="139"/>
                  </a:lnTo>
                  <a:lnTo>
                    <a:pt x="1086" y="141"/>
                  </a:lnTo>
                  <a:lnTo>
                    <a:pt x="1088" y="143"/>
                  </a:lnTo>
                  <a:lnTo>
                    <a:pt x="1090" y="145"/>
                  </a:lnTo>
                  <a:lnTo>
                    <a:pt x="1090" y="147"/>
                  </a:lnTo>
                  <a:lnTo>
                    <a:pt x="1092" y="147"/>
                  </a:lnTo>
                  <a:lnTo>
                    <a:pt x="1092" y="149"/>
                  </a:lnTo>
                  <a:lnTo>
                    <a:pt x="1094" y="149"/>
                  </a:lnTo>
                  <a:lnTo>
                    <a:pt x="1094" y="151"/>
                  </a:lnTo>
                  <a:lnTo>
                    <a:pt x="1096" y="151"/>
                  </a:lnTo>
                  <a:lnTo>
                    <a:pt x="1098" y="155"/>
                  </a:lnTo>
                  <a:lnTo>
                    <a:pt x="1100" y="157"/>
                  </a:lnTo>
                  <a:lnTo>
                    <a:pt x="1102" y="159"/>
                  </a:lnTo>
                  <a:lnTo>
                    <a:pt x="1104" y="161"/>
                  </a:lnTo>
                  <a:lnTo>
                    <a:pt x="1106" y="161"/>
                  </a:lnTo>
                  <a:lnTo>
                    <a:pt x="1106" y="163"/>
                  </a:lnTo>
                  <a:lnTo>
                    <a:pt x="1108" y="163"/>
                  </a:lnTo>
                  <a:lnTo>
                    <a:pt x="1110" y="165"/>
                  </a:lnTo>
                  <a:lnTo>
                    <a:pt x="1112" y="167"/>
                  </a:lnTo>
                  <a:lnTo>
                    <a:pt x="1116" y="167"/>
                  </a:lnTo>
                  <a:lnTo>
                    <a:pt x="1118" y="169"/>
                  </a:lnTo>
                  <a:lnTo>
                    <a:pt x="1120" y="167"/>
                  </a:lnTo>
                  <a:lnTo>
                    <a:pt x="1120" y="165"/>
                  </a:lnTo>
                  <a:lnTo>
                    <a:pt x="1122" y="165"/>
                  </a:lnTo>
                  <a:lnTo>
                    <a:pt x="1122" y="163"/>
                  </a:lnTo>
                  <a:lnTo>
                    <a:pt x="1124" y="163"/>
                  </a:lnTo>
                  <a:lnTo>
                    <a:pt x="1122" y="159"/>
                  </a:lnTo>
                  <a:lnTo>
                    <a:pt x="1122" y="157"/>
                  </a:lnTo>
                  <a:lnTo>
                    <a:pt x="1124" y="157"/>
                  </a:lnTo>
                  <a:lnTo>
                    <a:pt x="1124" y="155"/>
                  </a:lnTo>
                  <a:lnTo>
                    <a:pt x="1126" y="155"/>
                  </a:lnTo>
                  <a:lnTo>
                    <a:pt x="1128" y="153"/>
                  </a:lnTo>
                  <a:lnTo>
                    <a:pt x="1128" y="151"/>
                  </a:lnTo>
                  <a:lnTo>
                    <a:pt x="1130" y="151"/>
                  </a:lnTo>
                  <a:lnTo>
                    <a:pt x="1132" y="149"/>
                  </a:lnTo>
                  <a:lnTo>
                    <a:pt x="1132" y="147"/>
                  </a:lnTo>
                  <a:lnTo>
                    <a:pt x="1134" y="145"/>
                  </a:lnTo>
                  <a:lnTo>
                    <a:pt x="1136" y="143"/>
                  </a:lnTo>
                  <a:lnTo>
                    <a:pt x="1136" y="145"/>
                  </a:lnTo>
                  <a:lnTo>
                    <a:pt x="1138" y="145"/>
                  </a:lnTo>
                  <a:lnTo>
                    <a:pt x="1140" y="145"/>
                  </a:lnTo>
                  <a:lnTo>
                    <a:pt x="1140" y="147"/>
                  </a:lnTo>
                  <a:lnTo>
                    <a:pt x="1142" y="147"/>
                  </a:lnTo>
                  <a:lnTo>
                    <a:pt x="1143" y="149"/>
                  </a:lnTo>
                  <a:lnTo>
                    <a:pt x="1145" y="149"/>
                  </a:lnTo>
                  <a:lnTo>
                    <a:pt x="1145" y="151"/>
                  </a:lnTo>
                  <a:lnTo>
                    <a:pt x="1147" y="151"/>
                  </a:lnTo>
                  <a:lnTo>
                    <a:pt x="1149" y="151"/>
                  </a:lnTo>
                  <a:lnTo>
                    <a:pt x="1149" y="153"/>
                  </a:lnTo>
                  <a:lnTo>
                    <a:pt x="1151" y="153"/>
                  </a:lnTo>
                  <a:lnTo>
                    <a:pt x="1153" y="153"/>
                  </a:lnTo>
                  <a:lnTo>
                    <a:pt x="1153" y="155"/>
                  </a:lnTo>
                  <a:lnTo>
                    <a:pt x="1155" y="155"/>
                  </a:lnTo>
                  <a:lnTo>
                    <a:pt x="1155" y="153"/>
                  </a:lnTo>
                  <a:lnTo>
                    <a:pt x="1155" y="155"/>
                  </a:lnTo>
                  <a:lnTo>
                    <a:pt x="1157" y="155"/>
                  </a:lnTo>
                  <a:lnTo>
                    <a:pt x="1159" y="157"/>
                  </a:lnTo>
                  <a:lnTo>
                    <a:pt x="1161" y="157"/>
                  </a:lnTo>
                  <a:lnTo>
                    <a:pt x="1163" y="159"/>
                  </a:lnTo>
                  <a:lnTo>
                    <a:pt x="1165" y="161"/>
                  </a:lnTo>
                  <a:lnTo>
                    <a:pt x="1167" y="161"/>
                  </a:lnTo>
                  <a:lnTo>
                    <a:pt x="1169" y="163"/>
                  </a:lnTo>
                  <a:lnTo>
                    <a:pt x="1169" y="165"/>
                  </a:lnTo>
                  <a:lnTo>
                    <a:pt x="1169" y="167"/>
                  </a:lnTo>
                  <a:lnTo>
                    <a:pt x="1171" y="167"/>
                  </a:lnTo>
                  <a:lnTo>
                    <a:pt x="1171" y="169"/>
                  </a:lnTo>
                  <a:lnTo>
                    <a:pt x="1173" y="169"/>
                  </a:lnTo>
                  <a:lnTo>
                    <a:pt x="1175" y="169"/>
                  </a:lnTo>
                  <a:lnTo>
                    <a:pt x="1177" y="169"/>
                  </a:lnTo>
                  <a:lnTo>
                    <a:pt x="1179" y="169"/>
                  </a:lnTo>
                  <a:lnTo>
                    <a:pt x="1181" y="169"/>
                  </a:lnTo>
                  <a:lnTo>
                    <a:pt x="1181" y="167"/>
                  </a:lnTo>
                  <a:lnTo>
                    <a:pt x="1183" y="167"/>
                  </a:lnTo>
                  <a:lnTo>
                    <a:pt x="1185" y="167"/>
                  </a:lnTo>
                  <a:lnTo>
                    <a:pt x="1187" y="169"/>
                  </a:lnTo>
                  <a:lnTo>
                    <a:pt x="1189" y="169"/>
                  </a:lnTo>
                  <a:lnTo>
                    <a:pt x="1189" y="171"/>
                  </a:lnTo>
                  <a:lnTo>
                    <a:pt x="1189" y="169"/>
                  </a:lnTo>
                  <a:lnTo>
                    <a:pt x="1189" y="167"/>
                  </a:lnTo>
                  <a:lnTo>
                    <a:pt x="1189" y="165"/>
                  </a:lnTo>
                  <a:lnTo>
                    <a:pt x="1189" y="163"/>
                  </a:lnTo>
                  <a:lnTo>
                    <a:pt x="1187" y="163"/>
                  </a:lnTo>
                  <a:lnTo>
                    <a:pt x="1187" y="161"/>
                  </a:lnTo>
                  <a:lnTo>
                    <a:pt x="1185" y="161"/>
                  </a:lnTo>
                  <a:lnTo>
                    <a:pt x="1185" y="159"/>
                  </a:lnTo>
                  <a:lnTo>
                    <a:pt x="1185" y="157"/>
                  </a:lnTo>
                  <a:lnTo>
                    <a:pt x="1187" y="157"/>
                  </a:lnTo>
                  <a:lnTo>
                    <a:pt x="1187" y="155"/>
                  </a:lnTo>
                  <a:lnTo>
                    <a:pt x="1189" y="155"/>
                  </a:lnTo>
                  <a:lnTo>
                    <a:pt x="1189" y="153"/>
                  </a:lnTo>
                  <a:lnTo>
                    <a:pt x="1191" y="153"/>
                  </a:lnTo>
                  <a:lnTo>
                    <a:pt x="1191" y="155"/>
                  </a:lnTo>
                  <a:lnTo>
                    <a:pt x="1193" y="153"/>
                  </a:lnTo>
                  <a:lnTo>
                    <a:pt x="1195" y="153"/>
                  </a:lnTo>
                  <a:lnTo>
                    <a:pt x="1195" y="151"/>
                  </a:lnTo>
                  <a:lnTo>
                    <a:pt x="1197" y="149"/>
                  </a:lnTo>
                  <a:lnTo>
                    <a:pt x="1197" y="151"/>
                  </a:lnTo>
                  <a:lnTo>
                    <a:pt x="1199" y="151"/>
                  </a:lnTo>
                  <a:lnTo>
                    <a:pt x="1199" y="153"/>
                  </a:lnTo>
                  <a:lnTo>
                    <a:pt x="1201" y="153"/>
                  </a:lnTo>
                  <a:lnTo>
                    <a:pt x="1201" y="155"/>
                  </a:lnTo>
                  <a:lnTo>
                    <a:pt x="1203" y="153"/>
                  </a:lnTo>
                  <a:lnTo>
                    <a:pt x="1203" y="151"/>
                  </a:lnTo>
                  <a:lnTo>
                    <a:pt x="1201" y="149"/>
                  </a:lnTo>
                  <a:lnTo>
                    <a:pt x="1201" y="147"/>
                  </a:lnTo>
                  <a:lnTo>
                    <a:pt x="1203" y="145"/>
                  </a:lnTo>
                  <a:lnTo>
                    <a:pt x="1201" y="145"/>
                  </a:lnTo>
                  <a:lnTo>
                    <a:pt x="1199" y="145"/>
                  </a:lnTo>
                  <a:lnTo>
                    <a:pt x="1197" y="145"/>
                  </a:lnTo>
                  <a:lnTo>
                    <a:pt x="1195" y="145"/>
                  </a:lnTo>
                  <a:lnTo>
                    <a:pt x="1193" y="145"/>
                  </a:lnTo>
                  <a:lnTo>
                    <a:pt x="1193" y="143"/>
                  </a:lnTo>
                  <a:lnTo>
                    <a:pt x="1193" y="141"/>
                  </a:lnTo>
                  <a:lnTo>
                    <a:pt x="1195" y="141"/>
                  </a:lnTo>
                  <a:lnTo>
                    <a:pt x="1195" y="139"/>
                  </a:lnTo>
                  <a:lnTo>
                    <a:pt x="1197" y="139"/>
                  </a:lnTo>
                  <a:lnTo>
                    <a:pt x="1197" y="138"/>
                  </a:lnTo>
                  <a:lnTo>
                    <a:pt x="1197" y="136"/>
                  </a:lnTo>
                  <a:lnTo>
                    <a:pt x="1199" y="136"/>
                  </a:lnTo>
                  <a:lnTo>
                    <a:pt x="1201" y="138"/>
                  </a:lnTo>
                  <a:lnTo>
                    <a:pt x="1201" y="136"/>
                  </a:lnTo>
                  <a:lnTo>
                    <a:pt x="1203" y="138"/>
                  </a:lnTo>
                  <a:lnTo>
                    <a:pt x="1203" y="136"/>
                  </a:lnTo>
                  <a:lnTo>
                    <a:pt x="1205" y="138"/>
                  </a:lnTo>
                  <a:lnTo>
                    <a:pt x="1205" y="136"/>
                  </a:lnTo>
                  <a:lnTo>
                    <a:pt x="1205" y="134"/>
                  </a:lnTo>
                  <a:lnTo>
                    <a:pt x="1207" y="132"/>
                  </a:lnTo>
                  <a:lnTo>
                    <a:pt x="1209" y="130"/>
                  </a:lnTo>
                  <a:lnTo>
                    <a:pt x="1209" y="128"/>
                  </a:lnTo>
                  <a:lnTo>
                    <a:pt x="1209" y="126"/>
                  </a:lnTo>
                  <a:lnTo>
                    <a:pt x="1209" y="124"/>
                  </a:lnTo>
                  <a:lnTo>
                    <a:pt x="1209" y="122"/>
                  </a:lnTo>
                  <a:lnTo>
                    <a:pt x="1211" y="122"/>
                  </a:lnTo>
                  <a:lnTo>
                    <a:pt x="1212" y="120"/>
                  </a:lnTo>
                  <a:lnTo>
                    <a:pt x="1214" y="118"/>
                  </a:lnTo>
                  <a:lnTo>
                    <a:pt x="1216" y="118"/>
                  </a:lnTo>
                  <a:lnTo>
                    <a:pt x="1216" y="116"/>
                  </a:lnTo>
                  <a:lnTo>
                    <a:pt x="1218" y="116"/>
                  </a:lnTo>
                  <a:lnTo>
                    <a:pt x="1220" y="114"/>
                  </a:lnTo>
                  <a:lnTo>
                    <a:pt x="1222" y="112"/>
                  </a:lnTo>
                  <a:lnTo>
                    <a:pt x="1224" y="110"/>
                  </a:lnTo>
                  <a:lnTo>
                    <a:pt x="1226" y="108"/>
                  </a:lnTo>
                  <a:lnTo>
                    <a:pt x="1228" y="106"/>
                  </a:lnTo>
                  <a:lnTo>
                    <a:pt x="1230" y="106"/>
                  </a:lnTo>
                  <a:lnTo>
                    <a:pt x="1232" y="104"/>
                  </a:lnTo>
                  <a:lnTo>
                    <a:pt x="1234" y="104"/>
                  </a:lnTo>
                  <a:lnTo>
                    <a:pt x="1236" y="104"/>
                  </a:lnTo>
                  <a:lnTo>
                    <a:pt x="1238" y="106"/>
                  </a:lnTo>
                  <a:lnTo>
                    <a:pt x="1240" y="106"/>
                  </a:lnTo>
                  <a:lnTo>
                    <a:pt x="1242" y="106"/>
                  </a:lnTo>
                  <a:lnTo>
                    <a:pt x="1244" y="106"/>
                  </a:lnTo>
                  <a:lnTo>
                    <a:pt x="1246" y="106"/>
                  </a:lnTo>
                  <a:lnTo>
                    <a:pt x="1248" y="106"/>
                  </a:lnTo>
                  <a:lnTo>
                    <a:pt x="1250" y="106"/>
                  </a:lnTo>
                  <a:lnTo>
                    <a:pt x="1252" y="106"/>
                  </a:lnTo>
                  <a:lnTo>
                    <a:pt x="1254" y="106"/>
                  </a:lnTo>
                  <a:lnTo>
                    <a:pt x="1256" y="106"/>
                  </a:lnTo>
                  <a:lnTo>
                    <a:pt x="1258" y="108"/>
                  </a:lnTo>
                  <a:lnTo>
                    <a:pt x="1260" y="108"/>
                  </a:lnTo>
                  <a:lnTo>
                    <a:pt x="1262" y="108"/>
                  </a:lnTo>
                  <a:lnTo>
                    <a:pt x="1264" y="108"/>
                  </a:lnTo>
                  <a:lnTo>
                    <a:pt x="1266" y="108"/>
                  </a:lnTo>
                  <a:lnTo>
                    <a:pt x="1268" y="108"/>
                  </a:lnTo>
                  <a:lnTo>
                    <a:pt x="1270" y="108"/>
                  </a:lnTo>
                  <a:lnTo>
                    <a:pt x="1272" y="108"/>
                  </a:lnTo>
                  <a:lnTo>
                    <a:pt x="1272" y="106"/>
                  </a:lnTo>
                  <a:lnTo>
                    <a:pt x="1270" y="104"/>
                  </a:lnTo>
                  <a:lnTo>
                    <a:pt x="1270" y="102"/>
                  </a:lnTo>
                  <a:lnTo>
                    <a:pt x="1270" y="100"/>
                  </a:lnTo>
                  <a:lnTo>
                    <a:pt x="1270" y="98"/>
                  </a:lnTo>
                  <a:lnTo>
                    <a:pt x="1272" y="98"/>
                  </a:lnTo>
                  <a:lnTo>
                    <a:pt x="1274" y="98"/>
                  </a:lnTo>
                  <a:lnTo>
                    <a:pt x="1274" y="100"/>
                  </a:lnTo>
                  <a:lnTo>
                    <a:pt x="1276" y="100"/>
                  </a:lnTo>
                  <a:lnTo>
                    <a:pt x="1278" y="100"/>
                  </a:lnTo>
                  <a:lnTo>
                    <a:pt x="1278" y="98"/>
                  </a:lnTo>
                  <a:lnTo>
                    <a:pt x="1280" y="98"/>
                  </a:lnTo>
                  <a:lnTo>
                    <a:pt x="1280" y="100"/>
                  </a:lnTo>
                  <a:lnTo>
                    <a:pt x="1281" y="100"/>
                  </a:lnTo>
                  <a:lnTo>
                    <a:pt x="1283" y="100"/>
                  </a:lnTo>
                  <a:lnTo>
                    <a:pt x="1281" y="100"/>
                  </a:lnTo>
                  <a:lnTo>
                    <a:pt x="1281" y="98"/>
                  </a:lnTo>
                  <a:lnTo>
                    <a:pt x="1281" y="96"/>
                  </a:lnTo>
                  <a:lnTo>
                    <a:pt x="1281" y="94"/>
                  </a:lnTo>
                  <a:lnTo>
                    <a:pt x="1283" y="94"/>
                  </a:lnTo>
                  <a:lnTo>
                    <a:pt x="1285" y="94"/>
                  </a:lnTo>
                  <a:lnTo>
                    <a:pt x="1287" y="92"/>
                  </a:lnTo>
                  <a:lnTo>
                    <a:pt x="1289" y="92"/>
                  </a:lnTo>
                  <a:lnTo>
                    <a:pt x="1289" y="90"/>
                  </a:lnTo>
                  <a:lnTo>
                    <a:pt x="1291" y="90"/>
                  </a:lnTo>
                  <a:lnTo>
                    <a:pt x="1291" y="88"/>
                  </a:lnTo>
                  <a:lnTo>
                    <a:pt x="1293" y="88"/>
                  </a:lnTo>
                  <a:lnTo>
                    <a:pt x="1295" y="88"/>
                  </a:lnTo>
                  <a:lnTo>
                    <a:pt x="1295" y="86"/>
                  </a:lnTo>
                  <a:lnTo>
                    <a:pt x="1297" y="86"/>
                  </a:lnTo>
                  <a:lnTo>
                    <a:pt x="1299" y="86"/>
                  </a:lnTo>
                  <a:lnTo>
                    <a:pt x="1299" y="84"/>
                  </a:lnTo>
                  <a:lnTo>
                    <a:pt x="1299" y="82"/>
                  </a:lnTo>
                  <a:lnTo>
                    <a:pt x="1301" y="82"/>
                  </a:lnTo>
                  <a:lnTo>
                    <a:pt x="1301" y="80"/>
                  </a:lnTo>
                  <a:lnTo>
                    <a:pt x="1299" y="80"/>
                  </a:lnTo>
                  <a:lnTo>
                    <a:pt x="1299" y="78"/>
                  </a:lnTo>
                  <a:lnTo>
                    <a:pt x="1299" y="76"/>
                  </a:lnTo>
                  <a:lnTo>
                    <a:pt x="1299" y="74"/>
                  </a:lnTo>
                  <a:lnTo>
                    <a:pt x="1301" y="74"/>
                  </a:lnTo>
                  <a:lnTo>
                    <a:pt x="1301" y="72"/>
                  </a:lnTo>
                  <a:lnTo>
                    <a:pt x="1301" y="71"/>
                  </a:lnTo>
                  <a:lnTo>
                    <a:pt x="1299" y="71"/>
                  </a:lnTo>
                  <a:lnTo>
                    <a:pt x="1299" y="69"/>
                  </a:lnTo>
                  <a:lnTo>
                    <a:pt x="1299" y="67"/>
                  </a:lnTo>
                  <a:lnTo>
                    <a:pt x="1301" y="67"/>
                  </a:lnTo>
                  <a:lnTo>
                    <a:pt x="1301" y="65"/>
                  </a:lnTo>
                  <a:lnTo>
                    <a:pt x="1299" y="65"/>
                  </a:lnTo>
                  <a:lnTo>
                    <a:pt x="1297" y="65"/>
                  </a:lnTo>
                  <a:lnTo>
                    <a:pt x="1297" y="63"/>
                  </a:lnTo>
                  <a:lnTo>
                    <a:pt x="1295" y="63"/>
                  </a:lnTo>
                  <a:lnTo>
                    <a:pt x="1295" y="61"/>
                  </a:lnTo>
                  <a:lnTo>
                    <a:pt x="1293" y="61"/>
                  </a:lnTo>
                  <a:lnTo>
                    <a:pt x="1293" y="59"/>
                  </a:lnTo>
                  <a:lnTo>
                    <a:pt x="1293" y="57"/>
                  </a:lnTo>
                  <a:lnTo>
                    <a:pt x="1291" y="57"/>
                  </a:lnTo>
                  <a:lnTo>
                    <a:pt x="1291" y="55"/>
                  </a:lnTo>
                  <a:lnTo>
                    <a:pt x="1289" y="55"/>
                  </a:lnTo>
                  <a:lnTo>
                    <a:pt x="1287" y="53"/>
                  </a:lnTo>
                  <a:lnTo>
                    <a:pt x="1285" y="51"/>
                  </a:lnTo>
                  <a:lnTo>
                    <a:pt x="1285" y="49"/>
                  </a:lnTo>
                  <a:lnTo>
                    <a:pt x="1287" y="47"/>
                  </a:lnTo>
                  <a:lnTo>
                    <a:pt x="1287" y="45"/>
                  </a:lnTo>
                  <a:lnTo>
                    <a:pt x="1289" y="45"/>
                  </a:lnTo>
                  <a:lnTo>
                    <a:pt x="1291" y="45"/>
                  </a:lnTo>
                  <a:lnTo>
                    <a:pt x="1291" y="47"/>
                  </a:lnTo>
                  <a:lnTo>
                    <a:pt x="1293" y="47"/>
                  </a:lnTo>
                  <a:lnTo>
                    <a:pt x="1295" y="47"/>
                  </a:lnTo>
                  <a:lnTo>
                    <a:pt x="1297" y="47"/>
                  </a:lnTo>
                  <a:lnTo>
                    <a:pt x="1299" y="47"/>
                  </a:lnTo>
                  <a:lnTo>
                    <a:pt x="1297" y="47"/>
                  </a:lnTo>
                  <a:lnTo>
                    <a:pt x="1297" y="45"/>
                  </a:lnTo>
                  <a:lnTo>
                    <a:pt x="1297" y="43"/>
                  </a:lnTo>
                  <a:lnTo>
                    <a:pt x="1297" y="41"/>
                  </a:lnTo>
                  <a:lnTo>
                    <a:pt x="1295" y="41"/>
                  </a:lnTo>
                  <a:lnTo>
                    <a:pt x="1295" y="39"/>
                  </a:lnTo>
                  <a:lnTo>
                    <a:pt x="1295" y="37"/>
                  </a:lnTo>
                  <a:lnTo>
                    <a:pt x="1295" y="35"/>
                  </a:lnTo>
                  <a:lnTo>
                    <a:pt x="1295" y="33"/>
                  </a:lnTo>
                  <a:lnTo>
                    <a:pt x="1297" y="33"/>
                  </a:lnTo>
                  <a:lnTo>
                    <a:pt x="1299" y="33"/>
                  </a:lnTo>
                  <a:lnTo>
                    <a:pt x="1299" y="31"/>
                  </a:lnTo>
                  <a:lnTo>
                    <a:pt x="1301" y="31"/>
                  </a:lnTo>
                  <a:lnTo>
                    <a:pt x="1301" y="29"/>
                  </a:lnTo>
                  <a:lnTo>
                    <a:pt x="1303" y="29"/>
                  </a:lnTo>
                  <a:lnTo>
                    <a:pt x="1305" y="27"/>
                  </a:lnTo>
                  <a:lnTo>
                    <a:pt x="1307" y="27"/>
                  </a:lnTo>
                  <a:lnTo>
                    <a:pt x="1307" y="25"/>
                  </a:lnTo>
                  <a:lnTo>
                    <a:pt x="1309" y="25"/>
                  </a:lnTo>
                  <a:lnTo>
                    <a:pt x="1309" y="27"/>
                  </a:lnTo>
                  <a:lnTo>
                    <a:pt x="1311" y="27"/>
                  </a:lnTo>
                  <a:lnTo>
                    <a:pt x="1311" y="29"/>
                  </a:lnTo>
                  <a:lnTo>
                    <a:pt x="1313" y="31"/>
                  </a:lnTo>
                  <a:lnTo>
                    <a:pt x="1313" y="33"/>
                  </a:lnTo>
                  <a:lnTo>
                    <a:pt x="1315" y="33"/>
                  </a:lnTo>
                  <a:lnTo>
                    <a:pt x="1315" y="35"/>
                  </a:lnTo>
                  <a:lnTo>
                    <a:pt x="1315" y="37"/>
                  </a:lnTo>
                  <a:lnTo>
                    <a:pt x="1315" y="39"/>
                  </a:lnTo>
                  <a:lnTo>
                    <a:pt x="1317" y="39"/>
                  </a:lnTo>
                  <a:lnTo>
                    <a:pt x="1317" y="41"/>
                  </a:lnTo>
                  <a:lnTo>
                    <a:pt x="1319" y="41"/>
                  </a:lnTo>
                  <a:lnTo>
                    <a:pt x="1321" y="43"/>
                  </a:lnTo>
                  <a:lnTo>
                    <a:pt x="1321" y="45"/>
                  </a:lnTo>
                  <a:lnTo>
                    <a:pt x="1323" y="45"/>
                  </a:lnTo>
                  <a:lnTo>
                    <a:pt x="1323" y="47"/>
                  </a:lnTo>
                  <a:lnTo>
                    <a:pt x="1325" y="47"/>
                  </a:lnTo>
                  <a:lnTo>
                    <a:pt x="1325" y="49"/>
                  </a:lnTo>
                  <a:lnTo>
                    <a:pt x="1325" y="51"/>
                  </a:lnTo>
                  <a:lnTo>
                    <a:pt x="1327" y="51"/>
                  </a:lnTo>
                  <a:lnTo>
                    <a:pt x="1327" y="53"/>
                  </a:lnTo>
                  <a:lnTo>
                    <a:pt x="1329" y="53"/>
                  </a:lnTo>
                  <a:lnTo>
                    <a:pt x="1329" y="55"/>
                  </a:lnTo>
                  <a:lnTo>
                    <a:pt x="1329" y="53"/>
                  </a:lnTo>
                  <a:lnTo>
                    <a:pt x="1331" y="53"/>
                  </a:lnTo>
                  <a:lnTo>
                    <a:pt x="1331" y="55"/>
                  </a:lnTo>
                  <a:lnTo>
                    <a:pt x="1331" y="57"/>
                  </a:lnTo>
                  <a:lnTo>
                    <a:pt x="1333" y="57"/>
                  </a:lnTo>
                  <a:lnTo>
                    <a:pt x="1333" y="59"/>
                  </a:lnTo>
                  <a:lnTo>
                    <a:pt x="1335" y="59"/>
                  </a:lnTo>
                  <a:lnTo>
                    <a:pt x="1335" y="57"/>
                  </a:lnTo>
                  <a:lnTo>
                    <a:pt x="1337" y="57"/>
                  </a:lnTo>
                  <a:lnTo>
                    <a:pt x="1337" y="55"/>
                  </a:lnTo>
                  <a:lnTo>
                    <a:pt x="1339" y="55"/>
                  </a:lnTo>
                  <a:lnTo>
                    <a:pt x="1339" y="53"/>
                  </a:lnTo>
                  <a:lnTo>
                    <a:pt x="1341" y="53"/>
                  </a:lnTo>
                  <a:lnTo>
                    <a:pt x="1341" y="55"/>
                  </a:lnTo>
                  <a:lnTo>
                    <a:pt x="1341" y="57"/>
                  </a:lnTo>
                  <a:lnTo>
                    <a:pt x="1343" y="57"/>
                  </a:lnTo>
                  <a:lnTo>
                    <a:pt x="1343" y="59"/>
                  </a:lnTo>
                  <a:lnTo>
                    <a:pt x="1345" y="59"/>
                  </a:lnTo>
                  <a:lnTo>
                    <a:pt x="1345" y="61"/>
                  </a:lnTo>
                  <a:lnTo>
                    <a:pt x="1347" y="61"/>
                  </a:lnTo>
                  <a:lnTo>
                    <a:pt x="1347" y="59"/>
                  </a:lnTo>
                  <a:lnTo>
                    <a:pt x="1349" y="59"/>
                  </a:lnTo>
                  <a:lnTo>
                    <a:pt x="1350" y="59"/>
                  </a:lnTo>
                  <a:lnTo>
                    <a:pt x="1352" y="57"/>
                  </a:lnTo>
                  <a:lnTo>
                    <a:pt x="1354" y="57"/>
                  </a:lnTo>
                  <a:lnTo>
                    <a:pt x="1354" y="55"/>
                  </a:lnTo>
                  <a:lnTo>
                    <a:pt x="1356" y="55"/>
                  </a:lnTo>
                  <a:lnTo>
                    <a:pt x="1358" y="55"/>
                  </a:lnTo>
                  <a:lnTo>
                    <a:pt x="1360" y="55"/>
                  </a:lnTo>
                  <a:lnTo>
                    <a:pt x="1362" y="55"/>
                  </a:lnTo>
                  <a:lnTo>
                    <a:pt x="1362" y="57"/>
                  </a:lnTo>
                  <a:lnTo>
                    <a:pt x="1364" y="57"/>
                  </a:lnTo>
                  <a:lnTo>
                    <a:pt x="1366" y="57"/>
                  </a:lnTo>
                  <a:lnTo>
                    <a:pt x="1366" y="59"/>
                  </a:lnTo>
                  <a:lnTo>
                    <a:pt x="1366" y="61"/>
                  </a:lnTo>
                  <a:lnTo>
                    <a:pt x="1364" y="61"/>
                  </a:lnTo>
                  <a:lnTo>
                    <a:pt x="1364" y="63"/>
                  </a:lnTo>
                  <a:lnTo>
                    <a:pt x="1364" y="65"/>
                  </a:lnTo>
                  <a:lnTo>
                    <a:pt x="1364" y="67"/>
                  </a:lnTo>
                  <a:lnTo>
                    <a:pt x="1364" y="69"/>
                  </a:lnTo>
                  <a:lnTo>
                    <a:pt x="1364" y="71"/>
                  </a:lnTo>
                  <a:lnTo>
                    <a:pt x="1362" y="71"/>
                  </a:lnTo>
                  <a:lnTo>
                    <a:pt x="1362" y="72"/>
                  </a:lnTo>
                  <a:lnTo>
                    <a:pt x="1360" y="74"/>
                  </a:lnTo>
                  <a:lnTo>
                    <a:pt x="1362" y="74"/>
                  </a:lnTo>
                  <a:lnTo>
                    <a:pt x="1364" y="76"/>
                  </a:lnTo>
                  <a:lnTo>
                    <a:pt x="1366" y="76"/>
                  </a:lnTo>
                  <a:lnTo>
                    <a:pt x="1366" y="74"/>
                  </a:lnTo>
                  <a:lnTo>
                    <a:pt x="1366" y="72"/>
                  </a:lnTo>
                  <a:lnTo>
                    <a:pt x="1368" y="72"/>
                  </a:lnTo>
                  <a:lnTo>
                    <a:pt x="1370" y="72"/>
                  </a:lnTo>
                  <a:lnTo>
                    <a:pt x="1372" y="72"/>
                  </a:lnTo>
                  <a:lnTo>
                    <a:pt x="1372" y="74"/>
                  </a:lnTo>
                  <a:lnTo>
                    <a:pt x="1374" y="74"/>
                  </a:lnTo>
                  <a:lnTo>
                    <a:pt x="1374" y="72"/>
                  </a:lnTo>
                  <a:lnTo>
                    <a:pt x="1376" y="72"/>
                  </a:lnTo>
                  <a:lnTo>
                    <a:pt x="1378" y="72"/>
                  </a:lnTo>
                  <a:lnTo>
                    <a:pt x="1380" y="72"/>
                  </a:lnTo>
                  <a:lnTo>
                    <a:pt x="1380" y="74"/>
                  </a:lnTo>
                  <a:lnTo>
                    <a:pt x="1382" y="74"/>
                  </a:lnTo>
                  <a:lnTo>
                    <a:pt x="1382" y="76"/>
                  </a:lnTo>
                  <a:lnTo>
                    <a:pt x="1384" y="76"/>
                  </a:lnTo>
                  <a:lnTo>
                    <a:pt x="1386" y="78"/>
                  </a:lnTo>
                  <a:lnTo>
                    <a:pt x="1386" y="80"/>
                  </a:lnTo>
                  <a:lnTo>
                    <a:pt x="1388" y="80"/>
                  </a:lnTo>
                  <a:lnTo>
                    <a:pt x="1388" y="82"/>
                  </a:lnTo>
                  <a:lnTo>
                    <a:pt x="1390" y="82"/>
                  </a:lnTo>
                  <a:lnTo>
                    <a:pt x="1388" y="82"/>
                  </a:lnTo>
                  <a:lnTo>
                    <a:pt x="1388" y="84"/>
                  </a:lnTo>
                  <a:lnTo>
                    <a:pt x="1390" y="84"/>
                  </a:lnTo>
                  <a:lnTo>
                    <a:pt x="1392" y="84"/>
                  </a:lnTo>
                  <a:lnTo>
                    <a:pt x="1392" y="86"/>
                  </a:lnTo>
                  <a:lnTo>
                    <a:pt x="1394" y="86"/>
                  </a:lnTo>
                  <a:lnTo>
                    <a:pt x="1396" y="86"/>
                  </a:lnTo>
                  <a:lnTo>
                    <a:pt x="1396" y="88"/>
                  </a:lnTo>
                  <a:lnTo>
                    <a:pt x="1398" y="88"/>
                  </a:lnTo>
                  <a:lnTo>
                    <a:pt x="1400" y="88"/>
                  </a:lnTo>
                  <a:lnTo>
                    <a:pt x="1400" y="90"/>
                  </a:lnTo>
                  <a:lnTo>
                    <a:pt x="1402" y="90"/>
                  </a:lnTo>
                  <a:lnTo>
                    <a:pt x="1402" y="92"/>
                  </a:lnTo>
                  <a:lnTo>
                    <a:pt x="1402" y="94"/>
                  </a:lnTo>
                  <a:lnTo>
                    <a:pt x="1400" y="94"/>
                  </a:lnTo>
                  <a:lnTo>
                    <a:pt x="1400" y="96"/>
                  </a:lnTo>
                  <a:lnTo>
                    <a:pt x="1398" y="96"/>
                  </a:lnTo>
                  <a:lnTo>
                    <a:pt x="1398" y="98"/>
                  </a:lnTo>
                  <a:lnTo>
                    <a:pt x="1396" y="98"/>
                  </a:lnTo>
                  <a:lnTo>
                    <a:pt x="1394" y="98"/>
                  </a:lnTo>
                  <a:lnTo>
                    <a:pt x="1396" y="100"/>
                  </a:lnTo>
                  <a:lnTo>
                    <a:pt x="1396" y="102"/>
                  </a:lnTo>
                  <a:lnTo>
                    <a:pt x="1394" y="104"/>
                  </a:lnTo>
                  <a:lnTo>
                    <a:pt x="1394" y="102"/>
                  </a:lnTo>
                  <a:lnTo>
                    <a:pt x="1392" y="102"/>
                  </a:lnTo>
                  <a:lnTo>
                    <a:pt x="1392" y="100"/>
                  </a:lnTo>
                  <a:lnTo>
                    <a:pt x="1392" y="102"/>
                  </a:lnTo>
                  <a:lnTo>
                    <a:pt x="1390" y="104"/>
                  </a:lnTo>
                  <a:lnTo>
                    <a:pt x="1390" y="106"/>
                  </a:lnTo>
                  <a:lnTo>
                    <a:pt x="1390" y="108"/>
                  </a:lnTo>
                  <a:lnTo>
                    <a:pt x="1392" y="108"/>
                  </a:lnTo>
                  <a:lnTo>
                    <a:pt x="1392" y="106"/>
                  </a:lnTo>
                  <a:lnTo>
                    <a:pt x="1392" y="108"/>
                  </a:lnTo>
                  <a:lnTo>
                    <a:pt x="1390" y="108"/>
                  </a:lnTo>
                  <a:lnTo>
                    <a:pt x="1390" y="110"/>
                  </a:lnTo>
                  <a:lnTo>
                    <a:pt x="1390" y="112"/>
                  </a:lnTo>
                  <a:lnTo>
                    <a:pt x="1390" y="114"/>
                  </a:lnTo>
                  <a:lnTo>
                    <a:pt x="1392" y="114"/>
                  </a:lnTo>
                  <a:lnTo>
                    <a:pt x="1392" y="116"/>
                  </a:lnTo>
                  <a:lnTo>
                    <a:pt x="1392" y="118"/>
                  </a:lnTo>
                  <a:lnTo>
                    <a:pt x="1390" y="118"/>
                  </a:lnTo>
                  <a:lnTo>
                    <a:pt x="1390" y="120"/>
                  </a:lnTo>
                  <a:lnTo>
                    <a:pt x="1388" y="120"/>
                  </a:lnTo>
                  <a:lnTo>
                    <a:pt x="1388" y="122"/>
                  </a:lnTo>
                  <a:lnTo>
                    <a:pt x="1388" y="124"/>
                  </a:lnTo>
                  <a:lnTo>
                    <a:pt x="1388" y="126"/>
                  </a:lnTo>
                  <a:lnTo>
                    <a:pt x="1390" y="126"/>
                  </a:lnTo>
                  <a:lnTo>
                    <a:pt x="1390" y="128"/>
                  </a:lnTo>
                  <a:lnTo>
                    <a:pt x="1392" y="128"/>
                  </a:lnTo>
                  <a:lnTo>
                    <a:pt x="1394" y="128"/>
                  </a:lnTo>
                  <a:lnTo>
                    <a:pt x="1394" y="130"/>
                  </a:lnTo>
                  <a:lnTo>
                    <a:pt x="1396" y="130"/>
                  </a:lnTo>
                  <a:lnTo>
                    <a:pt x="1398" y="130"/>
                  </a:lnTo>
                  <a:lnTo>
                    <a:pt x="1398" y="132"/>
                  </a:lnTo>
                  <a:lnTo>
                    <a:pt x="1400" y="132"/>
                  </a:lnTo>
                  <a:lnTo>
                    <a:pt x="1400" y="134"/>
                  </a:lnTo>
                  <a:lnTo>
                    <a:pt x="1400" y="136"/>
                  </a:lnTo>
                  <a:lnTo>
                    <a:pt x="1400" y="138"/>
                  </a:lnTo>
                  <a:lnTo>
                    <a:pt x="1398" y="138"/>
                  </a:lnTo>
                  <a:lnTo>
                    <a:pt x="1398" y="139"/>
                  </a:lnTo>
                  <a:lnTo>
                    <a:pt x="1396" y="139"/>
                  </a:lnTo>
                  <a:lnTo>
                    <a:pt x="1394" y="141"/>
                  </a:lnTo>
                  <a:lnTo>
                    <a:pt x="1392" y="143"/>
                  </a:lnTo>
                  <a:lnTo>
                    <a:pt x="1390" y="143"/>
                  </a:lnTo>
                  <a:lnTo>
                    <a:pt x="1390" y="145"/>
                  </a:lnTo>
                  <a:lnTo>
                    <a:pt x="1388" y="145"/>
                  </a:lnTo>
                  <a:lnTo>
                    <a:pt x="1388" y="147"/>
                  </a:lnTo>
                  <a:lnTo>
                    <a:pt x="1388" y="149"/>
                  </a:lnTo>
                  <a:lnTo>
                    <a:pt x="1390" y="149"/>
                  </a:lnTo>
                  <a:lnTo>
                    <a:pt x="1390" y="151"/>
                  </a:lnTo>
                  <a:lnTo>
                    <a:pt x="1392" y="151"/>
                  </a:lnTo>
                  <a:lnTo>
                    <a:pt x="1392" y="153"/>
                  </a:lnTo>
                  <a:lnTo>
                    <a:pt x="1394" y="153"/>
                  </a:lnTo>
                  <a:lnTo>
                    <a:pt x="1396" y="153"/>
                  </a:lnTo>
                  <a:lnTo>
                    <a:pt x="1396" y="155"/>
                  </a:lnTo>
                  <a:lnTo>
                    <a:pt x="1398" y="155"/>
                  </a:lnTo>
                  <a:lnTo>
                    <a:pt x="1400" y="155"/>
                  </a:lnTo>
                  <a:lnTo>
                    <a:pt x="1402" y="155"/>
                  </a:lnTo>
                  <a:lnTo>
                    <a:pt x="1404" y="155"/>
                  </a:lnTo>
                  <a:lnTo>
                    <a:pt x="1404" y="157"/>
                  </a:lnTo>
                  <a:lnTo>
                    <a:pt x="1406" y="157"/>
                  </a:lnTo>
                  <a:lnTo>
                    <a:pt x="1408" y="157"/>
                  </a:lnTo>
                  <a:lnTo>
                    <a:pt x="1408" y="159"/>
                  </a:lnTo>
                  <a:lnTo>
                    <a:pt x="1410" y="159"/>
                  </a:lnTo>
                  <a:lnTo>
                    <a:pt x="1412" y="159"/>
                  </a:lnTo>
                  <a:lnTo>
                    <a:pt x="1412" y="161"/>
                  </a:lnTo>
                  <a:lnTo>
                    <a:pt x="1414" y="161"/>
                  </a:lnTo>
                  <a:lnTo>
                    <a:pt x="1414" y="163"/>
                  </a:lnTo>
                  <a:lnTo>
                    <a:pt x="1416" y="163"/>
                  </a:lnTo>
                  <a:lnTo>
                    <a:pt x="1416" y="165"/>
                  </a:lnTo>
                  <a:lnTo>
                    <a:pt x="1418" y="165"/>
                  </a:lnTo>
                  <a:lnTo>
                    <a:pt x="1418" y="167"/>
                  </a:lnTo>
                  <a:lnTo>
                    <a:pt x="1419" y="167"/>
                  </a:lnTo>
                  <a:lnTo>
                    <a:pt x="1419" y="169"/>
                  </a:lnTo>
                  <a:lnTo>
                    <a:pt x="1421" y="169"/>
                  </a:lnTo>
                  <a:lnTo>
                    <a:pt x="1423" y="169"/>
                  </a:lnTo>
                  <a:lnTo>
                    <a:pt x="1423" y="171"/>
                  </a:lnTo>
                  <a:lnTo>
                    <a:pt x="1425" y="171"/>
                  </a:lnTo>
                  <a:lnTo>
                    <a:pt x="1425" y="173"/>
                  </a:lnTo>
                  <a:lnTo>
                    <a:pt x="1427" y="173"/>
                  </a:lnTo>
                  <a:lnTo>
                    <a:pt x="1429" y="173"/>
                  </a:lnTo>
                  <a:lnTo>
                    <a:pt x="1429" y="175"/>
                  </a:lnTo>
                  <a:lnTo>
                    <a:pt x="1431" y="175"/>
                  </a:lnTo>
                  <a:lnTo>
                    <a:pt x="1431" y="177"/>
                  </a:lnTo>
                  <a:lnTo>
                    <a:pt x="1433" y="177"/>
                  </a:lnTo>
                  <a:lnTo>
                    <a:pt x="1435" y="179"/>
                  </a:lnTo>
                  <a:lnTo>
                    <a:pt x="1437" y="179"/>
                  </a:lnTo>
                  <a:lnTo>
                    <a:pt x="1437" y="181"/>
                  </a:lnTo>
                  <a:lnTo>
                    <a:pt x="1437" y="183"/>
                  </a:lnTo>
                  <a:lnTo>
                    <a:pt x="1437" y="185"/>
                  </a:lnTo>
                  <a:lnTo>
                    <a:pt x="1439" y="185"/>
                  </a:lnTo>
                  <a:lnTo>
                    <a:pt x="1439" y="187"/>
                  </a:lnTo>
                  <a:lnTo>
                    <a:pt x="1437" y="189"/>
                  </a:lnTo>
                  <a:lnTo>
                    <a:pt x="1437" y="191"/>
                  </a:lnTo>
                  <a:lnTo>
                    <a:pt x="1435" y="191"/>
                  </a:lnTo>
                  <a:lnTo>
                    <a:pt x="1435" y="193"/>
                  </a:lnTo>
                  <a:lnTo>
                    <a:pt x="1435" y="195"/>
                  </a:lnTo>
                  <a:lnTo>
                    <a:pt x="1435" y="197"/>
                  </a:lnTo>
                  <a:lnTo>
                    <a:pt x="1433" y="197"/>
                  </a:lnTo>
                  <a:lnTo>
                    <a:pt x="1433" y="199"/>
                  </a:lnTo>
                  <a:lnTo>
                    <a:pt x="1433" y="201"/>
                  </a:lnTo>
                  <a:lnTo>
                    <a:pt x="1433" y="203"/>
                  </a:lnTo>
                  <a:lnTo>
                    <a:pt x="1431" y="203"/>
                  </a:lnTo>
                  <a:lnTo>
                    <a:pt x="1431" y="205"/>
                  </a:lnTo>
                  <a:lnTo>
                    <a:pt x="1433" y="205"/>
                  </a:lnTo>
                  <a:lnTo>
                    <a:pt x="1433" y="207"/>
                  </a:lnTo>
                  <a:lnTo>
                    <a:pt x="1433" y="208"/>
                  </a:lnTo>
                  <a:lnTo>
                    <a:pt x="1433" y="210"/>
                  </a:lnTo>
                  <a:lnTo>
                    <a:pt x="1435" y="210"/>
                  </a:lnTo>
                  <a:lnTo>
                    <a:pt x="1435" y="212"/>
                  </a:lnTo>
                  <a:lnTo>
                    <a:pt x="1435" y="214"/>
                  </a:lnTo>
                  <a:lnTo>
                    <a:pt x="1437" y="214"/>
                  </a:lnTo>
                  <a:lnTo>
                    <a:pt x="1437" y="216"/>
                  </a:lnTo>
                  <a:lnTo>
                    <a:pt x="1435" y="216"/>
                  </a:lnTo>
                  <a:lnTo>
                    <a:pt x="1435" y="218"/>
                  </a:lnTo>
                  <a:lnTo>
                    <a:pt x="1435" y="220"/>
                  </a:lnTo>
                  <a:lnTo>
                    <a:pt x="1433" y="220"/>
                  </a:lnTo>
                  <a:lnTo>
                    <a:pt x="1431" y="220"/>
                  </a:lnTo>
                  <a:lnTo>
                    <a:pt x="1433" y="220"/>
                  </a:lnTo>
                  <a:lnTo>
                    <a:pt x="1433" y="222"/>
                  </a:lnTo>
                  <a:lnTo>
                    <a:pt x="1435" y="222"/>
                  </a:lnTo>
                  <a:lnTo>
                    <a:pt x="1435" y="224"/>
                  </a:lnTo>
                  <a:lnTo>
                    <a:pt x="1435" y="226"/>
                  </a:lnTo>
                  <a:lnTo>
                    <a:pt x="1437" y="226"/>
                  </a:lnTo>
                  <a:lnTo>
                    <a:pt x="1437" y="228"/>
                  </a:lnTo>
                  <a:lnTo>
                    <a:pt x="1437" y="230"/>
                  </a:lnTo>
                  <a:lnTo>
                    <a:pt x="1437" y="232"/>
                  </a:lnTo>
                  <a:lnTo>
                    <a:pt x="1437" y="234"/>
                  </a:lnTo>
                  <a:lnTo>
                    <a:pt x="1439" y="234"/>
                  </a:lnTo>
                  <a:lnTo>
                    <a:pt x="1439" y="236"/>
                  </a:lnTo>
                  <a:lnTo>
                    <a:pt x="1439" y="238"/>
                  </a:lnTo>
                  <a:lnTo>
                    <a:pt x="1439" y="236"/>
                  </a:lnTo>
                  <a:lnTo>
                    <a:pt x="1441" y="236"/>
                  </a:lnTo>
                  <a:lnTo>
                    <a:pt x="1441" y="234"/>
                  </a:lnTo>
                  <a:lnTo>
                    <a:pt x="1443" y="234"/>
                  </a:lnTo>
                  <a:lnTo>
                    <a:pt x="1443" y="232"/>
                  </a:lnTo>
                  <a:lnTo>
                    <a:pt x="1443" y="234"/>
                  </a:lnTo>
                  <a:lnTo>
                    <a:pt x="1445" y="234"/>
                  </a:lnTo>
                  <a:lnTo>
                    <a:pt x="1445" y="236"/>
                  </a:lnTo>
                  <a:lnTo>
                    <a:pt x="1445" y="238"/>
                  </a:lnTo>
                  <a:lnTo>
                    <a:pt x="1447" y="238"/>
                  </a:lnTo>
                  <a:lnTo>
                    <a:pt x="1447" y="240"/>
                  </a:lnTo>
                  <a:lnTo>
                    <a:pt x="1449" y="240"/>
                  </a:lnTo>
                  <a:lnTo>
                    <a:pt x="1451" y="240"/>
                  </a:lnTo>
                  <a:lnTo>
                    <a:pt x="1451" y="242"/>
                  </a:lnTo>
                  <a:lnTo>
                    <a:pt x="1453" y="242"/>
                  </a:lnTo>
                  <a:lnTo>
                    <a:pt x="1455" y="242"/>
                  </a:lnTo>
                  <a:lnTo>
                    <a:pt x="1455" y="244"/>
                  </a:lnTo>
                  <a:lnTo>
                    <a:pt x="1457" y="244"/>
                  </a:lnTo>
                  <a:lnTo>
                    <a:pt x="1455" y="246"/>
                  </a:lnTo>
                  <a:lnTo>
                    <a:pt x="1455" y="248"/>
                  </a:lnTo>
                  <a:lnTo>
                    <a:pt x="1453" y="248"/>
                  </a:lnTo>
                  <a:lnTo>
                    <a:pt x="1455" y="248"/>
                  </a:lnTo>
                  <a:lnTo>
                    <a:pt x="1455" y="250"/>
                  </a:lnTo>
                  <a:lnTo>
                    <a:pt x="1455" y="252"/>
                  </a:lnTo>
                  <a:lnTo>
                    <a:pt x="1457" y="254"/>
                  </a:lnTo>
                  <a:lnTo>
                    <a:pt x="1457" y="256"/>
                  </a:lnTo>
                  <a:lnTo>
                    <a:pt x="1459" y="256"/>
                  </a:lnTo>
                  <a:lnTo>
                    <a:pt x="1459" y="258"/>
                  </a:lnTo>
                  <a:lnTo>
                    <a:pt x="1459" y="260"/>
                  </a:lnTo>
                  <a:lnTo>
                    <a:pt x="1459" y="262"/>
                  </a:lnTo>
                  <a:lnTo>
                    <a:pt x="1457" y="262"/>
                  </a:lnTo>
                  <a:lnTo>
                    <a:pt x="1455" y="262"/>
                  </a:lnTo>
                  <a:lnTo>
                    <a:pt x="1455" y="260"/>
                  </a:lnTo>
                  <a:lnTo>
                    <a:pt x="1453" y="260"/>
                  </a:lnTo>
                  <a:lnTo>
                    <a:pt x="1451" y="260"/>
                  </a:lnTo>
                  <a:lnTo>
                    <a:pt x="1451" y="258"/>
                  </a:lnTo>
                  <a:lnTo>
                    <a:pt x="1451" y="256"/>
                  </a:lnTo>
                  <a:lnTo>
                    <a:pt x="1451" y="258"/>
                  </a:lnTo>
                  <a:lnTo>
                    <a:pt x="1449" y="258"/>
                  </a:lnTo>
                  <a:lnTo>
                    <a:pt x="1449" y="260"/>
                  </a:lnTo>
                  <a:lnTo>
                    <a:pt x="1447" y="260"/>
                  </a:lnTo>
                  <a:lnTo>
                    <a:pt x="1445" y="260"/>
                  </a:lnTo>
                  <a:lnTo>
                    <a:pt x="1445" y="262"/>
                  </a:lnTo>
                  <a:lnTo>
                    <a:pt x="1443" y="262"/>
                  </a:lnTo>
                  <a:lnTo>
                    <a:pt x="1441" y="262"/>
                  </a:lnTo>
                  <a:lnTo>
                    <a:pt x="1439" y="262"/>
                  </a:lnTo>
                  <a:lnTo>
                    <a:pt x="1437" y="262"/>
                  </a:lnTo>
                  <a:lnTo>
                    <a:pt x="1437" y="264"/>
                  </a:lnTo>
                  <a:lnTo>
                    <a:pt x="1439" y="264"/>
                  </a:lnTo>
                  <a:lnTo>
                    <a:pt x="1439" y="266"/>
                  </a:lnTo>
                  <a:lnTo>
                    <a:pt x="1441" y="266"/>
                  </a:lnTo>
                  <a:lnTo>
                    <a:pt x="1443" y="266"/>
                  </a:lnTo>
                  <a:lnTo>
                    <a:pt x="1443" y="268"/>
                  </a:lnTo>
                  <a:lnTo>
                    <a:pt x="1445" y="268"/>
                  </a:lnTo>
                  <a:lnTo>
                    <a:pt x="1447" y="268"/>
                  </a:lnTo>
                  <a:lnTo>
                    <a:pt x="1449" y="268"/>
                  </a:lnTo>
                  <a:lnTo>
                    <a:pt x="1449" y="270"/>
                  </a:lnTo>
                  <a:lnTo>
                    <a:pt x="1451" y="270"/>
                  </a:lnTo>
                  <a:lnTo>
                    <a:pt x="1451" y="272"/>
                  </a:lnTo>
                  <a:lnTo>
                    <a:pt x="1453" y="272"/>
                  </a:lnTo>
                  <a:lnTo>
                    <a:pt x="1453" y="274"/>
                  </a:lnTo>
                  <a:lnTo>
                    <a:pt x="1455" y="274"/>
                  </a:lnTo>
                  <a:lnTo>
                    <a:pt x="1455" y="275"/>
                  </a:lnTo>
                  <a:lnTo>
                    <a:pt x="1457" y="275"/>
                  </a:lnTo>
                  <a:lnTo>
                    <a:pt x="1457" y="277"/>
                  </a:lnTo>
                  <a:lnTo>
                    <a:pt x="1459" y="277"/>
                  </a:lnTo>
                  <a:lnTo>
                    <a:pt x="1459" y="279"/>
                  </a:lnTo>
                  <a:lnTo>
                    <a:pt x="1459" y="281"/>
                  </a:lnTo>
                  <a:lnTo>
                    <a:pt x="1461" y="281"/>
                  </a:lnTo>
                  <a:lnTo>
                    <a:pt x="1461" y="283"/>
                  </a:lnTo>
                  <a:lnTo>
                    <a:pt x="1459" y="283"/>
                  </a:lnTo>
                  <a:lnTo>
                    <a:pt x="1459" y="285"/>
                  </a:lnTo>
                  <a:lnTo>
                    <a:pt x="1461" y="285"/>
                  </a:lnTo>
                  <a:lnTo>
                    <a:pt x="1459" y="285"/>
                  </a:lnTo>
                  <a:lnTo>
                    <a:pt x="1459" y="287"/>
                  </a:lnTo>
                  <a:lnTo>
                    <a:pt x="1461" y="287"/>
                  </a:lnTo>
                  <a:lnTo>
                    <a:pt x="1461" y="289"/>
                  </a:lnTo>
                  <a:lnTo>
                    <a:pt x="1463" y="289"/>
                  </a:lnTo>
                  <a:lnTo>
                    <a:pt x="1463" y="291"/>
                  </a:lnTo>
                  <a:lnTo>
                    <a:pt x="1463" y="293"/>
                  </a:lnTo>
                  <a:lnTo>
                    <a:pt x="1463" y="295"/>
                  </a:lnTo>
                  <a:lnTo>
                    <a:pt x="1463" y="297"/>
                  </a:lnTo>
                  <a:lnTo>
                    <a:pt x="1465" y="297"/>
                  </a:lnTo>
                  <a:lnTo>
                    <a:pt x="1467" y="297"/>
                  </a:lnTo>
                  <a:lnTo>
                    <a:pt x="1469" y="297"/>
                  </a:lnTo>
                  <a:lnTo>
                    <a:pt x="1469" y="299"/>
                  </a:lnTo>
                  <a:lnTo>
                    <a:pt x="1469" y="301"/>
                  </a:lnTo>
                  <a:lnTo>
                    <a:pt x="1469" y="303"/>
                  </a:lnTo>
                  <a:lnTo>
                    <a:pt x="1469" y="305"/>
                  </a:lnTo>
                  <a:lnTo>
                    <a:pt x="1471" y="305"/>
                  </a:lnTo>
                  <a:lnTo>
                    <a:pt x="1469" y="305"/>
                  </a:lnTo>
                  <a:lnTo>
                    <a:pt x="1471" y="305"/>
                  </a:lnTo>
                  <a:lnTo>
                    <a:pt x="1469" y="305"/>
                  </a:lnTo>
                  <a:lnTo>
                    <a:pt x="1471" y="307"/>
                  </a:lnTo>
                  <a:lnTo>
                    <a:pt x="1471" y="309"/>
                  </a:lnTo>
                  <a:lnTo>
                    <a:pt x="1471" y="311"/>
                  </a:lnTo>
                  <a:lnTo>
                    <a:pt x="1471" y="313"/>
                  </a:lnTo>
                  <a:lnTo>
                    <a:pt x="1471" y="315"/>
                  </a:lnTo>
                  <a:lnTo>
                    <a:pt x="1471" y="317"/>
                  </a:lnTo>
                  <a:lnTo>
                    <a:pt x="1471" y="319"/>
                  </a:lnTo>
                  <a:lnTo>
                    <a:pt x="1473" y="319"/>
                  </a:lnTo>
                  <a:lnTo>
                    <a:pt x="1473" y="321"/>
                  </a:lnTo>
                  <a:lnTo>
                    <a:pt x="1473" y="323"/>
                  </a:lnTo>
                  <a:lnTo>
                    <a:pt x="1473" y="325"/>
                  </a:lnTo>
                  <a:lnTo>
                    <a:pt x="1473" y="327"/>
                  </a:lnTo>
                  <a:lnTo>
                    <a:pt x="1475" y="327"/>
                  </a:lnTo>
                  <a:lnTo>
                    <a:pt x="1475" y="329"/>
                  </a:lnTo>
                  <a:lnTo>
                    <a:pt x="1475" y="331"/>
                  </a:lnTo>
                  <a:lnTo>
                    <a:pt x="1475" y="333"/>
                  </a:lnTo>
                  <a:lnTo>
                    <a:pt x="1475" y="331"/>
                  </a:lnTo>
                  <a:lnTo>
                    <a:pt x="1477" y="331"/>
                  </a:lnTo>
                  <a:lnTo>
                    <a:pt x="1479" y="331"/>
                  </a:lnTo>
                  <a:lnTo>
                    <a:pt x="1481" y="329"/>
                  </a:lnTo>
                  <a:lnTo>
                    <a:pt x="1483" y="327"/>
                  </a:lnTo>
                  <a:lnTo>
                    <a:pt x="1485" y="325"/>
                  </a:lnTo>
                  <a:lnTo>
                    <a:pt x="1487" y="325"/>
                  </a:lnTo>
                  <a:lnTo>
                    <a:pt x="1487" y="323"/>
                  </a:lnTo>
                  <a:lnTo>
                    <a:pt x="1488" y="323"/>
                  </a:lnTo>
                  <a:lnTo>
                    <a:pt x="1490" y="321"/>
                  </a:lnTo>
                  <a:lnTo>
                    <a:pt x="1494" y="321"/>
                  </a:lnTo>
                  <a:lnTo>
                    <a:pt x="1494" y="319"/>
                  </a:lnTo>
                  <a:lnTo>
                    <a:pt x="1496" y="319"/>
                  </a:lnTo>
                  <a:lnTo>
                    <a:pt x="1498" y="319"/>
                  </a:lnTo>
                  <a:lnTo>
                    <a:pt x="1500" y="319"/>
                  </a:lnTo>
                  <a:lnTo>
                    <a:pt x="1500" y="317"/>
                  </a:lnTo>
                  <a:lnTo>
                    <a:pt x="1502" y="317"/>
                  </a:lnTo>
                  <a:lnTo>
                    <a:pt x="1504" y="317"/>
                  </a:lnTo>
                  <a:lnTo>
                    <a:pt x="1502" y="317"/>
                  </a:lnTo>
                  <a:lnTo>
                    <a:pt x="1502" y="319"/>
                  </a:lnTo>
                  <a:lnTo>
                    <a:pt x="1500" y="319"/>
                  </a:lnTo>
                  <a:lnTo>
                    <a:pt x="1500" y="321"/>
                  </a:lnTo>
                  <a:lnTo>
                    <a:pt x="1498" y="321"/>
                  </a:lnTo>
                  <a:lnTo>
                    <a:pt x="1498" y="323"/>
                  </a:lnTo>
                  <a:lnTo>
                    <a:pt x="1498" y="325"/>
                  </a:lnTo>
                  <a:lnTo>
                    <a:pt x="1496" y="325"/>
                  </a:lnTo>
                  <a:lnTo>
                    <a:pt x="1496" y="327"/>
                  </a:lnTo>
                  <a:lnTo>
                    <a:pt x="1498" y="327"/>
                  </a:lnTo>
                  <a:lnTo>
                    <a:pt x="1498" y="329"/>
                  </a:lnTo>
                  <a:lnTo>
                    <a:pt x="1500" y="329"/>
                  </a:lnTo>
                  <a:lnTo>
                    <a:pt x="1500" y="331"/>
                  </a:lnTo>
                  <a:lnTo>
                    <a:pt x="1500" y="333"/>
                  </a:lnTo>
                  <a:lnTo>
                    <a:pt x="1502" y="333"/>
                  </a:lnTo>
                  <a:lnTo>
                    <a:pt x="1504" y="333"/>
                  </a:lnTo>
                  <a:lnTo>
                    <a:pt x="1506" y="331"/>
                  </a:lnTo>
                  <a:lnTo>
                    <a:pt x="1508" y="331"/>
                  </a:lnTo>
                  <a:lnTo>
                    <a:pt x="1508" y="329"/>
                  </a:lnTo>
                  <a:lnTo>
                    <a:pt x="1510" y="329"/>
                  </a:lnTo>
                  <a:lnTo>
                    <a:pt x="1512" y="329"/>
                  </a:lnTo>
                  <a:lnTo>
                    <a:pt x="1512" y="327"/>
                  </a:lnTo>
                  <a:lnTo>
                    <a:pt x="1514" y="327"/>
                  </a:lnTo>
                  <a:lnTo>
                    <a:pt x="1516" y="327"/>
                  </a:lnTo>
                  <a:lnTo>
                    <a:pt x="1518" y="327"/>
                  </a:lnTo>
                  <a:lnTo>
                    <a:pt x="1518" y="325"/>
                  </a:lnTo>
                  <a:lnTo>
                    <a:pt x="1520" y="325"/>
                  </a:lnTo>
                  <a:lnTo>
                    <a:pt x="1520" y="327"/>
                  </a:lnTo>
                  <a:lnTo>
                    <a:pt x="1520" y="329"/>
                  </a:lnTo>
                  <a:lnTo>
                    <a:pt x="1520" y="331"/>
                  </a:lnTo>
                  <a:lnTo>
                    <a:pt x="1520" y="333"/>
                  </a:lnTo>
                  <a:lnTo>
                    <a:pt x="1518" y="333"/>
                  </a:lnTo>
                  <a:lnTo>
                    <a:pt x="1518" y="335"/>
                  </a:lnTo>
                  <a:lnTo>
                    <a:pt x="1518" y="337"/>
                  </a:lnTo>
                  <a:lnTo>
                    <a:pt x="1520" y="337"/>
                  </a:lnTo>
                  <a:lnTo>
                    <a:pt x="1522" y="337"/>
                  </a:lnTo>
                  <a:lnTo>
                    <a:pt x="1524" y="337"/>
                  </a:lnTo>
                  <a:lnTo>
                    <a:pt x="1526" y="337"/>
                  </a:lnTo>
                  <a:lnTo>
                    <a:pt x="1528" y="337"/>
                  </a:lnTo>
                  <a:lnTo>
                    <a:pt x="1528" y="335"/>
                  </a:lnTo>
                  <a:lnTo>
                    <a:pt x="1530" y="335"/>
                  </a:lnTo>
                  <a:lnTo>
                    <a:pt x="1532" y="335"/>
                  </a:lnTo>
                  <a:lnTo>
                    <a:pt x="1532" y="333"/>
                  </a:lnTo>
                  <a:lnTo>
                    <a:pt x="1534" y="333"/>
                  </a:lnTo>
                  <a:lnTo>
                    <a:pt x="1536" y="333"/>
                  </a:lnTo>
                  <a:lnTo>
                    <a:pt x="1536" y="331"/>
                  </a:lnTo>
                  <a:lnTo>
                    <a:pt x="1538" y="331"/>
                  </a:lnTo>
                  <a:lnTo>
                    <a:pt x="1540" y="329"/>
                  </a:lnTo>
                  <a:lnTo>
                    <a:pt x="1542" y="329"/>
                  </a:lnTo>
                  <a:lnTo>
                    <a:pt x="1542" y="327"/>
                  </a:lnTo>
                  <a:lnTo>
                    <a:pt x="1544" y="327"/>
                  </a:lnTo>
                  <a:lnTo>
                    <a:pt x="1544" y="325"/>
                  </a:lnTo>
                  <a:lnTo>
                    <a:pt x="1546" y="327"/>
                  </a:lnTo>
                  <a:lnTo>
                    <a:pt x="1546" y="329"/>
                  </a:lnTo>
                  <a:lnTo>
                    <a:pt x="1548" y="329"/>
                  </a:lnTo>
                  <a:lnTo>
                    <a:pt x="1548" y="327"/>
                  </a:lnTo>
                  <a:lnTo>
                    <a:pt x="1550" y="327"/>
                  </a:lnTo>
                  <a:lnTo>
                    <a:pt x="1552" y="327"/>
                  </a:lnTo>
                  <a:lnTo>
                    <a:pt x="1552" y="325"/>
                  </a:lnTo>
                  <a:lnTo>
                    <a:pt x="1550" y="325"/>
                  </a:lnTo>
                  <a:lnTo>
                    <a:pt x="1552" y="325"/>
                  </a:lnTo>
                  <a:lnTo>
                    <a:pt x="1552" y="323"/>
                  </a:lnTo>
                  <a:lnTo>
                    <a:pt x="1554" y="323"/>
                  </a:lnTo>
                  <a:lnTo>
                    <a:pt x="1556" y="321"/>
                  </a:lnTo>
                  <a:lnTo>
                    <a:pt x="1557" y="321"/>
                  </a:lnTo>
                  <a:lnTo>
                    <a:pt x="1557" y="319"/>
                  </a:lnTo>
                  <a:lnTo>
                    <a:pt x="1559" y="319"/>
                  </a:lnTo>
                  <a:lnTo>
                    <a:pt x="1557" y="319"/>
                  </a:lnTo>
                  <a:lnTo>
                    <a:pt x="1557" y="317"/>
                  </a:lnTo>
                  <a:lnTo>
                    <a:pt x="1556" y="319"/>
                  </a:lnTo>
                  <a:lnTo>
                    <a:pt x="1554" y="319"/>
                  </a:lnTo>
                  <a:lnTo>
                    <a:pt x="1552" y="319"/>
                  </a:lnTo>
                  <a:lnTo>
                    <a:pt x="1554" y="317"/>
                  </a:lnTo>
                  <a:lnTo>
                    <a:pt x="1556" y="317"/>
                  </a:lnTo>
                  <a:lnTo>
                    <a:pt x="1556" y="315"/>
                  </a:lnTo>
                  <a:lnTo>
                    <a:pt x="1557" y="315"/>
                  </a:lnTo>
                  <a:lnTo>
                    <a:pt x="1559" y="313"/>
                  </a:lnTo>
                  <a:lnTo>
                    <a:pt x="1557" y="313"/>
                  </a:lnTo>
                  <a:lnTo>
                    <a:pt x="1557" y="311"/>
                  </a:lnTo>
                  <a:lnTo>
                    <a:pt x="1557" y="309"/>
                  </a:lnTo>
                  <a:lnTo>
                    <a:pt x="1556" y="309"/>
                  </a:lnTo>
                  <a:lnTo>
                    <a:pt x="1556" y="307"/>
                  </a:lnTo>
                  <a:lnTo>
                    <a:pt x="1554" y="307"/>
                  </a:lnTo>
                  <a:lnTo>
                    <a:pt x="1554" y="305"/>
                  </a:lnTo>
                  <a:lnTo>
                    <a:pt x="1554" y="303"/>
                  </a:lnTo>
                  <a:lnTo>
                    <a:pt x="1552" y="303"/>
                  </a:lnTo>
                  <a:lnTo>
                    <a:pt x="1554" y="301"/>
                  </a:lnTo>
                  <a:lnTo>
                    <a:pt x="1556" y="299"/>
                  </a:lnTo>
                  <a:lnTo>
                    <a:pt x="1556" y="297"/>
                  </a:lnTo>
                  <a:lnTo>
                    <a:pt x="1554" y="297"/>
                  </a:lnTo>
                  <a:lnTo>
                    <a:pt x="1552" y="297"/>
                  </a:lnTo>
                  <a:lnTo>
                    <a:pt x="1552" y="295"/>
                  </a:lnTo>
                  <a:lnTo>
                    <a:pt x="1554" y="295"/>
                  </a:lnTo>
                  <a:lnTo>
                    <a:pt x="1556" y="295"/>
                  </a:lnTo>
                  <a:lnTo>
                    <a:pt x="1556" y="293"/>
                  </a:lnTo>
                  <a:lnTo>
                    <a:pt x="1557" y="293"/>
                  </a:lnTo>
                  <a:lnTo>
                    <a:pt x="1559" y="293"/>
                  </a:lnTo>
                  <a:lnTo>
                    <a:pt x="1559" y="291"/>
                  </a:lnTo>
                  <a:lnTo>
                    <a:pt x="1561" y="291"/>
                  </a:lnTo>
                  <a:lnTo>
                    <a:pt x="1563" y="291"/>
                  </a:lnTo>
                  <a:lnTo>
                    <a:pt x="1565" y="291"/>
                  </a:lnTo>
                  <a:lnTo>
                    <a:pt x="1567" y="291"/>
                  </a:lnTo>
                  <a:lnTo>
                    <a:pt x="1567" y="289"/>
                  </a:lnTo>
                  <a:lnTo>
                    <a:pt x="1569" y="289"/>
                  </a:lnTo>
                  <a:lnTo>
                    <a:pt x="1571" y="289"/>
                  </a:lnTo>
                  <a:lnTo>
                    <a:pt x="1573" y="289"/>
                  </a:lnTo>
                  <a:lnTo>
                    <a:pt x="1573" y="287"/>
                  </a:lnTo>
                  <a:lnTo>
                    <a:pt x="1573" y="285"/>
                  </a:lnTo>
                  <a:lnTo>
                    <a:pt x="1575" y="285"/>
                  </a:lnTo>
                  <a:lnTo>
                    <a:pt x="1575" y="283"/>
                  </a:lnTo>
                  <a:lnTo>
                    <a:pt x="1577" y="283"/>
                  </a:lnTo>
                  <a:lnTo>
                    <a:pt x="1577" y="281"/>
                  </a:lnTo>
                  <a:lnTo>
                    <a:pt x="1577" y="279"/>
                  </a:lnTo>
                  <a:lnTo>
                    <a:pt x="1577" y="277"/>
                  </a:lnTo>
                  <a:lnTo>
                    <a:pt x="1579" y="277"/>
                  </a:lnTo>
                  <a:lnTo>
                    <a:pt x="1579" y="275"/>
                  </a:lnTo>
                  <a:lnTo>
                    <a:pt x="1581" y="275"/>
                  </a:lnTo>
                  <a:lnTo>
                    <a:pt x="1583" y="275"/>
                  </a:lnTo>
                  <a:lnTo>
                    <a:pt x="1583" y="274"/>
                  </a:lnTo>
                  <a:lnTo>
                    <a:pt x="1585" y="274"/>
                  </a:lnTo>
                  <a:lnTo>
                    <a:pt x="1587" y="274"/>
                  </a:lnTo>
                  <a:lnTo>
                    <a:pt x="1589" y="274"/>
                  </a:lnTo>
                  <a:lnTo>
                    <a:pt x="1589" y="275"/>
                  </a:lnTo>
                  <a:lnTo>
                    <a:pt x="1589" y="277"/>
                  </a:lnTo>
                  <a:lnTo>
                    <a:pt x="1591" y="277"/>
                  </a:lnTo>
                  <a:lnTo>
                    <a:pt x="1591" y="279"/>
                  </a:lnTo>
                  <a:lnTo>
                    <a:pt x="1593" y="279"/>
                  </a:lnTo>
                  <a:lnTo>
                    <a:pt x="1593" y="281"/>
                  </a:lnTo>
                  <a:lnTo>
                    <a:pt x="1595" y="281"/>
                  </a:lnTo>
                  <a:lnTo>
                    <a:pt x="1595" y="283"/>
                  </a:lnTo>
                  <a:lnTo>
                    <a:pt x="1597" y="283"/>
                  </a:lnTo>
                  <a:lnTo>
                    <a:pt x="1597" y="285"/>
                  </a:lnTo>
                  <a:lnTo>
                    <a:pt x="1599" y="285"/>
                  </a:lnTo>
                  <a:lnTo>
                    <a:pt x="1599" y="287"/>
                  </a:lnTo>
                  <a:lnTo>
                    <a:pt x="1601" y="287"/>
                  </a:lnTo>
                  <a:lnTo>
                    <a:pt x="1601" y="289"/>
                  </a:lnTo>
                  <a:lnTo>
                    <a:pt x="1603" y="289"/>
                  </a:lnTo>
                  <a:lnTo>
                    <a:pt x="1603" y="291"/>
                  </a:lnTo>
                  <a:lnTo>
                    <a:pt x="1605" y="291"/>
                  </a:lnTo>
                  <a:lnTo>
                    <a:pt x="1607" y="291"/>
                  </a:lnTo>
                  <a:lnTo>
                    <a:pt x="1607" y="289"/>
                  </a:lnTo>
                  <a:lnTo>
                    <a:pt x="1607" y="287"/>
                  </a:lnTo>
                  <a:lnTo>
                    <a:pt x="1609" y="287"/>
                  </a:lnTo>
                  <a:lnTo>
                    <a:pt x="1609" y="285"/>
                  </a:lnTo>
                  <a:lnTo>
                    <a:pt x="1611" y="285"/>
                  </a:lnTo>
                  <a:lnTo>
                    <a:pt x="1611" y="283"/>
                  </a:lnTo>
                  <a:lnTo>
                    <a:pt x="1613" y="283"/>
                  </a:lnTo>
                  <a:lnTo>
                    <a:pt x="1613" y="281"/>
                  </a:lnTo>
                  <a:lnTo>
                    <a:pt x="1613" y="279"/>
                  </a:lnTo>
                  <a:lnTo>
                    <a:pt x="1611" y="279"/>
                  </a:lnTo>
                  <a:lnTo>
                    <a:pt x="1613" y="279"/>
                  </a:lnTo>
                  <a:lnTo>
                    <a:pt x="1613" y="277"/>
                  </a:lnTo>
                  <a:lnTo>
                    <a:pt x="1615" y="277"/>
                  </a:lnTo>
                  <a:lnTo>
                    <a:pt x="1615" y="279"/>
                  </a:lnTo>
                  <a:lnTo>
                    <a:pt x="1617" y="279"/>
                  </a:lnTo>
                  <a:lnTo>
                    <a:pt x="1619" y="279"/>
                  </a:lnTo>
                  <a:lnTo>
                    <a:pt x="1619" y="277"/>
                  </a:lnTo>
                  <a:lnTo>
                    <a:pt x="1621" y="277"/>
                  </a:lnTo>
                  <a:lnTo>
                    <a:pt x="1623" y="275"/>
                  </a:lnTo>
                  <a:lnTo>
                    <a:pt x="1625" y="275"/>
                  </a:lnTo>
                  <a:lnTo>
                    <a:pt x="1625" y="277"/>
                  </a:lnTo>
                  <a:lnTo>
                    <a:pt x="1626" y="277"/>
                  </a:lnTo>
                  <a:lnTo>
                    <a:pt x="1628" y="277"/>
                  </a:lnTo>
                  <a:lnTo>
                    <a:pt x="1628" y="275"/>
                  </a:lnTo>
                  <a:lnTo>
                    <a:pt x="1628" y="274"/>
                  </a:lnTo>
                  <a:lnTo>
                    <a:pt x="1628" y="272"/>
                  </a:lnTo>
                  <a:lnTo>
                    <a:pt x="1628" y="270"/>
                  </a:lnTo>
                  <a:lnTo>
                    <a:pt x="1628" y="268"/>
                  </a:lnTo>
                  <a:lnTo>
                    <a:pt x="1628" y="266"/>
                  </a:lnTo>
                  <a:lnTo>
                    <a:pt x="1628" y="264"/>
                  </a:lnTo>
                  <a:lnTo>
                    <a:pt x="1630" y="264"/>
                  </a:lnTo>
                  <a:lnTo>
                    <a:pt x="1630" y="262"/>
                  </a:lnTo>
                  <a:lnTo>
                    <a:pt x="1632" y="262"/>
                  </a:lnTo>
                  <a:lnTo>
                    <a:pt x="1634" y="264"/>
                  </a:lnTo>
                  <a:lnTo>
                    <a:pt x="1634" y="262"/>
                  </a:lnTo>
                  <a:lnTo>
                    <a:pt x="1636" y="262"/>
                  </a:lnTo>
                  <a:lnTo>
                    <a:pt x="1638" y="262"/>
                  </a:lnTo>
                  <a:lnTo>
                    <a:pt x="1640" y="262"/>
                  </a:lnTo>
                  <a:lnTo>
                    <a:pt x="1642" y="262"/>
                  </a:lnTo>
                  <a:lnTo>
                    <a:pt x="1644" y="262"/>
                  </a:lnTo>
                  <a:lnTo>
                    <a:pt x="1646" y="262"/>
                  </a:lnTo>
                  <a:lnTo>
                    <a:pt x="1646" y="264"/>
                  </a:lnTo>
                  <a:lnTo>
                    <a:pt x="1648" y="264"/>
                  </a:lnTo>
                  <a:lnTo>
                    <a:pt x="1650" y="266"/>
                  </a:lnTo>
                  <a:lnTo>
                    <a:pt x="1652" y="266"/>
                  </a:lnTo>
                  <a:lnTo>
                    <a:pt x="1652" y="268"/>
                  </a:lnTo>
                  <a:lnTo>
                    <a:pt x="1652" y="270"/>
                  </a:lnTo>
                  <a:lnTo>
                    <a:pt x="1652" y="272"/>
                  </a:lnTo>
                  <a:lnTo>
                    <a:pt x="1654" y="272"/>
                  </a:lnTo>
                  <a:lnTo>
                    <a:pt x="1656" y="272"/>
                  </a:lnTo>
                  <a:lnTo>
                    <a:pt x="1656" y="274"/>
                  </a:lnTo>
                  <a:lnTo>
                    <a:pt x="1658" y="274"/>
                  </a:lnTo>
                  <a:lnTo>
                    <a:pt x="1658" y="275"/>
                  </a:lnTo>
                  <a:lnTo>
                    <a:pt x="1658" y="277"/>
                  </a:lnTo>
                  <a:lnTo>
                    <a:pt x="1660" y="277"/>
                  </a:lnTo>
                  <a:lnTo>
                    <a:pt x="1660" y="279"/>
                  </a:lnTo>
                  <a:lnTo>
                    <a:pt x="1662" y="281"/>
                  </a:lnTo>
                  <a:lnTo>
                    <a:pt x="1662" y="283"/>
                  </a:lnTo>
                  <a:lnTo>
                    <a:pt x="1664" y="283"/>
                  </a:lnTo>
                  <a:lnTo>
                    <a:pt x="1664" y="285"/>
                  </a:lnTo>
                  <a:lnTo>
                    <a:pt x="1664" y="287"/>
                  </a:lnTo>
                  <a:lnTo>
                    <a:pt x="1666" y="287"/>
                  </a:lnTo>
                  <a:lnTo>
                    <a:pt x="1666" y="289"/>
                  </a:lnTo>
                  <a:lnTo>
                    <a:pt x="1668" y="289"/>
                  </a:lnTo>
                  <a:lnTo>
                    <a:pt x="1668" y="287"/>
                  </a:lnTo>
                  <a:lnTo>
                    <a:pt x="1670" y="287"/>
                  </a:lnTo>
                  <a:lnTo>
                    <a:pt x="1670" y="285"/>
                  </a:lnTo>
                  <a:lnTo>
                    <a:pt x="1672" y="283"/>
                  </a:lnTo>
                  <a:lnTo>
                    <a:pt x="1672" y="281"/>
                  </a:lnTo>
                  <a:lnTo>
                    <a:pt x="1674" y="281"/>
                  </a:lnTo>
                  <a:lnTo>
                    <a:pt x="1676" y="279"/>
                  </a:lnTo>
                  <a:lnTo>
                    <a:pt x="1678" y="279"/>
                  </a:lnTo>
                  <a:lnTo>
                    <a:pt x="1678" y="281"/>
                  </a:lnTo>
                  <a:lnTo>
                    <a:pt x="1680" y="281"/>
                  </a:lnTo>
                  <a:lnTo>
                    <a:pt x="1680" y="283"/>
                  </a:lnTo>
                  <a:lnTo>
                    <a:pt x="1680" y="281"/>
                  </a:lnTo>
                  <a:lnTo>
                    <a:pt x="1682" y="281"/>
                  </a:lnTo>
                  <a:lnTo>
                    <a:pt x="1682" y="283"/>
                  </a:lnTo>
                  <a:lnTo>
                    <a:pt x="1684" y="285"/>
                  </a:lnTo>
                  <a:lnTo>
                    <a:pt x="1686" y="285"/>
                  </a:lnTo>
                  <a:lnTo>
                    <a:pt x="1688" y="285"/>
                  </a:lnTo>
                  <a:lnTo>
                    <a:pt x="1690" y="285"/>
                  </a:lnTo>
                  <a:lnTo>
                    <a:pt x="1690" y="287"/>
                  </a:lnTo>
                  <a:lnTo>
                    <a:pt x="1688" y="287"/>
                  </a:lnTo>
                  <a:lnTo>
                    <a:pt x="1688" y="289"/>
                  </a:lnTo>
                  <a:lnTo>
                    <a:pt x="1688" y="287"/>
                  </a:lnTo>
                  <a:lnTo>
                    <a:pt x="1686" y="287"/>
                  </a:lnTo>
                  <a:lnTo>
                    <a:pt x="1684" y="285"/>
                  </a:lnTo>
                  <a:lnTo>
                    <a:pt x="1682" y="285"/>
                  </a:lnTo>
                  <a:lnTo>
                    <a:pt x="1680" y="285"/>
                  </a:lnTo>
                  <a:lnTo>
                    <a:pt x="1680" y="287"/>
                  </a:lnTo>
                  <a:lnTo>
                    <a:pt x="1680" y="289"/>
                  </a:lnTo>
                  <a:lnTo>
                    <a:pt x="1680" y="291"/>
                  </a:lnTo>
                  <a:lnTo>
                    <a:pt x="1680" y="293"/>
                  </a:lnTo>
                  <a:lnTo>
                    <a:pt x="1680" y="295"/>
                  </a:lnTo>
                  <a:lnTo>
                    <a:pt x="1682" y="295"/>
                  </a:lnTo>
                  <a:lnTo>
                    <a:pt x="1680" y="295"/>
                  </a:lnTo>
                  <a:lnTo>
                    <a:pt x="1678" y="297"/>
                  </a:lnTo>
                  <a:lnTo>
                    <a:pt x="1676" y="297"/>
                  </a:lnTo>
                  <a:lnTo>
                    <a:pt x="1676" y="299"/>
                  </a:lnTo>
                  <a:lnTo>
                    <a:pt x="1676" y="301"/>
                  </a:lnTo>
                  <a:lnTo>
                    <a:pt x="1676" y="303"/>
                  </a:lnTo>
                  <a:lnTo>
                    <a:pt x="1678" y="303"/>
                  </a:lnTo>
                  <a:lnTo>
                    <a:pt x="1678" y="305"/>
                  </a:lnTo>
                  <a:lnTo>
                    <a:pt x="1680" y="305"/>
                  </a:lnTo>
                  <a:lnTo>
                    <a:pt x="1680" y="307"/>
                  </a:lnTo>
                  <a:lnTo>
                    <a:pt x="1682" y="307"/>
                  </a:lnTo>
                  <a:lnTo>
                    <a:pt x="1680" y="309"/>
                  </a:lnTo>
                  <a:lnTo>
                    <a:pt x="1682" y="311"/>
                  </a:lnTo>
                  <a:lnTo>
                    <a:pt x="1682" y="313"/>
                  </a:lnTo>
                  <a:lnTo>
                    <a:pt x="1684" y="313"/>
                  </a:lnTo>
                  <a:lnTo>
                    <a:pt x="1684" y="315"/>
                  </a:lnTo>
                  <a:lnTo>
                    <a:pt x="1684" y="317"/>
                  </a:lnTo>
                  <a:lnTo>
                    <a:pt x="1684" y="319"/>
                  </a:lnTo>
                  <a:lnTo>
                    <a:pt x="1686" y="319"/>
                  </a:lnTo>
                  <a:lnTo>
                    <a:pt x="1686" y="321"/>
                  </a:lnTo>
                  <a:lnTo>
                    <a:pt x="1684" y="321"/>
                  </a:lnTo>
                  <a:lnTo>
                    <a:pt x="1682" y="323"/>
                  </a:lnTo>
                  <a:lnTo>
                    <a:pt x="1680" y="323"/>
                  </a:lnTo>
                  <a:lnTo>
                    <a:pt x="1680" y="325"/>
                  </a:lnTo>
                  <a:lnTo>
                    <a:pt x="1678" y="325"/>
                  </a:lnTo>
                  <a:lnTo>
                    <a:pt x="1678" y="327"/>
                  </a:lnTo>
                  <a:lnTo>
                    <a:pt x="1676" y="327"/>
                  </a:lnTo>
                  <a:lnTo>
                    <a:pt x="1676" y="329"/>
                  </a:lnTo>
                  <a:lnTo>
                    <a:pt x="1678" y="329"/>
                  </a:lnTo>
                  <a:lnTo>
                    <a:pt x="1678" y="331"/>
                  </a:lnTo>
                  <a:lnTo>
                    <a:pt x="1678" y="333"/>
                  </a:lnTo>
                  <a:lnTo>
                    <a:pt x="1680" y="333"/>
                  </a:lnTo>
                  <a:lnTo>
                    <a:pt x="1680" y="335"/>
                  </a:lnTo>
                  <a:lnTo>
                    <a:pt x="1678" y="335"/>
                  </a:lnTo>
                  <a:lnTo>
                    <a:pt x="1678" y="337"/>
                  </a:lnTo>
                  <a:lnTo>
                    <a:pt x="1678" y="335"/>
                  </a:lnTo>
                  <a:lnTo>
                    <a:pt x="1676" y="335"/>
                  </a:lnTo>
                  <a:lnTo>
                    <a:pt x="1676" y="337"/>
                  </a:lnTo>
                  <a:lnTo>
                    <a:pt x="1674" y="337"/>
                  </a:lnTo>
                  <a:lnTo>
                    <a:pt x="1672" y="339"/>
                  </a:lnTo>
                  <a:lnTo>
                    <a:pt x="1672" y="341"/>
                  </a:lnTo>
                  <a:lnTo>
                    <a:pt x="1670" y="341"/>
                  </a:lnTo>
                  <a:lnTo>
                    <a:pt x="1670" y="342"/>
                  </a:lnTo>
                  <a:lnTo>
                    <a:pt x="1668" y="342"/>
                  </a:lnTo>
                  <a:lnTo>
                    <a:pt x="1668" y="344"/>
                  </a:lnTo>
                  <a:lnTo>
                    <a:pt x="1666" y="344"/>
                  </a:lnTo>
                  <a:lnTo>
                    <a:pt x="1666" y="346"/>
                  </a:lnTo>
                  <a:lnTo>
                    <a:pt x="1668" y="346"/>
                  </a:lnTo>
                  <a:lnTo>
                    <a:pt x="1668" y="348"/>
                  </a:lnTo>
                  <a:lnTo>
                    <a:pt x="1666" y="348"/>
                  </a:lnTo>
                  <a:lnTo>
                    <a:pt x="1666" y="350"/>
                  </a:lnTo>
                  <a:lnTo>
                    <a:pt x="1666" y="352"/>
                  </a:lnTo>
                  <a:lnTo>
                    <a:pt x="1664" y="352"/>
                  </a:lnTo>
                  <a:lnTo>
                    <a:pt x="1664" y="354"/>
                  </a:lnTo>
                  <a:lnTo>
                    <a:pt x="1662" y="354"/>
                  </a:lnTo>
                  <a:lnTo>
                    <a:pt x="1660" y="354"/>
                  </a:lnTo>
                  <a:lnTo>
                    <a:pt x="1660" y="356"/>
                  </a:lnTo>
                  <a:lnTo>
                    <a:pt x="1660" y="358"/>
                  </a:lnTo>
                  <a:lnTo>
                    <a:pt x="1660" y="360"/>
                  </a:lnTo>
                  <a:lnTo>
                    <a:pt x="1662" y="360"/>
                  </a:lnTo>
                  <a:lnTo>
                    <a:pt x="1662" y="362"/>
                  </a:lnTo>
                  <a:lnTo>
                    <a:pt x="1662" y="364"/>
                  </a:lnTo>
                  <a:lnTo>
                    <a:pt x="1664" y="364"/>
                  </a:lnTo>
                  <a:lnTo>
                    <a:pt x="1664" y="362"/>
                  </a:lnTo>
                  <a:lnTo>
                    <a:pt x="1666" y="362"/>
                  </a:lnTo>
                  <a:lnTo>
                    <a:pt x="1668" y="362"/>
                  </a:lnTo>
                  <a:lnTo>
                    <a:pt x="1668" y="360"/>
                  </a:lnTo>
                  <a:lnTo>
                    <a:pt x="1668" y="362"/>
                  </a:lnTo>
                  <a:lnTo>
                    <a:pt x="1670" y="362"/>
                  </a:lnTo>
                  <a:lnTo>
                    <a:pt x="1672" y="362"/>
                  </a:lnTo>
                  <a:lnTo>
                    <a:pt x="1674" y="364"/>
                  </a:lnTo>
                  <a:lnTo>
                    <a:pt x="1672" y="364"/>
                  </a:lnTo>
                  <a:lnTo>
                    <a:pt x="1672" y="366"/>
                  </a:lnTo>
                  <a:lnTo>
                    <a:pt x="1670" y="366"/>
                  </a:lnTo>
                  <a:lnTo>
                    <a:pt x="1668" y="366"/>
                  </a:lnTo>
                  <a:lnTo>
                    <a:pt x="1668" y="368"/>
                  </a:lnTo>
                  <a:lnTo>
                    <a:pt x="1666" y="368"/>
                  </a:lnTo>
                  <a:lnTo>
                    <a:pt x="1666" y="370"/>
                  </a:lnTo>
                  <a:lnTo>
                    <a:pt x="1666" y="372"/>
                  </a:lnTo>
                  <a:lnTo>
                    <a:pt x="1666" y="374"/>
                  </a:lnTo>
                  <a:lnTo>
                    <a:pt x="1666" y="376"/>
                  </a:lnTo>
                  <a:lnTo>
                    <a:pt x="1666" y="378"/>
                  </a:lnTo>
                  <a:lnTo>
                    <a:pt x="1666" y="380"/>
                  </a:lnTo>
                  <a:lnTo>
                    <a:pt x="1666" y="382"/>
                  </a:lnTo>
                  <a:lnTo>
                    <a:pt x="1668" y="382"/>
                  </a:lnTo>
                  <a:lnTo>
                    <a:pt x="1668" y="380"/>
                  </a:lnTo>
                  <a:lnTo>
                    <a:pt x="1670" y="380"/>
                  </a:lnTo>
                  <a:lnTo>
                    <a:pt x="1672" y="382"/>
                  </a:lnTo>
                  <a:lnTo>
                    <a:pt x="1672" y="384"/>
                  </a:lnTo>
                  <a:lnTo>
                    <a:pt x="1672" y="386"/>
                  </a:lnTo>
                  <a:lnTo>
                    <a:pt x="1670" y="386"/>
                  </a:lnTo>
                  <a:lnTo>
                    <a:pt x="1670" y="388"/>
                  </a:lnTo>
                  <a:lnTo>
                    <a:pt x="1672" y="388"/>
                  </a:lnTo>
                  <a:lnTo>
                    <a:pt x="1674" y="388"/>
                  </a:lnTo>
                  <a:lnTo>
                    <a:pt x="1674" y="386"/>
                  </a:lnTo>
                  <a:lnTo>
                    <a:pt x="1676" y="386"/>
                  </a:lnTo>
                  <a:lnTo>
                    <a:pt x="1678" y="386"/>
                  </a:lnTo>
                  <a:lnTo>
                    <a:pt x="1680" y="386"/>
                  </a:lnTo>
                  <a:lnTo>
                    <a:pt x="1680" y="388"/>
                  </a:lnTo>
                  <a:lnTo>
                    <a:pt x="1680" y="390"/>
                  </a:lnTo>
                  <a:lnTo>
                    <a:pt x="1680" y="392"/>
                  </a:lnTo>
                  <a:lnTo>
                    <a:pt x="1682" y="392"/>
                  </a:lnTo>
                  <a:lnTo>
                    <a:pt x="1682" y="394"/>
                  </a:lnTo>
                  <a:lnTo>
                    <a:pt x="1682" y="396"/>
                  </a:lnTo>
                  <a:lnTo>
                    <a:pt x="1684" y="396"/>
                  </a:lnTo>
                  <a:lnTo>
                    <a:pt x="1684" y="398"/>
                  </a:lnTo>
                  <a:lnTo>
                    <a:pt x="1686" y="398"/>
                  </a:lnTo>
                  <a:lnTo>
                    <a:pt x="1686" y="400"/>
                  </a:lnTo>
                  <a:lnTo>
                    <a:pt x="1688" y="400"/>
                  </a:lnTo>
                  <a:lnTo>
                    <a:pt x="1690" y="400"/>
                  </a:lnTo>
                  <a:lnTo>
                    <a:pt x="1690" y="402"/>
                  </a:lnTo>
                  <a:lnTo>
                    <a:pt x="1692" y="402"/>
                  </a:lnTo>
                  <a:lnTo>
                    <a:pt x="1692" y="404"/>
                  </a:lnTo>
                  <a:lnTo>
                    <a:pt x="1694" y="404"/>
                  </a:lnTo>
                  <a:lnTo>
                    <a:pt x="1694" y="406"/>
                  </a:lnTo>
                  <a:lnTo>
                    <a:pt x="1692" y="406"/>
                  </a:lnTo>
                  <a:lnTo>
                    <a:pt x="1692" y="408"/>
                  </a:lnTo>
                  <a:lnTo>
                    <a:pt x="1690" y="408"/>
                  </a:lnTo>
                  <a:lnTo>
                    <a:pt x="1690" y="409"/>
                  </a:lnTo>
                  <a:lnTo>
                    <a:pt x="1688" y="409"/>
                  </a:lnTo>
                  <a:lnTo>
                    <a:pt x="1688" y="411"/>
                  </a:lnTo>
                  <a:lnTo>
                    <a:pt x="1686" y="411"/>
                  </a:lnTo>
                  <a:lnTo>
                    <a:pt x="1686" y="413"/>
                  </a:lnTo>
                  <a:lnTo>
                    <a:pt x="1684" y="413"/>
                  </a:lnTo>
                  <a:lnTo>
                    <a:pt x="1682" y="415"/>
                  </a:lnTo>
                  <a:lnTo>
                    <a:pt x="1680" y="415"/>
                  </a:lnTo>
                  <a:lnTo>
                    <a:pt x="1680" y="417"/>
                  </a:lnTo>
                  <a:lnTo>
                    <a:pt x="1678" y="417"/>
                  </a:lnTo>
                  <a:lnTo>
                    <a:pt x="1676" y="419"/>
                  </a:lnTo>
                  <a:lnTo>
                    <a:pt x="1674" y="419"/>
                  </a:lnTo>
                  <a:lnTo>
                    <a:pt x="1672" y="421"/>
                  </a:lnTo>
                  <a:lnTo>
                    <a:pt x="1670" y="421"/>
                  </a:lnTo>
                  <a:lnTo>
                    <a:pt x="1670" y="423"/>
                  </a:lnTo>
                  <a:lnTo>
                    <a:pt x="1668" y="423"/>
                  </a:lnTo>
                  <a:lnTo>
                    <a:pt x="1668" y="425"/>
                  </a:lnTo>
                  <a:lnTo>
                    <a:pt x="1666" y="425"/>
                  </a:lnTo>
                  <a:lnTo>
                    <a:pt x="1664" y="425"/>
                  </a:lnTo>
                  <a:lnTo>
                    <a:pt x="1662" y="425"/>
                  </a:lnTo>
                  <a:lnTo>
                    <a:pt x="1660" y="425"/>
                  </a:lnTo>
                  <a:lnTo>
                    <a:pt x="1658" y="425"/>
                  </a:lnTo>
                  <a:lnTo>
                    <a:pt x="1658" y="427"/>
                  </a:lnTo>
                  <a:lnTo>
                    <a:pt x="1656" y="427"/>
                  </a:lnTo>
                  <a:lnTo>
                    <a:pt x="1656" y="425"/>
                  </a:lnTo>
                  <a:lnTo>
                    <a:pt x="1658" y="425"/>
                  </a:lnTo>
                  <a:lnTo>
                    <a:pt x="1656" y="425"/>
                  </a:lnTo>
                  <a:lnTo>
                    <a:pt x="1654" y="425"/>
                  </a:lnTo>
                  <a:lnTo>
                    <a:pt x="1652" y="427"/>
                  </a:lnTo>
                  <a:lnTo>
                    <a:pt x="1650" y="427"/>
                  </a:lnTo>
                  <a:lnTo>
                    <a:pt x="1648" y="429"/>
                  </a:lnTo>
                  <a:lnTo>
                    <a:pt x="1646" y="429"/>
                  </a:lnTo>
                  <a:lnTo>
                    <a:pt x="1646" y="431"/>
                  </a:lnTo>
                  <a:lnTo>
                    <a:pt x="1644" y="431"/>
                  </a:lnTo>
                  <a:lnTo>
                    <a:pt x="1642" y="433"/>
                  </a:lnTo>
                  <a:lnTo>
                    <a:pt x="1640" y="435"/>
                  </a:lnTo>
                  <a:lnTo>
                    <a:pt x="1638" y="435"/>
                  </a:lnTo>
                  <a:lnTo>
                    <a:pt x="1638" y="437"/>
                  </a:lnTo>
                  <a:lnTo>
                    <a:pt x="1636" y="437"/>
                  </a:lnTo>
                  <a:lnTo>
                    <a:pt x="1636" y="439"/>
                  </a:lnTo>
                  <a:lnTo>
                    <a:pt x="1634" y="439"/>
                  </a:lnTo>
                  <a:lnTo>
                    <a:pt x="1634" y="441"/>
                  </a:lnTo>
                  <a:lnTo>
                    <a:pt x="1632" y="441"/>
                  </a:lnTo>
                  <a:lnTo>
                    <a:pt x="1632" y="443"/>
                  </a:lnTo>
                  <a:lnTo>
                    <a:pt x="1630" y="443"/>
                  </a:lnTo>
                  <a:lnTo>
                    <a:pt x="1630" y="445"/>
                  </a:lnTo>
                  <a:lnTo>
                    <a:pt x="1628" y="445"/>
                  </a:lnTo>
                  <a:lnTo>
                    <a:pt x="1628" y="447"/>
                  </a:lnTo>
                  <a:lnTo>
                    <a:pt x="1628" y="449"/>
                  </a:lnTo>
                  <a:lnTo>
                    <a:pt x="1628" y="451"/>
                  </a:lnTo>
                  <a:lnTo>
                    <a:pt x="1628" y="453"/>
                  </a:lnTo>
                  <a:lnTo>
                    <a:pt x="1630" y="453"/>
                  </a:lnTo>
                  <a:lnTo>
                    <a:pt x="1630" y="451"/>
                  </a:lnTo>
                  <a:lnTo>
                    <a:pt x="1630" y="453"/>
                  </a:lnTo>
                  <a:lnTo>
                    <a:pt x="1630" y="455"/>
                  </a:lnTo>
                  <a:lnTo>
                    <a:pt x="1630" y="457"/>
                  </a:lnTo>
                  <a:lnTo>
                    <a:pt x="1632" y="459"/>
                  </a:lnTo>
                  <a:lnTo>
                    <a:pt x="1632" y="461"/>
                  </a:lnTo>
                  <a:lnTo>
                    <a:pt x="1630" y="461"/>
                  </a:lnTo>
                  <a:lnTo>
                    <a:pt x="1630" y="463"/>
                  </a:lnTo>
                  <a:lnTo>
                    <a:pt x="1630" y="465"/>
                  </a:lnTo>
                  <a:lnTo>
                    <a:pt x="1628" y="465"/>
                  </a:lnTo>
                  <a:lnTo>
                    <a:pt x="1628" y="467"/>
                  </a:lnTo>
                  <a:lnTo>
                    <a:pt x="1628" y="469"/>
                  </a:lnTo>
                  <a:lnTo>
                    <a:pt x="1626" y="471"/>
                  </a:lnTo>
                  <a:lnTo>
                    <a:pt x="1626" y="473"/>
                  </a:lnTo>
                  <a:lnTo>
                    <a:pt x="1625" y="473"/>
                  </a:lnTo>
                  <a:lnTo>
                    <a:pt x="1625" y="475"/>
                  </a:lnTo>
                  <a:lnTo>
                    <a:pt x="1625" y="476"/>
                  </a:lnTo>
                  <a:lnTo>
                    <a:pt x="1625" y="478"/>
                  </a:lnTo>
                  <a:lnTo>
                    <a:pt x="1623" y="478"/>
                  </a:lnTo>
                  <a:lnTo>
                    <a:pt x="1623" y="480"/>
                  </a:lnTo>
                  <a:lnTo>
                    <a:pt x="1621" y="480"/>
                  </a:lnTo>
                  <a:lnTo>
                    <a:pt x="1621" y="482"/>
                  </a:lnTo>
                  <a:lnTo>
                    <a:pt x="1621" y="484"/>
                  </a:lnTo>
                  <a:lnTo>
                    <a:pt x="1621" y="486"/>
                  </a:lnTo>
                  <a:lnTo>
                    <a:pt x="1621" y="488"/>
                  </a:lnTo>
                  <a:lnTo>
                    <a:pt x="1621" y="490"/>
                  </a:lnTo>
                  <a:lnTo>
                    <a:pt x="1621" y="492"/>
                  </a:lnTo>
                  <a:lnTo>
                    <a:pt x="1621" y="494"/>
                  </a:lnTo>
                  <a:lnTo>
                    <a:pt x="1621" y="496"/>
                  </a:lnTo>
                  <a:lnTo>
                    <a:pt x="1621" y="498"/>
                  </a:lnTo>
                  <a:lnTo>
                    <a:pt x="1619" y="498"/>
                  </a:lnTo>
                  <a:lnTo>
                    <a:pt x="1619" y="500"/>
                  </a:lnTo>
                  <a:lnTo>
                    <a:pt x="1621" y="500"/>
                  </a:lnTo>
                  <a:lnTo>
                    <a:pt x="1621" y="502"/>
                  </a:lnTo>
                  <a:lnTo>
                    <a:pt x="1621" y="504"/>
                  </a:lnTo>
                  <a:lnTo>
                    <a:pt x="1623" y="504"/>
                  </a:lnTo>
                  <a:lnTo>
                    <a:pt x="1623" y="506"/>
                  </a:lnTo>
                  <a:lnTo>
                    <a:pt x="1623" y="508"/>
                  </a:lnTo>
                  <a:lnTo>
                    <a:pt x="1623" y="510"/>
                  </a:lnTo>
                  <a:lnTo>
                    <a:pt x="1623" y="512"/>
                  </a:lnTo>
                  <a:lnTo>
                    <a:pt x="1621" y="512"/>
                  </a:lnTo>
                  <a:lnTo>
                    <a:pt x="1623" y="512"/>
                  </a:lnTo>
                  <a:lnTo>
                    <a:pt x="1621" y="514"/>
                  </a:lnTo>
                  <a:lnTo>
                    <a:pt x="1623" y="516"/>
                  </a:lnTo>
                  <a:lnTo>
                    <a:pt x="1621" y="516"/>
                  </a:lnTo>
                  <a:lnTo>
                    <a:pt x="1621" y="518"/>
                  </a:lnTo>
                  <a:lnTo>
                    <a:pt x="1621" y="520"/>
                  </a:lnTo>
                  <a:lnTo>
                    <a:pt x="1621" y="522"/>
                  </a:lnTo>
                  <a:lnTo>
                    <a:pt x="1619" y="524"/>
                  </a:lnTo>
                  <a:lnTo>
                    <a:pt x="1619" y="526"/>
                  </a:lnTo>
                  <a:lnTo>
                    <a:pt x="1619" y="528"/>
                  </a:lnTo>
                  <a:lnTo>
                    <a:pt x="1619" y="530"/>
                  </a:lnTo>
                  <a:lnTo>
                    <a:pt x="1619" y="532"/>
                  </a:lnTo>
                  <a:lnTo>
                    <a:pt x="1619" y="534"/>
                  </a:lnTo>
                  <a:lnTo>
                    <a:pt x="1619" y="538"/>
                  </a:lnTo>
                  <a:lnTo>
                    <a:pt x="1619" y="540"/>
                  </a:lnTo>
                  <a:lnTo>
                    <a:pt x="1619" y="542"/>
                  </a:lnTo>
                  <a:lnTo>
                    <a:pt x="1619" y="543"/>
                  </a:lnTo>
                  <a:lnTo>
                    <a:pt x="1619" y="545"/>
                  </a:lnTo>
                  <a:lnTo>
                    <a:pt x="1619" y="547"/>
                  </a:lnTo>
                  <a:lnTo>
                    <a:pt x="1619" y="549"/>
                  </a:lnTo>
                  <a:lnTo>
                    <a:pt x="1619" y="551"/>
                  </a:lnTo>
                  <a:lnTo>
                    <a:pt x="1619" y="553"/>
                  </a:lnTo>
                  <a:lnTo>
                    <a:pt x="1619" y="555"/>
                  </a:lnTo>
                  <a:lnTo>
                    <a:pt x="1619" y="557"/>
                  </a:lnTo>
                  <a:lnTo>
                    <a:pt x="1619" y="559"/>
                  </a:lnTo>
                  <a:lnTo>
                    <a:pt x="1619" y="561"/>
                  </a:lnTo>
                  <a:lnTo>
                    <a:pt x="1617" y="563"/>
                  </a:lnTo>
                  <a:lnTo>
                    <a:pt x="1617" y="565"/>
                  </a:lnTo>
                  <a:lnTo>
                    <a:pt x="1617" y="567"/>
                  </a:lnTo>
                  <a:lnTo>
                    <a:pt x="1617" y="569"/>
                  </a:lnTo>
                  <a:lnTo>
                    <a:pt x="1617" y="571"/>
                  </a:lnTo>
                  <a:lnTo>
                    <a:pt x="1617" y="573"/>
                  </a:lnTo>
                  <a:lnTo>
                    <a:pt x="1617" y="575"/>
                  </a:lnTo>
                  <a:lnTo>
                    <a:pt x="1617" y="577"/>
                  </a:lnTo>
                  <a:lnTo>
                    <a:pt x="1619" y="577"/>
                  </a:lnTo>
                  <a:lnTo>
                    <a:pt x="1619" y="579"/>
                  </a:lnTo>
                  <a:lnTo>
                    <a:pt x="1619" y="581"/>
                  </a:lnTo>
                  <a:lnTo>
                    <a:pt x="1621" y="583"/>
                  </a:lnTo>
                  <a:lnTo>
                    <a:pt x="1621" y="585"/>
                  </a:lnTo>
                  <a:lnTo>
                    <a:pt x="1623" y="587"/>
                  </a:lnTo>
                  <a:lnTo>
                    <a:pt x="1623" y="589"/>
                  </a:lnTo>
                  <a:lnTo>
                    <a:pt x="1625" y="589"/>
                  </a:lnTo>
                  <a:lnTo>
                    <a:pt x="1626" y="589"/>
                  </a:lnTo>
                  <a:lnTo>
                    <a:pt x="1628" y="589"/>
                  </a:lnTo>
                  <a:lnTo>
                    <a:pt x="1630" y="589"/>
                  </a:lnTo>
                  <a:lnTo>
                    <a:pt x="1632" y="589"/>
                  </a:lnTo>
                  <a:lnTo>
                    <a:pt x="1634" y="589"/>
                  </a:lnTo>
                  <a:lnTo>
                    <a:pt x="1636" y="589"/>
                  </a:lnTo>
                  <a:lnTo>
                    <a:pt x="1638" y="587"/>
                  </a:lnTo>
                  <a:lnTo>
                    <a:pt x="1640" y="587"/>
                  </a:lnTo>
                  <a:lnTo>
                    <a:pt x="1642" y="587"/>
                  </a:lnTo>
                  <a:lnTo>
                    <a:pt x="1642" y="589"/>
                  </a:lnTo>
                  <a:lnTo>
                    <a:pt x="1642" y="587"/>
                  </a:lnTo>
                  <a:lnTo>
                    <a:pt x="1644" y="589"/>
                  </a:lnTo>
                  <a:lnTo>
                    <a:pt x="1646" y="589"/>
                  </a:lnTo>
                  <a:lnTo>
                    <a:pt x="1648" y="589"/>
                  </a:lnTo>
                  <a:lnTo>
                    <a:pt x="1648" y="591"/>
                  </a:lnTo>
                  <a:lnTo>
                    <a:pt x="1650" y="593"/>
                  </a:lnTo>
                  <a:lnTo>
                    <a:pt x="1650" y="595"/>
                  </a:lnTo>
                  <a:lnTo>
                    <a:pt x="1648" y="595"/>
                  </a:lnTo>
                  <a:lnTo>
                    <a:pt x="1648" y="597"/>
                  </a:lnTo>
                  <a:lnTo>
                    <a:pt x="1646" y="597"/>
                  </a:lnTo>
                  <a:lnTo>
                    <a:pt x="1644" y="599"/>
                  </a:lnTo>
                  <a:lnTo>
                    <a:pt x="1644" y="601"/>
                  </a:lnTo>
                  <a:lnTo>
                    <a:pt x="1642" y="601"/>
                  </a:lnTo>
                  <a:lnTo>
                    <a:pt x="1640" y="601"/>
                  </a:lnTo>
                  <a:lnTo>
                    <a:pt x="1640" y="603"/>
                  </a:lnTo>
                  <a:lnTo>
                    <a:pt x="1638" y="603"/>
                  </a:lnTo>
                  <a:lnTo>
                    <a:pt x="1638" y="605"/>
                  </a:lnTo>
                  <a:lnTo>
                    <a:pt x="1636" y="605"/>
                  </a:lnTo>
                  <a:lnTo>
                    <a:pt x="1634" y="607"/>
                  </a:lnTo>
                  <a:lnTo>
                    <a:pt x="1634" y="609"/>
                  </a:lnTo>
                  <a:lnTo>
                    <a:pt x="1632" y="610"/>
                  </a:lnTo>
                  <a:lnTo>
                    <a:pt x="1632" y="612"/>
                  </a:lnTo>
                  <a:lnTo>
                    <a:pt x="1630" y="612"/>
                  </a:lnTo>
                  <a:lnTo>
                    <a:pt x="1630" y="614"/>
                  </a:lnTo>
                  <a:lnTo>
                    <a:pt x="1630" y="616"/>
                  </a:lnTo>
                  <a:lnTo>
                    <a:pt x="1630" y="618"/>
                  </a:lnTo>
                  <a:lnTo>
                    <a:pt x="1630" y="620"/>
                  </a:lnTo>
                  <a:lnTo>
                    <a:pt x="1632" y="620"/>
                  </a:lnTo>
                  <a:lnTo>
                    <a:pt x="1632" y="624"/>
                  </a:lnTo>
                  <a:lnTo>
                    <a:pt x="1630" y="624"/>
                  </a:lnTo>
                  <a:lnTo>
                    <a:pt x="1630" y="626"/>
                  </a:lnTo>
                  <a:lnTo>
                    <a:pt x="1628" y="628"/>
                  </a:lnTo>
                  <a:lnTo>
                    <a:pt x="1628" y="630"/>
                  </a:lnTo>
                  <a:lnTo>
                    <a:pt x="1630" y="632"/>
                  </a:lnTo>
                  <a:lnTo>
                    <a:pt x="1628" y="636"/>
                  </a:lnTo>
                  <a:lnTo>
                    <a:pt x="1626" y="638"/>
                  </a:lnTo>
                  <a:lnTo>
                    <a:pt x="1626" y="640"/>
                  </a:lnTo>
                  <a:lnTo>
                    <a:pt x="1626" y="642"/>
                  </a:lnTo>
                  <a:lnTo>
                    <a:pt x="1626" y="644"/>
                  </a:lnTo>
                  <a:lnTo>
                    <a:pt x="1626" y="646"/>
                  </a:lnTo>
                  <a:lnTo>
                    <a:pt x="1626" y="648"/>
                  </a:lnTo>
                  <a:lnTo>
                    <a:pt x="1625" y="648"/>
                  </a:lnTo>
                  <a:lnTo>
                    <a:pt x="1623" y="650"/>
                  </a:lnTo>
                  <a:lnTo>
                    <a:pt x="1621" y="652"/>
                  </a:lnTo>
                  <a:lnTo>
                    <a:pt x="1619" y="654"/>
                  </a:lnTo>
                  <a:lnTo>
                    <a:pt x="1619" y="656"/>
                  </a:lnTo>
                  <a:lnTo>
                    <a:pt x="1619" y="658"/>
                  </a:lnTo>
                  <a:lnTo>
                    <a:pt x="1619" y="660"/>
                  </a:lnTo>
                  <a:lnTo>
                    <a:pt x="1615" y="664"/>
                  </a:lnTo>
                  <a:lnTo>
                    <a:pt x="1615" y="666"/>
                  </a:lnTo>
                  <a:lnTo>
                    <a:pt x="1613" y="666"/>
                  </a:lnTo>
                  <a:lnTo>
                    <a:pt x="1611" y="666"/>
                  </a:lnTo>
                  <a:lnTo>
                    <a:pt x="1607" y="666"/>
                  </a:lnTo>
                  <a:lnTo>
                    <a:pt x="1605" y="664"/>
                  </a:lnTo>
                  <a:lnTo>
                    <a:pt x="1605" y="666"/>
                  </a:lnTo>
                  <a:lnTo>
                    <a:pt x="1603" y="666"/>
                  </a:lnTo>
                  <a:lnTo>
                    <a:pt x="1603" y="668"/>
                  </a:lnTo>
                  <a:lnTo>
                    <a:pt x="1601" y="670"/>
                  </a:lnTo>
                  <a:lnTo>
                    <a:pt x="1601" y="672"/>
                  </a:lnTo>
                  <a:lnTo>
                    <a:pt x="1601" y="674"/>
                  </a:lnTo>
                  <a:lnTo>
                    <a:pt x="1601" y="676"/>
                  </a:lnTo>
                  <a:lnTo>
                    <a:pt x="1601" y="679"/>
                  </a:lnTo>
                  <a:lnTo>
                    <a:pt x="1601" y="681"/>
                  </a:lnTo>
                  <a:lnTo>
                    <a:pt x="1601" y="683"/>
                  </a:lnTo>
                  <a:lnTo>
                    <a:pt x="1601" y="685"/>
                  </a:lnTo>
                  <a:lnTo>
                    <a:pt x="1599" y="685"/>
                  </a:lnTo>
                  <a:lnTo>
                    <a:pt x="1599" y="687"/>
                  </a:lnTo>
                  <a:lnTo>
                    <a:pt x="1599" y="689"/>
                  </a:lnTo>
                  <a:lnTo>
                    <a:pt x="1597" y="691"/>
                  </a:lnTo>
                  <a:lnTo>
                    <a:pt x="1597" y="693"/>
                  </a:lnTo>
                  <a:lnTo>
                    <a:pt x="1593" y="699"/>
                  </a:lnTo>
                  <a:lnTo>
                    <a:pt x="1591" y="701"/>
                  </a:lnTo>
                  <a:lnTo>
                    <a:pt x="1589" y="703"/>
                  </a:lnTo>
                  <a:lnTo>
                    <a:pt x="1587" y="707"/>
                  </a:lnTo>
                  <a:lnTo>
                    <a:pt x="1585" y="709"/>
                  </a:lnTo>
                  <a:lnTo>
                    <a:pt x="1583" y="711"/>
                  </a:lnTo>
                  <a:lnTo>
                    <a:pt x="1581" y="715"/>
                  </a:lnTo>
                  <a:lnTo>
                    <a:pt x="1581" y="717"/>
                  </a:lnTo>
                  <a:lnTo>
                    <a:pt x="1581" y="723"/>
                  </a:lnTo>
                  <a:lnTo>
                    <a:pt x="1581" y="725"/>
                  </a:lnTo>
                  <a:lnTo>
                    <a:pt x="1583" y="727"/>
                  </a:lnTo>
                  <a:lnTo>
                    <a:pt x="1583" y="729"/>
                  </a:lnTo>
                  <a:lnTo>
                    <a:pt x="1583" y="733"/>
                  </a:lnTo>
                  <a:lnTo>
                    <a:pt x="1583" y="735"/>
                  </a:lnTo>
                  <a:lnTo>
                    <a:pt x="1585" y="739"/>
                  </a:lnTo>
                  <a:lnTo>
                    <a:pt x="1583" y="741"/>
                  </a:lnTo>
                  <a:lnTo>
                    <a:pt x="1583" y="743"/>
                  </a:lnTo>
                  <a:lnTo>
                    <a:pt x="1583" y="745"/>
                  </a:lnTo>
                  <a:lnTo>
                    <a:pt x="1583" y="746"/>
                  </a:lnTo>
                  <a:lnTo>
                    <a:pt x="1581" y="748"/>
                  </a:lnTo>
                  <a:lnTo>
                    <a:pt x="1581" y="750"/>
                  </a:lnTo>
                  <a:lnTo>
                    <a:pt x="1577" y="752"/>
                  </a:lnTo>
                  <a:lnTo>
                    <a:pt x="1575" y="752"/>
                  </a:lnTo>
                  <a:lnTo>
                    <a:pt x="1573" y="754"/>
                  </a:lnTo>
                  <a:lnTo>
                    <a:pt x="1571" y="754"/>
                  </a:lnTo>
                  <a:lnTo>
                    <a:pt x="1569" y="756"/>
                  </a:lnTo>
                  <a:lnTo>
                    <a:pt x="1569" y="758"/>
                  </a:lnTo>
                  <a:lnTo>
                    <a:pt x="1567" y="760"/>
                  </a:lnTo>
                  <a:lnTo>
                    <a:pt x="1569" y="760"/>
                  </a:lnTo>
                  <a:lnTo>
                    <a:pt x="1569" y="762"/>
                  </a:lnTo>
                  <a:lnTo>
                    <a:pt x="1569" y="764"/>
                  </a:lnTo>
                  <a:lnTo>
                    <a:pt x="1569" y="766"/>
                  </a:lnTo>
                  <a:lnTo>
                    <a:pt x="1569" y="768"/>
                  </a:lnTo>
                  <a:lnTo>
                    <a:pt x="1569" y="772"/>
                  </a:lnTo>
                  <a:lnTo>
                    <a:pt x="1569" y="774"/>
                  </a:lnTo>
                  <a:lnTo>
                    <a:pt x="1567" y="774"/>
                  </a:lnTo>
                  <a:lnTo>
                    <a:pt x="1567" y="776"/>
                  </a:lnTo>
                  <a:lnTo>
                    <a:pt x="1567" y="778"/>
                  </a:lnTo>
                  <a:lnTo>
                    <a:pt x="1567" y="780"/>
                  </a:lnTo>
                  <a:lnTo>
                    <a:pt x="1567" y="782"/>
                  </a:lnTo>
                  <a:lnTo>
                    <a:pt x="1567" y="784"/>
                  </a:lnTo>
                  <a:lnTo>
                    <a:pt x="1567" y="786"/>
                  </a:lnTo>
                  <a:lnTo>
                    <a:pt x="1567" y="788"/>
                  </a:lnTo>
                  <a:lnTo>
                    <a:pt x="1565" y="790"/>
                  </a:lnTo>
                  <a:lnTo>
                    <a:pt x="1565" y="792"/>
                  </a:lnTo>
                  <a:lnTo>
                    <a:pt x="1563" y="794"/>
                  </a:lnTo>
                  <a:lnTo>
                    <a:pt x="1563" y="796"/>
                  </a:lnTo>
                  <a:lnTo>
                    <a:pt x="1563" y="798"/>
                  </a:lnTo>
                  <a:lnTo>
                    <a:pt x="1561" y="798"/>
                  </a:lnTo>
                  <a:lnTo>
                    <a:pt x="1561" y="800"/>
                  </a:lnTo>
                  <a:lnTo>
                    <a:pt x="1561" y="802"/>
                  </a:lnTo>
                  <a:lnTo>
                    <a:pt x="1561" y="804"/>
                  </a:lnTo>
                  <a:lnTo>
                    <a:pt x="1561" y="806"/>
                  </a:lnTo>
                  <a:lnTo>
                    <a:pt x="1561" y="808"/>
                  </a:lnTo>
                  <a:lnTo>
                    <a:pt x="1561" y="810"/>
                  </a:lnTo>
                  <a:lnTo>
                    <a:pt x="1561" y="812"/>
                  </a:lnTo>
                  <a:lnTo>
                    <a:pt x="1561" y="815"/>
                  </a:lnTo>
                  <a:lnTo>
                    <a:pt x="1563" y="815"/>
                  </a:lnTo>
                  <a:lnTo>
                    <a:pt x="1565" y="817"/>
                  </a:lnTo>
                  <a:lnTo>
                    <a:pt x="1567" y="817"/>
                  </a:lnTo>
                  <a:lnTo>
                    <a:pt x="1569" y="817"/>
                  </a:lnTo>
                  <a:lnTo>
                    <a:pt x="1571" y="817"/>
                  </a:lnTo>
                  <a:lnTo>
                    <a:pt x="1571" y="815"/>
                  </a:lnTo>
                  <a:lnTo>
                    <a:pt x="1571" y="813"/>
                  </a:lnTo>
                  <a:lnTo>
                    <a:pt x="1573" y="813"/>
                  </a:lnTo>
                  <a:lnTo>
                    <a:pt x="1573" y="812"/>
                  </a:lnTo>
                  <a:lnTo>
                    <a:pt x="1575" y="810"/>
                  </a:lnTo>
                  <a:lnTo>
                    <a:pt x="1575" y="808"/>
                  </a:lnTo>
                  <a:lnTo>
                    <a:pt x="1577" y="808"/>
                  </a:lnTo>
                  <a:lnTo>
                    <a:pt x="1577" y="806"/>
                  </a:lnTo>
                  <a:lnTo>
                    <a:pt x="1579" y="806"/>
                  </a:lnTo>
                  <a:lnTo>
                    <a:pt x="1581" y="804"/>
                  </a:lnTo>
                  <a:lnTo>
                    <a:pt x="1583" y="804"/>
                  </a:lnTo>
                  <a:lnTo>
                    <a:pt x="1585" y="804"/>
                  </a:lnTo>
                  <a:lnTo>
                    <a:pt x="1587" y="804"/>
                  </a:lnTo>
                  <a:lnTo>
                    <a:pt x="1589" y="806"/>
                  </a:lnTo>
                  <a:lnTo>
                    <a:pt x="1589" y="808"/>
                  </a:lnTo>
                  <a:lnTo>
                    <a:pt x="1591" y="808"/>
                  </a:lnTo>
                  <a:lnTo>
                    <a:pt x="1591" y="810"/>
                  </a:lnTo>
                  <a:lnTo>
                    <a:pt x="1591" y="812"/>
                  </a:lnTo>
                  <a:lnTo>
                    <a:pt x="1591" y="813"/>
                  </a:lnTo>
                  <a:lnTo>
                    <a:pt x="1589" y="815"/>
                  </a:lnTo>
                  <a:lnTo>
                    <a:pt x="1589" y="817"/>
                  </a:lnTo>
                  <a:lnTo>
                    <a:pt x="1589" y="819"/>
                  </a:lnTo>
                  <a:lnTo>
                    <a:pt x="1589" y="821"/>
                  </a:lnTo>
                  <a:lnTo>
                    <a:pt x="1587" y="823"/>
                  </a:lnTo>
                  <a:lnTo>
                    <a:pt x="1587" y="825"/>
                  </a:lnTo>
                  <a:lnTo>
                    <a:pt x="1585" y="825"/>
                  </a:lnTo>
                  <a:lnTo>
                    <a:pt x="1585" y="827"/>
                  </a:lnTo>
                  <a:lnTo>
                    <a:pt x="1583" y="829"/>
                  </a:lnTo>
                  <a:lnTo>
                    <a:pt x="1581" y="831"/>
                  </a:lnTo>
                  <a:lnTo>
                    <a:pt x="1581" y="833"/>
                  </a:lnTo>
                  <a:lnTo>
                    <a:pt x="1579" y="833"/>
                  </a:lnTo>
                  <a:lnTo>
                    <a:pt x="1577" y="835"/>
                  </a:lnTo>
                  <a:lnTo>
                    <a:pt x="1575" y="835"/>
                  </a:lnTo>
                  <a:lnTo>
                    <a:pt x="1573" y="835"/>
                  </a:lnTo>
                  <a:lnTo>
                    <a:pt x="1571" y="835"/>
                  </a:lnTo>
                  <a:lnTo>
                    <a:pt x="1571" y="837"/>
                  </a:lnTo>
                  <a:lnTo>
                    <a:pt x="1569" y="839"/>
                  </a:lnTo>
                  <a:lnTo>
                    <a:pt x="1569" y="841"/>
                  </a:lnTo>
                  <a:lnTo>
                    <a:pt x="1571" y="843"/>
                  </a:lnTo>
                  <a:lnTo>
                    <a:pt x="1571" y="845"/>
                  </a:lnTo>
                  <a:lnTo>
                    <a:pt x="1571" y="847"/>
                  </a:lnTo>
                  <a:lnTo>
                    <a:pt x="1571" y="849"/>
                  </a:lnTo>
                  <a:lnTo>
                    <a:pt x="1569" y="849"/>
                  </a:lnTo>
                  <a:lnTo>
                    <a:pt x="1569" y="851"/>
                  </a:lnTo>
                  <a:lnTo>
                    <a:pt x="1569" y="853"/>
                  </a:lnTo>
                  <a:lnTo>
                    <a:pt x="1569" y="855"/>
                  </a:lnTo>
                  <a:lnTo>
                    <a:pt x="1567" y="855"/>
                  </a:lnTo>
                  <a:lnTo>
                    <a:pt x="1565" y="855"/>
                  </a:lnTo>
                  <a:lnTo>
                    <a:pt x="1565" y="857"/>
                  </a:lnTo>
                  <a:lnTo>
                    <a:pt x="1563" y="857"/>
                  </a:lnTo>
                  <a:lnTo>
                    <a:pt x="1561" y="857"/>
                  </a:lnTo>
                  <a:lnTo>
                    <a:pt x="1561" y="859"/>
                  </a:lnTo>
                  <a:lnTo>
                    <a:pt x="1559" y="859"/>
                  </a:lnTo>
                  <a:lnTo>
                    <a:pt x="1557" y="859"/>
                  </a:lnTo>
                  <a:lnTo>
                    <a:pt x="1556" y="859"/>
                  </a:lnTo>
                  <a:lnTo>
                    <a:pt x="1554" y="859"/>
                  </a:lnTo>
                  <a:lnTo>
                    <a:pt x="1554" y="861"/>
                  </a:lnTo>
                  <a:lnTo>
                    <a:pt x="1552" y="861"/>
                  </a:lnTo>
                  <a:lnTo>
                    <a:pt x="1550" y="863"/>
                  </a:lnTo>
                  <a:lnTo>
                    <a:pt x="1550" y="865"/>
                  </a:lnTo>
                  <a:lnTo>
                    <a:pt x="1550" y="867"/>
                  </a:lnTo>
                  <a:lnTo>
                    <a:pt x="1548" y="869"/>
                  </a:lnTo>
                  <a:lnTo>
                    <a:pt x="1548" y="871"/>
                  </a:lnTo>
                  <a:lnTo>
                    <a:pt x="1546" y="873"/>
                  </a:lnTo>
                  <a:lnTo>
                    <a:pt x="1544" y="875"/>
                  </a:lnTo>
                  <a:lnTo>
                    <a:pt x="1546" y="875"/>
                  </a:lnTo>
                  <a:lnTo>
                    <a:pt x="1548" y="877"/>
                  </a:lnTo>
                  <a:lnTo>
                    <a:pt x="1548" y="875"/>
                  </a:lnTo>
                  <a:lnTo>
                    <a:pt x="1548" y="873"/>
                  </a:lnTo>
                  <a:lnTo>
                    <a:pt x="1550" y="873"/>
                  </a:lnTo>
                  <a:lnTo>
                    <a:pt x="1550" y="871"/>
                  </a:lnTo>
                  <a:lnTo>
                    <a:pt x="1552" y="871"/>
                  </a:lnTo>
                  <a:lnTo>
                    <a:pt x="1552" y="873"/>
                  </a:lnTo>
                  <a:lnTo>
                    <a:pt x="1554" y="873"/>
                  </a:lnTo>
                  <a:lnTo>
                    <a:pt x="1554" y="871"/>
                  </a:lnTo>
                  <a:lnTo>
                    <a:pt x="1554" y="869"/>
                  </a:lnTo>
                  <a:lnTo>
                    <a:pt x="1556" y="869"/>
                  </a:lnTo>
                  <a:lnTo>
                    <a:pt x="1557" y="869"/>
                  </a:lnTo>
                  <a:lnTo>
                    <a:pt x="1559" y="869"/>
                  </a:lnTo>
                  <a:lnTo>
                    <a:pt x="1559" y="867"/>
                  </a:lnTo>
                  <a:lnTo>
                    <a:pt x="1561" y="867"/>
                  </a:lnTo>
                  <a:lnTo>
                    <a:pt x="1561" y="869"/>
                  </a:lnTo>
                  <a:lnTo>
                    <a:pt x="1563" y="869"/>
                  </a:lnTo>
                  <a:lnTo>
                    <a:pt x="1565" y="869"/>
                  </a:lnTo>
                  <a:lnTo>
                    <a:pt x="1565" y="867"/>
                  </a:lnTo>
                  <a:lnTo>
                    <a:pt x="1567" y="867"/>
                  </a:lnTo>
                  <a:lnTo>
                    <a:pt x="1567" y="869"/>
                  </a:lnTo>
                  <a:lnTo>
                    <a:pt x="1569" y="869"/>
                  </a:lnTo>
                  <a:lnTo>
                    <a:pt x="1569" y="871"/>
                  </a:lnTo>
                  <a:lnTo>
                    <a:pt x="1569" y="873"/>
                  </a:lnTo>
                  <a:lnTo>
                    <a:pt x="1569" y="875"/>
                  </a:lnTo>
                  <a:lnTo>
                    <a:pt x="1571" y="875"/>
                  </a:lnTo>
                  <a:lnTo>
                    <a:pt x="1573" y="875"/>
                  </a:lnTo>
                  <a:lnTo>
                    <a:pt x="1573" y="873"/>
                  </a:lnTo>
                  <a:lnTo>
                    <a:pt x="1575" y="875"/>
                  </a:lnTo>
                  <a:lnTo>
                    <a:pt x="1573" y="877"/>
                  </a:lnTo>
                  <a:lnTo>
                    <a:pt x="1575" y="877"/>
                  </a:lnTo>
                  <a:lnTo>
                    <a:pt x="1577" y="877"/>
                  </a:lnTo>
                  <a:lnTo>
                    <a:pt x="1577" y="879"/>
                  </a:lnTo>
                  <a:lnTo>
                    <a:pt x="1579" y="879"/>
                  </a:lnTo>
                  <a:lnTo>
                    <a:pt x="1577" y="879"/>
                  </a:lnTo>
                  <a:lnTo>
                    <a:pt x="1577" y="880"/>
                  </a:lnTo>
                  <a:lnTo>
                    <a:pt x="1579" y="880"/>
                  </a:lnTo>
                  <a:lnTo>
                    <a:pt x="1581" y="879"/>
                  </a:lnTo>
                  <a:lnTo>
                    <a:pt x="1583" y="879"/>
                  </a:lnTo>
                  <a:lnTo>
                    <a:pt x="1583" y="880"/>
                  </a:lnTo>
                  <a:lnTo>
                    <a:pt x="1583" y="882"/>
                  </a:lnTo>
                  <a:lnTo>
                    <a:pt x="1585" y="882"/>
                  </a:lnTo>
                  <a:lnTo>
                    <a:pt x="1587" y="882"/>
                  </a:lnTo>
                  <a:lnTo>
                    <a:pt x="1587" y="884"/>
                  </a:lnTo>
                  <a:lnTo>
                    <a:pt x="1587" y="886"/>
                  </a:lnTo>
                  <a:lnTo>
                    <a:pt x="1587" y="888"/>
                  </a:lnTo>
                  <a:lnTo>
                    <a:pt x="1589" y="888"/>
                  </a:lnTo>
                  <a:lnTo>
                    <a:pt x="1591" y="888"/>
                  </a:lnTo>
                  <a:lnTo>
                    <a:pt x="1593" y="888"/>
                  </a:lnTo>
                  <a:lnTo>
                    <a:pt x="1593" y="886"/>
                  </a:lnTo>
                  <a:lnTo>
                    <a:pt x="1593" y="884"/>
                  </a:lnTo>
                  <a:lnTo>
                    <a:pt x="1595" y="884"/>
                  </a:lnTo>
                  <a:lnTo>
                    <a:pt x="1597" y="884"/>
                  </a:lnTo>
                  <a:lnTo>
                    <a:pt x="1597" y="886"/>
                  </a:lnTo>
                  <a:lnTo>
                    <a:pt x="1595" y="886"/>
                  </a:lnTo>
                  <a:lnTo>
                    <a:pt x="1595" y="888"/>
                  </a:lnTo>
                  <a:lnTo>
                    <a:pt x="1597" y="888"/>
                  </a:lnTo>
                  <a:lnTo>
                    <a:pt x="1597" y="890"/>
                  </a:lnTo>
                  <a:lnTo>
                    <a:pt x="1595" y="890"/>
                  </a:lnTo>
                  <a:lnTo>
                    <a:pt x="1597" y="890"/>
                  </a:lnTo>
                  <a:lnTo>
                    <a:pt x="1599" y="890"/>
                  </a:lnTo>
                  <a:lnTo>
                    <a:pt x="1601" y="888"/>
                  </a:lnTo>
                  <a:lnTo>
                    <a:pt x="1601" y="890"/>
                  </a:lnTo>
                  <a:lnTo>
                    <a:pt x="1601" y="892"/>
                  </a:lnTo>
                  <a:lnTo>
                    <a:pt x="1603" y="892"/>
                  </a:lnTo>
                  <a:lnTo>
                    <a:pt x="1603" y="890"/>
                  </a:lnTo>
                  <a:lnTo>
                    <a:pt x="1605" y="892"/>
                  </a:lnTo>
                  <a:lnTo>
                    <a:pt x="1605" y="894"/>
                  </a:lnTo>
                  <a:lnTo>
                    <a:pt x="1607" y="894"/>
                  </a:lnTo>
                  <a:lnTo>
                    <a:pt x="1607" y="896"/>
                  </a:lnTo>
                  <a:lnTo>
                    <a:pt x="1605" y="896"/>
                  </a:lnTo>
                  <a:lnTo>
                    <a:pt x="1605" y="898"/>
                  </a:lnTo>
                  <a:lnTo>
                    <a:pt x="1607" y="898"/>
                  </a:lnTo>
                  <a:lnTo>
                    <a:pt x="1609" y="898"/>
                  </a:lnTo>
                  <a:lnTo>
                    <a:pt x="1609" y="896"/>
                  </a:lnTo>
                  <a:lnTo>
                    <a:pt x="1611" y="896"/>
                  </a:lnTo>
                  <a:lnTo>
                    <a:pt x="1611" y="898"/>
                  </a:lnTo>
                  <a:lnTo>
                    <a:pt x="1611" y="900"/>
                  </a:lnTo>
                  <a:lnTo>
                    <a:pt x="1611" y="902"/>
                  </a:lnTo>
                  <a:lnTo>
                    <a:pt x="1609" y="904"/>
                  </a:lnTo>
                  <a:lnTo>
                    <a:pt x="1611" y="904"/>
                  </a:lnTo>
                  <a:lnTo>
                    <a:pt x="1611" y="906"/>
                  </a:lnTo>
                  <a:lnTo>
                    <a:pt x="1611" y="908"/>
                  </a:lnTo>
                  <a:lnTo>
                    <a:pt x="1611" y="910"/>
                  </a:lnTo>
                  <a:lnTo>
                    <a:pt x="1613" y="912"/>
                  </a:lnTo>
                  <a:lnTo>
                    <a:pt x="1613" y="914"/>
                  </a:lnTo>
                  <a:lnTo>
                    <a:pt x="1613" y="916"/>
                  </a:lnTo>
                  <a:lnTo>
                    <a:pt x="1615" y="918"/>
                  </a:lnTo>
                  <a:lnTo>
                    <a:pt x="1615" y="920"/>
                  </a:lnTo>
                  <a:lnTo>
                    <a:pt x="1617" y="922"/>
                  </a:lnTo>
                  <a:lnTo>
                    <a:pt x="1617" y="924"/>
                  </a:lnTo>
                  <a:lnTo>
                    <a:pt x="1617" y="926"/>
                  </a:lnTo>
                  <a:lnTo>
                    <a:pt x="1617" y="928"/>
                  </a:lnTo>
                  <a:lnTo>
                    <a:pt x="1619" y="932"/>
                  </a:lnTo>
                  <a:lnTo>
                    <a:pt x="1621" y="934"/>
                  </a:lnTo>
                  <a:lnTo>
                    <a:pt x="1623" y="936"/>
                  </a:lnTo>
                  <a:lnTo>
                    <a:pt x="1623" y="938"/>
                  </a:lnTo>
                  <a:lnTo>
                    <a:pt x="1625" y="940"/>
                  </a:lnTo>
                  <a:lnTo>
                    <a:pt x="1626" y="942"/>
                  </a:lnTo>
                  <a:lnTo>
                    <a:pt x="1626" y="944"/>
                  </a:lnTo>
                  <a:lnTo>
                    <a:pt x="1628" y="944"/>
                  </a:lnTo>
                  <a:lnTo>
                    <a:pt x="1628" y="946"/>
                  </a:lnTo>
                  <a:lnTo>
                    <a:pt x="1630" y="947"/>
                  </a:lnTo>
                  <a:lnTo>
                    <a:pt x="1632" y="949"/>
                  </a:lnTo>
                  <a:lnTo>
                    <a:pt x="1632" y="951"/>
                  </a:lnTo>
                  <a:lnTo>
                    <a:pt x="1634" y="951"/>
                  </a:lnTo>
                  <a:lnTo>
                    <a:pt x="1634" y="953"/>
                  </a:lnTo>
                  <a:lnTo>
                    <a:pt x="1636" y="955"/>
                  </a:lnTo>
                  <a:lnTo>
                    <a:pt x="1638" y="955"/>
                  </a:lnTo>
                  <a:lnTo>
                    <a:pt x="1638" y="957"/>
                  </a:lnTo>
                  <a:lnTo>
                    <a:pt x="1642" y="961"/>
                  </a:lnTo>
                  <a:lnTo>
                    <a:pt x="1642" y="963"/>
                  </a:lnTo>
                  <a:lnTo>
                    <a:pt x="1644" y="965"/>
                  </a:lnTo>
                  <a:lnTo>
                    <a:pt x="1644" y="967"/>
                  </a:lnTo>
                  <a:lnTo>
                    <a:pt x="1646" y="967"/>
                  </a:lnTo>
                  <a:lnTo>
                    <a:pt x="1646" y="969"/>
                  </a:lnTo>
                  <a:lnTo>
                    <a:pt x="1648" y="971"/>
                  </a:lnTo>
                  <a:lnTo>
                    <a:pt x="1650" y="973"/>
                  </a:lnTo>
                  <a:lnTo>
                    <a:pt x="1652" y="975"/>
                  </a:lnTo>
                  <a:lnTo>
                    <a:pt x="1654" y="977"/>
                  </a:lnTo>
                  <a:lnTo>
                    <a:pt x="1654" y="979"/>
                  </a:lnTo>
                  <a:lnTo>
                    <a:pt x="1656" y="981"/>
                  </a:lnTo>
                  <a:lnTo>
                    <a:pt x="1658" y="983"/>
                  </a:lnTo>
                  <a:lnTo>
                    <a:pt x="1662" y="985"/>
                  </a:lnTo>
                  <a:lnTo>
                    <a:pt x="1664" y="987"/>
                  </a:lnTo>
                  <a:lnTo>
                    <a:pt x="1666" y="989"/>
                  </a:lnTo>
                  <a:lnTo>
                    <a:pt x="1668" y="991"/>
                  </a:lnTo>
                  <a:lnTo>
                    <a:pt x="1668" y="993"/>
                  </a:lnTo>
                  <a:lnTo>
                    <a:pt x="1670" y="995"/>
                  </a:lnTo>
                  <a:lnTo>
                    <a:pt x="1672" y="997"/>
                  </a:lnTo>
                  <a:lnTo>
                    <a:pt x="1674" y="999"/>
                  </a:lnTo>
                  <a:lnTo>
                    <a:pt x="1674" y="1001"/>
                  </a:lnTo>
                  <a:lnTo>
                    <a:pt x="1676" y="1003"/>
                  </a:lnTo>
                  <a:lnTo>
                    <a:pt x="1678" y="1005"/>
                  </a:lnTo>
                  <a:lnTo>
                    <a:pt x="1680" y="1009"/>
                  </a:lnTo>
                  <a:lnTo>
                    <a:pt x="1682" y="1011"/>
                  </a:lnTo>
                  <a:lnTo>
                    <a:pt x="1684" y="1013"/>
                  </a:lnTo>
                  <a:lnTo>
                    <a:pt x="1686" y="1013"/>
                  </a:lnTo>
                  <a:lnTo>
                    <a:pt x="1688" y="1013"/>
                  </a:lnTo>
                  <a:lnTo>
                    <a:pt x="1690" y="1016"/>
                  </a:lnTo>
                  <a:lnTo>
                    <a:pt x="1692" y="1018"/>
                  </a:lnTo>
                  <a:lnTo>
                    <a:pt x="1694" y="1020"/>
                  </a:lnTo>
                  <a:lnTo>
                    <a:pt x="1695" y="1022"/>
                  </a:lnTo>
                  <a:lnTo>
                    <a:pt x="1697" y="1024"/>
                  </a:lnTo>
                  <a:lnTo>
                    <a:pt x="1697" y="1026"/>
                  </a:lnTo>
                  <a:lnTo>
                    <a:pt x="1699" y="1028"/>
                  </a:lnTo>
                  <a:lnTo>
                    <a:pt x="1701" y="1030"/>
                  </a:lnTo>
                  <a:lnTo>
                    <a:pt x="1703" y="1032"/>
                  </a:lnTo>
                  <a:lnTo>
                    <a:pt x="1703" y="1034"/>
                  </a:lnTo>
                  <a:lnTo>
                    <a:pt x="1705" y="1034"/>
                  </a:lnTo>
                  <a:lnTo>
                    <a:pt x="1705" y="1036"/>
                  </a:lnTo>
                  <a:lnTo>
                    <a:pt x="1705" y="1038"/>
                  </a:lnTo>
                  <a:lnTo>
                    <a:pt x="1705" y="1040"/>
                  </a:lnTo>
                  <a:lnTo>
                    <a:pt x="1705" y="1042"/>
                  </a:lnTo>
                  <a:lnTo>
                    <a:pt x="1707" y="1044"/>
                  </a:lnTo>
                  <a:lnTo>
                    <a:pt x="1707" y="1046"/>
                  </a:lnTo>
                  <a:lnTo>
                    <a:pt x="1709" y="1048"/>
                  </a:lnTo>
                  <a:lnTo>
                    <a:pt x="1709" y="1050"/>
                  </a:lnTo>
                  <a:lnTo>
                    <a:pt x="1711" y="1052"/>
                  </a:lnTo>
                  <a:lnTo>
                    <a:pt x="1711" y="1054"/>
                  </a:lnTo>
                  <a:lnTo>
                    <a:pt x="1713" y="1058"/>
                  </a:lnTo>
                  <a:lnTo>
                    <a:pt x="1713" y="1060"/>
                  </a:lnTo>
                  <a:lnTo>
                    <a:pt x="1715" y="1060"/>
                  </a:lnTo>
                  <a:lnTo>
                    <a:pt x="1715" y="1062"/>
                  </a:lnTo>
                  <a:lnTo>
                    <a:pt x="1717" y="1064"/>
                  </a:lnTo>
                  <a:lnTo>
                    <a:pt x="1719" y="1066"/>
                  </a:lnTo>
                  <a:lnTo>
                    <a:pt x="1719" y="1068"/>
                  </a:lnTo>
                  <a:lnTo>
                    <a:pt x="1721" y="1070"/>
                  </a:lnTo>
                  <a:lnTo>
                    <a:pt x="1723" y="1072"/>
                  </a:lnTo>
                  <a:lnTo>
                    <a:pt x="1723" y="1074"/>
                  </a:lnTo>
                  <a:lnTo>
                    <a:pt x="1723" y="1076"/>
                  </a:lnTo>
                  <a:lnTo>
                    <a:pt x="1725" y="1078"/>
                  </a:lnTo>
                  <a:lnTo>
                    <a:pt x="1727" y="1080"/>
                  </a:lnTo>
                  <a:lnTo>
                    <a:pt x="1727" y="1081"/>
                  </a:lnTo>
                  <a:lnTo>
                    <a:pt x="1729" y="1083"/>
                  </a:lnTo>
                  <a:lnTo>
                    <a:pt x="1731" y="1083"/>
                  </a:lnTo>
                  <a:lnTo>
                    <a:pt x="1731" y="1085"/>
                  </a:lnTo>
                  <a:lnTo>
                    <a:pt x="1733" y="1087"/>
                  </a:lnTo>
                  <a:lnTo>
                    <a:pt x="1733" y="1089"/>
                  </a:lnTo>
                  <a:lnTo>
                    <a:pt x="1735" y="1091"/>
                  </a:lnTo>
                  <a:lnTo>
                    <a:pt x="1737" y="1093"/>
                  </a:lnTo>
                  <a:lnTo>
                    <a:pt x="1739" y="1095"/>
                  </a:lnTo>
                  <a:lnTo>
                    <a:pt x="1739" y="1097"/>
                  </a:lnTo>
                  <a:lnTo>
                    <a:pt x="1741" y="1097"/>
                  </a:lnTo>
                  <a:lnTo>
                    <a:pt x="1743" y="1097"/>
                  </a:lnTo>
                  <a:lnTo>
                    <a:pt x="1743" y="1099"/>
                  </a:lnTo>
                  <a:lnTo>
                    <a:pt x="1741" y="1103"/>
                  </a:lnTo>
                  <a:lnTo>
                    <a:pt x="1741" y="1105"/>
                  </a:lnTo>
                  <a:lnTo>
                    <a:pt x="1743" y="1105"/>
                  </a:lnTo>
                  <a:lnTo>
                    <a:pt x="1745" y="1103"/>
                  </a:lnTo>
                  <a:lnTo>
                    <a:pt x="1747" y="1101"/>
                  </a:lnTo>
                  <a:lnTo>
                    <a:pt x="1749" y="1101"/>
                  </a:lnTo>
                  <a:lnTo>
                    <a:pt x="1751" y="1103"/>
                  </a:lnTo>
                  <a:lnTo>
                    <a:pt x="1751" y="1105"/>
                  </a:lnTo>
                  <a:lnTo>
                    <a:pt x="1751" y="1103"/>
                  </a:lnTo>
                  <a:lnTo>
                    <a:pt x="1751" y="1105"/>
                  </a:lnTo>
                  <a:lnTo>
                    <a:pt x="1753" y="1105"/>
                  </a:lnTo>
                  <a:lnTo>
                    <a:pt x="1753" y="1103"/>
                  </a:lnTo>
                  <a:lnTo>
                    <a:pt x="1755" y="1103"/>
                  </a:lnTo>
                  <a:lnTo>
                    <a:pt x="1757" y="1105"/>
                  </a:lnTo>
                  <a:lnTo>
                    <a:pt x="1759" y="1105"/>
                  </a:lnTo>
                  <a:lnTo>
                    <a:pt x="1759" y="1107"/>
                  </a:lnTo>
                  <a:lnTo>
                    <a:pt x="1757" y="1109"/>
                  </a:lnTo>
                  <a:lnTo>
                    <a:pt x="1759" y="1109"/>
                  </a:lnTo>
                  <a:lnTo>
                    <a:pt x="1761" y="1109"/>
                  </a:lnTo>
                  <a:lnTo>
                    <a:pt x="1763" y="1109"/>
                  </a:lnTo>
                  <a:lnTo>
                    <a:pt x="1764" y="1109"/>
                  </a:lnTo>
                  <a:lnTo>
                    <a:pt x="1763" y="1109"/>
                  </a:lnTo>
                  <a:lnTo>
                    <a:pt x="1763" y="1111"/>
                  </a:lnTo>
                  <a:lnTo>
                    <a:pt x="1761" y="1111"/>
                  </a:lnTo>
                  <a:lnTo>
                    <a:pt x="1761" y="1113"/>
                  </a:lnTo>
                  <a:lnTo>
                    <a:pt x="1761" y="1115"/>
                  </a:lnTo>
                  <a:lnTo>
                    <a:pt x="1763" y="1115"/>
                  </a:lnTo>
                  <a:lnTo>
                    <a:pt x="1761" y="1115"/>
                  </a:lnTo>
                  <a:lnTo>
                    <a:pt x="1761" y="1117"/>
                  </a:lnTo>
                  <a:lnTo>
                    <a:pt x="1761" y="1119"/>
                  </a:lnTo>
                  <a:lnTo>
                    <a:pt x="1761" y="1121"/>
                  </a:lnTo>
                  <a:lnTo>
                    <a:pt x="1763" y="1121"/>
                  </a:lnTo>
                  <a:lnTo>
                    <a:pt x="1764" y="1121"/>
                  </a:lnTo>
                  <a:lnTo>
                    <a:pt x="1764" y="1119"/>
                  </a:lnTo>
                  <a:lnTo>
                    <a:pt x="1764" y="1117"/>
                  </a:lnTo>
                  <a:lnTo>
                    <a:pt x="1766" y="1117"/>
                  </a:lnTo>
                  <a:lnTo>
                    <a:pt x="1766" y="1119"/>
                  </a:lnTo>
                  <a:lnTo>
                    <a:pt x="1768" y="1119"/>
                  </a:lnTo>
                  <a:lnTo>
                    <a:pt x="1766" y="1119"/>
                  </a:lnTo>
                  <a:lnTo>
                    <a:pt x="1766" y="1121"/>
                  </a:lnTo>
                  <a:lnTo>
                    <a:pt x="1768" y="1121"/>
                  </a:lnTo>
                  <a:lnTo>
                    <a:pt x="1766" y="1123"/>
                  </a:lnTo>
                  <a:lnTo>
                    <a:pt x="1768" y="1123"/>
                  </a:lnTo>
                  <a:lnTo>
                    <a:pt x="1768" y="1125"/>
                  </a:lnTo>
                  <a:lnTo>
                    <a:pt x="1768" y="1127"/>
                  </a:lnTo>
                  <a:lnTo>
                    <a:pt x="1768" y="1129"/>
                  </a:lnTo>
                  <a:lnTo>
                    <a:pt x="1770" y="1129"/>
                  </a:lnTo>
                  <a:lnTo>
                    <a:pt x="1770" y="1127"/>
                  </a:lnTo>
                  <a:lnTo>
                    <a:pt x="1770" y="1129"/>
                  </a:lnTo>
                  <a:lnTo>
                    <a:pt x="1772" y="1129"/>
                  </a:lnTo>
                  <a:lnTo>
                    <a:pt x="1772" y="1131"/>
                  </a:lnTo>
                  <a:lnTo>
                    <a:pt x="1772" y="1133"/>
                  </a:lnTo>
                  <a:lnTo>
                    <a:pt x="1770" y="1133"/>
                  </a:lnTo>
                  <a:lnTo>
                    <a:pt x="1770" y="1135"/>
                  </a:lnTo>
                  <a:lnTo>
                    <a:pt x="1770" y="1137"/>
                  </a:lnTo>
                  <a:lnTo>
                    <a:pt x="1772" y="1139"/>
                  </a:lnTo>
                  <a:lnTo>
                    <a:pt x="1772" y="1141"/>
                  </a:lnTo>
                  <a:lnTo>
                    <a:pt x="1772" y="1143"/>
                  </a:lnTo>
                  <a:lnTo>
                    <a:pt x="1772" y="1145"/>
                  </a:lnTo>
                  <a:lnTo>
                    <a:pt x="1770" y="1145"/>
                  </a:lnTo>
                  <a:lnTo>
                    <a:pt x="1770" y="1147"/>
                  </a:lnTo>
                  <a:lnTo>
                    <a:pt x="1770" y="1149"/>
                  </a:lnTo>
                  <a:lnTo>
                    <a:pt x="1772" y="1149"/>
                  </a:lnTo>
                  <a:lnTo>
                    <a:pt x="1772" y="1150"/>
                  </a:lnTo>
                  <a:lnTo>
                    <a:pt x="1772" y="1152"/>
                  </a:lnTo>
                  <a:lnTo>
                    <a:pt x="1772" y="1154"/>
                  </a:lnTo>
                  <a:lnTo>
                    <a:pt x="1772" y="1158"/>
                  </a:lnTo>
                  <a:lnTo>
                    <a:pt x="1774" y="1158"/>
                  </a:lnTo>
                  <a:lnTo>
                    <a:pt x="1772" y="1160"/>
                  </a:lnTo>
                  <a:lnTo>
                    <a:pt x="1772" y="1162"/>
                  </a:lnTo>
                  <a:lnTo>
                    <a:pt x="1774" y="1162"/>
                  </a:lnTo>
                  <a:lnTo>
                    <a:pt x="1774" y="1164"/>
                  </a:lnTo>
                  <a:lnTo>
                    <a:pt x="1776" y="1166"/>
                  </a:lnTo>
                  <a:lnTo>
                    <a:pt x="1776" y="1168"/>
                  </a:lnTo>
                  <a:lnTo>
                    <a:pt x="1778" y="1168"/>
                  </a:lnTo>
                  <a:lnTo>
                    <a:pt x="1776" y="1168"/>
                  </a:lnTo>
                  <a:lnTo>
                    <a:pt x="1778" y="1172"/>
                  </a:lnTo>
                  <a:lnTo>
                    <a:pt x="1780" y="1176"/>
                  </a:lnTo>
                  <a:lnTo>
                    <a:pt x="1782" y="1178"/>
                  </a:lnTo>
                  <a:lnTo>
                    <a:pt x="1782" y="1180"/>
                  </a:lnTo>
                  <a:lnTo>
                    <a:pt x="1784" y="1182"/>
                  </a:lnTo>
                  <a:lnTo>
                    <a:pt x="1784" y="1184"/>
                  </a:lnTo>
                  <a:lnTo>
                    <a:pt x="1786" y="1184"/>
                  </a:lnTo>
                  <a:lnTo>
                    <a:pt x="1788" y="1188"/>
                  </a:lnTo>
                  <a:lnTo>
                    <a:pt x="1792" y="1190"/>
                  </a:lnTo>
                  <a:lnTo>
                    <a:pt x="1792" y="1192"/>
                  </a:lnTo>
                  <a:lnTo>
                    <a:pt x="1794" y="1194"/>
                  </a:lnTo>
                  <a:lnTo>
                    <a:pt x="1796" y="1196"/>
                  </a:lnTo>
                  <a:lnTo>
                    <a:pt x="1796" y="1200"/>
                  </a:lnTo>
                  <a:lnTo>
                    <a:pt x="1798" y="1200"/>
                  </a:lnTo>
                  <a:lnTo>
                    <a:pt x="1798" y="1202"/>
                  </a:lnTo>
                  <a:lnTo>
                    <a:pt x="1798" y="1204"/>
                  </a:lnTo>
                  <a:lnTo>
                    <a:pt x="1800" y="1204"/>
                  </a:lnTo>
                  <a:lnTo>
                    <a:pt x="1802" y="1204"/>
                  </a:lnTo>
                  <a:lnTo>
                    <a:pt x="1804" y="1204"/>
                  </a:lnTo>
                  <a:lnTo>
                    <a:pt x="1804" y="1206"/>
                  </a:lnTo>
                  <a:lnTo>
                    <a:pt x="1804" y="1208"/>
                  </a:lnTo>
                  <a:lnTo>
                    <a:pt x="1804" y="1210"/>
                  </a:lnTo>
                  <a:lnTo>
                    <a:pt x="1804" y="1212"/>
                  </a:lnTo>
                  <a:lnTo>
                    <a:pt x="1806" y="1212"/>
                  </a:lnTo>
                  <a:lnTo>
                    <a:pt x="1808" y="1212"/>
                  </a:lnTo>
                  <a:lnTo>
                    <a:pt x="1810" y="1212"/>
                  </a:lnTo>
                  <a:lnTo>
                    <a:pt x="1810" y="1214"/>
                  </a:lnTo>
                  <a:lnTo>
                    <a:pt x="1810" y="1216"/>
                  </a:lnTo>
                  <a:lnTo>
                    <a:pt x="1808" y="1216"/>
                  </a:lnTo>
                  <a:lnTo>
                    <a:pt x="1808" y="1217"/>
                  </a:lnTo>
                  <a:lnTo>
                    <a:pt x="1810" y="1217"/>
                  </a:lnTo>
                  <a:lnTo>
                    <a:pt x="1810" y="1219"/>
                  </a:lnTo>
                  <a:lnTo>
                    <a:pt x="1810" y="1221"/>
                  </a:lnTo>
                  <a:lnTo>
                    <a:pt x="1812" y="1221"/>
                  </a:lnTo>
                  <a:lnTo>
                    <a:pt x="1812" y="1223"/>
                  </a:lnTo>
                  <a:lnTo>
                    <a:pt x="1812" y="1225"/>
                  </a:lnTo>
                  <a:lnTo>
                    <a:pt x="1812" y="1227"/>
                  </a:lnTo>
                  <a:lnTo>
                    <a:pt x="1812" y="1229"/>
                  </a:lnTo>
                  <a:lnTo>
                    <a:pt x="1814" y="1229"/>
                  </a:lnTo>
                  <a:lnTo>
                    <a:pt x="1812" y="1231"/>
                  </a:lnTo>
                  <a:lnTo>
                    <a:pt x="1814" y="1231"/>
                  </a:lnTo>
                  <a:lnTo>
                    <a:pt x="1816" y="1231"/>
                  </a:lnTo>
                  <a:lnTo>
                    <a:pt x="1816" y="1233"/>
                  </a:lnTo>
                  <a:lnTo>
                    <a:pt x="1816" y="1235"/>
                  </a:lnTo>
                  <a:lnTo>
                    <a:pt x="1816" y="1237"/>
                  </a:lnTo>
                  <a:lnTo>
                    <a:pt x="1816" y="1239"/>
                  </a:lnTo>
                  <a:lnTo>
                    <a:pt x="1814" y="1239"/>
                  </a:lnTo>
                  <a:lnTo>
                    <a:pt x="1812" y="1239"/>
                  </a:lnTo>
                  <a:lnTo>
                    <a:pt x="1812" y="1241"/>
                  </a:lnTo>
                  <a:lnTo>
                    <a:pt x="1810" y="1241"/>
                  </a:lnTo>
                  <a:lnTo>
                    <a:pt x="1810" y="1243"/>
                  </a:lnTo>
                  <a:lnTo>
                    <a:pt x="1808" y="1243"/>
                  </a:lnTo>
                  <a:lnTo>
                    <a:pt x="1806" y="1243"/>
                  </a:lnTo>
                  <a:lnTo>
                    <a:pt x="1804" y="1243"/>
                  </a:lnTo>
                  <a:lnTo>
                    <a:pt x="1802" y="1243"/>
                  </a:lnTo>
                  <a:lnTo>
                    <a:pt x="1802" y="1241"/>
                  </a:lnTo>
                  <a:lnTo>
                    <a:pt x="1800" y="1241"/>
                  </a:lnTo>
                  <a:lnTo>
                    <a:pt x="1798" y="1241"/>
                  </a:lnTo>
                  <a:lnTo>
                    <a:pt x="1798" y="1243"/>
                  </a:lnTo>
                  <a:lnTo>
                    <a:pt x="1796" y="1243"/>
                  </a:lnTo>
                  <a:lnTo>
                    <a:pt x="1796" y="1245"/>
                  </a:lnTo>
                  <a:lnTo>
                    <a:pt x="1796" y="1247"/>
                  </a:lnTo>
                  <a:lnTo>
                    <a:pt x="1794" y="1247"/>
                  </a:lnTo>
                  <a:lnTo>
                    <a:pt x="1794" y="1249"/>
                  </a:lnTo>
                  <a:lnTo>
                    <a:pt x="1794" y="1251"/>
                  </a:lnTo>
                  <a:lnTo>
                    <a:pt x="1794" y="1253"/>
                  </a:lnTo>
                  <a:lnTo>
                    <a:pt x="1794" y="1255"/>
                  </a:lnTo>
                  <a:lnTo>
                    <a:pt x="1794" y="1257"/>
                  </a:lnTo>
                  <a:lnTo>
                    <a:pt x="1794" y="1259"/>
                  </a:lnTo>
                  <a:lnTo>
                    <a:pt x="1794" y="1261"/>
                  </a:lnTo>
                  <a:lnTo>
                    <a:pt x="1792" y="1261"/>
                  </a:lnTo>
                  <a:lnTo>
                    <a:pt x="1792" y="1263"/>
                  </a:lnTo>
                  <a:lnTo>
                    <a:pt x="1790" y="1263"/>
                  </a:lnTo>
                  <a:lnTo>
                    <a:pt x="1790" y="1265"/>
                  </a:lnTo>
                  <a:lnTo>
                    <a:pt x="1788" y="1265"/>
                  </a:lnTo>
                  <a:lnTo>
                    <a:pt x="1786" y="1265"/>
                  </a:lnTo>
                  <a:lnTo>
                    <a:pt x="1784" y="1265"/>
                  </a:lnTo>
                  <a:lnTo>
                    <a:pt x="1782" y="1265"/>
                  </a:lnTo>
                  <a:lnTo>
                    <a:pt x="1780" y="1265"/>
                  </a:lnTo>
                  <a:lnTo>
                    <a:pt x="1780" y="1263"/>
                  </a:lnTo>
                  <a:lnTo>
                    <a:pt x="1778" y="1265"/>
                  </a:lnTo>
                  <a:lnTo>
                    <a:pt x="1778" y="1263"/>
                  </a:lnTo>
                  <a:lnTo>
                    <a:pt x="1776" y="1263"/>
                  </a:lnTo>
                  <a:lnTo>
                    <a:pt x="1774" y="1263"/>
                  </a:lnTo>
                  <a:lnTo>
                    <a:pt x="1774" y="1261"/>
                  </a:lnTo>
                  <a:lnTo>
                    <a:pt x="1772" y="1261"/>
                  </a:lnTo>
                  <a:lnTo>
                    <a:pt x="1770" y="1261"/>
                  </a:lnTo>
                  <a:lnTo>
                    <a:pt x="1770" y="1259"/>
                  </a:lnTo>
                  <a:lnTo>
                    <a:pt x="1768" y="1259"/>
                  </a:lnTo>
                  <a:lnTo>
                    <a:pt x="1766" y="1259"/>
                  </a:lnTo>
                  <a:lnTo>
                    <a:pt x="1766" y="1261"/>
                  </a:lnTo>
                  <a:lnTo>
                    <a:pt x="1764" y="1261"/>
                  </a:lnTo>
                  <a:lnTo>
                    <a:pt x="1763" y="1261"/>
                  </a:lnTo>
                  <a:lnTo>
                    <a:pt x="1763" y="1263"/>
                  </a:lnTo>
                  <a:lnTo>
                    <a:pt x="1763" y="1265"/>
                  </a:lnTo>
                  <a:lnTo>
                    <a:pt x="1763" y="1267"/>
                  </a:lnTo>
                  <a:lnTo>
                    <a:pt x="1763" y="1269"/>
                  </a:lnTo>
                  <a:lnTo>
                    <a:pt x="1761" y="1269"/>
                  </a:lnTo>
                  <a:lnTo>
                    <a:pt x="1761" y="1271"/>
                  </a:lnTo>
                  <a:lnTo>
                    <a:pt x="1761" y="1273"/>
                  </a:lnTo>
                  <a:lnTo>
                    <a:pt x="1761" y="1275"/>
                  </a:lnTo>
                  <a:lnTo>
                    <a:pt x="1761" y="1277"/>
                  </a:lnTo>
                  <a:lnTo>
                    <a:pt x="1761" y="1279"/>
                  </a:lnTo>
                  <a:lnTo>
                    <a:pt x="1763" y="1279"/>
                  </a:lnTo>
                  <a:lnTo>
                    <a:pt x="1763" y="1281"/>
                  </a:lnTo>
                  <a:lnTo>
                    <a:pt x="1764" y="1281"/>
                  </a:lnTo>
                  <a:lnTo>
                    <a:pt x="1764" y="1283"/>
                  </a:lnTo>
                  <a:lnTo>
                    <a:pt x="1766" y="1283"/>
                  </a:lnTo>
                  <a:lnTo>
                    <a:pt x="1766" y="1284"/>
                  </a:lnTo>
                  <a:lnTo>
                    <a:pt x="1766" y="1286"/>
                  </a:lnTo>
                  <a:lnTo>
                    <a:pt x="1764" y="1286"/>
                  </a:lnTo>
                  <a:lnTo>
                    <a:pt x="1764" y="1288"/>
                  </a:lnTo>
                  <a:lnTo>
                    <a:pt x="1763" y="1288"/>
                  </a:lnTo>
                  <a:lnTo>
                    <a:pt x="1763" y="1286"/>
                  </a:lnTo>
                  <a:lnTo>
                    <a:pt x="1761" y="1286"/>
                  </a:lnTo>
                  <a:lnTo>
                    <a:pt x="1759" y="1284"/>
                  </a:lnTo>
                  <a:lnTo>
                    <a:pt x="1757" y="1283"/>
                  </a:lnTo>
                  <a:lnTo>
                    <a:pt x="1755" y="1283"/>
                  </a:lnTo>
                  <a:lnTo>
                    <a:pt x="1755" y="1281"/>
                  </a:lnTo>
                  <a:lnTo>
                    <a:pt x="1755" y="1279"/>
                  </a:lnTo>
                  <a:lnTo>
                    <a:pt x="1753" y="1279"/>
                  </a:lnTo>
                  <a:lnTo>
                    <a:pt x="1753" y="1277"/>
                  </a:lnTo>
                  <a:lnTo>
                    <a:pt x="1753" y="1275"/>
                  </a:lnTo>
                  <a:lnTo>
                    <a:pt x="1751" y="1275"/>
                  </a:lnTo>
                  <a:lnTo>
                    <a:pt x="1751" y="1273"/>
                  </a:lnTo>
                  <a:lnTo>
                    <a:pt x="1751" y="1271"/>
                  </a:lnTo>
                  <a:lnTo>
                    <a:pt x="1749" y="1271"/>
                  </a:lnTo>
                  <a:lnTo>
                    <a:pt x="1749" y="1269"/>
                  </a:lnTo>
                  <a:lnTo>
                    <a:pt x="1749" y="1267"/>
                  </a:lnTo>
                  <a:lnTo>
                    <a:pt x="1747" y="1265"/>
                  </a:lnTo>
                  <a:lnTo>
                    <a:pt x="1747" y="1263"/>
                  </a:lnTo>
                  <a:lnTo>
                    <a:pt x="1747" y="1261"/>
                  </a:lnTo>
                  <a:lnTo>
                    <a:pt x="1745" y="1259"/>
                  </a:lnTo>
                  <a:lnTo>
                    <a:pt x="1745" y="1257"/>
                  </a:lnTo>
                  <a:lnTo>
                    <a:pt x="1743" y="1255"/>
                  </a:lnTo>
                  <a:lnTo>
                    <a:pt x="1743" y="1251"/>
                  </a:lnTo>
                  <a:lnTo>
                    <a:pt x="1741" y="1249"/>
                  </a:lnTo>
                  <a:lnTo>
                    <a:pt x="1741" y="1247"/>
                  </a:lnTo>
                  <a:lnTo>
                    <a:pt x="1741" y="1245"/>
                  </a:lnTo>
                  <a:lnTo>
                    <a:pt x="1739" y="1243"/>
                  </a:lnTo>
                  <a:lnTo>
                    <a:pt x="1739" y="1241"/>
                  </a:lnTo>
                  <a:lnTo>
                    <a:pt x="1737" y="1239"/>
                  </a:lnTo>
                  <a:lnTo>
                    <a:pt x="1737" y="1237"/>
                  </a:lnTo>
                  <a:lnTo>
                    <a:pt x="1735" y="1237"/>
                  </a:lnTo>
                  <a:lnTo>
                    <a:pt x="1735" y="1235"/>
                  </a:lnTo>
                  <a:lnTo>
                    <a:pt x="1733" y="1235"/>
                  </a:lnTo>
                  <a:lnTo>
                    <a:pt x="1733" y="1233"/>
                  </a:lnTo>
                  <a:lnTo>
                    <a:pt x="1731" y="1233"/>
                  </a:lnTo>
                  <a:lnTo>
                    <a:pt x="1731" y="1231"/>
                  </a:lnTo>
                  <a:lnTo>
                    <a:pt x="1731" y="1229"/>
                  </a:lnTo>
                  <a:lnTo>
                    <a:pt x="1731" y="1227"/>
                  </a:lnTo>
                  <a:lnTo>
                    <a:pt x="1729" y="1227"/>
                  </a:lnTo>
                  <a:lnTo>
                    <a:pt x="1729" y="1225"/>
                  </a:lnTo>
                  <a:lnTo>
                    <a:pt x="1729" y="1223"/>
                  </a:lnTo>
                  <a:lnTo>
                    <a:pt x="1729" y="1221"/>
                  </a:lnTo>
                  <a:lnTo>
                    <a:pt x="1727" y="1221"/>
                  </a:lnTo>
                  <a:lnTo>
                    <a:pt x="1727" y="1219"/>
                  </a:lnTo>
                  <a:lnTo>
                    <a:pt x="1727" y="1217"/>
                  </a:lnTo>
                  <a:lnTo>
                    <a:pt x="1727" y="1216"/>
                  </a:lnTo>
                  <a:lnTo>
                    <a:pt x="1727" y="1214"/>
                  </a:lnTo>
                  <a:lnTo>
                    <a:pt x="1725" y="1214"/>
                  </a:lnTo>
                  <a:lnTo>
                    <a:pt x="1725" y="1212"/>
                  </a:lnTo>
                  <a:lnTo>
                    <a:pt x="1723" y="1210"/>
                  </a:lnTo>
                  <a:lnTo>
                    <a:pt x="1723" y="1208"/>
                  </a:lnTo>
                  <a:lnTo>
                    <a:pt x="1721" y="1208"/>
                  </a:lnTo>
                  <a:lnTo>
                    <a:pt x="1721" y="1206"/>
                  </a:lnTo>
                  <a:lnTo>
                    <a:pt x="1719" y="1206"/>
                  </a:lnTo>
                  <a:lnTo>
                    <a:pt x="1719" y="1204"/>
                  </a:lnTo>
                  <a:lnTo>
                    <a:pt x="1719" y="1202"/>
                  </a:lnTo>
                  <a:lnTo>
                    <a:pt x="1717" y="1202"/>
                  </a:lnTo>
                  <a:lnTo>
                    <a:pt x="1717" y="1200"/>
                  </a:lnTo>
                  <a:lnTo>
                    <a:pt x="1715" y="1200"/>
                  </a:lnTo>
                  <a:lnTo>
                    <a:pt x="1715" y="1198"/>
                  </a:lnTo>
                  <a:lnTo>
                    <a:pt x="1713" y="1198"/>
                  </a:lnTo>
                  <a:lnTo>
                    <a:pt x="1713" y="1196"/>
                  </a:lnTo>
                  <a:lnTo>
                    <a:pt x="1711" y="1194"/>
                  </a:lnTo>
                  <a:lnTo>
                    <a:pt x="1711" y="1192"/>
                  </a:lnTo>
                  <a:lnTo>
                    <a:pt x="1709" y="1192"/>
                  </a:lnTo>
                  <a:lnTo>
                    <a:pt x="1709" y="1190"/>
                  </a:lnTo>
                  <a:lnTo>
                    <a:pt x="1707" y="1188"/>
                  </a:lnTo>
                  <a:lnTo>
                    <a:pt x="1707" y="1186"/>
                  </a:lnTo>
                  <a:lnTo>
                    <a:pt x="1707" y="1184"/>
                  </a:lnTo>
                  <a:lnTo>
                    <a:pt x="1707" y="1182"/>
                  </a:lnTo>
                  <a:lnTo>
                    <a:pt x="1707" y="1180"/>
                  </a:lnTo>
                  <a:lnTo>
                    <a:pt x="1707" y="1178"/>
                  </a:lnTo>
                  <a:lnTo>
                    <a:pt x="1709" y="1178"/>
                  </a:lnTo>
                  <a:lnTo>
                    <a:pt x="1709" y="1176"/>
                  </a:lnTo>
                  <a:lnTo>
                    <a:pt x="1709" y="1174"/>
                  </a:lnTo>
                  <a:lnTo>
                    <a:pt x="1709" y="1172"/>
                  </a:lnTo>
                  <a:lnTo>
                    <a:pt x="1711" y="1172"/>
                  </a:lnTo>
                  <a:lnTo>
                    <a:pt x="1711" y="1170"/>
                  </a:lnTo>
                  <a:lnTo>
                    <a:pt x="1711" y="1168"/>
                  </a:lnTo>
                  <a:lnTo>
                    <a:pt x="1711" y="1166"/>
                  </a:lnTo>
                  <a:lnTo>
                    <a:pt x="1713" y="1166"/>
                  </a:lnTo>
                  <a:lnTo>
                    <a:pt x="1713" y="1164"/>
                  </a:lnTo>
                  <a:lnTo>
                    <a:pt x="1713" y="1162"/>
                  </a:lnTo>
                  <a:lnTo>
                    <a:pt x="1713" y="1160"/>
                  </a:lnTo>
                  <a:lnTo>
                    <a:pt x="1715" y="1158"/>
                  </a:lnTo>
                  <a:lnTo>
                    <a:pt x="1717" y="1156"/>
                  </a:lnTo>
                  <a:lnTo>
                    <a:pt x="1717" y="1154"/>
                  </a:lnTo>
                  <a:lnTo>
                    <a:pt x="1717" y="1152"/>
                  </a:lnTo>
                  <a:lnTo>
                    <a:pt x="1715" y="1152"/>
                  </a:lnTo>
                  <a:lnTo>
                    <a:pt x="1713" y="1152"/>
                  </a:lnTo>
                  <a:lnTo>
                    <a:pt x="1711" y="1152"/>
                  </a:lnTo>
                  <a:lnTo>
                    <a:pt x="1711" y="1150"/>
                  </a:lnTo>
                  <a:lnTo>
                    <a:pt x="1709" y="1150"/>
                  </a:lnTo>
                  <a:lnTo>
                    <a:pt x="1707" y="1150"/>
                  </a:lnTo>
                  <a:lnTo>
                    <a:pt x="1705" y="1150"/>
                  </a:lnTo>
                  <a:lnTo>
                    <a:pt x="1705" y="1149"/>
                  </a:lnTo>
                  <a:lnTo>
                    <a:pt x="1703" y="1149"/>
                  </a:lnTo>
                  <a:lnTo>
                    <a:pt x="1701" y="1149"/>
                  </a:lnTo>
                  <a:lnTo>
                    <a:pt x="1699" y="1147"/>
                  </a:lnTo>
                  <a:lnTo>
                    <a:pt x="1697" y="1147"/>
                  </a:lnTo>
                  <a:lnTo>
                    <a:pt x="1695" y="1147"/>
                  </a:lnTo>
                  <a:lnTo>
                    <a:pt x="1695" y="1145"/>
                  </a:lnTo>
                  <a:lnTo>
                    <a:pt x="1694" y="1145"/>
                  </a:lnTo>
                  <a:lnTo>
                    <a:pt x="1692" y="1145"/>
                  </a:lnTo>
                  <a:lnTo>
                    <a:pt x="1690" y="1145"/>
                  </a:lnTo>
                  <a:lnTo>
                    <a:pt x="1688" y="1143"/>
                  </a:lnTo>
                  <a:lnTo>
                    <a:pt x="1686" y="1143"/>
                  </a:lnTo>
                  <a:lnTo>
                    <a:pt x="1684" y="1143"/>
                  </a:lnTo>
                  <a:lnTo>
                    <a:pt x="1684" y="1141"/>
                  </a:lnTo>
                  <a:lnTo>
                    <a:pt x="1682" y="1141"/>
                  </a:lnTo>
                  <a:lnTo>
                    <a:pt x="1680" y="1139"/>
                  </a:lnTo>
                  <a:lnTo>
                    <a:pt x="1678" y="1139"/>
                  </a:lnTo>
                  <a:lnTo>
                    <a:pt x="1676" y="1139"/>
                  </a:lnTo>
                  <a:lnTo>
                    <a:pt x="1674" y="1139"/>
                  </a:lnTo>
                  <a:lnTo>
                    <a:pt x="1672" y="1139"/>
                  </a:lnTo>
                  <a:lnTo>
                    <a:pt x="1670" y="1139"/>
                  </a:lnTo>
                  <a:lnTo>
                    <a:pt x="1668" y="1139"/>
                  </a:lnTo>
                  <a:lnTo>
                    <a:pt x="1666" y="1139"/>
                  </a:lnTo>
                  <a:lnTo>
                    <a:pt x="1664" y="1137"/>
                  </a:lnTo>
                  <a:lnTo>
                    <a:pt x="1662" y="1135"/>
                  </a:lnTo>
                  <a:lnTo>
                    <a:pt x="1660" y="1133"/>
                  </a:lnTo>
                  <a:lnTo>
                    <a:pt x="1658" y="1133"/>
                  </a:lnTo>
                  <a:lnTo>
                    <a:pt x="1658" y="1131"/>
                  </a:lnTo>
                  <a:lnTo>
                    <a:pt x="1656" y="1131"/>
                  </a:lnTo>
                  <a:lnTo>
                    <a:pt x="1654" y="1129"/>
                  </a:lnTo>
                  <a:lnTo>
                    <a:pt x="1654" y="1127"/>
                  </a:lnTo>
                  <a:lnTo>
                    <a:pt x="1652" y="1127"/>
                  </a:lnTo>
                  <a:lnTo>
                    <a:pt x="1652" y="1125"/>
                  </a:lnTo>
                  <a:lnTo>
                    <a:pt x="1650" y="1123"/>
                  </a:lnTo>
                  <a:lnTo>
                    <a:pt x="1650" y="1121"/>
                  </a:lnTo>
                  <a:lnTo>
                    <a:pt x="1648" y="1121"/>
                  </a:lnTo>
                  <a:lnTo>
                    <a:pt x="1648" y="1119"/>
                  </a:lnTo>
                  <a:lnTo>
                    <a:pt x="1646" y="1117"/>
                  </a:lnTo>
                  <a:lnTo>
                    <a:pt x="1646" y="1115"/>
                  </a:lnTo>
                  <a:lnTo>
                    <a:pt x="1644" y="1113"/>
                  </a:lnTo>
                  <a:lnTo>
                    <a:pt x="1644" y="1111"/>
                  </a:lnTo>
                  <a:lnTo>
                    <a:pt x="1642" y="1109"/>
                  </a:lnTo>
                  <a:lnTo>
                    <a:pt x="1642" y="1107"/>
                  </a:lnTo>
                  <a:lnTo>
                    <a:pt x="1640" y="1107"/>
                  </a:lnTo>
                  <a:lnTo>
                    <a:pt x="1640" y="1105"/>
                  </a:lnTo>
                  <a:lnTo>
                    <a:pt x="1638" y="1105"/>
                  </a:lnTo>
                  <a:lnTo>
                    <a:pt x="1638" y="1103"/>
                  </a:lnTo>
                  <a:lnTo>
                    <a:pt x="1636" y="1101"/>
                  </a:lnTo>
                  <a:lnTo>
                    <a:pt x="1634" y="1101"/>
                  </a:lnTo>
                  <a:lnTo>
                    <a:pt x="1634" y="1099"/>
                  </a:lnTo>
                  <a:lnTo>
                    <a:pt x="1634" y="1097"/>
                  </a:lnTo>
                  <a:lnTo>
                    <a:pt x="1634" y="1095"/>
                  </a:lnTo>
                  <a:lnTo>
                    <a:pt x="1636" y="1095"/>
                  </a:lnTo>
                  <a:lnTo>
                    <a:pt x="1636" y="1093"/>
                  </a:lnTo>
                  <a:lnTo>
                    <a:pt x="1636" y="1091"/>
                  </a:lnTo>
                  <a:lnTo>
                    <a:pt x="1634" y="1091"/>
                  </a:lnTo>
                  <a:lnTo>
                    <a:pt x="1634" y="1089"/>
                  </a:lnTo>
                  <a:lnTo>
                    <a:pt x="1634" y="1087"/>
                  </a:lnTo>
                  <a:lnTo>
                    <a:pt x="1634" y="1085"/>
                  </a:lnTo>
                  <a:lnTo>
                    <a:pt x="1634" y="1083"/>
                  </a:lnTo>
                  <a:lnTo>
                    <a:pt x="1634" y="1081"/>
                  </a:lnTo>
                  <a:lnTo>
                    <a:pt x="1634" y="1080"/>
                  </a:lnTo>
                  <a:lnTo>
                    <a:pt x="1634" y="1078"/>
                  </a:lnTo>
                  <a:lnTo>
                    <a:pt x="1632" y="1078"/>
                  </a:lnTo>
                  <a:lnTo>
                    <a:pt x="1632" y="1076"/>
                  </a:lnTo>
                  <a:lnTo>
                    <a:pt x="1632" y="1074"/>
                  </a:lnTo>
                  <a:lnTo>
                    <a:pt x="1630" y="1072"/>
                  </a:lnTo>
                  <a:lnTo>
                    <a:pt x="1630" y="1070"/>
                  </a:lnTo>
                  <a:lnTo>
                    <a:pt x="1632" y="1070"/>
                  </a:lnTo>
                  <a:lnTo>
                    <a:pt x="1632" y="1068"/>
                  </a:lnTo>
                  <a:lnTo>
                    <a:pt x="1630" y="1070"/>
                  </a:lnTo>
                  <a:lnTo>
                    <a:pt x="1630" y="1068"/>
                  </a:lnTo>
                  <a:lnTo>
                    <a:pt x="1628" y="1066"/>
                  </a:lnTo>
                  <a:lnTo>
                    <a:pt x="1628" y="1064"/>
                  </a:lnTo>
                  <a:lnTo>
                    <a:pt x="1626" y="1062"/>
                  </a:lnTo>
                  <a:lnTo>
                    <a:pt x="1626" y="1060"/>
                  </a:lnTo>
                  <a:lnTo>
                    <a:pt x="1625" y="1060"/>
                  </a:lnTo>
                  <a:lnTo>
                    <a:pt x="1625" y="1058"/>
                  </a:lnTo>
                  <a:lnTo>
                    <a:pt x="1623" y="1058"/>
                  </a:lnTo>
                  <a:lnTo>
                    <a:pt x="1621" y="1058"/>
                  </a:lnTo>
                  <a:lnTo>
                    <a:pt x="1621" y="1056"/>
                  </a:lnTo>
                  <a:lnTo>
                    <a:pt x="1621" y="1054"/>
                  </a:lnTo>
                  <a:lnTo>
                    <a:pt x="1619" y="1054"/>
                  </a:lnTo>
                  <a:lnTo>
                    <a:pt x="1619" y="1052"/>
                  </a:lnTo>
                  <a:lnTo>
                    <a:pt x="1619" y="1050"/>
                  </a:lnTo>
                  <a:lnTo>
                    <a:pt x="1617" y="1050"/>
                  </a:lnTo>
                  <a:lnTo>
                    <a:pt x="1617" y="1048"/>
                  </a:lnTo>
                  <a:lnTo>
                    <a:pt x="1615" y="1048"/>
                  </a:lnTo>
                  <a:lnTo>
                    <a:pt x="1615" y="1046"/>
                  </a:lnTo>
                  <a:lnTo>
                    <a:pt x="1613" y="1046"/>
                  </a:lnTo>
                  <a:lnTo>
                    <a:pt x="1613" y="1044"/>
                  </a:lnTo>
                  <a:lnTo>
                    <a:pt x="1613" y="1042"/>
                  </a:lnTo>
                  <a:lnTo>
                    <a:pt x="1613" y="1040"/>
                  </a:lnTo>
                  <a:lnTo>
                    <a:pt x="1615" y="1040"/>
                  </a:lnTo>
                  <a:lnTo>
                    <a:pt x="1615" y="1038"/>
                  </a:lnTo>
                  <a:lnTo>
                    <a:pt x="1615" y="1036"/>
                  </a:lnTo>
                  <a:lnTo>
                    <a:pt x="1615" y="1034"/>
                  </a:lnTo>
                  <a:lnTo>
                    <a:pt x="1613" y="1034"/>
                  </a:lnTo>
                  <a:lnTo>
                    <a:pt x="1613" y="1032"/>
                  </a:lnTo>
                  <a:lnTo>
                    <a:pt x="1613" y="1030"/>
                  </a:lnTo>
                  <a:lnTo>
                    <a:pt x="1611" y="1030"/>
                  </a:lnTo>
                  <a:lnTo>
                    <a:pt x="1609" y="1030"/>
                  </a:lnTo>
                  <a:lnTo>
                    <a:pt x="1607" y="1030"/>
                  </a:lnTo>
                  <a:lnTo>
                    <a:pt x="1605" y="1030"/>
                  </a:lnTo>
                  <a:lnTo>
                    <a:pt x="1605" y="1028"/>
                  </a:lnTo>
                  <a:lnTo>
                    <a:pt x="1603" y="1028"/>
                  </a:lnTo>
                  <a:lnTo>
                    <a:pt x="1601" y="1028"/>
                  </a:lnTo>
                  <a:lnTo>
                    <a:pt x="1601" y="1030"/>
                  </a:lnTo>
                  <a:lnTo>
                    <a:pt x="1599" y="1030"/>
                  </a:lnTo>
                  <a:lnTo>
                    <a:pt x="1599" y="1032"/>
                  </a:lnTo>
                  <a:lnTo>
                    <a:pt x="1597" y="1032"/>
                  </a:lnTo>
                  <a:lnTo>
                    <a:pt x="1597" y="1034"/>
                  </a:lnTo>
                  <a:lnTo>
                    <a:pt x="1595" y="1034"/>
                  </a:lnTo>
                  <a:lnTo>
                    <a:pt x="1595" y="1036"/>
                  </a:lnTo>
                  <a:lnTo>
                    <a:pt x="1593" y="1036"/>
                  </a:lnTo>
                  <a:lnTo>
                    <a:pt x="1591" y="1036"/>
                  </a:lnTo>
                  <a:lnTo>
                    <a:pt x="1589" y="1036"/>
                  </a:lnTo>
                  <a:lnTo>
                    <a:pt x="1587" y="1036"/>
                  </a:lnTo>
                  <a:lnTo>
                    <a:pt x="1585" y="1036"/>
                  </a:lnTo>
                  <a:lnTo>
                    <a:pt x="1585" y="1038"/>
                  </a:lnTo>
                  <a:lnTo>
                    <a:pt x="1583" y="1038"/>
                  </a:lnTo>
                  <a:lnTo>
                    <a:pt x="1581" y="1038"/>
                  </a:lnTo>
                  <a:lnTo>
                    <a:pt x="1579" y="1038"/>
                  </a:lnTo>
                  <a:lnTo>
                    <a:pt x="1579" y="1036"/>
                  </a:lnTo>
                  <a:lnTo>
                    <a:pt x="1577" y="1038"/>
                  </a:lnTo>
                  <a:lnTo>
                    <a:pt x="1575" y="1038"/>
                  </a:lnTo>
                  <a:lnTo>
                    <a:pt x="1573" y="1038"/>
                  </a:lnTo>
                  <a:lnTo>
                    <a:pt x="1573" y="1040"/>
                  </a:lnTo>
                  <a:lnTo>
                    <a:pt x="1573" y="1042"/>
                  </a:lnTo>
                  <a:lnTo>
                    <a:pt x="1571" y="1042"/>
                  </a:lnTo>
                  <a:lnTo>
                    <a:pt x="1571" y="1044"/>
                  </a:lnTo>
                  <a:lnTo>
                    <a:pt x="1569" y="1044"/>
                  </a:lnTo>
                  <a:lnTo>
                    <a:pt x="1569" y="1046"/>
                  </a:lnTo>
                  <a:lnTo>
                    <a:pt x="1567" y="1046"/>
                  </a:lnTo>
                  <a:lnTo>
                    <a:pt x="1567" y="1048"/>
                  </a:lnTo>
                  <a:lnTo>
                    <a:pt x="1565" y="1048"/>
                  </a:lnTo>
                  <a:lnTo>
                    <a:pt x="1565" y="1050"/>
                  </a:lnTo>
                  <a:lnTo>
                    <a:pt x="1563" y="1050"/>
                  </a:lnTo>
                  <a:lnTo>
                    <a:pt x="1561" y="1050"/>
                  </a:lnTo>
                  <a:lnTo>
                    <a:pt x="1559" y="1050"/>
                  </a:lnTo>
                  <a:lnTo>
                    <a:pt x="1557" y="1050"/>
                  </a:lnTo>
                  <a:lnTo>
                    <a:pt x="1556" y="1050"/>
                  </a:lnTo>
                  <a:lnTo>
                    <a:pt x="1554" y="1050"/>
                  </a:lnTo>
                  <a:lnTo>
                    <a:pt x="1552" y="1050"/>
                  </a:lnTo>
                  <a:lnTo>
                    <a:pt x="1552" y="1048"/>
                  </a:lnTo>
                  <a:lnTo>
                    <a:pt x="1550" y="1048"/>
                  </a:lnTo>
                  <a:lnTo>
                    <a:pt x="1550" y="1046"/>
                  </a:lnTo>
                  <a:lnTo>
                    <a:pt x="1548" y="1046"/>
                  </a:lnTo>
                  <a:lnTo>
                    <a:pt x="1548" y="1044"/>
                  </a:lnTo>
                  <a:lnTo>
                    <a:pt x="1546" y="1044"/>
                  </a:lnTo>
                  <a:lnTo>
                    <a:pt x="1544" y="1044"/>
                  </a:lnTo>
                  <a:lnTo>
                    <a:pt x="1544" y="1046"/>
                  </a:lnTo>
                  <a:lnTo>
                    <a:pt x="1544" y="1048"/>
                  </a:lnTo>
                  <a:lnTo>
                    <a:pt x="1542" y="1048"/>
                  </a:lnTo>
                  <a:lnTo>
                    <a:pt x="1542" y="1050"/>
                  </a:lnTo>
                  <a:lnTo>
                    <a:pt x="1540" y="1050"/>
                  </a:lnTo>
                  <a:lnTo>
                    <a:pt x="1540" y="1052"/>
                  </a:lnTo>
                  <a:lnTo>
                    <a:pt x="1538" y="1052"/>
                  </a:lnTo>
                  <a:lnTo>
                    <a:pt x="1538" y="1054"/>
                  </a:lnTo>
                  <a:lnTo>
                    <a:pt x="1538" y="1056"/>
                  </a:lnTo>
                  <a:lnTo>
                    <a:pt x="1536" y="1056"/>
                  </a:lnTo>
                  <a:lnTo>
                    <a:pt x="1536" y="1058"/>
                  </a:lnTo>
                  <a:lnTo>
                    <a:pt x="1534" y="1058"/>
                  </a:lnTo>
                  <a:lnTo>
                    <a:pt x="1534" y="1060"/>
                  </a:lnTo>
                  <a:lnTo>
                    <a:pt x="1532" y="1060"/>
                  </a:lnTo>
                  <a:lnTo>
                    <a:pt x="1532" y="1062"/>
                  </a:lnTo>
                  <a:lnTo>
                    <a:pt x="1530" y="1062"/>
                  </a:lnTo>
                  <a:lnTo>
                    <a:pt x="1530" y="1064"/>
                  </a:lnTo>
                  <a:lnTo>
                    <a:pt x="1528" y="1064"/>
                  </a:lnTo>
                  <a:lnTo>
                    <a:pt x="1528" y="1066"/>
                  </a:lnTo>
                  <a:lnTo>
                    <a:pt x="1526" y="1066"/>
                  </a:lnTo>
                  <a:lnTo>
                    <a:pt x="1526" y="1068"/>
                  </a:lnTo>
                  <a:lnTo>
                    <a:pt x="1526" y="1070"/>
                  </a:lnTo>
                  <a:lnTo>
                    <a:pt x="1526" y="1072"/>
                  </a:lnTo>
                  <a:lnTo>
                    <a:pt x="1524" y="1074"/>
                  </a:lnTo>
                  <a:lnTo>
                    <a:pt x="1524" y="1076"/>
                  </a:lnTo>
                  <a:lnTo>
                    <a:pt x="1524" y="1078"/>
                  </a:lnTo>
                  <a:lnTo>
                    <a:pt x="1522" y="1078"/>
                  </a:lnTo>
                  <a:lnTo>
                    <a:pt x="1520" y="1078"/>
                  </a:lnTo>
                  <a:lnTo>
                    <a:pt x="1518" y="1078"/>
                  </a:lnTo>
                  <a:lnTo>
                    <a:pt x="1516" y="1078"/>
                  </a:lnTo>
                  <a:lnTo>
                    <a:pt x="1514" y="1078"/>
                  </a:lnTo>
                  <a:lnTo>
                    <a:pt x="1514" y="1076"/>
                  </a:lnTo>
                  <a:lnTo>
                    <a:pt x="1512" y="1076"/>
                  </a:lnTo>
                  <a:lnTo>
                    <a:pt x="1510" y="1076"/>
                  </a:lnTo>
                  <a:lnTo>
                    <a:pt x="1508" y="1078"/>
                  </a:lnTo>
                  <a:lnTo>
                    <a:pt x="1506" y="1078"/>
                  </a:lnTo>
                  <a:lnTo>
                    <a:pt x="1504" y="1078"/>
                  </a:lnTo>
                  <a:lnTo>
                    <a:pt x="1502" y="1078"/>
                  </a:lnTo>
                  <a:lnTo>
                    <a:pt x="1500" y="1078"/>
                  </a:lnTo>
                  <a:lnTo>
                    <a:pt x="1498" y="1078"/>
                  </a:lnTo>
                  <a:lnTo>
                    <a:pt x="1496" y="1078"/>
                  </a:lnTo>
                  <a:lnTo>
                    <a:pt x="1496" y="1076"/>
                  </a:lnTo>
                  <a:lnTo>
                    <a:pt x="1494" y="1076"/>
                  </a:lnTo>
                  <a:lnTo>
                    <a:pt x="1494" y="1074"/>
                  </a:lnTo>
                  <a:lnTo>
                    <a:pt x="1492" y="1074"/>
                  </a:lnTo>
                  <a:lnTo>
                    <a:pt x="1490" y="1074"/>
                  </a:lnTo>
                  <a:lnTo>
                    <a:pt x="1488" y="1074"/>
                  </a:lnTo>
                  <a:lnTo>
                    <a:pt x="1487" y="1074"/>
                  </a:lnTo>
                  <a:lnTo>
                    <a:pt x="1487" y="1076"/>
                  </a:lnTo>
                  <a:lnTo>
                    <a:pt x="1485" y="1076"/>
                  </a:lnTo>
                  <a:lnTo>
                    <a:pt x="1485" y="1078"/>
                  </a:lnTo>
                  <a:lnTo>
                    <a:pt x="1485" y="1080"/>
                  </a:lnTo>
                  <a:lnTo>
                    <a:pt x="1483" y="1080"/>
                  </a:lnTo>
                  <a:lnTo>
                    <a:pt x="1483" y="1081"/>
                  </a:lnTo>
                  <a:lnTo>
                    <a:pt x="1481" y="1081"/>
                  </a:lnTo>
                  <a:lnTo>
                    <a:pt x="1481" y="1083"/>
                  </a:lnTo>
                  <a:lnTo>
                    <a:pt x="1479" y="1083"/>
                  </a:lnTo>
                  <a:lnTo>
                    <a:pt x="1477" y="1083"/>
                  </a:lnTo>
                  <a:lnTo>
                    <a:pt x="1475" y="1083"/>
                  </a:lnTo>
                  <a:lnTo>
                    <a:pt x="1475" y="1081"/>
                  </a:lnTo>
                  <a:lnTo>
                    <a:pt x="1475" y="1080"/>
                  </a:lnTo>
                  <a:lnTo>
                    <a:pt x="1477" y="1080"/>
                  </a:lnTo>
                  <a:lnTo>
                    <a:pt x="1477" y="1078"/>
                  </a:lnTo>
                  <a:lnTo>
                    <a:pt x="1475" y="1078"/>
                  </a:lnTo>
                  <a:lnTo>
                    <a:pt x="1473" y="1078"/>
                  </a:lnTo>
                  <a:lnTo>
                    <a:pt x="1471" y="1078"/>
                  </a:lnTo>
                  <a:lnTo>
                    <a:pt x="1469" y="1078"/>
                  </a:lnTo>
                  <a:lnTo>
                    <a:pt x="1467" y="1078"/>
                  </a:lnTo>
                  <a:lnTo>
                    <a:pt x="1465" y="1078"/>
                  </a:lnTo>
                  <a:lnTo>
                    <a:pt x="1463" y="1078"/>
                  </a:lnTo>
                  <a:lnTo>
                    <a:pt x="1463" y="1080"/>
                  </a:lnTo>
                  <a:lnTo>
                    <a:pt x="1463" y="1081"/>
                  </a:lnTo>
                  <a:lnTo>
                    <a:pt x="1463" y="1083"/>
                  </a:lnTo>
                  <a:lnTo>
                    <a:pt x="1465" y="1083"/>
                  </a:lnTo>
                  <a:lnTo>
                    <a:pt x="1465" y="1085"/>
                  </a:lnTo>
                  <a:lnTo>
                    <a:pt x="1467" y="1085"/>
                  </a:lnTo>
                  <a:lnTo>
                    <a:pt x="1469" y="1085"/>
                  </a:lnTo>
                  <a:lnTo>
                    <a:pt x="1471" y="1085"/>
                  </a:lnTo>
                  <a:lnTo>
                    <a:pt x="1473" y="1085"/>
                  </a:lnTo>
                  <a:lnTo>
                    <a:pt x="1473" y="1087"/>
                  </a:lnTo>
                  <a:lnTo>
                    <a:pt x="1475" y="1087"/>
                  </a:lnTo>
                  <a:lnTo>
                    <a:pt x="1475" y="1089"/>
                  </a:lnTo>
                  <a:lnTo>
                    <a:pt x="1475" y="1091"/>
                  </a:lnTo>
                  <a:lnTo>
                    <a:pt x="1473" y="1091"/>
                  </a:lnTo>
                  <a:lnTo>
                    <a:pt x="1471" y="1093"/>
                  </a:lnTo>
                  <a:lnTo>
                    <a:pt x="1471" y="1095"/>
                  </a:lnTo>
                  <a:lnTo>
                    <a:pt x="1471" y="1097"/>
                  </a:lnTo>
                  <a:lnTo>
                    <a:pt x="1471" y="1099"/>
                  </a:lnTo>
                  <a:lnTo>
                    <a:pt x="1471" y="1101"/>
                  </a:lnTo>
                  <a:lnTo>
                    <a:pt x="1471" y="1103"/>
                  </a:lnTo>
                  <a:lnTo>
                    <a:pt x="1469" y="1103"/>
                  </a:lnTo>
                  <a:lnTo>
                    <a:pt x="1469" y="1105"/>
                  </a:lnTo>
                  <a:lnTo>
                    <a:pt x="1467" y="1105"/>
                  </a:lnTo>
                  <a:lnTo>
                    <a:pt x="1465" y="1105"/>
                  </a:lnTo>
                  <a:lnTo>
                    <a:pt x="1465" y="1107"/>
                  </a:lnTo>
                  <a:lnTo>
                    <a:pt x="1463" y="1107"/>
                  </a:lnTo>
                  <a:lnTo>
                    <a:pt x="1463" y="1109"/>
                  </a:lnTo>
                  <a:lnTo>
                    <a:pt x="1463" y="1111"/>
                  </a:lnTo>
                  <a:lnTo>
                    <a:pt x="1461" y="1111"/>
                  </a:lnTo>
                  <a:lnTo>
                    <a:pt x="1463" y="1111"/>
                  </a:lnTo>
                  <a:lnTo>
                    <a:pt x="1461" y="1111"/>
                  </a:lnTo>
                  <a:lnTo>
                    <a:pt x="1461" y="1113"/>
                  </a:lnTo>
                  <a:lnTo>
                    <a:pt x="1463" y="1113"/>
                  </a:lnTo>
                  <a:lnTo>
                    <a:pt x="1463" y="1115"/>
                  </a:lnTo>
                  <a:lnTo>
                    <a:pt x="1463" y="1117"/>
                  </a:lnTo>
                  <a:lnTo>
                    <a:pt x="1463" y="1119"/>
                  </a:lnTo>
                  <a:lnTo>
                    <a:pt x="1463" y="1123"/>
                  </a:lnTo>
                  <a:lnTo>
                    <a:pt x="1461" y="1125"/>
                  </a:lnTo>
                  <a:lnTo>
                    <a:pt x="1459" y="1125"/>
                  </a:lnTo>
                  <a:lnTo>
                    <a:pt x="1459" y="1127"/>
                  </a:lnTo>
                  <a:lnTo>
                    <a:pt x="1457" y="1127"/>
                  </a:lnTo>
                  <a:lnTo>
                    <a:pt x="1457" y="1129"/>
                  </a:lnTo>
                  <a:lnTo>
                    <a:pt x="1455" y="1129"/>
                  </a:lnTo>
                  <a:lnTo>
                    <a:pt x="1455" y="1131"/>
                  </a:lnTo>
                  <a:lnTo>
                    <a:pt x="1453" y="1131"/>
                  </a:lnTo>
                  <a:lnTo>
                    <a:pt x="1451" y="1131"/>
                  </a:lnTo>
                  <a:lnTo>
                    <a:pt x="1449" y="1131"/>
                  </a:lnTo>
                  <a:lnTo>
                    <a:pt x="1447" y="1131"/>
                  </a:lnTo>
                  <a:lnTo>
                    <a:pt x="1445" y="1131"/>
                  </a:lnTo>
                  <a:lnTo>
                    <a:pt x="1445" y="1133"/>
                  </a:lnTo>
                  <a:lnTo>
                    <a:pt x="1443" y="1133"/>
                  </a:lnTo>
                  <a:lnTo>
                    <a:pt x="1441" y="1133"/>
                  </a:lnTo>
                  <a:lnTo>
                    <a:pt x="1439" y="1133"/>
                  </a:lnTo>
                  <a:lnTo>
                    <a:pt x="1437" y="1133"/>
                  </a:lnTo>
                  <a:lnTo>
                    <a:pt x="1435" y="1133"/>
                  </a:lnTo>
                  <a:lnTo>
                    <a:pt x="1435" y="1135"/>
                  </a:lnTo>
                  <a:lnTo>
                    <a:pt x="1433" y="1135"/>
                  </a:lnTo>
                  <a:lnTo>
                    <a:pt x="1433" y="1137"/>
                  </a:lnTo>
                  <a:lnTo>
                    <a:pt x="1433" y="1139"/>
                  </a:lnTo>
                  <a:lnTo>
                    <a:pt x="1431" y="1139"/>
                  </a:lnTo>
                  <a:lnTo>
                    <a:pt x="1431" y="1141"/>
                  </a:lnTo>
                  <a:lnTo>
                    <a:pt x="1431" y="1143"/>
                  </a:lnTo>
                  <a:lnTo>
                    <a:pt x="1431" y="1145"/>
                  </a:lnTo>
                  <a:lnTo>
                    <a:pt x="1431" y="1147"/>
                  </a:lnTo>
                  <a:lnTo>
                    <a:pt x="1431" y="1149"/>
                  </a:lnTo>
                  <a:lnTo>
                    <a:pt x="1429" y="1149"/>
                  </a:lnTo>
                  <a:lnTo>
                    <a:pt x="1429" y="1150"/>
                  </a:lnTo>
                  <a:lnTo>
                    <a:pt x="1429" y="1152"/>
                  </a:lnTo>
                  <a:lnTo>
                    <a:pt x="1429" y="1154"/>
                  </a:lnTo>
                  <a:lnTo>
                    <a:pt x="1429" y="1156"/>
                  </a:lnTo>
                  <a:lnTo>
                    <a:pt x="1429" y="1158"/>
                  </a:lnTo>
                  <a:lnTo>
                    <a:pt x="1427" y="1158"/>
                  </a:lnTo>
                  <a:lnTo>
                    <a:pt x="1427" y="1160"/>
                  </a:lnTo>
                  <a:lnTo>
                    <a:pt x="1427" y="1162"/>
                  </a:lnTo>
                  <a:lnTo>
                    <a:pt x="1425" y="1162"/>
                  </a:lnTo>
                  <a:lnTo>
                    <a:pt x="1425" y="1164"/>
                  </a:lnTo>
                  <a:lnTo>
                    <a:pt x="1423" y="1164"/>
                  </a:lnTo>
                  <a:lnTo>
                    <a:pt x="1423" y="1166"/>
                  </a:lnTo>
                  <a:lnTo>
                    <a:pt x="1421" y="1166"/>
                  </a:lnTo>
                  <a:lnTo>
                    <a:pt x="1419" y="1166"/>
                  </a:lnTo>
                  <a:lnTo>
                    <a:pt x="1419" y="1168"/>
                  </a:lnTo>
                  <a:lnTo>
                    <a:pt x="1418" y="1168"/>
                  </a:lnTo>
                  <a:lnTo>
                    <a:pt x="1416" y="1168"/>
                  </a:lnTo>
                  <a:lnTo>
                    <a:pt x="1414" y="1170"/>
                  </a:lnTo>
                  <a:lnTo>
                    <a:pt x="1414" y="1172"/>
                  </a:lnTo>
                  <a:lnTo>
                    <a:pt x="1412" y="1172"/>
                  </a:lnTo>
                  <a:lnTo>
                    <a:pt x="1410" y="1172"/>
                  </a:lnTo>
                  <a:lnTo>
                    <a:pt x="1410" y="1174"/>
                  </a:lnTo>
                  <a:lnTo>
                    <a:pt x="1408" y="1174"/>
                  </a:lnTo>
                  <a:lnTo>
                    <a:pt x="1408" y="1176"/>
                  </a:lnTo>
                  <a:lnTo>
                    <a:pt x="1408" y="1178"/>
                  </a:lnTo>
                  <a:lnTo>
                    <a:pt x="1406" y="1178"/>
                  </a:lnTo>
                  <a:lnTo>
                    <a:pt x="1406" y="1180"/>
                  </a:lnTo>
                  <a:lnTo>
                    <a:pt x="1406" y="1182"/>
                  </a:lnTo>
                  <a:lnTo>
                    <a:pt x="1406" y="1184"/>
                  </a:lnTo>
                  <a:lnTo>
                    <a:pt x="1404" y="1188"/>
                  </a:lnTo>
                  <a:lnTo>
                    <a:pt x="1402" y="1192"/>
                  </a:lnTo>
                  <a:lnTo>
                    <a:pt x="1400" y="1196"/>
                  </a:lnTo>
                  <a:lnTo>
                    <a:pt x="1398" y="1200"/>
                  </a:lnTo>
                  <a:lnTo>
                    <a:pt x="1396" y="1202"/>
                  </a:lnTo>
                  <a:lnTo>
                    <a:pt x="1394" y="1202"/>
                  </a:lnTo>
                  <a:lnTo>
                    <a:pt x="1392" y="1204"/>
                  </a:lnTo>
                  <a:lnTo>
                    <a:pt x="1390" y="1204"/>
                  </a:lnTo>
                  <a:lnTo>
                    <a:pt x="1388" y="1204"/>
                  </a:lnTo>
                  <a:lnTo>
                    <a:pt x="1386" y="1204"/>
                  </a:lnTo>
                  <a:lnTo>
                    <a:pt x="1384" y="1204"/>
                  </a:lnTo>
                  <a:lnTo>
                    <a:pt x="1382" y="1204"/>
                  </a:lnTo>
                  <a:lnTo>
                    <a:pt x="1382" y="1206"/>
                  </a:lnTo>
                  <a:lnTo>
                    <a:pt x="1380" y="1206"/>
                  </a:lnTo>
                  <a:lnTo>
                    <a:pt x="1378" y="1206"/>
                  </a:lnTo>
                  <a:lnTo>
                    <a:pt x="1376" y="1206"/>
                  </a:lnTo>
                  <a:lnTo>
                    <a:pt x="1374" y="1208"/>
                  </a:lnTo>
                  <a:lnTo>
                    <a:pt x="1372" y="1208"/>
                  </a:lnTo>
                  <a:lnTo>
                    <a:pt x="1370" y="1208"/>
                  </a:lnTo>
                  <a:lnTo>
                    <a:pt x="1368" y="1210"/>
                  </a:lnTo>
                  <a:lnTo>
                    <a:pt x="1366" y="1210"/>
                  </a:lnTo>
                  <a:lnTo>
                    <a:pt x="1360" y="1216"/>
                  </a:lnTo>
                  <a:lnTo>
                    <a:pt x="1358" y="1216"/>
                  </a:lnTo>
                  <a:lnTo>
                    <a:pt x="1358" y="1217"/>
                  </a:lnTo>
                  <a:lnTo>
                    <a:pt x="1358" y="1219"/>
                  </a:lnTo>
                  <a:lnTo>
                    <a:pt x="1356" y="1221"/>
                  </a:lnTo>
                  <a:lnTo>
                    <a:pt x="1356" y="1223"/>
                  </a:lnTo>
                  <a:lnTo>
                    <a:pt x="1356" y="1225"/>
                  </a:lnTo>
                  <a:lnTo>
                    <a:pt x="1358" y="1225"/>
                  </a:lnTo>
                  <a:lnTo>
                    <a:pt x="1358" y="1227"/>
                  </a:lnTo>
                  <a:lnTo>
                    <a:pt x="1358" y="1229"/>
                  </a:lnTo>
                  <a:lnTo>
                    <a:pt x="1360" y="1231"/>
                  </a:lnTo>
                  <a:lnTo>
                    <a:pt x="1360" y="1233"/>
                  </a:lnTo>
                  <a:lnTo>
                    <a:pt x="1362" y="1233"/>
                  </a:lnTo>
                  <a:lnTo>
                    <a:pt x="1362" y="1235"/>
                  </a:lnTo>
                  <a:lnTo>
                    <a:pt x="1362" y="1237"/>
                  </a:lnTo>
                  <a:lnTo>
                    <a:pt x="1364" y="1239"/>
                  </a:lnTo>
                  <a:lnTo>
                    <a:pt x="1364" y="1241"/>
                  </a:lnTo>
                  <a:lnTo>
                    <a:pt x="1362" y="1241"/>
                  </a:lnTo>
                  <a:lnTo>
                    <a:pt x="1358" y="1243"/>
                  </a:lnTo>
                  <a:lnTo>
                    <a:pt x="1356" y="1243"/>
                  </a:lnTo>
                  <a:lnTo>
                    <a:pt x="1354" y="1241"/>
                  </a:lnTo>
                  <a:lnTo>
                    <a:pt x="1352" y="1241"/>
                  </a:lnTo>
                  <a:lnTo>
                    <a:pt x="1350" y="1241"/>
                  </a:lnTo>
                  <a:lnTo>
                    <a:pt x="1349" y="1241"/>
                  </a:lnTo>
                  <a:lnTo>
                    <a:pt x="1347" y="1241"/>
                  </a:lnTo>
                  <a:lnTo>
                    <a:pt x="1343" y="1241"/>
                  </a:lnTo>
                  <a:lnTo>
                    <a:pt x="1341" y="1241"/>
                  </a:lnTo>
                  <a:lnTo>
                    <a:pt x="1339" y="1241"/>
                  </a:lnTo>
                  <a:lnTo>
                    <a:pt x="1337" y="1241"/>
                  </a:lnTo>
                  <a:lnTo>
                    <a:pt x="1337" y="1239"/>
                  </a:lnTo>
                  <a:lnTo>
                    <a:pt x="1335" y="1239"/>
                  </a:lnTo>
                  <a:lnTo>
                    <a:pt x="1333" y="1239"/>
                  </a:lnTo>
                  <a:lnTo>
                    <a:pt x="1331" y="1239"/>
                  </a:lnTo>
                  <a:lnTo>
                    <a:pt x="1329" y="1239"/>
                  </a:lnTo>
                  <a:lnTo>
                    <a:pt x="1327" y="1239"/>
                  </a:lnTo>
                  <a:lnTo>
                    <a:pt x="1325" y="1237"/>
                  </a:lnTo>
                  <a:lnTo>
                    <a:pt x="1323" y="1237"/>
                  </a:lnTo>
                  <a:lnTo>
                    <a:pt x="1321" y="1237"/>
                  </a:lnTo>
                  <a:lnTo>
                    <a:pt x="1319" y="1237"/>
                  </a:lnTo>
                  <a:lnTo>
                    <a:pt x="1317" y="1237"/>
                  </a:lnTo>
                  <a:lnTo>
                    <a:pt x="1317" y="1235"/>
                  </a:lnTo>
                  <a:lnTo>
                    <a:pt x="1315" y="1235"/>
                  </a:lnTo>
                  <a:lnTo>
                    <a:pt x="1313" y="1235"/>
                  </a:lnTo>
                  <a:lnTo>
                    <a:pt x="1311" y="1235"/>
                  </a:lnTo>
                  <a:lnTo>
                    <a:pt x="1309" y="1235"/>
                  </a:lnTo>
                  <a:lnTo>
                    <a:pt x="1307" y="1235"/>
                  </a:lnTo>
                  <a:lnTo>
                    <a:pt x="1305" y="1235"/>
                  </a:lnTo>
                  <a:lnTo>
                    <a:pt x="1303" y="1235"/>
                  </a:lnTo>
                  <a:lnTo>
                    <a:pt x="1303" y="1233"/>
                  </a:lnTo>
                  <a:lnTo>
                    <a:pt x="1301" y="1233"/>
                  </a:lnTo>
                  <a:lnTo>
                    <a:pt x="1299" y="1235"/>
                  </a:lnTo>
                  <a:lnTo>
                    <a:pt x="1297" y="1235"/>
                  </a:lnTo>
                  <a:lnTo>
                    <a:pt x="1295" y="1235"/>
                  </a:lnTo>
                  <a:lnTo>
                    <a:pt x="1293" y="1235"/>
                  </a:lnTo>
                  <a:lnTo>
                    <a:pt x="1291" y="1235"/>
                  </a:lnTo>
                  <a:lnTo>
                    <a:pt x="1289" y="1235"/>
                  </a:lnTo>
                  <a:lnTo>
                    <a:pt x="1289" y="1233"/>
                  </a:lnTo>
                  <a:lnTo>
                    <a:pt x="1287" y="1233"/>
                  </a:lnTo>
                  <a:lnTo>
                    <a:pt x="1287" y="1235"/>
                  </a:lnTo>
                  <a:lnTo>
                    <a:pt x="1285" y="1235"/>
                  </a:lnTo>
                  <a:lnTo>
                    <a:pt x="1285" y="1237"/>
                  </a:lnTo>
                  <a:lnTo>
                    <a:pt x="1283" y="1237"/>
                  </a:lnTo>
                  <a:lnTo>
                    <a:pt x="1281" y="1239"/>
                  </a:lnTo>
                  <a:lnTo>
                    <a:pt x="1280" y="1241"/>
                  </a:lnTo>
                  <a:lnTo>
                    <a:pt x="1278" y="1243"/>
                  </a:lnTo>
                  <a:lnTo>
                    <a:pt x="1276" y="1241"/>
                  </a:lnTo>
                  <a:lnTo>
                    <a:pt x="1274" y="1239"/>
                  </a:lnTo>
                  <a:lnTo>
                    <a:pt x="1272" y="1239"/>
                  </a:lnTo>
                  <a:lnTo>
                    <a:pt x="1270" y="1239"/>
                  </a:lnTo>
                  <a:lnTo>
                    <a:pt x="1270" y="1237"/>
                  </a:lnTo>
                  <a:lnTo>
                    <a:pt x="1268" y="1237"/>
                  </a:lnTo>
                  <a:lnTo>
                    <a:pt x="1266" y="1235"/>
                  </a:lnTo>
                  <a:lnTo>
                    <a:pt x="1266" y="1237"/>
                  </a:lnTo>
                  <a:lnTo>
                    <a:pt x="1264" y="1235"/>
                  </a:lnTo>
                  <a:lnTo>
                    <a:pt x="1262" y="1235"/>
                  </a:lnTo>
                  <a:lnTo>
                    <a:pt x="1260" y="1233"/>
                  </a:lnTo>
                  <a:lnTo>
                    <a:pt x="1260" y="1231"/>
                  </a:lnTo>
                  <a:lnTo>
                    <a:pt x="1258" y="1231"/>
                  </a:lnTo>
                  <a:lnTo>
                    <a:pt x="1260" y="1231"/>
                  </a:lnTo>
                  <a:lnTo>
                    <a:pt x="1260" y="1229"/>
                  </a:lnTo>
                  <a:lnTo>
                    <a:pt x="1258" y="1229"/>
                  </a:lnTo>
                  <a:lnTo>
                    <a:pt x="1258" y="1227"/>
                  </a:lnTo>
                  <a:lnTo>
                    <a:pt x="1256" y="1227"/>
                  </a:lnTo>
                  <a:lnTo>
                    <a:pt x="1254" y="1227"/>
                  </a:lnTo>
                  <a:lnTo>
                    <a:pt x="1254" y="1225"/>
                  </a:lnTo>
                  <a:lnTo>
                    <a:pt x="1252" y="1225"/>
                  </a:lnTo>
                  <a:lnTo>
                    <a:pt x="1252" y="1223"/>
                  </a:lnTo>
                  <a:lnTo>
                    <a:pt x="1252" y="1221"/>
                  </a:lnTo>
                  <a:lnTo>
                    <a:pt x="1250" y="1221"/>
                  </a:lnTo>
                  <a:lnTo>
                    <a:pt x="1248" y="1221"/>
                  </a:lnTo>
                  <a:lnTo>
                    <a:pt x="1248" y="1219"/>
                  </a:lnTo>
                  <a:lnTo>
                    <a:pt x="1246" y="1219"/>
                  </a:lnTo>
                  <a:lnTo>
                    <a:pt x="1244" y="1219"/>
                  </a:lnTo>
                  <a:lnTo>
                    <a:pt x="1242" y="1219"/>
                  </a:lnTo>
                  <a:lnTo>
                    <a:pt x="1240" y="1221"/>
                  </a:lnTo>
                  <a:lnTo>
                    <a:pt x="1238" y="1221"/>
                  </a:lnTo>
                  <a:lnTo>
                    <a:pt x="1236" y="1221"/>
                  </a:lnTo>
                  <a:lnTo>
                    <a:pt x="1232" y="1221"/>
                  </a:lnTo>
                  <a:lnTo>
                    <a:pt x="1228" y="1221"/>
                  </a:lnTo>
                  <a:lnTo>
                    <a:pt x="1226" y="1221"/>
                  </a:lnTo>
                  <a:lnTo>
                    <a:pt x="1222" y="1219"/>
                  </a:lnTo>
                  <a:lnTo>
                    <a:pt x="1220" y="1219"/>
                  </a:lnTo>
                  <a:lnTo>
                    <a:pt x="1220" y="1217"/>
                  </a:lnTo>
                  <a:lnTo>
                    <a:pt x="1218" y="1217"/>
                  </a:lnTo>
                  <a:lnTo>
                    <a:pt x="1218" y="1216"/>
                  </a:lnTo>
                  <a:lnTo>
                    <a:pt x="1216" y="1216"/>
                  </a:lnTo>
                  <a:lnTo>
                    <a:pt x="1212" y="1216"/>
                  </a:lnTo>
                  <a:lnTo>
                    <a:pt x="1211" y="1216"/>
                  </a:lnTo>
                  <a:lnTo>
                    <a:pt x="1207" y="1214"/>
                  </a:lnTo>
                  <a:lnTo>
                    <a:pt x="1203" y="1214"/>
                  </a:lnTo>
                  <a:lnTo>
                    <a:pt x="1201" y="1214"/>
                  </a:lnTo>
                  <a:lnTo>
                    <a:pt x="1199" y="1214"/>
                  </a:lnTo>
                  <a:lnTo>
                    <a:pt x="1197" y="1212"/>
                  </a:lnTo>
                  <a:lnTo>
                    <a:pt x="1195" y="1214"/>
                  </a:lnTo>
                  <a:lnTo>
                    <a:pt x="1193" y="1214"/>
                  </a:lnTo>
                  <a:lnTo>
                    <a:pt x="1193" y="1216"/>
                  </a:lnTo>
                  <a:lnTo>
                    <a:pt x="1191" y="1216"/>
                  </a:lnTo>
                  <a:lnTo>
                    <a:pt x="1189" y="1216"/>
                  </a:lnTo>
                  <a:lnTo>
                    <a:pt x="1187" y="1216"/>
                  </a:lnTo>
                  <a:lnTo>
                    <a:pt x="1187" y="1217"/>
                  </a:lnTo>
                  <a:lnTo>
                    <a:pt x="1185" y="1217"/>
                  </a:lnTo>
                  <a:lnTo>
                    <a:pt x="1185" y="1219"/>
                  </a:lnTo>
                  <a:lnTo>
                    <a:pt x="1183" y="1219"/>
                  </a:lnTo>
                  <a:lnTo>
                    <a:pt x="1181" y="1219"/>
                  </a:lnTo>
                  <a:lnTo>
                    <a:pt x="1179" y="1219"/>
                  </a:lnTo>
                  <a:lnTo>
                    <a:pt x="1177" y="1221"/>
                  </a:lnTo>
                  <a:lnTo>
                    <a:pt x="1175" y="1221"/>
                  </a:lnTo>
                  <a:lnTo>
                    <a:pt x="1173" y="1221"/>
                  </a:lnTo>
                  <a:lnTo>
                    <a:pt x="1169" y="1223"/>
                  </a:lnTo>
                  <a:lnTo>
                    <a:pt x="1167" y="1223"/>
                  </a:lnTo>
                  <a:lnTo>
                    <a:pt x="1165" y="1225"/>
                  </a:lnTo>
                  <a:lnTo>
                    <a:pt x="1163" y="1225"/>
                  </a:lnTo>
                  <a:lnTo>
                    <a:pt x="1161" y="1225"/>
                  </a:lnTo>
                  <a:lnTo>
                    <a:pt x="1157" y="1225"/>
                  </a:lnTo>
                  <a:lnTo>
                    <a:pt x="1155" y="1225"/>
                  </a:lnTo>
                  <a:lnTo>
                    <a:pt x="1153" y="1223"/>
                  </a:lnTo>
                  <a:lnTo>
                    <a:pt x="1151" y="1223"/>
                  </a:lnTo>
                  <a:lnTo>
                    <a:pt x="1151" y="1221"/>
                  </a:lnTo>
                  <a:lnTo>
                    <a:pt x="1149" y="1221"/>
                  </a:lnTo>
                  <a:lnTo>
                    <a:pt x="1147" y="1221"/>
                  </a:lnTo>
                  <a:lnTo>
                    <a:pt x="1145" y="1219"/>
                  </a:lnTo>
                  <a:lnTo>
                    <a:pt x="1143" y="1219"/>
                  </a:lnTo>
                  <a:lnTo>
                    <a:pt x="1145" y="1219"/>
                  </a:lnTo>
                  <a:lnTo>
                    <a:pt x="1145" y="1217"/>
                  </a:lnTo>
                  <a:lnTo>
                    <a:pt x="1143" y="1217"/>
                  </a:lnTo>
                  <a:lnTo>
                    <a:pt x="1142" y="1217"/>
                  </a:lnTo>
                  <a:lnTo>
                    <a:pt x="1142" y="1216"/>
                  </a:lnTo>
                  <a:lnTo>
                    <a:pt x="1140" y="1216"/>
                  </a:lnTo>
                  <a:lnTo>
                    <a:pt x="1138" y="1216"/>
                  </a:lnTo>
                  <a:lnTo>
                    <a:pt x="1136" y="1216"/>
                  </a:lnTo>
                  <a:lnTo>
                    <a:pt x="1134" y="1214"/>
                  </a:lnTo>
                  <a:lnTo>
                    <a:pt x="1134" y="1212"/>
                  </a:lnTo>
                  <a:lnTo>
                    <a:pt x="1132" y="1212"/>
                  </a:lnTo>
                  <a:lnTo>
                    <a:pt x="1130" y="1212"/>
                  </a:lnTo>
                  <a:lnTo>
                    <a:pt x="1130" y="1210"/>
                  </a:lnTo>
                  <a:lnTo>
                    <a:pt x="1128" y="1210"/>
                  </a:lnTo>
                  <a:lnTo>
                    <a:pt x="1126" y="1210"/>
                  </a:lnTo>
                  <a:lnTo>
                    <a:pt x="1124" y="1210"/>
                  </a:lnTo>
                  <a:lnTo>
                    <a:pt x="1122" y="1210"/>
                  </a:lnTo>
                  <a:lnTo>
                    <a:pt x="1120" y="1210"/>
                  </a:lnTo>
                  <a:lnTo>
                    <a:pt x="1118" y="1210"/>
                  </a:lnTo>
                  <a:lnTo>
                    <a:pt x="1116" y="1210"/>
                  </a:lnTo>
                  <a:lnTo>
                    <a:pt x="1116" y="1208"/>
                  </a:lnTo>
                  <a:lnTo>
                    <a:pt x="1114" y="1208"/>
                  </a:lnTo>
                  <a:lnTo>
                    <a:pt x="1112" y="1208"/>
                  </a:lnTo>
                  <a:lnTo>
                    <a:pt x="1110" y="1206"/>
                  </a:lnTo>
                  <a:lnTo>
                    <a:pt x="1108" y="1206"/>
                  </a:lnTo>
                  <a:lnTo>
                    <a:pt x="1106" y="1206"/>
                  </a:lnTo>
                  <a:lnTo>
                    <a:pt x="1106" y="1204"/>
                  </a:lnTo>
                  <a:lnTo>
                    <a:pt x="1104" y="1204"/>
                  </a:lnTo>
                  <a:lnTo>
                    <a:pt x="1102" y="1202"/>
                  </a:lnTo>
                  <a:lnTo>
                    <a:pt x="1100" y="1200"/>
                  </a:lnTo>
                  <a:lnTo>
                    <a:pt x="1098" y="1198"/>
                  </a:lnTo>
                  <a:lnTo>
                    <a:pt x="1096" y="1198"/>
                  </a:lnTo>
                  <a:lnTo>
                    <a:pt x="1096" y="1196"/>
                  </a:lnTo>
                  <a:lnTo>
                    <a:pt x="1094" y="1196"/>
                  </a:lnTo>
                  <a:lnTo>
                    <a:pt x="1092" y="1194"/>
                  </a:lnTo>
                  <a:lnTo>
                    <a:pt x="1090" y="1192"/>
                  </a:lnTo>
                  <a:lnTo>
                    <a:pt x="1088" y="1190"/>
                  </a:lnTo>
                  <a:lnTo>
                    <a:pt x="1088" y="1188"/>
                  </a:lnTo>
                  <a:lnTo>
                    <a:pt x="1086" y="1188"/>
                  </a:lnTo>
                  <a:lnTo>
                    <a:pt x="1084" y="1186"/>
                  </a:lnTo>
                  <a:lnTo>
                    <a:pt x="1084" y="1184"/>
                  </a:lnTo>
                  <a:lnTo>
                    <a:pt x="1082" y="1184"/>
                  </a:lnTo>
                  <a:lnTo>
                    <a:pt x="1082" y="1182"/>
                  </a:lnTo>
                  <a:lnTo>
                    <a:pt x="1080" y="1182"/>
                  </a:lnTo>
                  <a:lnTo>
                    <a:pt x="1082" y="1180"/>
                  </a:lnTo>
                  <a:lnTo>
                    <a:pt x="1080" y="1178"/>
                  </a:lnTo>
                  <a:lnTo>
                    <a:pt x="1078" y="1176"/>
                  </a:lnTo>
                  <a:lnTo>
                    <a:pt x="1076" y="1176"/>
                  </a:lnTo>
                  <a:lnTo>
                    <a:pt x="1074" y="1176"/>
                  </a:lnTo>
                  <a:lnTo>
                    <a:pt x="1073" y="1174"/>
                  </a:lnTo>
                  <a:lnTo>
                    <a:pt x="1073" y="1172"/>
                  </a:lnTo>
                  <a:lnTo>
                    <a:pt x="1071" y="1172"/>
                  </a:lnTo>
                  <a:lnTo>
                    <a:pt x="1071" y="1170"/>
                  </a:lnTo>
                  <a:lnTo>
                    <a:pt x="1069" y="1170"/>
                  </a:lnTo>
                  <a:lnTo>
                    <a:pt x="1067" y="1170"/>
                  </a:lnTo>
                  <a:lnTo>
                    <a:pt x="1065" y="1170"/>
                  </a:lnTo>
                  <a:lnTo>
                    <a:pt x="1065" y="1168"/>
                  </a:lnTo>
                  <a:lnTo>
                    <a:pt x="1063" y="1166"/>
                  </a:lnTo>
                  <a:lnTo>
                    <a:pt x="1061" y="1166"/>
                  </a:lnTo>
                  <a:lnTo>
                    <a:pt x="1059" y="1164"/>
                  </a:lnTo>
                  <a:lnTo>
                    <a:pt x="1057" y="1162"/>
                  </a:lnTo>
                  <a:lnTo>
                    <a:pt x="1055" y="1162"/>
                  </a:lnTo>
                  <a:lnTo>
                    <a:pt x="1055" y="1160"/>
                  </a:lnTo>
                  <a:lnTo>
                    <a:pt x="1053" y="1160"/>
                  </a:lnTo>
                  <a:lnTo>
                    <a:pt x="1053" y="1158"/>
                  </a:lnTo>
                  <a:lnTo>
                    <a:pt x="1051" y="1158"/>
                  </a:lnTo>
                  <a:lnTo>
                    <a:pt x="1049" y="1156"/>
                  </a:lnTo>
                  <a:lnTo>
                    <a:pt x="1047" y="1156"/>
                  </a:lnTo>
                  <a:lnTo>
                    <a:pt x="1045" y="1156"/>
                  </a:lnTo>
                  <a:lnTo>
                    <a:pt x="1043" y="1156"/>
                  </a:lnTo>
                  <a:lnTo>
                    <a:pt x="1041" y="1156"/>
                  </a:lnTo>
                  <a:lnTo>
                    <a:pt x="1039" y="1156"/>
                  </a:lnTo>
                  <a:lnTo>
                    <a:pt x="1037" y="1156"/>
                  </a:lnTo>
                  <a:lnTo>
                    <a:pt x="1035" y="1156"/>
                  </a:lnTo>
                  <a:lnTo>
                    <a:pt x="1035" y="1154"/>
                  </a:lnTo>
                  <a:lnTo>
                    <a:pt x="1033" y="1154"/>
                  </a:lnTo>
                  <a:lnTo>
                    <a:pt x="1031" y="1154"/>
                  </a:lnTo>
                  <a:lnTo>
                    <a:pt x="1031" y="1156"/>
                  </a:lnTo>
                  <a:lnTo>
                    <a:pt x="1029" y="1154"/>
                  </a:lnTo>
                  <a:lnTo>
                    <a:pt x="1027" y="1154"/>
                  </a:lnTo>
                  <a:lnTo>
                    <a:pt x="1025" y="1154"/>
                  </a:lnTo>
                  <a:lnTo>
                    <a:pt x="1025" y="1152"/>
                  </a:lnTo>
                  <a:lnTo>
                    <a:pt x="1023" y="1152"/>
                  </a:lnTo>
                  <a:lnTo>
                    <a:pt x="1021" y="1150"/>
                  </a:lnTo>
                  <a:lnTo>
                    <a:pt x="1019" y="1150"/>
                  </a:lnTo>
                  <a:lnTo>
                    <a:pt x="1019" y="1149"/>
                  </a:lnTo>
                  <a:lnTo>
                    <a:pt x="1017" y="1149"/>
                  </a:lnTo>
                  <a:lnTo>
                    <a:pt x="1017" y="1147"/>
                  </a:lnTo>
                  <a:lnTo>
                    <a:pt x="1015" y="1147"/>
                  </a:lnTo>
                  <a:lnTo>
                    <a:pt x="1013" y="1147"/>
                  </a:lnTo>
                  <a:lnTo>
                    <a:pt x="1013" y="1149"/>
                  </a:lnTo>
                  <a:lnTo>
                    <a:pt x="1011" y="1149"/>
                  </a:lnTo>
                  <a:lnTo>
                    <a:pt x="1009" y="1150"/>
                  </a:lnTo>
                  <a:lnTo>
                    <a:pt x="1007" y="1150"/>
                  </a:lnTo>
                  <a:lnTo>
                    <a:pt x="1007" y="1152"/>
                  </a:lnTo>
                  <a:lnTo>
                    <a:pt x="1007" y="1154"/>
                  </a:lnTo>
                  <a:lnTo>
                    <a:pt x="1005" y="1154"/>
                  </a:lnTo>
                  <a:lnTo>
                    <a:pt x="1005" y="1152"/>
                  </a:lnTo>
                  <a:lnTo>
                    <a:pt x="1004" y="1152"/>
                  </a:lnTo>
                  <a:lnTo>
                    <a:pt x="1004" y="1154"/>
                  </a:lnTo>
                  <a:lnTo>
                    <a:pt x="1002" y="1154"/>
                  </a:lnTo>
                  <a:lnTo>
                    <a:pt x="1000" y="1154"/>
                  </a:lnTo>
                  <a:lnTo>
                    <a:pt x="1000" y="1156"/>
                  </a:lnTo>
                  <a:lnTo>
                    <a:pt x="1000" y="1158"/>
                  </a:lnTo>
                  <a:lnTo>
                    <a:pt x="998" y="1158"/>
                  </a:lnTo>
                  <a:lnTo>
                    <a:pt x="998" y="1160"/>
                  </a:lnTo>
                  <a:lnTo>
                    <a:pt x="996" y="1160"/>
                  </a:lnTo>
                  <a:lnTo>
                    <a:pt x="994" y="1160"/>
                  </a:lnTo>
                  <a:lnTo>
                    <a:pt x="992" y="1160"/>
                  </a:lnTo>
                  <a:lnTo>
                    <a:pt x="990" y="1160"/>
                  </a:lnTo>
                  <a:lnTo>
                    <a:pt x="988" y="1160"/>
                  </a:lnTo>
                  <a:lnTo>
                    <a:pt x="986" y="1160"/>
                  </a:lnTo>
                  <a:lnTo>
                    <a:pt x="984" y="1160"/>
                  </a:lnTo>
                  <a:lnTo>
                    <a:pt x="982" y="1160"/>
                  </a:lnTo>
                  <a:lnTo>
                    <a:pt x="982" y="1158"/>
                  </a:lnTo>
                  <a:lnTo>
                    <a:pt x="982" y="1156"/>
                  </a:lnTo>
                  <a:lnTo>
                    <a:pt x="980" y="1156"/>
                  </a:lnTo>
                  <a:lnTo>
                    <a:pt x="980" y="1154"/>
                  </a:lnTo>
                  <a:lnTo>
                    <a:pt x="980" y="1152"/>
                  </a:lnTo>
                  <a:lnTo>
                    <a:pt x="980" y="1150"/>
                  </a:lnTo>
                  <a:lnTo>
                    <a:pt x="978" y="1150"/>
                  </a:lnTo>
                  <a:lnTo>
                    <a:pt x="978" y="1149"/>
                  </a:lnTo>
                  <a:lnTo>
                    <a:pt x="976" y="1149"/>
                  </a:lnTo>
                  <a:lnTo>
                    <a:pt x="974" y="1147"/>
                  </a:lnTo>
                  <a:lnTo>
                    <a:pt x="972" y="1147"/>
                  </a:lnTo>
                  <a:lnTo>
                    <a:pt x="970" y="1147"/>
                  </a:lnTo>
                  <a:lnTo>
                    <a:pt x="970" y="1149"/>
                  </a:lnTo>
                  <a:lnTo>
                    <a:pt x="970" y="1150"/>
                  </a:lnTo>
                  <a:lnTo>
                    <a:pt x="968" y="1149"/>
                  </a:lnTo>
                  <a:lnTo>
                    <a:pt x="968" y="1150"/>
                  </a:lnTo>
                  <a:lnTo>
                    <a:pt x="966" y="1150"/>
                  </a:lnTo>
                  <a:lnTo>
                    <a:pt x="964" y="1150"/>
                  </a:lnTo>
                  <a:lnTo>
                    <a:pt x="962" y="1149"/>
                  </a:lnTo>
                  <a:lnTo>
                    <a:pt x="960" y="1149"/>
                  </a:lnTo>
                  <a:lnTo>
                    <a:pt x="958" y="1150"/>
                  </a:lnTo>
                  <a:lnTo>
                    <a:pt x="956" y="1150"/>
                  </a:lnTo>
                  <a:lnTo>
                    <a:pt x="956" y="1149"/>
                  </a:lnTo>
                  <a:lnTo>
                    <a:pt x="954" y="1149"/>
                  </a:lnTo>
                  <a:lnTo>
                    <a:pt x="954" y="1147"/>
                  </a:lnTo>
                  <a:lnTo>
                    <a:pt x="952" y="1145"/>
                  </a:lnTo>
                  <a:lnTo>
                    <a:pt x="950" y="1143"/>
                  </a:lnTo>
                  <a:lnTo>
                    <a:pt x="948" y="1141"/>
                  </a:lnTo>
                  <a:lnTo>
                    <a:pt x="946" y="1141"/>
                  </a:lnTo>
                  <a:lnTo>
                    <a:pt x="944" y="1141"/>
                  </a:lnTo>
                  <a:lnTo>
                    <a:pt x="942" y="1141"/>
                  </a:lnTo>
                  <a:lnTo>
                    <a:pt x="940" y="1139"/>
                  </a:lnTo>
                  <a:lnTo>
                    <a:pt x="938" y="1139"/>
                  </a:lnTo>
                  <a:lnTo>
                    <a:pt x="938" y="1137"/>
                  </a:lnTo>
                  <a:lnTo>
                    <a:pt x="938" y="1135"/>
                  </a:lnTo>
                  <a:lnTo>
                    <a:pt x="936" y="1135"/>
                  </a:lnTo>
                  <a:lnTo>
                    <a:pt x="936" y="1133"/>
                  </a:lnTo>
                  <a:lnTo>
                    <a:pt x="935" y="1133"/>
                  </a:lnTo>
                  <a:lnTo>
                    <a:pt x="933" y="1133"/>
                  </a:lnTo>
                  <a:lnTo>
                    <a:pt x="931" y="1131"/>
                  </a:lnTo>
                  <a:lnTo>
                    <a:pt x="929" y="1131"/>
                  </a:lnTo>
                  <a:lnTo>
                    <a:pt x="927" y="1133"/>
                  </a:lnTo>
                  <a:lnTo>
                    <a:pt x="925" y="1133"/>
                  </a:lnTo>
                  <a:lnTo>
                    <a:pt x="923" y="1133"/>
                  </a:lnTo>
                  <a:lnTo>
                    <a:pt x="923" y="1131"/>
                  </a:lnTo>
                  <a:lnTo>
                    <a:pt x="921" y="1131"/>
                  </a:lnTo>
                  <a:lnTo>
                    <a:pt x="921" y="1129"/>
                  </a:lnTo>
                  <a:lnTo>
                    <a:pt x="919" y="1127"/>
                  </a:lnTo>
                  <a:lnTo>
                    <a:pt x="919" y="1125"/>
                  </a:lnTo>
                  <a:lnTo>
                    <a:pt x="917" y="1123"/>
                  </a:lnTo>
                  <a:lnTo>
                    <a:pt x="915" y="1123"/>
                  </a:lnTo>
                  <a:lnTo>
                    <a:pt x="915" y="1121"/>
                  </a:lnTo>
                  <a:lnTo>
                    <a:pt x="913" y="1121"/>
                  </a:lnTo>
                  <a:lnTo>
                    <a:pt x="911" y="1121"/>
                  </a:lnTo>
                  <a:lnTo>
                    <a:pt x="909" y="1119"/>
                  </a:lnTo>
                  <a:lnTo>
                    <a:pt x="905" y="1115"/>
                  </a:lnTo>
                  <a:lnTo>
                    <a:pt x="903" y="1115"/>
                  </a:lnTo>
                  <a:lnTo>
                    <a:pt x="901" y="1113"/>
                  </a:lnTo>
                  <a:lnTo>
                    <a:pt x="897" y="1113"/>
                  </a:lnTo>
                  <a:lnTo>
                    <a:pt x="897" y="1111"/>
                  </a:lnTo>
                  <a:lnTo>
                    <a:pt x="895" y="1111"/>
                  </a:lnTo>
                  <a:lnTo>
                    <a:pt x="895" y="1109"/>
                  </a:lnTo>
                  <a:lnTo>
                    <a:pt x="893" y="1109"/>
                  </a:lnTo>
                  <a:lnTo>
                    <a:pt x="891" y="1107"/>
                  </a:lnTo>
                  <a:lnTo>
                    <a:pt x="889" y="1107"/>
                  </a:lnTo>
                  <a:lnTo>
                    <a:pt x="889" y="1105"/>
                  </a:lnTo>
                  <a:lnTo>
                    <a:pt x="887" y="1103"/>
                  </a:lnTo>
                  <a:lnTo>
                    <a:pt x="885" y="1101"/>
                  </a:lnTo>
                  <a:lnTo>
                    <a:pt x="883" y="1101"/>
                  </a:lnTo>
                  <a:lnTo>
                    <a:pt x="883" y="1103"/>
                  </a:lnTo>
                  <a:lnTo>
                    <a:pt x="881" y="1103"/>
                  </a:lnTo>
                  <a:lnTo>
                    <a:pt x="881" y="1105"/>
                  </a:lnTo>
                  <a:lnTo>
                    <a:pt x="879" y="1105"/>
                  </a:lnTo>
                  <a:lnTo>
                    <a:pt x="879" y="1107"/>
                  </a:lnTo>
                  <a:lnTo>
                    <a:pt x="879" y="1109"/>
                  </a:lnTo>
                  <a:lnTo>
                    <a:pt x="877" y="1109"/>
                  </a:lnTo>
                  <a:lnTo>
                    <a:pt x="877" y="1107"/>
                  </a:lnTo>
                  <a:lnTo>
                    <a:pt x="875" y="1107"/>
                  </a:lnTo>
                  <a:lnTo>
                    <a:pt x="875" y="1105"/>
                  </a:lnTo>
                  <a:lnTo>
                    <a:pt x="873" y="1105"/>
                  </a:lnTo>
                  <a:lnTo>
                    <a:pt x="873" y="1103"/>
                  </a:lnTo>
                  <a:lnTo>
                    <a:pt x="873" y="1101"/>
                  </a:lnTo>
                  <a:lnTo>
                    <a:pt x="875" y="1101"/>
                  </a:lnTo>
                  <a:lnTo>
                    <a:pt x="875" y="1099"/>
                  </a:lnTo>
                  <a:lnTo>
                    <a:pt x="877" y="1099"/>
                  </a:lnTo>
                  <a:lnTo>
                    <a:pt x="875" y="1097"/>
                  </a:lnTo>
                  <a:lnTo>
                    <a:pt x="873" y="1097"/>
                  </a:lnTo>
                  <a:lnTo>
                    <a:pt x="873" y="1095"/>
                  </a:lnTo>
                  <a:lnTo>
                    <a:pt x="871" y="1095"/>
                  </a:lnTo>
                  <a:lnTo>
                    <a:pt x="869" y="1093"/>
                  </a:lnTo>
                  <a:lnTo>
                    <a:pt x="867" y="1093"/>
                  </a:lnTo>
                  <a:lnTo>
                    <a:pt x="866" y="1093"/>
                  </a:lnTo>
                  <a:lnTo>
                    <a:pt x="866" y="1091"/>
                  </a:lnTo>
                  <a:lnTo>
                    <a:pt x="864" y="1091"/>
                  </a:lnTo>
                  <a:lnTo>
                    <a:pt x="862" y="1091"/>
                  </a:lnTo>
                  <a:lnTo>
                    <a:pt x="860" y="1089"/>
                  </a:lnTo>
                  <a:lnTo>
                    <a:pt x="858" y="1089"/>
                  </a:lnTo>
                  <a:lnTo>
                    <a:pt x="856" y="1087"/>
                  </a:lnTo>
                  <a:lnTo>
                    <a:pt x="854" y="1087"/>
                  </a:lnTo>
                  <a:lnTo>
                    <a:pt x="852" y="1087"/>
                  </a:lnTo>
                  <a:lnTo>
                    <a:pt x="852" y="1085"/>
                  </a:lnTo>
                  <a:lnTo>
                    <a:pt x="850" y="1085"/>
                  </a:lnTo>
                  <a:lnTo>
                    <a:pt x="850" y="1083"/>
                  </a:lnTo>
                  <a:lnTo>
                    <a:pt x="848" y="1083"/>
                  </a:lnTo>
                  <a:lnTo>
                    <a:pt x="848" y="1081"/>
                  </a:lnTo>
                  <a:lnTo>
                    <a:pt x="846" y="1080"/>
                  </a:lnTo>
                  <a:lnTo>
                    <a:pt x="844" y="1080"/>
                  </a:lnTo>
                  <a:lnTo>
                    <a:pt x="844" y="1078"/>
                  </a:lnTo>
                  <a:lnTo>
                    <a:pt x="842" y="1076"/>
                  </a:lnTo>
                  <a:lnTo>
                    <a:pt x="840" y="1074"/>
                  </a:lnTo>
                  <a:lnTo>
                    <a:pt x="838" y="1074"/>
                  </a:lnTo>
                  <a:lnTo>
                    <a:pt x="836" y="1072"/>
                  </a:lnTo>
                  <a:lnTo>
                    <a:pt x="834" y="1072"/>
                  </a:lnTo>
                  <a:lnTo>
                    <a:pt x="832" y="1072"/>
                  </a:lnTo>
                  <a:lnTo>
                    <a:pt x="830" y="1072"/>
                  </a:lnTo>
                  <a:lnTo>
                    <a:pt x="828" y="1072"/>
                  </a:lnTo>
                  <a:lnTo>
                    <a:pt x="826" y="1070"/>
                  </a:lnTo>
                  <a:lnTo>
                    <a:pt x="824" y="1070"/>
                  </a:lnTo>
                  <a:lnTo>
                    <a:pt x="822" y="1070"/>
                  </a:lnTo>
                  <a:lnTo>
                    <a:pt x="820" y="1070"/>
                  </a:lnTo>
                  <a:lnTo>
                    <a:pt x="820" y="1068"/>
                  </a:lnTo>
                  <a:lnTo>
                    <a:pt x="818" y="1068"/>
                  </a:lnTo>
                  <a:lnTo>
                    <a:pt x="816" y="1066"/>
                  </a:lnTo>
                  <a:lnTo>
                    <a:pt x="814" y="1066"/>
                  </a:lnTo>
                  <a:lnTo>
                    <a:pt x="812" y="1066"/>
                  </a:lnTo>
                  <a:lnTo>
                    <a:pt x="812" y="1064"/>
                  </a:lnTo>
                  <a:lnTo>
                    <a:pt x="810" y="1064"/>
                  </a:lnTo>
                  <a:lnTo>
                    <a:pt x="808" y="1062"/>
                  </a:lnTo>
                  <a:lnTo>
                    <a:pt x="806" y="1060"/>
                  </a:lnTo>
                  <a:lnTo>
                    <a:pt x="804" y="1060"/>
                  </a:lnTo>
                  <a:lnTo>
                    <a:pt x="804" y="1058"/>
                  </a:lnTo>
                  <a:lnTo>
                    <a:pt x="802" y="1058"/>
                  </a:lnTo>
                  <a:lnTo>
                    <a:pt x="802" y="1056"/>
                  </a:lnTo>
                  <a:lnTo>
                    <a:pt x="800" y="1056"/>
                  </a:lnTo>
                  <a:lnTo>
                    <a:pt x="797" y="1056"/>
                  </a:lnTo>
                  <a:lnTo>
                    <a:pt x="795" y="1054"/>
                  </a:lnTo>
                  <a:lnTo>
                    <a:pt x="793" y="1054"/>
                  </a:lnTo>
                  <a:lnTo>
                    <a:pt x="791" y="1052"/>
                  </a:lnTo>
                  <a:lnTo>
                    <a:pt x="791" y="1054"/>
                  </a:lnTo>
                  <a:lnTo>
                    <a:pt x="791" y="1056"/>
                  </a:lnTo>
                  <a:lnTo>
                    <a:pt x="789" y="1056"/>
                  </a:lnTo>
                  <a:lnTo>
                    <a:pt x="787" y="1058"/>
                  </a:lnTo>
                  <a:lnTo>
                    <a:pt x="785" y="1058"/>
                  </a:lnTo>
                  <a:lnTo>
                    <a:pt x="785" y="1060"/>
                  </a:lnTo>
                  <a:lnTo>
                    <a:pt x="783" y="1060"/>
                  </a:lnTo>
                  <a:lnTo>
                    <a:pt x="783" y="1062"/>
                  </a:lnTo>
                  <a:lnTo>
                    <a:pt x="781" y="1062"/>
                  </a:lnTo>
                  <a:lnTo>
                    <a:pt x="781" y="1064"/>
                  </a:lnTo>
                  <a:lnTo>
                    <a:pt x="779" y="1064"/>
                  </a:lnTo>
                  <a:lnTo>
                    <a:pt x="779" y="1066"/>
                  </a:lnTo>
                  <a:lnTo>
                    <a:pt x="777" y="1066"/>
                  </a:lnTo>
                  <a:lnTo>
                    <a:pt x="777" y="1068"/>
                  </a:lnTo>
                  <a:lnTo>
                    <a:pt x="777" y="1070"/>
                  </a:lnTo>
                  <a:lnTo>
                    <a:pt x="775" y="1070"/>
                  </a:lnTo>
                  <a:lnTo>
                    <a:pt x="775" y="1072"/>
                  </a:lnTo>
                  <a:lnTo>
                    <a:pt x="775" y="1074"/>
                  </a:lnTo>
                  <a:lnTo>
                    <a:pt x="775" y="1076"/>
                  </a:lnTo>
                  <a:lnTo>
                    <a:pt x="773" y="1076"/>
                  </a:lnTo>
                  <a:lnTo>
                    <a:pt x="771" y="1076"/>
                  </a:lnTo>
                  <a:lnTo>
                    <a:pt x="771" y="1078"/>
                  </a:lnTo>
                  <a:lnTo>
                    <a:pt x="769" y="1078"/>
                  </a:lnTo>
                  <a:lnTo>
                    <a:pt x="767" y="1078"/>
                  </a:lnTo>
                  <a:lnTo>
                    <a:pt x="765" y="1078"/>
                  </a:lnTo>
                  <a:lnTo>
                    <a:pt x="763" y="1080"/>
                  </a:lnTo>
                  <a:lnTo>
                    <a:pt x="761" y="1080"/>
                  </a:lnTo>
                  <a:lnTo>
                    <a:pt x="759" y="1080"/>
                  </a:lnTo>
                  <a:lnTo>
                    <a:pt x="757" y="1080"/>
                  </a:lnTo>
                  <a:lnTo>
                    <a:pt x="757" y="1078"/>
                  </a:lnTo>
                  <a:lnTo>
                    <a:pt x="757" y="1076"/>
                  </a:lnTo>
                  <a:lnTo>
                    <a:pt x="755" y="1076"/>
                  </a:lnTo>
                  <a:lnTo>
                    <a:pt x="755" y="1078"/>
                  </a:lnTo>
                  <a:lnTo>
                    <a:pt x="753" y="1078"/>
                  </a:lnTo>
                  <a:lnTo>
                    <a:pt x="751" y="1078"/>
                  </a:lnTo>
                  <a:lnTo>
                    <a:pt x="749" y="1078"/>
                  </a:lnTo>
                  <a:lnTo>
                    <a:pt x="747" y="1078"/>
                  </a:lnTo>
                  <a:lnTo>
                    <a:pt x="745" y="1078"/>
                  </a:lnTo>
                  <a:lnTo>
                    <a:pt x="743" y="1076"/>
                  </a:lnTo>
                  <a:lnTo>
                    <a:pt x="741" y="1074"/>
                  </a:lnTo>
                  <a:lnTo>
                    <a:pt x="739" y="1072"/>
                  </a:lnTo>
                  <a:lnTo>
                    <a:pt x="737" y="1070"/>
                  </a:lnTo>
                  <a:lnTo>
                    <a:pt x="735" y="1068"/>
                  </a:lnTo>
                  <a:lnTo>
                    <a:pt x="733" y="1068"/>
                  </a:lnTo>
                  <a:lnTo>
                    <a:pt x="735" y="1066"/>
                  </a:lnTo>
                  <a:lnTo>
                    <a:pt x="733" y="1066"/>
                  </a:lnTo>
                  <a:lnTo>
                    <a:pt x="733" y="1064"/>
                  </a:lnTo>
                  <a:lnTo>
                    <a:pt x="731" y="1064"/>
                  </a:lnTo>
                  <a:lnTo>
                    <a:pt x="731" y="1062"/>
                  </a:lnTo>
                  <a:lnTo>
                    <a:pt x="729" y="1060"/>
                  </a:lnTo>
                  <a:lnTo>
                    <a:pt x="728" y="1058"/>
                  </a:lnTo>
                  <a:lnTo>
                    <a:pt x="726" y="1056"/>
                  </a:lnTo>
                  <a:lnTo>
                    <a:pt x="726" y="1054"/>
                  </a:lnTo>
                  <a:lnTo>
                    <a:pt x="724" y="1054"/>
                  </a:lnTo>
                  <a:lnTo>
                    <a:pt x="724" y="1052"/>
                  </a:lnTo>
                  <a:lnTo>
                    <a:pt x="724" y="1050"/>
                  </a:lnTo>
                  <a:lnTo>
                    <a:pt x="722" y="1050"/>
                  </a:lnTo>
                  <a:lnTo>
                    <a:pt x="722" y="1048"/>
                  </a:lnTo>
                  <a:lnTo>
                    <a:pt x="722" y="1046"/>
                  </a:lnTo>
                  <a:lnTo>
                    <a:pt x="720" y="1046"/>
                  </a:lnTo>
                  <a:lnTo>
                    <a:pt x="720" y="1044"/>
                  </a:lnTo>
                  <a:lnTo>
                    <a:pt x="718" y="1044"/>
                  </a:lnTo>
                  <a:lnTo>
                    <a:pt x="718" y="1042"/>
                  </a:lnTo>
                  <a:lnTo>
                    <a:pt x="718" y="1040"/>
                  </a:lnTo>
                  <a:lnTo>
                    <a:pt x="716" y="1040"/>
                  </a:lnTo>
                  <a:lnTo>
                    <a:pt x="716" y="1042"/>
                  </a:lnTo>
                  <a:lnTo>
                    <a:pt x="714" y="1042"/>
                  </a:lnTo>
                  <a:lnTo>
                    <a:pt x="712" y="1042"/>
                  </a:lnTo>
                  <a:lnTo>
                    <a:pt x="710" y="1042"/>
                  </a:lnTo>
                  <a:lnTo>
                    <a:pt x="708" y="1042"/>
                  </a:lnTo>
                  <a:lnTo>
                    <a:pt x="708" y="1040"/>
                  </a:lnTo>
                  <a:lnTo>
                    <a:pt x="706" y="1040"/>
                  </a:lnTo>
                  <a:lnTo>
                    <a:pt x="706" y="1038"/>
                  </a:lnTo>
                  <a:lnTo>
                    <a:pt x="704" y="1038"/>
                  </a:lnTo>
                  <a:lnTo>
                    <a:pt x="702" y="1040"/>
                  </a:lnTo>
                  <a:lnTo>
                    <a:pt x="700" y="1040"/>
                  </a:lnTo>
                  <a:lnTo>
                    <a:pt x="698" y="1042"/>
                  </a:lnTo>
                  <a:lnTo>
                    <a:pt x="698" y="1044"/>
                  </a:lnTo>
                  <a:lnTo>
                    <a:pt x="696" y="1044"/>
                  </a:lnTo>
                  <a:lnTo>
                    <a:pt x="696" y="1046"/>
                  </a:lnTo>
                  <a:lnTo>
                    <a:pt x="694" y="1046"/>
                  </a:lnTo>
                  <a:lnTo>
                    <a:pt x="694" y="1048"/>
                  </a:lnTo>
                  <a:lnTo>
                    <a:pt x="692" y="1048"/>
                  </a:lnTo>
                  <a:lnTo>
                    <a:pt x="692" y="1050"/>
                  </a:lnTo>
                  <a:lnTo>
                    <a:pt x="690" y="1050"/>
                  </a:lnTo>
                  <a:lnTo>
                    <a:pt x="688" y="1052"/>
                  </a:lnTo>
                  <a:lnTo>
                    <a:pt x="686" y="1052"/>
                  </a:lnTo>
                  <a:lnTo>
                    <a:pt x="684" y="1052"/>
                  </a:lnTo>
                  <a:lnTo>
                    <a:pt x="682" y="1050"/>
                  </a:lnTo>
                  <a:lnTo>
                    <a:pt x="680" y="1050"/>
                  </a:lnTo>
                  <a:lnTo>
                    <a:pt x="680" y="1048"/>
                  </a:lnTo>
                  <a:lnTo>
                    <a:pt x="678" y="1048"/>
                  </a:lnTo>
                  <a:lnTo>
                    <a:pt x="678" y="1046"/>
                  </a:lnTo>
                  <a:lnTo>
                    <a:pt x="676" y="1046"/>
                  </a:lnTo>
                  <a:lnTo>
                    <a:pt x="676" y="1048"/>
                  </a:lnTo>
                  <a:lnTo>
                    <a:pt x="674" y="1048"/>
                  </a:lnTo>
                  <a:lnTo>
                    <a:pt x="672" y="1048"/>
                  </a:lnTo>
                  <a:lnTo>
                    <a:pt x="670" y="1048"/>
                  </a:lnTo>
                  <a:lnTo>
                    <a:pt x="670" y="1050"/>
                  </a:lnTo>
                  <a:lnTo>
                    <a:pt x="668" y="1050"/>
                  </a:lnTo>
                  <a:lnTo>
                    <a:pt x="666" y="1050"/>
                  </a:lnTo>
                  <a:lnTo>
                    <a:pt x="664" y="1050"/>
                  </a:lnTo>
                  <a:lnTo>
                    <a:pt x="662" y="1050"/>
                  </a:lnTo>
                  <a:lnTo>
                    <a:pt x="660" y="1050"/>
                  </a:lnTo>
                  <a:lnTo>
                    <a:pt x="659" y="1048"/>
                  </a:lnTo>
                  <a:lnTo>
                    <a:pt x="657" y="1048"/>
                  </a:lnTo>
                  <a:lnTo>
                    <a:pt x="655" y="1048"/>
                  </a:lnTo>
                  <a:lnTo>
                    <a:pt x="653" y="1048"/>
                  </a:lnTo>
                  <a:lnTo>
                    <a:pt x="651" y="1048"/>
                  </a:lnTo>
                  <a:lnTo>
                    <a:pt x="649" y="1050"/>
                  </a:lnTo>
                  <a:lnTo>
                    <a:pt x="647" y="1050"/>
                  </a:lnTo>
                  <a:lnTo>
                    <a:pt x="645" y="1050"/>
                  </a:lnTo>
                  <a:lnTo>
                    <a:pt x="643" y="1050"/>
                  </a:lnTo>
                  <a:lnTo>
                    <a:pt x="641" y="1050"/>
                  </a:lnTo>
                  <a:lnTo>
                    <a:pt x="641" y="1052"/>
                  </a:lnTo>
                  <a:lnTo>
                    <a:pt x="639" y="1052"/>
                  </a:lnTo>
                  <a:lnTo>
                    <a:pt x="639" y="1050"/>
                  </a:lnTo>
                  <a:lnTo>
                    <a:pt x="637" y="1052"/>
                  </a:lnTo>
                  <a:lnTo>
                    <a:pt x="635" y="1052"/>
                  </a:lnTo>
                  <a:lnTo>
                    <a:pt x="635" y="1054"/>
                  </a:lnTo>
                  <a:lnTo>
                    <a:pt x="633" y="1054"/>
                  </a:lnTo>
                  <a:lnTo>
                    <a:pt x="631" y="1054"/>
                  </a:lnTo>
                  <a:lnTo>
                    <a:pt x="631" y="1056"/>
                  </a:lnTo>
                  <a:lnTo>
                    <a:pt x="629" y="1056"/>
                  </a:lnTo>
                  <a:lnTo>
                    <a:pt x="629" y="1058"/>
                  </a:lnTo>
                  <a:lnTo>
                    <a:pt x="627" y="1058"/>
                  </a:lnTo>
                  <a:lnTo>
                    <a:pt x="625" y="1058"/>
                  </a:lnTo>
                  <a:lnTo>
                    <a:pt x="623" y="1058"/>
                  </a:lnTo>
                  <a:lnTo>
                    <a:pt x="621" y="1058"/>
                  </a:lnTo>
                  <a:lnTo>
                    <a:pt x="619" y="1058"/>
                  </a:lnTo>
                  <a:lnTo>
                    <a:pt x="619" y="1060"/>
                  </a:lnTo>
                  <a:lnTo>
                    <a:pt x="617" y="1060"/>
                  </a:lnTo>
                  <a:lnTo>
                    <a:pt x="615" y="1060"/>
                  </a:lnTo>
                  <a:lnTo>
                    <a:pt x="613" y="1060"/>
                  </a:lnTo>
                  <a:lnTo>
                    <a:pt x="611" y="1060"/>
                  </a:lnTo>
                  <a:lnTo>
                    <a:pt x="611" y="1058"/>
                  </a:lnTo>
                  <a:lnTo>
                    <a:pt x="609" y="1058"/>
                  </a:lnTo>
                  <a:lnTo>
                    <a:pt x="607" y="1058"/>
                  </a:lnTo>
                  <a:lnTo>
                    <a:pt x="605" y="1058"/>
                  </a:lnTo>
                  <a:lnTo>
                    <a:pt x="603" y="1058"/>
                  </a:lnTo>
                  <a:lnTo>
                    <a:pt x="603" y="1056"/>
                  </a:lnTo>
                  <a:lnTo>
                    <a:pt x="601" y="1056"/>
                  </a:lnTo>
                  <a:lnTo>
                    <a:pt x="601" y="1054"/>
                  </a:lnTo>
                  <a:lnTo>
                    <a:pt x="599" y="1054"/>
                  </a:lnTo>
                  <a:lnTo>
                    <a:pt x="599" y="1052"/>
                  </a:lnTo>
                  <a:lnTo>
                    <a:pt x="599" y="1050"/>
                  </a:lnTo>
                  <a:lnTo>
                    <a:pt x="599" y="1048"/>
                  </a:lnTo>
                  <a:lnTo>
                    <a:pt x="597" y="1048"/>
                  </a:lnTo>
                  <a:lnTo>
                    <a:pt x="597" y="1046"/>
                  </a:lnTo>
                  <a:lnTo>
                    <a:pt x="597" y="1044"/>
                  </a:lnTo>
                  <a:lnTo>
                    <a:pt x="595" y="1044"/>
                  </a:lnTo>
                  <a:lnTo>
                    <a:pt x="595" y="1042"/>
                  </a:lnTo>
                  <a:lnTo>
                    <a:pt x="595" y="1040"/>
                  </a:lnTo>
                  <a:lnTo>
                    <a:pt x="593" y="1040"/>
                  </a:lnTo>
                  <a:lnTo>
                    <a:pt x="593" y="1038"/>
                  </a:lnTo>
                  <a:lnTo>
                    <a:pt x="593" y="1036"/>
                  </a:lnTo>
                  <a:lnTo>
                    <a:pt x="591" y="1036"/>
                  </a:lnTo>
                  <a:lnTo>
                    <a:pt x="590" y="1036"/>
                  </a:lnTo>
                  <a:lnTo>
                    <a:pt x="588" y="1036"/>
                  </a:lnTo>
                  <a:lnTo>
                    <a:pt x="586" y="1036"/>
                  </a:lnTo>
                  <a:lnTo>
                    <a:pt x="586" y="1038"/>
                  </a:lnTo>
                  <a:lnTo>
                    <a:pt x="584" y="1038"/>
                  </a:lnTo>
                  <a:lnTo>
                    <a:pt x="582" y="1038"/>
                  </a:lnTo>
                  <a:lnTo>
                    <a:pt x="580" y="1038"/>
                  </a:lnTo>
                  <a:lnTo>
                    <a:pt x="580" y="1040"/>
                  </a:lnTo>
                  <a:lnTo>
                    <a:pt x="580" y="1042"/>
                  </a:lnTo>
                  <a:lnTo>
                    <a:pt x="580" y="1044"/>
                  </a:lnTo>
                  <a:lnTo>
                    <a:pt x="582" y="1044"/>
                  </a:lnTo>
                  <a:lnTo>
                    <a:pt x="582" y="1046"/>
                  </a:lnTo>
                  <a:lnTo>
                    <a:pt x="582" y="1048"/>
                  </a:lnTo>
                  <a:lnTo>
                    <a:pt x="582" y="1050"/>
                  </a:lnTo>
                  <a:lnTo>
                    <a:pt x="580" y="1050"/>
                  </a:lnTo>
                  <a:lnTo>
                    <a:pt x="578" y="1050"/>
                  </a:lnTo>
                  <a:lnTo>
                    <a:pt x="576" y="1050"/>
                  </a:lnTo>
                  <a:lnTo>
                    <a:pt x="574" y="1050"/>
                  </a:lnTo>
                  <a:lnTo>
                    <a:pt x="572" y="1050"/>
                  </a:lnTo>
                  <a:lnTo>
                    <a:pt x="570" y="1050"/>
                  </a:lnTo>
                  <a:lnTo>
                    <a:pt x="568" y="1050"/>
                  </a:lnTo>
                  <a:lnTo>
                    <a:pt x="568" y="1048"/>
                  </a:lnTo>
                  <a:lnTo>
                    <a:pt x="566" y="1048"/>
                  </a:lnTo>
                  <a:lnTo>
                    <a:pt x="566" y="1046"/>
                  </a:lnTo>
                  <a:lnTo>
                    <a:pt x="564" y="1046"/>
                  </a:lnTo>
                  <a:lnTo>
                    <a:pt x="564" y="1044"/>
                  </a:lnTo>
                  <a:lnTo>
                    <a:pt x="562" y="1042"/>
                  </a:lnTo>
                  <a:lnTo>
                    <a:pt x="560" y="1042"/>
                  </a:lnTo>
                  <a:lnTo>
                    <a:pt x="560" y="1040"/>
                  </a:lnTo>
                  <a:lnTo>
                    <a:pt x="560" y="1038"/>
                  </a:lnTo>
                  <a:lnTo>
                    <a:pt x="558" y="1038"/>
                  </a:lnTo>
                  <a:lnTo>
                    <a:pt x="558" y="1036"/>
                  </a:lnTo>
                  <a:lnTo>
                    <a:pt x="556" y="1036"/>
                  </a:lnTo>
                  <a:lnTo>
                    <a:pt x="556" y="1034"/>
                  </a:lnTo>
                  <a:lnTo>
                    <a:pt x="554" y="1034"/>
                  </a:lnTo>
                  <a:lnTo>
                    <a:pt x="554" y="1032"/>
                  </a:lnTo>
                  <a:lnTo>
                    <a:pt x="552" y="1032"/>
                  </a:lnTo>
                  <a:lnTo>
                    <a:pt x="550" y="1030"/>
                  </a:lnTo>
                  <a:lnTo>
                    <a:pt x="548" y="1028"/>
                  </a:lnTo>
                  <a:lnTo>
                    <a:pt x="546" y="1028"/>
                  </a:lnTo>
                  <a:lnTo>
                    <a:pt x="546" y="1026"/>
                  </a:lnTo>
                  <a:lnTo>
                    <a:pt x="544" y="1026"/>
                  </a:lnTo>
                  <a:lnTo>
                    <a:pt x="544" y="1024"/>
                  </a:lnTo>
                  <a:lnTo>
                    <a:pt x="542" y="1024"/>
                  </a:lnTo>
                  <a:lnTo>
                    <a:pt x="542" y="1022"/>
                  </a:lnTo>
                  <a:lnTo>
                    <a:pt x="540" y="1020"/>
                  </a:lnTo>
                  <a:lnTo>
                    <a:pt x="538" y="1018"/>
                  </a:lnTo>
                  <a:lnTo>
                    <a:pt x="538" y="1016"/>
                  </a:lnTo>
                  <a:lnTo>
                    <a:pt x="536" y="1016"/>
                  </a:lnTo>
                  <a:lnTo>
                    <a:pt x="534" y="1014"/>
                  </a:lnTo>
                  <a:lnTo>
                    <a:pt x="532" y="1014"/>
                  </a:lnTo>
                  <a:lnTo>
                    <a:pt x="530" y="1014"/>
                  </a:lnTo>
                  <a:lnTo>
                    <a:pt x="530" y="1013"/>
                  </a:lnTo>
                  <a:lnTo>
                    <a:pt x="528" y="1013"/>
                  </a:lnTo>
                  <a:lnTo>
                    <a:pt x="526" y="1013"/>
                  </a:lnTo>
                  <a:lnTo>
                    <a:pt x="524" y="1013"/>
                  </a:lnTo>
                  <a:lnTo>
                    <a:pt x="522" y="1013"/>
                  </a:lnTo>
                  <a:lnTo>
                    <a:pt x="521" y="1013"/>
                  </a:lnTo>
                  <a:lnTo>
                    <a:pt x="519" y="1013"/>
                  </a:lnTo>
                  <a:lnTo>
                    <a:pt x="517" y="1013"/>
                  </a:lnTo>
                  <a:lnTo>
                    <a:pt x="515" y="1013"/>
                  </a:lnTo>
                  <a:lnTo>
                    <a:pt x="513" y="1013"/>
                  </a:lnTo>
                  <a:lnTo>
                    <a:pt x="513" y="1011"/>
                  </a:lnTo>
                  <a:lnTo>
                    <a:pt x="509" y="1011"/>
                  </a:lnTo>
                  <a:lnTo>
                    <a:pt x="507" y="1011"/>
                  </a:lnTo>
                  <a:lnTo>
                    <a:pt x="505" y="1011"/>
                  </a:lnTo>
                  <a:lnTo>
                    <a:pt x="503" y="1011"/>
                  </a:lnTo>
                  <a:lnTo>
                    <a:pt x="501" y="1011"/>
                  </a:lnTo>
                  <a:lnTo>
                    <a:pt x="499" y="1011"/>
                  </a:lnTo>
                  <a:lnTo>
                    <a:pt x="497" y="1011"/>
                  </a:lnTo>
                  <a:lnTo>
                    <a:pt x="495" y="1011"/>
                  </a:lnTo>
                  <a:lnTo>
                    <a:pt x="493" y="1011"/>
                  </a:lnTo>
                  <a:lnTo>
                    <a:pt x="491" y="1011"/>
                  </a:lnTo>
                  <a:lnTo>
                    <a:pt x="487" y="1011"/>
                  </a:lnTo>
                  <a:lnTo>
                    <a:pt x="485" y="1009"/>
                  </a:lnTo>
                  <a:lnTo>
                    <a:pt x="481" y="1009"/>
                  </a:lnTo>
                  <a:lnTo>
                    <a:pt x="479" y="1009"/>
                  </a:lnTo>
                  <a:lnTo>
                    <a:pt x="479" y="1007"/>
                  </a:lnTo>
                  <a:lnTo>
                    <a:pt x="477" y="1007"/>
                  </a:lnTo>
                  <a:lnTo>
                    <a:pt x="475" y="1005"/>
                  </a:lnTo>
                  <a:lnTo>
                    <a:pt x="473" y="1003"/>
                  </a:lnTo>
                  <a:lnTo>
                    <a:pt x="471" y="1003"/>
                  </a:lnTo>
                  <a:lnTo>
                    <a:pt x="469" y="1003"/>
                  </a:lnTo>
                  <a:lnTo>
                    <a:pt x="469" y="1001"/>
                  </a:lnTo>
                  <a:lnTo>
                    <a:pt x="467" y="1001"/>
                  </a:lnTo>
                  <a:lnTo>
                    <a:pt x="465" y="1001"/>
                  </a:lnTo>
                  <a:lnTo>
                    <a:pt x="463" y="1001"/>
                  </a:lnTo>
                  <a:lnTo>
                    <a:pt x="461" y="1001"/>
                  </a:lnTo>
                  <a:lnTo>
                    <a:pt x="459" y="1001"/>
                  </a:lnTo>
                  <a:lnTo>
                    <a:pt x="457" y="1001"/>
                  </a:lnTo>
                  <a:lnTo>
                    <a:pt x="455" y="1001"/>
                  </a:lnTo>
                  <a:lnTo>
                    <a:pt x="453" y="1001"/>
                  </a:lnTo>
                  <a:lnTo>
                    <a:pt x="453" y="999"/>
                  </a:lnTo>
                  <a:lnTo>
                    <a:pt x="453" y="997"/>
                  </a:lnTo>
                  <a:lnTo>
                    <a:pt x="453" y="995"/>
                  </a:lnTo>
                  <a:lnTo>
                    <a:pt x="453" y="993"/>
                  </a:lnTo>
                  <a:lnTo>
                    <a:pt x="453" y="991"/>
                  </a:lnTo>
                  <a:lnTo>
                    <a:pt x="452" y="991"/>
                  </a:lnTo>
                  <a:lnTo>
                    <a:pt x="452" y="989"/>
                  </a:lnTo>
                  <a:lnTo>
                    <a:pt x="450" y="987"/>
                  </a:lnTo>
                  <a:lnTo>
                    <a:pt x="450" y="985"/>
                  </a:lnTo>
                  <a:lnTo>
                    <a:pt x="448" y="983"/>
                  </a:lnTo>
                  <a:lnTo>
                    <a:pt x="448" y="981"/>
                  </a:lnTo>
                  <a:lnTo>
                    <a:pt x="448" y="979"/>
                  </a:lnTo>
                  <a:lnTo>
                    <a:pt x="446" y="977"/>
                  </a:lnTo>
                  <a:lnTo>
                    <a:pt x="446" y="975"/>
                  </a:lnTo>
                  <a:lnTo>
                    <a:pt x="446" y="973"/>
                  </a:lnTo>
                  <a:lnTo>
                    <a:pt x="444" y="973"/>
                  </a:lnTo>
                  <a:lnTo>
                    <a:pt x="432" y="971"/>
                  </a:lnTo>
                  <a:lnTo>
                    <a:pt x="430" y="971"/>
                  </a:lnTo>
                  <a:lnTo>
                    <a:pt x="428" y="969"/>
                  </a:lnTo>
                  <a:lnTo>
                    <a:pt x="426" y="969"/>
                  </a:lnTo>
                  <a:lnTo>
                    <a:pt x="424" y="969"/>
                  </a:lnTo>
                  <a:lnTo>
                    <a:pt x="422" y="969"/>
                  </a:lnTo>
                  <a:lnTo>
                    <a:pt x="422" y="967"/>
                  </a:lnTo>
                  <a:lnTo>
                    <a:pt x="420" y="967"/>
                  </a:lnTo>
                  <a:lnTo>
                    <a:pt x="418" y="967"/>
                  </a:lnTo>
                  <a:lnTo>
                    <a:pt x="416" y="967"/>
                  </a:lnTo>
                  <a:lnTo>
                    <a:pt x="414" y="967"/>
                  </a:lnTo>
                  <a:lnTo>
                    <a:pt x="410" y="969"/>
                  </a:lnTo>
                  <a:lnTo>
                    <a:pt x="408" y="969"/>
                  </a:lnTo>
                  <a:lnTo>
                    <a:pt x="406" y="969"/>
                  </a:lnTo>
                  <a:lnTo>
                    <a:pt x="402" y="971"/>
                  </a:lnTo>
                  <a:lnTo>
                    <a:pt x="400" y="971"/>
                  </a:lnTo>
                  <a:lnTo>
                    <a:pt x="396" y="971"/>
                  </a:lnTo>
                  <a:lnTo>
                    <a:pt x="392" y="973"/>
                  </a:lnTo>
                  <a:lnTo>
                    <a:pt x="392" y="971"/>
                  </a:lnTo>
                  <a:lnTo>
                    <a:pt x="394" y="969"/>
                  </a:lnTo>
                  <a:lnTo>
                    <a:pt x="394" y="967"/>
                  </a:lnTo>
                  <a:lnTo>
                    <a:pt x="396" y="967"/>
                  </a:lnTo>
                  <a:lnTo>
                    <a:pt x="396" y="965"/>
                  </a:lnTo>
                  <a:lnTo>
                    <a:pt x="396" y="963"/>
                  </a:lnTo>
                  <a:lnTo>
                    <a:pt x="398" y="963"/>
                  </a:lnTo>
                  <a:lnTo>
                    <a:pt x="398" y="961"/>
                  </a:lnTo>
                  <a:lnTo>
                    <a:pt x="400" y="959"/>
                  </a:lnTo>
                  <a:lnTo>
                    <a:pt x="400" y="957"/>
                  </a:lnTo>
                  <a:lnTo>
                    <a:pt x="402" y="955"/>
                  </a:lnTo>
                  <a:lnTo>
                    <a:pt x="402" y="953"/>
                  </a:lnTo>
                  <a:lnTo>
                    <a:pt x="404" y="951"/>
                  </a:lnTo>
                  <a:lnTo>
                    <a:pt x="406" y="949"/>
                  </a:lnTo>
                  <a:lnTo>
                    <a:pt x="408" y="947"/>
                  </a:lnTo>
                  <a:lnTo>
                    <a:pt x="410" y="944"/>
                  </a:lnTo>
                  <a:lnTo>
                    <a:pt x="412" y="944"/>
                  </a:lnTo>
                  <a:lnTo>
                    <a:pt x="412" y="942"/>
                  </a:lnTo>
                  <a:lnTo>
                    <a:pt x="414" y="938"/>
                  </a:lnTo>
                  <a:lnTo>
                    <a:pt x="414" y="936"/>
                  </a:lnTo>
                  <a:lnTo>
                    <a:pt x="416" y="934"/>
                  </a:lnTo>
                  <a:lnTo>
                    <a:pt x="416" y="932"/>
                  </a:lnTo>
                  <a:lnTo>
                    <a:pt x="418" y="932"/>
                  </a:lnTo>
                  <a:lnTo>
                    <a:pt x="418" y="930"/>
                  </a:lnTo>
                  <a:lnTo>
                    <a:pt x="420" y="928"/>
                  </a:lnTo>
                  <a:lnTo>
                    <a:pt x="422" y="928"/>
                  </a:lnTo>
                  <a:lnTo>
                    <a:pt x="424" y="926"/>
                  </a:lnTo>
                  <a:lnTo>
                    <a:pt x="426" y="924"/>
                  </a:lnTo>
                  <a:lnTo>
                    <a:pt x="426" y="922"/>
                  </a:lnTo>
                  <a:lnTo>
                    <a:pt x="426" y="920"/>
                  </a:lnTo>
                  <a:lnTo>
                    <a:pt x="432" y="918"/>
                  </a:lnTo>
                  <a:lnTo>
                    <a:pt x="432" y="916"/>
                  </a:lnTo>
                  <a:lnTo>
                    <a:pt x="436" y="916"/>
                  </a:lnTo>
                  <a:lnTo>
                    <a:pt x="438" y="914"/>
                  </a:lnTo>
                  <a:lnTo>
                    <a:pt x="436" y="910"/>
                  </a:lnTo>
                  <a:lnTo>
                    <a:pt x="436" y="908"/>
                  </a:lnTo>
                  <a:lnTo>
                    <a:pt x="434" y="906"/>
                  </a:lnTo>
                  <a:lnTo>
                    <a:pt x="432" y="904"/>
                  </a:lnTo>
                  <a:lnTo>
                    <a:pt x="430" y="904"/>
                  </a:lnTo>
                  <a:lnTo>
                    <a:pt x="428" y="902"/>
                  </a:lnTo>
                  <a:lnTo>
                    <a:pt x="426" y="902"/>
                  </a:lnTo>
                  <a:lnTo>
                    <a:pt x="424" y="900"/>
                  </a:lnTo>
                  <a:lnTo>
                    <a:pt x="420" y="898"/>
                  </a:lnTo>
                  <a:lnTo>
                    <a:pt x="418" y="898"/>
                  </a:lnTo>
                  <a:lnTo>
                    <a:pt x="416" y="896"/>
                  </a:lnTo>
                  <a:lnTo>
                    <a:pt x="416" y="894"/>
                  </a:lnTo>
                  <a:lnTo>
                    <a:pt x="418" y="894"/>
                  </a:lnTo>
                  <a:lnTo>
                    <a:pt x="420" y="894"/>
                  </a:lnTo>
                  <a:lnTo>
                    <a:pt x="422" y="894"/>
                  </a:lnTo>
                  <a:lnTo>
                    <a:pt x="424" y="894"/>
                  </a:lnTo>
                  <a:lnTo>
                    <a:pt x="426" y="894"/>
                  </a:lnTo>
                  <a:lnTo>
                    <a:pt x="426" y="892"/>
                  </a:lnTo>
                  <a:lnTo>
                    <a:pt x="428" y="892"/>
                  </a:lnTo>
                  <a:lnTo>
                    <a:pt x="430" y="892"/>
                  </a:lnTo>
                  <a:lnTo>
                    <a:pt x="430" y="894"/>
                  </a:lnTo>
                  <a:lnTo>
                    <a:pt x="432" y="894"/>
                  </a:lnTo>
                  <a:lnTo>
                    <a:pt x="434" y="896"/>
                  </a:lnTo>
                  <a:lnTo>
                    <a:pt x="436" y="894"/>
                  </a:lnTo>
                  <a:lnTo>
                    <a:pt x="436" y="892"/>
                  </a:lnTo>
                  <a:lnTo>
                    <a:pt x="436" y="890"/>
                  </a:lnTo>
                  <a:lnTo>
                    <a:pt x="434" y="890"/>
                  </a:lnTo>
                  <a:lnTo>
                    <a:pt x="434" y="888"/>
                  </a:lnTo>
                  <a:lnTo>
                    <a:pt x="434" y="886"/>
                  </a:lnTo>
                  <a:lnTo>
                    <a:pt x="434" y="884"/>
                  </a:lnTo>
                  <a:lnTo>
                    <a:pt x="432" y="882"/>
                  </a:lnTo>
                  <a:lnTo>
                    <a:pt x="432" y="880"/>
                  </a:lnTo>
                  <a:lnTo>
                    <a:pt x="432" y="879"/>
                  </a:lnTo>
                  <a:lnTo>
                    <a:pt x="432" y="877"/>
                  </a:lnTo>
                  <a:lnTo>
                    <a:pt x="432" y="875"/>
                  </a:lnTo>
                  <a:lnTo>
                    <a:pt x="430" y="875"/>
                  </a:lnTo>
                  <a:lnTo>
                    <a:pt x="430" y="873"/>
                  </a:lnTo>
                  <a:lnTo>
                    <a:pt x="428" y="873"/>
                  </a:lnTo>
                  <a:lnTo>
                    <a:pt x="428" y="875"/>
                  </a:lnTo>
                  <a:lnTo>
                    <a:pt x="426" y="875"/>
                  </a:lnTo>
                  <a:lnTo>
                    <a:pt x="424" y="875"/>
                  </a:lnTo>
                  <a:lnTo>
                    <a:pt x="422" y="875"/>
                  </a:lnTo>
                  <a:lnTo>
                    <a:pt x="420" y="875"/>
                  </a:lnTo>
                  <a:lnTo>
                    <a:pt x="418" y="875"/>
                  </a:lnTo>
                  <a:lnTo>
                    <a:pt x="416" y="875"/>
                  </a:lnTo>
                  <a:lnTo>
                    <a:pt x="414" y="875"/>
                  </a:lnTo>
                  <a:lnTo>
                    <a:pt x="414" y="877"/>
                  </a:lnTo>
                  <a:lnTo>
                    <a:pt x="412" y="877"/>
                  </a:lnTo>
                  <a:lnTo>
                    <a:pt x="408" y="877"/>
                  </a:lnTo>
                  <a:lnTo>
                    <a:pt x="408" y="875"/>
                  </a:lnTo>
                  <a:lnTo>
                    <a:pt x="406" y="875"/>
                  </a:lnTo>
                  <a:lnTo>
                    <a:pt x="404" y="875"/>
                  </a:lnTo>
                  <a:lnTo>
                    <a:pt x="402" y="875"/>
                  </a:lnTo>
                  <a:lnTo>
                    <a:pt x="400" y="873"/>
                  </a:lnTo>
                  <a:lnTo>
                    <a:pt x="398" y="873"/>
                  </a:lnTo>
                  <a:lnTo>
                    <a:pt x="396" y="875"/>
                  </a:lnTo>
                  <a:lnTo>
                    <a:pt x="394" y="875"/>
                  </a:lnTo>
                  <a:lnTo>
                    <a:pt x="394" y="877"/>
                  </a:lnTo>
                  <a:lnTo>
                    <a:pt x="392" y="877"/>
                  </a:lnTo>
                  <a:lnTo>
                    <a:pt x="390" y="875"/>
                  </a:lnTo>
                  <a:lnTo>
                    <a:pt x="390" y="873"/>
                  </a:lnTo>
                  <a:lnTo>
                    <a:pt x="390" y="871"/>
                  </a:lnTo>
                  <a:lnTo>
                    <a:pt x="390" y="869"/>
                  </a:lnTo>
                  <a:lnTo>
                    <a:pt x="388" y="867"/>
                  </a:lnTo>
                  <a:lnTo>
                    <a:pt x="390" y="865"/>
                  </a:lnTo>
                  <a:lnTo>
                    <a:pt x="388" y="863"/>
                  </a:lnTo>
                  <a:lnTo>
                    <a:pt x="390" y="863"/>
                  </a:lnTo>
                  <a:lnTo>
                    <a:pt x="392" y="861"/>
                  </a:lnTo>
                  <a:lnTo>
                    <a:pt x="392" y="859"/>
                  </a:lnTo>
                  <a:lnTo>
                    <a:pt x="392" y="857"/>
                  </a:lnTo>
                  <a:lnTo>
                    <a:pt x="390" y="855"/>
                  </a:lnTo>
                  <a:lnTo>
                    <a:pt x="390" y="853"/>
                  </a:lnTo>
                  <a:lnTo>
                    <a:pt x="392" y="851"/>
                  </a:lnTo>
                  <a:lnTo>
                    <a:pt x="396" y="849"/>
                  </a:lnTo>
                  <a:lnTo>
                    <a:pt x="398" y="847"/>
                  </a:lnTo>
                  <a:lnTo>
                    <a:pt x="400" y="847"/>
                  </a:lnTo>
                  <a:lnTo>
                    <a:pt x="400" y="845"/>
                  </a:lnTo>
                  <a:lnTo>
                    <a:pt x="402" y="845"/>
                  </a:lnTo>
                  <a:lnTo>
                    <a:pt x="406" y="843"/>
                  </a:lnTo>
                  <a:lnTo>
                    <a:pt x="402" y="839"/>
                  </a:lnTo>
                  <a:lnTo>
                    <a:pt x="402" y="837"/>
                  </a:lnTo>
                  <a:lnTo>
                    <a:pt x="402" y="835"/>
                  </a:lnTo>
                  <a:lnTo>
                    <a:pt x="400" y="833"/>
                  </a:lnTo>
                  <a:lnTo>
                    <a:pt x="400" y="831"/>
                  </a:lnTo>
                  <a:lnTo>
                    <a:pt x="400" y="829"/>
                  </a:lnTo>
                  <a:lnTo>
                    <a:pt x="398" y="829"/>
                  </a:lnTo>
                  <a:lnTo>
                    <a:pt x="398" y="827"/>
                  </a:lnTo>
                  <a:lnTo>
                    <a:pt x="398" y="825"/>
                  </a:lnTo>
                  <a:lnTo>
                    <a:pt x="396" y="825"/>
                  </a:lnTo>
                  <a:lnTo>
                    <a:pt x="396" y="823"/>
                  </a:lnTo>
                  <a:lnTo>
                    <a:pt x="396" y="821"/>
                  </a:lnTo>
                  <a:lnTo>
                    <a:pt x="396" y="819"/>
                  </a:lnTo>
                  <a:lnTo>
                    <a:pt x="394" y="815"/>
                  </a:lnTo>
                  <a:lnTo>
                    <a:pt x="392" y="813"/>
                  </a:lnTo>
                  <a:lnTo>
                    <a:pt x="392" y="812"/>
                  </a:lnTo>
                  <a:lnTo>
                    <a:pt x="392" y="810"/>
                  </a:lnTo>
                  <a:lnTo>
                    <a:pt x="392" y="808"/>
                  </a:lnTo>
                  <a:lnTo>
                    <a:pt x="390" y="806"/>
                  </a:lnTo>
                  <a:lnTo>
                    <a:pt x="390" y="804"/>
                  </a:lnTo>
                  <a:lnTo>
                    <a:pt x="388" y="804"/>
                  </a:lnTo>
                  <a:lnTo>
                    <a:pt x="386" y="802"/>
                  </a:lnTo>
                  <a:lnTo>
                    <a:pt x="384" y="800"/>
                  </a:lnTo>
                  <a:lnTo>
                    <a:pt x="384" y="798"/>
                  </a:lnTo>
                  <a:lnTo>
                    <a:pt x="384" y="796"/>
                  </a:lnTo>
                  <a:lnTo>
                    <a:pt x="383" y="794"/>
                  </a:lnTo>
                  <a:lnTo>
                    <a:pt x="383" y="792"/>
                  </a:lnTo>
                  <a:lnTo>
                    <a:pt x="383" y="790"/>
                  </a:lnTo>
                  <a:lnTo>
                    <a:pt x="381" y="786"/>
                  </a:lnTo>
                  <a:lnTo>
                    <a:pt x="381" y="784"/>
                  </a:lnTo>
                  <a:lnTo>
                    <a:pt x="379" y="782"/>
                  </a:lnTo>
                  <a:lnTo>
                    <a:pt x="377" y="774"/>
                  </a:lnTo>
                  <a:lnTo>
                    <a:pt x="377" y="772"/>
                  </a:lnTo>
                  <a:lnTo>
                    <a:pt x="373" y="768"/>
                  </a:lnTo>
                  <a:lnTo>
                    <a:pt x="371" y="766"/>
                  </a:lnTo>
                  <a:lnTo>
                    <a:pt x="371" y="764"/>
                  </a:lnTo>
                  <a:lnTo>
                    <a:pt x="369" y="762"/>
                  </a:lnTo>
                  <a:lnTo>
                    <a:pt x="367" y="760"/>
                  </a:lnTo>
                  <a:lnTo>
                    <a:pt x="365" y="758"/>
                  </a:lnTo>
                  <a:lnTo>
                    <a:pt x="365" y="756"/>
                  </a:lnTo>
                  <a:lnTo>
                    <a:pt x="363" y="756"/>
                  </a:lnTo>
                  <a:lnTo>
                    <a:pt x="363" y="754"/>
                  </a:lnTo>
                  <a:lnTo>
                    <a:pt x="361" y="754"/>
                  </a:lnTo>
                  <a:lnTo>
                    <a:pt x="361" y="752"/>
                  </a:lnTo>
                  <a:lnTo>
                    <a:pt x="359" y="750"/>
                  </a:lnTo>
                  <a:lnTo>
                    <a:pt x="357" y="750"/>
                  </a:lnTo>
                  <a:lnTo>
                    <a:pt x="355" y="748"/>
                  </a:lnTo>
                  <a:lnTo>
                    <a:pt x="353" y="746"/>
                  </a:lnTo>
                  <a:lnTo>
                    <a:pt x="351" y="746"/>
                  </a:lnTo>
                  <a:lnTo>
                    <a:pt x="349" y="745"/>
                  </a:lnTo>
                  <a:lnTo>
                    <a:pt x="349" y="743"/>
                  </a:lnTo>
                  <a:lnTo>
                    <a:pt x="349" y="741"/>
                  </a:lnTo>
                  <a:lnTo>
                    <a:pt x="349" y="739"/>
                  </a:lnTo>
                  <a:lnTo>
                    <a:pt x="349" y="737"/>
                  </a:lnTo>
                  <a:lnTo>
                    <a:pt x="347" y="737"/>
                  </a:lnTo>
                  <a:lnTo>
                    <a:pt x="347" y="735"/>
                  </a:lnTo>
                  <a:lnTo>
                    <a:pt x="345" y="733"/>
                  </a:lnTo>
                  <a:lnTo>
                    <a:pt x="345" y="731"/>
                  </a:lnTo>
                  <a:lnTo>
                    <a:pt x="343" y="729"/>
                  </a:lnTo>
                  <a:lnTo>
                    <a:pt x="343" y="727"/>
                  </a:lnTo>
                  <a:lnTo>
                    <a:pt x="343" y="725"/>
                  </a:lnTo>
                  <a:lnTo>
                    <a:pt x="341" y="723"/>
                  </a:lnTo>
                  <a:lnTo>
                    <a:pt x="341" y="719"/>
                  </a:lnTo>
                  <a:lnTo>
                    <a:pt x="339" y="717"/>
                  </a:lnTo>
                  <a:lnTo>
                    <a:pt x="339" y="715"/>
                  </a:lnTo>
                  <a:lnTo>
                    <a:pt x="337" y="715"/>
                  </a:lnTo>
                  <a:lnTo>
                    <a:pt x="335" y="715"/>
                  </a:lnTo>
                  <a:lnTo>
                    <a:pt x="333" y="715"/>
                  </a:lnTo>
                  <a:lnTo>
                    <a:pt x="331" y="715"/>
                  </a:lnTo>
                  <a:lnTo>
                    <a:pt x="329" y="715"/>
                  </a:lnTo>
                  <a:lnTo>
                    <a:pt x="327" y="715"/>
                  </a:lnTo>
                  <a:lnTo>
                    <a:pt x="325" y="715"/>
                  </a:lnTo>
                  <a:lnTo>
                    <a:pt x="325" y="717"/>
                  </a:lnTo>
                  <a:lnTo>
                    <a:pt x="323" y="717"/>
                  </a:lnTo>
                  <a:lnTo>
                    <a:pt x="321" y="719"/>
                  </a:lnTo>
                  <a:lnTo>
                    <a:pt x="319" y="719"/>
                  </a:lnTo>
                  <a:lnTo>
                    <a:pt x="317" y="719"/>
                  </a:lnTo>
                  <a:lnTo>
                    <a:pt x="315" y="721"/>
                  </a:lnTo>
                  <a:lnTo>
                    <a:pt x="314" y="721"/>
                  </a:lnTo>
                  <a:lnTo>
                    <a:pt x="312" y="721"/>
                  </a:lnTo>
                  <a:lnTo>
                    <a:pt x="312" y="723"/>
                  </a:lnTo>
                  <a:lnTo>
                    <a:pt x="310" y="723"/>
                  </a:lnTo>
                  <a:lnTo>
                    <a:pt x="310" y="725"/>
                  </a:lnTo>
                  <a:lnTo>
                    <a:pt x="308" y="725"/>
                  </a:lnTo>
                  <a:lnTo>
                    <a:pt x="306" y="725"/>
                  </a:lnTo>
                  <a:lnTo>
                    <a:pt x="304" y="727"/>
                  </a:lnTo>
                  <a:lnTo>
                    <a:pt x="302" y="727"/>
                  </a:lnTo>
                  <a:lnTo>
                    <a:pt x="300" y="729"/>
                  </a:lnTo>
                  <a:lnTo>
                    <a:pt x="298" y="731"/>
                  </a:lnTo>
                  <a:lnTo>
                    <a:pt x="298" y="733"/>
                  </a:lnTo>
                  <a:lnTo>
                    <a:pt x="296" y="735"/>
                  </a:lnTo>
                  <a:lnTo>
                    <a:pt x="294" y="741"/>
                  </a:lnTo>
                  <a:lnTo>
                    <a:pt x="290" y="745"/>
                  </a:lnTo>
                  <a:lnTo>
                    <a:pt x="282" y="748"/>
                  </a:lnTo>
                  <a:lnTo>
                    <a:pt x="280" y="748"/>
                  </a:lnTo>
                  <a:lnTo>
                    <a:pt x="278" y="750"/>
                  </a:lnTo>
                  <a:lnTo>
                    <a:pt x="276" y="750"/>
                  </a:lnTo>
                  <a:lnTo>
                    <a:pt x="274" y="750"/>
                  </a:lnTo>
                  <a:lnTo>
                    <a:pt x="270" y="750"/>
                  </a:lnTo>
                  <a:lnTo>
                    <a:pt x="268" y="750"/>
                  </a:lnTo>
                  <a:lnTo>
                    <a:pt x="264" y="750"/>
                  </a:lnTo>
                  <a:lnTo>
                    <a:pt x="260" y="750"/>
                  </a:lnTo>
                  <a:lnTo>
                    <a:pt x="256" y="750"/>
                  </a:lnTo>
                  <a:lnTo>
                    <a:pt x="254" y="750"/>
                  </a:lnTo>
                  <a:lnTo>
                    <a:pt x="254" y="748"/>
                  </a:lnTo>
                  <a:lnTo>
                    <a:pt x="252" y="748"/>
                  </a:lnTo>
                  <a:lnTo>
                    <a:pt x="250" y="746"/>
                  </a:lnTo>
                  <a:lnTo>
                    <a:pt x="250" y="745"/>
                  </a:lnTo>
                  <a:lnTo>
                    <a:pt x="248" y="741"/>
                  </a:lnTo>
                  <a:lnTo>
                    <a:pt x="248" y="743"/>
                  </a:lnTo>
                  <a:lnTo>
                    <a:pt x="246" y="745"/>
                  </a:lnTo>
                  <a:lnTo>
                    <a:pt x="245" y="746"/>
                  </a:lnTo>
                  <a:lnTo>
                    <a:pt x="243" y="746"/>
                  </a:lnTo>
                  <a:lnTo>
                    <a:pt x="241" y="746"/>
                  </a:lnTo>
                  <a:lnTo>
                    <a:pt x="239" y="746"/>
                  </a:lnTo>
                  <a:lnTo>
                    <a:pt x="235" y="748"/>
                  </a:lnTo>
                  <a:lnTo>
                    <a:pt x="233" y="748"/>
                  </a:lnTo>
                  <a:lnTo>
                    <a:pt x="231" y="748"/>
                  </a:lnTo>
                  <a:lnTo>
                    <a:pt x="225" y="754"/>
                  </a:lnTo>
                  <a:lnTo>
                    <a:pt x="223" y="756"/>
                  </a:lnTo>
                  <a:lnTo>
                    <a:pt x="219" y="756"/>
                  </a:lnTo>
                  <a:lnTo>
                    <a:pt x="213" y="756"/>
                  </a:lnTo>
                  <a:lnTo>
                    <a:pt x="213" y="754"/>
                  </a:lnTo>
                  <a:lnTo>
                    <a:pt x="213" y="750"/>
                  </a:lnTo>
                  <a:lnTo>
                    <a:pt x="213" y="748"/>
                  </a:lnTo>
                  <a:lnTo>
                    <a:pt x="211" y="746"/>
                  </a:lnTo>
                  <a:lnTo>
                    <a:pt x="211" y="745"/>
                  </a:lnTo>
                  <a:lnTo>
                    <a:pt x="211" y="743"/>
                  </a:lnTo>
                  <a:lnTo>
                    <a:pt x="211" y="741"/>
                  </a:lnTo>
                  <a:lnTo>
                    <a:pt x="211" y="739"/>
                  </a:lnTo>
                  <a:lnTo>
                    <a:pt x="209" y="737"/>
                  </a:lnTo>
                  <a:lnTo>
                    <a:pt x="209" y="735"/>
                  </a:lnTo>
                  <a:lnTo>
                    <a:pt x="209" y="733"/>
                  </a:lnTo>
                  <a:lnTo>
                    <a:pt x="207" y="733"/>
                  </a:lnTo>
                  <a:lnTo>
                    <a:pt x="205" y="735"/>
                  </a:lnTo>
                  <a:lnTo>
                    <a:pt x="203" y="735"/>
                  </a:lnTo>
                  <a:lnTo>
                    <a:pt x="201" y="735"/>
                  </a:lnTo>
                  <a:lnTo>
                    <a:pt x="201" y="737"/>
                  </a:lnTo>
                  <a:lnTo>
                    <a:pt x="199" y="737"/>
                  </a:lnTo>
                  <a:lnTo>
                    <a:pt x="197" y="737"/>
                  </a:lnTo>
                  <a:lnTo>
                    <a:pt x="197" y="739"/>
                  </a:lnTo>
                  <a:lnTo>
                    <a:pt x="195" y="739"/>
                  </a:lnTo>
                  <a:lnTo>
                    <a:pt x="193" y="739"/>
                  </a:lnTo>
                  <a:lnTo>
                    <a:pt x="193" y="737"/>
                  </a:lnTo>
                  <a:lnTo>
                    <a:pt x="193" y="735"/>
                  </a:lnTo>
                  <a:lnTo>
                    <a:pt x="193" y="733"/>
                  </a:lnTo>
                  <a:lnTo>
                    <a:pt x="193" y="731"/>
                  </a:lnTo>
                  <a:lnTo>
                    <a:pt x="193" y="729"/>
                  </a:lnTo>
                  <a:lnTo>
                    <a:pt x="193" y="725"/>
                  </a:lnTo>
                  <a:lnTo>
                    <a:pt x="193" y="723"/>
                  </a:lnTo>
                  <a:lnTo>
                    <a:pt x="191" y="719"/>
                  </a:lnTo>
                  <a:lnTo>
                    <a:pt x="191" y="717"/>
                  </a:lnTo>
                  <a:lnTo>
                    <a:pt x="191" y="711"/>
                  </a:lnTo>
                  <a:lnTo>
                    <a:pt x="187" y="709"/>
                  </a:lnTo>
                  <a:lnTo>
                    <a:pt x="185" y="709"/>
                  </a:lnTo>
                  <a:lnTo>
                    <a:pt x="183" y="711"/>
                  </a:lnTo>
                  <a:lnTo>
                    <a:pt x="181" y="711"/>
                  </a:lnTo>
                  <a:lnTo>
                    <a:pt x="179" y="711"/>
                  </a:lnTo>
                  <a:lnTo>
                    <a:pt x="177" y="711"/>
                  </a:lnTo>
                  <a:lnTo>
                    <a:pt x="176" y="713"/>
                  </a:lnTo>
                  <a:lnTo>
                    <a:pt x="174" y="713"/>
                  </a:lnTo>
                  <a:lnTo>
                    <a:pt x="172" y="715"/>
                  </a:lnTo>
                  <a:lnTo>
                    <a:pt x="170" y="715"/>
                  </a:lnTo>
                  <a:lnTo>
                    <a:pt x="166" y="717"/>
                  </a:lnTo>
                  <a:lnTo>
                    <a:pt x="164" y="717"/>
                  </a:lnTo>
                  <a:lnTo>
                    <a:pt x="162" y="717"/>
                  </a:lnTo>
                  <a:lnTo>
                    <a:pt x="162" y="719"/>
                  </a:lnTo>
                  <a:lnTo>
                    <a:pt x="164" y="719"/>
                  </a:lnTo>
                  <a:lnTo>
                    <a:pt x="164" y="721"/>
                  </a:lnTo>
                  <a:lnTo>
                    <a:pt x="168" y="725"/>
                  </a:lnTo>
                  <a:lnTo>
                    <a:pt x="168" y="727"/>
                  </a:lnTo>
                  <a:lnTo>
                    <a:pt x="170" y="729"/>
                  </a:lnTo>
                  <a:lnTo>
                    <a:pt x="174" y="733"/>
                  </a:lnTo>
                  <a:lnTo>
                    <a:pt x="174" y="735"/>
                  </a:lnTo>
                  <a:lnTo>
                    <a:pt x="176" y="737"/>
                  </a:lnTo>
                  <a:lnTo>
                    <a:pt x="177" y="743"/>
                  </a:lnTo>
                  <a:lnTo>
                    <a:pt x="177" y="746"/>
                  </a:lnTo>
                  <a:lnTo>
                    <a:pt x="177" y="748"/>
                  </a:lnTo>
                  <a:lnTo>
                    <a:pt x="177" y="752"/>
                  </a:lnTo>
                  <a:lnTo>
                    <a:pt x="177" y="754"/>
                  </a:lnTo>
                  <a:lnTo>
                    <a:pt x="176" y="754"/>
                  </a:lnTo>
                  <a:lnTo>
                    <a:pt x="174" y="756"/>
                  </a:lnTo>
                  <a:lnTo>
                    <a:pt x="172" y="756"/>
                  </a:lnTo>
                  <a:lnTo>
                    <a:pt x="172" y="758"/>
                  </a:lnTo>
                  <a:lnTo>
                    <a:pt x="172" y="760"/>
                  </a:lnTo>
                  <a:lnTo>
                    <a:pt x="170" y="760"/>
                  </a:lnTo>
                  <a:lnTo>
                    <a:pt x="168" y="760"/>
                  </a:lnTo>
                  <a:lnTo>
                    <a:pt x="166" y="760"/>
                  </a:lnTo>
                  <a:lnTo>
                    <a:pt x="166" y="762"/>
                  </a:lnTo>
                  <a:lnTo>
                    <a:pt x="164" y="762"/>
                  </a:lnTo>
                  <a:lnTo>
                    <a:pt x="162" y="762"/>
                  </a:lnTo>
                  <a:lnTo>
                    <a:pt x="162" y="764"/>
                  </a:lnTo>
                  <a:lnTo>
                    <a:pt x="162" y="762"/>
                  </a:lnTo>
                  <a:lnTo>
                    <a:pt x="160" y="764"/>
                  </a:lnTo>
                  <a:lnTo>
                    <a:pt x="158" y="764"/>
                  </a:lnTo>
                  <a:lnTo>
                    <a:pt x="156" y="764"/>
                  </a:lnTo>
                  <a:lnTo>
                    <a:pt x="154" y="764"/>
                  </a:lnTo>
                  <a:lnTo>
                    <a:pt x="152" y="764"/>
                  </a:lnTo>
                  <a:lnTo>
                    <a:pt x="152" y="762"/>
                  </a:lnTo>
                  <a:lnTo>
                    <a:pt x="150" y="760"/>
                  </a:lnTo>
                  <a:lnTo>
                    <a:pt x="150" y="758"/>
                  </a:lnTo>
                  <a:lnTo>
                    <a:pt x="150" y="754"/>
                  </a:lnTo>
                  <a:lnTo>
                    <a:pt x="150" y="752"/>
                  </a:lnTo>
                  <a:lnTo>
                    <a:pt x="150" y="750"/>
                  </a:lnTo>
                  <a:lnTo>
                    <a:pt x="150" y="748"/>
                  </a:lnTo>
                  <a:lnTo>
                    <a:pt x="150" y="746"/>
                  </a:lnTo>
                  <a:lnTo>
                    <a:pt x="148" y="745"/>
                  </a:lnTo>
                  <a:lnTo>
                    <a:pt x="148" y="743"/>
                  </a:lnTo>
                  <a:lnTo>
                    <a:pt x="148" y="741"/>
                  </a:lnTo>
                  <a:lnTo>
                    <a:pt x="144" y="739"/>
                  </a:lnTo>
                  <a:lnTo>
                    <a:pt x="142" y="739"/>
                  </a:lnTo>
                  <a:lnTo>
                    <a:pt x="136" y="739"/>
                  </a:lnTo>
                  <a:lnTo>
                    <a:pt x="130" y="739"/>
                  </a:lnTo>
                  <a:lnTo>
                    <a:pt x="124" y="737"/>
                  </a:lnTo>
                  <a:lnTo>
                    <a:pt x="116" y="737"/>
                  </a:lnTo>
                  <a:lnTo>
                    <a:pt x="112" y="737"/>
                  </a:lnTo>
                  <a:lnTo>
                    <a:pt x="108" y="735"/>
                  </a:lnTo>
                  <a:lnTo>
                    <a:pt x="107" y="735"/>
                  </a:lnTo>
                  <a:lnTo>
                    <a:pt x="103" y="735"/>
                  </a:lnTo>
                  <a:lnTo>
                    <a:pt x="101" y="735"/>
                  </a:lnTo>
                  <a:lnTo>
                    <a:pt x="101" y="733"/>
                  </a:lnTo>
                  <a:lnTo>
                    <a:pt x="101" y="731"/>
                  </a:lnTo>
                  <a:lnTo>
                    <a:pt x="101" y="729"/>
                  </a:lnTo>
                  <a:lnTo>
                    <a:pt x="99" y="723"/>
                  </a:lnTo>
                  <a:lnTo>
                    <a:pt x="99" y="721"/>
                  </a:lnTo>
                  <a:lnTo>
                    <a:pt x="99" y="719"/>
                  </a:lnTo>
                  <a:lnTo>
                    <a:pt x="99" y="717"/>
                  </a:lnTo>
                  <a:lnTo>
                    <a:pt x="99" y="715"/>
                  </a:lnTo>
                  <a:lnTo>
                    <a:pt x="99" y="713"/>
                  </a:lnTo>
                  <a:lnTo>
                    <a:pt x="99" y="711"/>
                  </a:lnTo>
                  <a:lnTo>
                    <a:pt x="95" y="713"/>
                  </a:lnTo>
                  <a:lnTo>
                    <a:pt x="93" y="715"/>
                  </a:lnTo>
                  <a:lnTo>
                    <a:pt x="89" y="717"/>
                  </a:lnTo>
                  <a:lnTo>
                    <a:pt x="87" y="717"/>
                  </a:lnTo>
                  <a:lnTo>
                    <a:pt x="85" y="717"/>
                  </a:lnTo>
                  <a:lnTo>
                    <a:pt x="81" y="719"/>
                  </a:lnTo>
                  <a:lnTo>
                    <a:pt x="73" y="713"/>
                  </a:lnTo>
                  <a:lnTo>
                    <a:pt x="71" y="713"/>
                  </a:lnTo>
                  <a:lnTo>
                    <a:pt x="67" y="711"/>
                  </a:lnTo>
                  <a:lnTo>
                    <a:pt x="67" y="709"/>
                  </a:lnTo>
                  <a:lnTo>
                    <a:pt x="65" y="709"/>
                  </a:lnTo>
                  <a:lnTo>
                    <a:pt x="61" y="707"/>
                  </a:lnTo>
                  <a:lnTo>
                    <a:pt x="59" y="707"/>
                  </a:lnTo>
                  <a:lnTo>
                    <a:pt x="57" y="707"/>
                  </a:lnTo>
                  <a:lnTo>
                    <a:pt x="57" y="705"/>
                  </a:lnTo>
                  <a:lnTo>
                    <a:pt x="55" y="705"/>
                  </a:lnTo>
                  <a:lnTo>
                    <a:pt x="53" y="705"/>
                  </a:lnTo>
                  <a:lnTo>
                    <a:pt x="53" y="703"/>
                  </a:lnTo>
                  <a:lnTo>
                    <a:pt x="51" y="703"/>
                  </a:lnTo>
                  <a:lnTo>
                    <a:pt x="49" y="703"/>
                  </a:lnTo>
                  <a:lnTo>
                    <a:pt x="47" y="703"/>
                  </a:lnTo>
                  <a:lnTo>
                    <a:pt x="45" y="703"/>
                  </a:lnTo>
                  <a:lnTo>
                    <a:pt x="43" y="703"/>
                  </a:lnTo>
                  <a:lnTo>
                    <a:pt x="43" y="705"/>
                  </a:lnTo>
                  <a:lnTo>
                    <a:pt x="41" y="705"/>
                  </a:lnTo>
                  <a:lnTo>
                    <a:pt x="39" y="705"/>
                  </a:lnTo>
                  <a:lnTo>
                    <a:pt x="38" y="705"/>
                  </a:lnTo>
                  <a:lnTo>
                    <a:pt x="36" y="705"/>
                  </a:lnTo>
                  <a:lnTo>
                    <a:pt x="36" y="707"/>
                  </a:lnTo>
                  <a:lnTo>
                    <a:pt x="34" y="707"/>
                  </a:lnTo>
                  <a:lnTo>
                    <a:pt x="32" y="707"/>
                  </a:lnTo>
                  <a:lnTo>
                    <a:pt x="30" y="707"/>
                  </a:lnTo>
                  <a:lnTo>
                    <a:pt x="28" y="707"/>
                  </a:lnTo>
                  <a:lnTo>
                    <a:pt x="26" y="707"/>
                  </a:lnTo>
                  <a:lnTo>
                    <a:pt x="24" y="707"/>
                  </a:lnTo>
                  <a:lnTo>
                    <a:pt x="22" y="705"/>
                  </a:lnTo>
                  <a:lnTo>
                    <a:pt x="22" y="703"/>
                  </a:lnTo>
                  <a:lnTo>
                    <a:pt x="22" y="701"/>
                  </a:lnTo>
                  <a:lnTo>
                    <a:pt x="22" y="699"/>
                  </a:lnTo>
                  <a:lnTo>
                    <a:pt x="22" y="695"/>
                  </a:lnTo>
                  <a:lnTo>
                    <a:pt x="22" y="691"/>
                  </a:lnTo>
                  <a:lnTo>
                    <a:pt x="22" y="687"/>
                  </a:lnTo>
                  <a:lnTo>
                    <a:pt x="22" y="685"/>
                  </a:lnTo>
                  <a:lnTo>
                    <a:pt x="22" y="683"/>
                  </a:lnTo>
                  <a:lnTo>
                    <a:pt x="22" y="681"/>
                  </a:lnTo>
                  <a:lnTo>
                    <a:pt x="20" y="678"/>
                  </a:lnTo>
                  <a:lnTo>
                    <a:pt x="16" y="672"/>
                  </a:lnTo>
                  <a:lnTo>
                    <a:pt x="12" y="666"/>
                  </a:lnTo>
                  <a:lnTo>
                    <a:pt x="12" y="662"/>
                  </a:lnTo>
                  <a:lnTo>
                    <a:pt x="12" y="658"/>
                  </a:lnTo>
                  <a:lnTo>
                    <a:pt x="10" y="652"/>
                  </a:lnTo>
                  <a:lnTo>
                    <a:pt x="10" y="648"/>
                  </a:lnTo>
                  <a:lnTo>
                    <a:pt x="10" y="646"/>
                  </a:lnTo>
                  <a:lnTo>
                    <a:pt x="10" y="644"/>
                  </a:lnTo>
                  <a:lnTo>
                    <a:pt x="10" y="642"/>
                  </a:lnTo>
                  <a:lnTo>
                    <a:pt x="8" y="642"/>
                  </a:lnTo>
                  <a:lnTo>
                    <a:pt x="8" y="640"/>
                  </a:lnTo>
                  <a:lnTo>
                    <a:pt x="6" y="640"/>
                  </a:lnTo>
                  <a:lnTo>
                    <a:pt x="6" y="638"/>
                  </a:lnTo>
                  <a:lnTo>
                    <a:pt x="6" y="636"/>
                  </a:lnTo>
                  <a:lnTo>
                    <a:pt x="6" y="634"/>
                  </a:lnTo>
                  <a:lnTo>
                    <a:pt x="4" y="634"/>
                  </a:lnTo>
                  <a:lnTo>
                    <a:pt x="4" y="632"/>
                  </a:lnTo>
                  <a:lnTo>
                    <a:pt x="2" y="630"/>
                  </a:lnTo>
                  <a:lnTo>
                    <a:pt x="2" y="628"/>
                  </a:lnTo>
                  <a:lnTo>
                    <a:pt x="0" y="628"/>
                  </a:lnTo>
                  <a:lnTo>
                    <a:pt x="2" y="628"/>
                  </a:lnTo>
                  <a:lnTo>
                    <a:pt x="2" y="626"/>
                  </a:lnTo>
                  <a:lnTo>
                    <a:pt x="2" y="624"/>
                  </a:lnTo>
                  <a:lnTo>
                    <a:pt x="4" y="624"/>
                  </a:lnTo>
                  <a:lnTo>
                    <a:pt x="4" y="622"/>
                  </a:lnTo>
                  <a:lnTo>
                    <a:pt x="4" y="620"/>
                  </a:lnTo>
                  <a:lnTo>
                    <a:pt x="4" y="618"/>
                  </a:lnTo>
                  <a:lnTo>
                    <a:pt x="6" y="618"/>
                  </a:lnTo>
                  <a:lnTo>
                    <a:pt x="6" y="616"/>
                  </a:lnTo>
                  <a:lnTo>
                    <a:pt x="8" y="616"/>
                  </a:lnTo>
                  <a:lnTo>
                    <a:pt x="8" y="614"/>
                  </a:lnTo>
                  <a:lnTo>
                    <a:pt x="6" y="614"/>
                  </a:lnTo>
                  <a:lnTo>
                    <a:pt x="8" y="614"/>
                  </a:lnTo>
                  <a:lnTo>
                    <a:pt x="10" y="614"/>
                  </a:lnTo>
                  <a:lnTo>
                    <a:pt x="12" y="614"/>
                  </a:lnTo>
                  <a:lnTo>
                    <a:pt x="12" y="612"/>
                  </a:lnTo>
                  <a:lnTo>
                    <a:pt x="14" y="612"/>
                  </a:lnTo>
                  <a:lnTo>
                    <a:pt x="16" y="612"/>
                  </a:lnTo>
                  <a:lnTo>
                    <a:pt x="16" y="610"/>
                  </a:lnTo>
                  <a:lnTo>
                    <a:pt x="18" y="610"/>
                  </a:lnTo>
                  <a:lnTo>
                    <a:pt x="18" y="609"/>
                  </a:lnTo>
                  <a:lnTo>
                    <a:pt x="20" y="609"/>
                  </a:lnTo>
                  <a:lnTo>
                    <a:pt x="20" y="607"/>
                  </a:lnTo>
                  <a:lnTo>
                    <a:pt x="22" y="607"/>
                  </a:lnTo>
                  <a:lnTo>
                    <a:pt x="22" y="605"/>
                  </a:lnTo>
                  <a:lnTo>
                    <a:pt x="24" y="605"/>
                  </a:lnTo>
                  <a:lnTo>
                    <a:pt x="26" y="603"/>
                  </a:lnTo>
                  <a:lnTo>
                    <a:pt x="28" y="603"/>
                  </a:lnTo>
                  <a:lnTo>
                    <a:pt x="28" y="601"/>
                  </a:lnTo>
                  <a:lnTo>
                    <a:pt x="28" y="599"/>
                  </a:lnTo>
                  <a:lnTo>
                    <a:pt x="30" y="599"/>
                  </a:lnTo>
                  <a:lnTo>
                    <a:pt x="28" y="599"/>
                  </a:lnTo>
                  <a:lnTo>
                    <a:pt x="30" y="597"/>
                  </a:lnTo>
                  <a:lnTo>
                    <a:pt x="30" y="595"/>
                  </a:lnTo>
                  <a:lnTo>
                    <a:pt x="32" y="593"/>
                  </a:lnTo>
                  <a:lnTo>
                    <a:pt x="32" y="591"/>
                  </a:lnTo>
                  <a:lnTo>
                    <a:pt x="34" y="591"/>
                  </a:lnTo>
                  <a:lnTo>
                    <a:pt x="34" y="589"/>
                  </a:lnTo>
                  <a:lnTo>
                    <a:pt x="36" y="589"/>
                  </a:lnTo>
                  <a:lnTo>
                    <a:pt x="36" y="587"/>
                  </a:lnTo>
                  <a:lnTo>
                    <a:pt x="38" y="587"/>
                  </a:lnTo>
                  <a:lnTo>
                    <a:pt x="39" y="587"/>
                  </a:lnTo>
                  <a:lnTo>
                    <a:pt x="41" y="585"/>
                  </a:lnTo>
                  <a:lnTo>
                    <a:pt x="43" y="583"/>
                  </a:lnTo>
                  <a:lnTo>
                    <a:pt x="45" y="583"/>
                  </a:lnTo>
                  <a:lnTo>
                    <a:pt x="45" y="581"/>
                  </a:lnTo>
                  <a:lnTo>
                    <a:pt x="47" y="579"/>
                  </a:lnTo>
                  <a:lnTo>
                    <a:pt x="47" y="577"/>
                  </a:lnTo>
                  <a:lnTo>
                    <a:pt x="49" y="575"/>
                  </a:lnTo>
                  <a:lnTo>
                    <a:pt x="49" y="573"/>
                  </a:lnTo>
                  <a:lnTo>
                    <a:pt x="51" y="573"/>
                  </a:lnTo>
                  <a:lnTo>
                    <a:pt x="51" y="571"/>
                  </a:lnTo>
                  <a:lnTo>
                    <a:pt x="53" y="571"/>
                  </a:lnTo>
                  <a:lnTo>
                    <a:pt x="53" y="569"/>
                  </a:lnTo>
                  <a:lnTo>
                    <a:pt x="53" y="567"/>
                  </a:lnTo>
                  <a:lnTo>
                    <a:pt x="55" y="567"/>
                  </a:lnTo>
                  <a:lnTo>
                    <a:pt x="57" y="567"/>
                  </a:lnTo>
                  <a:lnTo>
                    <a:pt x="59" y="565"/>
                  </a:lnTo>
                  <a:lnTo>
                    <a:pt x="61" y="565"/>
                  </a:lnTo>
                  <a:lnTo>
                    <a:pt x="63" y="565"/>
                  </a:lnTo>
                  <a:lnTo>
                    <a:pt x="65" y="565"/>
                  </a:lnTo>
                  <a:lnTo>
                    <a:pt x="67" y="565"/>
                  </a:lnTo>
                  <a:lnTo>
                    <a:pt x="69" y="563"/>
                  </a:lnTo>
                  <a:lnTo>
                    <a:pt x="71" y="563"/>
                  </a:lnTo>
                  <a:lnTo>
                    <a:pt x="71" y="561"/>
                  </a:lnTo>
                  <a:lnTo>
                    <a:pt x="73" y="561"/>
                  </a:lnTo>
                  <a:lnTo>
                    <a:pt x="73" y="559"/>
                  </a:lnTo>
                  <a:lnTo>
                    <a:pt x="75" y="559"/>
                  </a:lnTo>
                  <a:lnTo>
                    <a:pt x="75" y="557"/>
                  </a:lnTo>
                  <a:lnTo>
                    <a:pt x="77" y="557"/>
                  </a:lnTo>
                  <a:lnTo>
                    <a:pt x="77" y="555"/>
                  </a:lnTo>
                  <a:lnTo>
                    <a:pt x="79" y="555"/>
                  </a:lnTo>
                  <a:lnTo>
                    <a:pt x="79" y="553"/>
                  </a:lnTo>
                  <a:lnTo>
                    <a:pt x="81" y="553"/>
                  </a:lnTo>
                  <a:lnTo>
                    <a:pt x="81" y="551"/>
                  </a:lnTo>
                  <a:lnTo>
                    <a:pt x="83" y="549"/>
                  </a:lnTo>
                  <a:lnTo>
                    <a:pt x="83" y="547"/>
                  </a:lnTo>
                  <a:lnTo>
                    <a:pt x="85" y="547"/>
                  </a:lnTo>
                  <a:lnTo>
                    <a:pt x="85" y="545"/>
                  </a:lnTo>
                  <a:lnTo>
                    <a:pt x="85" y="543"/>
                  </a:lnTo>
                  <a:lnTo>
                    <a:pt x="87" y="543"/>
                  </a:lnTo>
                  <a:lnTo>
                    <a:pt x="87" y="542"/>
                  </a:lnTo>
                  <a:lnTo>
                    <a:pt x="89" y="542"/>
                  </a:lnTo>
                  <a:lnTo>
                    <a:pt x="89" y="540"/>
                  </a:lnTo>
                  <a:lnTo>
                    <a:pt x="91" y="538"/>
                  </a:lnTo>
                  <a:lnTo>
                    <a:pt x="93" y="536"/>
                  </a:lnTo>
                  <a:lnTo>
                    <a:pt x="95" y="534"/>
                  </a:lnTo>
                  <a:lnTo>
                    <a:pt x="97" y="532"/>
                  </a:lnTo>
                  <a:lnTo>
                    <a:pt x="95" y="530"/>
                  </a:lnTo>
                  <a:lnTo>
                    <a:pt x="95" y="526"/>
                  </a:lnTo>
                  <a:lnTo>
                    <a:pt x="97" y="526"/>
                  </a:lnTo>
                  <a:lnTo>
                    <a:pt x="99" y="524"/>
                  </a:lnTo>
                  <a:lnTo>
                    <a:pt x="101" y="522"/>
                  </a:lnTo>
                  <a:lnTo>
                    <a:pt x="103" y="520"/>
                  </a:lnTo>
                  <a:lnTo>
                    <a:pt x="105" y="520"/>
                  </a:lnTo>
                  <a:lnTo>
                    <a:pt x="107" y="518"/>
                  </a:lnTo>
                  <a:lnTo>
                    <a:pt x="108" y="518"/>
                  </a:lnTo>
                  <a:lnTo>
                    <a:pt x="110" y="518"/>
                  </a:lnTo>
                  <a:lnTo>
                    <a:pt x="112" y="518"/>
                  </a:lnTo>
                  <a:lnTo>
                    <a:pt x="114" y="518"/>
                  </a:lnTo>
                  <a:lnTo>
                    <a:pt x="116" y="518"/>
                  </a:lnTo>
                  <a:lnTo>
                    <a:pt x="118" y="518"/>
                  </a:lnTo>
                  <a:lnTo>
                    <a:pt x="118" y="516"/>
                  </a:lnTo>
                  <a:lnTo>
                    <a:pt x="120" y="516"/>
                  </a:lnTo>
                  <a:lnTo>
                    <a:pt x="122" y="514"/>
                  </a:lnTo>
                  <a:lnTo>
                    <a:pt x="122" y="512"/>
                  </a:lnTo>
                  <a:lnTo>
                    <a:pt x="124" y="512"/>
                  </a:lnTo>
                  <a:lnTo>
                    <a:pt x="126" y="512"/>
                  </a:lnTo>
                  <a:lnTo>
                    <a:pt x="126" y="510"/>
                  </a:lnTo>
                  <a:lnTo>
                    <a:pt x="128" y="510"/>
                  </a:lnTo>
                  <a:lnTo>
                    <a:pt x="128" y="508"/>
                  </a:lnTo>
                  <a:lnTo>
                    <a:pt x="130" y="508"/>
                  </a:lnTo>
                  <a:lnTo>
                    <a:pt x="132" y="508"/>
                  </a:lnTo>
                  <a:lnTo>
                    <a:pt x="134" y="508"/>
                  </a:lnTo>
                  <a:lnTo>
                    <a:pt x="136" y="508"/>
                  </a:lnTo>
                  <a:lnTo>
                    <a:pt x="136" y="506"/>
                  </a:lnTo>
                  <a:lnTo>
                    <a:pt x="138" y="506"/>
                  </a:lnTo>
                  <a:lnTo>
                    <a:pt x="140" y="504"/>
                  </a:lnTo>
                  <a:lnTo>
                    <a:pt x="140" y="502"/>
                  </a:lnTo>
                  <a:lnTo>
                    <a:pt x="142" y="500"/>
                  </a:lnTo>
                  <a:lnTo>
                    <a:pt x="148" y="498"/>
                  </a:lnTo>
                  <a:lnTo>
                    <a:pt x="150" y="496"/>
                  </a:lnTo>
                  <a:lnTo>
                    <a:pt x="152" y="494"/>
                  </a:lnTo>
                  <a:lnTo>
                    <a:pt x="154" y="490"/>
                  </a:lnTo>
                  <a:lnTo>
                    <a:pt x="156" y="486"/>
                  </a:lnTo>
                  <a:lnTo>
                    <a:pt x="156" y="484"/>
                  </a:lnTo>
                  <a:lnTo>
                    <a:pt x="158" y="482"/>
                  </a:lnTo>
                  <a:lnTo>
                    <a:pt x="160" y="480"/>
                  </a:lnTo>
                  <a:lnTo>
                    <a:pt x="160" y="478"/>
                  </a:lnTo>
                  <a:lnTo>
                    <a:pt x="160" y="476"/>
                  </a:lnTo>
                  <a:lnTo>
                    <a:pt x="162" y="475"/>
                  </a:lnTo>
                  <a:lnTo>
                    <a:pt x="164" y="473"/>
                  </a:lnTo>
                  <a:lnTo>
                    <a:pt x="164" y="471"/>
                  </a:lnTo>
                  <a:lnTo>
                    <a:pt x="166" y="471"/>
                  </a:lnTo>
                  <a:lnTo>
                    <a:pt x="168" y="469"/>
                  </a:lnTo>
                  <a:lnTo>
                    <a:pt x="170" y="469"/>
                  </a:lnTo>
                  <a:lnTo>
                    <a:pt x="172" y="469"/>
                  </a:lnTo>
                  <a:lnTo>
                    <a:pt x="174" y="467"/>
                  </a:lnTo>
                  <a:lnTo>
                    <a:pt x="176" y="467"/>
                  </a:lnTo>
                  <a:lnTo>
                    <a:pt x="177" y="465"/>
                  </a:lnTo>
                  <a:lnTo>
                    <a:pt x="181" y="465"/>
                  </a:lnTo>
                  <a:lnTo>
                    <a:pt x="183" y="463"/>
                  </a:lnTo>
                  <a:lnTo>
                    <a:pt x="185" y="463"/>
                  </a:lnTo>
                  <a:lnTo>
                    <a:pt x="185" y="461"/>
                  </a:lnTo>
                  <a:lnTo>
                    <a:pt x="183" y="459"/>
                  </a:lnTo>
                  <a:lnTo>
                    <a:pt x="183" y="457"/>
                  </a:lnTo>
                  <a:lnTo>
                    <a:pt x="183" y="455"/>
                  </a:lnTo>
                  <a:lnTo>
                    <a:pt x="185" y="455"/>
                  </a:lnTo>
                  <a:lnTo>
                    <a:pt x="185" y="453"/>
                  </a:lnTo>
                  <a:lnTo>
                    <a:pt x="185" y="451"/>
                  </a:lnTo>
                  <a:lnTo>
                    <a:pt x="183" y="451"/>
                  </a:lnTo>
                  <a:lnTo>
                    <a:pt x="183" y="449"/>
                  </a:lnTo>
                  <a:lnTo>
                    <a:pt x="181" y="449"/>
                  </a:lnTo>
                  <a:lnTo>
                    <a:pt x="181" y="447"/>
                  </a:lnTo>
                  <a:lnTo>
                    <a:pt x="179" y="445"/>
                  </a:lnTo>
                  <a:lnTo>
                    <a:pt x="179" y="443"/>
                  </a:lnTo>
                  <a:lnTo>
                    <a:pt x="177" y="443"/>
                  </a:lnTo>
                  <a:lnTo>
                    <a:pt x="176" y="443"/>
                  </a:lnTo>
                  <a:lnTo>
                    <a:pt x="176" y="441"/>
                  </a:lnTo>
                  <a:lnTo>
                    <a:pt x="174" y="439"/>
                  </a:lnTo>
                  <a:lnTo>
                    <a:pt x="174" y="437"/>
                  </a:lnTo>
                  <a:lnTo>
                    <a:pt x="174" y="433"/>
                  </a:lnTo>
                  <a:lnTo>
                    <a:pt x="174" y="431"/>
                  </a:lnTo>
                  <a:lnTo>
                    <a:pt x="174" y="429"/>
                  </a:lnTo>
                  <a:lnTo>
                    <a:pt x="176" y="429"/>
                  </a:lnTo>
                  <a:lnTo>
                    <a:pt x="176" y="427"/>
                  </a:lnTo>
                  <a:lnTo>
                    <a:pt x="177" y="425"/>
                  </a:lnTo>
                  <a:lnTo>
                    <a:pt x="177" y="423"/>
                  </a:lnTo>
                  <a:lnTo>
                    <a:pt x="177" y="421"/>
                  </a:lnTo>
                  <a:lnTo>
                    <a:pt x="179" y="421"/>
                  </a:lnTo>
                  <a:lnTo>
                    <a:pt x="179" y="419"/>
                  </a:lnTo>
                  <a:lnTo>
                    <a:pt x="179" y="417"/>
                  </a:lnTo>
                  <a:lnTo>
                    <a:pt x="181" y="415"/>
                  </a:lnTo>
                  <a:lnTo>
                    <a:pt x="185" y="411"/>
                  </a:lnTo>
                  <a:lnTo>
                    <a:pt x="187" y="409"/>
                  </a:lnTo>
                  <a:lnTo>
                    <a:pt x="189" y="409"/>
                  </a:lnTo>
                  <a:lnTo>
                    <a:pt x="191" y="408"/>
                  </a:lnTo>
                  <a:lnTo>
                    <a:pt x="195" y="406"/>
                  </a:lnTo>
                  <a:lnTo>
                    <a:pt x="197" y="404"/>
                  </a:lnTo>
                  <a:lnTo>
                    <a:pt x="195" y="404"/>
                  </a:lnTo>
                  <a:lnTo>
                    <a:pt x="195" y="402"/>
                  </a:lnTo>
                  <a:lnTo>
                    <a:pt x="195" y="400"/>
                  </a:lnTo>
                  <a:lnTo>
                    <a:pt x="195" y="398"/>
                  </a:lnTo>
                  <a:lnTo>
                    <a:pt x="197" y="396"/>
                  </a:lnTo>
                  <a:lnTo>
                    <a:pt x="197" y="394"/>
                  </a:lnTo>
                  <a:lnTo>
                    <a:pt x="193" y="394"/>
                  </a:lnTo>
                  <a:lnTo>
                    <a:pt x="191" y="392"/>
                  </a:lnTo>
                  <a:lnTo>
                    <a:pt x="189" y="392"/>
                  </a:lnTo>
                  <a:lnTo>
                    <a:pt x="185" y="392"/>
                  </a:lnTo>
                  <a:lnTo>
                    <a:pt x="183" y="390"/>
                  </a:lnTo>
                  <a:lnTo>
                    <a:pt x="181" y="390"/>
                  </a:lnTo>
                  <a:lnTo>
                    <a:pt x="179" y="390"/>
                  </a:lnTo>
                  <a:lnTo>
                    <a:pt x="177" y="390"/>
                  </a:lnTo>
                  <a:lnTo>
                    <a:pt x="176" y="390"/>
                  </a:lnTo>
                  <a:lnTo>
                    <a:pt x="174" y="390"/>
                  </a:lnTo>
                  <a:lnTo>
                    <a:pt x="172" y="390"/>
                  </a:lnTo>
                  <a:lnTo>
                    <a:pt x="170" y="388"/>
                  </a:lnTo>
                  <a:lnTo>
                    <a:pt x="170" y="390"/>
                  </a:lnTo>
                  <a:lnTo>
                    <a:pt x="168" y="390"/>
                  </a:lnTo>
                  <a:lnTo>
                    <a:pt x="166" y="390"/>
                  </a:lnTo>
                  <a:lnTo>
                    <a:pt x="166" y="392"/>
                  </a:lnTo>
                  <a:lnTo>
                    <a:pt x="164" y="392"/>
                  </a:lnTo>
                  <a:lnTo>
                    <a:pt x="162" y="392"/>
                  </a:lnTo>
                  <a:lnTo>
                    <a:pt x="160" y="392"/>
                  </a:lnTo>
                  <a:lnTo>
                    <a:pt x="160" y="394"/>
                  </a:lnTo>
                  <a:lnTo>
                    <a:pt x="158" y="394"/>
                  </a:lnTo>
                  <a:lnTo>
                    <a:pt x="156" y="394"/>
                  </a:lnTo>
                  <a:lnTo>
                    <a:pt x="156" y="392"/>
                  </a:lnTo>
                  <a:lnTo>
                    <a:pt x="154" y="392"/>
                  </a:lnTo>
                  <a:lnTo>
                    <a:pt x="152" y="392"/>
                  </a:lnTo>
                  <a:lnTo>
                    <a:pt x="150" y="392"/>
                  </a:lnTo>
                  <a:lnTo>
                    <a:pt x="148" y="392"/>
                  </a:lnTo>
                  <a:lnTo>
                    <a:pt x="146" y="392"/>
                  </a:lnTo>
                  <a:lnTo>
                    <a:pt x="144" y="392"/>
                  </a:lnTo>
                  <a:lnTo>
                    <a:pt x="142" y="392"/>
                  </a:lnTo>
                  <a:lnTo>
                    <a:pt x="140" y="392"/>
                  </a:lnTo>
                  <a:lnTo>
                    <a:pt x="138" y="392"/>
                  </a:lnTo>
                  <a:lnTo>
                    <a:pt x="136" y="390"/>
                  </a:lnTo>
                  <a:lnTo>
                    <a:pt x="134" y="390"/>
                  </a:lnTo>
                  <a:lnTo>
                    <a:pt x="132" y="390"/>
                  </a:lnTo>
                  <a:lnTo>
                    <a:pt x="134" y="390"/>
                  </a:lnTo>
                  <a:lnTo>
                    <a:pt x="136" y="388"/>
                  </a:lnTo>
                  <a:lnTo>
                    <a:pt x="136" y="386"/>
                  </a:lnTo>
                  <a:lnTo>
                    <a:pt x="138" y="384"/>
                  </a:lnTo>
                  <a:lnTo>
                    <a:pt x="140" y="382"/>
                  </a:lnTo>
                  <a:lnTo>
                    <a:pt x="140" y="380"/>
                  </a:lnTo>
                  <a:lnTo>
                    <a:pt x="142" y="380"/>
                  </a:lnTo>
                  <a:lnTo>
                    <a:pt x="142" y="378"/>
                  </a:lnTo>
                  <a:lnTo>
                    <a:pt x="144" y="378"/>
                  </a:lnTo>
                  <a:lnTo>
                    <a:pt x="144" y="376"/>
                  </a:lnTo>
                  <a:lnTo>
                    <a:pt x="146" y="374"/>
                  </a:lnTo>
                  <a:lnTo>
                    <a:pt x="148" y="372"/>
                  </a:lnTo>
                  <a:lnTo>
                    <a:pt x="150" y="370"/>
                  </a:lnTo>
                  <a:lnTo>
                    <a:pt x="152" y="366"/>
                  </a:lnTo>
                  <a:lnTo>
                    <a:pt x="154" y="364"/>
                  </a:lnTo>
                  <a:lnTo>
                    <a:pt x="156" y="362"/>
                  </a:lnTo>
                  <a:lnTo>
                    <a:pt x="158" y="360"/>
                  </a:lnTo>
                  <a:lnTo>
                    <a:pt x="158" y="358"/>
                  </a:lnTo>
                  <a:lnTo>
                    <a:pt x="160" y="356"/>
                  </a:lnTo>
                  <a:lnTo>
                    <a:pt x="160" y="354"/>
                  </a:lnTo>
                  <a:lnTo>
                    <a:pt x="160" y="352"/>
                  </a:lnTo>
                  <a:lnTo>
                    <a:pt x="162" y="352"/>
                  </a:lnTo>
                  <a:lnTo>
                    <a:pt x="166" y="350"/>
                  </a:lnTo>
                  <a:lnTo>
                    <a:pt x="170" y="348"/>
                  </a:lnTo>
                  <a:lnTo>
                    <a:pt x="170" y="346"/>
                  </a:lnTo>
                  <a:lnTo>
                    <a:pt x="172" y="344"/>
                  </a:lnTo>
                  <a:lnTo>
                    <a:pt x="174" y="342"/>
                  </a:lnTo>
                  <a:lnTo>
                    <a:pt x="174" y="341"/>
                  </a:lnTo>
                  <a:lnTo>
                    <a:pt x="176" y="339"/>
                  </a:lnTo>
                  <a:lnTo>
                    <a:pt x="177" y="339"/>
                  </a:lnTo>
                  <a:lnTo>
                    <a:pt x="179" y="337"/>
                  </a:lnTo>
                  <a:lnTo>
                    <a:pt x="179" y="335"/>
                  </a:lnTo>
                  <a:lnTo>
                    <a:pt x="181" y="333"/>
                  </a:lnTo>
                  <a:lnTo>
                    <a:pt x="183" y="331"/>
                  </a:lnTo>
                  <a:lnTo>
                    <a:pt x="183" y="329"/>
                  </a:lnTo>
                  <a:lnTo>
                    <a:pt x="185" y="329"/>
                  </a:lnTo>
                  <a:lnTo>
                    <a:pt x="185" y="327"/>
                  </a:lnTo>
                  <a:lnTo>
                    <a:pt x="187" y="325"/>
                  </a:lnTo>
                  <a:lnTo>
                    <a:pt x="195" y="327"/>
                  </a:lnTo>
                  <a:lnTo>
                    <a:pt x="195" y="329"/>
                  </a:lnTo>
                  <a:lnTo>
                    <a:pt x="197" y="329"/>
                  </a:lnTo>
                  <a:lnTo>
                    <a:pt x="201" y="329"/>
                  </a:lnTo>
                  <a:lnTo>
                    <a:pt x="203" y="329"/>
                  </a:lnTo>
                  <a:lnTo>
                    <a:pt x="205" y="331"/>
                  </a:lnTo>
                  <a:lnTo>
                    <a:pt x="207" y="331"/>
                  </a:lnTo>
                  <a:lnTo>
                    <a:pt x="209" y="333"/>
                  </a:lnTo>
                  <a:lnTo>
                    <a:pt x="211" y="333"/>
                  </a:lnTo>
                  <a:lnTo>
                    <a:pt x="213" y="335"/>
                  </a:lnTo>
                  <a:lnTo>
                    <a:pt x="213" y="337"/>
                  </a:lnTo>
                  <a:lnTo>
                    <a:pt x="215" y="339"/>
                  </a:lnTo>
                  <a:lnTo>
                    <a:pt x="217" y="341"/>
                  </a:lnTo>
                  <a:lnTo>
                    <a:pt x="219" y="342"/>
                  </a:lnTo>
                  <a:lnTo>
                    <a:pt x="219" y="344"/>
                  </a:lnTo>
                  <a:lnTo>
                    <a:pt x="221" y="344"/>
                  </a:lnTo>
                  <a:lnTo>
                    <a:pt x="221" y="346"/>
                  </a:lnTo>
                  <a:lnTo>
                    <a:pt x="221" y="344"/>
                  </a:lnTo>
                  <a:lnTo>
                    <a:pt x="223" y="342"/>
                  </a:lnTo>
                  <a:lnTo>
                    <a:pt x="223" y="341"/>
                  </a:lnTo>
                  <a:lnTo>
                    <a:pt x="225" y="341"/>
                  </a:lnTo>
                  <a:lnTo>
                    <a:pt x="225" y="339"/>
                  </a:lnTo>
                  <a:lnTo>
                    <a:pt x="227" y="339"/>
                  </a:lnTo>
                  <a:lnTo>
                    <a:pt x="227" y="337"/>
                  </a:lnTo>
                  <a:lnTo>
                    <a:pt x="229" y="337"/>
                  </a:lnTo>
                  <a:lnTo>
                    <a:pt x="229" y="335"/>
                  </a:lnTo>
                  <a:lnTo>
                    <a:pt x="231" y="335"/>
                  </a:lnTo>
                  <a:lnTo>
                    <a:pt x="233" y="333"/>
                  </a:lnTo>
                  <a:lnTo>
                    <a:pt x="235" y="333"/>
                  </a:lnTo>
                  <a:lnTo>
                    <a:pt x="237" y="333"/>
                  </a:lnTo>
                  <a:lnTo>
                    <a:pt x="239" y="333"/>
                  </a:lnTo>
                  <a:lnTo>
                    <a:pt x="241" y="331"/>
                  </a:lnTo>
                  <a:lnTo>
                    <a:pt x="243" y="329"/>
                  </a:lnTo>
                  <a:lnTo>
                    <a:pt x="245" y="327"/>
                  </a:lnTo>
                  <a:lnTo>
                    <a:pt x="245" y="325"/>
                  </a:lnTo>
                  <a:lnTo>
                    <a:pt x="246" y="325"/>
                  </a:lnTo>
                  <a:lnTo>
                    <a:pt x="246" y="323"/>
                  </a:lnTo>
                  <a:lnTo>
                    <a:pt x="248" y="323"/>
                  </a:lnTo>
                  <a:lnTo>
                    <a:pt x="248" y="321"/>
                  </a:lnTo>
                  <a:lnTo>
                    <a:pt x="248" y="319"/>
                  </a:lnTo>
                  <a:lnTo>
                    <a:pt x="250" y="319"/>
                  </a:lnTo>
                  <a:lnTo>
                    <a:pt x="250" y="317"/>
                  </a:lnTo>
                  <a:lnTo>
                    <a:pt x="252" y="317"/>
                  </a:lnTo>
                  <a:lnTo>
                    <a:pt x="252" y="315"/>
                  </a:lnTo>
                  <a:lnTo>
                    <a:pt x="252" y="313"/>
                  </a:lnTo>
                  <a:lnTo>
                    <a:pt x="252" y="311"/>
                  </a:lnTo>
                  <a:lnTo>
                    <a:pt x="254" y="311"/>
                  </a:lnTo>
                  <a:lnTo>
                    <a:pt x="254" y="309"/>
                  </a:lnTo>
                  <a:lnTo>
                    <a:pt x="254" y="307"/>
                  </a:lnTo>
                  <a:lnTo>
                    <a:pt x="254" y="305"/>
                  </a:lnTo>
                  <a:lnTo>
                    <a:pt x="254" y="303"/>
                  </a:lnTo>
                  <a:lnTo>
                    <a:pt x="256" y="301"/>
                  </a:lnTo>
                  <a:lnTo>
                    <a:pt x="256" y="299"/>
                  </a:lnTo>
                  <a:lnTo>
                    <a:pt x="258" y="297"/>
                  </a:lnTo>
                  <a:lnTo>
                    <a:pt x="258" y="295"/>
                  </a:lnTo>
                  <a:lnTo>
                    <a:pt x="260" y="293"/>
                  </a:lnTo>
                  <a:lnTo>
                    <a:pt x="262" y="293"/>
                  </a:lnTo>
                  <a:lnTo>
                    <a:pt x="264" y="293"/>
                  </a:lnTo>
                  <a:lnTo>
                    <a:pt x="266" y="291"/>
                  </a:lnTo>
                  <a:lnTo>
                    <a:pt x="266" y="289"/>
                  </a:lnTo>
                  <a:lnTo>
                    <a:pt x="268" y="289"/>
                  </a:lnTo>
                  <a:lnTo>
                    <a:pt x="268" y="287"/>
                  </a:lnTo>
                  <a:lnTo>
                    <a:pt x="268" y="285"/>
                  </a:lnTo>
                  <a:lnTo>
                    <a:pt x="270" y="285"/>
                  </a:lnTo>
                  <a:lnTo>
                    <a:pt x="274" y="285"/>
                  </a:lnTo>
                  <a:lnTo>
                    <a:pt x="274" y="283"/>
                  </a:lnTo>
                  <a:lnTo>
                    <a:pt x="276" y="283"/>
                  </a:lnTo>
                  <a:lnTo>
                    <a:pt x="280" y="281"/>
                  </a:lnTo>
                  <a:lnTo>
                    <a:pt x="282" y="281"/>
                  </a:lnTo>
                  <a:lnTo>
                    <a:pt x="282" y="285"/>
                  </a:lnTo>
                  <a:lnTo>
                    <a:pt x="282" y="287"/>
                  </a:lnTo>
                  <a:lnTo>
                    <a:pt x="282" y="289"/>
                  </a:lnTo>
                  <a:lnTo>
                    <a:pt x="282" y="291"/>
                  </a:lnTo>
                  <a:lnTo>
                    <a:pt x="282" y="293"/>
                  </a:lnTo>
                  <a:lnTo>
                    <a:pt x="282" y="295"/>
                  </a:lnTo>
                  <a:lnTo>
                    <a:pt x="282" y="297"/>
                  </a:lnTo>
                  <a:lnTo>
                    <a:pt x="284" y="297"/>
                  </a:lnTo>
                  <a:lnTo>
                    <a:pt x="286" y="297"/>
                  </a:lnTo>
                  <a:lnTo>
                    <a:pt x="288" y="297"/>
                  </a:lnTo>
                  <a:lnTo>
                    <a:pt x="290" y="297"/>
                  </a:lnTo>
                  <a:lnTo>
                    <a:pt x="290" y="299"/>
                  </a:lnTo>
                  <a:lnTo>
                    <a:pt x="292" y="301"/>
                  </a:lnTo>
                  <a:lnTo>
                    <a:pt x="292" y="303"/>
                  </a:lnTo>
                  <a:lnTo>
                    <a:pt x="294" y="301"/>
                  </a:lnTo>
                  <a:lnTo>
                    <a:pt x="294" y="299"/>
                  </a:lnTo>
                  <a:lnTo>
                    <a:pt x="296" y="299"/>
                  </a:lnTo>
                  <a:lnTo>
                    <a:pt x="296" y="297"/>
                  </a:lnTo>
                  <a:lnTo>
                    <a:pt x="298" y="297"/>
                  </a:lnTo>
                  <a:lnTo>
                    <a:pt x="298" y="295"/>
                  </a:lnTo>
                  <a:lnTo>
                    <a:pt x="300" y="295"/>
                  </a:lnTo>
                  <a:lnTo>
                    <a:pt x="300" y="293"/>
                  </a:lnTo>
                  <a:lnTo>
                    <a:pt x="302" y="291"/>
                  </a:lnTo>
                  <a:lnTo>
                    <a:pt x="304" y="291"/>
                  </a:lnTo>
                  <a:lnTo>
                    <a:pt x="304" y="289"/>
                  </a:lnTo>
                  <a:lnTo>
                    <a:pt x="306" y="289"/>
                  </a:lnTo>
                  <a:lnTo>
                    <a:pt x="308" y="287"/>
                  </a:lnTo>
                  <a:lnTo>
                    <a:pt x="310" y="285"/>
                  </a:lnTo>
                  <a:lnTo>
                    <a:pt x="312" y="285"/>
                  </a:lnTo>
                  <a:lnTo>
                    <a:pt x="312" y="283"/>
                  </a:lnTo>
                  <a:lnTo>
                    <a:pt x="314" y="283"/>
                  </a:lnTo>
                  <a:lnTo>
                    <a:pt x="314" y="281"/>
                  </a:lnTo>
                  <a:lnTo>
                    <a:pt x="315" y="281"/>
                  </a:lnTo>
                  <a:lnTo>
                    <a:pt x="317" y="281"/>
                  </a:lnTo>
                  <a:lnTo>
                    <a:pt x="319" y="279"/>
                  </a:lnTo>
                  <a:lnTo>
                    <a:pt x="321" y="279"/>
                  </a:lnTo>
                  <a:lnTo>
                    <a:pt x="321" y="277"/>
                  </a:lnTo>
                  <a:lnTo>
                    <a:pt x="323" y="275"/>
                  </a:lnTo>
                  <a:lnTo>
                    <a:pt x="325" y="275"/>
                  </a:lnTo>
                  <a:lnTo>
                    <a:pt x="323" y="275"/>
                  </a:lnTo>
                  <a:lnTo>
                    <a:pt x="321" y="274"/>
                  </a:lnTo>
                  <a:lnTo>
                    <a:pt x="319" y="272"/>
                  </a:lnTo>
                  <a:lnTo>
                    <a:pt x="319" y="270"/>
                  </a:lnTo>
                  <a:lnTo>
                    <a:pt x="317" y="270"/>
                  </a:lnTo>
                  <a:lnTo>
                    <a:pt x="317" y="268"/>
                  </a:lnTo>
                  <a:lnTo>
                    <a:pt x="315" y="268"/>
                  </a:lnTo>
                  <a:lnTo>
                    <a:pt x="315" y="266"/>
                  </a:lnTo>
                  <a:lnTo>
                    <a:pt x="317" y="266"/>
                  </a:lnTo>
                  <a:lnTo>
                    <a:pt x="319" y="264"/>
                  </a:lnTo>
                  <a:lnTo>
                    <a:pt x="321" y="264"/>
                  </a:lnTo>
                  <a:lnTo>
                    <a:pt x="321" y="262"/>
                  </a:lnTo>
                  <a:lnTo>
                    <a:pt x="323" y="262"/>
                  </a:lnTo>
                  <a:lnTo>
                    <a:pt x="323" y="260"/>
                  </a:lnTo>
                  <a:lnTo>
                    <a:pt x="325" y="260"/>
                  </a:lnTo>
                  <a:lnTo>
                    <a:pt x="325" y="258"/>
                  </a:lnTo>
                  <a:lnTo>
                    <a:pt x="327" y="258"/>
                  </a:lnTo>
                  <a:lnTo>
                    <a:pt x="327" y="256"/>
                  </a:lnTo>
                  <a:lnTo>
                    <a:pt x="327" y="254"/>
                  </a:lnTo>
                  <a:lnTo>
                    <a:pt x="329" y="254"/>
                  </a:lnTo>
                  <a:lnTo>
                    <a:pt x="331" y="254"/>
                  </a:lnTo>
                  <a:lnTo>
                    <a:pt x="331" y="256"/>
                  </a:lnTo>
                  <a:lnTo>
                    <a:pt x="333" y="258"/>
                  </a:lnTo>
                  <a:lnTo>
                    <a:pt x="335" y="258"/>
                  </a:lnTo>
                  <a:lnTo>
                    <a:pt x="337" y="258"/>
                  </a:lnTo>
                  <a:lnTo>
                    <a:pt x="339" y="256"/>
                  </a:lnTo>
                  <a:lnTo>
                    <a:pt x="341" y="256"/>
                  </a:lnTo>
                  <a:lnTo>
                    <a:pt x="341" y="258"/>
                  </a:lnTo>
                  <a:lnTo>
                    <a:pt x="341" y="260"/>
                  </a:lnTo>
                  <a:lnTo>
                    <a:pt x="341" y="262"/>
                  </a:lnTo>
                  <a:lnTo>
                    <a:pt x="343" y="262"/>
                  </a:lnTo>
                  <a:lnTo>
                    <a:pt x="343" y="264"/>
                  </a:lnTo>
                  <a:lnTo>
                    <a:pt x="345" y="264"/>
                  </a:lnTo>
                  <a:lnTo>
                    <a:pt x="347" y="264"/>
                  </a:lnTo>
                  <a:lnTo>
                    <a:pt x="347" y="266"/>
                  </a:lnTo>
                  <a:lnTo>
                    <a:pt x="349" y="268"/>
                  </a:lnTo>
                  <a:lnTo>
                    <a:pt x="351" y="268"/>
                  </a:lnTo>
                  <a:lnTo>
                    <a:pt x="353" y="270"/>
                  </a:lnTo>
                  <a:lnTo>
                    <a:pt x="353" y="272"/>
                  </a:lnTo>
                  <a:lnTo>
                    <a:pt x="355" y="272"/>
                  </a:lnTo>
                  <a:lnTo>
                    <a:pt x="355" y="274"/>
                  </a:lnTo>
                  <a:lnTo>
                    <a:pt x="357" y="274"/>
                  </a:lnTo>
                  <a:lnTo>
                    <a:pt x="359" y="274"/>
                  </a:lnTo>
                  <a:lnTo>
                    <a:pt x="359" y="275"/>
                  </a:lnTo>
                  <a:lnTo>
                    <a:pt x="361" y="275"/>
                  </a:lnTo>
                  <a:lnTo>
                    <a:pt x="363" y="277"/>
                  </a:lnTo>
                  <a:lnTo>
                    <a:pt x="365" y="279"/>
                  </a:lnTo>
                  <a:lnTo>
                    <a:pt x="367" y="279"/>
                  </a:lnTo>
                  <a:lnTo>
                    <a:pt x="369" y="279"/>
                  </a:lnTo>
                  <a:lnTo>
                    <a:pt x="371" y="279"/>
                  </a:lnTo>
                  <a:lnTo>
                    <a:pt x="373" y="279"/>
                  </a:lnTo>
                  <a:lnTo>
                    <a:pt x="375" y="277"/>
                  </a:lnTo>
                  <a:lnTo>
                    <a:pt x="377" y="275"/>
                  </a:lnTo>
                  <a:lnTo>
                    <a:pt x="379" y="274"/>
                  </a:lnTo>
                  <a:lnTo>
                    <a:pt x="379" y="272"/>
                  </a:lnTo>
                  <a:lnTo>
                    <a:pt x="379" y="270"/>
                  </a:lnTo>
                  <a:lnTo>
                    <a:pt x="381" y="270"/>
                  </a:lnTo>
                  <a:lnTo>
                    <a:pt x="381" y="268"/>
                  </a:lnTo>
                  <a:lnTo>
                    <a:pt x="381" y="266"/>
                  </a:lnTo>
                  <a:lnTo>
                    <a:pt x="383" y="266"/>
                  </a:lnTo>
                  <a:lnTo>
                    <a:pt x="383" y="264"/>
                  </a:lnTo>
                  <a:lnTo>
                    <a:pt x="384" y="262"/>
                  </a:lnTo>
                  <a:lnTo>
                    <a:pt x="386" y="260"/>
                  </a:lnTo>
                  <a:lnTo>
                    <a:pt x="388" y="258"/>
                  </a:lnTo>
                  <a:lnTo>
                    <a:pt x="388" y="256"/>
                  </a:lnTo>
                  <a:lnTo>
                    <a:pt x="390" y="256"/>
                  </a:lnTo>
                  <a:lnTo>
                    <a:pt x="390" y="254"/>
                  </a:lnTo>
                  <a:lnTo>
                    <a:pt x="392" y="254"/>
                  </a:lnTo>
                  <a:lnTo>
                    <a:pt x="392" y="252"/>
                  </a:lnTo>
                  <a:lnTo>
                    <a:pt x="394" y="250"/>
                  </a:lnTo>
                  <a:lnTo>
                    <a:pt x="396" y="250"/>
                  </a:lnTo>
                  <a:lnTo>
                    <a:pt x="396" y="252"/>
                  </a:lnTo>
                  <a:lnTo>
                    <a:pt x="398" y="254"/>
                  </a:lnTo>
                  <a:lnTo>
                    <a:pt x="398" y="256"/>
                  </a:lnTo>
                  <a:lnTo>
                    <a:pt x="400" y="258"/>
                  </a:lnTo>
                  <a:lnTo>
                    <a:pt x="402" y="260"/>
                  </a:lnTo>
                  <a:lnTo>
                    <a:pt x="402" y="262"/>
                  </a:lnTo>
                  <a:lnTo>
                    <a:pt x="404" y="264"/>
                  </a:lnTo>
                  <a:lnTo>
                    <a:pt x="404" y="266"/>
                  </a:lnTo>
                  <a:lnTo>
                    <a:pt x="406" y="270"/>
                  </a:lnTo>
                  <a:lnTo>
                    <a:pt x="408" y="270"/>
                  </a:lnTo>
                  <a:lnTo>
                    <a:pt x="408" y="268"/>
                  </a:lnTo>
                  <a:lnTo>
                    <a:pt x="408" y="266"/>
                  </a:lnTo>
                  <a:lnTo>
                    <a:pt x="408" y="264"/>
                  </a:lnTo>
                  <a:lnTo>
                    <a:pt x="408" y="262"/>
                  </a:lnTo>
                  <a:lnTo>
                    <a:pt x="410" y="260"/>
                  </a:lnTo>
                  <a:lnTo>
                    <a:pt x="410" y="258"/>
                  </a:lnTo>
                  <a:lnTo>
                    <a:pt x="410" y="256"/>
                  </a:lnTo>
                  <a:lnTo>
                    <a:pt x="410" y="254"/>
                  </a:lnTo>
                  <a:lnTo>
                    <a:pt x="412" y="254"/>
                  </a:lnTo>
                  <a:lnTo>
                    <a:pt x="412" y="250"/>
                  </a:lnTo>
                  <a:lnTo>
                    <a:pt x="412" y="248"/>
                  </a:lnTo>
                  <a:lnTo>
                    <a:pt x="414" y="246"/>
                  </a:lnTo>
                  <a:lnTo>
                    <a:pt x="414" y="244"/>
                  </a:lnTo>
                  <a:lnTo>
                    <a:pt x="414" y="242"/>
                  </a:lnTo>
                  <a:lnTo>
                    <a:pt x="416" y="240"/>
                  </a:lnTo>
                  <a:lnTo>
                    <a:pt x="416" y="238"/>
                  </a:lnTo>
                  <a:lnTo>
                    <a:pt x="416" y="236"/>
                  </a:lnTo>
                  <a:lnTo>
                    <a:pt x="418" y="234"/>
                  </a:lnTo>
                  <a:lnTo>
                    <a:pt x="418" y="236"/>
                  </a:lnTo>
                  <a:lnTo>
                    <a:pt x="418" y="238"/>
                  </a:lnTo>
                  <a:lnTo>
                    <a:pt x="420" y="238"/>
                  </a:lnTo>
                  <a:lnTo>
                    <a:pt x="420" y="240"/>
                  </a:lnTo>
                  <a:lnTo>
                    <a:pt x="420" y="242"/>
                  </a:lnTo>
                  <a:lnTo>
                    <a:pt x="420" y="244"/>
                  </a:lnTo>
                  <a:lnTo>
                    <a:pt x="418" y="244"/>
                  </a:lnTo>
                  <a:lnTo>
                    <a:pt x="418" y="246"/>
                  </a:lnTo>
                  <a:lnTo>
                    <a:pt x="418" y="248"/>
                  </a:lnTo>
                  <a:lnTo>
                    <a:pt x="420" y="248"/>
                  </a:lnTo>
                  <a:lnTo>
                    <a:pt x="422" y="246"/>
                  </a:lnTo>
                  <a:lnTo>
                    <a:pt x="424" y="246"/>
                  </a:lnTo>
                  <a:lnTo>
                    <a:pt x="424" y="248"/>
                  </a:lnTo>
                  <a:lnTo>
                    <a:pt x="424" y="250"/>
                  </a:lnTo>
                  <a:lnTo>
                    <a:pt x="426" y="252"/>
                  </a:lnTo>
                  <a:lnTo>
                    <a:pt x="428" y="252"/>
                  </a:lnTo>
                  <a:lnTo>
                    <a:pt x="428" y="254"/>
                  </a:lnTo>
                  <a:lnTo>
                    <a:pt x="428" y="256"/>
                  </a:lnTo>
                  <a:lnTo>
                    <a:pt x="430" y="256"/>
                  </a:lnTo>
                  <a:lnTo>
                    <a:pt x="430" y="258"/>
                  </a:lnTo>
                  <a:lnTo>
                    <a:pt x="432" y="260"/>
                  </a:lnTo>
                  <a:lnTo>
                    <a:pt x="434" y="260"/>
                  </a:lnTo>
                  <a:lnTo>
                    <a:pt x="436" y="260"/>
                  </a:lnTo>
                  <a:lnTo>
                    <a:pt x="436" y="262"/>
                  </a:lnTo>
                  <a:lnTo>
                    <a:pt x="438" y="262"/>
                  </a:lnTo>
                  <a:lnTo>
                    <a:pt x="438" y="264"/>
                  </a:lnTo>
                  <a:lnTo>
                    <a:pt x="440" y="266"/>
                  </a:lnTo>
                  <a:lnTo>
                    <a:pt x="442" y="266"/>
                  </a:lnTo>
                  <a:lnTo>
                    <a:pt x="444" y="266"/>
                  </a:lnTo>
                  <a:lnTo>
                    <a:pt x="444" y="268"/>
                  </a:lnTo>
                  <a:lnTo>
                    <a:pt x="446" y="268"/>
                  </a:lnTo>
                  <a:lnTo>
                    <a:pt x="446" y="270"/>
                  </a:lnTo>
                  <a:lnTo>
                    <a:pt x="448" y="270"/>
                  </a:lnTo>
                  <a:lnTo>
                    <a:pt x="450" y="270"/>
                  </a:lnTo>
                  <a:lnTo>
                    <a:pt x="450" y="272"/>
                  </a:lnTo>
                  <a:lnTo>
                    <a:pt x="452" y="272"/>
                  </a:lnTo>
                  <a:lnTo>
                    <a:pt x="452" y="274"/>
                  </a:lnTo>
                  <a:lnTo>
                    <a:pt x="453" y="274"/>
                  </a:lnTo>
                  <a:lnTo>
                    <a:pt x="455" y="274"/>
                  </a:lnTo>
                  <a:lnTo>
                    <a:pt x="457" y="274"/>
                  </a:lnTo>
                  <a:lnTo>
                    <a:pt x="459" y="274"/>
                  </a:lnTo>
                  <a:lnTo>
                    <a:pt x="461" y="274"/>
                  </a:lnTo>
                  <a:lnTo>
                    <a:pt x="463" y="274"/>
                  </a:lnTo>
                  <a:lnTo>
                    <a:pt x="463" y="272"/>
                  </a:lnTo>
                  <a:lnTo>
                    <a:pt x="465" y="274"/>
                  </a:lnTo>
                  <a:lnTo>
                    <a:pt x="465" y="275"/>
                  </a:lnTo>
                  <a:lnTo>
                    <a:pt x="463" y="275"/>
                  </a:lnTo>
                  <a:lnTo>
                    <a:pt x="463" y="277"/>
                  </a:lnTo>
                  <a:lnTo>
                    <a:pt x="461" y="279"/>
                  </a:lnTo>
                  <a:lnTo>
                    <a:pt x="461" y="281"/>
                  </a:lnTo>
                  <a:lnTo>
                    <a:pt x="459" y="281"/>
                  </a:lnTo>
                  <a:lnTo>
                    <a:pt x="459" y="283"/>
                  </a:lnTo>
                  <a:lnTo>
                    <a:pt x="457" y="283"/>
                  </a:lnTo>
                  <a:lnTo>
                    <a:pt x="457" y="285"/>
                  </a:lnTo>
                  <a:lnTo>
                    <a:pt x="457" y="287"/>
                  </a:lnTo>
                  <a:lnTo>
                    <a:pt x="455" y="287"/>
                  </a:lnTo>
                  <a:lnTo>
                    <a:pt x="455" y="289"/>
                  </a:lnTo>
                  <a:lnTo>
                    <a:pt x="455" y="291"/>
                  </a:lnTo>
                  <a:lnTo>
                    <a:pt x="457" y="291"/>
                  </a:lnTo>
                  <a:lnTo>
                    <a:pt x="457" y="293"/>
                  </a:lnTo>
                  <a:lnTo>
                    <a:pt x="459" y="293"/>
                  </a:lnTo>
                  <a:lnTo>
                    <a:pt x="459" y="295"/>
                  </a:lnTo>
                  <a:lnTo>
                    <a:pt x="461" y="295"/>
                  </a:lnTo>
                  <a:lnTo>
                    <a:pt x="463" y="295"/>
                  </a:lnTo>
                  <a:lnTo>
                    <a:pt x="463" y="297"/>
                  </a:lnTo>
                  <a:lnTo>
                    <a:pt x="463" y="295"/>
                  </a:lnTo>
                  <a:lnTo>
                    <a:pt x="465" y="295"/>
                  </a:lnTo>
                  <a:lnTo>
                    <a:pt x="465" y="297"/>
                  </a:lnTo>
                  <a:lnTo>
                    <a:pt x="467" y="297"/>
                  </a:lnTo>
                  <a:lnTo>
                    <a:pt x="467" y="299"/>
                  </a:lnTo>
                  <a:lnTo>
                    <a:pt x="469" y="299"/>
                  </a:lnTo>
                  <a:lnTo>
                    <a:pt x="469" y="301"/>
                  </a:lnTo>
                  <a:lnTo>
                    <a:pt x="469" y="303"/>
                  </a:lnTo>
                  <a:lnTo>
                    <a:pt x="471" y="303"/>
                  </a:lnTo>
                  <a:lnTo>
                    <a:pt x="471" y="305"/>
                  </a:lnTo>
                  <a:lnTo>
                    <a:pt x="473" y="305"/>
                  </a:lnTo>
                  <a:lnTo>
                    <a:pt x="473" y="307"/>
                  </a:lnTo>
                  <a:lnTo>
                    <a:pt x="475" y="307"/>
                  </a:lnTo>
                  <a:lnTo>
                    <a:pt x="475" y="309"/>
                  </a:lnTo>
                  <a:lnTo>
                    <a:pt x="477" y="309"/>
                  </a:lnTo>
                  <a:lnTo>
                    <a:pt x="477" y="311"/>
                  </a:lnTo>
                  <a:lnTo>
                    <a:pt x="479" y="311"/>
                  </a:lnTo>
                  <a:lnTo>
                    <a:pt x="481" y="311"/>
                  </a:lnTo>
                  <a:lnTo>
                    <a:pt x="483" y="311"/>
                  </a:lnTo>
                  <a:lnTo>
                    <a:pt x="483" y="313"/>
                  </a:lnTo>
                  <a:lnTo>
                    <a:pt x="485" y="311"/>
                  </a:lnTo>
                  <a:lnTo>
                    <a:pt x="487" y="311"/>
                  </a:lnTo>
                  <a:lnTo>
                    <a:pt x="489" y="309"/>
                  </a:lnTo>
                  <a:lnTo>
                    <a:pt x="489" y="307"/>
                  </a:lnTo>
                  <a:lnTo>
                    <a:pt x="493" y="307"/>
                  </a:lnTo>
                  <a:lnTo>
                    <a:pt x="495" y="305"/>
                  </a:lnTo>
                  <a:lnTo>
                    <a:pt x="497" y="305"/>
                  </a:lnTo>
                  <a:lnTo>
                    <a:pt x="499" y="305"/>
                  </a:lnTo>
                  <a:lnTo>
                    <a:pt x="501" y="305"/>
                  </a:lnTo>
                  <a:lnTo>
                    <a:pt x="501" y="303"/>
                  </a:lnTo>
                  <a:lnTo>
                    <a:pt x="503" y="301"/>
                  </a:lnTo>
                  <a:lnTo>
                    <a:pt x="505" y="299"/>
                  </a:lnTo>
                  <a:lnTo>
                    <a:pt x="507" y="299"/>
                  </a:lnTo>
                  <a:lnTo>
                    <a:pt x="507" y="297"/>
                  </a:lnTo>
                  <a:lnTo>
                    <a:pt x="509" y="295"/>
                  </a:lnTo>
                  <a:lnTo>
                    <a:pt x="509" y="293"/>
                  </a:lnTo>
                  <a:lnTo>
                    <a:pt x="511" y="293"/>
                  </a:lnTo>
                  <a:lnTo>
                    <a:pt x="511" y="295"/>
                  </a:lnTo>
                  <a:lnTo>
                    <a:pt x="513" y="297"/>
                  </a:lnTo>
                  <a:lnTo>
                    <a:pt x="515" y="299"/>
                  </a:lnTo>
                  <a:lnTo>
                    <a:pt x="517" y="301"/>
                  </a:lnTo>
                  <a:lnTo>
                    <a:pt x="519" y="301"/>
                  </a:lnTo>
                  <a:lnTo>
                    <a:pt x="519" y="303"/>
                  </a:lnTo>
                  <a:lnTo>
                    <a:pt x="521" y="303"/>
                  </a:lnTo>
                  <a:lnTo>
                    <a:pt x="521" y="305"/>
                  </a:lnTo>
                  <a:lnTo>
                    <a:pt x="521" y="307"/>
                  </a:lnTo>
                  <a:lnTo>
                    <a:pt x="522" y="307"/>
                  </a:lnTo>
                  <a:lnTo>
                    <a:pt x="522" y="309"/>
                  </a:lnTo>
                  <a:lnTo>
                    <a:pt x="522" y="311"/>
                  </a:lnTo>
                  <a:lnTo>
                    <a:pt x="524" y="311"/>
                  </a:lnTo>
                  <a:lnTo>
                    <a:pt x="526" y="313"/>
                  </a:lnTo>
                  <a:lnTo>
                    <a:pt x="528" y="313"/>
                  </a:lnTo>
                  <a:lnTo>
                    <a:pt x="530" y="315"/>
                  </a:lnTo>
                  <a:lnTo>
                    <a:pt x="532" y="317"/>
                  </a:lnTo>
                  <a:lnTo>
                    <a:pt x="532" y="319"/>
                  </a:lnTo>
                  <a:lnTo>
                    <a:pt x="534" y="321"/>
                  </a:lnTo>
                  <a:lnTo>
                    <a:pt x="536" y="323"/>
                  </a:lnTo>
                  <a:lnTo>
                    <a:pt x="536" y="325"/>
                  </a:lnTo>
                  <a:lnTo>
                    <a:pt x="538" y="325"/>
                  </a:lnTo>
                  <a:lnTo>
                    <a:pt x="538" y="327"/>
                  </a:lnTo>
                  <a:lnTo>
                    <a:pt x="536" y="329"/>
                  </a:lnTo>
                  <a:lnTo>
                    <a:pt x="536" y="331"/>
                  </a:lnTo>
                  <a:lnTo>
                    <a:pt x="534" y="331"/>
                  </a:lnTo>
                  <a:lnTo>
                    <a:pt x="534" y="333"/>
                  </a:lnTo>
                  <a:lnTo>
                    <a:pt x="532" y="333"/>
                  </a:lnTo>
                  <a:lnTo>
                    <a:pt x="532" y="335"/>
                  </a:lnTo>
                  <a:lnTo>
                    <a:pt x="530" y="337"/>
                  </a:lnTo>
                  <a:lnTo>
                    <a:pt x="530" y="339"/>
                  </a:lnTo>
                  <a:lnTo>
                    <a:pt x="534" y="341"/>
                  </a:lnTo>
                  <a:lnTo>
                    <a:pt x="536" y="341"/>
                  </a:lnTo>
                  <a:lnTo>
                    <a:pt x="538" y="342"/>
                  </a:lnTo>
                  <a:lnTo>
                    <a:pt x="540" y="342"/>
                  </a:lnTo>
                  <a:lnTo>
                    <a:pt x="542" y="344"/>
                  </a:lnTo>
                  <a:lnTo>
                    <a:pt x="544" y="346"/>
                  </a:lnTo>
                  <a:lnTo>
                    <a:pt x="544" y="344"/>
                  </a:lnTo>
                  <a:lnTo>
                    <a:pt x="546" y="344"/>
                  </a:lnTo>
                  <a:lnTo>
                    <a:pt x="546" y="342"/>
                  </a:lnTo>
                  <a:lnTo>
                    <a:pt x="548" y="341"/>
                  </a:lnTo>
                  <a:lnTo>
                    <a:pt x="548" y="339"/>
                  </a:lnTo>
                  <a:lnTo>
                    <a:pt x="548" y="337"/>
                  </a:lnTo>
                  <a:lnTo>
                    <a:pt x="550" y="335"/>
                  </a:lnTo>
                  <a:lnTo>
                    <a:pt x="552" y="335"/>
                  </a:lnTo>
                  <a:lnTo>
                    <a:pt x="552" y="333"/>
                  </a:lnTo>
                  <a:lnTo>
                    <a:pt x="554" y="333"/>
                  </a:lnTo>
                  <a:lnTo>
                    <a:pt x="556" y="333"/>
                  </a:lnTo>
                  <a:lnTo>
                    <a:pt x="558" y="333"/>
                  </a:lnTo>
                  <a:lnTo>
                    <a:pt x="560" y="333"/>
                  </a:lnTo>
                  <a:lnTo>
                    <a:pt x="562" y="333"/>
                  </a:lnTo>
                  <a:lnTo>
                    <a:pt x="562" y="335"/>
                  </a:lnTo>
                  <a:lnTo>
                    <a:pt x="564" y="335"/>
                  </a:lnTo>
                  <a:lnTo>
                    <a:pt x="566" y="335"/>
                  </a:lnTo>
                  <a:lnTo>
                    <a:pt x="566" y="337"/>
                  </a:lnTo>
                  <a:lnTo>
                    <a:pt x="566" y="339"/>
                  </a:lnTo>
                  <a:lnTo>
                    <a:pt x="564" y="339"/>
                  </a:lnTo>
                  <a:lnTo>
                    <a:pt x="564" y="341"/>
                  </a:lnTo>
                  <a:lnTo>
                    <a:pt x="564" y="342"/>
                  </a:lnTo>
                  <a:lnTo>
                    <a:pt x="562" y="342"/>
                  </a:lnTo>
                  <a:lnTo>
                    <a:pt x="562" y="344"/>
                  </a:lnTo>
                  <a:lnTo>
                    <a:pt x="562" y="346"/>
                  </a:lnTo>
                  <a:lnTo>
                    <a:pt x="562" y="348"/>
                  </a:lnTo>
                  <a:lnTo>
                    <a:pt x="562" y="350"/>
                  </a:lnTo>
                  <a:lnTo>
                    <a:pt x="560" y="350"/>
                  </a:lnTo>
                  <a:lnTo>
                    <a:pt x="562" y="352"/>
                  </a:lnTo>
                  <a:lnTo>
                    <a:pt x="560" y="352"/>
                  </a:lnTo>
                  <a:lnTo>
                    <a:pt x="562" y="354"/>
                  </a:lnTo>
                  <a:lnTo>
                    <a:pt x="562" y="356"/>
                  </a:lnTo>
                  <a:lnTo>
                    <a:pt x="560" y="356"/>
                  </a:lnTo>
                  <a:lnTo>
                    <a:pt x="562" y="358"/>
                  </a:lnTo>
                  <a:lnTo>
                    <a:pt x="562" y="360"/>
                  </a:lnTo>
                  <a:lnTo>
                    <a:pt x="564" y="362"/>
                  </a:lnTo>
                  <a:lnTo>
                    <a:pt x="564" y="364"/>
                  </a:lnTo>
                  <a:lnTo>
                    <a:pt x="566" y="364"/>
                  </a:lnTo>
                  <a:lnTo>
                    <a:pt x="568" y="366"/>
                  </a:lnTo>
                  <a:lnTo>
                    <a:pt x="568" y="364"/>
                  </a:lnTo>
                  <a:lnTo>
                    <a:pt x="570" y="366"/>
                  </a:lnTo>
                  <a:lnTo>
                    <a:pt x="572" y="366"/>
                  </a:lnTo>
                  <a:lnTo>
                    <a:pt x="572" y="368"/>
                  </a:lnTo>
                  <a:lnTo>
                    <a:pt x="574" y="368"/>
                  </a:lnTo>
                  <a:lnTo>
                    <a:pt x="574" y="370"/>
                  </a:lnTo>
                  <a:lnTo>
                    <a:pt x="576" y="370"/>
                  </a:lnTo>
                  <a:lnTo>
                    <a:pt x="576" y="372"/>
                  </a:lnTo>
                  <a:lnTo>
                    <a:pt x="578" y="372"/>
                  </a:lnTo>
                  <a:lnTo>
                    <a:pt x="580" y="372"/>
                  </a:lnTo>
                  <a:lnTo>
                    <a:pt x="582" y="372"/>
                  </a:lnTo>
                  <a:lnTo>
                    <a:pt x="584" y="372"/>
                  </a:lnTo>
                  <a:lnTo>
                    <a:pt x="584" y="374"/>
                  </a:lnTo>
                  <a:lnTo>
                    <a:pt x="586" y="374"/>
                  </a:lnTo>
                  <a:lnTo>
                    <a:pt x="588" y="376"/>
                  </a:lnTo>
                  <a:lnTo>
                    <a:pt x="590" y="376"/>
                  </a:lnTo>
                  <a:lnTo>
                    <a:pt x="591" y="376"/>
                  </a:lnTo>
                  <a:lnTo>
                    <a:pt x="591" y="378"/>
                  </a:lnTo>
                  <a:lnTo>
                    <a:pt x="593" y="378"/>
                  </a:lnTo>
                  <a:lnTo>
                    <a:pt x="595" y="378"/>
                  </a:lnTo>
                  <a:lnTo>
                    <a:pt x="597" y="378"/>
                  </a:lnTo>
                  <a:lnTo>
                    <a:pt x="599" y="378"/>
                  </a:lnTo>
                  <a:lnTo>
                    <a:pt x="599" y="380"/>
                  </a:lnTo>
                  <a:lnTo>
                    <a:pt x="599" y="378"/>
                  </a:lnTo>
                  <a:lnTo>
                    <a:pt x="601" y="378"/>
                  </a:lnTo>
                  <a:lnTo>
                    <a:pt x="603" y="378"/>
                  </a:lnTo>
                  <a:lnTo>
                    <a:pt x="603" y="376"/>
                  </a:lnTo>
                  <a:lnTo>
                    <a:pt x="603" y="374"/>
                  </a:lnTo>
                  <a:lnTo>
                    <a:pt x="603" y="372"/>
                  </a:lnTo>
                  <a:lnTo>
                    <a:pt x="603" y="370"/>
                  </a:lnTo>
                  <a:lnTo>
                    <a:pt x="603" y="368"/>
                  </a:lnTo>
                  <a:lnTo>
                    <a:pt x="605" y="366"/>
                  </a:lnTo>
                  <a:lnTo>
                    <a:pt x="605" y="364"/>
                  </a:lnTo>
                  <a:lnTo>
                    <a:pt x="603" y="360"/>
                  </a:lnTo>
                  <a:lnTo>
                    <a:pt x="603" y="358"/>
                  </a:lnTo>
                  <a:lnTo>
                    <a:pt x="605" y="358"/>
                  </a:lnTo>
                  <a:lnTo>
                    <a:pt x="605" y="356"/>
                  </a:lnTo>
                  <a:lnTo>
                    <a:pt x="605" y="354"/>
                  </a:lnTo>
                  <a:lnTo>
                    <a:pt x="607" y="352"/>
                  </a:lnTo>
                  <a:lnTo>
                    <a:pt x="609" y="350"/>
                  </a:lnTo>
                  <a:lnTo>
                    <a:pt x="611" y="348"/>
                  </a:lnTo>
                  <a:lnTo>
                    <a:pt x="613" y="348"/>
                  </a:lnTo>
                  <a:lnTo>
                    <a:pt x="613" y="346"/>
                  </a:lnTo>
                  <a:lnTo>
                    <a:pt x="613" y="344"/>
                  </a:lnTo>
                  <a:lnTo>
                    <a:pt x="613" y="342"/>
                  </a:lnTo>
                  <a:lnTo>
                    <a:pt x="613" y="341"/>
                  </a:lnTo>
                  <a:lnTo>
                    <a:pt x="615" y="341"/>
                  </a:lnTo>
                  <a:lnTo>
                    <a:pt x="617" y="339"/>
                  </a:lnTo>
                  <a:lnTo>
                    <a:pt x="619" y="339"/>
                  </a:lnTo>
                  <a:lnTo>
                    <a:pt x="619" y="337"/>
                  </a:lnTo>
                  <a:lnTo>
                    <a:pt x="621" y="335"/>
                  </a:lnTo>
                  <a:lnTo>
                    <a:pt x="621" y="333"/>
                  </a:lnTo>
                  <a:lnTo>
                    <a:pt x="623" y="333"/>
                  </a:lnTo>
                  <a:lnTo>
                    <a:pt x="623" y="331"/>
                  </a:lnTo>
                  <a:lnTo>
                    <a:pt x="623" y="329"/>
                  </a:lnTo>
                  <a:lnTo>
                    <a:pt x="621" y="329"/>
                  </a:lnTo>
                  <a:lnTo>
                    <a:pt x="619" y="327"/>
                  </a:lnTo>
                  <a:lnTo>
                    <a:pt x="619" y="325"/>
                  </a:lnTo>
                  <a:lnTo>
                    <a:pt x="617" y="325"/>
                  </a:lnTo>
                  <a:lnTo>
                    <a:pt x="617" y="323"/>
                  </a:lnTo>
                  <a:lnTo>
                    <a:pt x="615" y="323"/>
                  </a:lnTo>
                  <a:lnTo>
                    <a:pt x="615" y="321"/>
                  </a:lnTo>
                  <a:lnTo>
                    <a:pt x="615" y="319"/>
                  </a:lnTo>
                  <a:lnTo>
                    <a:pt x="613" y="319"/>
                  </a:lnTo>
                  <a:lnTo>
                    <a:pt x="613" y="317"/>
                  </a:lnTo>
                  <a:lnTo>
                    <a:pt x="611" y="317"/>
                  </a:lnTo>
                  <a:lnTo>
                    <a:pt x="611" y="315"/>
                  </a:lnTo>
                  <a:lnTo>
                    <a:pt x="609" y="315"/>
                  </a:lnTo>
                  <a:lnTo>
                    <a:pt x="609" y="313"/>
                  </a:lnTo>
                  <a:lnTo>
                    <a:pt x="607" y="313"/>
                  </a:lnTo>
                  <a:lnTo>
                    <a:pt x="605" y="311"/>
                  </a:lnTo>
                  <a:lnTo>
                    <a:pt x="603" y="311"/>
                  </a:lnTo>
                  <a:lnTo>
                    <a:pt x="601" y="311"/>
                  </a:lnTo>
                  <a:lnTo>
                    <a:pt x="599" y="311"/>
                  </a:lnTo>
                  <a:lnTo>
                    <a:pt x="599" y="309"/>
                  </a:lnTo>
                  <a:lnTo>
                    <a:pt x="597" y="309"/>
                  </a:lnTo>
                  <a:lnTo>
                    <a:pt x="595" y="309"/>
                  </a:lnTo>
                  <a:lnTo>
                    <a:pt x="593" y="309"/>
                  </a:lnTo>
                  <a:lnTo>
                    <a:pt x="593" y="307"/>
                  </a:lnTo>
                  <a:lnTo>
                    <a:pt x="593" y="309"/>
                  </a:lnTo>
                  <a:lnTo>
                    <a:pt x="593" y="311"/>
                  </a:lnTo>
                  <a:lnTo>
                    <a:pt x="593" y="313"/>
                  </a:lnTo>
                  <a:lnTo>
                    <a:pt x="593" y="315"/>
                  </a:lnTo>
                  <a:lnTo>
                    <a:pt x="591" y="317"/>
                  </a:lnTo>
                  <a:lnTo>
                    <a:pt x="591" y="319"/>
                  </a:lnTo>
                  <a:lnTo>
                    <a:pt x="590" y="321"/>
                  </a:lnTo>
                  <a:lnTo>
                    <a:pt x="590" y="323"/>
                  </a:lnTo>
                  <a:lnTo>
                    <a:pt x="588" y="323"/>
                  </a:lnTo>
                  <a:lnTo>
                    <a:pt x="588" y="325"/>
                  </a:lnTo>
                  <a:lnTo>
                    <a:pt x="586" y="325"/>
                  </a:lnTo>
                  <a:lnTo>
                    <a:pt x="586" y="327"/>
                  </a:lnTo>
                  <a:lnTo>
                    <a:pt x="584" y="327"/>
                  </a:lnTo>
                  <a:lnTo>
                    <a:pt x="582" y="327"/>
                  </a:lnTo>
                  <a:lnTo>
                    <a:pt x="582" y="325"/>
                  </a:lnTo>
                  <a:lnTo>
                    <a:pt x="582" y="323"/>
                  </a:lnTo>
                  <a:lnTo>
                    <a:pt x="584" y="323"/>
                  </a:lnTo>
                  <a:lnTo>
                    <a:pt x="584" y="321"/>
                  </a:lnTo>
                  <a:lnTo>
                    <a:pt x="584" y="319"/>
                  </a:lnTo>
                  <a:lnTo>
                    <a:pt x="584" y="317"/>
                  </a:lnTo>
                  <a:lnTo>
                    <a:pt x="582" y="317"/>
                  </a:lnTo>
                  <a:lnTo>
                    <a:pt x="582" y="315"/>
                  </a:lnTo>
                  <a:lnTo>
                    <a:pt x="582" y="313"/>
                  </a:lnTo>
                  <a:lnTo>
                    <a:pt x="580" y="311"/>
                  </a:lnTo>
                  <a:lnTo>
                    <a:pt x="580" y="309"/>
                  </a:lnTo>
                  <a:lnTo>
                    <a:pt x="578" y="309"/>
                  </a:lnTo>
                  <a:lnTo>
                    <a:pt x="578" y="307"/>
                  </a:lnTo>
                  <a:lnTo>
                    <a:pt x="578" y="305"/>
                  </a:lnTo>
                  <a:lnTo>
                    <a:pt x="576" y="305"/>
                  </a:lnTo>
                  <a:lnTo>
                    <a:pt x="576" y="303"/>
                  </a:lnTo>
                  <a:lnTo>
                    <a:pt x="578" y="303"/>
                  </a:lnTo>
                  <a:lnTo>
                    <a:pt x="578" y="301"/>
                  </a:lnTo>
                  <a:lnTo>
                    <a:pt x="576" y="301"/>
                  </a:lnTo>
                  <a:lnTo>
                    <a:pt x="576" y="299"/>
                  </a:lnTo>
                  <a:lnTo>
                    <a:pt x="576" y="297"/>
                  </a:lnTo>
                  <a:lnTo>
                    <a:pt x="576" y="295"/>
                  </a:lnTo>
                  <a:lnTo>
                    <a:pt x="574" y="295"/>
                  </a:lnTo>
                  <a:lnTo>
                    <a:pt x="574" y="293"/>
                  </a:lnTo>
                  <a:lnTo>
                    <a:pt x="572" y="293"/>
                  </a:lnTo>
                  <a:lnTo>
                    <a:pt x="572" y="291"/>
                  </a:lnTo>
                  <a:lnTo>
                    <a:pt x="570" y="291"/>
                  </a:lnTo>
                  <a:lnTo>
                    <a:pt x="568" y="291"/>
                  </a:lnTo>
                  <a:lnTo>
                    <a:pt x="566" y="291"/>
                  </a:lnTo>
                  <a:lnTo>
                    <a:pt x="566" y="289"/>
                  </a:lnTo>
                  <a:lnTo>
                    <a:pt x="566" y="287"/>
                  </a:lnTo>
                  <a:lnTo>
                    <a:pt x="564" y="287"/>
                  </a:lnTo>
                  <a:lnTo>
                    <a:pt x="564" y="289"/>
                  </a:lnTo>
                  <a:lnTo>
                    <a:pt x="562" y="289"/>
                  </a:lnTo>
                  <a:lnTo>
                    <a:pt x="560" y="289"/>
                  </a:lnTo>
                  <a:lnTo>
                    <a:pt x="558" y="289"/>
                  </a:lnTo>
                  <a:lnTo>
                    <a:pt x="556" y="289"/>
                  </a:lnTo>
                  <a:lnTo>
                    <a:pt x="556" y="287"/>
                  </a:lnTo>
                  <a:lnTo>
                    <a:pt x="556" y="285"/>
                  </a:lnTo>
                  <a:lnTo>
                    <a:pt x="554" y="285"/>
                  </a:lnTo>
                  <a:lnTo>
                    <a:pt x="554" y="283"/>
                  </a:lnTo>
                  <a:lnTo>
                    <a:pt x="552" y="283"/>
                  </a:lnTo>
                  <a:lnTo>
                    <a:pt x="550" y="283"/>
                  </a:lnTo>
                  <a:lnTo>
                    <a:pt x="550" y="281"/>
                  </a:lnTo>
                  <a:lnTo>
                    <a:pt x="550" y="279"/>
                  </a:lnTo>
                  <a:lnTo>
                    <a:pt x="552" y="277"/>
                  </a:lnTo>
                  <a:lnTo>
                    <a:pt x="552" y="275"/>
                  </a:lnTo>
                  <a:lnTo>
                    <a:pt x="552" y="274"/>
                  </a:lnTo>
                  <a:lnTo>
                    <a:pt x="552" y="272"/>
                  </a:lnTo>
                  <a:lnTo>
                    <a:pt x="554" y="270"/>
                  </a:lnTo>
                  <a:lnTo>
                    <a:pt x="554" y="268"/>
                  </a:lnTo>
                  <a:lnTo>
                    <a:pt x="554" y="266"/>
                  </a:lnTo>
                  <a:lnTo>
                    <a:pt x="554" y="264"/>
                  </a:lnTo>
                  <a:lnTo>
                    <a:pt x="552" y="264"/>
                  </a:lnTo>
                  <a:lnTo>
                    <a:pt x="552" y="262"/>
                  </a:lnTo>
                  <a:lnTo>
                    <a:pt x="554" y="262"/>
                  </a:lnTo>
                  <a:lnTo>
                    <a:pt x="554" y="260"/>
                  </a:lnTo>
                  <a:lnTo>
                    <a:pt x="556" y="260"/>
                  </a:lnTo>
                  <a:lnTo>
                    <a:pt x="558" y="260"/>
                  </a:lnTo>
                  <a:lnTo>
                    <a:pt x="558" y="258"/>
                  </a:lnTo>
                  <a:lnTo>
                    <a:pt x="560" y="258"/>
                  </a:lnTo>
                  <a:lnTo>
                    <a:pt x="562" y="258"/>
                  </a:lnTo>
                  <a:lnTo>
                    <a:pt x="564" y="258"/>
                  </a:lnTo>
                  <a:lnTo>
                    <a:pt x="564" y="256"/>
                  </a:lnTo>
                  <a:lnTo>
                    <a:pt x="566" y="256"/>
                  </a:lnTo>
                  <a:lnTo>
                    <a:pt x="566" y="254"/>
                  </a:lnTo>
                  <a:lnTo>
                    <a:pt x="568" y="252"/>
                  </a:lnTo>
                  <a:lnTo>
                    <a:pt x="570" y="252"/>
                  </a:lnTo>
                  <a:lnTo>
                    <a:pt x="570" y="250"/>
                  </a:lnTo>
                  <a:lnTo>
                    <a:pt x="572" y="250"/>
                  </a:lnTo>
                  <a:lnTo>
                    <a:pt x="574" y="250"/>
                  </a:lnTo>
                  <a:lnTo>
                    <a:pt x="574" y="248"/>
                  </a:lnTo>
                  <a:lnTo>
                    <a:pt x="576" y="248"/>
                  </a:lnTo>
                  <a:lnTo>
                    <a:pt x="576" y="246"/>
                  </a:lnTo>
                  <a:lnTo>
                    <a:pt x="578" y="246"/>
                  </a:lnTo>
                  <a:lnTo>
                    <a:pt x="578" y="244"/>
                  </a:lnTo>
                  <a:lnTo>
                    <a:pt x="580" y="244"/>
                  </a:lnTo>
                  <a:lnTo>
                    <a:pt x="580" y="242"/>
                  </a:lnTo>
                  <a:lnTo>
                    <a:pt x="582" y="242"/>
                  </a:lnTo>
                  <a:lnTo>
                    <a:pt x="582" y="240"/>
                  </a:lnTo>
                  <a:lnTo>
                    <a:pt x="584" y="240"/>
                  </a:lnTo>
                  <a:lnTo>
                    <a:pt x="584" y="238"/>
                  </a:lnTo>
                  <a:lnTo>
                    <a:pt x="582" y="238"/>
                  </a:lnTo>
                  <a:lnTo>
                    <a:pt x="580" y="238"/>
                  </a:lnTo>
                  <a:lnTo>
                    <a:pt x="580" y="236"/>
                  </a:lnTo>
                  <a:lnTo>
                    <a:pt x="578" y="236"/>
                  </a:lnTo>
                  <a:lnTo>
                    <a:pt x="578" y="234"/>
                  </a:lnTo>
                  <a:lnTo>
                    <a:pt x="576" y="234"/>
                  </a:lnTo>
                  <a:lnTo>
                    <a:pt x="574" y="234"/>
                  </a:lnTo>
                  <a:lnTo>
                    <a:pt x="572" y="234"/>
                  </a:lnTo>
                  <a:lnTo>
                    <a:pt x="572" y="232"/>
                  </a:lnTo>
                  <a:lnTo>
                    <a:pt x="570" y="232"/>
                  </a:lnTo>
                  <a:lnTo>
                    <a:pt x="568" y="232"/>
                  </a:lnTo>
                  <a:lnTo>
                    <a:pt x="568" y="230"/>
                  </a:lnTo>
                  <a:lnTo>
                    <a:pt x="566" y="230"/>
                  </a:lnTo>
                  <a:lnTo>
                    <a:pt x="566" y="228"/>
                  </a:lnTo>
                  <a:lnTo>
                    <a:pt x="564" y="228"/>
                  </a:lnTo>
                  <a:lnTo>
                    <a:pt x="562" y="226"/>
                  </a:lnTo>
                  <a:lnTo>
                    <a:pt x="562" y="224"/>
                  </a:lnTo>
                  <a:lnTo>
                    <a:pt x="560" y="224"/>
                  </a:lnTo>
                  <a:lnTo>
                    <a:pt x="560" y="222"/>
                  </a:lnTo>
                  <a:lnTo>
                    <a:pt x="558" y="220"/>
                  </a:lnTo>
                  <a:lnTo>
                    <a:pt x="558" y="218"/>
                  </a:lnTo>
                  <a:lnTo>
                    <a:pt x="556" y="218"/>
                  </a:lnTo>
                  <a:lnTo>
                    <a:pt x="556" y="220"/>
                  </a:lnTo>
                  <a:lnTo>
                    <a:pt x="554" y="220"/>
                  </a:lnTo>
                  <a:lnTo>
                    <a:pt x="554" y="222"/>
                  </a:lnTo>
                  <a:lnTo>
                    <a:pt x="552" y="222"/>
                  </a:lnTo>
                  <a:lnTo>
                    <a:pt x="552" y="224"/>
                  </a:lnTo>
                  <a:lnTo>
                    <a:pt x="550" y="224"/>
                  </a:lnTo>
                  <a:lnTo>
                    <a:pt x="550" y="226"/>
                  </a:lnTo>
                  <a:lnTo>
                    <a:pt x="548" y="226"/>
                  </a:lnTo>
                  <a:lnTo>
                    <a:pt x="548" y="228"/>
                  </a:lnTo>
                  <a:lnTo>
                    <a:pt x="546" y="228"/>
                  </a:lnTo>
                  <a:lnTo>
                    <a:pt x="544" y="228"/>
                  </a:lnTo>
                  <a:lnTo>
                    <a:pt x="542" y="228"/>
                  </a:lnTo>
                  <a:lnTo>
                    <a:pt x="540" y="228"/>
                  </a:lnTo>
                  <a:lnTo>
                    <a:pt x="540" y="226"/>
                  </a:lnTo>
                  <a:lnTo>
                    <a:pt x="540" y="224"/>
                  </a:lnTo>
                  <a:lnTo>
                    <a:pt x="540" y="222"/>
                  </a:lnTo>
                  <a:lnTo>
                    <a:pt x="540" y="220"/>
                  </a:lnTo>
                  <a:lnTo>
                    <a:pt x="538" y="220"/>
                  </a:lnTo>
                  <a:lnTo>
                    <a:pt x="536" y="220"/>
                  </a:lnTo>
                  <a:lnTo>
                    <a:pt x="534" y="220"/>
                  </a:lnTo>
                  <a:lnTo>
                    <a:pt x="532" y="220"/>
                  </a:lnTo>
                  <a:lnTo>
                    <a:pt x="532" y="222"/>
                  </a:lnTo>
                  <a:lnTo>
                    <a:pt x="530" y="222"/>
                  </a:lnTo>
                  <a:lnTo>
                    <a:pt x="530" y="224"/>
                  </a:lnTo>
                  <a:lnTo>
                    <a:pt x="528" y="224"/>
                  </a:lnTo>
                  <a:lnTo>
                    <a:pt x="528" y="226"/>
                  </a:lnTo>
                  <a:lnTo>
                    <a:pt x="526" y="226"/>
                  </a:lnTo>
                  <a:lnTo>
                    <a:pt x="524" y="226"/>
                  </a:lnTo>
                  <a:lnTo>
                    <a:pt x="524" y="224"/>
                  </a:lnTo>
                  <a:lnTo>
                    <a:pt x="524" y="222"/>
                  </a:lnTo>
                  <a:lnTo>
                    <a:pt x="522" y="220"/>
                  </a:lnTo>
                  <a:lnTo>
                    <a:pt x="524" y="220"/>
                  </a:lnTo>
                  <a:lnTo>
                    <a:pt x="524" y="218"/>
                  </a:lnTo>
                  <a:lnTo>
                    <a:pt x="524" y="216"/>
                  </a:lnTo>
                  <a:lnTo>
                    <a:pt x="524" y="214"/>
                  </a:lnTo>
                  <a:lnTo>
                    <a:pt x="524" y="212"/>
                  </a:lnTo>
                  <a:lnTo>
                    <a:pt x="524" y="210"/>
                  </a:lnTo>
                  <a:lnTo>
                    <a:pt x="522" y="210"/>
                  </a:lnTo>
                  <a:lnTo>
                    <a:pt x="521" y="210"/>
                  </a:lnTo>
                  <a:lnTo>
                    <a:pt x="519" y="210"/>
                  </a:lnTo>
                  <a:lnTo>
                    <a:pt x="519" y="208"/>
                  </a:lnTo>
                  <a:lnTo>
                    <a:pt x="517" y="208"/>
                  </a:lnTo>
                  <a:lnTo>
                    <a:pt x="515" y="208"/>
                  </a:lnTo>
                  <a:lnTo>
                    <a:pt x="515" y="207"/>
                  </a:lnTo>
                  <a:lnTo>
                    <a:pt x="513" y="207"/>
                  </a:lnTo>
                  <a:lnTo>
                    <a:pt x="511" y="207"/>
                  </a:lnTo>
                  <a:lnTo>
                    <a:pt x="509" y="205"/>
                  </a:lnTo>
                  <a:lnTo>
                    <a:pt x="507" y="205"/>
                  </a:lnTo>
                  <a:lnTo>
                    <a:pt x="505" y="205"/>
                  </a:lnTo>
                  <a:lnTo>
                    <a:pt x="505" y="203"/>
                  </a:lnTo>
                  <a:lnTo>
                    <a:pt x="503" y="203"/>
                  </a:lnTo>
                  <a:lnTo>
                    <a:pt x="503" y="201"/>
                  </a:lnTo>
                  <a:lnTo>
                    <a:pt x="501" y="201"/>
                  </a:lnTo>
                  <a:lnTo>
                    <a:pt x="501" y="199"/>
                  </a:lnTo>
                  <a:lnTo>
                    <a:pt x="499" y="199"/>
                  </a:lnTo>
                  <a:lnTo>
                    <a:pt x="497" y="199"/>
                  </a:lnTo>
                  <a:lnTo>
                    <a:pt x="495" y="199"/>
                  </a:lnTo>
                  <a:lnTo>
                    <a:pt x="493" y="199"/>
                  </a:lnTo>
                  <a:lnTo>
                    <a:pt x="493" y="197"/>
                  </a:lnTo>
                  <a:lnTo>
                    <a:pt x="491" y="197"/>
                  </a:lnTo>
                  <a:lnTo>
                    <a:pt x="489" y="197"/>
                  </a:lnTo>
                  <a:lnTo>
                    <a:pt x="487" y="195"/>
                  </a:lnTo>
                  <a:lnTo>
                    <a:pt x="485" y="195"/>
                  </a:lnTo>
                  <a:lnTo>
                    <a:pt x="485" y="193"/>
                  </a:lnTo>
                  <a:lnTo>
                    <a:pt x="483" y="193"/>
                  </a:lnTo>
                  <a:lnTo>
                    <a:pt x="481" y="193"/>
                  </a:lnTo>
                  <a:lnTo>
                    <a:pt x="479" y="193"/>
                  </a:lnTo>
                  <a:lnTo>
                    <a:pt x="479" y="191"/>
                  </a:lnTo>
                  <a:lnTo>
                    <a:pt x="477" y="191"/>
                  </a:lnTo>
                  <a:lnTo>
                    <a:pt x="475" y="191"/>
                  </a:lnTo>
                  <a:lnTo>
                    <a:pt x="473" y="191"/>
                  </a:lnTo>
                  <a:lnTo>
                    <a:pt x="471" y="189"/>
                  </a:lnTo>
                  <a:lnTo>
                    <a:pt x="469" y="189"/>
                  </a:lnTo>
                  <a:lnTo>
                    <a:pt x="467" y="187"/>
                  </a:lnTo>
                  <a:lnTo>
                    <a:pt x="465" y="185"/>
                  </a:lnTo>
                  <a:lnTo>
                    <a:pt x="463" y="185"/>
                  </a:lnTo>
                  <a:lnTo>
                    <a:pt x="463" y="183"/>
                  </a:lnTo>
                  <a:lnTo>
                    <a:pt x="461" y="183"/>
                  </a:lnTo>
                  <a:lnTo>
                    <a:pt x="459" y="183"/>
                  </a:lnTo>
                  <a:lnTo>
                    <a:pt x="459" y="181"/>
                  </a:lnTo>
                  <a:lnTo>
                    <a:pt x="457" y="181"/>
                  </a:lnTo>
                  <a:lnTo>
                    <a:pt x="457" y="179"/>
                  </a:lnTo>
                  <a:lnTo>
                    <a:pt x="455" y="179"/>
                  </a:lnTo>
                  <a:lnTo>
                    <a:pt x="453" y="177"/>
                  </a:lnTo>
                  <a:lnTo>
                    <a:pt x="452" y="177"/>
                  </a:lnTo>
                  <a:lnTo>
                    <a:pt x="453" y="175"/>
                  </a:lnTo>
                  <a:lnTo>
                    <a:pt x="453" y="173"/>
                  </a:lnTo>
                  <a:lnTo>
                    <a:pt x="453" y="171"/>
                  </a:lnTo>
                  <a:lnTo>
                    <a:pt x="455" y="171"/>
                  </a:lnTo>
                  <a:lnTo>
                    <a:pt x="455" y="169"/>
                  </a:lnTo>
                  <a:lnTo>
                    <a:pt x="457" y="167"/>
                  </a:lnTo>
                  <a:lnTo>
                    <a:pt x="457" y="165"/>
                  </a:lnTo>
                  <a:lnTo>
                    <a:pt x="459" y="165"/>
                  </a:lnTo>
                  <a:lnTo>
                    <a:pt x="459" y="163"/>
                  </a:lnTo>
                  <a:lnTo>
                    <a:pt x="461" y="163"/>
                  </a:lnTo>
                  <a:lnTo>
                    <a:pt x="461" y="161"/>
                  </a:lnTo>
                  <a:lnTo>
                    <a:pt x="463" y="159"/>
                  </a:lnTo>
                  <a:lnTo>
                    <a:pt x="463" y="157"/>
                  </a:lnTo>
                  <a:lnTo>
                    <a:pt x="465" y="157"/>
                  </a:lnTo>
                  <a:lnTo>
                    <a:pt x="467" y="157"/>
                  </a:lnTo>
                  <a:lnTo>
                    <a:pt x="467" y="155"/>
                  </a:lnTo>
                  <a:lnTo>
                    <a:pt x="469" y="155"/>
                  </a:lnTo>
                  <a:lnTo>
                    <a:pt x="469" y="153"/>
                  </a:lnTo>
                  <a:lnTo>
                    <a:pt x="471" y="153"/>
                  </a:lnTo>
                  <a:lnTo>
                    <a:pt x="471" y="151"/>
                  </a:lnTo>
                  <a:lnTo>
                    <a:pt x="473" y="151"/>
                  </a:lnTo>
                  <a:lnTo>
                    <a:pt x="475" y="149"/>
                  </a:lnTo>
                  <a:lnTo>
                    <a:pt x="475" y="147"/>
                  </a:lnTo>
                  <a:lnTo>
                    <a:pt x="477" y="147"/>
                  </a:lnTo>
                  <a:lnTo>
                    <a:pt x="477" y="145"/>
                  </a:lnTo>
                  <a:lnTo>
                    <a:pt x="479" y="145"/>
                  </a:lnTo>
                  <a:lnTo>
                    <a:pt x="479" y="143"/>
                  </a:lnTo>
                  <a:lnTo>
                    <a:pt x="479" y="141"/>
                  </a:lnTo>
                  <a:lnTo>
                    <a:pt x="479" y="139"/>
                  </a:lnTo>
                  <a:lnTo>
                    <a:pt x="481" y="139"/>
                  </a:lnTo>
                  <a:lnTo>
                    <a:pt x="481" y="138"/>
                  </a:lnTo>
                  <a:lnTo>
                    <a:pt x="481" y="136"/>
                  </a:lnTo>
                  <a:lnTo>
                    <a:pt x="483" y="136"/>
                  </a:lnTo>
                  <a:lnTo>
                    <a:pt x="483" y="134"/>
                  </a:lnTo>
                  <a:lnTo>
                    <a:pt x="485" y="134"/>
                  </a:lnTo>
                  <a:lnTo>
                    <a:pt x="485" y="132"/>
                  </a:lnTo>
                  <a:lnTo>
                    <a:pt x="487" y="132"/>
                  </a:lnTo>
                  <a:lnTo>
                    <a:pt x="487" y="130"/>
                  </a:lnTo>
                  <a:lnTo>
                    <a:pt x="487" y="128"/>
                  </a:lnTo>
                  <a:lnTo>
                    <a:pt x="487" y="126"/>
                  </a:lnTo>
                  <a:lnTo>
                    <a:pt x="487" y="124"/>
                  </a:lnTo>
                  <a:lnTo>
                    <a:pt x="489" y="124"/>
                  </a:lnTo>
                  <a:lnTo>
                    <a:pt x="487" y="124"/>
                  </a:lnTo>
                  <a:lnTo>
                    <a:pt x="489" y="122"/>
                  </a:lnTo>
                  <a:lnTo>
                    <a:pt x="489" y="120"/>
                  </a:lnTo>
                  <a:lnTo>
                    <a:pt x="489" y="118"/>
                  </a:lnTo>
                  <a:lnTo>
                    <a:pt x="489" y="116"/>
                  </a:lnTo>
                  <a:lnTo>
                    <a:pt x="489" y="114"/>
                  </a:lnTo>
                  <a:lnTo>
                    <a:pt x="489" y="112"/>
                  </a:lnTo>
                  <a:lnTo>
                    <a:pt x="489" y="110"/>
                  </a:lnTo>
                  <a:lnTo>
                    <a:pt x="491" y="110"/>
                  </a:lnTo>
                  <a:lnTo>
                    <a:pt x="491" y="108"/>
                  </a:lnTo>
                  <a:lnTo>
                    <a:pt x="493" y="108"/>
                  </a:lnTo>
                  <a:lnTo>
                    <a:pt x="493" y="106"/>
                  </a:lnTo>
                  <a:lnTo>
                    <a:pt x="493" y="104"/>
                  </a:lnTo>
                  <a:lnTo>
                    <a:pt x="495" y="104"/>
                  </a:lnTo>
                  <a:lnTo>
                    <a:pt x="495" y="102"/>
                  </a:lnTo>
                  <a:lnTo>
                    <a:pt x="493" y="102"/>
                  </a:lnTo>
                  <a:lnTo>
                    <a:pt x="495" y="102"/>
                  </a:lnTo>
                  <a:lnTo>
                    <a:pt x="495" y="100"/>
                  </a:lnTo>
                  <a:lnTo>
                    <a:pt x="495" y="98"/>
                  </a:lnTo>
                  <a:lnTo>
                    <a:pt x="495" y="96"/>
                  </a:lnTo>
                  <a:lnTo>
                    <a:pt x="495" y="94"/>
                  </a:lnTo>
                  <a:lnTo>
                    <a:pt x="495" y="92"/>
                  </a:lnTo>
                  <a:lnTo>
                    <a:pt x="495" y="90"/>
                  </a:lnTo>
                  <a:lnTo>
                    <a:pt x="495" y="88"/>
                  </a:lnTo>
                  <a:lnTo>
                    <a:pt x="495" y="86"/>
                  </a:lnTo>
                  <a:lnTo>
                    <a:pt x="495" y="84"/>
                  </a:lnTo>
                  <a:lnTo>
                    <a:pt x="493" y="84"/>
                  </a:lnTo>
                  <a:lnTo>
                    <a:pt x="493" y="82"/>
                  </a:lnTo>
                  <a:lnTo>
                    <a:pt x="491" y="82"/>
                  </a:lnTo>
                  <a:lnTo>
                    <a:pt x="491" y="80"/>
                  </a:lnTo>
                  <a:lnTo>
                    <a:pt x="489" y="80"/>
                  </a:lnTo>
                  <a:lnTo>
                    <a:pt x="487" y="80"/>
                  </a:lnTo>
                  <a:lnTo>
                    <a:pt x="487" y="78"/>
                  </a:lnTo>
                  <a:lnTo>
                    <a:pt x="489" y="76"/>
                  </a:lnTo>
                  <a:lnTo>
                    <a:pt x="491" y="74"/>
                  </a:lnTo>
                  <a:lnTo>
                    <a:pt x="491" y="72"/>
                  </a:lnTo>
                  <a:lnTo>
                    <a:pt x="493" y="71"/>
                  </a:lnTo>
                  <a:lnTo>
                    <a:pt x="495" y="69"/>
                  </a:lnTo>
                  <a:lnTo>
                    <a:pt x="495" y="67"/>
                  </a:lnTo>
                  <a:lnTo>
                    <a:pt x="497" y="67"/>
                  </a:lnTo>
                  <a:lnTo>
                    <a:pt x="497" y="65"/>
                  </a:lnTo>
                  <a:lnTo>
                    <a:pt x="499" y="65"/>
                  </a:lnTo>
                  <a:lnTo>
                    <a:pt x="499" y="63"/>
                  </a:lnTo>
                  <a:lnTo>
                    <a:pt x="501" y="63"/>
                  </a:lnTo>
                  <a:lnTo>
                    <a:pt x="501" y="61"/>
                  </a:lnTo>
                  <a:lnTo>
                    <a:pt x="503" y="61"/>
                  </a:lnTo>
                  <a:lnTo>
                    <a:pt x="503" y="59"/>
                  </a:lnTo>
                  <a:lnTo>
                    <a:pt x="505" y="59"/>
                  </a:lnTo>
                  <a:lnTo>
                    <a:pt x="505" y="61"/>
                  </a:lnTo>
                  <a:lnTo>
                    <a:pt x="505" y="63"/>
                  </a:lnTo>
                  <a:lnTo>
                    <a:pt x="507" y="63"/>
                  </a:lnTo>
                  <a:lnTo>
                    <a:pt x="507" y="65"/>
                  </a:lnTo>
                  <a:lnTo>
                    <a:pt x="509" y="65"/>
                  </a:lnTo>
                  <a:lnTo>
                    <a:pt x="509" y="67"/>
                  </a:lnTo>
                  <a:lnTo>
                    <a:pt x="511" y="67"/>
                  </a:lnTo>
                  <a:lnTo>
                    <a:pt x="511" y="69"/>
                  </a:lnTo>
                  <a:lnTo>
                    <a:pt x="513" y="69"/>
                  </a:lnTo>
                  <a:lnTo>
                    <a:pt x="513" y="71"/>
                  </a:lnTo>
                  <a:lnTo>
                    <a:pt x="513" y="72"/>
                  </a:lnTo>
                  <a:lnTo>
                    <a:pt x="515" y="72"/>
                  </a:lnTo>
                  <a:lnTo>
                    <a:pt x="515" y="71"/>
                  </a:lnTo>
                  <a:lnTo>
                    <a:pt x="515" y="69"/>
                  </a:lnTo>
                  <a:lnTo>
                    <a:pt x="517" y="69"/>
                  </a:lnTo>
                  <a:lnTo>
                    <a:pt x="517" y="67"/>
                  </a:lnTo>
                  <a:lnTo>
                    <a:pt x="519" y="67"/>
                  </a:lnTo>
                  <a:lnTo>
                    <a:pt x="519" y="65"/>
                  </a:lnTo>
                  <a:lnTo>
                    <a:pt x="521" y="65"/>
                  </a:lnTo>
                  <a:lnTo>
                    <a:pt x="522" y="65"/>
                  </a:lnTo>
                  <a:lnTo>
                    <a:pt x="522" y="63"/>
                  </a:lnTo>
                  <a:lnTo>
                    <a:pt x="524" y="63"/>
                  </a:lnTo>
                  <a:lnTo>
                    <a:pt x="526" y="61"/>
                  </a:lnTo>
                  <a:lnTo>
                    <a:pt x="526" y="59"/>
                  </a:lnTo>
                  <a:lnTo>
                    <a:pt x="528" y="57"/>
                  </a:lnTo>
                  <a:lnTo>
                    <a:pt x="528" y="55"/>
                  </a:lnTo>
                  <a:lnTo>
                    <a:pt x="530" y="55"/>
                  </a:lnTo>
                  <a:lnTo>
                    <a:pt x="528" y="55"/>
                  </a:lnTo>
                  <a:lnTo>
                    <a:pt x="530" y="55"/>
                  </a:lnTo>
                  <a:lnTo>
                    <a:pt x="530" y="53"/>
                  </a:lnTo>
                  <a:lnTo>
                    <a:pt x="530" y="51"/>
                  </a:lnTo>
                  <a:lnTo>
                    <a:pt x="532" y="49"/>
                  </a:lnTo>
                  <a:lnTo>
                    <a:pt x="532" y="47"/>
                  </a:lnTo>
                  <a:lnTo>
                    <a:pt x="532" y="45"/>
                  </a:lnTo>
                  <a:lnTo>
                    <a:pt x="534" y="45"/>
                  </a:lnTo>
                  <a:lnTo>
                    <a:pt x="534" y="43"/>
                  </a:lnTo>
                  <a:lnTo>
                    <a:pt x="536" y="43"/>
                  </a:lnTo>
                  <a:lnTo>
                    <a:pt x="536" y="41"/>
                  </a:lnTo>
                  <a:lnTo>
                    <a:pt x="538" y="39"/>
                  </a:lnTo>
                  <a:lnTo>
                    <a:pt x="538" y="37"/>
                  </a:lnTo>
                  <a:lnTo>
                    <a:pt x="540" y="37"/>
                  </a:lnTo>
                  <a:lnTo>
                    <a:pt x="540" y="35"/>
                  </a:lnTo>
                  <a:lnTo>
                    <a:pt x="542" y="35"/>
                  </a:lnTo>
                  <a:lnTo>
                    <a:pt x="542" y="33"/>
                  </a:lnTo>
                  <a:lnTo>
                    <a:pt x="544" y="31"/>
                  </a:lnTo>
                  <a:lnTo>
                    <a:pt x="544" y="29"/>
                  </a:lnTo>
                  <a:lnTo>
                    <a:pt x="546" y="29"/>
                  </a:lnTo>
                  <a:lnTo>
                    <a:pt x="546" y="27"/>
                  </a:lnTo>
                  <a:lnTo>
                    <a:pt x="548" y="27"/>
                  </a:lnTo>
                  <a:lnTo>
                    <a:pt x="548" y="25"/>
                  </a:lnTo>
                  <a:lnTo>
                    <a:pt x="550" y="25"/>
                  </a:lnTo>
                  <a:lnTo>
                    <a:pt x="550" y="23"/>
                  </a:lnTo>
                  <a:lnTo>
                    <a:pt x="552" y="23"/>
                  </a:lnTo>
                  <a:lnTo>
                    <a:pt x="554" y="21"/>
                  </a:lnTo>
                  <a:lnTo>
                    <a:pt x="556" y="21"/>
                  </a:lnTo>
                  <a:lnTo>
                    <a:pt x="556" y="19"/>
                  </a:lnTo>
                  <a:lnTo>
                    <a:pt x="558" y="19"/>
                  </a:lnTo>
                  <a:lnTo>
                    <a:pt x="558" y="17"/>
                  </a:lnTo>
                  <a:lnTo>
                    <a:pt x="560" y="17"/>
                  </a:lnTo>
                  <a:lnTo>
                    <a:pt x="560" y="15"/>
                  </a:lnTo>
                  <a:lnTo>
                    <a:pt x="562" y="13"/>
                  </a:lnTo>
                  <a:lnTo>
                    <a:pt x="564" y="13"/>
                  </a:lnTo>
                  <a:lnTo>
                    <a:pt x="564" y="11"/>
                  </a:lnTo>
                  <a:lnTo>
                    <a:pt x="564" y="9"/>
                  </a:lnTo>
                  <a:lnTo>
                    <a:pt x="566" y="9"/>
                  </a:lnTo>
                  <a:lnTo>
                    <a:pt x="566" y="11"/>
                  </a:lnTo>
                  <a:lnTo>
                    <a:pt x="568" y="13"/>
                  </a:lnTo>
                  <a:lnTo>
                    <a:pt x="570" y="13"/>
                  </a:lnTo>
                  <a:lnTo>
                    <a:pt x="572" y="13"/>
                  </a:lnTo>
                  <a:lnTo>
                    <a:pt x="574" y="13"/>
                  </a:lnTo>
                  <a:lnTo>
                    <a:pt x="576" y="15"/>
                  </a:lnTo>
                  <a:lnTo>
                    <a:pt x="576" y="17"/>
                  </a:lnTo>
                  <a:lnTo>
                    <a:pt x="578" y="17"/>
                  </a:lnTo>
                  <a:lnTo>
                    <a:pt x="580" y="17"/>
                  </a:lnTo>
                  <a:lnTo>
                    <a:pt x="580" y="15"/>
                  </a:lnTo>
                  <a:lnTo>
                    <a:pt x="582" y="13"/>
                  </a:lnTo>
                  <a:lnTo>
                    <a:pt x="582" y="11"/>
                  </a:lnTo>
                  <a:lnTo>
                    <a:pt x="584" y="11"/>
                  </a:lnTo>
                  <a:lnTo>
                    <a:pt x="584" y="9"/>
                  </a:lnTo>
                  <a:lnTo>
                    <a:pt x="586" y="9"/>
                  </a:lnTo>
                  <a:lnTo>
                    <a:pt x="586" y="7"/>
                  </a:lnTo>
                  <a:lnTo>
                    <a:pt x="588" y="7"/>
                  </a:lnTo>
                  <a:lnTo>
                    <a:pt x="588" y="5"/>
                  </a:lnTo>
                  <a:lnTo>
                    <a:pt x="590" y="4"/>
                  </a:lnTo>
                  <a:lnTo>
                    <a:pt x="590" y="2"/>
                  </a:lnTo>
                  <a:lnTo>
                    <a:pt x="591" y="0"/>
                  </a:lnTo>
                  <a:lnTo>
                    <a:pt x="591" y="2"/>
                  </a:lnTo>
                  <a:lnTo>
                    <a:pt x="593" y="2"/>
                  </a:lnTo>
                  <a:lnTo>
                    <a:pt x="595" y="2"/>
                  </a:lnTo>
                  <a:lnTo>
                    <a:pt x="595" y="4"/>
                  </a:lnTo>
                  <a:lnTo>
                    <a:pt x="597" y="4"/>
                  </a:lnTo>
                  <a:lnTo>
                    <a:pt x="597" y="5"/>
                  </a:lnTo>
                  <a:lnTo>
                    <a:pt x="599" y="5"/>
                  </a:lnTo>
                  <a:lnTo>
                    <a:pt x="599" y="7"/>
                  </a:lnTo>
                  <a:lnTo>
                    <a:pt x="599" y="9"/>
                  </a:lnTo>
                  <a:lnTo>
                    <a:pt x="599" y="11"/>
                  </a:lnTo>
                  <a:lnTo>
                    <a:pt x="601" y="13"/>
                  </a:lnTo>
                  <a:lnTo>
                    <a:pt x="601" y="15"/>
                  </a:lnTo>
                  <a:lnTo>
                    <a:pt x="603" y="17"/>
                  </a:lnTo>
                  <a:close/>
                </a:path>
              </a:pathLst>
            </a:custGeom>
            <a:solidFill>
              <a:srgbClr val="DCE6F1"/>
            </a:solidFill>
            <a:ln w="12700">
              <a:solidFill>
                <a:srgbClr xmlns:mc="http://schemas.openxmlformats.org/markup-compatibility/2006" xmlns:a14="http://schemas.microsoft.com/office/drawing/2010/main" val="808080" mc:Ignorable="a14" a14:legacySpreadsheetColorIndex="23"/>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66" name="A402">
              <a:extLst>
                <a:ext uri="{FF2B5EF4-FFF2-40B4-BE49-F238E27FC236}">
                  <a16:creationId xmlns:a16="http://schemas.microsoft.com/office/drawing/2014/main" xmlns="" id="{00000000-0008-0000-0800-000039000000}"/>
                </a:ext>
              </a:extLst>
            </xdr:cNvPr>
            <xdr:cNvSpPr>
              <a:spLocks/>
            </xdr:cNvSpPr>
          </xdr:nvSpPr>
          <xdr:spPr bwMode="auto">
            <a:xfrm>
              <a:off x="7112957" y="13040812"/>
              <a:ext cx="2068998" cy="1733137"/>
            </a:xfrm>
            <a:custGeom>
              <a:avLst/>
              <a:gdLst>
                <a:gd name="T0" fmla="*/ 968 w 1614"/>
                <a:gd name="T1" fmla="*/ 94 h 1352"/>
                <a:gd name="T2" fmla="*/ 1037 w 1614"/>
                <a:gd name="T3" fmla="*/ 167 h 1352"/>
                <a:gd name="T4" fmla="*/ 1102 w 1614"/>
                <a:gd name="T5" fmla="*/ 214 h 1352"/>
                <a:gd name="T6" fmla="*/ 1149 w 1614"/>
                <a:gd name="T7" fmla="*/ 268 h 1352"/>
                <a:gd name="T8" fmla="*/ 1196 w 1614"/>
                <a:gd name="T9" fmla="*/ 325 h 1352"/>
                <a:gd name="T10" fmla="*/ 1179 w 1614"/>
                <a:gd name="T11" fmla="*/ 412 h 1352"/>
                <a:gd name="T12" fmla="*/ 1230 w 1614"/>
                <a:gd name="T13" fmla="*/ 510 h 1352"/>
                <a:gd name="T14" fmla="*/ 1271 w 1614"/>
                <a:gd name="T15" fmla="*/ 620 h 1352"/>
                <a:gd name="T16" fmla="*/ 1326 w 1614"/>
                <a:gd name="T17" fmla="*/ 705 h 1352"/>
                <a:gd name="T18" fmla="*/ 1401 w 1614"/>
                <a:gd name="T19" fmla="*/ 745 h 1352"/>
                <a:gd name="T20" fmla="*/ 1401 w 1614"/>
                <a:gd name="T21" fmla="*/ 825 h 1352"/>
                <a:gd name="T22" fmla="*/ 1524 w 1614"/>
                <a:gd name="T23" fmla="*/ 810 h 1352"/>
                <a:gd name="T24" fmla="*/ 1601 w 1614"/>
                <a:gd name="T25" fmla="*/ 890 h 1352"/>
                <a:gd name="T26" fmla="*/ 1585 w 1614"/>
                <a:gd name="T27" fmla="*/ 991 h 1352"/>
                <a:gd name="T28" fmla="*/ 1520 w 1614"/>
                <a:gd name="T29" fmla="*/ 1103 h 1352"/>
                <a:gd name="T30" fmla="*/ 1508 w 1614"/>
                <a:gd name="T31" fmla="*/ 1184 h 1352"/>
                <a:gd name="T32" fmla="*/ 1413 w 1614"/>
                <a:gd name="T33" fmla="*/ 1257 h 1352"/>
                <a:gd name="T34" fmla="*/ 1330 w 1614"/>
                <a:gd name="T35" fmla="*/ 1346 h 1352"/>
                <a:gd name="T36" fmla="*/ 1295 w 1614"/>
                <a:gd name="T37" fmla="*/ 1302 h 1352"/>
                <a:gd name="T38" fmla="*/ 1319 w 1614"/>
                <a:gd name="T39" fmla="*/ 1235 h 1352"/>
                <a:gd name="T40" fmla="*/ 1252 w 1614"/>
                <a:gd name="T41" fmla="*/ 1225 h 1352"/>
                <a:gd name="T42" fmla="*/ 1183 w 1614"/>
                <a:gd name="T43" fmla="*/ 1243 h 1352"/>
                <a:gd name="T44" fmla="*/ 1149 w 1614"/>
                <a:gd name="T45" fmla="*/ 1273 h 1352"/>
                <a:gd name="T46" fmla="*/ 1100 w 1614"/>
                <a:gd name="T47" fmla="*/ 1249 h 1352"/>
                <a:gd name="T48" fmla="*/ 1084 w 1614"/>
                <a:gd name="T49" fmla="*/ 1196 h 1352"/>
                <a:gd name="T50" fmla="*/ 1066 w 1614"/>
                <a:gd name="T51" fmla="*/ 1127 h 1352"/>
                <a:gd name="T52" fmla="*/ 1023 w 1614"/>
                <a:gd name="T53" fmla="*/ 1066 h 1352"/>
                <a:gd name="T54" fmla="*/ 995 w 1614"/>
                <a:gd name="T55" fmla="*/ 1019 h 1352"/>
                <a:gd name="T56" fmla="*/ 938 w 1614"/>
                <a:gd name="T57" fmla="*/ 975 h 1352"/>
                <a:gd name="T58" fmla="*/ 916 w 1614"/>
                <a:gd name="T59" fmla="*/ 1042 h 1352"/>
                <a:gd name="T60" fmla="*/ 832 w 1614"/>
                <a:gd name="T61" fmla="*/ 1086 h 1352"/>
                <a:gd name="T62" fmla="*/ 786 w 1614"/>
                <a:gd name="T63" fmla="*/ 1101 h 1352"/>
                <a:gd name="T64" fmla="*/ 704 w 1614"/>
                <a:gd name="T65" fmla="*/ 1087 h 1352"/>
                <a:gd name="T66" fmla="*/ 635 w 1614"/>
                <a:gd name="T67" fmla="*/ 1141 h 1352"/>
                <a:gd name="T68" fmla="*/ 546 w 1614"/>
                <a:gd name="T69" fmla="*/ 1123 h 1352"/>
                <a:gd name="T70" fmla="*/ 504 w 1614"/>
                <a:gd name="T71" fmla="*/ 1048 h 1352"/>
                <a:gd name="T72" fmla="*/ 447 w 1614"/>
                <a:gd name="T73" fmla="*/ 1042 h 1352"/>
                <a:gd name="T74" fmla="*/ 370 w 1614"/>
                <a:gd name="T75" fmla="*/ 1064 h 1352"/>
                <a:gd name="T76" fmla="*/ 345 w 1614"/>
                <a:gd name="T77" fmla="*/ 977 h 1352"/>
                <a:gd name="T78" fmla="*/ 284 w 1614"/>
                <a:gd name="T79" fmla="*/ 1032 h 1352"/>
                <a:gd name="T80" fmla="*/ 284 w 1614"/>
                <a:gd name="T81" fmla="*/ 965 h 1352"/>
                <a:gd name="T82" fmla="*/ 211 w 1614"/>
                <a:gd name="T83" fmla="*/ 963 h 1352"/>
                <a:gd name="T84" fmla="*/ 144 w 1614"/>
                <a:gd name="T85" fmla="*/ 1017 h 1352"/>
                <a:gd name="T86" fmla="*/ 94 w 1614"/>
                <a:gd name="T87" fmla="*/ 965 h 1352"/>
                <a:gd name="T88" fmla="*/ 63 w 1614"/>
                <a:gd name="T89" fmla="*/ 881 h 1352"/>
                <a:gd name="T90" fmla="*/ 4 w 1614"/>
                <a:gd name="T91" fmla="*/ 823 h 1352"/>
                <a:gd name="T92" fmla="*/ 61 w 1614"/>
                <a:gd name="T93" fmla="*/ 747 h 1352"/>
                <a:gd name="T94" fmla="*/ 138 w 1614"/>
                <a:gd name="T95" fmla="*/ 699 h 1352"/>
                <a:gd name="T96" fmla="*/ 203 w 1614"/>
                <a:gd name="T97" fmla="*/ 638 h 1352"/>
                <a:gd name="T98" fmla="*/ 246 w 1614"/>
                <a:gd name="T99" fmla="*/ 561 h 1352"/>
                <a:gd name="T100" fmla="*/ 313 w 1614"/>
                <a:gd name="T101" fmla="*/ 553 h 1352"/>
                <a:gd name="T102" fmla="*/ 364 w 1614"/>
                <a:gd name="T103" fmla="*/ 477 h 1352"/>
                <a:gd name="T104" fmla="*/ 420 w 1614"/>
                <a:gd name="T105" fmla="*/ 417 h 1352"/>
                <a:gd name="T106" fmla="*/ 457 w 1614"/>
                <a:gd name="T107" fmla="*/ 358 h 1352"/>
                <a:gd name="T108" fmla="*/ 394 w 1614"/>
                <a:gd name="T109" fmla="*/ 307 h 1352"/>
                <a:gd name="T110" fmla="*/ 404 w 1614"/>
                <a:gd name="T111" fmla="*/ 228 h 1352"/>
                <a:gd name="T112" fmla="*/ 439 w 1614"/>
                <a:gd name="T113" fmla="*/ 165 h 1352"/>
                <a:gd name="T114" fmla="*/ 506 w 1614"/>
                <a:gd name="T115" fmla="*/ 185 h 1352"/>
                <a:gd name="T116" fmla="*/ 577 w 1614"/>
                <a:gd name="T117" fmla="*/ 226 h 1352"/>
                <a:gd name="T118" fmla="*/ 648 w 1614"/>
                <a:gd name="T119" fmla="*/ 157 h 1352"/>
                <a:gd name="T120" fmla="*/ 723 w 1614"/>
                <a:gd name="T121" fmla="*/ 90 h 1352"/>
                <a:gd name="T122" fmla="*/ 782 w 1614"/>
                <a:gd name="T123" fmla="*/ 33 h 1352"/>
                <a:gd name="T124" fmla="*/ 863 w 1614"/>
                <a:gd name="T125" fmla="*/ 29 h 135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614" h="1352">
                  <a:moveTo>
                    <a:pt x="928" y="4"/>
                  </a:moveTo>
                  <a:lnTo>
                    <a:pt x="930" y="4"/>
                  </a:lnTo>
                  <a:lnTo>
                    <a:pt x="932" y="4"/>
                  </a:lnTo>
                  <a:lnTo>
                    <a:pt x="934" y="2"/>
                  </a:lnTo>
                  <a:lnTo>
                    <a:pt x="934" y="4"/>
                  </a:lnTo>
                  <a:lnTo>
                    <a:pt x="934" y="6"/>
                  </a:lnTo>
                  <a:lnTo>
                    <a:pt x="934" y="8"/>
                  </a:lnTo>
                  <a:lnTo>
                    <a:pt x="934" y="10"/>
                  </a:lnTo>
                  <a:lnTo>
                    <a:pt x="936" y="10"/>
                  </a:lnTo>
                  <a:lnTo>
                    <a:pt x="938" y="10"/>
                  </a:lnTo>
                  <a:lnTo>
                    <a:pt x="938" y="11"/>
                  </a:lnTo>
                  <a:lnTo>
                    <a:pt x="940" y="11"/>
                  </a:lnTo>
                  <a:lnTo>
                    <a:pt x="940" y="13"/>
                  </a:lnTo>
                  <a:lnTo>
                    <a:pt x="940" y="15"/>
                  </a:lnTo>
                  <a:lnTo>
                    <a:pt x="940" y="17"/>
                  </a:lnTo>
                  <a:lnTo>
                    <a:pt x="940" y="19"/>
                  </a:lnTo>
                  <a:lnTo>
                    <a:pt x="940" y="21"/>
                  </a:lnTo>
                  <a:lnTo>
                    <a:pt x="940" y="23"/>
                  </a:lnTo>
                  <a:lnTo>
                    <a:pt x="940" y="25"/>
                  </a:lnTo>
                  <a:lnTo>
                    <a:pt x="940" y="27"/>
                  </a:lnTo>
                  <a:lnTo>
                    <a:pt x="940" y="29"/>
                  </a:lnTo>
                  <a:lnTo>
                    <a:pt x="942" y="29"/>
                  </a:lnTo>
                  <a:lnTo>
                    <a:pt x="942" y="31"/>
                  </a:lnTo>
                  <a:lnTo>
                    <a:pt x="942" y="33"/>
                  </a:lnTo>
                  <a:lnTo>
                    <a:pt x="942" y="35"/>
                  </a:lnTo>
                  <a:lnTo>
                    <a:pt x="942" y="37"/>
                  </a:lnTo>
                  <a:lnTo>
                    <a:pt x="940" y="37"/>
                  </a:lnTo>
                  <a:lnTo>
                    <a:pt x="940" y="39"/>
                  </a:lnTo>
                  <a:lnTo>
                    <a:pt x="940" y="41"/>
                  </a:lnTo>
                  <a:lnTo>
                    <a:pt x="940" y="43"/>
                  </a:lnTo>
                  <a:lnTo>
                    <a:pt x="940" y="45"/>
                  </a:lnTo>
                  <a:lnTo>
                    <a:pt x="942" y="45"/>
                  </a:lnTo>
                  <a:lnTo>
                    <a:pt x="942" y="47"/>
                  </a:lnTo>
                  <a:lnTo>
                    <a:pt x="944" y="47"/>
                  </a:lnTo>
                  <a:lnTo>
                    <a:pt x="944" y="49"/>
                  </a:lnTo>
                  <a:lnTo>
                    <a:pt x="944" y="51"/>
                  </a:lnTo>
                  <a:lnTo>
                    <a:pt x="944" y="53"/>
                  </a:lnTo>
                  <a:lnTo>
                    <a:pt x="946" y="53"/>
                  </a:lnTo>
                  <a:lnTo>
                    <a:pt x="946" y="55"/>
                  </a:lnTo>
                  <a:lnTo>
                    <a:pt x="948" y="55"/>
                  </a:lnTo>
                  <a:lnTo>
                    <a:pt x="948" y="57"/>
                  </a:lnTo>
                  <a:lnTo>
                    <a:pt x="950" y="57"/>
                  </a:lnTo>
                  <a:lnTo>
                    <a:pt x="952" y="59"/>
                  </a:lnTo>
                  <a:lnTo>
                    <a:pt x="954" y="59"/>
                  </a:lnTo>
                  <a:lnTo>
                    <a:pt x="954" y="61"/>
                  </a:lnTo>
                  <a:lnTo>
                    <a:pt x="956" y="63"/>
                  </a:lnTo>
                  <a:lnTo>
                    <a:pt x="956" y="65"/>
                  </a:lnTo>
                  <a:lnTo>
                    <a:pt x="958" y="65"/>
                  </a:lnTo>
                  <a:lnTo>
                    <a:pt x="960" y="67"/>
                  </a:lnTo>
                  <a:lnTo>
                    <a:pt x="960" y="71"/>
                  </a:lnTo>
                  <a:lnTo>
                    <a:pt x="962" y="73"/>
                  </a:lnTo>
                  <a:lnTo>
                    <a:pt x="962" y="75"/>
                  </a:lnTo>
                  <a:lnTo>
                    <a:pt x="962" y="77"/>
                  </a:lnTo>
                  <a:lnTo>
                    <a:pt x="962" y="78"/>
                  </a:lnTo>
                  <a:lnTo>
                    <a:pt x="962" y="80"/>
                  </a:lnTo>
                  <a:lnTo>
                    <a:pt x="962" y="82"/>
                  </a:lnTo>
                  <a:lnTo>
                    <a:pt x="964" y="84"/>
                  </a:lnTo>
                  <a:lnTo>
                    <a:pt x="962" y="84"/>
                  </a:lnTo>
                  <a:lnTo>
                    <a:pt x="964" y="84"/>
                  </a:lnTo>
                  <a:lnTo>
                    <a:pt x="964" y="86"/>
                  </a:lnTo>
                  <a:lnTo>
                    <a:pt x="966" y="86"/>
                  </a:lnTo>
                  <a:lnTo>
                    <a:pt x="966" y="88"/>
                  </a:lnTo>
                  <a:lnTo>
                    <a:pt x="968" y="88"/>
                  </a:lnTo>
                  <a:lnTo>
                    <a:pt x="968" y="90"/>
                  </a:lnTo>
                  <a:lnTo>
                    <a:pt x="968" y="92"/>
                  </a:lnTo>
                  <a:lnTo>
                    <a:pt x="968" y="94"/>
                  </a:lnTo>
                  <a:lnTo>
                    <a:pt x="970" y="94"/>
                  </a:lnTo>
                  <a:lnTo>
                    <a:pt x="972" y="96"/>
                  </a:lnTo>
                  <a:lnTo>
                    <a:pt x="972" y="98"/>
                  </a:lnTo>
                  <a:lnTo>
                    <a:pt x="972" y="100"/>
                  </a:lnTo>
                  <a:lnTo>
                    <a:pt x="972" y="102"/>
                  </a:lnTo>
                  <a:lnTo>
                    <a:pt x="972" y="104"/>
                  </a:lnTo>
                  <a:lnTo>
                    <a:pt x="974" y="104"/>
                  </a:lnTo>
                  <a:lnTo>
                    <a:pt x="974" y="106"/>
                  </a:lnTo>
                  <a:lnTo>
                    <a:pt x="972" y="108"/>
                  </a:lnTo>
                  <a:lnTo>
                    <a:pt x="972" y="110"/>
                  </a:lnTo>
                  <a:lnTo>
                    <a:pt x="974" y="110"/>
                  </a:lnTo>
                  <a:lnTo>
                    <a:pt x="976" y="112"/>
                  </a:lnTo>
                  <a:lnTo>
                    <a:pt x="978" y="114"/>
                  </a:lnTo>
                  <a:lnTo>
                    <a:pt x="978" y="116"/>
                  </a:lnTo>
                  <a:lnTo>
                    <a:pt x="980" y="116"/>
                  </a:lnTo>
                  <a:lnTo>
                    <a:pt x="981" y="116"/>
                  </a:lnTo>
                  <a:lnTo>
                    <a:pt x="981" y="114"/>
                  </a:lnTo>
                  <a:lnTo>
                    <a:pt x="983" y="114"/>
                  </a:lnTo>
                  <a:lnTo>
                    <a:pt x="985" y="114"/>
                  </a:lnTo>
                  <a:lnTo>
                    <a:pt x="985" y="116"/>
                  </a:lnTo>
                  <a:lnTo>
                    <a:pt x="987" y="116"/>
                  </a:lnTo>
                  <a:lnTo>
                    <a:pt x="987" y="118"/>
                  </a:lnTo>
                  <a:lnTo>
                    <a:pt x="989" y="118"/>
                  </a:lnTo>
                  <a:lnTo>
                    <a:pt x="989" y="120"/>
                  </a:lnTo>
                  <a:lnTo>
                    <a:pt x="991" y="120"/>
                  </a:lnTo>
                  <a:lnTo>
                    <a:pt x="991" y="122"/>
                  </a:lnTo>
                  <a:lnTo>
                    <a:pt x="993" y="124"/>
                  </a:lnTo>
                  <a:lnTo>
                    <a:pt x="995" y="124"/>
                  </a:lnTo>
                  <a:lnTo>
                    <a:pt x="995" y="126"/>
                  </a:lnTo>
                  <a:lnTo>
                    <a:pt x="997" y="126"/>
                  </a:lnTo>
                  <a:lnTo>
                    <a:pt x="999" y="126"/>
                  </a:lnTo>
                  <a:lnTo>
                    <a:pt x="1001" y="126"/>
                  </a:lnTo>
                  <a:lnTo>
                    <a:pt x="1003" y="126"/>
                  </a:lnTo>
                  <a:lnTo>
                    <a:pt x="1005" y="126"/>
                  </a:lnTo>
                  <a:lnTo>
                    <a:pt x="1007" y="128"/>
                  </a:lnTo>
                  <a:lnTo>
                    <a:pt x="1009" y="128"/>
                  </a:lnTo>
                  <a:lnTo>
                    <a:pt x="1011" y="130"/>
                  </a:lnTo>
                  <a:lnTo>
                    <a:pt x="1011" y="132"/>
                  </a:lnTo>
                  <a:lnTo>
                    <a:pt x="1011" y="134"/>
                  </a:lnTo>
                  <a:lnTo>
                    <a:pt x="1013" y="134"/>
                  </a:lnTo>
                  <a:lnTo>
                    <a:pt x="1015" y="134"/>
                  </a:lnTo>
                  <a:lnTo>
                    <a:pt x="1017" y="134"/>
                  </a:lnTo>
                  <a:lnTo>
                    <a:pt x="1017" y="136"/>
                  </a:lnTo>
                  <a:lnTo>
                    <a:pt x="1017" y="138"/>
                  </a:lnTo>
                  <a:lnTo>
                    <a:pt x="1017" y="140"/>
                  </a:lnTo>
                  <a:lnTo>
                    <a:pt x="1019" y="140"/>
                  </a:lnTo>
                  <a:lnTo>
                    <a:pt x="1019" y="142"/>
                  </a:lnTo>
                  <a:lnTo>
                    <a:pt x="1019" y="144"/>
                  </a:lnTo>
                  <a:lnTo>
                    <a:pt x="1019" y="145"/>
                  </a:lnTo>
                  <a:lnTo>
                    <a:pt x="1021" y="145"/>
                  </a:lnTo>
                  <a:lnTo>
                    <a:pt x="1023" y="147"/>
                  </a:lnTo>
                  <a:lnTo>
                    <a:pt x="1025" y="147"/>
                  </a:lnTo>
                  <a:lnTo>
                    <a:pt x="1027" y="149"/>
                  </a:lnTo>
                  <a:lnTo>
                    <a:pt x="1027" y="151"/>
                  </a:lnTo>
                  <a:lnTo>
                    <a:pt x="1029" y="151"/>
                  </a:lnTo>
                  <a:lnTo>
                    <a:pt x="1029" y="153"/>
                  </a:lnTo>
                  <a:lnTo>
                    <a:pt x="1029" y="155"/>
                  </a:lnTo>
                  <a:lnTo>
                    <a:pt x="1029" y="157"/>
                  </a:lnTo>
                  <a:lnTo>
                    <a:pt x="1031" y="157"/>
                  </a:lnTo>
                  <a:lnTo>
                    <a:pt x="1031" y="161"/>
                  </a:lnTo>
                  <a:lnTo>
                    <a:pt x="1031" y="163"/>
                  </a:lnTo>
                  <a:lnTo>
                    <a:pt x="1033" y="163"/>
                  </a:lnTo>
                  <a:lnTo>
                    <a:pt x="1033" y="165"/>
                  </a:lnTo>
                  <a:lnTo>
                    <a:pt x="1033" y="167"/>
                  </a:lnTo>
                  <a:lnTo>
                    <a:pt x="1035" y="167"/>
                  </a:lnTo>
                  <a:lnTo>
                    <a:pt x="1037" y="167"/>
                  </a:lnTo>
                  <a:lnTo>
                    <a:pt x="1035" y="169"/>
                  </a:lnTo>
                  <a:lnTo>
                    <a:pt x="1035" y="171"/>
                  </a:lnTo>
                  <a:lnTo>
                    <a:pt x="1035" y="173"/>
                  </a:lnTo>
                  <a:lnTo>
                    <a:pt x="1037" y="173"/>
                  </a:lnTo>
                  <a:lnTo>
                    <a:pt x="1039" y="173"/>
                  </a:lnTo>
                  <a:lnTo>
                    <a:pt x="1039" y="175"/>
                  </a:lnTo>
                  <a:lnTo>
                    <a:pt x="1039" y="177"/>
                  </a:lnTo>
                  <a:lnTo>
                    <a:pt x="1039" y="179"/>
                  </a:lnTo>
                  <a:lnTo>
                    <a:pt x="1041" y="179"/>
                  </a:lnTo>
                  <a:lnTo>
                    <a:pt x="1041" y="181"/>
                  </a:lnTo>
                  <a:lnTo>
                    <a:pt x="1043" y="181"/>
                  </a:lnTo>
                  <a:lnTo>
                    <a:pt x="1043" y="183"/>
                  </a:lnTo>
                  <a:lnTo>
                    <a:pt x="1045" y="183"/>
                  </a:lnTo>
                  <a:lnTo>
                    <a:pt x="1045" y="185"/>
                  </a:lnTo>
                  <a:lnTo>
                    <a:pt x="1047" y="185"/>
                  </a:lnTo>
                  <a:lnTo>
                    <a:pt x="1049" y="185"/>
                  </a:lnTo>
                  <a:lnTo>
                    <a:pt x="1049" y="187"/>
                  </a:lnTo>
                  <a:lnTo>
                    <a:pt x="1050" y="189"/>
                  </a:lnTo>
                  <a:lnTo>
                    <a:pt x="1052" y="189"/>
                  </a:lnTo>
                  <a:lnTo>
                    <a:pt x="1052" y="191"/>
                  </a:lnTo>
                  <a:lnTo>
                    <a:pt x="1052" y="193"/>
                  </a:lnTo>
                  <a:lnTo>
                    <a:pt x="1054" y="193"/>
                  </a:lnTo>
                  <a:lnTo>
                    <a:pt x="1056" y="193"/>
                  </a:lnTo>
                  <a:lnTo>
                    <a:pt x="1056" y="195"/>
                  </a:lnTo>
                  <a:lnTo>
                    <a:pt x="1058" y="195"/>
                  </a:lnTo>
                  <a:lnTo>
                    <a:pt x="1058" y="193"/>
                  </a:lnTo>
                  <a:lnTo>
                    <a:pt x="1060" y="193"/>
                  </a:lnTo>
                  <a:lnTo>
                    <a:pt x="1060" y="191"/>
                  </a:lnTo>
                  <a:lnTo>
                    <a:pt x="1062" y="191"/>
                  </a:lnTo>
                  <a:lnTo>
                    <a:pt x="1064" y="193"/>
                  </a:lnTo>
                  <a:lnTo>
                    <a:pt x="1066" y="193"/>
                  </a:lnTo>
                  <a:lnTo>
                    <a:pt x="1066" y="195"/>
                  </a:lnTo>
                  <a:lnTo>
                    <a:pt x="1066" y="197"/>
                  </a:lnTo>
                  <a:lnTo>
                    <a:pt x="1066" y="195"/>
                  </a:lnTo>
                  <a:lnTo>
                    <a:pt x="1068" y="195"/>
                  </a:lnTo>
                  <a:lnTo>
                    <a:pt x="1070" y="195"/>
                  </a:lnTo>
                  <a:lnTo>
                    <a:pt x="1072" y="195"/>
                  </a:lnTo>
                  <a:lnTo>
                    <a:pt x="1074" y="195"/>
                  </a:lnTo>
                  <a:lnTo>
                    <a:pt x="1076" y="195"/>
                  </a:lnTo>
                  <a:lnTo>
                    <a:pt x="1078" y="195"/>
                  </a:lnTo>
                  <a:lnTo>
                    <a:pt x="1078" y="197"/>
                  </a:lnTo>
                  <a:lnTo>
                    <a:pt x="1080" y="197"/>
                  </a:lnTo>
                  <a:lnTo>
                    <a:pt x="1082" y="197"/>
                  </a:lnTo>
                  <a:lnTo>
                    <a:pt x="1082" y="195"/>
                  </a:lnTo>
                  <a:lnTo>
                    <a:pt x="1084" y="195"/>
                  </a:lnTo>
                  <a:lnTo>
                    <a:pt x="1086" y="193"/>
                  </a:lnTo>
                  <a:lnTo>
                    <a:pt x="1088" y="193"/>
                  </a:lnTo>
                  <a:lnTo>
                    <a:pt x="1090" y="193"/>
                  </a:lnTo>
                  <a:lnTo>
                    <a:pt x="1092" y="195"/>
                  </a:lnTo>
                  <a:lnTo>
                    <a:pt x="1094" y="195"/>
                  </a:lnTo>
                  <a:lnTo>
                    <a:pt x="1094" y="197"/>
                  </a:lnTo>
                  <a:lnTo>
                    <a:pt x="1096" y="197"/>
                  </a:lnTo>
                  <a:lnTo>
                    <a:pt x="1098" y="197"/>
                  </a:lnTo>
                  <a:lnTo>
                    <a:pt x="1098" y="199"/>
                  </a:lnTo>
                  <a:lnTo>
                    <a:pt x="1098" y="201"/>
                  </a:lnTo>
                  <a:lnTo>
                    <a:pt x="1096" y="201"/>
                  </a:lnTo>
                  <a:lnTo>
                    <a:pt x="1096" y="203"/>
                  </a:lnTo>
                  <a:lnTo>
                    <a:pt x="1098" y="203"/>
                  </a:lnTo>
                  <a:lnTo>
                    <a:pt x="1098" y="205"/>
                  </a:lnTo>
                  <a:lnTo>
                    <a:pt x="1100" y="205"/>
                  </a:lnTo>
                  <a:lnTo>
                    <a:pt x="1100" y="207"/>
                  </a:lnTo>
                  <a:lnTo>
                    <a:pt x="1102" y="207"/>
                  </a:lnTo>
                  <a:lnTo>
                    <a:pt x="1102" y="209"/>
                  </a:lnTo>
                  <a:lnTo>
                    <a:pt x="1102" y="211"/>
                  </a:lnTo>
                  <a:lnTo>
                    <a:pt x="1100" y="213"/>
                  </a:lnTo>
                  <a:lnTo>
                    <a:pt x="1102" y="214"/>
                  </a:lnTo>
                  <a:lnTo>
                    <a:pt x="1102" y="216"/>
                  </a:lnTo>
                  <a:lnTo>
                    <a:pt x="1102" y="218"/>
                  </a:lnTo>
                  <a:lnTo>
                    <a:pt x="1102" y="220"/>
                  </a:lnTo>
                  <a:lnTo>
                    <a:pt x="1100" y="220"/>
                  </a:lnTo>
                  <a:lnTo>
                    <a:pt x="1100" y="222"/>
                  </a:lnTo>
                  <a:lnTo>
                    <a:pt x="1102" y="224"/>
                  </a:lnTo>
                  <a:lnTo>
                    <a:pt x="1102" y="226"/>
                  </a:lnTo>
                  <a:lnTo>
                    <a:pt x="1102" y="228"/>
                  </a:lnTo>
                  <a:lnTo>
                    <a:pt x="1100" y="228"/>
                  </a:lnTo>
                  <a:lnTo>
                    <a:pt x="1100" y="230"/>
                  </a:lnTo>
                  <a:lnTo>
                    <a:pt x="1100" y="232"/>
                  </a:lnTo>
                  <a:lnTo>
                    <a:pt x="1100" y="234"/>
                  </a:lnTo>
                  <a:lnTo>
                    <a:pt x="1100" y="236"/>
                  </a:lnTo>
                  <a:lnTo>
                    <a:pt x="1100" y="238"/>
                  </a:lnTo>
                  <a:lnTo>
                    <a:pt x="1102" y="240"/>
                  </a:lnTo>
                  <a:lnTo>
                    <a:pt x="1104" y="240"/>
                  </a:lnTo>
                  <a:lnTo>
                    <a:pt x="1104" y="242"/>
                  </a:lnTo>
                  <a:lnTo>
                    <a:pt x="1104" y="244"/>
                  </a:lnTo>
                  <a:lnTo>
                    <a:pt x="1106" y="244"/>
                  </a:lnTo>
                  <a:lnTo>
                    <a:pt x="1108" y="244"/>
                  </a:lnTo>
                  <a:lnTo>
                    <a:pt x="1110" y="246"/>
                  </a:lnTo>
                  <a:lnTo>
                    <a:pt x="1112" y="246"/>
                  </a:lnTo>
                  <a:lnTo>
                    <a:pt x="1112" y="248"/>
                  </a:lnTo>
                  <a:lnTo>
                    <a:pt x="1112" y="250"/>
                  </a:lnTo>
                  <a:lnTo>
                    <a:pt x="1112" y="252"/>
                  </a:lnTo>
                  <a:lnTo>
                    <a:pt x="1110" y="252"/>
                  </a:lnTo>
                  <a:lnTo>
                    <a:pt x="1110" y="254"/>
                  </a:lnTo>
                  <a:lnTo>
                    <a:pt x="1108" y="254"/>
                  </a:lnTo>
                  <a:lnTo>
                    <a:pt x="1110" y="254"/>
                  </a:lnTo>
                  <a:lnTo>
                    <a:pt x="1110" y="256"/>
                  </a:lnTo>
                  <a:lnTo>
                    <a:pt x="1112" y="256"/>
                  </a:lnTo>
                  <a:lnTo>
                    <a:pt x="1114" y="256"/>
                  </a:lnTo>
                  <a:lnTo>
                    <a:pt x="1114" y="258"/>
                  </a:lnTo>
                  <a:lnTo>
                    <a:pt x="1116" y="258"/>
                  </a:lnTo>
                  <a:lnTo>
                    <a:pt x="1118" y="258"/>
                  </a:lnTo>
                  <a:lnTo>
                    <a:pt x="1119" y="260"/>
                  </a:lnTo>
                  <a:lnTo>
                    <a:pt x="1121" y="260"/>
                  </a:lnTo>
                  <a:lnTo>
                    <a:pt x="1123" y="260"/>
                  </a:lnTo>
                  <a:lnTo>
                    <a:pt x="1123" y="262"/>
                  </a:lnTo>
                  <a:lnTo>
                    <a:pt x="1125" y="262"/>
                  </a:lnTo>
                  <a:lnTo>
                    <a:pt x="1127" y="262"/>
                  </a:lnTo>
                  <a:lnTo>
                    <a:pt x="1127" y="264"/>
                  </a:lnTo>
                  <a:lnTo>
                    <a:pt x="1127" y="262"/>
                  </a:lnTo>
                  <a:lnTo>
                    <a:pt x="1129" y="262"/>
                  </a:lnTo>
                  <a:lnTo>
                    <a:pt x="1129" y="264"/>
                  </a:lnTo>
                  <a:lnTo>
                    <a:pt x="1129" y="266"/>
                  </a:lnTo>
                  <a:lnTo>
                    <a:pt x="1129" y="268"/>
                  </a:lnTo>
                  <a:lnTo>
                    <a:pt x="1129" y="270"/>
                  </a:lnTo>
                  <a:lnTo>
                    <a:pt x="1131" y="270"/>
                  </a:lnTo>
                  <a:lnTo>
                    <a:pt x="1133" y="268"/>
                  </a:lnTo>
                  <a:lnTo>
                    <a:pt x="1133" y="266"/>
                  </a:lnTo>
                  <a:lnTo>
                    <a:pt x="1135" y="266"/>
                  </a:lnTo>
                  <a:lnTo>
                    <a:pt x="1137" y="266"/>
                  </a:lnTo>
                  <a:lnTo>
                    <a:pt x="1139" y="266"/>
                  </a:lnTo>
                  <a:lnTo>
                    <a:pt x="1141" y="264"/>
                  </a:lnTo>
                  <a:lnTo>
                    <a:pt x="1141" y="262"/>
                  </a:lnTo>
                  <a:lnTo>
                    <a:pt x="1143" y="262"/>
                  </a:lnTo>
                  <a:lnTo>
                    <a:pt x="1145" y="260"/>
                  </a:lnTo>
                  <a:lnTo>
                    <a:pt x="1147" y="260"/>
                  </a:lnTo>
                  <a:lnTo>
                    <a:pt x="1149" y="260"/>
                  </a:lnTo>
                  <a:lnTo>
                    <a:pt x="1149" y="262"/>
                  </a:lnTo>
                  <a:lnTo>
                    <a:pt x="1149" y="264"/>
                  </a:lnTo>
                  <a:lnTo>
                    <a:pt x="1147" y="264"/>
                  </a:lnTo>
                  <a:lnTo>
                    <a:pt x="1149" y="264"/>
                  </a:lnTo>
                  <a:lnTo>
                    <a:pt x="1149" y="266"/>
                  </a:lnTo>
                  <a:lnTo>
                    <a:pt x="1149" y="268"/>
                  </a:lnTo>
                  <a:lnTo>
                    <a:pt x="1151" y="268"/>
                  </a:lnTo>
                  <a:lnTo>
                    <a:pt x="1151" y="270"/>
                  </a:lnTo>
                  <a:lnTo>
                    <a:pt x="1151" y="272"/>
                  </a:lnTo>
                  <a:lnTo>
                    <a:pt x="1151" y="274"/>
                  </a:lnTo>
                  <a:lnTo>
                    <a:pt x="1153" y="274"/>
                  </a:lnTo>
                  <a:lnTo>
                    <a:pt x="1155" y="274"/>
                  </a:lnTo>
                  <a:lnTo>
                    <a:pt x="1157" y="274"/>
                  </a:lnTo>
                  <a:lnTo>
                    <a:pt x="1159" y="274"/>
                  </a:lnTo>
                  <a:lnTo>
                    <a:pt x="1161" y="274"/>
                  </a:lnTo>
                  <a:lnTo>
                    <a:pt x="1163" y="276"/>
                  </a:lnTo>
                  <a:lnTo>
                    <a:pt x="1165" y="276"/>
                  </a:lnTo>
                  <a:lnTo>
                    <a:pt x="1165" y="278"/>
                  </a:lnTo>
                  <a:lnTo>
                    <a:pt x="1167" y="278"/>
                  </a:lnTo>
                  <a:lnTo>
                    <a:pt x="1169" y="278"/>
                  </a:lnTo>
                  <a:lnTo>
                    <a:pt x="1171" y="278"/>
                  </a:lnTo>
                  <a:lnTo>
                    <a:pt x="1173" y="278"/>
                  </a:lnTo>
                  <a:lnTo>
                    <a:pt x="1173" y="280"/>
                  </a:lnTo>
                  <a:lnTo>
                    <a:pt x="1175" y="280"/>
                  </a:lnTo>
                  <a:lnTo>
                    <a:pt x="1175" y="278"/>
                  </a:lnTo>
                  <a:lnTo>
                    <a:pt x="1175" y="280"/>
                  </a:lnTo>
                  <a:lnTo>
                    <a:pt x="1177" y="280"/>
                  </a:lnTo>
                  <a:lnTo>
                    <a:pt x="1179" y="280"/>
                  </a:lnTo>
                  <a:lnTo>
                    <a:pt x="1179" y="281"/>
                  </a:lnTo>
                  <a:lnTo>
                    <a:pt x="1181" y="281"/>
                  </a:lnTo>
                  <a:lnTo>
                    <a:pt x="1181" y="283"/>
                  </a:lnTo>
                  <a:lnTo>
                    <a:pt x="1181" y="285"/>
                  </a:lnTo>
                  <a:lnTo>
                    <a:pt x="1183" y="287"/>
                  </a:lnTo>
                  <a:lnTo>
                    <a:pt x="1185" y="287"/>
                  </a:lnTo>
                  <a:lnTo>
                    <a:pt x="1187" y="287"/>
                  </a:lnTo>
                  <a:lnTo>
                    <a:pt x="1187" y="289"/>
                  </a:lnTo>
                  <a:lnTo>
                    <a:pt x="1188" y="289"/>
                  </a:lnTo>
                  <a:lnTo>
                    <a:pt x="1190" y="289"/>
                  </a:lnTo>
                  <a:lnTo>
                    <a:pt x="1192" y="289"/>
                  </a:lnTo>
                  <a:lnTo>
                    <a:pt x="1194" y="289"/>
                  </a:lnTo>
                  <a:lnTo>
                    <a:pt x="1194" y="291"/>
                  </a:lnTo>
                  <a:lnTo>
                    <a:pt x="1196" y="293"/>
                  </a:lnTo>
                  <a:lnTo>
                    <a:pt x="1198" y="295"/>
                  </a:lnTo>
                  <a:lnTo>
                    <a:pt x="1200" y="295"/>
                  </a:lnTo>
                  <a:lnTo>
                    <a:pt x="1200" y="297"/>
                  </a:lnTo>
                  <a:lnTo>
                    <a:pt x="1202" y="297"/>
                  </a:lnTo>
                  <a:lnTo>
                    <a:pt x="1202" y="295"/>
                  </a:lnTo>
                  <a:lnTo>
                    <a:pt x="1204" y="295"/>
                  </a:lnTo>
                  <a:lnTo>
                    <a:pt x="1204" y="297"/>
                  </a:lnTo>
                  <a:lnTo>
                    <a:pt x="1204" y="299"/>
                  </a:lnTo>
                  <a:lnTo>
                    <a:pt x="1206" y="299"/>
                  </a:lnTo>
                  <a:lnTo>
                    <a:pt x="1206" y="301"/>
                  </a:lnTo>
                  <a:lnTo>
                    <a:pt x="1208" y="301"/>
                  </a:lnTo>
                  <a:lnTo>
                    <a:pt x="1208" y="303"/>
                  </a:lnTo>
                  <a:lnTo>
                    <a:pt x="1210" y="305"/>
                  </a:lnTo>
                  <a:lnTo>
                    <a:pt x="1210" y="307"/>
                  </a:lnTo>
                  <a:lnTo>
                    <a:pt x="1208" y="307"/>
                  </a:lnTo>
                  <a:lnTo>
                    <a:pt x="1208" y="309"/>
                  </a:lnTo>
                  <a:lnTo>
                    <a:pt x="1208" y="311"/>
                  </a:lnTo>
                  <a:lnTo>
                    <a:pt x="1206" y="311"/>
                  </a:lnTo>
                  <a:lnTo>
                    <a:pt x="1204" y="313"/>
                  </a:lnTo>
                  <a:lnTo>
                    <a:pt x="1204" y="315"/>
                  </a:lnTo>
                  <a:lnTo>
                    <a:pt x="1202" y="315"/>
                  </a:lnTo>
                  <a:lnTo>
                    <a:pt x="1202" y="317"/>
                  </a:lnTo>
                  <a:lnTo>
                    <a:pt x="1200" y="317"/>
                  </a:lnTo>
                  <a:lnTo>
                    <a:pt x="1200" y="319"/>
                  </a:lnTo>
                  <a:lnTo>
                    <a:pt x="1198" y="319"/>
                  </a:lnTo>
                  <a:lnTo>
                    <a:pt x="1198" y="321"/>
                  </a:lnTo>
                  <a:lnTo>
                    <a:pt x="1196" y="323"/>
                  </a:lnTo>
                  <a:lnTo>
                    <a:pt x="1198" y="323"/>
                  </a:lnTo>
                  <a:lnTo>
                    <a:pt x="1198" y="325"/>
                  </a:lnTo>
                  <a:lnTo>
                    <a:pt x="1196" y="325"/>
                  </a:lnTo>
                  <a:lnTo>
                    <a:pt x="1196" y="327"/>
                  </a:lnTo>
                  <a:lnTo>
                    <a:pt x="1198" y="327"/>
                  </a:lnTo>
                  <a:lnTo>
                    <a:pt x="1198" y="329"/>
                  </a:lnTo>
                  <a:lnTo>
                    <a:pt x="1198" y="331"/>
                  </a:lnTo>
                  <a:lnTo>
                    <a:pt x="1196" y="331"/>
                  </a:lnTo>
                  <a:lnTo>
                    <a:pt x="1196" y="333"/>
                  </a:lnTo>
                  <a:lnTo>
                    <a:pt x="1198" y="333"/>
                  </a:lnTo>
                  <a:lnTo>
                    <a:pt x="1198" y="335"/>
                  </a:lnTo>
                  <a:lnTo>
                    <a:pt x="1198" y="337"/>
                  </a:lnTo>
                  <a:lnTo>
                    <a:pt x="1196" y="337"/>
                  </a:lnTo>
                  <a:lnTo>
                    <a:pt x="1196" y="339"/>
                  </a:lnTo>
                  <a:lnTo>
                    <a:pt x="1196" y="341"/>
                  </a:lnTo>
                  <a:lnTo>
                    <a:pt x="1196" y="343"/>
                  </a:lnTo>
                  <a:lnTo>
                    <a:pt x="1194" y="343"/>
                  </a:lnTo>
                  <a:lnTo>
                    <a:pt x="1194" y="345"/>
                  </a:lnTo>
                  <a:lnTo>
                    <a:pt x="1194" y="347"/>
                  </a:lnTo>
                  <a:lnTo>
                    <a:pt x="1196" y="347"/>
                  </a:lnTo>
                  <a:lnTo>
                    <a:pt x="1196" y="348"/>
                  </a:lnTo>
                  <a:lnTo>
                    <a:pt x="1198" y="350"/>
                  </a:lnTo>
                  <a:lnTo>
                    <a:pt x="1198" y="352"/>
                  </a:lnTo>
                  <a:lnTo>
                    <a:pt x="1200" y="352"/>
                  </a:lnTo>
                  <a:lnTo>
                    <a:pt x="1200" y="354"/>
                  </a:lnTo>
                  <a:lnTo>
                    <a:pt x="1202" y="354"/>
                  </a:lnTo>
                  <a:lnTo>
                    <a:pt x="1202" y="356"/>
                  </a:lnTo>
                  <a:lnTo>
                    <a:pt x="1202" y="358"/>
                  </a:lnTo>
                  <a:lnTo>
                    <a:pt x="1200" y="358"/>
                  </a:lnTo>
                  <a:lnTo>
                    <a:pt x="1200" y="360"/>
                  </a:lnTo>
                  <a:lnTo>
                    <a:pt x="1200" y="362"/>
                  </a:lnTo>
                  <a:lnTo>
                    <a:pt x="1202" y="362"/>
                  </a:lnTo>
                  <a:lnTo>
                    <a:pt x="1202" y="364"/>
                  </a:lnTo>
                  <a:lnTo>
                    <a:pt x="1202" y="366"/>
                  </a:lnTo>
                  <a:lnTo>
                    <a:pt x="1200" y="366"/>
                  </a:lnTo>
                  <a:lnTo>
                    <a:pt x="1200" y="368"/>
                  </a:lnTo>
                  <a:lnTo>
                    <a:pt x="1200" y="370"/>
                  </a:lnTo>
                  <a:lnTo>
                    <a:pt x="1200" y="372"/>
                  </a:lnTo>
                  <a:lnTo>
                    <a:pt x="1198" y="372"/>
                  </a:lnTo>
                  <a:lnTo>
                    <a:pt x="1198" y="374"/>
                  </a:lnTo>
                  <a:lnTo>
                    <a:pt x="1198" y="376"/>
                  </a:lnTo>
                  <a:lnTo>
                    <a:pt x="1196" y="376"/>
                  </a:lnTo>
                  <a:lnTo>
                    <a:pt x="1196" y="378"/>
                  </a:lnTo>
                  <a:lnTo>
                    <a:pt x="1196" y="380"/>
                  </a:lnTo>
                  <a:lnTo>
                    <a:pt x="1194" y="382"/>
                  </a:lnTo>
                  <a:lnTo>
                    <a:pt x="1194" y="384"/>
                  </a:lnTo>
                  <a:lnTo>
                    <a:pt x="1196" y="384"/>
                  </a:lnTo>
                  <a:lnTo>
                    <a:pt x="1196" y="386"/>
                  </a:lnTo>
                  <a:lnTo>
                    <a:pt x="1194" y="386"/>
                  </a:lnTo>
                  <a:lnTo>
                    <a:pt x="1194" y="388"/>
                  </a:lnTo>
                  <a:lnTo>
                    <a:pt x="1194" y="390"/>
                  </a:lnTo>
                  <a:lnTo>
                    <a:pt x="1192" y="390"/>
                  </a:lnTo>
                  <a:lnTo>
                    <a:pt x="1192" y="392"/>
                  </a:lnTo>
                  <a:lnTo>
                    <a:pt x="1190" y="392"/>
                  </a:lnTo>
                  <a:lnTo>
                    <a:pt x="1188" y="392"/>
                  </a:lnTo>
                  <a:lnTo>
                    <a:pt x="1188" y="390"/>
                  </a:lnTo>
                  <a:lnTo>
                    <a:pt x="1188" y="392"/>
                  </a:lnTo>
                  <a:lnTo>
                    <a:pt x="1188" y="394"/>
                  </a:lnTo>
                  <a:lnTo>
                    <a:pt x="1188" y="396"/>
                  </a:lnTo>
                  <a:lnTo>
                    <a:pt x="1188" y="398"/>
                  </a:lnTo>
                  <a:lnTo>
                    <a:pt x="1187" y="400"/>
                  </a:lnTo>
                  <a:lnTo>
                    <a:pt x="1185" y="402"/>
                  </a:lnTo>
                  <a:lnTo>
                    <a:pt x="1185" y="404"/>
                  </a:lnTo>
                  <a:lnTo>
                    <a:pt x="1185" y="406"/>
                  </a:lnTo>
                  <a:lnTo>
                    <a:pt x="1183" y="406"/>
                  </a:lnTo>
                  <a:lnTo>
                    <a:pt x="1183" y="408"/>
                  </a:lnTo>
                  <a:lnTo>
                    <a:pt x="1181" y="410"/>
                  </a:lnTo>
                  <a:lnTo>
                    <a:pt x="1181" y="412"/>
                  </a:lnTo>
                  <a:lnTo>
                    <a:pt x="1179" y="412"/>
                  </a:lnTo>
                  <a:lnTo>
                    <a:pt x="1179" y="414"/>
                  </a:lnTo>
                  <a:lnTo>
                    <a:pt x="1179" y="415"/>
                  </a:lnTo>
                  <a:lnTo>
                    <a:pt x="1179" y="417"/>
                  </a:lnTo>
                  <a:lnTo>
                    <a:pt x="1179" y="419"/>
                  </a:lnTo>
                  <a:lnTo>
                    <a:pt x="1179" y="421"/>
                  </a:lnTo>
                  <a:lnTo>
                    <a:pt x="1181" y="421"/>
                  </a:lnTo>
                  <a:lnTo>
                    <a:pt x="1181" y="423"/>
                  </a:lnTo>
                  <a:lnTo>
                    <a:pt x="1181" y="421"/>
                  </a:lnTo>
                  <a:lnTo>
                    <a:pt x="1183" y="423"/>
                  </a:lnTo>
                  <a:lnTo>
                    <a:pt x="1183" y="421"/>
                  </a:lnTo>
                  <a:lnTo>
                    <a:pt x="1185" y="423"/>
                  </a:lnTo>
                  <a:lnTo>
                    <a:pt x="1185" y="425"/>
                  </a:lnTo>
                  <a:lnTo>
                    <a:pt x="1187" y="427"/>
                  </a:lnTo>
                  <a:lnTo>
                    <a:pt x="1187" y="429"/>
                  </a:lnTo>
                  <a:lnTo>
                    <a:pt x="1187" y="431"/>
                  </a:lnTo>
                  <a:lnTo>
                    <a:pt x="1188" y="431"/>
                  </a:lnTo>
                  <a:lnTo>
                    <a:pt x="1190" y="431"/>
                  </a:lnTo>
                  <a:lnTo>
                    <a:pt x="1190" y="433"/>
                  </a:lnTo>
                  <a:lnTo>
                    <a:pt x="1192" y="433"/>
                  </a:lnTo>
                  <a:lnTo>
                    <a:pt x="1192" y="435"/>
                  </a:lnTo>
                  <a:lnTo>
                    <a:pt x="1192" y="437"/>
                  </a:lnTo>
                  <a:lnTo>
                    <a:pt x="1192" y="439"/>
                  </a:lnTo>
                  <a:lnTo>
                    <a:pt x="1192" y="441"/>
                  </a:lnTo>
                  <a:lnTo>
                    <a:pt x="1192" y="443"/>
                  </a:lnTo>
                  <a:lnTo>
                    <a:pt x="1192" y="445"/>
                  </a:lnTo>
                  <a:lnTo>
                    <a:pt x="1192" y="447"/>
                  </a:lnTo>
                  <a:lnTo>
                    <a:pt x="1194" y="449"/>
                  </a:lnTo>
                  <a:lnTo>
                    <a:pt x="1194" y="451"/>
                  </a:lnTo>
                  <a:lnTo>
                    <a:pt x="1196" y="451"/>
                  </a:lnTo>
                  <a:lnTo>
                    <a:pt x="1196" y="453"/>
                  </a:lnTo>
                  <a:lnTo>
                    <a:pt x="1198" y="455"/>
                  </a:lnTo>
                  <a:lnTo>
                    <a:pt x="1198" y="457"/>
                  </a:lnTo>
                  <a:lnTo>
                    <a:pt x="1198" y="459"/>
                  </a:lnTo>
                  <a:lnTo>
                    <a:pt x="1198" y="461"/>
                  </a:lnTo>
                  <a:lnTo>
                    <a:pt x="1198" y="463"/>
                  </a:lnTo>
                  <a:lnTo>
                    <a:pt x="1196" y="467"/>
                  </a:lnTo>
                  <a:lnTo>
                    <a:pt x="1196" y="469"/>
                  </a:lnTo>
                  <a:lnTo>
                    <a:pt x="1196" y="473"/>
                  </a:lnTo>
                  <a:lnTo>
                    <a:pt x="1194" y="477"/>
                  </a:lnTo>
                  <a:lnTo>
                    <a:pt x="1192" y="479"/>
                  </a:lnTo>
                  <a:lnTo>
                    <a:pt x="1194" y="481"/>
                  </a:lnTo>
                  <a:lnTo>
                    <a:pt x="1196" y="482"/>
                  </a:lnTo>
                  <a:lnTo>
                    <a:pt x="1196" y="484"/>
                  </a:lnTo>
                  <a:lnTo>
                    <a:pt x="1198" y="486"/>
                  </a:lnTo>
                  <a:lnTo>
                    <a:pt x="1200" y="486"/>
                  </a:lnTo>
                  <a:lnTo>
                    <a:pt x="1200" y="488"/>
                  </a:lnTo>
                  <a:lnTo>
                    <a:pt x="1202" y="490"/>
                  </a:lnTo>
                  <a:lnTo>
                    <a:pt x="1204" y="492"/>
                  </a:lnTo>
                  <a:lnTo>
                    <a:pt x="1206" y="492"/>
                  </a:lnTo>
                  <a:lnTo>
                    <a:pt x="1206" y="494"/>
                  </a:lnTo>
                  <a:lnTo>
                    <a:pt x="1210" y="494"/>
                  </a:lnTo>
                  <a:lnTo>
                    <a:pt x="1212" y="494"/>
                  </a:lnTo>
                  <a:lnTo>
                    <a:pt x="1212" y="496"/>
                  </a:lnTo>
                  <a:lnTo>
                    <a:pt x="1214" y="496"/>
                  </a:lnTo>
                  <a:lnTo>
                    <a:pt x="1216" y="498"/>
                  </a:lnTo>
                  <a:lnTo>
                    <a:pt x="1216" y="500"/>
                  </a:lnTo>
                  <a:lnTo>
                    <a:pt x="1218" y="500"/>
                  </a:lnTo>
                  <a:lnTo>
                    <a:pt x="1220" y="502"/>
                  </a:lnTo>
                  <a:lnTo>
                    <a:pt x="1220" y="504"/>
                  </a:lnTo>
                  <a:lnTo>
                    <a:pt x="1222" y="504"/>
                  </a:lnTo>
                  <a:lnTo>
                    <a:pt x="1222" y="506"/>
                  </a:lnTo>
                  <a:lnTo>
                    <a:pt x="1224" y="506"/>
                  </a:lnTo>
                  <a:lnTo>
                    <a:pt x="1226" y="506"/>
                  </a:lnTo>
                  <a:lnTo>
                    <a:pt x="1226" y="508"/>
                  </a:lnTo>
                  <a:lnTo>
                    <a:pt x="1228" y="510"/>
                  </a:lnTo>
                  <a:lnTo>
                    <a:pt x="1230" y="510"/>
                  </a:lnTo>
                  <a:lnTo>
                    <a:pt x="1230" y="512"/>
                  </a:lnTo>
                  <a:lnTo>
                    <a:pt x="1232" y="514"/>
                  </a:lnTo>
                  <a:lnTo>
                    <a:pt x="1234" y="516"/>
                  </a:lnTo>
                  <a:lnTo>
                    <a:pt x="1236" y="518"/>
                  </a:lnTo>
                  <a:lnTo>
                    <a:pt x="1236" y="520"/>
                  </a:lnTo>
                  <a:lnTo>
                    <a:pt x="1238" y="522"/>
                  </a:lnTo>
                  <a:lnTo>
                    <a:pt x="1240" y="522"/>
                  </a:lnTo>
                  <a:lnTo>
                    <a:pt x="1240" y="524"/>
                  </a:lnTo>
                  <a:lnTo>
                    <a:pt x="1242" y="524"/>
                  </a:lnTo>
                  <a:lnTo>
                    <a:pt x="1242" y="526"/>
                  </a:lnTo>
                  <a:lnTo>
                    <a:pt x="1240" y="528"/>
                  </a:lnTo>
                  <a:lnTo>
                    <a:pt x="1240" y="530"/>
                  </a:lnTo>
                  <a:lnTo>
                    <a:pt x="1240" y="532"/>
                  </a:lnTo>
                  <a:lnTo>
                    <a:pt x="1242" y="534"/>
                  </a:lnTo>
                  <a:lnTo>
                    <a:pt x="1244" y="536"/>
                  </a:lnTo>
                  <a:lnTo>
                    <a:pt x="1246" y="538"/>
                  </a:lnTo>
                  <a:lnTo>
                    <a:pt x="1248" y="540"/>
                  </a:lnTo>
                  <a:lnTo>
                    <a:pt x="1250" y="540"/>
                  </a:lnTo>
                  <a:lnTo>
                    <a:pt x="1250" y="542"/>
                  </a:lnTo>
                  <a:lnTo>
                    <a:pt x="1252" y="544"/>
                  </a:lnTo>
                  <a:lnTo>
                    <a:pt x="1256" y="544"/>
                  </a:lnTo>
                  <a:lnTo>
                    <a:pt x="1256" y="546"/>
                  </a:lnTo>
                  <a:lnTo>
                    <a:pt x="1257" y="548"/>
                  </a:lnTo>
                  <a:lnTo>
                    <a:pt x="1259" y="549"/>
                  </a:lnTo>
                  <a:lnTo>
                    <a:pt x="1261" y="551"/>
                  </a:lnTo>
                  <a:lnTo>
                    <a:pt x="1263" y="553"/>
                  </a:lnTo>
                  <a:lnTo>
                    <a:pt x="1265" y="553"/>
                  </a:lnTo>
                  <a:lnTo>
                    <a:pt x="1267" y="555"/>
                  </a:lnTo>
                  <a:lnTo>
                    <a:pt x="1269" y="557"/>
                  </a:lnTo>
                  <a:lnTo>
                    <a:pt x="1271" y="559"/>
                  </a:lnTo>
                  <a:lnTo>
                    <a:pt x="1273" y="561"/>
                  </a:lnTo>
                  <a:lnTo>
                    <a:pt x="1273" y="563"/>
                  </a:lnTo>
                  <a:lnTo>
                    <a:pt x="1275" y="563"/>
                  </a:lnTo>
                  <a:lnTo>
                    <a:pt x="1277" y="563"/>
                  </a:lnTo>
                  <a:lnTo>
                    <a:pt x="1279" y="565"/>
                  </a:lnTo>
                  <a:lnTo>
                    <a:pt x="1279" y="567"/>
                  </a:lnTo>
                  <a:lnTo>
                    <a:pt x="1281" y="567"/>
                  </a:lnTo>
                  <a:lnTo>
                    <a:pt x="1283" y="567"/>
                  </a:lnTo>
                  <a:lnTo>
                    <a:pt x="1285" y="569"/>
                  </a:lnTo>
                  <a:lnTo>
                    <a:pt x="1285" y="571"/>
                  </a:lnTo>
                  <a:lnTo>
                    <a:pt x="1283" y="571"/>
                  </a:lnTo>
                  <a:lnTo>
                    <a:pt x="1283" y="573"/>
                  </a:lnTo>
                  <a:lnTo>
                    <a:pt x="1281" y="577"/>
                  </a:lnTo>
                  <a:lnTo>
                    <a:pt x="1279" y="581"/>
                  </a:lnTo>
                  <a:lnTo>
                    <a:pt x="1279" y="583"/>
                  </a:lnTo>
                  <a:lnTo>
                    <a:pt x="1277" y="583"/>
                  </a:lnTo>
                  <a:lnTo>
                    <a:pt x="1277" y="585"/>
                  </a:lnTo>
                  <a:lnTo>
                    <a:pt x="1275" y="587"/>
                  </a:lnTo>
                  <a:lnTo>
                    <a:pt x="1275" y="589"/>
                  </a:lnTo>
                  <a:lnTo>
                    <a:pt x="1275" y="591"/>
                  </a:lnTo>
                  <a:lnTo>
                    <a:pt x="1273" y="591"/>
                  </a:lnTo>
                  <a:lnTo>
                    <a:pt x="1273" y="593"/>
                  </a:lnTo>
                  <a:lnTo>
                    <a:pt x="1271" y="595"/>
                  </a:lnTo>
                  <a:lnTo>
                    <a:pt x="1271" y="597"/>
                  </a:lnTo>
                  <a:lnTo>
                    <a:pt x="1271" y="599"/>
                  </a:lnTo>
                  <a:lnTo>
                    <a:pt x="1269" y="601"/>
                  </a:lnTo>
                  <a:lnTo>
                    <a:pt x="1267" y="603"/>
                  </a:lnTo>
                  <a:lnTo>
                    <a:pt x="1267" y="605"/>
                  </a:lnTo>
                  <a:lnTo>
                    <a:pt x="1267" y="607"/>
                  </a:lnTo>
                  <a:lnTo>
                    <a:pt x="1267" y="609"/>
                  </a:lnTo>
                  <a:lnTo>
                    <a:pt x="1267" y="611"/>
                  </a:lnTo>
                  <a:lnTo>
                    <a:pt x="1267" y="613"/>
                  </a:lnTo>
                  <a:lnTo>
                    <a:pt x="1267" y="615"/>
                  </a:lnTo>
                  <a:lnTo>
                    <a:pt x="1269" y="616"/>
                  </a:lnTo>
                  <a:lnTo>
                    <a:pt x="1269" y="618"/>
                  </a:lnTo>
                  <a:lnTo>
                    <a:pt x="1271" y="620"/>
                  </a:lnTo>
                  <a:lnTo>
                    <a:pt x="1273" y="622"/>
                  </a:lnTo>
                  <a:lnTo>
                    <a:pt x="1273" y="624"/>
                  </a:lnTo>
                  <a:lnTo>
                    <a:pt x="1273" y="626"/>
                  </a:lnTo>
                  <a:lnTo>
                    <a:pt x="1273" y="628"/>
                  </a:lnTo>
                  <a:lnTo>
                    <a:pt x="1273" y="630"/>
                  </a:lnTo>
                  <a:lnTo>
                    <a:pt x="1273" y="632"/>
                  </a:lnTo>
                  <a:lnTo>
                    <a:pt x="1273" y="634"/>
                  </a:lnTo>
                  <a:lnTo>
                    <a:pt x="1273" y="636"/>
                  </a:lnTo>
                  <a:lnTo>
                    <a:pt x="1271" y="638"/>
                  </a:lnTo>
                  <a:lnTo>
                    <a:pt x="1271" y="640"/>
                  </a:lnTo>
                  <a:lnTo>
                    <a:pt x="1269" y="642"/>
                  </a:lnTo>
                  <a:lnTo>
                    <a:pt x="1269" y="646"/>
                  </a:lnTo>
                  <a:lnTo>
                    <a:pt x="1269" y="648"/>
                  </a:lnTo>
                  <a:lnTo>
                    <a:pt x="1271" y="650"/>
                  </a:lnTo>
                  <a:lnTo>
                    <a:pt x="1273" y="652"/>
                  </a:lnTo>
                  <a:lnTo>
                    <a:pt x="1273" y="654"/>
                  </a:lnTo>
                  <a:lnTo>
                    <a:pt x="1273" y="656"/>
                  </a:lnTo>
                  <a:lnTo>
                    <a:pt x="1275" y="658"/>
                  </a:lnTo>
                  <a:lnTo>
                    <a:pt x="1277" y="660"/>
                  </a:lnTo>
                  <a:lnTo>
                    <a:pt x="1275" y="662"/>
                  </a:lnTo>
                  <a:lnTo>
                    <a:pt x="1275" y="666"/>
                  </a:lnTo>
                  <a:lnTo>
                    <a:pt x="1275" y="668"/>
                  </a:lnTo>
                  <a:lnTo>
                    <a:pt x="1275" y="670"/>
                  </a:lnTo>
                  <a:lnTo>
                    <a:pt x="1275" y="672"/>
                  </a:lnTo>
                  <a:lnTo>
                    <a:pt x="1275" y="674"/>
                  </a:lnTo>
                  <a:lnTo>
                    <a:pt x="1275" y="676"/>
                  </a:lnTo>
                  <a:lnTo>
                    <a:pt x="1277" y="676"/>
                  </a:lnTo>
                  <a:lnTo>
                    <a:pt x="1279" y="676"/>
                  </a:lnTo>
                  <a:lnTo>
                    <a:pt x="1279" y="678"/>
                  </a:lnTo>
                  <a:lnTo>
                    <a:pt x="1281" y="678"/>
                  </a:lnTo>
                  <a:lnTo>
                    <a:pt x="1283" y="680"/>
                  </a:lnTo>
                  <a:lnTo>
                    <a:pt x="1285" y="682"/>
                  </a:lnTo>
                  <a:lnTo>
                    <a:pt x="1287" y="682"/>
                  </a:lnTo>
                  <a:lnTo>
                    <a:pt x="1287" y="684"/>
                  </a:lnTo>
                  <a:lnTo>
                    <a:pt x="1289" y="684"/>
                  </a:lnTo>
                  <a:lnTo>
                    <a:pt x="1289" y="685"/>
                  </a:lnTo>
                  <a:lnTo>
                    <a:pt x="1291" y="685"/>
                  </a:lnTo>
                  <a:lnTo>
                    <a:pt x="1291" y="687"/>
                  </a:lnTo>
                  <a:lnTo>
                    <a:pt x="1293" y="687"/>
                  </a:lnTo>
                  <a:lnTo>
                    <a:pt x="1293" y="689"/>
                  </a:lnTo>
                  <a:lnTo>
                    <a:pt x="1293" y="691"/>
                  </a:lnTo>
                  <a:lnTo>
                    <a:pt x="1295" y="691"/>
                  </a:lnTo>
                  <a:lnTo>
                    <a:pt x="1297" y="693"/>
                  </a:lnTo>
                  <a:lnTo>
                    <a:pt x="1299" y="695"/>
                  </a:lnTo>
                  <a:lnTo>
                    <a:pt x="1297" y="695"/>
                  </a:lnTo>
                  <a:lnTo>
                    <a:pt x="1299" y="695"/>
                  </a:lnTo>
                  <a:lnTo>
                    <a:pt x="1299" y="697"/>
                  </a:lnTo>
                  <a:lnTo>
                    <a:pt x="1301" y="697"/>
                  </a:lnTo>
                  <a:lnTo>
                    <a:pt x="1303" y="697"/>
                  </a:lnTo>
                  <a:lnTo>
                    <a:pt x="1305" y="699"/>
                  </a:lnTo>
                  <a:lnTo>
                    <a:pt x="1307" y="699"/>
                  </a:lnTo>
                  <a:lnTo>
                    <a:pt x="1307" y="701"/>
                  </a:lnTo>
                  <a:lnTo>
                    <a:pt x="1309" y="701"/>
                  </a:lnTo>
                  <a:lnTo>
                    <a:pt x="1311" y="701"/>
                  </a:lnTo>
                  <a:lnTo>
                    <a:pt x="1313" y="701"/>
                  </a:lnTo>
                  <a:lnTo>
                    <a:pt x="1313" y="703"/>
                  </a:lnTo>
                  <a:lnTo>
                    <a:pt x="1313" y="705"/>
                  </a:lnTo>
                  <a:lnTo>
                    <a:pt x="1315" y="705"/>
                  </a:lnTo>
                  <a:lnTo>
                    <a:pt x="1317" y="705"/>
                  </a:lnTo>
                  <a:lnTo>
                    <a:pt x="1319" y="705"/>
                  </a:lnTo>
                  <a:lnTo>
                    <a:pt x="1321" y="705"/>
                  </a:lnTo>
                  <a:lnTo>
                    <a:pt x="1321" y="707"/>
                  </a:lnTo>
                  <a:lnTo>
                    <a:pt x="1323" y="707"/>
                  </a:lnTo>
                  <a:lnTo>
                    <a:pt x="1325" y="707"/>
                  </a:lnTo>
                  <a:lnTo>
                    <a:pt x="1325" y="705"/>
                  </a:lnTo>
                  <a:lnTo>
                    <a:pt x="1326" y="705"/>
                  </a:lnTo>
                  <a:lnTo>
                    <a:pt x="1328" y="705"/>
                  </a:lnTo>
                  <a:lnTo>
                    <a:pt x="1330" y="705"/>
                  </a:lnTo>
                  <a:lnTo>
                    <a:pt x="1332" y="705"/>
                  </a:lnTo>
                  <a:lnTo>
                    <a:pt x="1332" y="707"/>
                  </a:lnTo>
                  <a:lnTo>
                    <a:pt x="1334" y="707"/>
                  </a:lnTo>
                  <a:lnTo>
                    <a:pt x="1334" y="709"/>
                  </a:lnTo>
                  <a:lnTo>
                    <a:pt x="1336" y="709"/>
                  </a:lnTo>
                  <a:lnTo>
                    <a:pt x="1336" y="711"/>
                  </a:lnTo>
                  <a:lnTo>
                    <a:pt x="1338" y="711"/>
                  </a:lnTo>
                  <a:lnTo>
                    <a:pt x="1340" y="711"/>
                  </a:lnTo>
                  <a:lnTo>
                    <a:pt x="1342" y="711"/>
                  </a:lnTo>
                  <a:lnTo>
                    <a:pt x="1342" y="713"/>
                  </a:lnTo>
                  <a:lnTo>
                    <a:pt x="1344" y="713"/>
                  </a:lnTo>
                  <a:lnTo>
                    <a:pt x="1346" y="713"/>
                  </a:lnTo>
                  <a:lnTo>
                    <a:pt x="1348" y="713"/>
                  </a:lnTo>
                  <a:lnTo>
                    <a:pt x="1348" y="715"/>
                  </a:lnTo>
                  <a:lnTo>
                    <a:pt x="1350" y="715"/>
                  </a:lnTo>
                  <a:lnTo>
                    <a:pt x="1352" y="715"/>
                  </a:lnTo>
                  <a:lnTo>
                    <a:pt x="1354" y="715"/>
                  </a:lnTo>
                  <a:lnTo>
                    <a:pt x="1356" y="715"/>
                  </a:lnTo>
                  <a:lnTo>
                    <a:pt x="1358" y="715"/>
                  </a:lnTo>
                  <a:lnTo>
                    <a:pt x="1358" y="713"/>
                  </a:lnTo>
                  <a:lnTo>
                    <a:pt x="1360" y="713"/>
                  </a:lnTo>
                  <a:lnTo>
                    <a:pt x="1362" y="713"/>
                  </a:lnTo>
                  <a:lnTo>
                    <a:pt x="1364" y="713"/>
                  </a:lnTo>
                  <a:lnTo>
                    <a:pt x="1364" y="715"/>
                  </a:lnTo>
                  <a:lnTo>
                    <a:pt x="1366" y="715"/>
                  </a:lnTo>
                  <a:lnTo>
                    <a:pt x="1366" y="717"/>
                  </a:lnTo>
                  <a:lnTo>
                    <a:pt x="1368" y="717"/>
                  </a:lnTo>
                  <a:lnTo>
                    <a:pt x="1370" y="719"/>
                  </a:lnTo>
                  <a:lnTo>
                    <a:pt x="1372" y="721"/>
                  </a:lnTo>
                  <a:lnTo>
                    <a:pt x="1374" y="721"/>
                  </a:lnTo>
                  <a:lnTo>
                    <a:pt x="1374" y="723"/>
                  </a:lnTo>
                  <a:lnTo>
                    <a:pt x="1376" y="723"/>
                  </a:lnTo>
                  <a:lnTo>
                    <a:pt x="1376" y="721"/>
                  </a:lnTo>
                  <a:lnTo>
                    <a:pt x="1378" y="721"/>
                  </a:lnTo>
                  <a:lnTo>
                    <a:pt x="1378" y="723"/>
                  </a:lnTo>
                  <a:lnTo>
                    <a:pt x="1380" y="723"/>
                  </a:lnTo>
                  <a:lnTo>
                    <a:pt x="1380" y="725"/>
                  </a:lnTo>
                  <a:lnTo>
                    <a:pt x="1382" y="725"/>
                  </a:lnTo>
                  <a:lnTo>
                    <a:pt x="1382" y="727"/>
                  </a:lnTo>
                  <a:lnTo>
                    <a:pt x="1384" y="727"/>
                  </a:lnTo>
                  <a:lnTo>
                    <a:pt x="1386" y="727"/>
                  </a:lnTo>
                  <a:lnTo>
                    <a:pt x="1386" y="725"/>
                  </a:lnTo>
                  <a:lnTo>
                    <a:pt x="1386" y="727"/>
                  </a:lnTo>
                  <a:lnTo>
                    <a:pt x="1388" y="727"/>
                  </a:lnTo>
                  <a:lnTo>
                    <a:pt x="1390" y="727"/>
                  </a:lnTo>
                  <a:lnTo>
                    <a:pt x="1390" y="725"/>
                  </a:lnTo>
                  <a:lnTo>
                    <a:pt x="1392" y="725"/>
                  </a:lnTo>
                  <a:lnTo>
                    <a:pt x="1392" y="727"/>
                  </a:lnTo>
                  <a:lnTo>
                    <a:pt x="1394" y="727"/>
                  </a:lnTo>
                  <a:lnTo>
                    <a:pt x="1395" y="727"/>
                  </a:lnTo>
                  <a:lnTo>
                    <a:pt x="1397" y="727"/>
                  </a:lnTo>
                  <a:lnTo>
                    <a:pt x="1399" y="727"/>
                  </a:lnTo>
                  <a:lnTo>
                    <a:pt x="1399" y="729"/>
                  </a:lnTo>
                  <a:lnTo>
                    <a:pt x="1399" y="731"/>
                  </a:lnTo>
                  <a:lnTo>
                    <a:pt x="1399" y="733"/>
                  </a:lnTo>
                  <a:lnTo>
                    <a:pt x="1399" y="735"/>
                  </a:lnTo>
                  <a:lnTo>
                    <a:pt x="1401" y="735"/>
                  </a:lnTo>
                  <a:lnTo>
                    <a:pt x="1401" y="737"/>
                  </a:lnTo>
                  <a:lnTo>
                    <a:pt x="1401" y="739"/>
                  </a:lnTo>
                  <a:lnTo>
                    <a:pt x="1399" y="739"/>
                  </a:lnTo>
                  <a:lnTo>
                    <a:pt x="1399" y="741"/>
                  </a:lnTo>
                  <a:lnTo>
                    <a:pt x="1401" y="741"/>
                  </a:lnTo>
                  <a:lnTo>
                    <a:pt x="1401" y="743"/>
                  </a:lnTo>
                  <a:lnTo>
                    <a:pt x="1401" y="745"/>
                  </a:lnTo>
                  <a:lnTo>
                    <a:pt x="1399" y="745"/>
                  </a:lnTo>
                  <a:lnTo>
                    <a:pt x="1399" y="747"/>
                  </a:lnTo>
                  <a:lnTo>
                    <a:pt x="1397" y="747"/>
                  </a:lnTo>
                  <a:lnTo>
                    <a:pt x="1397" y="749"/>
                  </a:lnTo>
                  <a:lnTo>
                    <a:pt x="1397" y="751"/>
                  </a:lnTo>
                  <a:lnTo>
                    <a:pt x="1397" y="752"/>
                  </a:lnTo>
                  <a:lnTo>
                    <a:pt x="1395" y="752"/>
                  </a:lnTo>
                  <a:lnTo>
                    <a:pt x="1395" y="754"/>
                  </a:lnTo>
                  <a:lnTo>
                    <a:pt x="1394" y="756"/>
                  </a:lnTo>
                  <a:lnTo>
                    <a:pt x="1394" y="758"/>
                  </a:lnTo>
                  <a:lnTo>
                    <a:pt x="1392" y="758"/>
                  </a:lnTo>
                  <a:lnTo>
                    <a:pt x="1392" y="760"/>
                  </a:lnTo>
                  <a:lnTo>
                    <a:pt x="1394" y="760"/>
                  </a:lnTo>
                  <a:lnTo>
                    <a:pt x="1394" y="762"/>
                  </a:lnTo>
                  <a:lnTo>
                    <a:pt x="1395" y="762"/>
                  </a:lnTo>
                  <a:lnTo>
                    <a:pt x="1395" y="764"/>
                  </a:lnTo>
                  <a:lnTo>
                    <a:pt x="1397" y="764"/>
                  </a:lnTo>
                  <a:lnTo>
                    <a:pt x="1397" y="766"/>
                  </a:lnTo>
                  <a:lnTo>
                    <a:pt x="1397" y="768"/>
                  </a:lnTo>
                  <a:lnTo>
                    <a:pt x="1395" y="768"/>
                  </a:lnTo>
                  <a:lnTo>
                    <a:pt x="1395" y="770"/>
                  </a:lnTo>
                  <a:lnTo>
                    <a:pt x="1395" y="772"/>
                  </a:lnTo>
                  <a:lnTo>
                    <a:pt x="1394" y="772"/>
                  </a:lnTo>
                  <a:lnTo>
                    <a:pt x="1394" y="774"/>
                  </a:lnTo>
                  <a:lnTo>
                    <a:pt x="1392" y="774"/>
                  </a:lnTo>
                  <a:lnTo>
                    <a:pt x="1392" y="776"/>
                  </a:lnTo>
                  <a:lnTo>
                    <a:pt x="1392" y="778"/>
                  </a:lnTo>
                  <a:lnTo>
                    <a:pt x="1392" y="780"/>
                  </a:lnTo>
                  <a:lnTo>
                    <a:pt x="1390" y="780"/>
                  </a:lnTo>
                  <a:lnTo>
                    <a:pt x="1390" y="782"/>
                  </a:lnTo>
                  <a:lnTo>
                    <a:pt x="1390" y="784"/>
                  </a:lnTo>
                  <a:lnTo>
                    <a:pt x="1392" y="784"/>
                  </a:lnTo>
                  <a:lnTo>
                    <a:pt x="1390" y="784"/>
                  </a:lnTo>
                  <a:lnTo>
                    <a:pt x="1390" y="786"/>
                  </a:lnTo>
                  <a:lnTo>
                    <a:pt x="1390" y="788"/>
                  </a:lnTo>
                  <a:lnTo>
                    <a:pt x="1388" y="788"/>
                  </a:lnTo>
                  <a:lnTo>
                    <a:pt x="1388" y="790"/>
                  </a:lnTo>
                  <a:lnTo>
                    <a:pt x="1388" y="792"/>
                  </a:lnTo>
                  <a:lnTo>
                    <a:pt x="1390" y="792"/>
                  </a:lnTo>
                  <a:lnTo>
                    <a:pt x="1390" y="794"/>
                  </a:lnTo>
                  <a:lnTo>
                    <a:pt x="1388" y="794"/>
                  </a:lnTo>
                  <a:lnTo>
                    <a:pt x="1388" y="796"/>
                  </a:lnTo>
                  <a:lnTo>
                    <a:pt x="1388" y="798"/>
                  </a:lnTo>
                  <a:lnTo>
                    <a:pt x="1386" y="798"/>
                  </a:lnTo>
                  <a:lnTo>
                    <a:pt x="1386" y="800"/>
                  </a:lnTo>
                  <a:lnTo>
                    <a:pt x="1384" y="800"/>
                  </a:lnTo>
                  <a:lnTo>
                    <a:pt x="1384" y="802"/>
                  </a:lnTo>
                  <a:lnTo>
                    <a:pt x="1382" y="802"/>
                  </a:lnTo>
                  <a:lnTo>
                    <a:pt x="1382" y="804"/>
                  </a:lnTo>
                  <a:lnTo>
                    <a:pt x="1384" y="804"/>
                  </a:lnTo>
                  <a:lnTo>
                    <a:pt x="1384" y="806"/>
                  </a:lnTo>
                  <a:lnTo>
                    <a:pt x="1384" y="808"/>
                  </a:lnTo>
                  <a:lnTo>
                    <a:pt x="1384" y="810"/>
                  </a:lnTo>
                  <a:lnTo>
                    <a:pt x="1384" y="812"/>
                  </a:lnTo>
                  <a:lnTo>
                    <a:pt x="1386" y="814"/>
                  </a:lnTo>
                  <a:lnTo>
                    <a:pt x="1388" y="816"/>
                  </a:lnTo>
                  <a:lnTo>
                    <a:pt x="1388" y="818"/>
                  </a:lnTo>
                  <a:lnTo>
                    <a:pt x="1388" y="819"/>
                  </a:lnTo>
                  <a:lnTo>
                    <a:pt x="1390" y="819"/>
                  </a:lnTo>
                  <a:lnTo>
                    <a:pt x="1390" y="821"/>
                  </a:lnTo>
                  <a:lnTo>
                    <a:pt x="1394" y="821"/>
                  </a:lnTo>
                  <a:lnTo>
                    <a:pt x="1395" y="823"/>
                  </a:lnTo>
                  <a:lnTo>
                    <a:pt x="1397" y="823"/>
                  </a:lnTo>
                  <a:lnTo>
                    <a:pt x="1399" y="823"/>
                  </a:lnTo>
                  <a:lnTo>
                    <a:pt x="1399" y="825"/>
                  </a:lnTo>
                  <a:lnTo>
                    <a:pt x="1401" y="825"/>
                  </a:lnTo>
                  <a:lnTo>
                    <a:pt x="1403" y="825"/>
                  </a:lnTo>
                  <a:lnTo>
                    <a:pt x="1405" y="825"/>
                  </a:lnTo>
                  <a:lnTo>
                    <a:pt x="1407" y="825"/>
                  </a:lnTo>
                  <a:lnTo>
                    <a:pt x="1409" y="827"/>
                  </a:lnTo>
                  <a:lnTo>
                    <a:pt x="1411" y="827"/>
                  </a:lnTo>
                  <a:lnTo>
                    <a:pt x="1415" y="827"/>
                  </a:lnTo>
                  <a:lnTo>
                    <a:pt x="1417" y="829"/>
                  </a:lnTo>
                  <a:lnTo>
                    <a:pt x="1419" y="829"/>
                  </a:lnTo>
                  <a:lnTo>
                    <a:pt x="1421" y="829"/>
                  </a:lnTo>
                  <a:lnTo>
                    <a:pt x="1423" y="829"/>
                  </a:lnTo>
                  <a:lnTo>
                    <a:pt x="1423" y="831"/>
                  </a:lnTo>
                  <a:lnTo>
                    <a:pt x="1425" y="831"/>
                  </a:lnTo>
                  <a:lnTo>
                    <a:pt x="1427" y="831"/>
                  </a:lnTo>
                  <a:lnTo>
                    <a:pt x="1429" y="831"/>
                  </a:lnTo>
                  <a:lnTo>
                    <a:pt x="1429" y="833"/>
                  </a:lnTo>
                  <a:lnTo>
                    <a:pt x="1431" y="833"/>
                  </a:lnTo>
                  <a:lnTo>
                    <a:pt x="1433" y="833"/>
                  </a:lnTo>
                  <a:lnTo>
                    <a:pt x="1435" y="833"/>
                  </a:lnTo>
                  <a:lnTo>
                    <a:pt x="1437" y="831"/>
                  </a:lnTo>
                  <a:lnTo>
                    <a:pt x="1437" y="829"/>
                  </a:lnTo>
                  <a:lnTo>
                    <a:pt x="1437" y="827"/>
                  </a:lnTo>
                  <a:lnTo>
                    <a:pt x="1439" y="827"/>
                  </a:lnTo>
                  <a:lnTo>
                    <a:pt x="1439" y="825"/>
                  </a:lnTo>
                  <a:lnTo>
                    <a:pt x="1441" y="825"/>
                  </a:lnTo>
                  <a:lnTo>
                    <a:pt x="1445" y="823"/>
                  </a:lnTo>
                  <a:lnTo>
                    <a:pt x="1447" y="823"/>
                  </a:lnTo>
                  <a:lnTo>
                    <a:pt x="1449" y="821"/>
                  </a:lnTo>
                  <a:lnTo>
                    <a:pt x="1451" y="821"/>
                  </a:lnTo>
                  <a:lnTo>
                    <a:pt x="1453" y="821"/>
                  </a:lnTo>
                  <a:lnTo>
                    <a:pt x="1455" y="821"/>
                  </a:lnTo>
                  <a:lnTo>
                    <a:pt x="1457" y="821"/>
                  </a:lnTo>
                  <a:lnTo>
                    <a:pt x="1459" y="821"/>
                  </a:lnTo>
                  <a:lnTo>
                    <a:pt x="1459" y="819"/>
                  </a:lnTo>
                  <a:lnTo>
                    <a:pt x="1461" y="819"/>
                  </a:lnTo>
                  <a:lnTo>
                    <a:pt x="1463" y="819"/>
                  </a:lnTo>
                  <a:lnTo>
                    <a:pt x="1464" y="819"/>
                  </a:lnTo>
                  <a:lnTo>
                    <a:pt x="1466" y="819"/>
                  </a:lnTo>
                  <a:lnTo>
                    <a:pt x="1466" y="818"/>
                  </a:lnTo>
                  <a:lnTo>
                    <a:pt x="1468" y="818"/>
                  </a:lnTo>
                  <a:lnTo>
                    <a:pt x="1470" y="816"/>
                  </a:lnTo>
                  <a:lnTo>
                    <a:pt x="1472" y="816"/>
                  </a:lnTo>
                  <a:lnTo>
                    <a:pt x="1474" y="814"/>
                  </a:lnTo>
                  <a:lnTo>
                    <a:pt x="1476" y="814"/>
                  </a:lnTo>
                  <a:lnTo>
                    <a:pt x="1478" y="814"/>
                  </a:lnTo>
                  <a:lnTo>
                    <a:pt x="1480" y="814"/>
                  </a:lnTo>
                  <a:lnTo>
                    <a:pt x="1482" y="814"/>
                  </a:lnTo>
                  <a:lnTo>
                    <a:pt x="1482" y="812"/>
                  </a:lnTo>
                  <a:lnTo>
                    <a:pt x="1484" y="812"/>
                  </a:lnTo>
                  <a:lnTo>
                    <a:pt x="1486" y="812"/>
                  </a:lnTo>
                  <a:lnTo>
                    <a:pt x="1488" y="812"/>
                  </a:lnTo>
                  <a:lnTo>
                    <a:pt x="1490" y="810"/>
                  </a:lnTo>
                  <a:lnTo>
                    <a:pt x="1492" y="808"/>
                  </a:lnTo>
                  <a:lnTo>
                    <a:pt x="1494" y="806"/>
                  </a:lnTo>
                  <a:lnTo>
                    <a:pt x="1496" y="806"/>
                  </a:lnTo>
                  <a:lnTo>
                    <a:pt x="1498" y="806"/>
                  </a:lnTo>
                  <a:lnTo>
                    <a:pt x="1502" y="806"/>
                  </a:lnTo>
                  <a:lnTo>
                    <a:pt x="1504" y="806"/>
                  </a:lnTo>
                  <a:lnTo>
                    <a:pt x="1508" y="806"/>
                  </a:lnTo>
                  <a:lnTo>
                    <a:pt x="1510" y="806"/>
                  </a:lnTo>
                  <a:lnTo>
                    <a:pt x="1512" y="806"/>
                  </a:lnTo>
                  <a:lnTo>
                    <a:pt x="1514" y="806"/>
                  </a:lnTo>
                  <a:lnTo>
                    <a:pt x="1516" y="806"/>
                  </a:lnTo>
                  <a:lnTo>
                    <a:pt x="1518" y="806"/>
                  </a:lnTo>
                  <a:lnTo>
                    <a:pt x="1520" y="808"/>
                  </a:lnTo>
                  <a:lnTo>
                    <a:pt x="1522" y="808"/>
                  </a:lnTo>
                  <a:lnTo>
                    <a:pt x="1524" y="810"/>
                  </a:lnTo>
                  <a:lnTo>
                    <a:pt x="1526" y="810"/>
                  </a:lnTo>
                  <a:lnTo>
                    <a:pt x="1526" y="812"/>
                  </a:lnTo>
                  <a:lnTo>
                    <a:pt x="1528" y="812"/>
                  </a:lnTo>
                  <a:lnTo>
                    <a:pt x="1530" y="814"/>
                  </a:lnTo>
                  <a:lnTo>
                    <a:pt x="1532" y="814"/>
                  </a:lnTo>
                  <a:lnTo>
                    <a:pt x="1532" y="816"/>
                  </a:lnTo>
                  <a:lnTo>
                    <a:pt x="1533" y="816"/>
                  </a:lnTo>
                  <a:lnTo>
                    <a:pt x="1533" y="818"/>
                  </a:lnTo>
                  <a:lnTo>
                    <a:pt x="1535" y="818"/>
                  </a:lnTo>
                  <a:lnTo>
                    <a:pt x="1537" y="818"/>
                  </a:lnTo>
                  <a:lnTo>
                    <a:pt x="1537" y="819"/>
                  </a:lnTo>
                  <a:lnTo>
                    <a:pt x="1539" y="819"/>
                  </a:lnTo>
                  <a:lnTo>
                    <a:pt x="1539" y="821"/>
                  </a:lnTo>
                  <a:lnTo>
                    <a:pt x="1541" y="821"/>
                  </a:lnTo>
                  <a:lnTo>
                    <a:pt x="1541" y="823"/>
                  </a:lnTo>
                  <a:lnTo>
                    <a:pt x="1543" y="823"/>
                  </a:lnTo>
                  <a:lnTo>
                    <a:pt x="1543" y="825"/>
                  </a:lnTo>
                  <a:lnTo>
                    <a:pt x="1545" y="825"/>
                  </a:lnTo>
                  <a:lnTo>
                    <a:pt x="1547" y="827"/>
                  </a:lnTo>
                  <a:lnTo>
                    <a:pt x="1549" y="827"/>
                  </a:lnTo>
                  <a:lnTo>
                    <a:pt x="1551" y="827"/>
                  </a:lnTo>
                  <a:lnTo>
                    <a:pt x="1551" y="829"/>
                  </a:lnTo>
                  <a:lnTo>
                    <a:pt x="1553" y="829"/>
                  </a:lnTo>
                  <a:lnTo>
                    <a:pt x="1555" y="829"/>
                  </a:lnTo>
                  <a:lnTo>
                    <a:pt x="1555" y="831"/>
                  </a:lnTo>
                  <a:lnTo>
                    <a:pt x="1557" y="831"/>
                  </a:lnTo>
                  <a:lnTo>
                    <a:pt x="1559" y="831"/>
                  </a:lnTo>
                  <a:lnTo>
                    <a:pt x="1561" y="833"/>
                  </a:lnTo>
                  <a:lnTo>
                    <a:pt x="1563" y="835"/>
                  </a:lnTo>
                  <a:lnTo>
                    <a:pt x="1565" y="837"/>
                  </a:lnTo>
                  <a:lnTo>
                    <a:pt x="1567" y="837"/>
                  </a:lnTo>
                  <a:lnTo>
                    <a:pt x="1567" y="839"/>
                  </a:lnTo>
                  <a:lnTo>
                    <a:pt x="1569" y="839"/>
                  </a:lnTo>
                  <a:lnTo>
                    <a:pt x="1569" y="841"/>
                  </a:lnTo>
                  <a:lnTo>
                    <a:pt x="1571" y="843"/>
                  </a:lnTo>
                  <a:lnTo>
                    <a:pt x="1573" y="843"/>
                  </a:lnTo>
                  <a:lnTo>
                    <a:pt x="1575" y="845"/>
                  </a:lnTo>
                  <a:lnTo>
                    <a:pt x="1575" y="847"/>
                  </a:lnTo>
                  <a:lnTo>
                    <a:pt x="1577" y="847"/>
                  </a:lnTo>
                  <a:lnTo>
                    <a:pt x="1577" y="849"/>
                  </a:lnTo>
                  <a:lnTo>
                    <a:pt x="1579" y="849"/>
                  </a:lnTo>
                  <a:lnTo>
                    <a:pt x="1579" y="851"/>
                  </a:lnTo>
                  <a:lnTo>
                    <a:pt x="1579" y="853"/>
                  </a:lnTo>
                  <a:lnTo>
                    <a:pt x="1581" y="855"/>
                  </a:lnTo>
                  <a:lnTo>
                    <a:pt x="1581" y="857"/>
                  </a:lnTo>
                  <a:lnTo>
                    <a:pt x="1583" y="859"/>
                  </a:lnTo>
                  <a:lnTo>
                    <a:pt x="1583" y="861"/>
                  </a:lnTo>
                  <a:lnTo>
                    <a:pt x="1583" y="863"/>
                  </a:lnTo>
                  <a:lnTo>
                    <a:pt x="1585" y="863"/>
                  </a:lnTo>
                  <a:lnTo>
                    <a:pt x="1587" y="865"/>
                  </a:lnTo>
                  <a:lnTo>
                    <a:pt x="1587" y="867"/>
                  </a:lnTo>
                  <a:lnTo>
                    <a:pt x="1589" y="869"/>
                  </a:lnTo>
                  <a:lnTo>
                    <a:pt x="1591" y="871"/>
                  </a:lnTo>
                  <a:lnTo>
                    <a:pt x="1591" y="873"/>
                  </a:lnTo>
                  <a:lnTo>
                    <a:pt x="1591" y="875"/>
                  </a:lnTo>
                  <a:lnTo>
                    <a:pt x="1591" y="877"/>
                  </a:lnTo>
                  <a:lnTo>
                    <a:pt x="1591" y="879"/>
                  </a:lnTo>
                  <a:lnTo>
                    <a:pt x="1593" y="879"/>
                  </a:lnTo>
                  <a:lnTo>
                    <a:pt x="1593" y="881"/>
                  </a:lnTo>
                  <a:lnTo>
                    <a:pt x="1595" y="883"/>
                  </a:lnTo>
                  <a:lnTo>
                    <a:pt x="1597" y="885"/>
                  </a:lnTo>
                  <a:lnTo>
                    <a:pt x="1597" y="886"/>
                  </a:lnTo>
                  <a:lnTo>
                    <a:pt x="1599" y="886"/>
                  </a:lnTo>
                  <a:lnTo>
                    <a:pt x="1599" y="888"/>
                  </a:lnTo>
                  <a:lnTo>
                    <a:pt x="1601" y="888"/>
                  </a:lnTo>
                  <a:lnTo>
                    <a:pt x="1601" y="890"/>
                  </a:lnTo>
                  <a:lnTo>
                    <a:pt x="1601" y="892"/>
                  </a:lnTo>
                  <a:lnTo>
                    <a:pt x="1602" y="894"/>
                  </a:lnTo>
                  <a:lnTo>
                    <a:pt x="1602" y="896"/>
                  </a:lnTo>
                  <a:lnTo>
                    <a:pt x="1604" y="898"/>
                  </a:lnTo>
                  <a:lnTo>
                    <a:pt x="1602" y="900"/>
                  </a:lnTo>
                  <a:lnTo>
                    <a:pt x="1602" y="902"/>
                  </a:lnTo>
                  <a:lnTo>
                    <a:pt x="1601" y="902"/>
                  </a:lnTo>
                  <a:lnTo>
                    <a:pt x="1601" y="904"/>
                  </a:lnTo>
                  <a:lnTo>
                    <a:pt x="1601" y="906"/>
                  </a:lnTo>
                  <a:lnTo>
                    <a:pt x="1601" y="908"/>
                  </a:lnTo>
                  <a:lnTo>
                    <a:pt x="1599" y="910"/>
                  </a:lnTo>
                  <a:lnTo>
                    <a:pt x="1599" y="912"/>
                  </a:lnTo>
                  <a:lnTo>
                    <a:pt x="1597" y="912"/>
                  </a:lnTo>
                  <a:lnTo>
                    <a:pt x="1599" y="914"/>
                  </a:lnTo>
                  <a:lnTo>
                    <a:pt x="1597" y="916"/>
                  </a:lnTo>
                  <a:lnTo>
                    <a:pt x="1597" y="918"/>
                  </a:lnTo>
                  <a:lnTo>
                    <a:pt x="1595" y="920"/>
                  </a:lnTo>
                  <a:lnTo>
                    <a:pt x="1595" y="922"/>
                  </a:lnTo>
                  <a:lnTo>
                    <a:pt x="1597" y="922"/>
                  </a:lnTo>
                  <a:lnTo>
                    <a:pt x="1597" y="924"/>
                  </a:lnTo>
                  <a:lnTo>
                    <a:pt x="1599" y="924"/>
                  </a:lnTo>
                  <a:lnTo>
                    <a:pt x="1599" y="926"/>
                  </a:lnTo>
                  <a:lnTo>
                    <a:pt x="1601" y="928"/>
                  </a:lnTo>
                  <a:lnTo>
                    <a:pt x="1601" y="930"/>
                  </a:lnTo>
                  <a:lnTo>
                    <a:pt x="1602" y="930"/>
                  </a:lnTo>
                  <a:lnTo>
                    <a:pt x="1602" y="932"/>
                  </a:lnTo>
                  <a:lnTo>
                    <a:pt x="1604" y="932"/>
                  </a:lnTo>
                  <a:lnTo>
                    <a:pt x="1604" y="934"/>
                  </a:lnTo>
                  <a:lnTo>
                    <a:pt x="1606" y="936"/>
                  </a:lnTo>
                  <a:lnTo>
                    <a:pt x="1608" y="936"/>
                  </a:lnTo>
                  <a:lnTo>
                    <a:pt x="1608" y="938"/>
                  </a:lnTo>
                  <a:lnTo>
                    <a:pt x="1610" y="940"/>
                  </a:lnTo>
                  <a:lnTo>
                    <a:pt x="1610" y="942"/>
                  </a:lnTo>
                  <a:lnTo>
                    <a:pt x="1612" y="944"/>
                  </a:lnTo>
                  <a:lnTo>
                    <a:pt x="1614" y="944"/>
                  </a:lnTo>
                  <a:lnTo>
                    <a:pt x="1612" y="946"/>
                  </a:lnTo>
                  <a:lnTo>
                    <a:pt x="1610" y="948"/>
                  </a:lnTo>
                  <a:lnTo>
                    <a:pt x="1608" y="950"/>
                  </a:lnTo>
                  <a:lnTo>
                    <a:pt x="1608" y="952"/>
                  </a:lnTo>
                  <a:lnTo>
                    <a:pt x="1606" y="952"/>
                  </a:lnTo>
                  <a:lnTo>
                    <a:pt x="1606" y="953"/>
                  </a:lnTo>
                  <a:lnTo>
                    <a:pt x="1604" y="953"/>
                  </a:lnTo>
                  <a:lnTo>
                    <a:pt x="1604" y="955"/>
                  </a:lnTo>
                  <a:lnTo>
                    <a:pt x="1602" y="955"/>
                  </a:lnTo>
                  <a:lnTo>
                    <a:pt x="1602" y="957"/>
                  </a:lnTo>
                  <a:lnTo>
                    <a:pt x="1602" y="959"/>
                  </a:lnTo>
                  <a:lnTo>
                    <a:pt x="1601" y="959"/>
                  </a:lnTo>
                  <a:lnTo>
                    <a:pt x="1601" y="961"/>
                  </a:lnTo>
                  <a:lnTo>
                    <a:pt x="1599" y="961"/>
                  </a:lnTo>
                  <a:lnTo>
                    <a:pt x="1599" y="963"/>
                  </a:lnTo>
                  <a:lnTo>
                    <a:pt x="1599" y="965"/>
                  </a:lnTo>
                  <a:lnTo>
                    <a:pt x="1597" y="967"/>
                  </a:lnTo>
                  <a:lnTo>
                    <a:pt x="1597" y="969"/>
                  </a:lnTo>
                  <a:lnTo>
                    <a:pt x="1595" y="971"/>
                  </a:lnTo>
                  <a:lnTo>
                    <a:pt x="1595" y="973"/>
                  </a:lnTo>
                  <a:lnTo>
                    <a:pt x="1593" y="973"/>
                  </a:lnTo>
                  <a:lnTo>
                    <a:pt x="1593" y="975"/>
                  </a:lnTo>
                  <a:lnTo>
                    <a:pt x="1593" y="977"/>
                  </a:lnTo>
                  <a:lnTo>
                    <a:pt x="1593" y="979"/>
                  </a:lnTo>
                  <a:lnTo>
                    <a:pt x="1591" y="979"/>
                  </a:lnTo>
                  <a:lnTo>
                    <a:pt x="1591" y="981"/>
                  </a:lnTo>
                  <a:lnTo>
                    <a:pt x="1591" y="983"/>
                  </a:lnTo>
                  <a:lnTo>
                    <a:pt x="1589" y="985"/>
                  </a:lnTo>
                  <a:lnTo>
                    <a:pt x="1587" y="987"/>
                  </a:lnTo>
                  <a:lnTo>
                    <a:pt x="1587" y="989"/>
                  </a:lnTo>
                  <a:lnTo>
                    <a:pt x="1585" y="991"/>
                  </a:lnTo>
                  <a:lnTo>
                    <a:pt x="1585" y="993"/>
                  </a:lnTo>
                  <a:lnTo>
                    <a:pt x="1585" y="995"/>
                  </a:lnTo>
                  <a:lnTo>
                    <a:pt x="1583" y="995"/>
                  </a:lnTo>
                  <a:lnTo>
                    <a:pt x="1583" y="997"/>
                  </a:lnTo>
                  <a:lnTo>
                    <a:pt x="1583" y="999"/>
                  </a:lnTo>
                  <a:lnTo>
                    <a:pt x="1581" y="999"/>
                  </a:lnTo>
                  <a:lnTo>
                    <a:pt x="1581" y="1001"/>
                  </a:lnTo>
                  <a:lnTo>
                    <a:pt x="1579" y="1001"/>
                  </a:lnTo>
                  <a:lnTo>
                    <a:pt x="1579" y="1003"/>
                  </a:lnTo>
                  <a:lnTo>
                    <a:pt x="1579" y="1005"/>
                  </a:lnTo>
                  <a:lnTo>
                    <a:pt x="1579" y="1007"/>
                  </a:lnTo>
                  <a:lnTo>
                    <a:pt x="1577" y="1009"/>
                  </a:lnTo>
                  <a:lnTo>
                    <a:pt x="1577" y="1011"/>
                  </a:lnTo>
                  <a:lnTo>
                    <a:pt x="1575" y="1011"/>
                  </a:lnTo>
                  <a:lnTo>
                    <a:pt x="1575" y="1013"/>
                  </a:lnTo>
                  <a:lnTo>
                    <a:pt x="1575" y="1015"/>
                  </a:lnTo>
                  <a:lnTo>
                    <a:pt x="1573" y="1015"/>
                  </a:lnTo>
                  <a:lnTo>
                    <a:pt x="1573" y="1017"/>
                  </a:lnTo>
                  <a:lnTo>
                    <a:pt x="1571" y="1017"/>
                  </a:lnTo>
                  <a:lnTo>
                    <a:pt x="1571" y="1019"/>
                  </a:lnTo>
                  <a:lnTo>
                    <a:pt x="1569" y="1019"/>
                  </a:lnTo>
                  <a:lnTo>
                    <a:pt x="1569" y="1020"/>
                  </a:lnTo>
                  <a:lnTo>
                    <a:pt x="1567" y="1020"/>
                  </a:lnTo>
                  <a:lnTo>
                    <a:pt x="1565" y="1024"/>
                  </a:lnTo>
                  <a:lnTo>
                    <a:pt x="1565" y="1026"/>
                  </a:lnTo>
                  <a:lnTo>
                    <a:pt x="1563" y="1028"/>
                  </a:lnTo>
                  <a:lnTo>
                    <a:pt x="1561" y="1030"/>
                  </a:lnTo>
                  <a:lnTo>
                    <a:pt x="1561" y="1032"/>
                  </a:lnTo>
                  <a:lnTo>
                    <a:pt x="1561" y="1034"/>
                  </a:lnTo>
                  <a:lnTo>
                    <a:pt x="1559" y="1036"/>
                  </a:lnTo>
                  <a:lnTo>
                    <a:pt x="1557" y="1038"/>
                  </a:lnTo>
                  <a:lnTo>
                    <a:pt x="1557" y="1040"/>
                  </a:lnTo>
                  <a:lnTo>
                    <a:pt x="1555" y="1042"/>
                  </a:lnTo>
                  <a:lnTo>
                    <a:pt x="1553" y="1044"/>
                  </a:lnTo>
                  <a:lnTo>
                    <a:pt x="1551" y="1044"/>
                  </a:lnTo>
                  <a:lnTo>
                    <a:pt x="1551" y="1046"/>
                  </a:lnTo>
                  <a:lnTo>
                    <a:pt x="1549" y="1046"/>
                  </a:lnTo>
                  <a:lnTo>
                    <a:pt x="1549" y="1048"/>
                  </a:lnTo>
                  <a:lnTo>
                    <a:pt x="1547" y="1050"/>
                  </a:lnTo>
                  <a:lnTo>
                    <a:pt x="1545" y="1052"/>
                  </a:lnTo>
                  <a:lnTo>
                    <a:pt x="1545" y="1054"/>
                  </a:lnTo>
                  <a:lnTo>
                    <a:pt x="1543" y="1056"/>
                  </a:lnTo>
                  <a:lnTo>
                    <a:pt x="1541" y="1058"/>
                  </a:lnTo>
                  <a:lnTo>
                    <a:pt x="1541" y="1060"/>
                  </a:lnTo>
                  <a:lnTo>
                    <a:pt x="1539" y="1062"/>
                  </a:lnTo>
                  <a:lnTo>
                    <a:pt x="1539" y="1064"/>
                  </a:lnTo>
                  <a:lnTo>
                    <a:pt x="1537" y="1066"/>
                  </a:lnTo>
                  <a:lnTo>
                    <a:pt x="1537" y="1068"/>
                  </a:lnTo>
                  <a:lnTo>
                    <a:pt x="1535" y="1068"/>
                  </a:lnTo>
                  <a:lnTo>
                    <a:pt x="1535" y="1070"/>
                  </a:lnTo>
                  <a:lnTo>
                    <a:pt x="1533" y="1072"/>
                  </a:lnTo>
                  <a:lnTo>
                    <a:pt x="1533" y="1076"/>
                  </a:lnTo>
                  <a:lnTo>
                    <a:pt x="1533" y="1078"/>
                  </a:lnTo>
                  <a:lnTo>
                    <a:pt x="1532" y="1080"/>
                  </a:lnTo>
                  <a:lnTo>
                    <a:pt x="1532" y="1082"/>
                  </a:lnTo>
                  <a:lnTo>
                    <a:pt x="1532" y="1084"/>
                  </a:lnTo>
                  <a:lnTo>
                    <a:pt x="1530" y="1087"/>
                  </a:lnTo>
                  <a:lnTo>
                    <a:pt x="1530" y="1089"/>
                  </a:lnTo>
                  <a:lnTo>
                    <a:pt x="1530" y="1091"/>
                  </a:lnTo>
                  <a:lnTo>
                    <a:pt x="1528" y="1093"/>
                  </a:lnTo>
                  <a:lnTo>
                    <a:pt x="1528" y="1095"/>
                  </a:lnTo>
                  <a:lnTo>
                    <a:pt x="1526" y="1097"/>
                  </a:lnTo>
                  <a:lnTo>
                    <a:pt x="1524" y="1099"/>
                  </a:lnTo>
                  <a:lnTo>
                    <a:pt x="1522" y="1101"/>
                  </a:lnTo>
                  <a:lnTo>
                    <a:pt x="1520" y="1101"/>
                  </a:lnTo>
                  <a:lnTo>
                    <a:pt x="1520" y="1103"/>
                  </a:lnTo>
                  <a:lnTo>
                    <a:pt x="1518" y="1103"/>
                  </a:lnTo>
                  <a:lnTo>
                    <a:pt x="1518" y="1105"/>
                  </a:lnTo>
                  <a:lnTo>
                    <a:pt x="1516" y="1105"/>
                  </a:lnTo>
                  <a:lnTo>
                    <a:pt x="1514" y="1107"/>
                  </a:lnTo>
                  <a:lnTo>
                    <a:pt x="1512" y="1109"/>
                  </a:lnTo>
                  <a:lnTo>
                    <a:pt x="1510" y="1109"/>
                  </a:lnTo>
                  <a:lnTo>
                    <a:pt x="1508" y="1111"/>
                  </a:lnTo>
                  <a:lnTo>
                    <a:pt x="1508" y="1113"/>
                  </a:lnTo>
                  <a:lnTo>
                    <a:pt x="1506" y="1113"/>
                  </a:lnTo>
                  <a:lnTo>
                    <a:pt x="1504" y="1115"/>
                  </a:lnTo>
                  <a:lnTo>
                    <a:pt x="1502" y="1117"/>
                  </a:lnTo>
                  <a:lnTo>
                    <a:pt x="1500" y="1117"/>
                  </a:lnTo>
                  <a:lnTo>
                    <a:pt x="1500" y="1119"/>
                  </a:lnTo>
                  <a:lnTo>
                    <a:pt x="1498" y="1119"/>
                  </a:lnTo>
                  <a:lnTo>
                    <a:pt x="1500" y="1119"/>
                  </a:lnTo>
                  <a:lnTo>
                    <a:pt x="1500" y="1121"/>
                  </a:lnTo>
                  <a:lnTo>
                    <a:pt x="1502" y="1123"/>
                  </a:lnTo>
                  <a:lnTo>
                    <a:pt x="1502" y="1125"/>
                  </a:lnTo>
                  <a:lnTo>
                    <a:pt x="1504" y="1125"/>
                  </a:lnTo>
                  <a:lnTo>
                    <a:pt x="1504" y="1127"/>
                  </a:lnTo>
                  <a:lnTo>
                    <a:pt x="1506" y="1127"/>
                  </a:lnTo>
                  <a:lnTo>
                    <a:pt x="1506" y="1125"/>
                  </a:lnTo>
                  <a:lnTo>
                    <a:pt x="1506" y="1127"/>
                  </a:lnTo>
                  <a:lnTo>
                    <a:pt x="1508" y="1127"/>
                  </a:lnTo>
                  <a:lnTo>
                    <a:pt x="1508" y="1129"/>
                  </a:lnTo>
                  <a:lnTo>
                    <a:pt x="1510" y="1129"/>
                  </a:lnTo>
                  <a:lnTo>
                    <a:pt x="1510" y="1131"/>
                  </a:lnTo>
                  <a:lnTo>
                    <a:pt x="1512" y="1133"/>
                  </a:lnTo>
                  <a:lnTo>
                    <a:pt x="1512" y="1135"/>
                  </a:lnTo>
                  <a:lnTo>
                    <a:pt x="1512" y="1137"/>
                  </a:lnTo>
                  <a:lnTo>
                    <a:pt x="1514" y="1139"/>
                  </a:lnTo>
                  <a:lnTo>
                    <a:pt x="1514" y="1141"/>
                  </a:lnTo>
                  <a:lnTo>
                    <a:pt x="1514" y="1143"/>
                  </a:lnTo>
                  <a:lnTo>
                    <a:pt x="1514" y="1145"/>
                  </a:lnTo>
                  <a:lnTo>
                    <a:pt x="1514" y="1147"/>
                  </a:lnTo>
                  <a:lnTo>
                    <a:pt x="1514" y="1149"/>
                  </a:lnTo>
                  <a:lnTo>
                    <a:pt x="1514" y="1151"/>
                  </a:lnTo>
                  <a:lnTo>
                    <a:pt x="1514" y="1153"/>
                  </a:lnTo>
                  <a:lnTo>
                    <a:pt x="1512" y="1153"/>
                  </a:lnTo>
                  <a:lnTo>
                    <a:pt x="1514" y="1155"/>
                  </a:lnTo>
                  <a:lnTo>
                    <a:pt x="1516" y="1155"/>
                  </a:lnTo>
                  <a:lnTo>
                    <a:pt x="1518" y="1153"/>
                  </a:lnTo>
                  <a:lnTo>
                    <a:pt x="1518" y="1155"/>
                  </a:lnTo>
                  <a:lnTo>
                    <a:pt x="1520" y="1155"/>
                  </a:lnTo>
                  <a:lnTo>
                    <a:pt x="1520" y="1156"/>
                  </a:lnTo>
                  <a:lnTo>
                    <a:pt x="1520" y="1158"/>
                  </a:lnTo>
                  <a:lnTo>
                    <a:pt x="1522" y="1160"/>
                  </a:lnTo>
                  <a:lnTo>
                    <a:pt x="1522" y="1162"/>
                  </a:lnTo>
                  <a:lnTo>
                    <a:pt x="1522" y="1164"/>
                  </a:lnTo>
                  <a:lnTo>
                    <a:pt x="1520" y="1164"/>
                  </a:lnTo>
                  <a:lnTo>
                    <a:pt x="1518" y="1164"/>
                  </a:lnTo>
                  <a:lnTo>
                    <a:pt x="1518" y="1166"/>
                  </a:lnTo>
                  <a:lnTo>
                    <a:pt x="1518" y="1170"/>
                  </a:lnTo>
                  <a:lnTo>
                    <a:pt x="1516" y="1170"/>
                  </a:lnTo>
                  <a:lnTo>
                    <a:pt x="1516" y="1172"/>
                  </a:lnTo>
                  <a:lnTo>
                    <a:pt x="1514" y="1172"/>
                  </a:lnTo>
                  <a:lnTo>
                    <a:pt x="1514" y="1174"/>
                  </a:lnTo>
                  <a:lnTo>
                    <a:pt x="1514" y="1176"/>
                  </a:lnTo>
                  <a:lnTo>
                    <a:pt x="1514" y="1178"/>
                  </a:lnTo>
                  <a:lnTo>
                    <a:pt x="1516" y="1178"/>
                  </a:lnTo>
                  <a:lnTo>
                    <a:pt x="1516" y="1180"/>
                  </a:lnTo>
                  <a:lnTo>
                    <a:pt x="1514" y="1180"/>
                  </a:lnTo>
                  <a:lnTo>
                    <a:pt x="1514" y="1182"/>
                  </a:lnTo>
                  <a:lnTo>
                    <a:pt x="1512" y="1184"/>
                  </a:lnTo>
                  <a:lnTo>
                    <a:pt x="1510" y="1184"/>
                  </a:lnTo>
                  <a:lnTo>
                    <a:pt x="1508" y="1184"/>
                  </a:lnTo>
                  <a:lnTo>
                    <a:pt x="1510" y="1182"/>
                  </a:lnTo>
                  <a:lnTo>
                    <a:pt x="1508" y="1182"/>
                  </a:lnTo>
                  <a:lnTo>
                    <a:pt x="1508" y="1180"/>
                  </a:lnTo>
                  <a:lnTo>
                    <a:pt x="1508" y="1182"/>
                  </a:lnTo>
                  <a:lnTo>
                    <a:pt x="1506" y="1182"/>
                  </a:lnTo>
                  <a:lnTo>
                    <a:pt x="1506" y="1184"/>
                  </a:lnTo>
                  <a:lnTo>
                    <a:pt x="1506" y="1186"/>
                  </a:lnTo>
                  <a:lnTo>
                    <a:pt x="1504" y="1186"/>
                  </a:lnTo>
                  <a:lnTo>
                    <a:pt x="1502" y="1188"/>
                  </a:lnTo>
                  <a:lnTo>
                    <a:pt x="1500" y="1188"/>
                  </a:lnTo>
                  <a:lnTo>
                    <a:pt x="1500" y="1190"/>
                  </a:lnTo>
                  <a:lnTo>
                    <a:pt x="1498" y="1190"/>
                  </a:lnTo>
                  <a:lnTo>
                    <a:pt x="1498" y="1192"/>
                  </a:lnTo>
                  <a:lnTo>
                    <a:pt x="1496" y="1192"/>
                  </a:lnTo>
                  <a:lnTo>
                    <a:pt x="1494" y="1192"/>
                  </a:lnTo>
                  <a:lnTo>
                    <a:pt x="1492" y="1192"/>
                  </a:lnTo>
                  <a:lnTo>
                    <a:pt x="1490" y="1192"/>
                  </a:lnTo>
                  <a:lnTo>
                    <a:pt x="1488" y="1192"/>
                  </a:lnTo>
                  <a:lnTo>
                    <a:pt x="1488" y="1194"/>
                  </a:lnTo>
                  <a:lnTo>
                    <a:pt x="1486" y="1194"/>
                  </a:lnTo>
                  <a:lnTo>
                    <a:pt x="1486" y="1196"/>
                  </a:lnTo>
                  <a:lnTo>
                    <a:pt x="1484" y="1198"/>
                  </a:lnTo>
                  <a:lnTo>
                    <a:pt x="1482" y="1198"/>
                  </a:lnTo>
                  <a:lnTo>
                    <a:pt x="1480" y="1198"/>
                  </a:lnTo>
                  <a:lnTo>
                    <a:pt x="1480" y="1200"/>
                  </a:lnTo>
                  <a:lnTo>
                    <a:pt x="1478" y="1200"/>
                  </a:lnTo>
                  <a:lnTo>
                    <a:pt x="1478" y="1202"/>
                  </a:lnTo>
                  <a:lnTo>
                    <a:pt x="1476" y="1204"/>
                  </a:lnTo>
                  <a:lnTo>
                    <a:pt x="1476" y="1206"/>
                  </a:lnTo>
                  <a:lnTo>
                    <a:pt x="1474" y="1206"/>
                  </a:lnTo>
                  <a:lnTo>
                    <a:pt x="1474" y="1208"/>
                  </a:lnTo>
                  <a:lnTo>
                    <a:pt x="1472" y="1210"/>
                  </a:lnTo>
                  <a:lnTo>
                    <a:pt x="1472" y="1212"/>
                  </a:lnTo>
                  <a:lnTo>
                    <a:pt x="1470" y="1216"/>
                  </a:lnTo>
                  <a:lnTo>
                    <a:pt x="1470" y="1218"/>
                  </a:lnTo>
                  <a:lnTo>
                    <a:pt x="1470" y="1220"/>
                  </a:lnTo>
                  <a:lnTo>
                    <a:pt x="1468" y="1222"/>
                  </a:lnTo>
                  <a:lnTo>
                    <a:pt x="1466" y="1225"/>
                  </a:lnTo>
                  <a:lnTo>
                    <a:pt x="1464" y="1227"/>
                  </a:lnTo>
                  <a:lnTo>
                    <a:pt x="1463" y="1229"/>
                  </a:lnTo>
                  <a:lnTo>
                    <a:pt x="1463" y="1231"/>
                  </a:lnTo>
                  <a:lnTo>
                    <a:pt x="1461" y="1233"/>
                  </a:lnTo>
                  <a:lnTo>
                    <a:pt x="1461" y="1235"/>
                  </a:lnTo>
                  <a:lnTo>
                    <a:pt x="1461" y="1237"/>
                  </a:lnTo>
                  <a:lnTo>
                    <a:pt x="1461" y="1239"/>
                  </a:lnTo>
                  <a:lnTo>
                    <a:pt x="1459" y="1243"/>
                  </a:lnTo>
                  <a:lnTo>
                    <a:pt x="1459" y="1245"/>
                  </a:lnTo>
                  <a:lnTo>
                    <a:pt x="1457" y="1247"/>
                  </a:lnTo>
                  <a:lnTo>
                    <a:pt x="1457" y="1249"/>
                  </a:lnTo>
                  <a:lnTo>
                    <a:pt x="1455" y="1249"/>
                  </a:lnTo>
                  <a:lnTo>
                    <a:pt x="1453" y="1251"/>
                  </a:lnTo>
                  <a:lnTo>
                    <a:pt x="1451" y="1253"/>
                  </a:lnTo>
                  <a:lnTo>
                    <a:pt x="1449" y="1255"/>
                  </a:lnTo>
                  <a:lnTo>
                    <a:pt x="1447" y="1255"/>
                  </a:lnTo>
                  <a:lnTo>
                    <a:pt x="1445" y="1255"/>
                  </a:lnTo>
                  <a:lnTo>
                    <a:pt x="1443" y="1255"/>
                  </a:lnTo>
                  <a:lnTo>
                    <a:pt x="1439" y="1253"/>
                  </a:lnTo>
                  <a:lnTo>
                    <a:pt x="1435" y="1253"/>
                  </a:lnTo>
                  <a:lnTo>
                    <a:pt x="1433" y="1255"/>
                  </a:lnTo>
                  <a:lnTo>
                    <a:pt x="1431" y="1255"/>
                  </a:lnTo>
                  <a:lnTo>
                    <a:pt x="1425" y="1255"/>
                  </a:lnTo>
                  <a:lnTo>
                    <a:pt x="1421" y="1255"/>
                  </a:lnTo>
                  <a:lnTo>
                    <a:pt x="1419" y="1255"/>
                  </a:lnTo>
                  <a:lnTo>
                    <a:pt x="1417" y="1255"/>
                  </a:lnTo>
                  <a:lnTo>
                    <a:pt x="1415" y="1257"/>
                  </a:lnTo>
                  <a:lnTo>
                    <a:pt x="1413" y="1257"/>
                  </a:lnTo>
                  <a:lnTo>
                    <a:pt x="1411" y="1259"/>
                  </a:lnTo>
                  <a:lnTo>
                    <a:pt x="1409" y="1261"/>
                  </a:lnTo>
                  <a:lnTo>
                    <a:pt x="1407" y="1263"/>
                  </a:lnTo>
                  <a:lnTo>
                    <a:pt x="1403" y="1267"/>
                  </a:lnTo>
                  <a:lnTo>
                    <a:pt x="1397" y="1271"/>
                  </a:lnTo>
                  <a:lnTo>
                    <a:pt x="1395" y="1273"/>
                  </a:lnTo>
                  <a:lnTo>
                    <a:pt x="1394" y="1275"/>
                  </a:lnTo>
                  <a:lnTo>
                    <a:pt x="1392" y="1277"/>
                  </a:lnTo>
                  <a:lnTo>
                    <a:pt x="1390" y="1279"/>
                  </a:lnTo>
                  <a:lnTo>
                    <a:pt x="1388" y="1281"/>
                  </a:lnTo>
                  <a:lnTo>
                    <a:pt x="1384" y="1287"/>
                  </a:lnTo>
                  <a:lnTo>
                    <a:pt x="1382" y="1289"/>
                  </a:lnTo>
                  <a:lnTo>
                    <a:pt x="1380" y="1290"/>
                  </a:lnTo>
                  <a:lnTo>
                    <a:pt x="1380" y="1292"/>
                  </a:lnTo>
                  <a:lnTo>
                    <a:pt x="1380" y="1294"/>
                  </a:lnTo>
                  <a:lnTo>
                    <a:pt x="1378" y="1298"/>
                  </a:lnTo>
                  <a:lnTo>
                    <a:pt x="1376" y="1302"/>
                  </a:lnTo>
                  <a:lnTo>
                    <a:pt x="1374" y="1304"/>
                  </a:lnTo>
                  <a:lnTo>
                    <a:pt x="1374" y="1306"/>
                  </a:lnTo>
                  <a:lnTo>
                    <a:pt x="1374" y="1308"/>
                  </a:lnTo>
                  <a:lnTo>
                    <a:pt x="1372" y="1308"/>
                  </a:lnTo>
                  <a:lnTo>
                    <a:pt x="1372" y="1310"/>
                  </a:lnTo>
                  <a:lnTo>
                    <a:pt x="1370" y="1310"/>
                  </a:lnTo>
                  <a:lnTo>
                    <a:pt x="1370" y="1312"/>
                  </a:lnTo>
                  <a:lnTo>
                    <a:pt x="1368" y="1312"/>
                  </a:lnTo>
                  <a:lnTo>
                    <a:pt x="1366" y="1312"/>
                  </a:lnTo>
                  <a:lnTo>
                    <a:pt x="1366" y="1314"/>
                  </a:lnTo>
                  <a:lnTo>
                    <a:pt x="1364" y="1314"/>
                  </a:lnTo>
                  <a:lnTo>
                    <a:pt x="1362" y="1314"/>
                  </a:lnTo>
                  <a:lnTo>
                    <a:pt x="1360" y="1316"/>
                  </a:lnTo>
                  <a:lnTo>
                    <a:pt x="1358" y="1316"/>
                  </a:lnTo>
                  <a:lnTo>
                    <a:pt x="1356" y="1316"/>
                  </a:lnTo>
                  <a:lnTo>
                    <a:pt x="1356" y="1318"/>
                  </a:lnTo>
                  <a:lnTo>
                    <a:pt x="1354" y="1318"/>
                  </a:lnTo>
                  <a:lnTo>
                    <a:pt x="1352" y="1318"/>
                  </a:lnTo>
                  <a:lnTo>
                    <a:pt x="1350" y="1318"/>
                  </a:lnTo>
                  <a:lnTo>
                    <a:pt x="1350" y="1320"/>
                  </a:lnTo>
                  <a:lnTo>
                    <a:pt x="1348" y="1320"/>
                  </a:lnTo>
                  <a:lnTo>
                    <a:pt x="1348" y="1322"/>
                  </a:lnTo>
                  <a:lnTo>
                    <a:pt x="1346" y="1322"/>
                  </a:lnTo>
                  <a:lnTo>
                    <a:pt x="1346" y="1324"/>
                  </a:lnTo>
                  <a:lnTo>
                    <a:pt x="1344" y="1322"/>
                  </a:lnTo>
                  <a:lnTo>
                    <a:pt x="1344" y="1324"/>
                  </a:lnTo>
                  <a:lnTo>
                    <a:pt x="1342" y="1324"/>
                  </a:lnTo>
                  <a:lnTo>
                    <a:pt x="1342" y="1322"/>
                  </a:lnTo>
                  <a:lnTo>
                    <a:pt x="1342" y="1324"/>
                  </a:lnTo>
                  <a:lnTo>
                    <a:pt x="1342" y="1326"/>
                  </a:lnTo>
                  <a:lnTo>
                    <a:pt x="1340" y="1326"/>
                  </a:lnTo>
                  <a:lnTo>
                    <a:pt x="1340" y="1324"/>
                  </a:lnTo>
                  <a:lnTo>
                    <a:pt x="1340" y="1326"/>
                  </a:lnTo>
                  <a:lnTo>
                    <a:pt x="1338" y="1326"/>
                  </a:lnTo>
                  <a:lnTo>
                    <a:pt x="1338" y="1328"/>
                  </a:lnTo>
                  <a:lnTo>
                    <a:pt x="1336" y="1328"/>
                  </a:lnTo>
                  <a:lnTo>
                    <a:pt x="1336" y="1330"/>
                  </a:lnTo>
                  <a:lnTo>
                    <a:pt x="1334" y="1330"/>
                  </a:lnTo>
                  <a:lnTo>
                    <a:pt x="1334" y="1332"/>
                  </a:lnTo>
                  <a:lnTo>
                    <a:pt x="1332" y="1332"/>
                  </a:lnTo>
                  <a:lnTo>
                    <a:pt x="1332" y="1334"/>
                  </a:lnTo>
                  <a:lnTo>
                    <a:pt x="1334" y="1334"/>
                  </a:lnTo>
                  <a:lnTo>
                    <a:pt x="1334" y="1336"/>
                  </a:lnTo>
                  <a:lnTo>
                    <a:pt x="1334" y="1338"/>
                  </a:lnTo>
                  <a:lnTo>
                    <a:pt x="1334" y="1340"/>
                  </a:lnTo>
                  <a:lnTo>
                    <a:pt x="1332" y="1340"/>
                  </a:lnTo>
                  <a:lnTo>
                    <a:pt x="1332" y="1342"/>
                  </a:lnTo>
                  <a:lnTo>
                    <a:pt x="1330" y="1344"/>
                  </a:lnTo>
                  <a:lnTo>
                    <a:pt x="1330" y="1346"/>
                  </a:lnTo>
                  <a:lnTo>
                    <a:pt x="1328" y="1346"/>
                  </a:lnTo>
                  <a:lnTo>
                    <a:pt x="1328" y="1348"/>
                  </a:lnTo>
                  <a:lnTo>
                    <a:pt x="1328" y="1350"/>
                  </a:lnTo>
                  <a:lnTo>
                    <a:pt x="1326" y="1350"/>
                  </a:lnTo>
                  <a:lnTo>
                    <a:pt x="1326" y="1352"/>
                  </a:lnTo>
                  <a:lnTo>
                    <a:pt x="1325" y="1352"/>
                  </a:lnTo>
                  <a:lnTo>
                    <a:pt x="1323" y="1352"/>
                  </a:lnTo>
                  <a:lnTo>
                    <a:pt x="1323" y="1350"/>
                  </a:lnTo>
                  <a:lnTo>
                    <a:pt x="1321" y="1350"/>
                  </a:lnTo>
                  <a:lnTo>
                    <a:pt x="1321" y="1348"/>
                  </a:lnTo>
                  <a:lnTo>
                    <a:pt x="1319" y="1348"/>
                  </a:lnTo>
                  <a:lnTo>
                    <a:pt x="1317" y="1348"/>
                  </a:lnTo>
                  <a:lnTo>
                    <a:pt x="1317" y="1346"/>
                  </a:lnTo>
                  <a:lnTo>
                    <a:pt x="1315" y="1346"/>
                  </a:lnTo>
                  <a:lnTo>
                    <a:pt x="1315" y="1344"/>
                  </a:lnTo>
                  <a:lnTo>
                    <a:pt x="1313" y="1344"/>
                  </a:lnTo>
                  <a:lnTo>
                    <a:pt x="1313" y="1342"/>
                  </a:lnTo>
                  <a:lnTo>
                    <a:pt x="1313" y="1340"/>
                  </a:lnTo>
                  <a:lnTo>
                    <a:pt x="1311" y="1340"/>
                  </a:lnTo>
                  <a:lnTo>
                    <a:pt x="1311" y="1338"/>
                  </a:lnTo>
                  <a:lnTo>
                    <a:pt x="1311" y="1336"/>
                  </a:lnTo>
                  <a:lnTo>
                    <a:pt x="1311" y="1334"/>
                  </a:lnTo>
                  <a:lnTo>
                    <a:pt x="1309" y="1334"/>
                  </a:lnTo>
                  <a:lnTo>
                    <a:pt x="1307" y="1334"/>
                  </a:lnTo>
                  <a:lnTo>
                    <a:pt x="1305" y="1334"/>
                  </a:lnTo>
                  <a:lnTo>
                    <a:pt x="1305" y="1336"/>
                  </a:lnTo>
                  <a:lnTo>
                    <a:pt x="1303" y="1336"/>
                  </a:lnTo>
                  <a:lnTo>
                    <a:pt x="1301" y="1336"/>
                  </a:lnTo>
                  <a:lnTo>
                    <a:pt x="1301" y="1334"/>
                  </a:lnTo>
                  <a:lnTo>
                    <a:pt x="1303" y="1334"/>
                  </a:lnTo>
                  <a:lnTo>
                    <a:pt x="1303" y="1332"/>
                  </a:lnTo>
                  <a:lnTo>
                    <a:pt x="1303" y="1330"/>
                  </a:lnTo>
                  <a:lnTo>
                    <a:pt x="1301" y="1328"/>
                  </a:lnTo>
                  <a:lnTo>
                    <a:pt x="1299" y="1328"/>
                  </a:lnTo>
                  <a:lnTo>
                    <a:pt x="1299" y="1330"/>
                  </a:lnTo>
                  <a:lnTo>
                    <a:pt x="1297" y="1330"/>
                  </a:lnTo>
                  <a:lnTo>
                    <a:pt x="1297" y="1328"/>
                  </a:lnTo>
                  <a:lnTo>
                    <a:pt x="1297" y="1326"/>
                  </a:lnTo>
                  <a:lnTo>
                    <a:pt x="1297" y="1324"/>
                  </a:lnTo>
                  <a:lnTo>
                    <a:pt x="1297" y="1322"/>
                  </a:lnTo>
                  <a:lnTo>
                    <a:pt x="1297" y="1320"/>
                  </a:lnTo>
                  <a:lnTo>
                    <a:pt x="1297" y="1318"/>
                  </a:lnTo>
                  <a:lnTo>
                    <a:pt x="1297" y="1316"/>
                  </a:lnTo>
                  <a:lnTo>
                    <a:pt x="1299" y="1316"/>
                  </a:lnTo>
                  <a:lnTo>
                    <a:pt x="1299" y="1314"/>
                  </a:lnTo>
                  <a:lnTo>
                    <a:pt x="1301" y="1314"/>
                  </a:lnTo>
                  <a:lnTo>
                    <a:pt x="1303" y="1314"/>
                  </a:lnTo>
                  <a:lnTo>
                    <a:pt x="1303" y="1312"/>
                  </a:lnTo>
                  <a:lnTo>
                    <a:pt x="1305" y="1312"/>
                  </a:lnTo>
                  <a:lnTo>
                    <a:pt x="1303" y="1310"/>
                  </a:lnTo>
                  <a:lnTo>
                    <a:pt x="1301" y="1310"/>
                  </a:lnTo>
                  <a:lnTo>
                    <a:pt x="1299" y="1310"/>
                  </a:lnTo>
                  <a:lnTo>
                    <a:pt x="1299" y="1308"/>
                  </a:lnTo>
                  <a:lnTo>
                    <a:pt x="1299" y="1310"/>
                  </a:lnTo>
                  <a:lnTo>
                    <a:pt x="1297" y="1310"/>
                  </a:lnTo>
                  <a:lnTo>
                    <a:pt x="1295" y="1310"/>
                  </a:lnTo>
                  <a:lnTo>
                    <a:pt x="1295" y="1312"/>
                  </a:lnTo>
                  <a:lnTo>
                    <a:pt x="1293" y="1312"/>
                  </a:lnTo>
                  <a:lnTo>
                    <a:pt x="1293" y="1310"/>
                  </a:lnTo>
                  <a:lnTo>
                    <a:pt x="1293" y="1308"/>
                  </a:lnTo>
                  <a:lnTo>
                    <a:pt x="1291" y="1308"/>
                  </a:lnTo>
                  <a:lnTo>
                    <a:pt x="1291" y="1306"/>
                  </a:lnTo>
                  <a:lnTo>
                    <a:pt x="1291" y="1304"/>
                  </a:lnTo>
                  <a:lnTo>
                    <a:pt x="1291" y="1302"/>
                  </a:lnTo>
                  <a:lnTo>
                    <a:pt x="1293" y="1302"/>
                  </a:lnTo>
                  <a:lnTo>
                    <a:pt x="1295" y="1302"/>
                  </a:lnTo>
                  <a:lnTo>
                    <a:pt x="1295" y="1300"/>
                  </a:lnTo>
                  <a:lnTo>
                    <a:pt x="1297" y="1300"/>
                  </a:lnTo>
                  <a:lnTo>
                    <a:pt x="1297" y="1298"/>
                  </a:lnTo>
                  <a:lnTo>
                    <a:pt x="1297" y="1296"/>
                  </a:lnTo>
                  <a:lnTo>
                    <a:pt x="1299" y="1296"/>
                  </a:lnTo>
                  <a:lnTo>
                    <a:pt x="1299" y="1294"/>
                  </a:lnTo>
                  <a:lnTo>
                    <a:pt x="1297" y="1294"/>
                  </a:lnTo>
                  <a:lnTo>
                    <a:pt x="1297" y="1292"/>
                  </a:lnTo>
                  <a:lnTo>
                    <a:pt x="1299" y="1292"/>
                  </a:lnTo>
                  <a:lnTo>
                    <a:pt x="1299" y="1290"/>
                  </a:lnTo>
                  <a:lnTo>
                    <a:pt x="1301" y="1290"/>
                  </a:lnTo>
                  <a:lnTo>
                    <a:pt x="1301" y="1289"/>
                  </a:lnTo>
                  <a:lnTo>
                    <a:pt x="1303" y="1289"/>
                  </a:lnTo>
                  <a:lnTo>
                    <a:pt x="1303" y="1287"/>
                  </a:lnTo>
                  <a:lnTo>
                    <a:pt x="1305" y="1285"/>
                  </a:lnTo>
                  <a:lnTo>
                    <a:pt x="1307" y="1285"/>
                  </a:lnTo>
                  <a:lnTo>
                    <a:pt x="1307" y="1283"/>
                  </a:lnTo>
                  <a:lnTo>
                    <a:pt x="1309" y="1283"/>
                  </a:lnTo>
                  <a:lnTo>
                    <a:pt x="1309" y="1285"/>
                  </a:lnTo>
                  <a:lnTo>
                    <a:pt x="1309" y="1283"/>
                  </a:lnTo>
                  <a:lnTo>
                    <a:pt x="1311" y="1283"/>
                  </a:lnTo>
                  <a:lnTo>
                    <a:pt x="1311" y="1281"/>
                  </a:lnTo>
                  <a:lnTo>
                    <a:pt x="1309" y="1281"/>
                  </a:lnTo>
                  <a:lnTo>
                    <a:pt x="1309" y="1279"/>
                  </a:lnTo>
                  <a:lnTo>
                    <a:pt x="1309" y="1277"/>
                  </a:lnTo>
                  <a:lnTo>
                    <a:pt x="1307" y="1277"/>
                  </a:lnTo>
                  <a:lnTo>
                    <a:pt x="1307" y="1275"/>
                  </a:lnTo>
                  <a:lnTo>
                    <a:pt x="1309" y="1275"/>
                  </a:lnTo>
                  <a:lnTo>
                    <a:pt x="1309" y="1273"/>
                  </a:lnTo>
                  <a:lnTo>
                    <a:pt x="1311" y="1273"/>
                  </a:lnTo>
                  <a:lnTo>
                    <a:pt x="1311" y="1271"/>
                  </a:lnTo>
                  <a:lnTo>
                    <a:pt x="1313" y="1271"/>
                  </a:lnTo>
                  <a:lnTo>
                    <a:pt x="1315" y="1269"/>
                  </a:lnTo>
                  <a:lnTo>
                    <a:pt x="1317" y="1269"/>
                  </a:lnTo>
                  <a:lnTo>
                    <a:pt x="1317" y="1267"/>
                  </a:lnTo>
                  <a:lnTo>
                    <a:pt x="1315" y="1267"/>
                  </a:lnTo>
                  <a:lnTo>
                    <a:pt x="1315" y="1265"/>
                  </a:lnTo>
                  <a:lnTo>
                    <a:pt x="1315" y="1263"/>
                  </a:lnTo>
                  <a:lnTo>
                    <a:pt x="1315" y="1261"/>
                  </a:lnTo>
                  <a:lnTo>
                    <a:pt x="1313" y="1261"/>
                  </a:lnTo>
                  <a:lnTo>
                    <a:pt x="1313" y="1259"/>
                  </a:lnTo>
                  <a:lnTo>
                    <a:pt x="1311" y="1257"/>
                  </a:lnTo>
                  <a:lnTo>
                    <a:pt x="1313" y="1255"/>
                  </a:lnTo>
                  <a:lnTo>
                    <a:pt x="1311" y="1255"/>
                  </a:lnTo>
                  <a:lnTo>
                    <a:pt x="1311" y="1253"/>
                  </a:lnTo>
                  <a:lnTo>
                    <a:pt x="1309" y="1253"/>
                  </a:lnTo>
                  <a:lnTo>
                    <a:pt x="1309" y="1251"/>
                  </a:lnTo>
                  <a:lnTo>
                    <a:pt x="1307" y="1251"/>
                  </a:lnTo>
                  <a:lnTo>
                    <a:pt x="1307" y="1249"/>
                  </a:lnTo>
                  <a:lnTo>
                    <a:pt x="1307" y="1247"/>
                  </a:lnTo>
                  <a:lnTo>
                    <a:pt x="1307" y="1245"/>
                  </a:lnTo>
                  <a:lnTo>
                    <a:pt x="1309" y="1245"/>
                  </a:lnTo>
                  <a:lnTo>
                    <a:pt x="1311" y="1243"/>
                  </a:lnTo>
                  <a:lnTo>
                    <a:pt x="1313" y="1243"/>
                  </a:lnTo>
                  <a:lnTo>
                    <a:pt x="1311" y="1243"/>
                  </a:lnTo>
                  <a:lnTo>
                    <a:pt x="1311" y="1241"/>
                  </a:lnTo>
                  <a:lnTo>
                    <a:pt x="1311" y="1239"/>
                  </a:lnTo>
                  <a:lnTo>
                    <a:pt x="1311" y="1237"/>
                  </a:lnTo>
                  <a:lnTo>
                    <a:pt x="1311" y="1235"/>
                  </a:lnTo>
                  <a:lnTo>
                    <a:pt x="1311" y="1233"/>
                  </a:lnTo>
                  <a:lnTo>
                    <a:pt x="1313" y="1233"/>
                  </a:lnTo>
                  <a:lnTo>
                    <a:pt x="1315" y="1233"/>
                  </a:lnTo>
                  <a:lnTo>
                    <a:pt x="1317" y="1235"/>
                  </a:lnTo>
                  <a:lnTo>
                    <a:pt x="1319" y="1235"/>
                  </a:lnTo>
                  <a:lnTo>
                    <a:pt x="1319" y="1237"/>
                  </a:lnTo>
                  <a:lnTo>
                    <a:pt x="1319" y="1235"/>
                  </a:lnTo>
                  <a:lnTo>
                    <a:pt x="1321" y="1235"/>
                  </a:lnTo>
                  <a:lnTo>
                    <a:pt x="1321" y="1233"/>
                  </a:lnTo>
                  <a:lnTo>
                    <a:pt x="1319" y="1233"/>
                  </a:lnTo>
                  <a:lnTo>
                    <a:pt x="1317" y="1233"/>
                  </a:lnTo>
                  <a:lnTo>
                    <a:pt x="1315" y="1233"/>
                  </a:lnTo>
                  <a:lnTo>
                    <a:pt x="1313" y="1231"/>
                  </a:lnTo>
                  <a:lnTo>
                    <a:pt x="1313" y="1229"/>
                  </a:lnTo>
                  <a:lnTo>
                    <a:pt x="1311" y="1229"/>
                  </a:lnTo>
                  <a:lnTo>
                    <a:pt x="1311" y="1231"/>
                  </a:lnTo>
                  <a:lnTo>
                    <a:pt x="1311" y="1229"/>
                  </a:lnTo>
                  <a:lnTo>
                    <a:pt x="1309" y="1229"/>
                  </a:lnTo>
                  <a:lnTo>
                    <a:pt x="1309" y="1227"/>
                  </a:lnTo>
                  <a:lnTo>
                    <a:pt x="1307" y="1227"/>
                  </a:lnTo>
                  <a:lnTo>
                    <a:pt x="1305" y="1229"/>
                  </a:lnTo>
                  <a:lnTo>
                    <a:pt x="1303" y="1229"/>
                  </a:lnTo>
                  <a:lnTo>
                    <a:pt x="1303" y="1231"/>
                  </a:lnTo>
                  <a:lnTo>
                    <a:pt x="1301" y="1233"/>
                  </a:lnTo>
                  <a:lnTo>
                    <a:pt x="1301" y="1235"/>
                  </a:lnTo>
                  <a:lnTo>
                    <a:pt x="1299" y="1235"/>
                  </a:lnTo>
                  <a:lnTo>
                    <a:pt x="1299" y="1237"/>
                  </a:lnTo>
                  <a:lnTo>
                    <a:pt x="1297" y="1237"/>
                  </a:lnTo>
                  <a:lnTo>
                    <a:pt x="1297" y="1235"/>
                  </a:lnTo>
                  <a:lnTo>
                    <a:pt x="1295" y="1235"/>
                  </a:lnTo>
                  <a:lnTo>
                    <a:pt x="1295" y="1233"/>
                  </a:lnTo>
                  <a:lnTo>
                    <a:pt x="1295" y="1231"/>
                  </a:lnTo>
                  <a:lnTo>
                    <a:pt x="1293" y="1231"/>
                  </a:lnTo>
                  <a:lnTo>
                    <a:pt x="1293" y="1229"/>
                  </a:lnTo>
                  <a:lnTo>
                    <a:pt x="1291" y="1227"/>
                  </a:lnTo>
                  <a:lnTo>
                    <a:pt x="1291" y="1225"/>
                  </a:lnTo>
                  <a:lnTo>
                    <a:pt x="1289" y="1225"/>
                  </a:lnTo>
                  <a:lnTo>
                    <a:pt x="1289" y="1223"/>
                  </a:lnTo>
                  <a:lnTo>
                    <a:pt x="1289" y="1222"/>
                  </a:lnTo>
                  <a:lnTo>
                    <a:pt x="1287" y="1222"/>
                  </a:lnTo>
                  <a:lnTo>
                    <a:pt x="1287" y="1220"/>
                  </a:lnTo>
                  <a:lnTo>
                    <a:pt x="1285" y="1220"/>
                  </a:lnTo>
                  <a:lnTo>
                    <a:pt x="1283" y="1220"/>
                  </a:lnTo>
                  <a:lnTo>
                    <a:pt x="1283" y="1218"/>
                  </a:lnTo>
                  <a:lnTo>
                    <a:pt x="1283" y="1216"/>
                  </a:lnTo>
                  <a:lnTo>
                    <a:pt x="1283" y="1214"/>
                  </a:lnTo>
                  <a:lnTo>
                    <a:pt x="1281" y="1214"/>
                  </a:lnTo>
                  <a:lnTo>
                    <a:pt x="1279" y="1212"/>
                  </a:lnTo>
                  <a:lnTo>
                    <a:pt x="1277" y="1212"/>
                  </a:lnTo>
                  <a:lnTo>
                    <a:pt x="1277" y="1210"/>
                  </a:lnTo>
                  <a:lnTo>
                    <a:pt x="1275" y="1210"/>
                  </a:lnTo>
                  <a:lnTo>
                    <a:pt x="1273" y="1210"/>
                  </a:lnTo>
                  <a:lnTo>
                    <a:pt x="1271" y="1210"/>
                  </a:lnTo>
                  <a:lnTo>
                    <a:pt x="1269" y="1210"/>
                  </a:lnTo>
                  <a:lnTo>
                    <a:pt x="1267" y="1210"/>
                  </a:lnTo>
                  <a:lnTo>
                    <a:pt x="1265" y="1210"/>
                  </a:lnTo>
                  <a:lnTo>
                    <a:pt x="1265" y="1212"/>
                  </a:lnTo>
                  <a:lnTo>
                    <a:pt x="1263" y="1210"/>
                  </a:lnTo>
                  <a:lnTo>
                    <a:pt x="1261" y="1210"/>
                  </a:lnTo>
                  <a:lnTo>
                    <a:pt x="1261" y="1212"/>
                  </a:lnTo>
                  <a:lnTo>
                    <a:pt x="1259" y="1212"/>
                  </a:lnTo>
                  <a:lnTo>
                    <a:pt x="1259" y="1214"/>
                  </a:lnTo>
                  <a:lnTo>
                    <a:pt x="1259" y="1216"/>
                  </a:lnTo>
                  <a:lnTo>
                    <a:pt x="1259" y="1218"/>
                  </a:lnTo>
                  <a:lnTo>
                    <a:pt x="1259" y="1220"/>
                  </a:lnTo>
                  <a:lnTo>
                    <a:pt x="1259" y="1222"/>
                  </a:lnTo>
                  <a:lnTo>
                    <a:pt x="1259" y="1223"/>
                  </a:lnTo>
                  <a:lnTo>
                    <a:pt x="1259" y="1225"/>
                  </a:lnTo>
                  <a:lnTo>
                    <a:pt x="1257" y="1225"/>
                  </a:lnTo>
                  <a:lnTo>
                    <a:pt x="1256" y="1225"/>
                  </a:lnTo>
                  <a:lnTo>
                    <a:pt x="1256" y="1223"/>
                  </a:lnTo>
                  <a:lnTo>
                    <a:pt x="1254" y="1223"/>
                  </a:lnTo>
                  <a:lnTo>
                    <a:pt x="1252" y="1225"/>
                  </a:lnTo>
                  <a:lnTo>
                    <a:pt x="1250" y="1225"/>
                  </a:lnTo>
                  <a:lnTo>
                    <a:pt x="1250" y="1227"/>
                  </a:lnTo>
                  <a:lnTo>
                    <a:pt x="1248" y="1227"/>
                  </a:lnTo>
                  <a:lnTo>
                    <a:pt x="1246" y="1227"/>
                  </a:lnTo>
                  <a:lnTo>
                    <a:pt x="1246" y="1225"/>
                  </a:lnTo>
                  <a:lnTo>
                    <a:pt x="1244" y="1225"/>
                  </a:lnTo>
                  <a:lnTo>
                    <a:pt x="1244" y="1227"/>
                  </a:lnTo>
                  <a:lnTo>
                    <a:pt x="1242" y="1227"/>
                  </a:lnTo>
                  <a:lnTo>
                    <a:pt x="1244" y="1227"/>
                  </a:lnTo>
                  <a:lnTo>
                    <a:pt x="1244" y="1229"/>
                  </a:lnTo>
                  <a:lnTo>
                    <a:pt x="1244" y="1231"/>
                  </a:lnTo>
                  <a:lnTo>
                    <a:pt x="1242" y="1231"/>
                  </a:lnTo>
                  <a:lnTo>
                    <a:pt x="1242" y="1233"/>
                  </a:lnTo>
                  <a:lnTo>
                    <a:pt x="1240" y="1233"/>
                  </a:lnTo>
                  <a:lnTo>
                    <a:pt x="1240" y="1235"/>
                  </a:lnTo>
                  <a:lnTo>
                    <a:pt x="1238" y="1235"/>
                  </a:lnTo>
                  <a:lnTo>
                    <a:pt x="1238" y="1237"/>
                  </a:lnTo>
                  <a:lnTo>
                    <a:pt x="1238" y="1239"/>
                  </a:lnTo>
                  <a:lnTo>
                    <a:pt x="1236" y="1239"/>
                  </a:lnTo>
                  <a:lnTo>
                    <a:pt x="1234" y="1239"/>
                  </a:lnTo>
                  <a:lnTo>
                    <a:pt x="1234" y="1237"/>
                  </a:lnTo>
                  <a:lnTo>
                    <a:pt x="1232" y="1237"/>
                  </a:lnTo>
                  <a:lnTo>
                    <a:pt x="1232" y="1235"/>
                  </a:lnTo>
                  <a:lnTo>
                    <a:pt x="1230" y="1235"/>
                  </a:lnTo>
                  <a:lnTo>
                    <a:pt x="1230" y="1233"/>
                  </a:lnTo>
                  <a:lnTo>
                    <a:pt x="1228" y="1233"/>
                  </a:lnTo>
                  <a:lnTo>
                    <a:pt x="1228" y="1231"/>
                  </a:lnTo>
                  <a:lnTo>
                    <a:pt x="1226" y="1231"/>
                  </a:lnTo>
                  <a:lnTo>
                    <a:pt x="1226" y="1229"/>
                  </a:lnTo>
                  <a:lnTo>
                    <a:pt x="1224" y="1229"/>
                  </a:lnTo>
                  <a:lnTo>
                    <a:pt x="1224" y="1227"/>
                  </a:lnTo>
                  <a:lnTo>
                    <a:pt x="1222" y="1227"/>
                  </a:lnTo>
                  <a:lnTo>
                    <a:pt x="1222" y="1225"/>
                  </a:lnTo>
                  <a:lnTo>
                    <a:pt x="1220" y="1225"/>
                  </a:lnTo>
                  <a:lnTo>
                    <a:pt x="1220" y="1223"/>
                  </a:lnTo>
                  <a:lnTo>
                    <a:pt x="1220" y="1222"/>
                  </a:lnTo>
                  <a:lnTo>
                    <a:pt x="1218" y="1222"/>
                  </a:lnTo>
                  <a:lnTo>
                    <a:pt x="1216" y="1222"/>
                  </a:lnTo>
                  <a:lnTo>
                    <a:pt x="1214" y="1222"/>
                  </a:lnTo>
                  <a:lnTo>
                    <a:pt x="1214" y="1223"/>
                  </a:lnTo>
                  <a:lnTo>
                    <a:pt x="1212" y="1223"/>
                  </a:lnTo>
                  <a:lnTo>
                    <a:pt x="1210" y="1223"/>
                  </a:lnTo>
                  <a:lnTo>
                    <a:pt x="1210" y="1225"/>
                  </a:lnTo>
                  <a:lnTo>
                    <a:pt x="1208" y="1225"/>
                  </a:lnTo>
                  <a:lnTo>
                    <a:pt x="1208" y="1227"/>
                  </a:lnTo>
                  <a:lnTo>
                    <a:pt x="1208" y="1229"/>
                  </a:lnTo>
                  <a:lnTo>
                    <a:pt x="1208" y="1231"/>
                  </a:lnTo>
                  <a:lnTo>
                    <a:pt x="1206" y="1231"/>
                  </a:lnTo>
                  <a:lnTo>
                    <a:pt x="1206" y="1233"/>
                  </a:lnTo>
                  <a:lnTo>
                    <a:pt x="1204" y="1233"/>
                  </a:lnTo>
                  <a:lnTo>
                    <a:pt x="1204" y="1235"/>
                  </a:lnTo>
                  <a:lnTo>
                    <a:pt x="1204" y="1237"/>
                  </a:lnTo>
                  <a:lnTo>
                    <a:pt x="1202" y="1237"/>
                  </a:lnTo>
                  <a:lnTo>
                    <a:pt x="1200" y="1237"/>
                  </a:lnTo>
                  <a:lnTo>
                    <a:pt x="1198" y="1237"/>
                  </a:lnTo>
                  <a:lnTo>
                    <a:pt x="1198" y="1239"/>
                  </a:lnTo>
                  <a:lnTo>
                    <a:pt x="1196" y="1239"/>
                  </a:lnTo>
                  <a:lnTo>
                    <a:pt x="1194" y="1239"/>
                  </a:lnTo>
                  <a:lnTo>
                    <a:pt x="1192" y="1239"/>
                  </a:lnTo>
                  <a:lnTo>
                    <a:pt x="1190" y="1239"/>
                  </a:lnTo>
                  <a:lnTo>
                    <a:pt x="1190" y="1241"/>
                  </a:lnTo>
                  <a:lnTo>
                    <a:pt x="1188" y="1241"/>
                  </a:lnTo>
                  <a:lnTo>
                    <a:pt x="1187" y="1241"/>
                  </a:lnTo>
                  <a:lnTo>
                    <a:pt x="1187" y="1243"/>
                  </a:lnTo>
                  <a:lnTo>
                    <a:pt x="1185" y="1243"/>
                  </a:lnTo>
                  <a:lnTo>
                    <a:pt x="1183" y="1243"/>
                  </a:lnTo>
                  <a:lnTo>
                    <a:pt x="1183" y="1245"/>
                  </a:lnTo>
                  <a:lnTo>
                    <a:pt x="1185" y="1245"/>
                  </a:lnTo>
                  <a:lnTo>
                    <a:pt x="1187" y="1245"/>
                  </a:lnTo>
                  <a:lnTo>
                    <a:pt x="1187" y="1247"/>
                  </a:lnTo>
                  <a:lnTo>
                    <a:pt x="1185" y="1249"/>
                  </a:lnTo>
                  <a:lnTo>
                    <a:pt x="1183" y="1251"/>
                  </a:lnTo>
                  <a:lnTo>
                    <a:pt x="1185" y="1251"/>
                  </a:lnTo>
                  <a:lnTo>
                    <a:pt x="1185" y="1253"/>
                  </a:lnTo>
                  <a:lnTo>
                    <a:pt x="1185" y="1255"/>
                  </a:lnTo>
                  <a:lnTo>
                    <a:pt x="1187" y="1255"/>
                  </a:lnTo>
                  <a:lnTo>
                    <a:pt x="1187" y="1257"/>
                  </a:lnTo>
                  <a:lnTo>
                    <a:pt x="1188" y="1257"/>
                  </a:lnTo>
                  <a:lnTo>
                    <a:pt x="1188" y="1259"/>
                  </a:lnTo>
                  <a:lnTo>
                    <a:pt x="1188" y="1261"/>
                  </a:lnTo>
                  <a:lnTo>
                    <a:pt x="1190" y="1261"/>
                  </a:lnTo>
                  <a:lnTo>
                    <a:pt x="1188" y="1263"/>
                  </a:lnTo>
                  <a:lnTo>
                    <a:pt x="1187" y="1263"/>
                  </a:lnTo>
                  <a:lnTo>
                    <a:pt x="1187" y="1265"/>
                  </a:lnTo>
                  <a:lnTo>
                    <a:pt x="1185" y="1265"/>
                  </a:lnTo>
                  <a:lnTo>
                    <a:pt x="1183" y="1267"/>
                  </a:lnTo>
                  <a:lnTo>
                    <a:pt x="1185" y="1267"/>
                  </a:lnTo>
                  <a:lnTo>
                    <a:pt x="1187" y="1267"/>
                  </a:lnTo>
                  <a:lnTo>
                    <a:pt x="1188" y="1265"/>
                  </a:lnTo>
                  <a:lnTo>
                    <a:pt x="1188" y="1267"/>
                  </a:lnTo>
                  <a:lnTo>
                    <a:pt x="1190" y="1267"/>
                  </a:lnTo>
                  <a:lnTo>
                    <a:pt x="1188" y="1267"/>
                  </a:lnTo>
                  <a:lnTo>
                    <a:pt x="1188" y="1269"/>
                  </a:lnTo>
                  <a:lnTo>
                    <a:pt x="1187" y="1269"/>
                  </a:lnTo>
                  <a:lnTo>
                    <a:pt x="1185" y="1271"/>
                  </a:lnTo>
                  <a:lnTo>
                    <a:pt x="1183" y="1271"/>
                  </a:lnTo>
                  <a:lnTo>
                    <a:pt x="1183" y="1273"/>
                  </a:lnTo>
                  <a:lnTo>
                    <a:pt x="1181" y="1273"/>
                  </a:lnTo>
                  <a:lnTo>
                    <a:pt x="1183" y="1273"/>
                  </a:lnTo>
                  <a:lnTo>
                    <a:pt x="1183" y="1275"/>
                  </a:lnTo>
                  <a:lnTo>
                    <a:pt x="1181" y="1275"/>
                  </a:lnTo>
                  <a:lnTo>
                    <a:pt x="1179" y="1275"/>
                  </a:lnTo>
                  <a:lnTo>
                    <a:pt x="1179" y="1277"/>
                  </a:lnTo>
                  <a:lnTo>
                    <a:pt x="1177" y="1277"/>
                  </a:lnTo>
                  <a:lnTo>
                    <a:pt x="1177" y="1275"/>
                  </a:lnTo>
                  <a:lnTo>
                    <a:pt x="1175" y="1273"/>
                  </a:lnTo>
                  <a:lnTo>
                    <a:pt x="1175" y="1275"/>
                  </a:lnTo>
                  <a:lnTo>
                    <a:pt x="1173" y="1275"/>
                  </a:lnTo>
                  <a:lnTo>
                    <a:pt x="1173" y="1277"/>
                  </a:lnTo>
                  <a:lnTo>
                    <a:pt x="1171" y="1277"/>
                  </a:lnTo>
                  <a:lnTo>
                    <a:pt x="1169" y="1279"/>
                  </a:lnTo>
                  <a:lnTo>
                    <a:pt x="1167" y="1279"/>
                  </a:lnTo>
                  <a:lnTo>
                    <a:pt x="1167" y="1281"/>
                  </a:lnTo>
                  <a:lnTo>
                    <a:pt x="1165" y="1281"/>
                  </a:lnTo>
                  <a:lnTo>
                    <a:pt x="1163" y="1281"/>
                  </a:lnTo>
                  <a:lnTo>
                    <a:pt x="1163" y="1283"/>
                  </a:lnTo>
                  <a:lnTo>
                    <a:pt x="1161" y="1283"/>
                  </a:lnTo>
                  <a:lnTo>
                    <a:pt x="1159" y="1283"/>
                  </a:lnTo>
                  <a:lnTo>
                    <a:pt x="1159" y="1285"/>
                  </a:lnTo>
                  <a:lnTo>
                    <a:pt x="1157" y="1285"/>
                  </a:lnTo>
                  <a:lnTo>
                    <a:pt x="1155" y="1285"/>
                  </a:lnTo>
                  <a:lnTo>
                    <a:pt x="1153" y="1285"/>
                  </a:lnTo>
                  <a:lnTo>
                    <a:pt x="1151" y="1285"/>
                  </a:lnTo>
                  <a:lnTo>
                    <a:pt x="1149" y="1285"/>
                  </a:lnTo>
                  <a:lnTo>
                    <a:pt x="1149" y="1283"/>
                  </a:lnTo>
                  <a:lnTo>
                    <a:pt x="1149" y="1281"/>
                  </a:lnTo>
                  <a:lnTo>
                    <a:pt x="1151" y="1281"/>
                  </a:lnTo>
                  <a:lnTo>
                    <a:pt x="1151" y="1279"/>
                  </a:lnTo>
                  <a:lnTo>
                    <a:pt x="1151" y="1277"/>
                  </a:lnTo>
                  <a:lnTo>
                    <a:pt x="1151" y="1275"/>
                  </a:lnTo>
                  <a:lnTo>
                    <a:pt x="1151" y="1273"/>
                  </a:lnTo>
                  <a:lnTo>
                    <a:pt x="1149" y="1273"/>
                  </a:lnTo>
                  <a:lnTo>
                    <a:pt x="1149" y="1275"/>
                  </a:lnTo>
                  <a:lnTo>
                    <a:pt x="1147" y="1275"/>
                  </a:lnTo>
                  <a:lnTo>
                    <a:pt x="1145" y="1275"/>
                  </a:lnTo>
                  <a:lnTo>
                    <a:pt x="1143" y="1275"/>
                  </a:lnTo>
                  <a:lnTo>
                    <a:pt x="1143" y="1277"/>
                  </a:lnTo>
                  <a:lnTo>
                    <a:pt x="1141" y="1277"/>
                  </a:lnTo>
                  <a:lnTo>
                    <a:pt x="1139" y="1277"/>
                  </a:lnTo>
                  <a:lnTo>
                    <a:pt x="1139" y="1279"/>
                  </a:lnTo>
                  <a:lnTo>
                    <a:pt x="1137" y="1279"/>
                  </a:lnTo>
                  <a:lnTo>
                    <a:pt x="1135" y="1281"/>
                  </a:lnTo>
                  <a:lnTo>
                    <a:pt x="1133" y="1281"/>
                  </a:lnTo>
                  <a:lnTo>
                    <a:pt x="1131" y="1281"/>
                  </a:lnTo>
                  <a:lnTo>
                    <a:pt x="1131" y="1279"/>
                  </a:lnTo>
                  <a:lnTo>
                    <a:pt x="1131" y="1277"/>
                  </a:lnTo>
                  <a:lnTo>
                    <a:pt x="1129" y="1277"/>
                  </a:lnTo>
                  <a:lnTo>
                    <a:pt x="1129" y="1275"/>
                  </a:lnTo>
                  <a:lnTo>
                    <a:pt x="1127" y="1275"/>
                  </a:lnTo>
                  <a:lnTo>
                    <a:pt x="1127" y="1273"/>
                  </a:lnTo>
                  <a:lnTo>
                    <a:pt x="1129" y="1273"/>
                  </a:lnTo>
                  <a:lnTo>
                    <a:pt x="1129" y="1271"/>
                  </a:lnTo>
                  <a:lnTo>
                    <a:pt x="1129" y="1269"/>
                  </a:lnTo>
                  <a:lnTo>
                    <a:pt x="1131" y="1269"/>
                  </a:lnTo>
                  <a:lnTo>
                    <a:pt x="1131" y="1267"/>
                  </a:lnTo>
                  <a:lnTo>
                    <a:pt x="1133" y="1267"/>
                  </a:lnTo>
                  <a:lnTo>
                    <a:pt x="1133" y="1265"/>
                  </a:lnTo>
                  <a:lnTo>
                    <a:pt x="1135" y="1265"/>
                  </a:lnTo>
                  <a:lnTo>
                    <a:pt x="1133" y="1265"/>
                  </a:lnTo>
                  <a:lnTo>
                    <a:pt x="1131" y="1265"/>
                  </a:lnTo>
                  <a:lnTo>
                    <a:pt x="1131" y="1267"/>
                  </a:lnTo>
                  <a:lnTo>
                    <a:pt x="1129" y="1267"/>
                  </a:lnTo>
                  <a:lnTo>
                    <a:pt x="1127" y="1267"/>
                  </a:lnTo>
                  <a:lnTo>
                    <a:pt x="1125" y="1267"/>
                  </a:lnTo>
                  <a:lnTo>
                    <a:pt x="1125" y="1269"/>
                  </a:lnTo>
                  <a:lnTo>
                    <a:pt x="1121" y="1269"/>
                  </a:lnTo>
                  <a:lnTo>
                    <a:pt x="1119" y="1271"/>
                  </a:lnTo>
                  <a:lnTo>
                    <a:pt x="1118" y="1271"/>
                  </a:lnTo>
                  <a:lnTo>
                    <a:pt x="1118" y="1273"/>
                  </a:lnTo>
                  <a:lnTo>
                    <a:pt x="1116" y="1273"/>
                  </a:lnTo>
                  <a:lnTo>
                    <a:pt x="1114" y="1275"/>
                  </a:lnTo>
                  <a:lnTo>
                    <a:pt x="1112" y="1277"/>
                  </a:lnTo>
                  <a:lnTo>
                    <a:pt x="1110" y="1279"/>
                  </a:lnTo>
                  <a:lnTo>
                    <a:pt x="1108" y="1279"/>
                  </a:lnTo>
                  <a:lnTo>
                    <a:pt x="1106" y="1279"/>
                  </a:lnTo>
                  <a:lnTo>
                    <a:pt x="1106" y="1281"/>
                  </a:lnTo>
                  <a:lnTo>
                    <a:pt x="1106" y="1279"/>
                  </a:lnTo>
                  <a:lnTo>
                    <a:pt x="1106" y="1277"/>
                  </a:lnTo>
                  <a:lnTo>
                    <a:pt x="1106" y="1275"/>
                  </a:lnTo>
                  <a:lnTo>
                    <a:pt x="1104" y="1275"/>
                  </a:lnTo>
                  <a:lnTo>
                    <a:pt x="1104" y="1273"/>
                  </a:lnTo>
                  <a:lnTo>
                    <a:pt x="1104" y="1271"/>
                  </a:lnTo>
                  <a:lnTo>
                    <a:pt x="1104" y="1269"/>
                  </a:lnTo>
                  <a:lnTo>
                    <a:pt x="1104" y="1267"/>
                  </a:lnTo>
                  <a:lnTo>
                    <a:pt x="1102" y="1267"/>
                  </a:lnTo>
                  <a:lnTo>
                    <a:pt x="1102" y="1265"/>
                  </a:lnTo>
                  <a:lnTo>
                    <a:pt x="1102" y="1263"/>
                  </a:lnTo>
                  <a:lnTo>
                    <a:pt x="1102" y="1261"/>
                  </a:lnTo>
                  <a:lnTo>
                    <a:pt x="1102" y="1259"/>
                  </a:lnTo>
                  <a:lnTo>
                    <a:pt x="1102" y="1257"/>
                  </a:lnTo>
                  <a:lnTo>
                    <a:pt x="1102" y="1255"/>
                  </a:lnTo>
                  <a:lnTo>
                    <a:pt x="1100" y="1253"/>
                  </a:lnTo>
                  <a:lnTo>
                    <a:pt x="1102" y="1253"/>
                  </a:lnTo>
                  <a:lnTo>
                    <a:pt x="1100" y="1253"/>
                  </a:lnTo>
                  <a:lnTo>
                    <a:pt x="1102" y="1253"/>
                  </a:lnTo>
                  <a:lnTo>
                    <a:pt x="1100" y="1253"/>
                  </a:lnTo>
                  <a:lnTo>
                    <a:pt x="1100" y="1251"/>
                  </a:lnTo>
                  <a:lnTo>
                    <a:pt x="1100" y="1249"/>
                  </a:lnTo>
                  <a:lnTo>
                    <a:pt x="1100" y="1247"/>
                  </a:lnTo>
                  <a:lnTo>
                    <a:pt x="1100" y="1245"/>
                  </a:lnTo>
                  <a:lnTo>
                    <a:pt x="1098" y="1245"/>
                  </a:lnTo>
                  <a:lnTo>
                    <a:pt x="1096" y="1245"/>
                  </a:lnTo>
                  <a:lnTo>
                    <a:pt x="1094" y="1245"/>
                  </a:lnTo>
                  <a:lnTo>
                    <a:pt x="1094" y="1243"/>
                  </a:lnTo>
                  <a:lnTo>
                    <a:pt x="1094" y="1241"/>
                  </a:lnTo>
                  <a:lnTo>
                    <a:pt x="1094" y="1239"/>
                  </a:lnTo>
                  <a:lnTo>
                    <a:pt x="1094" y="1237"/>
                  </a:lnTo>
                  <a:lnTo>
                    <a:pt x="1092" y="1237"/>
                  </a:lnTo>
                  <a:lnTo>
                    <a:pt x="1092" y="1235"/>
                  </a:lnTo>
                  <a:lnTo>
                    <a:pt x="1090" y="1235"/>
                  </a:lnTo>
                  <a:lnTo>
                    <a:pt x="1090" y="1233"/>
                  </a:lnTo>
                  <a:lnTo>
                    <a:pt x="1092" y="1233"/>
                  </a:lnTo>
                  <a:lnTo>
                    <a:pt x="1090" y="1233"/>
                  </a:lnTo>
                  <a:lnTo>
                    <a:pt x="1090" y="1231"/>
                  </a:lnTo>
                  <a:lnTo>
                    <a:pt x="1092" y="1231"/>
                  </a:lnTo>
                  <a:lnTo>
                    <a:pt x="1092" y="1229"/>
                  </a:lnTo>
                  <a:lnTo>
                    <a:pt x="1090" y="1229"/>
                  </a:lnTo>
                  <a:lnTo>
                    <a:pt x="1090" y="1227"/>
                  </a:lnTo>
                  <a:lnTo>
                    <a:pt x="1090" y="1225"/>
                  </a:lnTo>
                  <a:lnTo>
                    <a:pt x="1088" y="1225"/>
                  </a:lnTo>
                  <a:lnTo>
                    <a:pt x="1088" y="1223"/>
                  </a:lnTo>
                  <a:lnTo>
                    <a:pt x="1086" y="1223"/>
                  </a:lnTo>
                  <a:lnTo>
                    <a:pt x="1086" y="1222"/>
                  </a:lnTo>
                  <a:lnTo>
                    <a:pt x="1084" y="1222"/>
                  </a:lnTo>
                  <a:lnTo>
                    <a:pt x="1084" y="1220"/>
                  </a:lnTo>
                  <a:lnTo>
                    <a:pt x="1082" y="1220"/>
                  </a:lnTo>
                  <a:lnTo>
                    <a:pt x="1082" y="1218"/>
                  </a:lnTo>
                  <a:lnTo>
                    <a:pt x="1080" y="1218"/>
                  </a:lnTo>
                  <a:lnTo>
                    <a:pt x="1080" y="1216"/>
                  </a:lnTo>
                  <a:lnTo>
                    <a:pt x="1078" y="1216"/>
                  </a:lnTo>
                  <a:lnTo>
                    <a:pt x="1076" y="1216"/>
                  </a:lnTo>
                  <a:lnTo>
                    <a:pt x="1074" y="1216"/>
                  </a:lnTo>
                  <a:lnTo>
                    <a:pt x="1074" y="1214"/>
                  </a:lnTo>
                  <a:lnTo>
                    <a:pt x="1072" y="1214"/>
                  </a:lnTo>
                  <a:lnTo>
                    <a:pt x="1070" y="1214"/>
                  </a:lnTo>
                  <a:lnTo>
                    <a:pt x="1070" y="1212"/>
                  </a:lnTo>
                  <a:lnTo>
                    <a:pt x="1068" y="1212"/>
                  </a:lnTo>
                  <a:lnTo>
                    <a:pt x="1068" y="1210"/>
                  </a:lnTo>
                  <a:lnTo>
                    <a:pt x="1070" y="1210"/>
                  </a:lnTo>
                  <a:lnTo>
                    <a:pt x="1072" y="1210"/>
                  </a:lnTo>
                  <a:lnTo>
                    <a:pt x="1074" y="1210"/>
                  </a:lnTo>
                  <a:lnTo>
                    <a:pt x="1076" y="1210"/>
                  </a:lnTo>
                  <a:lnTo>
                    <a:pt x="1076" y="1208"/>
                  </a:lnTo>
                  <a:lnTo>
                    <a:pt x="1078" y="1208"/>
                  </a:lnTo>
                  <a:lnTo>
                    <a:pt x="1080" y="1208"/>
                  </a:lnTo>
                  <a:lnTo>
                    <a:pt x="1080" y="1206"/>
                  </a:lnTo>
                  <a:lnTo>
                    <a:pt x="1082" y="1206"/>
                  </a:lnTo>
                  <a:lnTo>
                    <a:pt x="1082" y="1204"/>
                  </a:lnTo>
                  <a:lnTo>
                    <a:pt x="1082" y="1206"/>
                  </a:lnTo>
                  <a:lnTo>
                    <a:pt x="1082" y="1208"/>
                  </a:lnTo>
                  <a:lnTo>
                    <a:pt x="1084" y="1208"/>
                  </a:lnTo>
                  <a:lnTo>
                    <a:pt x="1086" y="1208"/>
                  </a:lnTo>
                  <a:lnTo>
                    <a:pt x="1086" y="1210"/>
                  </a:lnTo>
                  <a:lnTo>
                    <a:pt x="1088" y="1210"/>
                  </a:lnTo>
                  <a:lnTo>
                    <a:pt x="1090" y="1210"/>
                  </a:lnTo>
                  <a:lnTo>
                    <a:pt x="1090" y="1208"/>
                  </a:lnTo>
                  <a:lnTo>
                    <a:pt x="1090" y="1206"/>
                  </a:lnTo>
                  <a:lnTo>
                    <a:pt x="1090" y="1204"/>
                  </a:lnTo>
                  <a:lnTo>
                    <a:pt x="1088" y="1204"/>
                  </a:lnTo>
                  <a:lnTo>
                    <a:pt x="1088" y="1202"/>
                  </a:lnTo>
                  <a:lnTo>
                    <a:pt x="1086" y="1200"/>
                  </a:lnTo>
                  <a:lnTo>
                    <a:pt x="1086" y="1198"/>
                  </a:lnTo>
                  <a:lnTo>
                    <a:pt x="1086" y="1196"/>
                  </a:lnTo>
                  <a:lnTo>
                    <a:pt x="1084" y="1196"/>
                  </a:lnTo>
                  <a:lnTo>
                    <a:pt x="1086" y="1196"/>
                  </a:lnTo>
                  <a:lnTo>
                    <a:pt x="1086" y="1194"/>
                  </a:lnTo>
                  <a:lnTo>
                    <a:pt x="1088" y="1192"/>
                  </a:lnTo>
                  <a:lnTo>
                    <a:pt x="1086" y="1192"/>
                  </a:lnTo>
                  <a:lnTo>
                    <a:pt x="1086" y="1190"/>
                  </a:lnTo>
                  <a:lnTo>
                    <a:pt x="1084" y="1190"/>
                  </a:lnTo>
                  <a:lnTo>
                    <a:pt x="1082" y="1190"/>
                  </a:lnTo>
                  <a:lnTo>
                    <a:pt x="1082" y="1188"/>
                  </a:lnTo>
                  <a:lnTo>
                    <a:pt x="1080" y="1188"/>
                  </a:lnTo>
                  <a:lnTo>
                    <a:pt x="1078" y="1188"/>
                  </a:lnTo>
                  <a:lnTo>
                    <a:pt x="1078" y="1186"/>
                  </a:lnTo>
                  <a:lnTo>
                    <a:pt x="1076" y="1186"/>
                  </a:lnTo>
                  <a:lnTo>
                    <a:pt x="1076" y="1184"/>
                  </a:lnTo>
                  <a:lnTo>
                    <a:pt x="1076" y="1182"/>
                  </a:lnTo>
                  <a:lnTo>
                    <a:pt x="1074" y="1182"/>
                  </a:lnTo>
                  <a:lnTo>
                    <a:pt x="1074" y="1180"/>
                  </a:lnTo>
                  <a:lnTo>
                    <a:pt x="1074" y="1182"/>
                  </a:lnTo>
                  <a:lnTo>
                    <a:pt x="1072" y="1182"/>
                  </a:lnTo>
                  <a:lnTo>
                    <a:pt x="1072" y="1184"/>
                  </a:lnTo>
                  <a:lnTo>
                    <a:pt x="1070" y="1184"/>
                  </a:lnTo>
                  <a:lnTo>
                    <a:pt x="1070" y="1186"/>
                  </a:lnTo>
                  <a:lnTo>
                    <a:pt x="1070" y="1184"/>
                  </a:lnTo>
                  <a:lnTo>
                    <a:pt x="1070" y="1182"/>
                  </a:lnTo>
                  <a:lnTo>
                    <a:pt x="1068" y="1182"/>
                  </a:lnTo>
                  <a:lnTo>
                    <a:pt x="1068" y="1180"/>
                  </a:lnTo>
                  <a:lnTo>
                    <a:pt x="1068" y="1178"/>
                  </a:lnTo>
                  <a:lnTo>
                    <a:pt x="1068" y="1176"/>
                  </a:lnTo>
                  <a:lnTo>
                    <a:pt x="1068" y="1174"/>
                  </a:lnTo>
                  <a:lnTo>
                    <a:pt x="1066" y="1174"/>
                  </a:lnTo>
                  <a:lnTo>
                    <a:pt x="1066" y="1172"/>
                  </a:lnTo>
                  <a:lnTo>
                    <a:pt x="1066" y="1170"/>
                  </a:lnTo>
                  <a:lnTo>
                    <a:pt x="1064" y="1170"/>
                  </a:lnTo>
                  <a:lnTo>
                    <a:pt x="1064" y="1168"/>
                  </a:lnTo>
                  <a:lnTo>
                    <a:pt x="1062" y="1168"/>
                  </a:lnTo>
                  <a:lnTo>
                    <a:pt x="1064" y="1168"/>
                  </a:lnTo>
                  <a:lnTo>
                    <a:pt x="1066" y="1168"/>
                  </a:lnTo>
                  <a:lnTo>
                    <a:pt x="1066" y="1166"/>
                  </a:lnTo>
                  <a:lnTo>
                    <a:pt x="1066" y="1164"/>
                  </a:lnTo>
                  <a:lnTo>
                    <a:pt x="1068" y="1164"/>
                  </a:lnTo>
                  <a:lnTo>
                    <a:pt x="1068" y="1162"/>
                  </a:lnTo>
                  <a:lnTo>
                    <a:pt x="1066" y="1162"/>
                  </a:lnTo>
                  <a:lnTo>
                    <a:pt x="1066" y="1160"/>
                  </a:lnTo>
                  <a:lnTo>
                    <a:pt x="1066" y="1158"/>
                  </a:lnTo>
                  <a:lnTo>
                    <a:pt x="1064" y="1158"/>
                  </a:lnTo>
                  <a:lnTo>
                    <a:pt x="1064" y="1156"/>
                  </a:lnTo>
                  <a:lnTo>
                    <a:pt x="1064" y="1155"/>
                  </a:lnTo>
                  <a:lnTo>
                    <a:pt x="1064" y="1153"/>
                  </a:lnTo>
                  <a:lnTo>
                    <a:pt x="1062" y="1153"/>
                  </a:lnTo>
                  <a:lnTo>
                    <a:pt x="1062" y="1151"/>
                  </a:lnTo>
                  <a:lnTo>
                    <a:pt x="1064" y="1151"/>
                  </a:lnTo>
                  <a:lnTo>
                    <a:pt x="1064" y="1149"/>
                  </a:lnTo>
                  <a:lnTo>
                    <a:pt x="1064" y="1147"/>
                  </a:lnTo>
                  <a:lnTo>
                    <a:pt x="1064" y="1145"/>
                  </a:lnTo>
                  <a:lnTo>
                    <a:pt x="1066" y="1145"/>
                  </a:lnTo>
                  <a:lnTo>
                    <a:pt x="1066" y="1143"/>
                  </a:lnTo>
                  <a:lnTo>
                    <a:pt x="1066" y="1141"/>
                  </a:lnTo>
                  <a:lnTo>
                    <a:pt x="1066" y="1139"/>
                  </a:lnTo>
                  <a:lnTo>
                    <a:pt x="1068" y="1139"/>
                  </a:lnTo>
                  <a:lnTo>
                    <a:pt x="1068" y="1137"/>
                  </a:lnTo>
                  <a:lnTo>
                    <a:pt x="1070" y="1135"/>
                  </a:lnTo>
                  <a:lnTo>
                    <a:pt x="1070" y="1133"/>
                  </a:lnTo>
                  <a:lnTo>
                    <a:pt x="1068" y="1133"/>
                  </a:lnTo>
                  <a:lnTo>
                    <a:pt x="1068" y="1131"/>
                  </a:lnTo>
                  <a:lnTo>
                    <a:pt x="1068" y="1129"/>
                  </a:lnTo>
                  <a:lnTo>
                    <a:pt x="1068" y="1127"/>
                  </a:lnTo>
                  <a:lnTo>
                    <a:pt x="1066" y="1127"/>
                  </a:lnTo>
                  <a:lnTo>
                    <a:pt x="1064" y="1125"/>
                  </a:lnTo>
                  <a:lnTo>
                    <a:pt x="1062" y="1125"/>
                  </a:lnTo>
                  <a:lnTo>
                    <a:pt x="1062" y="1123"/>
                  </a:lnTo>
                  <a:lnTo>
                    <a:pt x="1060" y="1123"/>
                  </a:lnTo>
                  <a:lnTo>
                    <a:pt x="1060" y="1121"/>
                  </a:lnTo>
                  <a:lnTo>
                    <a:pt x="1058" y="1121"/>
                  </a:lnTo>
                  <a:lnTo>
                    <a:pt x="1056" y="1121"/>
                  </a:lnTo>
                  <a:lnTo>
                    <a:pt x="1056" y="1119"/>
                  </a:lnTo>
                  <a:lnTo>
                    <a:pt x="1054" y="1119"/>
                  </a:lnTo>
                  <a:lnTo>
                    <a:pt x="1054" y="1117"/>
                  </a:lnTo>
                  <a:lnTo>
                    <a:pt x="1052" y="1117"/>
                  </a:lnTo>
                  <a:lnTo>
                    <a:pt x="1050" y="1117"/>
                  </a:lnTo>
                  <a:lnTo>
                    <a:pt x="1050" y="1115"/>
                  </a:lnTo>
                  <a:lnTo>
                    <a:pt x="1049" y="1115"/>
                  </a:lnTo>
                  <a:lnTo>
                    <a:pt x="1049" y="1113"/>
                  </a:lnTo>
                  <a:lnTo>
                    <a:pt x="1047" y="1113"/>
                  </a:lnTo>
                  <a:lnTo>
                    <a:pt x="1047" y="1111"/>
                  </a:lnTo>
                  <a:lnTo>
                    <a:pt x="1045" y="1111"/>
                  </a:lnTo>
                  <a:lnTo>
                    <a:pt x="1045" y="1109"/>
                  </a:lnTo>
                  <a:lnTo>
                    <a:pt x="1043" y="1109"/>
                  </a:lnTo>
                  <a:lnTo>
                    <a:pt x="1043" y="1107"/>
                  </a:lnTo>
                  <a:lnTo>
                    <a:pt x="1041" y="1107"/>
                  </a:lnTo>
                  <a:lnTo>
                    <a:pt x="1039" y="1107"/>
                  </a:lnTo>
                  <a:lnTo>
                    <a:pt x="1039" y="1105"/>
                  </a:lnTo>
                  <a:lnTo>
                    <a:pt x="1037" y="1105"/>
                  </a:lnTo>
                  <a:lnTo>
                    <a:pt x="1035" y="1105"/>
                  </a:lnTo>
                  <a:lnTo>
                    <a:pt x="1035" y="1103"/>
                  </a:lnTo>
                  <a:lnTo>
                    <a:pt x="1033" y="1103"/>
                  </a:lnTo>
                  <a:lnTo>
                    <a:pt x="1031" y="1103"/>
                  </a:lnTo>
                  <a:lnTo>
                    <a:pt x="1029" y="1103"/>
                  </a:lnTo>
                  <a:lnTo>
                    <a:pt x="1027" y="1103"/>
                  </a:lnTo>
                  <a:lnTo>
                    <a:pt x="1027" y="1101"/>
                  </a:lnTo>
                  <a:lnTo>
                    <a:pt x="1025" y="1101"/>
                  </a:lnTo>
                  <a:lnTo>
                    <a:pt x="1023" y="1101"/>
                  </a:lnTo>
                  <a:lnTo>
                    <a:pt x="1023" y="1099"/>
                  </a:lnTo>
                  <a:lnTo>
                    <a:pt x="1021" y="1099"/>
                  </a:lnTo>
                  <a:lnTo>
                    <a:pt x="1021" y="1097"/>
                  </a:lnTo>
                  <a:lnTo>
                    <a:pt x="1019" y="1097"/>
                  </a:lnTo>
                  <a:lnTo>
                    <a:pt x="1019" y="1095"/>
                  </a:lnTo>
                  <a:lnTo>
                    <a:pt x="1019" y="1093"/>
                  </a:lnTo>
                  <a:lnTo>
                    <a:pt x="1021" y="1093"/>
                  </a:lnTo>
                  <a:lnTo>
                    <a:pt x="1021" y="1091"/>
                  </a:lnTo>
                  <a:lnTo>
                    <a:pt x="1023" y="1091"/>
                  </a:lnTo>
                  <a:lnTo>
                    <a:pt x="1025" y="1089"/>
                  </a:lnTo>
                  <a:lnTo>
                    <a:pt x="1027" y="1087"/>
                  </a:lnTo>
                  <a:lnTo>
                    <a:pt x="1029" y="1087"/>
                  </a:lnTo>
                  <a:lnTo>
                    <a:pt x="1029" y="1086"/>
                  </a:lnTo>
                  <a:lnTo>
                    <a:pt x="1031" y="1086"/>
                  </a:lnTo>
                  <a:lnTo>
                    <a:pt x="1031" y="1084"/>
                  </a:lnTo>
                  <a:lnTo>
                    <a:pt x="1031" y="1082"/>
                  </a:lnTo>
                  <a:lnTo>
                    <a:pt x="1031" y="1080"/>
                  </a:lnTo>
                  <a:lnTo>
                    <a:pt x="1029" y="1080"/>
                  </a:lnTo>
                  <a:lnTo>
                    <a:pt x="1029" y="1078"/>
                  </a:lnTo>
                  <a:lnTo>
                    <a:pt x="1027" y="1078"/>
                  </a:lnTo>
                  <a:lnTo>
                    <a:pt x="1025" y="1078"/>
                  </a:lnTo>
                  <a:lnTo>
                    <a:pt x="1025" y="1076"/>
                  </a:lnTo>
                  <a:lnTo>
                    <a:pt x="1023" y="1076"/>
                  </a:lnTo>
                  <a:lnTo>
                    <a:pt x="1021" y="1076"/>
                  </a:lnTo>
                  <a:lnTo>
                    <a:pt x="1021" y="1074"/>
                  </a:lnTo>
                  <a:lnTo>
                    <a:pt x="1019" y="1074"/>
                  </a:lnTo>
                  <a:lnTo>
                    <a:pt x="1019" y="1072"/>
                  </a:lnTo>
                  <a:lnTo>
                    <a:pt x="1019" y="1070"/>
                  </a:lnTo>
                  <a:lnTo>
                    <a:pt x="1019" y="1068"/>
                  </a:lnTo>
                  <a:lnTo>
                    <a:pt x="1021" y="1068"/>
                  </a:lnTo>
                  <a:lnTo>
                    <a:pt x="1021" y="1066"/>
                  </a:lnTo>
                  <a:lnTo>
                    <a:pt x="1023" y="1066"/>
                  </a:lnTo>
                  <a:lnTo>
                    <a:pt x="1023" y="1064"/>
                  </a:lnTo>
                  <a:lnTo>
                    <a:pt x="1023" y="1062"/>
                  </a:lnTo>
                  <a:lnTo>
                    <a:pt x="1021" y="1062"/>
                  </a:lnTo>
                  <a:lnTo>
                    <a:pt x="1021" y="1060"/>
                  </a:lnTo>
                  <a:lnTo>
                    <a:pt x="1021" y="1058"/>
                  </a:lnTo>
                  <a:lnTo>
                    <a:pt x="1021" y="1056"/>
                  </a:lnTo>
                  <a:lnTo>
                    <a:pt x="1023" y="1056"/>
                  </a:lnTo>
                  <a:lnTo>
                    <a:pt x="1023" y="1054"/>
                  </a:lnTo>
                  <a:lnTo>
                    <a:pt x="1023" y="1056"/>
                  </a:lnTo>
                  <a:lnTo>
                    <a:pt x="1021" y="1056"/>
                  </a:lnTo>
                  <a:lnTo>
                    <a:pt x="1021" y="1054"/>
                  </a:lnTo>
                  <a:lnTo>
                    <a:pt x="1021" y="1052"/>
                  </a:lnTo>
                  <a:lnTo>
                    <a:pt x="1023" y="1050"/>
                  </a:lnTo>
                  <a:lnTo>
                    <a:pt x="1023" y="1048"/>
                  </a:lnTo>
                  <a:lnTo>
                    <a:pt x="1023" y="1050"/>
                  </a:lnTo>
                  <a:lnTo>
                    <a:pt x="1025" y="1050"/>
                  </a:lnTo>
                  <a:lnTo>
                    <a:pt x="1025" y="1052"/>
                  </a:lnTo>
                  <a:lnTo>
                    <a:pt x="1027" y="1050"/>
                  </a:lnTo>
                  <a:lnTo>
                    <a:pt x="1027" y="1048"/>
                  </a:lnTo>
                  <a:lnTo>
                    <a:pt x="1025" y="1046"/>
                  </a:lnTo>
                  <a:lnTo>
                    <a:pt x="1027" y="1046"/>
                  </a:lnTo>
                  <a:lnTo>
                    <a:pt x="1029" y="1046"/>
                  </a:lnTo>
                  <a:lnTo>
                    <a:pt x="1029" y="1044"/>
                  </a:lnTo>
                  <a:lnTo>
                    <a:pt x="1031" y="1044"/>
                  </a:lnTo>
                  <a:lnTo>
                    <a:pt x="1031" y="1042"/>
                  </a:lnTo>
                  <a:lnTo>
                    <a:pt x="1033" y="1042"/>
                  </a:lnTo>
                  <a:lnTo>
                    <a:pt x="1033" y="1040"/>
                  </a:lnTo>
                  <a:lnTo>
                    <a:pt x="1033" y="1038"/>
                  </a:lnTo>
                  <a:lnTo>
                    <a:pt x="1031" y="1038"/>
                  </a:lnTo>
                  <a:lnTo>
                    <a:pt x="1031" y="1036"/>
                  </a:lnTo>
                  <a:lnTo>
                    <a:pt x="1029" y="1036"/>
                  </a:lnTo>
                  <a:lnTo>
                    <a:pt x="1027" y="1036"/>
                  </a:lnTo>
                  <a:lnTo>
                    <a:pt x="1027" y="1034"/>
                  </a:lnTo>
                  <a:lnTo>
                    <a:pt x="1025" y="1034"/>
                  </a:lnTo>
                  <a:lnTo>
                    <a:pt x="1023" y="1034"/>
                  </a:lnTo>
                  <a:lnTo>
                    <a:pt x="1023" y="1032"/>
                  </a:lnTo>
                  <a:lnTo>
                    <a:pt x="1021" y="1032"/>
                  </a:lnTo>
                  <a:lnTo>
                    <a:pt x="1019" y="1032"/>
                  </a:lnTo>
                  <a:lnTo>
                    <a:pt x="1019" y="1030"/>
                  </a:lnTo>
                  <a:lnTo>
                    <a:pt x="1021" y="1030"/>
                  </a:lnTo>
                  <a:lnTo>
                    <a:pt x="1019" y="1030"/>
                  </a:lnTo>
                  <a:lnTo>
                    <a:pt x="1019" y="1028"/>
                  </a:lnTo>
                  <a:lnTo>
                    <a:pt x="1017" y="1028"/>
                  </a:lnTo>
                  <a:lnTo>
                    <a:pt x="1017" y="1026"/>
                  </a:lnTo>
                  <a:lnTo>
                    <a:pt x="1015" y="1024"/>
                  </a:lnTo>
                  <a:lnTo>
                    <a:pt x="1013" y="1024"/>
                  </a:lnTo>
                  <a:lnTo>
                    <a:pt x="1013" y="1022"/>
                  </a:lnTo>
                  <a:lnTo>
                    <a:pt x="1011" y="1022"/>
                  </a:lnTo>
                  <a:lnTo>
                    <a:pt x="1011" y="1020"/>
                  </a:lnTo>
                  <a:lnTo>
                    <a:pt x="1009" y="1020"/>
                  </a:lnTo>
                  <a:lnTo>
                    <a:pt x="1007" y="1020"/>
                  </a:lnTo>
                  <a:lnTo>
                    <a:pt x="1005" y="1020"/>
                  </a:lnTo>
                  <a:lnTo>
                    <a:pt x="1005" y="1022"/>
                  </a:lnTo>
                  <a:lnTo>
                    <a:pt x="1003" y="1022"/>
                  </a:lnTo>
                  <a:lnTo>
                    <a:pt x="1003" y="1020"/>
                  </a:lnTo>
                  <a:lnTo>
                    <a:pt x="1001" y="1020"/>
                  </a:lnTo>
                  <a:lnTo>
                    <a:pt x="999" y="1020"/>
                  </a:lnTo>
                  <a:lnTo>
                    <a:pt x="997" y="1020"/>
                  </a:lnTo>
                  <a:lnTo>
                    <a:pt x="997" y="1022"/>
                  </a:lnTo>
                  <a:lnTo>
                    <a:pt x="997" y="1024"/>
                  </a:lnTo>
                  <a:lnTo>
                    <a:pt x="995" y="1024"/>
                  </a:lnTo>
                  <a:lnTo>
                    <a:pt x="993" y="1022"/>
                  </a:lnTo>
                  <a:lnTo>
                    <a:pt x="991" y="1022"/>
                  </a:lnTo>
                  <a:lnTo>
                    <a:pt x="993" y="1020"/>
                  </a:lnTo>
                  <a:lnTo>
                    <a:pt x="993" y="1019"/>
                  </a:lnTo>
                  <a:lnTo>
                    <a:pt x="995" y="1019"/>
                  </a:lnTo>
                  <a:lnTo>
                    <a:pt x="995" y="1017"/>
                  </a:lnTo>
                  <a:lnTo>
                    <a:pt x="995" y="1015"/>
                  </a:lnTo>
                  <a:lnTo>
                    <a:pt x="995" y="1013"/>
                  </a:lnTo>
                  <a:lnTo>
                    <a:pt x="995" y="1011"/>
                  </a:lnTo>
                  <a:lnTo>
                    <a:pt x="995" y="1009"/>
                  </a:lnTo>
                  <a:lnTo>
                    <a:pt x="997" y="1009"/>
                  </a:lnTo>
                  <a:lnTo>
                    <a:pt x="997" y="1007"/>
                  </a:lnTo>
                  <a:lnTo>
                    <a:pt x="997" y="1005"/>
                  </a:lnTo>
                  <a:lnTo>
                    <a:pt x="995" y="1005"/>
                  </a:lnTo>
                  <a:lnTo>
                    <a:pt x="993" y="1005"/>
                  </a:lnTo>
                  <a:lnTo>
                    <a:pt x="993" y="1003"/>
                  </a:lnTo>
                  <a:lnTo>
                    <a:pt x="991" y="1003"/>
                  </a:lnTo>
                  <a:lnTo>
                    <a:pt x="989" y="1003"/>
                  </a:lnTo>
                  <a:lnTo>
                    <a:pt x="987" y="1003"/>
                  </a:lnTo>
                  <a:lnTo>
                    <a:pt x="985" y="1003"/>
                  </a:lnTo>
                  <a:lnTo>
                    <a:pt x="985" y="1005"/>
                  </a:lnTo>
                  <a:lnTo>
                    <a:pt x="983" y="1005"/>
                  </a:lnTo>
                  <a:lnTo>
                    <a:pt x="981" y="1007"/>
                  </a:lnTo>
                  <a:lnTo>
                    <a:pt x="980" y="1007"/>
                  </a:lnTo>
                  <a:lnTo>
                    <a:pt x="978" y="1007"/>
                  </a:lnTo>
                  <a:lnTo>
                    <a:pt x="978" y="1009"/>
                  </a:lnTo>
                  <a:lnTo>
                    <a:pt x="976" y="1009"/>
                  </a:lnTo>
                  <a:lnTo>
                    <a:pt x="976" y="1007"/>
                  </a:lnTo>
                  <a:lnTo>
                    <a:pt x="974" y="1007"/>
                  </a:lnTo>
                  <a:lnTo>
                    <a:pt x="974" y="1005"/>
                  </a:lnTo>
                  <a:lnTo>
                    <a:pt x="972" y="1005"/>
                  </a:lnTo>
                  <a:lnTo>
                    <a:pt x="972" y="1003"/>
                  </a:lnTo>
                  <a:lnTo>
                    <a:pt x="972" y="1001"/>
                  </a:lnTo>
                  <a:lnTo>
                    <a:pt x="970" y="1001"/>
                  </a:lnTo>
                  <a:lnTo>
                    <a:pt x="970" y="1003"/>
                  </a:lnTo>
                  <a:lnTo>
                    <a:pt x="968" y="1003"/>
                  </a:lnTo>
                  <a:lnTo>
                    <a:pt x="968" y="1005"/>
                  </a:lnTo>
                  <a:lnTo>
                    <a:pt x="966" y="1005"/>
                  </a:lnTo>
                  <a:lnTo>
                    <a:pt x="966" y="1007"/>
                  </a:lnTo>
                  <a:lnTo>
                    <a:pt x="964" y="1007"/>
                  </a:lnTo>
                  <a:lnTo>
                    <a:pt x="964" y="1005"/>
                  </a:lnTo>
                  <a:lnTo>
                    <a:pt x="962" y="1005"/>
                  </a:lnTo>
                  <a:lnTo>
                    <a:pt x="962" y="1003"/>
                  </a:lnTo>
                  <a:lnTo>
                    <a:pt x="962" y="1001"/>
                  </a:lnTo>
                  <a:lnTo>
                    <a:pt x="960" y="1001"/>
                  </a:lnTo>
                  <a:lnTo>
                    <a:pt x="960" y="1003"/>
                  </a:lnTo>
                  <a:lnTo>
                    <a:pt x="960" y="1001"/>
                  </a:lnTo>
                  <a:lnTo>
                    <a:pt x="958" y="1001"/>
                  </a:lnTo>
                  <a:lnTo>
                    <a:pt x="958" y="999"/>
                  </a:lnTo>
                  <a:lnTo>
                    <a:pt x="956" y="999"/>
                  </a:lnTo>
                  <a:lnTo>
                    <a:pt x="956" y="997"/>
                  </a:lnTo>
                  <a:lnTo>
                    <a:pt x="956" y="995"/>
                  </a:lnTo>
                  <a:lnTo>
                    <a:pt x="954" y="995"/>
                  </a:lnTo>
                  <a:lnTo>
                    <a:pt x="954" y="993"/>
                  </a:lnTo>
                  <a:lnTo>
                    <a:pt x="952" y="993"/>
                  </a:lnTo>
                  <a:lnTo>
                    <a:pt x="952" y="991"/>
                  </a:lnTo>
                  <a:lnTo>
                    <a:pt x="950" y="989"/>
                  </a:lnTo>
                  <a:lnTo>
                    <a:pt x="948" y="989"/>
                  </a:lnTo>
                  <a:lnTo>
                    <a:pt x="948" y="987"/>
                  </a:lnTo>
                  <a:lnTo>
                    <a:pt x="946" y="987"/>
                  </a:lnTo>
                  <a:lnTo>
                    <a:pt x="946" y="985"/>
                  </a:lnTo>
                  <a:lnTo>
                    <a:pt x="946" y="983"/>
                  </a:lnTo>
                  <a:lnTo>
                    <a:pt x="946" y="981"/>
                  </a:lnTo>
                  <a:lnTo>
                    <a:pt x="944" y="981"/>
                  </a:lnTo>
                  <a:lnTo>
                    <a:pt x="944" y="979"/>
                  </a:lnTo>
                  <a:lnTo>
                    <a:pt x="942" y="977"/>
                  </a:lnTo>
                  <a:lnTo>
                    <a:pt x="942" y="975"/>
                  </a:lnTo>
                  <a:lnTo>
                    <a:pt x="940" y="975"/>
                  </a:lnTo>
                  <a:lnTo>
                    <a:pt x="940" y="973"/>
                  </a:lnTo>
                  <a:lnTo>
                    <a:pt x="938" y="973"/>
                  </a:lnTo>
                  <a:lnTo>
                    <a:pt x="938" y="975"/>
                  </a:lnTo>
                  <a:lnTo>
                    <a:pt x="936" y="975"/>
                  </a:lnTo>
                  <a:lnTo>
                    <a:pt x="934" y="977"/>
                  </a:lnTo>
                  <a:lnTo>
                    <a:pt x="932" y="977"/>
                  </a:lnTo>
                  <a:lnTo>
                    <a:pt x="932" y="979"/>
                  </a:lnTo>
                  <a:lnTo>
                    <a:pt x="930" y="979"/>
                  </a:lnTo>
                  <a:lnTo>
                    <a:pt x="930" y="981"/>
                  </a:lnTo>
                  <a:lnTo>
                    <a:pt x="928" y="981"/>
                  </a:lnTo>
                  <a:lnTo>
                    <a:pt x="926" y="981"/>
                  </a:lnTo>
                  <a:lnTo>
                    <a:pt x="926" y="983"/>
                  </a:lnTo>
                  <a:lnTo>
                    <a:pt x="926" y="985"/>
                  </a:lnTo>
                  <a:lnTo>
                    <a:pt x="926" y="987"/>
                  </a:lnTo>
                  <a:lnTo>
                    <a:pt x="926" y="989"/>
                  </a:lnTo>
                  <a:lnTo>
                    <a:pt x="928" y="989"/>
                  </a:lnTo>
                  <a:lnTo>
                    <a:pt x="928" y="991"/>
                  </a:lnTo>
                  <a:lnTo>
                    <a:pt x="928" y="993"/>
                  </a:lnTo>
                  <a:lnTo>
                    <a:pt x="928" y="995"/>
                  </a:lnTo>
                  <a:lnTo>
                    <a:pt x="930" y="995"/>
                  </a:lnTo>
                  <a:lnTo>
                    <a:pt x="928" y="995"/>
                  </a:lnTo>
                  <a:lnTo>
                    <a:pt x="926" y="995"/>
                  </a:lnTo>
                  <a:lnTo>
                    <a:pt x="924" y="995"/>
                  </a:lnTo>
                  <a:lnTo>
                    <a:pt x="922" y="995"/>
                  </a:lnTo>
                  <a:lnTo>
                    <a:pt x="922" y="993"/>
                  </a:lnTo>
                  <a:lnTo>
                    <a:pt x="920" y="993"/>
                  </a:lnTo>
                  <a:lnTo>
                    <a:pt x="918" y="993"/>
                  </a:lnTo>
                  <a:lnTo>
                    <a:pt x="918" y="995"/>
                  </a:lnTo>
                  <a:lnTo>
                    <a:pt x="916" y="997"/>
                  </a:lnTo>
                  <a:lnTo>
                    <a:pt x="916" y="999"/>
                  </a:lnTo>
                  <a:lnTo>
                    <a:pt x="918" y="1001"/>
                  </a:lnTo>
                  <a:lnTo>
                    <a:pt x="920" y="1003"/>
                  </a:lnTo>
                  <a:lnTo>
                    <a:pt x="922" y="1003"/>
                  </a:lnTo>
                  <a:lnTo>
                    <a:pt x="922" y="1005"/>
                  </a:lnTo>
                  <a:lnTo>
                    <a:pt x="924" y="1005"/>
                  </a:lnTo>
                  <a:lnTo>
                    <a:pt x="924" y="1007"/>
                  </a:lnTo>
                  <a:lnTo>
                    <a:pt x="924" y="1009"/>
                  </a:lnTo>
                  <a:lnTo>
                    <a:pt x="926" y="1009"/>
                  </a:lnTo>
                  <a:lnTo>
                    <a:pt x="926" y="1011"/>
                  </a:lnTo>
                  <a:lnTo>
                    <a:pt x="928" y="1011"/>
                  </a:lnTo>
                  <a:lnTo>
                    <a:pt x="928" y="1013"/>
                  </a:lnTo>
                  <a:lnTo>
                    <a:pt x="930" y="1013"/>
                  </a:lnTo>
                  <a:lnTo>
                    <a:pt x="932" y="1013"/>
                  </a:lnTo>
                  <a:lnTo>
                    <a:pt x="932" y="1015"/>
                  </a:lnTo>
                  <a:lnTo>
                    <a:pt x="930" y="1015"/>
                  </a:lnTo>
                  <a:lnTo>
                    <a:pt x="930" y="1017"/>
                  </a:lnTo>
                  <a:lnTo>
                    <a:pt x="930" y="1019"/>
                  </a:lnTo>
                  <a:lnTo>
                    <a:pt x="932" y="1019"/>
                  </a:lnTo>
                  <a:lnTo>
                    <a:pt x="932" y="1020"/>
                  </a:lnTo>
                  <a:lnTo>
                    <a:pt x="932" y="1022"/>
                  </a:lnTo>
                  <a:lnTo>
                    <a:pt x="930" y="1022"/>
                  </a:lnTo>
                  <a:lnTo>
                    <a:pt x="930" y="1024"/>
                  </a:lnTo>
                  <a:lnTo>
                    <a:pt x="930" y="1026"/>
                  </a:lnTo>
                  <a:lnTo>
                    <a:pt x="930" y="1028"/>
                  </a:lnTo>
                  <a:lnTo>
                    <a:pt x="932" y="1028"/>
                  </a:lnTo>
                  <a:lnTo>
                    <a:pt x="932" y="1030"/>
                  </a:lnTo>
                  <a:lnTo>
                    <a:pt x="930" y="1030"/>
                  </a:lnTo>
                  <a:lnTo>
                    <a:pt x="930" y="1032"/>
                  </a:lnTo>
                  <a:lnTo>
                    <a:pt x="930" y="1034"/>
                  </a:lnTo>
                  <a:lnTo>
                    <a:pt x="928" y="1034"/>
                  </a:lnTo>
                  <a:lnTo>
                    <a:pt x="926" y="1034"/>
                  </a:lnTo>
                  <a:lnTo>
                    <a:pt x="926" y="1036"/>
                  </a:lnTo>
                  <a:lnTo>
                    <a:pt x="924" y="1036"/>
                  </a:lnTo>
                  <a:lnTo>
                    <a:pt x="922" y="1036"/>
                  </a:lnTo>
                  <a:lnTo>
                    <a:pt x="922" y="1038"/>
                  </a:lnTo>
                  <a:lnTo>
                    <a:pt x="920" y="1038"/>
                  </a:lnTo>
                  <a:lnTo>
                    <a:pt x="920" y="1040"/>
                  </a:lnTo>
                  <a:lnTo>
                    <a:pt x="918" y="1040"/>
                  </a:lnTo>
                  <a:lnTo>
                    <a:pt x="916" y="1042"/>
                  </a:lnTo>
                  <a:lnTo>
                    <a:pt x="914" y="1042"/>
                  </a:lnTo>
                  <a:lnTo>
                    <a:pt x="912" y="1042"/>
                  </a:lnTo>
                  <a:lnTo>
                    <a:pt x="912" y="1044"/>
                  </a:lnTo>
                  <a:lnTo>
                    <a:pt x="912" y="1046"/>
                  </a:lnTo>
                  <a:lnTo>
                    <a:pt x="912" y="1048"/>
                  </a:lnTo>
                  <a:lnTo>
                    <a:pt x="914" y="1048"/>
                  </a:lnTo>
                  <a:lnTo>
                    <a:pt x="912" y="1048"/>
                  </a:lnTo>
                  <a:lnTo>
                    <a:pt x="911" y="1048"/>
                  </a:lnTo>
                  <a:lnTo>
                    <a:pt x="911" y="1046"/>
                  </a:lnTo>
                  <a:lnTo>
                    <a:pt x="909" y="1046"/>
                  </a:lnTo>
                  <a:lnTo>
                    <a:pt x="909" y="1048"/>
                  </a:lnTo>
                  <a:lnTo>
                    <a:pt x="907" y="1048"/>
                  </a:lnTo>
                  <a:lnTo>
                    <a:pt x="905" y="1048"/>
                  </a:lnTo>
                  <a:lnTo>
                    <a:pt x="905" y="1046"/>
                  </a:lnTo>
                  <a:lnTo>
                    <a:pt x="903" y="1046"/>
                  </a:lnTo>
                  <a:lnTo>
                    <a:pt x="901" y="1046"/>
                  </a:lnTo>
                  <a:lnTo>
                    <a:pt x="901" y="1048"/>
                  </a:lnTo>
                  <a:lnTo>
                    <a:pt x="901" y="1050"/>
                  </a:lnTo>
                  <a:lnTo>
                    <a:pt x="901" y="1052"/>
                  </a:lnTo>
                  <a:lnTo>
                    <a:pt x="903" y="1054"/>
                  </a:lnTo>
                  <a:lnTo>
                    <a:pt x="903" y="1056"/>
                  </a:lnTo>
                  <a:lnTo>
                    <a:pt x="901" y="1056"/>
                  </a:lnTo>
                  <a:lnTo>
                    <a:pt x="899" y="1056"/>
                  </a:lnTo>
                  <a:lnTo>
                    <a:pt x="897" y="1056"/>
                  </a:lnTo>
                  <a:lnTo>
                    <a:pt x="895" y="1056"/>
                  </a:lnTo>
                  <a:lnTo>
                    <a:pt x="893" y="1056"/>
                  </a:lnTo>
                  <a:lnTo>
                    <a:pt x="891" y="1056"/>
                  </a:lnTo>
                  <a:lnTo>
                    <a:pt x="889" y="1056"/>
                  </a:lnTo>
                  <a:lnTo>
                    <a:pt x="887" y="1054"/>
                  </a:lnTo>
                  <a:lnTo>
                    <a:pt x="885" y="1054"/>
                  </a:lnTo>
                  <a:lnTo>
                    <a:pt x="883" y="1054"/>
                  </a:lnTo>
                  <a:lnTo>
                    <a:pt x="881" y="1054"/>
                  </a:lnTo>
                  <a:lnTo>
                    <a:pt x="879" y="1054"/>
                  </a:lnTo>
                  <a:lnTo>
                    <a:pt x="877" y="1054"/>
                  </a:lnTo>
                  <a:lnTo>
                    <a:pt x="875" y="1054"/>
                  </a:lnTo>
                  <a:lnTo>
                    <a:pt x="873" y="1054"/>
                  </a:lnTo>
                  <a:lnTo>
                    <a:pt x="871" y="1054"/>
                  </a:lnTo>
                  <a:lnTo>
                    <a:pt x="869" y="1054"/>
                  </a:lnTo>
                  <a:lnTo>
                    <a:pt x="867" y="1052"/>
                  </a:lnTo>
                  <a:lnTo>
                    <a:pt x="865" y="1052"/>
                  </a:lnTo>
                  <a:lnTo>
                    <a:pt x="863" y="1052"/>
                  </a:lnTo>
                  <a:lnTo>
                    <a:pt x="861" y="1054"/>
                  </a:lnTo>
                  <a:lnTo>
                    <a:pt x="859" y="1054"/>
                  </a:lnTo>
                  <a:lnTo>
                    <a:pt x="857" y="1056"/>
                  </a:lnTo>
                  <a:lnTo>
                    <a:pt x="855" y="1058"/>
                  </a:lnTo>
                  <a:lnTo>
                    <a:pt x="853" y="1060"/>
                  </a:lnTo>
                  <a:lnTo>
                    <a:pt x="851" y="1062"/>
                  </a:lnTo>
                  <a:lnTo>
                    <a:pt x="849" y="1064"/>
                  </a:lnTo>
                  <a:lnTo>
                    <a:pt x="847" y="1064"/>
                  </a:lnTo>
                  <a:lnTo>
                    <a:pt x="847" y="1066"/>
                  </a:lnTo>
                  <a:lnTo>
                    <a:pt x="845" y="1066"/>
                  </a:lnTo>
                  <a:lnTo>
                    <a:pt x="843" y="1068"/>
                  </a:lnTo>
                  <a:lnTo>
                    <a:pt x="842" y="1070"/>
                  </a:lnTo>
                  <a:lnTo>
                    <a:pt x="840" y="1070"/>
                  </a:lnTo>
                  <a:lnTo>
                    <a:pt x="840" y="1072"/>
                  </a:lnTo>
                  <a:lnTo>
                    <a:pt x="840" y="1074"/>
                  </a:lnTo>
                  <a:lnTo>
                    <a:pt x="840" y="1076"/>
                  </a:lnTo>
                  <a:lnTo>
                    <a:pt x="840" y="1078"/>
                  </a:lnTo>
                  <a:lnTo>
                    <a:pt x="838" y="1080"/>
                  </a:lnTo>
                  <a:lnTo>
                    <a:pt x="836" y="1082"/>
                  </a:lnTo>
                  <a:lnTo>
                    <a:pt x="836" y="1084"/>
                  </a:lnTo>
                  <a:lnTo>
                    <a:pt x="836" y="1086"/>
                  </a:lnTo>
                  <a:lnTo>
                    <a:pt x="834" y="1084"/>
                  </a:lnTo>
                  <a:lnTo>
                    <a:pt x="834" y="1086"/>
                  </a:lnTo>
                  <a:lnTo>
                    <a:pt x="832" y="1084"/>
                  </a:lnTo>
                  <a:lnTo>
                    <a:pt x="832" y="1086"/>
                  </a:lnTo>
                  <a:lnTo>
                    <a:pt x="830" y="1084"/>
                  </a:lnTo>
                  <a:lnTo>
                    <a:pt x="828" y="1084"/>
                  </a:lnTo>
                  <a:lnTo>
                    <a:pt x="828" y="1086"/>
                  </a:lnTo>
                  <a:lnTo>
                    <a:pt x="828" y="1087"/>
                  </a:lnTo>
                  <a:lnTo>
                    <a:pt x="826" y="1087"/>
                  </a:lnTo>
                  <a:lnTo>
                    <a:pt x="826" y="1089"/>
                  </a:lnTo>
                  <a:lnTo>
                    <a:pt x="824" y="1089"/>
                  </a:lnTo>
                  <a:lnTo>
                    <a:pt x="824" y="1091"/>
                  </a:lnTo>
                  <a:lnTo>
                    <a:pt x="824" y="1093"/>
                  </a:lnTo>
                  <a:lnTo>
                    <a:pt x="826" y="1093"/>
                  </a:lnTo>
                  <a:lnTo>
                    <a:pt x="828" y="1093"/>
                  </a:lnTo>
                  <a:lnTo>
                    <a:pt x="830" y="1093"/>
                  </a:lnTo>
                  <a:lnTo>
                    <a:pt x="832" y="1093"/>
                  </a:lnTo>
                  <a:lnTo>
                    <a:pt x="834" y="1093"/>
                  </a:lnTo>
                  <a:lnTo>
                    <a:pt x="832" y="1095"/>
                  </a:lnTo>
                  <a:lnTo>
                    <a:pt x="832" y="1097"/>
                  </a:lnTo>
                  <a:lnTo>
                    <a:pt x="834" y="1099"/>
                  </a:lnTo>
                  <a:lnTo>
                    <a:pt x="834" y="1101"/>
                  </a:lnTo>
                  <a:lnTo>
                    <a:pt x="832" y="1103"/>
                  </a:lnTo>
                  <a:lnTo>
                    <a:pt x="832" y="1101"/>
                  </a:lnTo>
                  <a:lnTo>
                    <a:pt x="830" y="1101"/>
                  </a:lnTo>
                  <a:lnTo>
                    <a:pt x="830" y="1099"/>
                  </a:lnTo>
                  <a:lnTo>
                    <a:pt x="828" y="1099"/>
                  </a:lnTo>
                  <a:lnTo>
                    <a:pt x="828" y="1097"/>
                  </a:lnTo>
                  <a:lnTo>
                    <a:pt x="826" y="1099"/>
                  </a:lnTo>
                  <a:lnTo>
                    <a:pt x="826" y="1101"/>
                  </a:lnTo>
                  <a:lnTo>
                    <a:pt x="824" y="1101"/>
                  </a:lnTo>
                  <a:lnTo>
                    <a:pt x="822" y="1103"/>
                  </a:lnTo>
                  <a:lnTo>
                    <a:pt x="822" y="1101"/>
                  </a:lnTo>
                  <a:lnTo>
                    <a:pt x="820" y="1101"/>
                  </a:lnTo>
                  <a:lnTo>
                    <a:pt x="820" y="1103"/>
                  </a:lnTo>
                  <a:lnTo>
                    <a:pt x="818" y="1103"/>
                  </a:lnTo>
                  <a:lnTo>
                    <a:pt x="818" y="1105"/>
                  </a:lnTo>
                  <a:lnTo>
                    <a:pt x="816" y="1105"/>
                  </a:lnTo>
                  <a:lnTo>
                    <a:pt x="816" y="1107"/>
                  </a:lnTo>
                  <a:lnTo>
                    <a:pt x="816" y="1109"/>
                  </a:lnTo>
                  <a:lnTo>
                    <a:pt x="818" y="1109"/>
                  </a:lnTo>
                  <a:lnTo>
                    <a:pt x="818" y="1111"/>
                  </a:lnTo>
                  <a:lnTo>
                    <a:pt x="820" y="1111"/>
                  </a:lnTo>
                  <a:lnTo>
                    <a:pt x="820" y="1113"/>
                  </a:lnTo>
                  <a:lnTo>
                    <a:pt x="820" y="1115"/>
                  </a:lnTo>
                  <a:lnTo>
                    <a:pt x="820" y="1117"/>
                  </a:lnTo>
                  <a:lnTo>
                    <a:pt x="820" y="1119"/>
                  </a:lnTo>
                  <a:lnTo>
                    <a:pt x="820" y="1117"/>
                  </a:lnTo>
                  <a:lnTo>
                    <a:pt x="818" y="1117"/>
                  </a:lnTo>
                  <a:lnTo>
                    <a:pt x="816" y="1115"/>
                  </a:lnTo>
                  <a:lnTo>
                    <a:pt x="814" y="1115"/>
                  </a:lnTo>
                  <a:lnTo>
                    <a:pt x="812" y="1115"/>
                  </a:lnTo>
                  <a:lnTo>
                    <a:pt x="812" y="1117"/>
                  </a:lnTo>
                  <a:lnTo>
                    <a:pt x="810" y="1117"/>
                  </a:lnTo>
                  <a:lnTo>
                    <a:pt x="808" y="1117"/>
                  </a:lnTo>
                  <a:lnTo>
                    <a:pt x="806" y="1117"/>
                  </a:lnTo>
                  <a:lnTo>
                    <a:pt x="804" y="1117"/>
                  </a:lnTo>
                  <a:lnTo>
                    <a:pt x="802" y="1117"/>
                  </a:lnTo>
                  <a:lnTo>
                    <a:pt x="802" y="1115"/>
                  </a:lnTo>
                  <a:lnTo>
                    <a:pt x="800" y="1115"/>
                  </a:lnTo>
                  <a:lnTo>
                    <a:pt x="800" y="1113"/>
                  </a:lnTo>
                  <a:lnTo>
                    <a:pt x="800" y="1111"/>
                  </a:lnTo>
                  <a:lnTo>
                    <a:pt x="798" y="1109"/>
                  </a:lnTo>
                  <a:lnTo>
                    <a:pt x="796" y="1109"/>
                  </a:lnTo>
                  <a:lnTo>
                    <a:pt x="794" y="1107"/>
                  </a:lnTo>
                  <a:lnTo>
                    <a:pt x="792" y="1105"/>
                  </a:lnTo>
                  <a:lnTo>
                    <a:pt x="790" y="1105"/>
                  </a:lnTo>
                  <a:lnTo>
                    <a:pt x="788" y="1103"/>
                  </a:lnTo>
                  <a:lnTo>
                    <a:pt x="786" y="1103"/>
                  </a:lnTo>
                  <a:lnTo>
                    <a:pt x="786" y="1101"/>
                  </a:lnTo>
                  <a:lnTo>
                    <a:pt x="786" y="1103"/>
                  </a:lnTo>
                  <a:lnTo>
                    <a:pt x="784" y="1103"/>
                  </a:lnTo>
                  <a:lnTo>
                    <a:pt x="784" y="1101"/>
                  </a:lnTo>
                  <a:lnTo>
                    <a:pt x="782" y="1101"/>
                  </a:lnTo>
                  <a:lnTo>
                    <a:pt x="780" y="1101"/>
                  </a:lnTo>
                  <a:lnTo>
                    <a:pt x="780" y="1099"/>
                  </a:lnTo>
                  <a:lnTo>
                    <a:pt x="778" y="1099"/>
                  </a:lnTo>
                  <a:lnTo>
                    <a:pt x="776" y="1099"/>
                  </a:lnTo>
                  <a:lnTo>
                    <a:pt x="776" y="1097"/>
                  </a:lnTo>
                  <a:lnTo>
                    <a:pt x="774" y="1097"/>
                  </a:lnTo>
                  <a:lnTo>
                    <a:pt x="773" y="1095"/>
                  </a:lnTo>
                  <a:lnTo>
                    <a:pt x="771" y="1095"/>
                  </a:lnTo>
                  <a:lnTo>
                    <a:pt x="771" y="1093"/>
                  </a:lnTo>
                  <a:lnTo>
                    <a:pt x="769" y="1093"/>
                  </a:lnTo>
                  <a:lnTo>
                    <a:pt x="767" y="1093"/>
                  </a:lnTo>
                  <a:lnTo>
                    <a:pt x="767" y="1091"/>
                  </a:lnTo>
                  <a:lnTo>
                    <a:pt x="765" y="1093"/>
                  </a:lnTo>
                  <a:lnTo>
                    <a:pt x="763" y="1095"/>
                  </a:lnTo>
                  <a:lnTo>
                    <a:pt x="763" y="1097"/>
                  </a:lnTo>
                  <a:lnTo>
                    <a:pt x="761" y="1099"/>
                  </a:lnTo>
                  <a:lnTo>
                    <a:pt x="759" y="1099"/>
                  </a:lnTo>
                  <a:lnTo>
                    <a:pt x="759" y="1101"/>
                  </a:lnTo>
                  <a:lnTo>
                    <a:pt x="757" y="1103"/>
                  </a:lnTo>
                  <a:lnTo>
                    <a:pt x="755" y="1103"/>
                  </a:lnTo>
                  <a:lnTo>
                    <a:pt x="755" y="1105"/>
                  </a:lnTo>
                  <a:lnTo>
                    <a:pt x="753" y="1105"/>
                  </a:lnTo>
                  <a:lnTo>
                    <a:pt x="753" y="1107"/>
                  </a:lnTo>
                  <a:lnTo>
                    <a:pt x="755" y="1111"/>
                  </a:lnTo>
                  <a:lnTo>
                    <a:pt x="753" y="1111"/>
                  </a:lnTo>
                  <a:lnTo>
                    <a:pt x="753" y="1113"/>
                  </a:lnTo>
                  <a:lnTo>
                    <a:pt x="751" y="1113"/>
                  </a:lnTo>
                  <a:lnTo>
                    <a:pt x="751" y="1115"/>
                  </a:lnTo>
                  <a:lnTo>
                    <a:pt x="749" y="1117"/>
                  </a:lnTo>
                  <a:lnTo>
                    <a:pt x="747" y="1115"/>
                  </a:lnTo>
                  <a:lnTo>
                    <a:pt x="743" y="1115"/>
                  </a:lnTo>
                  <a:lnTo>
                    <a:pt x="741" y="1113"/>
                  </a:lnTo>
                  <a:lnTo>
                    <a:pt x="739" y="1111"/>
                  </a:lnTo>
                  <a:lnTo>
                    <a:pt x="737" y="1111"/>
                  </a:lnTo>
                  <a:lnTo>
                    <a:pt x="737" y="1109"/>
                  </a:lnTo>
                  <a:lnTo>
                    <a:pt x="735" y="1109"/>
                  </a:lnTo>
                  <a:lnTo>
                    <a:pt x="733" y="1107"/>
                  </a:lnTo>
                  <a:lnTo>
                    <a:pt x="731" y="1105"/>
                  </a:lnTo>
                  <a:lnTo>
                    <a:pt x="729" y="1103"/>
                  </a:lnTo>
                  <a:lnTo>
                    <a:pt x="727" y="1099"/>
                  </a:lnTo>
                  <a:lnTo>
                    <a:pt x="725" y="1099"/>
                  </a:lnTo>
                  <a:lnTo>
                    <a:pt x="725" y="1097"/>
                  </a:lnTo>
                  <a:lnTo>
                    <a:pt x="723" y="1097"/>
                  </a:lnTo>
                  <a:lnTo>
                    <a:pt x="723" y="1095"/>
                  </a:lnTo>
                  <a:lnTo>
                    <a:pt x="721" y="1095"/>
                  </a:lnTo>
                  <a:lnTo>
                    <a:pt x="721" y="1093"/>
                  </a:lnTo>
                  <a:lnTo>
                    <a:pt x="719" y="1091"/>
                  </a:lnTo>
                  <a:lnTo>
                    <a:pt x="717" y="1089"/>
                  </a:lnTo>
                  <a:lnTo>
                    <a:pt x="717" y="1087"/>
                  </a:lnTo>
                  <a:lnTo>
                    <a:pt x="715" y="1087"/>
                  </a:lnTo>
                  <a:lnTo>
                    <a:pt x="715" y="1086"/>
                  </a:lnTo>
                  <a:lnTo>
                    <a:pt x="713" y="1084"/>
                  </a:lnTo>
                  <a:lnTo>
                    <a:pt x="711" y="1082"/>
                  </a:lnTo>
                  <a:lnTo>
                    <a:pt x="709" y="1080"/>
                  </a:lnTo>
                  <a:lnTo>
                    <a:pt x="709" y="1078"/>
                  </a:lnTo>
                  <a:lnTo>
                    <a:pt x="707" y="1078"/>
                  </a:lnTo>
                  <a:lnTo>
                    <a:pt x="707" y="1080"/>
                  </a:lnTo>
                  <a:lnTo>
                    <a:pt x="707" y="1082"/>
                  </a:lnTo>
                  <a:lnTo>
                    <a:pt x="705" y="1082"/>
                  </a:lnTo>
                  <a:lnTo>
                    <a:pt x="705" y="1084"/>
                  </a:lnTo>
                  <a:lnTo>
                    <a:pt x="705" y="1086"/>
                  </a:lnTo>
                  <a:lnTo>
                    <a:pt x="704" y="1087"/>
                  </a:lnTo>
                  <a:lnTo>
                    <a:pt x="704" y="1089"/>
                  </a:lnTo>
                  <a:lnTo>
                    <a:pt x="702" y="1089"/>
                  </a:lnTo>
                  <a:lnTo>
                    <a:pt x="702" y="1091"/>
                  </a:lnTo>
                  <a:lnTo>
                    <a:pt x="702" y="1093"/>
                  </a:lnTo>
                  <a:lnTo>
                    <a:pt x="700" y="1095"/>
                  </a:lnTo>
                  <a:lnTo>
                    <a:pt x="700" y="1097"/>
                  </a:lnTo>
                  <a:lnTo>
                    <a:pt x="700" y="1099"/>
                  </a:lnTo>
                  <a:lnTo>
                    <a:pt x="698" y="1099"/>
                  </a:lnTo>
                  <a:lnTo>
                    <a:pt x="698" y="1101"/>
                  </a:lnTo>
                  <a:lnTo>
                    <a:pt x="698" y="1103"/>
                  </a:lnTo>
                  <a:lnTo>
                    <a:pt x="698" y="1105"/>
                  </a:lnTo>
                  <a:lnTo>
                    <a:pt x="698" y="1107"/>
                  </a:lnTo>
                  <a:lnTo>
                    <a:pt x="700" y="1107"/>
                  </a:lnTo>
                  <a:lnTo>
                    <a:pt x="698" y="1109"/>
                  </a:lnTo>
                  <a:lnTo>
                    <a:pt x="696" y="1111"/>
                  </a:lnTo>
                  <a:lnTo>
                    <a:pt x="696" y="1113"/>
                  </a:lnTo>
                  <a:lnTo>
                    <a:pt x="694" y="1113"/>
                  </a:lnTo>
                  <a:lnTo>
                    <a:pt x="694" y="1115"/>
                  </a:lnTo>
                  <a:lnTo>
                    <a:pt x="692" y="1115"/>
                  </a:lnTo>
                  <a:lnTo>
                    <a:pt x="692" y="1117"/>
                  </a:lnTo>
                  <a:lnTo>
                    <a:pt x="690" y="1119"/>
                  </a:lnTo>
                  <a:lnTo>
                    <a:pt x="688" y="1121"/>
                  </a:lnTo>
                  <a:lnTo>
                    <a:pt x="688" y="1123"/>
                  </a:lnTo>
                  <a:lnTo>
                    <a:pt x="686" y="1123"/>
                  </a:lnTo>
                  <a:lnTo>
                    <a:pt x="686" y="1125"/>
                  </a:lnTo>
                  <a:lnTo>
                    <a:pt x="684" y="1125"/>
                  </a:lnTo>
                  <a:lnTo>
                    <a:pt x="682" y="1127"/>
                  </a:lnTo>
                  <a:lnTo>
                    <a:pt x="680" y="1127"/>
                  </a:lnTo>
                  <a:lnTo>
                    <a:pt x="680" y="1129"/>
                  </a:lnTo>
                  <a:lnTo>
                    <a:pt x="678" y="1129"/>
                  </a:lnTo>
                  <a:lnTo>
                    <a:pt x="676" y="1129"/>
                  </a:lnTo>
                  <a:lnTo>
                    <a:pt x="674" y="1131"/>
                  </a:lnTo>
                  <a:lnTo>
                    <a:pt x="672" y="1131"/>
                  </a:lnTo>
                  <a:lnTo>
                    <a:pt x="670" y="1131"/>
                  </a:lnTo>
                  <a:lnTo>
                    <a:pt x="670" y="1133"/>
                  </a:lnTo>
                  <a:lnTo>
                    <a:pt x="668" y="1133"/>
                  </a:lnTo>
                  <a:lnTo>
                    <a:pt x="666" y="1133"/>
                  </a:lnTo>
                  <a:lnTo>
                    <a:pt x="664" y="1135"/>
                  </a:lnTo>
                  <a:lnTo>
                    <a:pt x="662" y="1135"/>
                  </a:lnTo>
                  <a:lnTo>
                    <a:pt x="662" y="1133"/>
                  </a:lnTo>
                  <a:lnTo>
                    <a:pt x="660" y="1131"/>
                  </a:lnTo>
                  <a:lnTo>
                    <a:pt x="658" y="1131"/>
                  </a:lnTo>
                  <a:lnTo>
                    <a:pt x="658" y="1129"/>
                  </a:lnTo>
                  <a:lnTo>
                    <a:pt x="656" y="1129"/>
                  </a:lnTo>
                  <a:lnTo>
                    <a:pt x="654" y="1129"/>
                  </a:lnTo>
                  <a:lnTo>
                    <a:pt x="654" y="1127"/>
                  </a:lnTo>
                  <a:lnTo>
                    <a:pt x="652" y="1127"/>
                  </a:lnTo>
                  <a:lnTo>
                    <a:pt x="650" y="1127"/>
                  </a:lnTo>
                  <a:lnTo>
                    <a:pt x="648" y="1127"/>
                  </a:lnTo>
                  <a:lnTo>
                    <a:pt x="648" y="1125"/>
                  </a:lnTo>
                  <a:lnTo>
                    <a:pt x="648" y="1127"/>
                  </a:lnTo>
                  <a:lnTo>
                    <a:pt x="648" y="1129"/>
                  </a:lnTo>
                  <a:lnTo>
                    <a:pt x="646" y="1129"/>
                  </a:lnTo>
                  <a:lnTo>
                    <a:pt x="646" y="1131"/>
                  </a:lnTo>
                  <a:lnTo>
                    <a:pt x="646" y="1133"/>
                  </a:lnTo>
                  <a:lnTo>
                    <a:pt x="646" y="1135"/>
                  </a:lnTo>
                  <a:lnTo>
                    <a:pt x="646" y="1137"/>
                  </a:lnTo>
                  <a:lnTo>
                    <a:pt x="644" y="1139"/>
                  </a:lnTo>
                  <a:lnTo>
                    <a:pt x="644" y="1141"/>
                  </a:lnTo>
                  <a:lnTo>
                    <a:pt x="642" y="1141"/>
                  </a:lnTo>
                  <a:lnTo>
                    <a:pt x="642" y="1143"/>
                  </a:lnTo>
                  <a:lnTo>
                    <a:pt x="640" y="1143"/>
                  </a:lnTo>
                  <a:lnTo>
                    <a:pt x="640" y="1141"/>
                  </a:lnTo>
                  <a:lnTo>
                    <a:pt x="638" y="1141"/>
                  </a:lnTo>
                  <a:lnTo>
                    <a:pt x="636" y="1141"/>
                  </a:lnTo>
                  <a:lnTo>
                    <a:pt x="635" y="1141"/>
                  </a:lnTo>
                  <a:lnTo>
                    <a:pt x="635" y="1139"/>
                  </a:lnTo>
                  <a:lnTo>
                    <a:pt x="633" y="1139"/>
                  </a:lnTo>
                  <a:lnTo>
                    <a:pt x="633" y="1137"/>
                  </a:lnTo>
                  <a:lnTo>
                    <a:pt x="633" y="1139"/>
                  </a:lnTo>
                  <a:lnTo>
                    <a:pt x="631" y="1139"/>
                  </a:lnTo>
                  <a:lnTo>
                    <a:pt x="629" y="1139"/>
                  </a:lnTo>
                  <a:lnTo>
                    <a:pt x="629" y="1137"/>
                  </a:lnTo>
                  <a:lnTo>
                    <a:pt x="627" y="1137"/>
                  </a:lnTo>
                  <a:lnTo>
                    <a:pt x="625" y="1137"/>
                  </a:lnTo>
                  <a:lnTo>
                    <a:pt x="623" y="1137"/>
                  </a:lnTo>
                  <a:lnTo>
                    <a:pt x="623" y="1139"/>
                  </a:lnTo>
                  <a:lnTo>
                    <a:pt x="621" y="1139"/>
                  </a:lnTo>
                  <a:lnTo>
                    <a:pt x="619" y="1139"/>
                  </a:lnTo>
                  <a:lnTo>
                    <a:pt x="619" y="1137"/>
                  </a:lnTo>
                  <a:lnTo>
                    <a:pt x="617" y="1137"/>
                  </a:lnTo>
                  <a:lnTo>
                    <a:pt x="615" y="1137"/>
                  </a:lnTo>
                  <a:lnTo>
                    <a:pt x="615" y="1139"/>
                  </a:lnTo>
                  <a:lnTo>
                    <a:pt x="613" y="1137"/>
                  </a:lnTo>
                  <a:lnTo>
                    <a:pt x="611" y="1137"/>
                  </a:lnTo>
                  <a:lnTo>
                    <a:pt x="609" y="1137"/>
                  </a:lnTo>
                  <a:lnTo>
                    <a:pt x="609" y="1139"/>
                  </a:lnTo>
                  <a:lnTo>
                    <a:pt x="607" y="1139"/>
                  </a:lnTo>
                  <a:lnTo>
                    <a:pt x="605" y="1139"/>
                  </a:lnTo>
                  <a:lnTo>
                    <a:pt x="605" y="1137"/>
                  </a:lnTo>
                  <a:lnTo>
                    <a:pt x="603" y="1137"/>
                  </a:lnTo>
                  <a:lnTo>
                    <a:pt x="603" y="1135"/>
                  </a:lnTo>
                  <a:lnTo>
                    <a:pt x="601" y="1135"/>
                  </a:lnTo>
                  <a:lnTo>
                    <a:pt x="601" y="1133"/>
                  </a:lnTo>
                  <a:lnTo>
                    <a:pt x="599" y="1133"/>
                  </a:lnTo>
                  <a:lnTo>
                    <a:pt x="597" y="1133"/>
                  </a:lnTo>
                  <a:lnTo>
                    <a:pt x="595" y="1135"/>
                  </a:lnTo>
                  <a:lnTo>
                    <a:pt x="593" y="1133"/>
                  </a:lnTo>
                  <a:lnTo>
                    <a:pt x="591" y="1133"/>
                  </a:lnTo>
                  <a:lnTo>
                    <a:pt x="589" y="1133"/>
                  </a:lnTo>
                  <a:lnTo>
                    <a:pt x="587" y="1133"/>
                  </a:lnTo>
                  <a:lnTo>
                    <a:pt x="585" y="1133"/>
                  </a:lnTo>
                  <a:lnTo>
                    <a:pt x="583" y="1135"/>
                  </a:lnTo>
                  <a:lnTo>
                    <a:pt x="583" y="1133"/>
                  </a:lnTo>
                  <a:lnTo>
                    <a:pt x="581" y="1133"/>
                  </a:lnTo>
                  <a:lnTo>
                    <a:pt x="579" y="1133"/>
                  </a:lnTo>
                  <a:lnTo>
                    <a:pt x="579" y="1131"/>
                  </a:lnTo>
                  <a:lnTo>
                    <a:pt x="577" y="1131"/>
                  </a:lnTo>
                  <a:lnTo>
                    <a:pt x="575" y="1131"/>
                  </a:lnTo>
                  <a:lnTo>
                    <a:pt x="575" y="1133"/>
                  </a:lnTo>
                  <a:lnTo>
                    <a:pt x="573" y="1135"/>
                  </a:lnTo>
                  <a:lnTo>
                    <a:pt x="571" y="1135"/>
                  </a:lnTo>
                  <a:lnTo>
                    <a:pt x="569" y="1135"/>
                  </a:lnTo>
                  <a:lnTo>
                    <a:pt x="569" y="1133"/>
                  </a:lnTo>
                  <a:lnTo>
                    <a:pt x="567" y="1133"/>
                  </a:lnTo>
                  <a:lnTo>
                    <a:pt x="567" y="1131"/>
                  </a:lnTo>
                  <a:lnTo>
                    <a:pt x="567" y="1129"/>
                  </a:lnTo>
                  <a:lnTo>
                    <a:pt x="566" y="1129"/>
                  </a:lnTo>
                  <a:lnTo>
                    <a:pt x="566" y="1127"/>
                  </a:lnTo>
                  <a:lnTo>
                    <a:pt x="564" y="1127"/>
                  </a:lnTo>
                  <a:lnTo>
                    <a:pt x="564" y="1129"/>
                  </a:lnTo>
                  <a:lnTo>
                    <a:pt x="562" y="1129"/>
                  </a:lnTo>
                  <a:lnTo>
                    <a:pt x="562" y="1127"/>
                  </a:lnTo>
                  <a:lnTo>
                    <a:pt x="560" y="1127"/>
                  </a:lnTo>
                  <a:lnTo>
                    <a:pt x="560" y="1125"/>
                  </a:lnTo>
                  <a:lnTo>
                    <a:pt x="558" y="1125"/>
                  </a:lnTo>
                  <a:lnTo>
                    <a:pt x="556" y="1123"/>
                  </a:lnTo>
                  <a:lnTo>
                    <a:pt x="554" y="1123"/>
                  </a:lnTo>
                  <a:lnTo>
                    <a:pt x="552" y="1123"/>
                  </a:lnTo>
                  <a:lnTo>
                    <a:pt x="550" y="1123"/>
                  </a:lnTo>
                  <a:lnTo>
                    <a:pt x="548" y="1123"/>
                  </a:lnTo>
                  <a:lnTo>
                    <a:pt x="546" y="1123"/>
                  </a:lnTo>
                  <a:lnTo>
                    <a:pt x="544" y="1123"/>
                  </a:lnTo>
                  <a:lnTo>
                    <a:pt x="542" y="1123"/>
                  </a:lnTo>
                  <a:lnTo>
                    <a:pt x="542" y="1121"/>
                  </a:lnTo>
                  <a:lnTo>
                    <a:pt x="542" y="1119"/>
                  </a:lnTo>
                  <a:lnTo>
                    <a:pt x="542" y="1117"/>
                  </a:lnTo>
                  <a:lnTo>
                    <a:pt x="544" y="1115"/>
                  </a:lnTo>
                  <a:lnTo>
                    <a:pt x="544" y="1113"/>
                  </a:lnTo>
                  <a:lnTo>
                    <a:pt x="544" y="1111"/>
                  </a:lnTo>
                  <a:lnTo>
                    <a:pt x="544" y="1109"/>
                  </a:lnTo>
                  <a:lnTo>
                    <a:pt x="542" y="1107"/>
                  </a:lnTo>
                  <a:lnTo>
                    <a:pt x="542" y="1105"/>
                  </a:lnTo>
                  <a:lnTo>
                    <a:pt x="542" y="1103"/>
                  </a:lnTo>
                  <a:lnTo>
                    <a:pt x="542" y="1101"/>
                  </a:lnTo>
                  <a:lnTo>
                    <a:pt x="544" y="1101"/>
                  </a:lnTo>
                  <a:lnTo>
                    <a:pt x="542" y="1101"/>
                  </a:lnTo>
                  <a:lnTo>
                    <a:pt x="542" y="1099"/>
                  </a:lnTo>
                  <a:lnTo>
                    <a:pt x="542" y="1097"/>
                  </a:lnTo>
                  <a:lnTo>
                    <a:pt x="540" y="1097"/>
                  </a:lnTo>
                  <a:lnTo>
                    <a:pt x="538" y="1097"/>
                  </a:lnTo>
                  <a:lnTo>
                    <a:pt x="536" y="1097"/>
                  </a:lnTo>
                  <a:lnTo>
                    <a:pt x="534" y="1097"/>
                  </a:lnTo>
                  <a:lnTo>
                    <a:pt x="534" y="1095"/>
                  </a:lnTo>
                  <a:lnTo>
                    <a:pt x="534" y="1097"/>
                  </a:lnTo>
                  <a:lnTo>
                    <a:pt x="532" y="1097"/>
                  </a:lnTo>
                  <a:lnTo>
                    <a:pt x="532" y="1099"/>
                  </a:lnTo>
                  <a:lnTo>
                    <a:pt x="530" y="1099"/>
                  </a:lnTo>
                  <a:lnTo>
                    <a:pt x="530" y="1097"/>
                  </a:lnTo>
                  <a:lnTo>
                    <a:pt x="528" y="1097"/>
                  </a:lnTo>
                  <a:lnTo>
                    <a:pt x="526" y="1095"/>
                  </a:lnTo>
                  <a:lnTo>
                    <a:pt x="526" y="1093"/>
                  </a:lnTo>
                  <a:lnTo>
                    <a:pt x="524" y="1093"/>
                  </a:lnTo>
                  <a:lnTo>
                    <a:pt x="522" y="1091"/>
                  </a:lnTo>
                  <a:lnTo>
                    <a:pt x="520" y="1089"/>
                  </a:lnTo>
                  <a:lnTo>
                    <a:pt x="520" y="1087"/>
                  </a:lnTo>
                  <a:lnTo>
                    <a:pt x="518" y="1087"/>
                  </a:lnTo>
                  <a:lnTo>
                    <a:pt x="518" y="1086"/>
                  </a:lnTo>
                  <a:lnTo>
                    <a:pt x="518" y="1084"/>
                  </a:lnTo>
                  <a:lnTo>
                    <a:pt x="516" y="1082"/>
                  </a:lnTo>
                  <a:lnTo>
                    <a:pt x="516" y="1080"/>
                  </a:lnTo>
                  <a:lnTo>
                    <a:pt x="514" y="1078"/>
                  </a:lnTo>
                  <a:lnTo>
                    <a:pt x="516" y="1074"/>
                  </a:lnTo>
                  <a:lnTo>
                    <a:pt x="516" y="1072"/>
                  </a:lnTo>
                  <a:lnTo>
                    <a:pt x="518" y="1070"/>
                  </a:lnTo>
                  <a:lnTo>
                    <a:pt x="518" y="1068"/>
                  </a:lnTo>
                  <a:lnTo>
                    <a:pt x="518" y="1066"/>
                  </a:lnTo>
                  <a:lnTo>
                    <a:pt x="516" y="1066"/>
                  </a:lnTo>
                  <a:lnTo>
                    <a:pt x="516" y="1068"/>
                  </a:lnTo>
                  <a:lnTo>
                    <a:pt x="514" y="1068"/>
                  </a:lnTo>
                  <a:lnTo>
                    <a:pt x="514" y="1066"/>
                  </a:lnTo>
                  <a:lnTo>
                    <a:pt x="514" y="1064"/>
                  </a:lnTo>
                  <a:lnTo>
                    <a:pt x="512" y="1064"/>
                  </a:lnTo>
                  <a:lnTo>
                    <a:pt x="510" y="1064"/>
                  </a:lnTo>
                  <a:lnTo>
                    <a:pt x="510" y="1062"/>
                  </a:lnTo>
                  <a:lnTo>
                    <a:pt x="510" y="1060"/>
                  </a:lnTo>
                  <a:lnTo>
                    <a:pt x="510" y="1058"/>
                  </a:lnTo>
                  <a:lnTo>
                    <a:pt x="508" y="1058"/>
                  </a:lnTo>
                  <a:lnTo>
                    <a:pt x="508" y="1056"/>
                  </a:lnTo>
                  <a:lnTo>
                    <a:pt x="506" y="1056"/>
                  </a:lnTo>
                  <a:lnTo>
                    <a:pt x="506" y="1054"/>
                  </a:lnTo>
                  <a:lnTo>
                    <a:pt x="508" y="1052"/>
                  </a:lnTo>
                  <a:lnTo>
                    <a:pt x="508" y="1050"/>
                  </a:lnTo>
                  <a:lnTo>
                    <a:pt x="506" y="1050"/>
                  </a:lnTo>
                  <a:lnTo>
                    <a:pt x="506" y="1052"/>
                  </a:lnTo>
                  <a:lnTo>
                    <a:pt x="504" y="1052"/>
                  </a:lnTo>
                  <a:lnTo>
                    <a:pt x="504" y="1050"/>
                  </a:lnTo>
                  <a:lnTo>
                    <a:pt x="504" y="1048"/>
                  </a:lnTo>
                  <a:lnTo>
                    <a:pt x="502" y="1048"/>
                  </a:lnTo>
                  <a:lnTo>
                    <a:pt x="500" y="1048"/>
                  </a:lnTo>
                  <a:lnTo>
                    <a:pt x="500" y="1046"/>
                  </a:lnTo>
                  <a:lnTo>
                    <a:pt x="498" y="1046"/>
                  </a:lnTo>
                  <a:lnTo>
                    <a:pt x="498" y="1044"/>
                  </a:lnTo>
                  <a:lnTo>
                    <a:pt x="498" y="1042"/>
                  </a:lnTo>
                  <a:lnTo>
                    <a:pt x="500" y="1042"/>
                  </a:lnTo>
                  <a:lnTo>
                    <a:pt x="500" y="1040"/>
                  </a:lnTo>
                  <a:lnTo>
                    <a:pt x="498" y="1040"/>
                  </a:lnTo>
                  <a:lnTo>
                    <a:pt x="497" y="1040"/>
                  </a:lnTo>
                  <a:lnTo>
                    <a:pt x="498" y="1038"/>
                  </a:lnTo>
                  <a:lnTo>
                    <a:pt x="498" y="1036"/>
                  </a:lnTo>
                  <a:lnTo>
                    <a:pt x="497" y="1036"/>
                  </a:lnTo>
                  <a:lnTo>
                    <a:pt x="497" y="1038"/>
                  </a:lnTo>
                  <a:lnTo>
                    <a:pt x="495" y="1038"/>
                  </a:lnTo>
                  <a:lnTo>
                    <a:pt x="495" y="1036"/>
                  </a:lnTo>
                  <a:lnTo>
                    <a:pt x="493" y="1036"/>
                  </a:lnTo>
                  <a:lnTo>
                    <a:pt x="493" y="1034"/>
                  </a:lnTo>
                  <a:lnTo>
                    <a:pt x="495" y="1034"/>
                  </a:lnTo>
                  <a:lnTo>
                    <a:pt x="495" y="1032"/>
                  </a:lnTo>
                  <a:lnTo>
                    <a:pt x="495" y="1030"/>
                  </a:lnTo>
                  <a:lnTo>
                    <a:pt x="493" y="1030"/>
                  </a:lnTo>
                  <a:lnTo>
                    <a:pt x="491" y="1032"/>
                  </a:lnTo>
                  <a:lnTo>
                    <a:pt x="489" y="1032"/>
                  </a:lnTo>
                  <a:lnTo>
                    <a:pt x="489" y="1030"/>
                  </a:lnTo>
                  <a:lnTo>
                    <a:pt x="487" y="1030"/>
                  </a:lnTo>
                  <a:lnTo>
                    <a:pt x="489" y="1030"/>
                  </a:lnTo>
                  <a:lnTo>
                    <a:pt x="489" y="1028"/>
                  </a:lnTo>
                  <a:lnTo>
                    <a:pt x="489" y="1026"/>
                  </a:lnTo>
                  <a:lnTo>
                    <a:pt x="487" y="1026"/>
                  </a:lnTo>
                  <a:lnTo>
                    <a:pt x="485" y="1026"/>
                  </a:lnTo>
                  <a:lnTo>
                    <a:pt x="485" y="1028"/>
                  </a:lnTo>
                  <a:lnTo>
                    <a:pt x="483" y="1028"/>
                  </a:lnTo>
                  <a:lnTo>
                    <a:pt x="483" y="1030"/>
                  </a:lnTo>
                  <a:lnTo>
                    <a:pt x="481" y="1030"/>
                  </a:lnTo>
                  <a:lnTo>
                    <a:pt x="481" y="1032"/>
                  </a:lnTo>
                  <a:lnTo>
                    <a:pt x="479" y="1032"/>
                  </a:lnTo>
                  <a:lnTo>
                    <a:pt x="479" y="1030"/>
                  </a:lnTo>
                  <a:lnTo>
                    <a:pt x="479" y="1028"/>
                  </a:lnTo>
                  <a:lnTo>
                    <a:pt x="477" y="1028"/>
                  </a:lnTo>
                  <a:lnTo>
                    <a:pt x="477" y="1030"/>
                  </a:lnTo>
                  <a:lnTo>
                    <a:pt x="477" y="1032"/>
                  </a:lnTo>
                  <a:lnTo>
                    <a:pt x="475" y="1032"/>
                  </a:lnTo>
                  <a:lnTo>
                    <a:pt x="473" y="1032"/>
                  </a:lnTo>
                  <a:lnTo>
                    <a:pt x="471" y="1032"/>
                  </a:lnTo>
                  <a:lnTo>
                    <a:pt x="469" y="1032"/>
                  </a:lnTo>
                  <a:lnTo>
                    <a:pt x="467" y="1032"/>
                  </a:lnTo>
                  <a:lnTo>
                    <a:pt x="465" y="1034"/>
                  </a:lnTo>
                  <a:lnTo>
                    <a:pt x="463" y="1034"/>
                  </a:lnTo>
                  <a:lnTo>
                    <a:pt x="463" y="1036"/>
                  </a:lnTo>
                  <a:lnTo>
                    <a:pt x="461" y="1036"/>
                  </a:lnTo>
                  <a:lnTo>
                    <a:pt x="461" y="1034"/>
                  </a:lnTo>
                  <a:lnTo>
                    <a:pt x="461" y="1032"/>
                  </a:lnTo>
                  <a:lnTo>
                    <a:pt x="461" y="1030"/>
                  </a:lnTo>
                  <a:lnTo>
                    <a:pt x="459" y="1030"/>
                  </a:lnTo>
                  <a:lnTo>
                    <a:pt x="457" y="1030"/>
                  </a:lnTo>
                  <a:lnTo>
                    <a:pt x="457" y="1032"/>
                  </a:lnTo>
                  <a:lnTo>
                    <a:pt x="455" y="1032"/>
                  </a:lnTo>
                  <a:lnTo>
                    <a:pt x="455" y="1034"/>
                  </a:lnTo>
                  <a:lnTo>
                    <a:pt x="453" y="1034"/>
                  </a:lnTo>
                  <a:lnTo>
                    <a:pt x="453" y="1036"/>
                  </a:lnTo>
                  <a:lnTo>
                    <a:pt x="451" y="1036"/>
                  </a:lnTo>
                  <a:lnTo>
                    <a:pt x="451" y="1038"/>
                  </a:lnTo>
                  <a:lnTo>
                    <a:pt x="449" y="1038"/>
                  </a:lnTo>
                  <a:lnTo>
                    <a:pt x="447" y="1040"/>
                  </a:lnTo>
                  <a:lnTo>
                    <a:pt x="447" y="1042"/>
                  </a:lnTo>
                  <a:lnTo>
                    <a:pt x="445" y="1042"/>
                  </a:lnTo>
                  <a:lnTo>
                    <a:pt x="445" y="1044"/>
                  </a:lnTo>
                  <a:lnTo>
                    <a:pt x="445" y="1046"/>
                  </a:lnTo>
                  <a:lnTo>
                    <a:pt x="445" y="1048"/>
                  </a:lnTo>
                  <a:lnTo>
                    <a:pt x="443" y="1050"/>
                  </a:lnTo>
                  <a:lnTo>
                    <a:pt x="441" y="1050"/>
                  </a:lnTo>
                  <a:lnTo>
                    <a:pt x="439" y="1050"/>
                  </a:lnTo>
                  <a:lnTo>
                    <a:pt x="439" y="1052"/>
                  </a:lnTo>
                  <a:lnTo>
                    <a:pt x="439" y="1054"/>
                  </a:lnTo>
                  <a:lnTo>
                    <a:pt x="437" y="1054"/>
                  </a:lnTo>
                  <a:lnTo>
                    <a:pt x="437" y="1056"/>
                  </a:lnTo>
                  <a:lnTo>
                    <a:pt x="437" y="1058"/>
                  </a:lnTo>
                  <a:lnTo>
                    <a:pt x="435" y="1060"/>
                  </a:lnTo>
                  <a:lnTo>
                    <a:pt x="433" y="1060"/>
                  </a:lnTo>
                  <a:lnTo>
                    <a:pt x="431" y="1060"/>
                  </a:lnTo>
                  <a:lnTo>
                    <a:pt x="429" y="1062"/>
                  </a:lnTo>
                  <a:lnTo>
                    <a:pt x="428" y="1062"/>
                  </a:lnTo>
                  <a:lnTo>
                    <a:pt x="426" y="1062"/>
                  </a:lnTo>
                  <a:lnTo>
                    <a:pt x="426" y="1064"/>
                  </a:lnTo>
                  <a:lnTo>
                    <a:pt x="424" y="1064"/>
                  </a:lnTo>
                  <a:lnTo>
                    <a:pt x="422" y="1066"/>
                  </a:lnTo>
                  <a:lnTo>
                    <a:pt x="420" y="1066"/>
                  </a:lnTo>
                  <a:lnTo>
                    <a:pt x="420" y="1064"/>
                  </a:lnTo>
                  <a:lnTo>
                    <a:pt x="420" y="1066"/>
                  </a:lnTo>
                  <a:lnTo>
                    <a:pt x="418" y="1066"/>
                  </a:lnTo>
                  <a:lnTo>
                    <a:pt x="416" y="1066"/>
                  </a:lnTo>
                  <a:lnTo>
                    <a:pt x="416" y="1068"/>
                  </a:lnTo>
                  <a:lnTo>
                    <a:pt x="416" y="1070"/>
                  </a:lnTo>
                  <a:lnTo>
                    <a:pt x="414" y="1070"/>
                  </a:lnTo>
                  <a:lnTo>
                    <a:pt x="414" y="1072"/>
                  </a:lnTo>
                  <a:lnTo>
                    <a:pt x="412" y="1072"/>
                  </a:lnTo>
                  <a:lnTo>
                    <a:pt x="410" y="1072"/>
                  </a:lnTo>
                  <a:lnTo>
                    <a:pt x="408" y="1072"/>
                  </a:lnTo>
                  <a:lnTo>
                    <a:pt x="406" y="1074"/>
                  </a:lnTo>
                  <a:lnTo>
                    <a:pt x="404" y="1074"/>
                  </a:lnTo>
                  <a:lnTo>
                    <a:pt x="402" y="1074"/>
                  </a:lnTo>
                  <a:lnTo>
                    <a:pt x="402" y="1072"/>
                  </a:lnTo>
                  <a:lnTo>
                    <a:pt x="400" y="1072"/>
                  </a:lnTo>
                  <a:lnTo>
                    <a:pt x="400" y="1070"/>
                  </a:lnTo>
                  <a:lnTo>
                    <a:pt x="398" y="1070"/>
                  </a:lnTo>
                  <a:lnTo>
                    <a:pt x="398" y="1072"/>
                  </a:lnTo>
                  <a:lnTo>
                    <a:pt x="396" y="1072"/>
                  </a:lnTo>
                  <a:lnTo>
                    <a:pt x="394" y="1072"/>
                  </a:lnTo>
                  <a:lnTo>
                    <a:pt x="392" y="1072"/>
                  </a:lnTo>
                  <a:lnTo>
                    <a:pt x="392" y="1070"/>
                  </a:lnTo>
                  <a:lnTo>
                    <a:pt x="390" y="1070"/>
                  </a:lnTo>
                  <a:lnTo>
                    <a:pt x="388" y="1070"/>
                  </a:lnTo>
                  <a:lnTo>
                    <a:pt x="386" y="1070"/>
                  </a:lnTo>
                  <a:lnTo>
                    <a:pt x="386" y="1072"/>
                  </a:lnTo>
                  <a:lnTo>
                    <a:pt x="384" y="1072"/>
                  </a:lnTo>
                  <a:lnTo>
                    <a:pt x="382" y="1072"/>
                  </a:lnTo>
                  <a:lnTo>
                    <a:pt x="382" y="1074"/>
                  </a:lnTo>
                  <a:lnTo>
                    <a:pt x="380" y="1074"/>
                  </a:lnTo>
                  <a:lnTo>
                    <a:pt x="380" y="1076"/>
                  </a:lnTo>
                  <a:lnTo>
                    <a:pt x="378" y="1076"/>
                  </a:lnTo>
                  <a:lnTo>
                    <a:pt x="376" y="1076"/>
                  </a:lnTo>
                  <a:lnTo>
                    <a:pt x="374" y="1076"/>
                  </a:lnTo>
                  <a:lnTo>
                    <a:pt x="372" y="1076"/>
                  </a:lnTo>
                  <a:lnTo>
                    <a:pt x="374" y="1074"/>
                  </a:lnTo>
                  <a:lnTo>
                    <a:pt x="374" y="1072"/>
                  </a:lnTo>
                  <a:lnTo>
                    <a:pt x="372" y="1072"/>
                  </a:lnTo>
                  <a:lnTo>
                    <a:pt x="372" y="1070"/>
                  </a:lnTo>
                  <a:lnTo>
                    <a:pt x="372" y="1068"/>
                  </a:lnTo>
                  <a:lnTo>
                    <a:pt x="370" y="1068"/>
                  </a:lnTo>
                  <a:lnTo>
                    <a:pt x="370" y="1066"/>
                  </a:lnTo>
                  <a:lnTo>
                    <a:pt x="370" y="1064"/>
                  </a:lnTo>
                  <a:lnTo>
                    <a:pt x="372" y="1064"/>
                  </a:lnTo>
                  <a:lnTo>
                    <a:pt x="372" y="1062"/>
                  </a:lnTo>
                  <a:lnTo>
                    <a:pt x="372" y="1060"/>
                  </a:lnTo>
                  <a:lnTo>
                    <a:pt x="374" y="1060"/>
                  </a:lnTo>
                  <a:lnTo>
                    <a:pt x="374" y="1058"/>
                  </a:lnTo>
                  <a:lnTo>
                    <a:pt x="376" y="1058"/>
                  </a:lnTo>
                  <a:lnTo>
                    <a:pt x="376" y="1056"/>
                  </a:lnTo>
                  <a:lnTo>
                    <a:pt x="376" y="1054"/>
                  </a:lnTo>
                  <a:lnTo>
                    <a:pt x="378" y="1052"/>
                  </a:lnTo>
                  <a:lnTo>
                    <a:pt x="380" y="1052"/>
                  </a:lnTo>
                  <a:lnTo>
                    <a:pt x="380" y="1050"/>
                  </a:lnTo>
                  <a:lnTo>
                    <a:pt x="382" y="1050"/>
                  </a:lnTo>
                  <a:lnTo>
                    <a:pt x="382" y="1048"/>
                  </a:lnTo>
                  <a:lnTo>
                    <a:pt x="380" y="1048"/>
                  </a:lnTo>
                  <a:lnTo>
                    <a:pt x="380" y="1046"/>
                  </a:lnTo>
                  <a:lnTo>
                    <a:pt x="378" y="1046"/>
                  </a:lnTo>
                  <a:lnTo>
                    <a:pt x="378" y="1044"/>
                  </a:lnTo>
                  <a:lnTo>
                    <a:pt x="376" y="1044"/>
                  </a:lnTo>
                  <a:lnTo>
                    <a:pt x="376" y="1042"/>
                  </a:lnTo>
                  <a:lnTo>
                    <a:pt x="374" y="1042"/>
                  </a:lnTo>
                  <a:lnTo>
                    <a:pt x="376" y="1040"/>
                  </a:lnTo>
                  <a:lnTo>
                    <a:pt x="376" y="1038"/>
                  </a:lnTo>
                  <a:lnTo>
                    <a:pt x="378" y="1038"/>
                  </a:lnTo>
                  <a:lnTo>
                    <a:pt x="378" y="1036"/>
                  </a:lnTo>
                  <a:lnTo>
                    <a:pt x="378" y="1034"/>
                  </a:lnTo>
                  <a:lnTo>
                    <a:pt x="378" y="1032"/>
                  </a:lnTo>
                  <a:lnTo>
                    <a:pt x="376" y="1032"/>
                  </a:lnTo>
                  <a:lnTo>
                    <a:pt x="378" y="1032"/>
                  </a:lnTo>
                  <a:lnTo>
                    <a:pt x="378" y="1030"/>
                  </a:lnTo>
                  <a:lnTo>
                    <a:pt x="380" y="1028"/>
                  </a:lnTo>
                  <a:lnTo>
                    <a:pt x="380" y="1026"/>
                  </a:lnTo>
                  <a:lnTo>
                    <a:pt x="380" y="1024"/>
                  </a:lnTo>
                  <a:lnTo>
                    <a:pt x="382" y="1024"/>
                  </a:lnTo>
                  <a:lnTo>
                    <a:pt x="382" y="1022"/>
                  </a:lnTo>
                  <a:lnTo>
                    <a:pt x="382" y="1020"/>
                  </a:lnTo>
                  <a:lnTo>
                    <a:pt x="382" y="1019"/>
                  </a:lnTo>
                  <a:lnTo>
                    <a:pt x="382" y="1017"/>
                  </a:lnTo>
                  <a:lnTo>
                    <a:pt x="380" y="1015"/>
                  </a:lnTo>
                  <a:lnTo>
                    <a:pt x="378" y="1013"/>
                  </a:lnTo>
                  <a:lnTo>
                    <a:pt x="376" y="1013"/>
                  </a:lnTo>
                  <a:lnTo>
                    <a:pt x="374" y="1011"/>
                  </a:lnTo>
                  <a:lnTo>
                    <a:pt x="372" y="1009"/>
                  </a:lnTo>
                  <a:lnTo>
                    <a:pt x="370" y="1007"/>
                  </a:lnTo>
                  <a:lnTo>
                    <a:pt x="368" y="1005"/>
                  </a:lnTo>
                  <a:lnTo>
                    <a:pt x="366" y="1005"/>
                  </a:lnTo>
                  <a:lnTo>
                    <a:pt x="364" y="1005"/>
                  </a:lnTo>
                  <a:lnTo>
                    <a:pt x="362" y="1005"/>
                  </a:lnTo>
                  <a:lnTo>
                    <a:pt x="360" y="1005"/>
                  </a:lnTo>
                  <a:lnTo>
                    <a:pt x="360" y="1003"/>
                  </a:lnTo>
                  <a:lnTo>
                    <a:pt x="359" y="1003"/>
                  </a:lnTo>
                  <a:lnTo>
                    <a:pt x="357" y="1001"/>
                  </a:lnTo>
                  <a:lnTo>
                    <a:pt x="355" y="999"/>
                  </a:lnTo>
                  <a:lnTo>
                    <a:pt x="355" y="997"/>
                  </a:lnTo>
                  <a:lnTo>
                    <a:pt x="353" y="995"/>
                  </a:lnTo>
                  <a:lnTo>
                    <a:pt x="351" y="995"/>
                  </a:lnTo>
                  <a:lnTo>
                    <a:pt x="351" y="993"/>
                  </a:lnTo>
                  <a:lnTo>
                    <a:pt x="349" y="993"/>
                  </a:lnTo>
                  <a:lnTo>
                    <a:pt x="349" y="991"/>
                  </a:lnTo>
                  <a:lnTo>
                    <a:pt x="349" y="989"/>
                  </a:lnTo>
                  <a:lnTo>
                    <a:pt x="349" y="987"/>
                  </a:lnTo>
                  <a:lnTo>
                    <a:pt x="349" y="985"/>
                  </a:lnTo>
                  <a:lnTo>
                    <a:pt x="349" y="983"/>
                  </a:lnTo>
                  <a:lnTo>
                    <a:pt x="349" y="981"/>
                  </a:lnTo>
                  <a:lnTo>
                    <a:pt x="347" y="979"/>
                  </a:lnTo>
                  <a:lnTo>
                    <a:pt x="345" y="979"/>
                  </a:lnTo>
                  <a:lnTo>
                    <a:pt x="345" y="977"/>
                  </a:lnTo>
                  <a:lnTo>
                    <a:pt x="343" y="975"/>
                  </a:lnTo>
                  <a:lnTo>
                    <a:pt x="341" y="975"/>
                  </a:lnTo>
                  <a:lnTo>
                    <a:pt x="339" y="975"/>
                  </a:lnTo>
                  <a:lnTo>
                    <a:pt x="337" y="975"/>
                  </a:lnTo>
                  <a:lnTo>
                    <a:pt x="337" y="977"/>
                  </a:lnTo>
                  <a:lnTo>
                    <a:pt x="335" y="977"/>
                  </a:lnTo>
                  <a:lnTo>
                    <a:pt x="333" y="977"/>
                  </a:lnTo>
                  <a:lnTo>
                    <a:pt x="331" y="975"/>
                  </a:lnTo>
                  <a:lnTo>
                    <a:pt x="329" y="975"/>
                  </a:lnTo>
                  <a:lnTo>
                    <a:pt x="327" y="973"/>
                  </a:lnTo>
                  <a:lnTo>
                    <a:pt x="327" y="971"/>
                  </a:lnTo>
                  <a:lnTo>
                    <a:pt x="325" y="969"/>
                  </a:lnTo>
                  <a:lnTo>
                    <a:pt x="323" y="967"/>
                  </a:lnTo>
                  <a:lnTo>
                    <a:pt x="321" y="967"/>
                  </a:lnTo>
                  <a:lnTo>
                    <a:pt x="319" y="965"/>
                  </a:lnTo>
                  <a:lnTo>
                    <a:pt x="317" y="965"/>
                  </a:lnTo>
                  <a:lnTo>
                    <a:pt x="315" y="965"/>
                  </a:lnTo>
                  <a:lnTo>
                    <a:pt x="313" y="967"/>
                  </a:lnTo>
                  <a:lnTo>
                    <a:pt x="311" y="967"/>
                  </a:lnTo>
                  <a:lnTo>
                    <a:pt x="309" y="967"/>
                  </a:lnTo>
                  <a:lnTo>
                    <a:pt x="307" y="967"/>
                  </a:lnTo>
                  <a:lnTo>
                    <a:pt x="307" y="969"/>
                  </a:lnTo>
                  <a:lnTo>
                    <a:pt x="307" y="971"/>
                  </a:lnTo>
                  <a:lnTo>
                    <a:pt x="305" y="971"/>
                  </a:lnTo>
                  <a:lnTo>
                    <a:pt x="305" y="973"/>
                  </a:lnTo>
                  <a:lnTo>
                    <a:pt x="303" y="973"/>
                  </a:lnTo>
                  <a:lnTo>
                    <a:pt x="301" y="975"/>
                  </a:lnTo>
                  <a:lnTo>
                    <a:pt x="301" y="977"/>
                  </a:lnTo>
                  <a:lnTo>
                    <a:pt x="299" y="977"/>
                  </a:lnTo>
                  <a:lnTo>
                    <a:pt x="299" y="979"/>
                  </a:lnTo>
                  <a:lnTo>
                    <a:pt x="299" y="981"/>
                  </a:lnTo>
                  <a:lnTo>
                    <a:pt x="299" y="983"/>
                  </a:lnTo>
                  <a:lnTo>
                    <a:pt x="301" y="985"/>
                  </a:lnTo>
                  <a:lnTo>
                    <a:pt x="301" y="987"/>
                  </a:lnTo>
                  <a:lnTo>
                    <a:pt x="299" y="987"/>
                  </a:lnTo>
                  <a:lnTo>
                    <a:pt x="299" y="989"/>
                  </a:lnTo>
                  <a:lnTo>
                    <a:pt x="299" y="991"/>
                  </a:lnTo>
                  <a:lnTo>
                    <a:pt x="297" y="993"/>
                  </a:lnTo>
                  <a:lnTo>
                    <a:pt x="295" y="995"/>
                  </a:lnTo>
                  <a:lnTo>
                    <a:pt x="295" y="997"/>
                  </a:lnTo>
                  <a:lnTo>
                    <a:pt x="295" y="999"/>
                  </a:lnTo>
                  <a:lnTo>
                    <a:pt x="293" y="1001"/>
                  </a:lnTo>
                  <a:lnTo>
                    <a:pt x="293" y="1003"/>
                  </a:lnTo>
                  <a:lnTo>
                    <a:pt x="295" y="1005"/>
                  </a:lnTo>
                  <a:lnTo>
                    <a:pt x="295" y="1007"/>
                  </a:lnTo>
                  <a:lnTo>
                    <a:pt x="297" y="1007"/>
                  </a:lnTo>
                  <a:lnTo>
                    <a:pt x="297" y="1009"/>
                  </a:lnTo>
                  <a:lnTo>
                    <a:pt x="297" y="1011"/>
                  </a:lnTo>
                  <a:lnTo>
                    <a:pt x="297" y="1013"/>
                  </a:lnTo>
                  <a:lnTo>
                    <a:pt x="297" y="1015"/>
                  </a:lnTo>
                  <a:lnTo>
                    <a:pt x="297" y="1017"/>
                  </a:lnTo>
                  <a:lnTo>
                    <a:pt x="297" y="1019"/>
                  </a:lnTo>
                  <a:lnTo>
                    <a:pt x="297" y="1020"/>
                  </a:lnTo>
                  <a:lnTo>
                    <a:pt x="297" y="1022"/>
                  </a:lnTo>
                  <a:lnTo>
                    <a:pt x="297" y="1024"/>
                  </a:lnTo>
                  <a:lnTo>
                    <a:pt x="295" y="1024"/>
                  </a:lnTo>
                  <a:lnTo>
                    <a:pt x="295" y="1026"/>
                  </a:lnTo>
                  <a:lnTo>
                    <a:pt x="293" y="1026"/>
                  </a:lnTo>
                  <a:lnTo>
                    <a:pt x="291" y="1026"/>
                  </a:lnTo>
                  <a:lnTo>
                    <a:pt x="291" y="1028"/>
                  </a:lnTo>
                  <a:lnTo>
                    <a:pt x="290" y="1028"/>
                  </a:lnTo>
                  <a:lnTo>
                    <a:pt x="290" y="1030"/>
                  </a:lnTo>
                  <a:lnTo>
                    <a:pt x="288" y="1030"/>
                  </a:lnTo>
                  <a:lnTo>
                    <a:pt x="286" y="1030"/>
                  </a:lnTo>
                  <a:lnTo>
                    <a:pt x="284" y="1030"/>
                  </a:lnTo>
                  <a:lnTo>
                    <a:pt x="284" y="1032"/>
                  </a:lnTo>
                  <a:lnTo>
                    <a:pt x="282" y="1032"/>
                  </a:lnTo>
                  <a:lnTo>
                    <a:pt x="282" y="1034"/>
                  </a:lnTo>
                  <a:lnTo>
                    <a:pt x="280" y="1034"/>
                  </a:lnTo>
                  <a:lnTo>
                    <a:pt x="278" y="1032"/>
                  </a:lnTo>
                  <a:lnTo>
                    <a:pt x="278" y="1030"/>
                  </a:lnTo>
                  <a:lnTo>
                    <a:pt x="278" y="1028"/>
                  </a:lnTo>
                  <a:lnTo>
                    <a:pt x="276" y="1028"/>
                  </a:lnTo>
                  <a:lnTo>
                    <a:pt x="274" y="1026"/>
                  </a:lnTo>
                  <a:lnTo>
                    <a:pt x="274" y="1024"/>
                  </a:lnTo>
                  <a:lnTo>
                    <a:pt x="274" y="1022"/>
                  </a:lnTo>
                  <a:lnTo>
                    <a:pt x="276" y="1022"/>
                  </a:lnTo>
                  <a:lnTo>
                    <a:pt x="274" y="1020"/>
                  </a:lnTo>
                  <a:lnTo>
                    <a:pt x="274" y="1019"/>
                  </a:lnTo>
                  <a:lnTo>
                    <a:pt x="274" y="1017"/>
                  </a:lnTo>
                  <a:lnTo>
                    <a:pt x="272" y="1017"/>
                  </a:lnTo>
                  <a:lnTo>
                    <a:pt x="272" y="1015"/>
                  </a:lnTo>
                  <a:lnTo>
                    <a:pt x="272" y="1013"/>
                  </a:lnTo>
                  <a:lnTo>
                    <a:pt x="272" y="1011"/>
                  </a:lnTo>
                  <a:lnTo>
                    <a:pt x="270" y="1011"/>
                  </a:lnTo>
                  <a:lnTo>
                    <a:pt x="270" y="1009"/>
                  </a:lnTo>
                  <a:lnTo>
                    <a:pt x="270" y="1007"/>
                  </a:lnTo>
                  <a:lnTo>
                    <a:pt x="268" y="1005"/>
                  </a:lnTo>
                  <a:lnTo>
                    <a:pt x="268" y="1003"/>
                  </a:lnTo>
                  <a:lnTo>
                    <a:pt x="268" y="1001"/>
                  </a:lnTo>
                  <a:lnTo>
                    <a:pt x="266" y="1001"/>
                  </a:lnTo>
                  <a:lnTo>
                    <a:pt x="266" y="999"/>
                  </a:lnTo>
                  <a:lnTo>
                    <a:pt x="264" y="999"/>
                  </a:lnTo>
                  <a:lnTo>
                    <a:pt x="264" y="997"/>
                  </a:lnTo>
                  <a:lnTo>
                    <a:pt x="262" y="997"/>
                  </a:lnTo>
                  <a:lnTo>
                    <a:pt x="260" y="997"/>
                  </a:lnTo>
                  <a:lnTo>
                    <a:pt x="260" y="995"/>
                  </a:lnTo>
                  <a:lnTo>
                    <a:pt x="260" y="993"/>
                  </a:lnTo>
                  <a:lnTo>
                    <a:pt x="260" y="991"/>
                  </a:lnTo>
                  <a:lnTo>
                    <a:pt x="260" y="989"/>
                  </a:lnTo>
                  <a:lnTo>
                    <a:pt x="262" y="989"/>
                  </a:lnTo>
                  <a:lnTo>
                    <a:pt x="262" y="987"/>
                  </a:lnTo>
                  <a:lnTo>
                    <a:pt x="262" y="985"/>
                  </a:lnTo>
                  <a:lnTo>
                    <a:pt x="260" y="985"/>
                  </a:lnTo>
                  <a:lnTo>
                    <a:pt x="260" y="983"/>
                  </a:lnTo>
                  <a:lnTo>
                    <a:pt x="260" y="981"/>
                  </a:lnTo>
                  <a:lnTo>
                    <a:pt x="262" y="979"/>
                  </a:lnTo>
                  <a:lnTo>
                    <a:pt x="262" y="977"/>
                  </a:lnTo>
                  <a:lnTo>
                    <a:pt x="264" y="977"/>
                  </a:lnTo>
                  <a:lnTo>
                    <a:pt x="264" y="975"/>
                  </a:lnTo>
                  <a:lnTo>
                    <a:pt x="262" y="975"/>
                  </a:lnTo>
                  <a:lnTo>
                    <a:pt x="262" y="973"/>
                  </a:lnTo>
                  <a:lnTo>
                    <a:pt x="264" y="973"/>
                  </a:lnTo>
                  <a:lnTo>
                    <a:pt x="264" y="971"/>
                  </a:lnTo>
                  <a:lnTo>
                    <a:pt x="266" y="971"/>
                  </a:lnTo>
                  <a:lnTo>
                    <a:pt x="266" y="969"/>
                  </a:lnTo>
                  <a:lnTo>
                    <a:pt x="268" y="969"/>
                  </a:lnTo>
                  <a:lnTo>
                    <a:pt x="268" y="967"/>
                  </a:lnTo>
                  <a:lnTo>
                    <a:pt x="270" y="967"/>
                  </a:lnTo>
                  <a:lnTo>
                    <a:pt x="270" y="969"/>
                  </a:lnTo>
                  <a:lnTo>
                    <a:pt x="272" y="971"/>
                  </a:lnTo>
                  <a:lnTo>
                    <a:pt x="272" y="969"/>
                  </a:lnTo>
                  <a:lnTo>
                    <a:pt x="274" y="969"/>
                  </a:lnTo>
                  <a:lnTo>
                    <a:pt x="276" y="969"/>
                  </a:lnTo>
                  <a:lnTo>
                    <a:pt x="278" y="969"/>
                  </a:lnTo>
                  <a:lnTo>
                    <a:pt x="280" y="969"/>
                  </a:lnTo>
                  <a:lnTo>
                    <a:pt x="280" y="971"/>
                  </a:lnTo>
                  <a:lnTo>
                    <a:pt x="282" y="971"/>
                  </a:lnTo>
                  <a:lnTo>
                    <a:pt x="284" y="971"/>
                  </a:lnTo>
                  <a:lnTo>
                    <a:pt x="284" y="969"/>
                  </a:lnTo>
                  <a:lnTo>
                    <a:pt x="284" y="967"/>
                  </a:lnTo>
                  <a:lnTo>
                    <a:pt x="284" y="965"/>
                  </a:lnTo>
                  <a:lnTo>
                    <a:pt x="282" y="965"/>
                  </a:lnTo>
                  <a:lnTo>
                    <a:pt x="282" y="963"/>
                  </a:lnTo>
                  <a:lnTo>
                    <a:pt x="282" y="961"/>
                  </a:lnTo>
                  <a:lnTo>
                    <a:pt x="280" y="961"/>
                  </a:lnTo>
                  <a:lnTo>
                    <a:pt x="280" y="959"/>
                  </a:lnTo>
                  <a:lnTo>
                    <a:pt x="280" y="957"/>
                  </a:lnTo>
                  <a:lnTo>
                    <a:pt x="278" y="957"/>
                  </a:lnTo>
                  <a:lnTo>
                    <a:pt x="278" y="955"/>
                  </a:lnTo>
                  <a:lnTo>
                    <a:pt x="276" y="955"/>
                  </a:lnTo>
                  <a:lnTo>
                    <a:pt x="274" y="955"/>
                  </a:lnTo>
                  <a:lnTo>
                    <a:pt x="272" y="955"/>
                  </a:lnTo>
                  <a:lnTo>
                    <a:pt x="270" y="955"/>
                  </a:lnTo>
                  <a:lnTo>
                    <a:pt x="268" y="955"/>
                  </a:lnTo>
                  <a:lnTo>
                    <a:pt x="266" y="955"/>
                  </a:lnTo>
                  <a:lnTo>
                    <a:pt x="264" y="955"/>
                  </a:lnTo>
                  <a:lnTo>
                    <a:pt x="262" y="955"/>
                  </a:lnTo>
                  <a:lnTo>
                    <a:pt x="260" y="955"/>
                  </a:lnTo>
                  <a:lnTo>
                    <a:pt x="258" y="953"/>
                  </a:lnTo>
                  <a:lnTo>
                    <a:pt x="256" y="953"/>
                  </a:lnTo>
                  <a:lnTo>
                    <a:pt x="254" y="953"/>
                  </a:lnTo>
                  <a:lnTo>
                    <a:pt x="252" y="953"/>
                  </a:lnTo>
                  <a:lnTo>
                    <a:pt x="250" y="953"/>
                  </a:lnTo>
                  <a:lnTo>
                    <a:pt x="248" y="953"/>
                  </a:lnTo>
                  <a:lnTo>
                    <a:pt x="246" y="953"/>
                  </a:lnTo>
                  <a:lnTo>
                    <a:pt x="246" y="955"/>
                  </a:lnTo>
                  <a:lnTo>
                    <a:pt x="248" y="955"/>
                  </a:lnTo>
                  <a:lnTo>
                    <a:pt x="248" y="957"/>
                  </a:lnTo>
                  <a:lnTo>
                    <a:pt x="248" y="959"/>
                  </a:lnTo>
                  <a:lnTo>
                    <a:pt x="248" y="961"/>
                  </a:lnTo>
                  <a:lnTo>
                    <a:pt x="248" y="963"/>
                  </a:lnTo>
                  <a:lnTo>
                    <a:pt x="248" y="965"/>
                  </a:lnTo>
                  <a:lnTo>
                    <a:pt x="248" y="967"/>
                  </a:lnTo>
                  <a:lnTo>
                    <a:pt x="248" y="969"/>
                  </a:lnTo>
                  <a:lnTo>
                    <a:pt x="250" y="969"/>
                  </a:lnTo>
                  <a:lnTo>
                    <a:pt x="246" y="971"/>
                  </a:lnTo>
                  <a:lnTo>
                    <a:pt x="244" y="971"/>
                  </a:lnTo>
                  <a:lnTo>
                    <a:pt x="242" y="969"/>
                  </a:lnTo>
                  <a:lnTo>
                    <a:pt x="240" y="969"/>
                  </a:lnTo>
                  <a:lnTo>
                    <a:pt x="238" y="969"/>
                  </a:lnTo>
                  <a:lnTo>
                    <a:pt x="236" y="969"/>
                  </a:lnTo>
                  <a:lnTo>
                    <a:pt x="234" y="967"/>
                  </a:lnTo>
                  <a:lnTo>
                    <a:pt x="234" y="965"/>
                  </a:lnTo>
                  <a:lnTo>
                    <a:pt x="232" y="963"/>
                  </a:lnTo>
                  <a:lnTo>
                    <a:pt x="232" y="961"/>
                  </a:lnTo>
                  <a:lnTo>
                    <a:pt x="230" y="959"/>
                  </a:lnTo>
                  <a:lnTo>
                    <a:pt x="230" y="957"/>
                  </a:lnTo>
                  <a:lnTo>
                    <a:pt x="230" y="955"/>
                  </a:lnTo>
                  <a:lnTo>
                    <a:pt x="230" y="953"/>
                  </a:lnTo>
                  <a:lnTo>
                    <a:pt x="228" y="953"/>
                  </a:lnTo>
                  <a:lnTo>
                    <a:pt x="228" y="952"/>
                  </a:lnTo>
                  <a:lnTo>
                    <a:pt x="226" y="952"/>
                  </a:lnTo>
                  <a:lnTo>
                    <a:pt x="226" y="950"/>
                  </a:lnTo>
                  <a:lnTo>
                    <a:pt x="224" y="950"/>
                  </a:lnTo>
                  <a:lnTo>
                    <a:pt x="222" y="950"/>
                  </a:lnTo>
                  <a:lnTo>
                    <a:pt x="222" y="948"/>
                  </a:lnTo>
                  <a:lnTo>
                    <a:pt x="221" y="950"/>
                  </a:lnTo>
                  <a:lnTo>
                    <a:pt x="221" y="952"/>
                  </a:lnTo>
                  <a:lnTo>
                    <a:pt x="219" y="953"/>
                  </a:lnTo>
                  <a:lnTo>
                    <a:pt x="219" y="955"/>
                  </a:lnTo>
                  <a:lnTo>
                    <a:pt x="217" y="955"/>
                  </a:lnTo>
                  <a:lnTo>
                    <a:pt x="217" y="957"/>
                  </a:lnTo>
                  <a:lnTo>
                    <a:pt x="215" y="957"/>
                  </a:lnTo>
                  <a:lnTo>
                    <a:pt x="215" y="959"/>
                  </a:lnTo>
                  <a:lnTo>
                    <a:pt x="213" y="959"/>
                  </a:lnTo>
                  <a:lnTo>
                    <a:pt x="213" y="961"/>
                  </a:lnTo>
                  <a:lnTo>
                    <a:pt x="211" y="963"/>
                  </a:lnTo>
                  <a:lnTo>
                    <a:pt x="211" y="965"/>
                  </a:lnTo>
                  <a:lnTo>
                    <a:pt x="209" y="965"/>
                  </a:lnTo>
                  <a:lnTo>
                    <a:pt x="207" y="965"/>
                  </a:lnTo>
                  <a:lnTo>
                    <a:pt x="207" y="963"/>
                  </a:lnTo>
                  <a:lnTo>
                    <a:pt x="205" y="961"/>
                  </a:lnTo>
                  <a:lnTo>
                    <a:pt x="203" y="961"/>
                  </a:lnTo>
                  <a:lnTo>
                    <a:pt x="201" y="961"/>
                  </a:lnTo>
                  <a:lnTo>
                    <a:pt x="199" y="961"/>
                  </a:lnTo>
                  <a:lnTo>
                    <a:pt x="197" y="959"/>
                  </a:lnTo>
                  <a:lnTo>
                    <a:pt x="197" y="957"/>
                  </a:lnTo>
                  <a:lnTo>
                    <a:pt x="195" y="957"/>
                  </a:lnTo>
                  <a:lnTo>
                    <a:pt x="195" y="959"/>
                  </a:lnTo>
                  <a:lnTo>
                    <a:pt x="195" y="961"/>
                  </a:lnTo>
                  <a:lnTo>
                    <a:pt x="193" y="961"/>
                  </a:lnTo>
                  <a:lnTo>
                    <a:pt x="191" y="963"/>
                  </a:lnTo>
                  <a:lnTo>
                    <a:pt x="191" y="965"/>
                  </a:lnTo>
                  <a:lnTo>
                    <a:pt x="189" y="965"/>
                  </a:lnTo>
                  <a:lnTo>
                    <a:pt x="189" y="967"/>
                  </a:lnTo>
                  <a:lnTo>
                    <a:pt x="187" y="967"/>
                  </a:lnTo>
                  <a:lnTo>
                    <a:pt x="187" y="969"/>
                  </a:lnTo>
                  <a:lnTo>
                    <a:pt x="185" y="969"/>
                  </a:lnTo>
                  <a:lnTo>
                    <a:pt x="183" y="971"/>
                  </a:lnTo>
                  <a:lnTo>
                    <a:pt x="181" y="971"/>
                  </a:lnTo>
                  <a:lnTo>
                    <a:pt x="181" y="973"/>
                  </a:lnTo>
                  <a:lnTo>
                    <a:pt x="179" y="973"/>
                  </a:lnTo>
                  <a:lnTo>
                    <a:pt x="179" y="975"/>
                  </a:lnTo>
                  <a:lnTo>
                    <a:pt x="177" y="975"/>
                  </a:lnTo>
                  <a:lnTo>
                    <a:pt x="177" y="977"/>
                  </a:lnTo>
                  <a:lnTo>
                    <a:pt x="175" y="977"/>
                  </a:lnTo>
                  <a:lnTo>
                    <a:pt x="175" y="979"/>
                  </a:lnTo>
                  <a:lnTo>
                    <a:pt x="173" y="981"/>
                  </a:lnTo>
                  <a:lnTo>
                    <a:pt x="173" y="983"/>
                  </a:lnTo>
                  <a:lnTo>
                    <a:pt x="171" y="983"/>
                  </a:lnTo>
                  <a:lnTo>
                    <a:pt x="171" y="985"/>
                  </a:lnTo>
                  <a:lnTo>
                    <a:pt x="169" y="985"/>
                  </a:lnTo>
                  <a:lnTo>
                    <a:pt x="169" y="987"/>
                  </a:lnTo>
                  <a:lnTo>
                    <a:pt x="167" y="989"/>
                  </a:lnTo>
                  <a:lnTo>
                    <a:pt x="167" y="991"/>
                  </a:lnTo>
                  <a:lnTo>
                    <a:pt x="165" y="991"/>
                  </a:lnTo>
                  <a:lnTo>
                    <a:pt x="165" y="993"/>
                  </a:lnTo>
                  <a:lnTo>
                    <a:pt x="163" y="993"/>
                  </a:lnTo>
                  <a:lnTo>
                    <a:pt x="163" y="995"/>
                  </a:lnTo>
                  <a:lnTo>
                    <a:pt x="163" y="997"/>
                  </a:lnTo>
                  <a:lnTo>
                    <a:pt x="161" y="999"/>
                  </a:lnTo>
                  <a:lnTo>
                    <a:pt x="161" y="1001"/>
                  </a:lnTo>
                  <a:lnTo>
                    <a:pt x="161" y="1003"/>
                  </a:lnTo>
                  <a:lnTo>
                    <a:pt x="159" y="1003"/>
                  </a:lnTo>
                  <a:lnTo>
                    <a:pt x="161" y="1003"/>
                  </a:lnTo>
                  <a:lnTo>
                    <a:pt x="159" y="1003"/>
                  </a:lnTo>
                  <a:lnTo>
                    <a:pt x="159" y="1005"/>
                  </a:lnTo>
                  <a:lnTo>
                    <a:pt x="157" y="1007"/>
                  </a:lnTo>
                  <a:lnTo>
                    <a:pt x="157" y="1009"/>
                  </a:lnTo>
                  <a:lnTo>
                    <a:pt x="155" y="1011"/>
                  </a:lnTo>
                  <a:lnTo>
                    <a:pt x="153" y="1011"/>
                  </a:lnTo>
                  <a:lnTo>
                    <a:pt x="153" y="1013"/>
                  </a:lnTo>
                  <a:lnTo>
                    <a:pt x="152" y="1013"/>
                  </a:lnTo>
                  <a:lnTo>
                    <a:pt x="150" y="1013"/>
                  </a:lnTo>
                  <a:lnTo>
                    <a:pt x="150" y="1015"/>
                  </a:lnTo>
                  <a:lnTo>
                    <a:pt x="148" y="1015"/>
                  </a:lnTo>
                  <a:lnTo>
                    <a:pt x="148" y="1017"/>
                  </a:lnTo>
                  <a:lnTo>
                    <a:pt x="146" y="1017"/>
                  </a:lnTo>
                  <a:lnTo>
                    <a:pt x="146" y="1019"/>
                  </a:lnTo>
                  <a:lnTo>
                    <a:pt x="146" y="1020"/>
                  </a:lnTo>
                  <a:lnTo>
                    <a:pt x="144" y="1020"/>
                  </a:lnTo>
                  <a:lnTo>
                    <a:pt x="144" y="1019"/>
                  </a:lnTo>
                  <a:lnTo>
                    <a:pt x="144" y="1017"/>
                  </a:lnTo>
                  <a:lnTo>
                    <a:pt x="142" y="1017"/>
                  </a:lnTo>
                  <a:lnTo>
                    <a:pt x="142" y="1015"/>
                  </a:lnTo>
                  <a:lnTo>
                    <a:pt x="140" y="1015"/>
                  </a:lnTo>
                  <a:lnTo>
                    <a:pt x="140" y="1013"/>
                  </a:lnTo>
                  <a:lnTo>
                    <a:pt x="138" y="1013"/>
                  </a:lnTo>
                  <a:lnTo>
                    <a:pt x="138" y="1011"/>
                  </a:lnTo>
                  <a:lnTo>
                    <a:pt x="136" y="1011"/>
                  </a:lnTo>
                  <a:lnTo>
                    <a:pt x="136" y="1009"/>
                  </a:lnTo>
                  <a:lnTo>
                    <a:pt x="136" y="1007"/>
                  </a:lnTo>
                  <a:lnTo>
                    <a:pt x="134" y="1007"/>
                  </a:lnTo>
                  <a:lnTo>
                    <a:pt x="136" y="1007"/>
                  </a:lnTo>
                  <a:lnTo>
                    <a:pt x="138" y="1007"/>
                  </a:lnTo>
                  <a:lnTo>
                    <a:pt x="138" y="1005"/>
                  </a:lnTo>
                  <a:lnTo>
                    <a:pt x="140" y="1005"/>
                  </a:lnTo>
                  <a:lnTo>
                    <a:pt x="142" y="1005"/>
                  </a:lnTo>
                  <a:lnTo>
                    <a:pt x="142" y="1003"/>
                  </a:lnTo>
                  <a:lnTo>
                    <a:pt x="144" y="1003"/>
                  </a:lnTo>
                  <a:lnTo>
                    <a:pt x="144" y="1001"/>
                  </a:lnTo>
                  <a:lnTo>
                    <a:pt x="144" y="999"/>
                  </a:lnTo>
                  <a:lnTo>
                    <a:pt x="142" y="999"/>
                  </a:lnTo>
                  <a:lnTo>
                    <a:pt x="142" y="997"/>
                  </a:lnTo>
                  <a:lnTo>
                    <a:pt x="142" y="995"/>
                  </a:lnTo>
                  <a:lnTo>
                    <a:pt x="142" y="993"/>
                  </a:lnTo>
                  <a:lnTo>
                    <a:pt x="140" y="993"/>
                  </a:lnTo>
                  <a:lnTo>
                    <a:pt x="140" y="991"/>
                  </a:lnTo>
                  <a:lnTo>
                    <a:pt x="138" y="991"/>
                  </a:lnTo>
                  <a:lnTo>
                    <a:pt x="138" y="989"/>
                  </a:lnTo>
                  <a:lnTo>
                    <a:pt x="138" y="987"/>
                  </a:lnTo>
                  <a:lnTo>
                    <a:pt x="136" y="987"/>
                  </a:lnTo>
                  <a:lnTo>
                    <a:pt x="136" y="985"/>
                  </a:lnTo>
                  <a:lnTo>
                    <a:pt x="136" y="983"/>
                  </a:lnTo>
                  <a:lnTo>
                    <a:pt x="136" y="981"/>
                  </a:lnTo>
                  <a:lnTo>
                    <a:pt x="134" y="981"/>
                  </a:lnTo>
                  <a:lnTo>
                    <a:pt x="132" y="981"/>
                  </a:lnTo>
                  <a:lnTo>
                    <a:pt x="132" y="983"/>
                  </a:lnTo>
                  <a:lnTo>
                    <a:pt x="130" y="983"/>
                  </a:lnTo>
                  <a:lnTo>
                    <a:pt x="130" y="985"/>
                  </a:lnTo>
                  <a:lnTo>
                    <a:pt x="128" y="985"/>
                  </a:lnTo>
                  <a:lnTo>
                    <a:pt x="126" y="987"/>
                  </a:lnTo>
                  <a:lnTo>
                    <a:pt x="124" y="987"/>
                  </a:lnTo>
                  <a:lnTo>
                    <a:pt x="122" y="987"/>
                  </a:lnTo>
                  <a:lnTo>
                    <a:pt x="120" y="987"/>
                  </a:lnTo>
                  <a:lnTo>
                    <a:pt x="120" y="989"/>
                  </a:lnTo>
                  <a:lnTo>
                    <a:pt x="118" y="989"/>
                  </a:lnTo>
                  <a:lnTo>
                    <a:pt x="116" y="989"/>
                  </a:lnTo>
                  <a:lnTo>
                    <a:pt x="114" y="989"/>
                  </a:lnTo>
                  <a:lnTo>
                    <a:pt x="112" y="989"/>
                  </a:lnTo>
                  <a:lnTo>
                    <a:pt x="112" y="987"/>
                  </a:lnTo>
                  <a:lnTo>
                    <a:pt x="110" y="987"/>
                  </a:lnTo>
                  <a:lnTo>
                    <a:pt x="110" y="985"/>
                  </a:lnTo>
                  <a:lnTo>
                    <a:pt x="110" y="983"/>
                  </a:lnTo>
                  <a:lnTo>
                    <a:pt x="108" y="983"/>
                  </a:lnTo>
                  <a:lnTo>
                    <a:pt x="108" y="981"/>
                  </a:lnTo>
                  <a:lnTo>
                    <a:pt x="108" y="979"/>
                  </a:lnTo>
                  <a:lnTo>
                    <a:pt x="108" y="977"/>
                  </a:lnTo>
                  <a:lnTo>
                    <a:pt x="106" y="977"/>
                  </a:lnTo>
                  <a:lnTo>
                    <a:pt x="106" y="975"/>
                  </a:lnTo>
                  <a:lnTo>
                    <a:pt x="104" y="975"/>
                  </a:lnTo>
                  <a:lnTo>
                    <a:pt x="104" y="973"/>
                  </a:lnTo>
                  <a:lnTo>
                    <a:pt x="102" y="973"/>
                  </a:lnTo>
                  <a:lnTo>
                    <a:pt x="102" y="971"/>
                  </a:lnTo>
                  <a:lnTo>
                    <a:pt x="100" y="971"/>
                  </a:lnTo>
                  <a:lnTo>
                    <a:pt x="98" y="971"/>
                  </a:lnTo>
                  <a:lnTo>
                    <a:pt x="96" y="969"/>
                  </a:lnTo>
                  <a:lnTo>
                    <a:pt x="96" y="967"/>
                  </a:lnTo>
                  <a:lnTo>
                    <a:pt x="94" y="965"/>
                  </a:lnTo>
                  <a:lnTo>
                    <a:pt x="94" y="963"/>
                  </a:lnTo>
                  <a:lnTo>
                    <a:pt x="94" y="961"/>
                  </a:lnTo>
                  <a:lnTo>
                    <a:pt x="94" y="959"/>
                  </a:lnTo>
                  <a:lnTo>
                    <a:pt x="94" y="957"/>
                  </a:lnTo>
                  <a:lnTo>
                    <a:pt x="94" y="955"/>
                  </a:lnTo>
                  <a:lnTo>
                    <a:pt x="94" y="953"/>
                  </a:lnTo>
                  <a:lnTo>
                    <a:pt x="94" y="952"/>
                  </a:lnTo>
                  <a:lnTo>
                    <a:pt x="94" y="950"/>
                  </a:lnTo>
                  <a:lnTo>
                    <a:pt x="94" y="948"/>
                  </a:lnTo>
                  <a:lnTo>
                    <a:pt x="94" y="946"/>
                  </a:lnTo>
                  <a:lnTo>
                    <a:pt x="94" y="944"/>
                  </a:lnTo>
                  <a:lnTo>
                    <a:pt x="94" y="942"/>
                  </a:lnTo>
                  <a:lnTo>
                    <a:pt x="94" y="940"/>
                  </a:lnTo>
                  <a:lnTo>
                    <a:pt x="92" y="940"/>
                  </a:lnTo>
                  <a:lnTo>
                    <a:pt x="94" y="940"/>
                  </a:lnTo>
                  <a:lnTo>
                    <a:pt x="94" y="938"/>
                  </a:lnTo>
                  <a:lnTo>
                    <a:pt x="94" y="936"/>
                  </a:lnTo>
                  <a:lnTo>
                    <a:pt x="92" y="936"/>
                  </a:lnTo>
                  <a:lnTo>
                    <a:pt x="94" y="934"/>
                  </a:lnTo>
                  <a:lnTo>
                    <a:pt x="92" y="934"/>
                  </a:lnTo>
                  <a:lnTo>
                    <a:pt x="92" y="932"/>
                  </a:lnTo>
                  <a:lnTo>
                    <a:pt x="92" y="930"/>
                  </a:lnTo>
                  <a:lnTo>
                    <a:pt x="90" y="930"/>
                  </a:lnTo>
                  <a:lnTo>
                    <a:pt x="92" y="930"/>
                  </a:lnTo>
                  <a:lnTo>
                    <a:pt x="92" y="928"/>
                  </a:lnTo>
                  <a:lnTo>
                    <a:pt x="90" y="928"/>
                  </a:lnTo>
                  <a:lnTo>
                    <a:pt x="90" y="926"/>
                  </a:lnTo>
                  <a:lnTo>
                    <a:pt x="90" y="924"/>
                  </a:lnTo>
                  <a:lnTo>
                    <a:pt x="88" y="924"/>
                  </a:lnTo>
                  <a:lnTo>
                    <a:pt x="88" y="922"/>
                  </a:lnTo>
                  <a:lnTo>
                    <a:pt x="88" y="920"/>
                  </a:lnTo>
                  <a:lnTo>
                    <a:pt x="88" y="918"/>
                  </a:lnTo>
                  <a:lnTo>
                    <a:pt x="88" y="916"/>
                  </a:lnTo>
                  <a:lnTo>
                    <a:pt x="88" y="914"/>
                  </a:lnTo>
                  <a:lnTo>
                    <a:pt x="88" y="912"/>
                  </a:lnTo>
                  <a:lnTo>
                    <a:pt x="88" y="910"/>
                  </a:lnTo>
                  <a:lnTo>
                    <a:pt x="86" y="910"/>
                  </a:lnTo>
                  <a:lnTo>
                    <a:pt x="84" y="910"/>
                  </a:lnTo>
                  <a:lnTo>
                    <a:pt x="83" y="910"/>
                  </a:lnTo>
                  <a:lnTo>
                    <a:pt x="81" y="910"/>
                  </a:lnTo>
                  <a:lnTo>
                    <a:pt x="77" y="910"/>
                  </a:lnTo>
                  <a:lnTo>
                    <a:pt x="75" y="910"/>
                  </a:lnTo>
                  <a:lnTo>
                    <a:pt x="75" y="912"/>
                  </a:lnTo>
                  <a:lnTo>
                    <a:pt x="73" y="912"/>
                  </a:lnTo>
                  <a:lnTo>
                    <a:pt x="73" y="914"/>
                  </a:lnTo>
                  <a:lnTo>
                    <a:pt x="73" y="912"/>
                  </a:lnTo>
                  <a:lnTo>
                    <a:pt x="71" y="912"/>
                  </a:lnTo>
                  <a:lnTo>
                    <a:pt x="69" y="910"/>
                  </a:lnTo>
                  <a:lnTo>
                    <a:pt x="69" y="908"/>
                  </a:lnTo>
                  <a:lnTo>
                    <a:pt x="67" y="908"/>
                  </a:lnTo>
                  <a:lnTo>
                    <a:pt x="67" y="906"/>
                  </a:lnTo>
                  <a:lnTo>
                    <a:pt x="65" y="906"/>
                  </a:lnTo>
                  <a:lnTo>
                    <a:pt x="65" y="904"/>
                  </a:lnTo>
                  <a:lnTo>
                    <a:pt x="63" y="902"/>
                  </a:lnTo>
                  <a:lnTo>
                    <a:pt x="63" y="900"/>
                  </a:lnTo>
                  <a:lnTo>
                    <a:pt x="61" y="900"/>
                  </a:lnTo>
                  <a:lnTo>
                    <a:pt x="61" y="898"/>
                  </a:lnTo>
                  <a:lnTo>
                    <a:pt x="61" y="896"/>
                  </a:lnTo>
                  <a:lnTo>
                    <a:pt x="63" y="894"/>
                  </a:lnTo>
                  <a:lnTo>
                    <a:pt x="63" y="892"/>
                  </a:lnTo>
                  <a:lnTo>
                    <a:pt x="63" y="890"/>
                  </a:lnTo>
                  <a:lnTo>
                    <a:pt x="63" y="888"/>
                  </a:lnTo>
                  <a:lnTo>
                    <a:pt x="63" y="886"/>
                  </a:lnTo>
                  <a:lnTo>
                    <a:pt x="63" y="885"/>
                  </a:lnTo>
                  <a:lnTo>
                    <a:pt x="63" y="883"/>
                  </a:lnTo>
                  <a:lnTo>
                    <a:pt x="63" y="881"/>
                  </a:lnTo>
                  <a:lnTo>
                    <a:pt x="63" y="879"/>
                  </a:lnTo>
                  <a:lnTo>
                    <a:pt x="63" y="877"/>
                  </a:lnTo>
                  <a:lnTo>
                    <a:pt x="63" y="875"/>
                  </a:lnTo>
                  <a:lnTo>
                    <a:pt x="63" y="873"/>
                  </a:lnTo>
                  <a:lnTo>
                    <a:pt x="61" y="871"/>
                  </a:lnTo>
                  <a:lnTo>
                    <a:pt x="61" y="869"/>
                  </a:lnTo>
                  <a:lnTo>
                    <a:pt x="59" y="869"/>
                  </a:lnTo>
                  <a:lnTo>
                    <a:pt x="59" y="867"/>
                  </a:lnTo>
                  <a:lnTo>
                    <a:pt x="57" y="867"/>
                  </a:lnTo>
                  <a:lnTo>
                    <a:pt x="57" y="865"/>
                  </a:lnTo>
                  <a:lnTo>
                    <a:pt x="55" y="865"/>
                  </a:lnTo>
                  <a:lnTo>
                    <a:pt x="53" y="865"/>
                  </a:lnTo>
                  <a:lnTo>
                    <a:pt x="51" y="865"/>
                  </a:lnTo>
                  <a:lnTo>
                    <a:pt x="49" y="865"/>
                  </a:lnTo>
                  <a:lnTo>
                    <a:pt x="47" y="865"/>
                  </a:lnTo>
                  <a:lnTo>
                    <a:pt x="45" y="865"/>
                  </a:lnTo>
                  <a:lnTo>
                    <a:pt x="45" y="863"/>
                  </a:lnTo>
                  <a:lnTo>
                    <a:pt x="43" y="863"/>
                  </a:lnTo>
                  <a:lnTo>
                    <a:pt x="41" y="863"/>
                  </a:lnTo>
                  <a:lnTo>
                    <a:pt x="41" y="861"/>
                  </a:lnTo>
                  <a:lnTo>
                    <a:pt x="39" y="861"/>
                  </a:lnTo>
                  <a:lnTo>
                    <a:pt x="39" y="859"/>
                  </a:lnTo>
                  <a:lnTo>
                    <a:pt x="41" y="859"/>
                  </a:lnTo>
                  <a:lnTo>
                    <a:pt x="39" y="859"/>
                  </a:lnTo>
                  <a:lnTo>
                    <a:pt x="39" y="857"/>
                  </a:lnTo>
                  <a:lnTo>
                    <a:pt x="39" y="855"/>
                  </a:lnTo>
                  <a:lnTo>
                    <a:pt x="37" y="855"/>
                  </a:lnTo>
                  <a:lnTo>
                    <a:pt x="35" y="855"/>
                  </a:lnTo>
                  <a:lnTo>
                    <a:pt x="35" y="853"/>
                  </a:lnTo>
                  <a:lnTo>
                    <a:pt x="33" y="853"/>
                  </a:lnTo>
                  <a:lnTo>
                    <a:pt x="33" y="855"/>
                  </a:lnTo>
                  <a:lnTo>
                    <a:pt x="31" y="855"/>
                  </a:lnTo>
                  <a:lnTo>
                    <a:pt x="29" y="855"/>
                  </a:lnTo>
                  <a:lnTo>
                    <a:pt x="29" y="853"/>
                  </a:lnTo>
                  <a:lnTo>
                    <a:pt x="27" y="853"/>
                  </a:lnTo>
                  <a:lnTo>
                    <a:pt x="25" y="853"/>
                  </a:lnTo>
                  <a:lnTo>
                    <a:pt x="25" y="851"/>
                  </a:lnTo>
                  <a:lnTo>
                    <a:pt x="23" y="851"/>
                  </a:lnTo>
                  <a:lnTo>
                    <a:pt x="21" y="851"/>
                  </a:lnTo>
                  <a:lnTo>
                    <a:pt x="21" y="849"/>
                  </a:lnTo>
                  <a:lnTo>
                    <a:pt x="19" y="849"/>
                  </a:lnTo>
                  <a:lnTo>
                    <a:pt x="17" y="849"/>
                  </a:lnTo>
                  <a:lnTo>
                    <a:pt x="15" y="847"/>
                  </a:lnTo>
                  <a:lnTo>
                    <a:pt x="14" y="847"/>
                  </a:lnTo>
                  <a:lnTo>
                    <a:pt x="12" y="847"/>
                  </a:lnTo>
                  <a:lnTo>
                    <a:pt x="10" y="845"/>
                  </a:lnTo>
                  <a:lnTo>
                    <a:pt x="8" y="845"/>
                  </a:lnTo>
                  <a:lnTo>
                    <a:pt x="8" y="843"/>
                  </a:lnTo>
                  <a:lnTo>
                    <a:pt x="6" y="843"/>
                  </a:lnTo>
                  <a:lnTo>
                    <a:pt x="6" y="841"/>
                  </a:lnTo>
                  <a:lnTo>
                    <a:pt x="4" y="841"/>
                  </a:lnTo>
                  <a:lnTo>
                    <a:pt x="4" y="839"/>
                  </a:lnTo>
                  <a:lnTo>
                    <a:pt x="2" y="839"/>
                  </a:lnTo>
                  <a:lnTo>
                    <a:pt x="0" y="839"/>
                  </a:lnTo>
                  <a:lnTo>
                    <a:pt x="0" y="837"/>
                  </a:lnTo>
                  <a:lnTo>
                    <a:pt x="2" y="837"/>
                  </a:lnTo>
                  <a:lnTo>
                    <a:pt x="2" y="835"/>
                  </a:lnTo>
                  <a:lnTo>
                    <a:pt x="2" y="833"/>
                  </a:lnTo>
                  <a:lnTo>
                    <a:pt x="0" y="833"/>
                  </a:lnTo>
                  <a:lnTo>
                    <a:pt x="0" y="831"/>
                  </a:lnTo>
                  <a:lnTo>
                    <a:pt x="0" y="829"/>
                  </a:lnTo>
                  <a:lnTo>
                    <a:pt x="0" y="827"/>
                  </a:lnTo>
                  <a:lnTo>
                    <a:pt x="2" y="827"/>
                  </a:lnTo>
                  <a:lnTo>
                    <a:pt x="2" y="825"/>
                  </a:lnTo>
                  <a:lnTo>
                    <a:pt x="2" y="823"/>
                  </a:lnTo>
                  <a:lnTo>
                    <a:pt x="4" y="823"/>
                  </a:lnTo>
                  <a:lnTo>
                    <a:pt x="6" y="823"/>
                  </a:lnTo>
                  <a:lnTo>
                    <a:pt x="6" y="821"/>
                  </a:lnTo>
                  <a:lnTo>
                    <a:pt x="8" y="821"/>
                  </a:lnTo>
                  <a:lnTo>
                    <a:pt x="10" y="821"/>
                  </a:lnTo>
                  <a:lnTo>
                    <a:pt x="10" y="819"/>
                  </a:lnTo>
                  <a:lnTo>
                    <a:pt x="12" y="819"/>
                  </a:lnTo>
                  <a:lnTo>
                    <a:pt x="12" y="818"/>
                  </a:lnTo>
                  <a:lnTo>
                    <a:pt x="14" y="818"/>
                  </a:lnTo>
                  <a:lnTo>
                    <a:pt x="14" y="816"/>
                  </a:lnTo>
                  <a:lnTo>
                    <a:pt x="15" y="816"/>
                  </a:lnTo>
                  <a:lnTo>
                    <a:pt x="15" y="814"/>
                  </a:lnTo>
                  <a:lnTo>
                    <a:pt x="15" y="812"/>
                  </a:lnTo>
                  <a:lnTo>
                    <a:pt x="15" y="810"/>
                  </a:lnTo>
                  <a:lnTo>
                    <a:pt x="17" y="810"/>
                  </a:lnTo>
                  <a:lnTo>
                    <a:pt x="17" y="808"/>
                  </a:lnTo>
                  <a:lnTo>
                    <a:pt x="19" y="808"/>
                  </a:lnTo>
                  <a:lnTo>
                    <a:pt x="19" y="806"/>
                  </a:lnTo>
                  <a:lnTo>
                    <a:pt x="21" y="806"/>
                  </a:lnTo>
                  <a:lnTo>
                    <a:pt x="21" y="804"/>
                  </a:lnTo>
                  <a:lnTo>
                    <a:pt x="23" y="804"/>
                  </a:lnTo>
                  <a:lnTo>
                    <a:pt x="23" y="802"/>
                  </a:lnTo>
                  <a:lnTo>
                    <a:pt x="25" y="802"/>
                  </a:lnTo>
                  <a:lnTo>
                    <a:pt x="25" y="800"/>
                  </a:lnTo>
                  <a:lnTo>
                    <a:pt x="27" y="798"/>
                  </a:lnTo>
                  <a:lnTo>
                    <a:pt x="27" y="796"/>
                  </a:lnTo>
                  <a:lnTo>
                    <a:pt x="29" y="796"/>
                  </a:lnTo>
                  <a:lnTo>
                    <a:pt x="29" y="794"/>
                  </a:lnTo>
                  <a:lnTo>
                    <a:pt x="29" y="792"/>
                  </a:lnTo>
                  <a:lnTo>
                    <a:pt x="29" y="790"/>
                  </a:lnTo>
                  <a:lnTo>
                    <a:pt x="31" y="790"/>
                  </a:lnTo>
                  <a:lnTo>
                    <a:pt x="31" y="788"/>
                  </a:lnTo>
                  <a:lnTo>
                    <a:pt x="31" y="786"/>
                  </a:lnTo>
                  <a:lnTo>
                    <a:pt x="31" y="784"/>
                  </a:lnTo>
                  <a:lnTo>
                    <a:pt x="31" y="782"/>
                  </a:lnTo>
                  <a:lnTo>
                    <a:pt x="33" y="782"/>
                  </a:lnTo>
                  <a:lnTo>
                    <a:pt x="33" y="780"/>
                  </a:lnTo>
                  <a:lnTo>
                    <a:pt x="35" y="780"/>
                  </a:lnTo>
                  <a:lnTo>
                    <a:pt x="35" y="778"/>
                  </a:lnTo>
                  <a:lnTo>
                    <a:pt x="37" y="778"/>
                  </a:lnTo>
                  <a:lnTo>
                    <a:pt x="37" y="776"/>
                  </a:lnTo>
                  <a:lnTo>
                    <a:pt x="37" y="774"/>
                  </a:lnTo>
                  <a:lnTo>
                    <a:pt x="39" y="774"/>
                  </a:lnTo>
                  <a:lnTo>
                    <a:pt x="41" y="772"/>
                  </a:lnTo>
                  <a:lnTo>
                    <a:pt x="43" y="770"/>
                  </a:lnTo>
                  <a:lnTo>
                    <a:pt x="45" y="770"/>
                  </a:lnTo>
                  <a:lnTo>
                    <a:pt x="45" y="768"/>
                  </a:lnTo>
                  <a:lnTo>
                    <a:pt x="47" y="768"/>
                  </a:lnTo>
                  <a:lnTo>
                    <a:pt x="47" y="766"/>
                  </a:lnTo>
                  <a:lnTo>
                    <a:pt x="49" y="766"/>
                  </a:lnTo>
                  <a:lnTo>
                    <a:pt x="49" y="764"/>
                  </a:lnTo>
                  <a:lnTo>
                    <a:pt x="49" y="762"/>
                  </a:lnTo>
                  <a:lnTo>
                    <a:pt x="49" y="760"/>
                  </a:lnTo>
                  <a:lnTo>
                    <a:pt x="47" y="758"/>
                  </a:lnTo>
                  <a:lnTo>
                    <a:pt x="47" y="756"/>
                  </a:lnTo>
                  <a:lnTo>
                    <a:pt x="49" y="756"/>
                  </a:lnTo>
                  <a:lnTo>
                    <a:pt x="49" y="754"/>
                  </a:lnTo>
                  <a:lnTo>
                    <a:pt x="51" y="754"/>
                  </a:lnTo>
                  <a:lnTo>
                    <a:pt x="51" y="752"/>
                  </a:lnTo>
                  <a:lnTo>
                    <a:pt x="51" y="751"/>
                  </a:lnTo>
                  <a:lnTo>
                    <a:pt x="51" y="749"/>
                  </a:lnTo>
                  <a:lnTo>
                    <a:pt x="53" y="749"/>
                  </a:lnTo>
                  <a:lnTo>
                    <a:pt x="53" y="747"/>
                  </a:lnTo>
                  <a:lnTo>
                    <a:pt x="55" y="747"/>
                  </a:lnTo>
                  <a:lnTo>
                    <a:pt x="57" y="747"/>
                  </a:lnTo>
                  <a:lnTo>
                    <a:pt x="59" y="747"/>
                  </a:lnTo>
                  <a:lnTo>
                    <a:pt x="61" y="747"/>
                  </a:lnTo>
                  <a:lnTo>
                    <a:pt x="63" y="747"/>
                  </a:lnTo>
                  <a:lnTo>
                    <a:pt x="63" y="745"/>
                  </a:lnTo>
                  <a:lnTo>
                    <a:pt x="65" y="745"/>
                  </a:lnTo>
                  <a:lnTo>
                    <a:pt x="65" y="743"/>
                  </a:lnTo>
                  <a:lnTo>
                    <a:pt x="65" y="741"/>
                  </a:lnTo>
                  <a:lnTo>
                    <a:pt x="67" y="741"/>
                  </a:lnTo>
                  <a:lnTo>
                    <a:pt x="69" y="741"/>
                  </a:lnTo>
                  <a:lnTo>
                    <a:pt x="71" y="741"/>
                  </a:lnTo>
                  <a:lnTo>
                    <a:pt x="71" y="739"/>
                  </a:lnTo>
                  <a:lnTo>
                    <a:pt x="73" y="739"/>
                  </a:lnTo>
                  <a:lnTo>
                    <a:pt x="75" y="739"/>
                  </a:lnTo>
                  <a:lnTo>
                    <a:pt x="77" y="739"/>
                  </a:lnTo>
                  <a:lnTo>
                    <a:pt x="79" y="739"/>
                  </a:lnTo>
                  <a:lnTo>
                    <a:pt x="79" y="737"/>
                  </a:lnTo>
                  <a:lnTo>
                    <a:pt x="81" y="737"/>
                  </a:lnTo>
                  <a:lnTo>
                    <a:pt x="83" y="737"/>
                  </a:lnTo>
                  <a:lnTo>
                    <a:pt x="83" y="735"/>
                  </a:lnTo>
                  <a:lnTo>
                    <a:pt x="84" y="737"/>
                  </a:lnTo>
                  <a:lnTo>
                    <a:pt x="84" y="735"/>
                  </a:lnTo>
                  <a:lnTo>
                    <a:pt x="86" y="735"/>
                  </a:lnTo>
                  <a:lnTo>
                    <a:pt x="88" y="735"/>
                  </a:lnTo>
                  <a:lnTo>
                    <a:pt x="88" y="733"/>
                  </a:lnTo>
                  <a:lnTo>
                    <a:pt x="88" y="731"/>
                  </a:lnTo>
                  <a:lnTo>
                    <a:pt x="90" y="731"/>
                  </a:lnTo>
                  <a:lnTo>
                    <a:pt x="92" y="731"/>
                  </a:lnTo>
                  <a:lnTo>
                    <a:pt x="92" y="729"/>
                  </a:lnTo>
                  <a:lnTo>
                    <a:pt x="94" y="727"/>
                  </a:lnTo>
                  <a:lnTo>
                    <a:pt x="96" y="727"/>
                  </a:lnTo>
                  <a:lnTo>
                    <a:pt x="96" y="725"/>
                  </a:lnTo>
                  <a:lnTo>
                    <a:pt x="94" y="725"/>
                  </a:lnTo>
                  <a:lnTo>
                    <a:pt x="96" y="725"/>
                  </a:lnTo>
                  <a:lnTo>
                    <a:pt x="98" y="725"/>
                  </a:lnTo>
                  <a:lnTo>
                    <a:pt x="98" y="723"/>
                  </a:lnTo>
                  <a:lnTo>
                    <a:pt x="100" y="723"/>
                  </a:lnTo>
                  <a:lnTo>
                    <a:pt x="102" y="721"/>
                  </a:lnTo>
                  <a:lnTo>
                    <a:pt x="104" y="721"/>
                  </a:lnTo>
                  <a:lnTo>
                    <a:pt x="104" y="719"/>
                  </a:lnTo>
                  <a:lnTo>
                    <a:pt x="106" y="719"/>
                  </a:lnTo>
                  <a:lnTo>
                    <a:pt x="108" y="719"/>
                  </a:lnTo>
                  <a:lnTo>
                    <a:pt x="110" y="719"/>
                  </a:lnTo>
                  <a:lnTo>
                    <a:pt x="112" y="719"/>
                  </a:lnTo>
                  <a:lnTo>
                    <a:pt x="114" y="719"/>
                  </a:lnTo>
                  <a:lnTo>
                    <a:pt x="114" y="717"/>
                  </a:lnTo>
                  <a:lnTo>
                    <a:pt x="116" y="717"/>
                  </a:lnTo>
                  <a:lnTo>
                    <a:pt x="118" y="717"/>
                  </a:lnTo>
                  <a:lnTo>
                    <a:pt x="120" y="717"/>
                  </a:lnTo>
                  <a:lnTo>
                    <a:pt x="120" y="719"/>
                  </a:lnTo>
                  <a:lnTo>
                    <a:pt x="122" y="719"/>
                  </a:lnTo>
                  <a:lnTo>
                    <a:pt x="124" y="719"/>
                  </a:lnTo>
                  <a:lnTo>
                    <a:pt x="126" y="719"/>
                  </a:lnTo>
                  <a:lnTo>
                    <a:pt x="128" y="719"/>
                  </a:lnTo>
                  <a:lnTo>
                    <a:pt x="128" y="717"/>
                  </a:lnTo>
                  <a:lnTo>
                    <a:pt x="130" y="717"/>
                  </a:lnTo>
                  <a:lnTo>
                    <a:pt x="130" y="715"/>
                  </a:lnTo>
                  <a:lnTo>
                    <a:pt x="130" y="713"/>
                  </a:lnTo>
                  <a:lnTo>
                    <a:pt x="132" y="713"/>
                  </a:lnTo>
                  <a:lnTo>
                    <a:pt x="132" y="711"/>
                  </a:lnTo>
                  <a:lnTo>
                    <a:pt x="134" y="711"/>
                  </a:lnTo>
                  <a:lnTo>
                    <a:pt x="134" y="709"/>
                  </a:lnTo>
                  <a:lnTo>
                    <a:pt x="134" y="707"/>
                  </a:lnTo>
                  <a:lnTo>
                    <a:pt x="136" y="707"/>
                  </a:lnTo>
                  <a:lnTo>
                    <a:pt x="136" y="705"/>
                  </a:lnTo>
                  <a:lnTo>
                    <a:pt x="136" y="703"/>
                  </a:lnTo>
                  <a:lnTo>
                    <a:pt x="138" y="703"/>
                  </a:lnTo>
                  <a:lnTo>
                    <a:pt x="138" y="701"/>
                  </a:lnTo>
                  <a:lnTo>
                    <a:pt x="138" y="699"/>
                  </a:lnTo>
                  <a:lnTo>
                    <a:pt x="140" y="699"/>
                  </a:lnTo>
                  <a:lnTo>
                    <a:pt x="142" y="699"/>
                  </a:lnTo>
                  <a:lnTo>
                    <a:pt x="142" y="697"/>
                  </a:lnTo>
                  <a:lnTo>
                    <a:pt x="144" y="697"/>
                  </a:lnTo>
                  <a:lnTo>
                    <a:pt x="146" y="697"/>
                  </a:lnTo>
                  <a:lnTo>
                    <a:pt x="146" y="695"/>
                  </a:lnTo>
                  <a:lnTo>
                    <a:pt x="148" y="695"/>
                  </a:lnTo>
                  <a:lnTo>
                    <a:pt x="148" y="693"/>
                  </a:lnTo>
                  <a:lnTo>
                    <a:pt x="150" y="693"/>
                  </a:lnTo>
                  <a:lnTo>
                    <a:pt x="150" y="691"/>
                  </a:lnTo>
                  <a:lnTo>
                    <a:pt x="152" y="691"/>
                  </a:lnTo>
                  <a:lnTo>
                    <a:pt x="152" y="689"/>
                  </a:lnTo>
                  <a:lnTo>
                    <a:pt x="153" y="689"/>
                  </a:lnTo>
                  <a:lnTo>
                    <a:pt x="153" y="687"/>
                  </a:lnTo>
                  <a:lnTo>
                    <a:pt x="155" y="687"/>
                  </a:lnTo>
                  <a:lnTo>
                    <a:pt x="157" y="687"/>
                  </a:lnTo>
                  <a:lnTo>
                    <a:pt x="157" y="685"/>
                  </a:lnTo>
                  <a:lnTo>
                    <a:pt x="159" y="685"/>
                  </a:lnTo>
                  <a:lnTo>
                    <a:pt x="159" y="684"/>
                  </a:lnTo>
                  <a:lnTo>
                    <a:pt x="161" y="684"/>
                  </a:lnTo>
                  <a:lnTo>
                    <a:pt x="161" y="682"/>
                  </a:lnTo>
                  <a:lnTo>
                    <a:pt x="163" y="682"/>
                  </a:lnTo>
                  <a:lnTo>
                    <a:pt x="163" y="680"/>
                  </a:lnTo>
                  <a:lnTo>
                    <a:pt x="165" y="680"/>
                  </a:lnTo>
                  <a:lnTo>
                    <a:pt x="165" y="678"/>
                  </a:lnTo>
                  <a:lnTo>
                    <a:pt x="167" y="678"/>
                  </a:lnTo>
                  <a:lnTo>
                    <a:pt x="167" y="676"/>
                  </a:lnTo>
                  <a:lnTo>
                    <a:pt x="169" y="676"/>
                  </a:lnTo>
                  <a:lnTo>
                    <a:pt x="169" y="674"/>
                  </a:lnTo>
                  <a:lnTo>
                    <a:pt x="169" y="672"/>
                  </a:lnTo>
                  <a:lnTo>
                    <a:pt x="171" y="672"/>
                  </a:lnTo>
                  <a:lnTo>
                    <a:pt x="171" y="670"/>
                  </a:lnTo>
                  <a:lnTo>
                    <a:pt x="173" y="670"/>
                  </a:lnTo>
                  <a:lnTo>
                    <a:pt x="175" y="670"/>
                  </a:lnTo>
                  <a:lnTo>
                    <a:pt x="175" y="668"/>
                  </a:lnTo>
                  <a:lnTo>
                    <a:pt x="177" y="668"/>
                  </a:lnTo>
                  <a:lnTo>
                    <a:pt x="177" y="666"/>
                  </a:lnTo>
                  <a:lnTo>
                    <a:pt x="179" y="666"/>
                  </a:lnTo>
                  <a:lnTo>
                    <a:pt x="181" y="666"/>
                  </a:lnTo>
                  <a:lnTo>
                    <a:pt x="181" y="664"/>
                  </a:lnTo>
                  <a:lnTo>
                    <a:pt x="183" y="664"/>
                  </a:lnTo>
                  <a:lnTo>
                    <a:pt x="185" y="664"/>
                  </a:lnTo>
                  <a:lnTo>
                    <a:pt x="185" y="662"/>
                  </a:lnTo>
                  <a:lnTo>
                    <a:pt x="185" y="660"/>
                  </a:lnTo>
                  <a:lnTo>
                    <a:pt x="187" y="660"/>
                  </a:lnTo>
                  <a:lnTo>
                    <a:pt x="187" y="658"/>
                  </a:lnTo>
                  <a:lnTo>
                    <a:pt x="187" y="656"/>
                  </a:lnTo>
                  <a:lnTo>
                    <a:pt x="187" y="654"/>
                  </a:lnTo>
                  <a:lnTo>
                    <a:pt x="187" y="652"/>
                  </a:lnTo>
                  <a:lnTo>
                    <a:pt x="189" y="652"/>
                  </a:lnTo>
                  <a:lnTo>
                    <a:pt x="189" y="650"/>
                  </a:lnTo>
                  <a:lnTo>
                    <a:pt x="187" y="650"/>
                  </a:lnTo>
                  <a:lnTo>
                    <a:pt x="187" y="648"/>
                  </a:lnTo>
                  <a:lnTo>
                    <a:pt x="189" y="648"/>
                  </a:lnTo>
                  <a:lnTo>
                    <a:pt x="189" y="646"/>
                  </a:lnTo>
                  <a:lnTo>
                    <a:pt x="191" y="646"/>
                  </a:lnTo>
                  <a:lnTo>
                    <a:pt x="193" y="646"/>
                  </a:lnTo>
                  <a:lnTo>
                    <a:pt x="193" y="644"/>
                  </a:lnTo>
                  <a:lnTo>
                    <a:pt x="195" y="644"/>
                  </a:lnTo>
                  <a:lnTo>
                    <a:pt x="197" y="644"/>
                  </a:lnTo>
                  <a:lnTo>
                    <a:pt x="199" y="644"/>
                  </a:lnTo>
                  <a:lnTo>
                    <a:pt x="199" y="642"/>
                  </a:lnTo>
                  <a:lnTo>
                    <a:pt x="199" y="640"/>
                  </a:lnTo>
                  <a:lnTo>
                    <a:pt x="201" y="640"/>
                  </a:lnTo>
                  <a:lnTo>
                    <a:pt x="201" y="638"/>
                  </a:lnTo>
                  <a:lnTo>
                    <a:pt x="203" y="638"/>
                  </a:lnTo>
                  <a:lnTo>
                    <a:pt x="205" y="638"/>
                  </a:lnTo>
                  <a:lnTo>
                    <a:pt x="205" y="636"/>
                  </a:lnTo>
                  <a:lnTo>
                    <a:pt x="207" y="636"/>
                  </a:lnTo>
                  <a:lnTo>
                    <a:pt x="207" y="634"/>
                  </a:lnTo>
                  <a:lnTo>
                    <a:pt x="209" y="634"/>
                  </a:lnTo>
                  <a:lnTo>
                    <a:pt x="211" y="634"/>
                  </a:lnTo>
                  <a:lnTo>
                    <a:pt x="211" y="632"/>
                  </a:lnTo>
                  <a:lnTo>
                    <a:pt x="213" y="632"/>
                  </a:lnTo>
                  <a:lnTo>
                    <a:pt x="213" y="630"/>
                  </a:lnTo>
                  <a:lnTo>
                    <a:pt x="213" y="628"/>
                  </a:lnTo>
                  <a:lnTo>
                    <a:pt x="213" y="626"/>
                  </a:lnTo>
                  <a:lnTo>
                    <a:pt x="215" y="626"/>
                  </a:lnTo>
                  <a:lnTo>
                    <a:pt x="215" y="624"/>
                  </a:lnTo>
                  <a:lnTo>
                    <a:pt x="215" y="622"/>
                  </a:lnTo>
                  <a:lnTo>
                    <a:pt x="217" y="622"/>
                  </a:lnTo>
                  <a:lnTo>
                    <a:pt x="219" y="622"/>
                  </a:lnTo>
                  <a:lnTo>
                    <a:pt x="219" y="620"/>
                  </a:lnTo>
                  <a:lnTo>
                    <a:pt x="221" y="620"/>
                  </a:lnTo>
                  <a:lnTo>
                    <a:pt x="221" y="618"/>
                  </a:lnTo>
                  <a:lnTo>
                    <a:pt x="222" y="618"/>
                  </a:lnTo>
                  <a:lnTo>
                    <a:pt x="222" y="616"/>
                  </a:lnTo>
                  <a:lnTo>
                    <a:pt x="224" y="616"/>
                  </a:lnTo>
                  <a:lnTo>
                    <a:pt x="224" y="615"/>
                  </a:lnTo>
                  <a:lnTo>
                    <a:pt x="222" y="613"/>
                  </a:lnTo>
                  <a:lnTo>
                    <a:pt x="222" y="611"/>
                  </a:lnTo>
                  <a:lnTo>
                    <a:pt x="222" y="609"/>
                  </a:lnTo>
                  <a:lnTo>
                    <a:pt x="221" y="609"/>
                  </a:lnTo>
                  <a:lnTo>
                    <a:pt x="221" y="607"/>
                  </a:lnTo>
                  <a:lnTo>
                    <a:pt x="221" y="605"/>
                  </a:lnTo>
                  <a:lnTo>
                    <a:pt x="219" y="605"/>
                  </a:lnTo>
                  <a:lnTo>
                    <a:pt x="219" y="603"/>
                  </a:lnTo>
                  <a:lnTo>
                    <a:pt x="219" y="601"/>
                  </a:lnTo>
                  <a:lnTo>
                    <a:pt x="219" y="599"/>
                  </a:lnTo>
                  <a:lnTo>
                    <a:pt x="219" y="597"/>
                  </a:lnTo>
                  <a:lnTo>
                    <a:pt x="219" y="595"/>
                  </a:lnTo>
                  <a:lnTo>
                    <a:pt x="219" y="593"/>
                  </a:lnTo>
                  <a:lnTo>
                    <a:pt x="219" y="591"/>
                  </a:lnTo>
                  <a:lnTo>
                    <a:pt x="219" y="589"/>
                  </a:lnTo>
                  <a:lnTo>
                    <a:pt x="221" y="589"/>
                  </a:lnTo>
                  <a:lnTo>
                    <a:pt x="221" y="587"/>
                  </a:lnTo>
                  <a:lnTo>
                    <a:pt x="221" y="585"/>
                  </a:lnTo>
                  <a:lnTo>
                    <a:pt x="221" y="583"/>
                  </a:lnTo>
                  <a:lnTo>
                    <a:pt x="222" y="583"/>
                  </a:lnTo>
                  <a:lnTo>
                    <a:pt x="222" y="581"/>
                  </a:lnTo>
                  <a:lnTo>
                    <a:pt x="224" y="581"/>
                  </a:lnTo>
                  <a:lnTo>
                    <a:pt x="224" y="579"/>
                  </a:lnTo>
                  <a:lnTo>
                    <a:pt x="226" y="579"/>
                  </a:lnTo>
                  <a:lnTo>
                    <a:pt x="226" y="577"/>
                  </a:lnTo>
                  <a:lnTo>
                    <a:pt x="228" y="577"/>
                  </a:lnTo>
                  <a:lnTo>
                    <a:pt x="228" y="575"/>
                  </a:lnTo>
                  <a:lnTo>
                    <a:pt x="230" y="575"/>
                  </a:lnTo>
                  <a:lnTo>
                    <a:pt x="230" y="573"/>
                  </a:lnTo>
                  <a:lnTo>
                    <a:pt x="232" y="573"/>
                  </a:lnTo>
                  <a:lnTo>
                    <a:pt x="232" y="571"/>
                  </a:lnTo>
                  <a:lnTo>
                    <a:pt x="234" y="571"/>
                  </a:lnTo>
                  <a:lnTo>
                    <a:pt x="234" y="569"/>
                  </a:lnTo>
                  <a:lnTo>
                    <a:pt x="236" y="569"/>
                  </a:lnTo>
                  <a:lnTo>
                    <a:pt x="236" y="567"/>
                  </a:lnTo>
                  <a:lnTo>
                    <a:pt x="238" y="567"/>
                  </a:lnTo>
                  <a:lnTo>
                    <a:pt x="238" y="565"/>
                  </a:lnTo>
                  <a:lnTo>
                    <a:pt x="240" y="565"/>
                  </a:lnTo>
                  <a:lnTo>
                    <a:pt x="240" y="563"/>
                  </a:lnTo>
                  <a:lnTo>
                    <a:pt x="242" y="563"/>
                  </a:lnTo>
                  <a:lnTo>
                    <a:pt x="242" y="561"/>
                  </a:lnTo>
                  <a:lnTo>
                    <a:pt x="244" y="561"/>
                  </a:lnTo>
                  <a:lnTo>
                    <a:pt x="246" y="561"/>
                  </a:lnTo>
                  <a:lnTo>
                    <a:pt x="246" y="559"/>
                  </a:lnTo>
                  <a:lnTo>
                    <a:pt x="248" y="559"/>
                  </a:lnTo>
                  <a:lnTo>
                    <a:pt x="248" y="561"/>
                  </a:lnTo>
                  <a:lnTo>
                    <a:pt x="250" y="561"/>
                  </a:lnTo>
                  <a:lnTo>
                    <a:pt x="252" y="561"/>
                  </a:lnTo>
                  <a:lnTo>
                    <a:pt x="254" y="561"/>
                  </a:lnTo>
                  <a:lnTo>
                    <a:pt x="256" y="563"/>
                  </a:lnTo>
                  <a:lnTo>
                    <a:pt x="258" y="563"/>
                  </a:lnTo>
                  <a:lnTo>
                    <a:pt x="260" y="563"/>
                  </a:lnTo>
                  <a:lnTo>
                    <a:pt x="260" y="561"/>
                  </a:lnTo>
                  <a:lnTo>
                    <a:pt x="262" y="561"/>
                  </a:lnTo>
                  <a:lnTo>
                    <a:pt x="262" y="559"/>
                  </a:lnTo>
                  <a:lnTo>
                    <a:pt x="264" y="559"/>
                  </a:lnTo>
                  <a:lnTo>
                    <a:pt x="264" y="561"/>
                  </a:lnTo>
                  <a:lnTo>
                    <a:pt x="266" y="561"/>
                  </a:lnTo>
                  <a:lnTo>
                    <a:pt x="264" y="563"/>
                  </a:lnTo>
                  <a:lnTo>
                    <a:pt x="264" y="565"/>
                  </a:lnTo>
                  <a:lnTo>
                    <a:pt x="264" y="567"/>
                  </a:lnTo>
                  <a:lnTo>
                    <a:pt x="264" y="569"/>
                  </a:lnTo>
                  <a:lnTo>
                    <a:pt x="264" y="571"/>
                  </a:lnTo>
                  <a:lnTo>
                    <a:pt x="262" y="571"/>
                  </a:lnTo>
                  <a:lnTo>
                    <a:pt x="262" y="573"/>
                  </a:lnTo>
                  <a:lnTo>
                    <a:pt x="264" y="573"/>
                  </a:lnTo>
                  <a:lnTo>
                    <a:pt x="266" y="573"/>
                  </a:lnTo>
                  <a:lnTo>
                    <a:pt x="268" y="573"/>
                  </a:lnTo>
                  <a:lnTo>
                    <a:pt x="268" y="575"/>
                  </a:lnTo>
                  <a:lnTo>
                    <a:pt x="270" y="575"/>
                  </a:lnTo>
                  <a:lnTo>
                    <a:pt x="270" y="577"/>
                  </a:lnTo>
                  <a:lnTo>
                    <a:pt x="272" y="577"/>
                  </a:lnTo>
                  <a:lnTo>
                    <a:pt x="274" y="577"/>
                  </a:lnTo>
                  <a:lnTo>
                    <a:pt x="274" y="575"/>
                  </a:lnTo>
                  <a:lnTo>
                    <a:pt x="276" y="575"/>
                  </a:lnTo>
                  <a:lnTo>
                    <a:pt x="278" y="575"/>
                  </a:lnTo>
                  <a:lnTo>
                    <a:pt x="280" y="575"/>
                  </a:lnTo>
                  <a:lnTo>
                    <a:pt x="280" y="577"/>
                  </a:lnTo>
                  <a:lnTo>
                    <a:pt x="282" y="577"/>
                  </a:lnTo>
                  <a:lnTo>
                    <a:pt x="284" y="577"/>
                  </a:lnTo>
                  <a:lnTo>
                    <a:pt x="286" y="577"/>
                  </a:lnTo>
                  <a:lnTo>
                    <a:pt x="288" y="577"/>
                  </a:lnTo>
                  <a:lnTo>
                    <a:pt x="288" y="579"/>
                  </a:lnTo>
                  <a:lnTo>
                    <a:pt x="290" y="579"/>
                  </a:lnTo>
                  <a:lnTo>
                    <a:pt x="291" y="579"/>
                  </a:lnTo>
                  <a:lnTo>
                    <a:pt x="293" y="579"/>
                  </a:lnTo>
                  <a:lnTo>
                    <a:pt x="295" y="579"/>
                  </a:lnTo>
                  <a:lnTo>
                    <a:pt x="297" y="579"/>
                  </a:lnTo>
                  <a:lnTo>
                    <a:pt x="297" y="577"/>
                  </a:lnTo>
                  <a:lnTo>
                    <a:pt x="299" y="577"/>
                  </a:lnTo>
                  <a:lnTo>
                    <a:pt x="301" y="577"/>
                  </a:lnTo>
                  <a:lnTo>
                    <a:pt x="303" y="577"/>
                  </a:lnTo>
                  <a:lnTo>
                    <a:pt x="303" y="575"/>
                  </a:lnTo>
                  <a:lnTo>
                    <a:pt x="305" y="575"/>
                  </a:lnTo>
                  <a:lnTo>
                    <a:pt x="307" y="575"/>
                  </a:lnTo>
                  <a:lnTo>
                    <a:pt x="307" y="573"/>
                  </a:lnTo>
                  <a:lnTo>
                    <a:pt x="307" y="571"/>
                  </a:lnTo>
                  <a:lnTo>
                    <a:pt x="307" y="569"/>
                  </a:lnTo>
                  <a:lnTo>
                    <a:pt x="309" y="569"/>
                  </a:lnTo>
                  <a:lnTo>
                    <a:pt x="309" y="567"/>
                  </a:lnTo>
                  <a:lnTo>
                    <a:pt x="309" y="565"/>
                  </a:lnTo>
                  <a:lnTo>
                    <a:pt x="311" y="565"/>
                  </a:lnTo>
                  <a:lnTo>
                    <a:pt x="311" y="563"/>
                  </a:lnTo>
                  <a:lnTo>
                    <a:pt x="311" y="561"/>
                  </a:lnTo>
                  <a:lnTo>
                    <a:pt x="311" y="559"/>
                  </a:lnTo>
                  <a:lnTo>
                    <a:pt x="311" y="557"/>
                  </a:lnTo>
                  <a:lnTo>
                    <a:pt x="311" y="555"/>
                  </a:lnTo>
                  <a:lnTo>
                    <a:pt x="311" y="553"/>
                  </a:lnTo>
                  <a:lnTo>
                    <a:pt x="313" y="553"/>
                  </a:lnTo>
                  <a:lnTo>
                    <a:pt x="313" y="551"/>
                  </a:lnTo>
                  <a:lnTo>
                    <a:pt x="315" y="551"/>
                  </a:lnTo>
                  <a:lnTo>
                    <a:pt x="315" y="549"/>
                  </a:lnTo>
                  <a:lnTo>
                    <a:pt x="317" y="549"/>
                  </a:lnTo>
                  <a:lnTo>
                    <a:pt x="317" y="548"/>
                  </a:lnTo>
                  <a:lnTo>
                    <a:pt x="319" y="548"/>
                  </a:lnTo>
                  <a:lnTo>
                    <a:pt x="319" y="546"/>
                  </a:lnTo>
                  <a:lnTo>
                    <a:pt x="319" y="544"/>
                  </a:lnTo>
                  <a:lnTo>
                    <a:pt x="319" y="542"/>
                  </a:lnTo>
                  <a:lnTo>
                    <a:pt x="321" y="542"/>
                  </a:lnTo>
                  <a:lnTo>
                    <a:pt x="321" y="540"/>
                  </a:lnTo>
                  <a:lnTo>
                    <a:pt x="323" y="540"/>
                  </a:lnTo>
                  <a:lnTo>
                    <a:pt x="325" y="540"/>
                  </a:lnTo>
                  <a:lnTo>
                    <a:pt x="327" y="540"/>
                  </a:lnTo>
                  <a:lnTo>
                    <a:pt x="327" y="538"/>
                  </a:lnTo>
                  <a:lnTo>
                    <a:pt x="327" y="536"/>
                  </a:lnTo>
                  <a:lnTo>
                    <a:pt x="329" y="536"/>
                  </a:lnTo>
                  <a:lnTo>
                    <a:pt x="329" y="534"/>
                  </a:lnTo>
                  <a:lnTo>
                    <a:pt x="329" y="532"/>
                  </a:lnTo>
                  <a:lnTo>
                    <a:pt x="331" y="530"/>
                  </a:lnTo>
                  <a:lnTo>
                    <a:pt x="331" y="528"/>
                  </a:lnTo>
                  <a:lnTo>
                    <a:pt x="333" y="528"/>
                  </a:lnTo>
                  <a:lnTo>
                    <a:pt x="335" y="528"/>
                  </a:lnTo>
                  <a:lnTo>
                    <a:pt x="337" y="528"/>
                  </a:lnTo>
                  <a:lnTo>
                    <a:pt x="337" y="526"/>
                  </a:lnTo>
                  <a:lnTo>
                    <a:pt x="339" y="528"/>
                  </a:lnTo>
                  <a:lnTo>
                    <a:pt x="339" y="526"/>
                  </a:lnTo>
                  <a:lnTo>
                    <a:pt x="341" y="526"/>
                  </a:lnTo>
                  <a:lnTo>
                    <a:pt x="341" y="524"/>
                  </a:lnTo>
                  <a:lnTo>
                    <a:pt x="341" y="522"/>
                  </a:lnTo>
                  <a:lnTo>
                    <a:pt x="341" y="520"/>
                  </a:lnTo>
                  <a:lnTo>
                    <a:pt x="341" y="518"/>
                  </a:lnTo>
                  <a:lnTo>
                    <a:pt x="341" y="516"/>
                  </a:lnTo>
                  <a:lnTo>
                    <a:pt x="343" y="516"/>
                  </a:lnTo>
                  <a:lnTo>
                    <a:pt x="343" y="514"/>
                  </a:lnTo>
                  <a:lnTo>
                    <a:pt x="343" y="512"/>
                  </a:lnTo>
                  <a:lnTo>
                    <a:pt x="345" y="512"/>
                  </a:lnTo>
                  <a:lnTo>
                    <a:pt x="345" y="510"/>
                  </a:lnTo>
                  <a:lnTo>
                    <a:pt x="347" y="510"/>
                  </a:lnTo>
                  <a:lnTo>
                    <a:pt x="349" y="510"/>
                  </a:lnTo>
                  <a:lnTo>
                    <a:pt x="349" y="508"/>
                  </a:lnTo>
                  <a:lnTo>
                    <a:pt x="349" y="506"/>
                  </a:lnTo>
                  <a:lnTo>
                    <a:pt x="349" y="504"/>
                  </a:lnTo>
                  <a:lnTo>
                    <a:pt x="349" y="502"/>
                  </a:lnTo>
                  <a:lnTo>
                    <a:pt x="349" y="500"/>
                  </a:lnTo>
                  <a:lnTo>
                    <a:pt x="351" y="500"/>
                  </a:lnTo>
                  <a:lnTo>
                    <a:pt x="351" y="498"/>
                  </a:lnTo>
                  <a:lnTo>
                    <a:pt x="351" y="496"/>
                  </a:lnTo>
                  <a:lnTo>
                    <a:pt x="353" y="496"/>
                  </a:lnTo>
                  <a:lnTo>
                    <a:pt x="353" y="494"/>
                  </a:lnTo>
                  <a:lnTo>
                    <a:pt x="355" y="494"/>
                  </a:lnTo>
                  <a:lnTo>
                    <a:pt x="355" y="492"/>
                  </a:lnTo>
                  <a:lnTo>
                    <a:pt x="357" y="492"/>
                  </a:lnTo>
                  <a:lnTo>
                    <a:pt x="359" y="490"/>
                  </a:lnTo>
                  <a:lnTo>
                    <a:pt x="360" y="490"/>
                  </a:lnTo>
                  <a:lnTo>
                    <a:pt x="360" y="488"/>
                  </a:lnTo>
                  <a:lnTo>
                    <a:pt x="362" y="488"/>
                  </a:lnTo>
                  <a:lnTo>
                    <a:pt x="362" y="486"/>
                  </a:lnTo>
                  <a:lnTo>
                    <a:pt x="364" y="486"/>
                  </a:lnTo>
                  <a:lnTo>
                    <a:pt x="364" y="484"/>
                  </a:lnTo>
                  <a:lnTo>
                    <a:pt x="366" y="484"/>
                  </a:lnTo>
                  <a:lnTo>
                    <a:pt x="366" y="482"/>
                  </a:lnTo>
                  <a:lnTo>
                    <a:pt x="366" y="481"/>
                  </a:lnTo>
                  <a:lnTo>
                    <a:pt x="366" y="479"/>
                  </a:lnTo>
                  <a:lnTo>
                    <a:pt x="366" y="477"/>
                  </a:lnTo>
                  <a:lnTo>
                    <a:pt x="364" y="477"/>
                  </a:lnTo>
                  <a:lnTo>
                    <a:pt x="364" y="475"/>
                  </a:lnTo>
                  <a:lnTo>
                    <a:pt x="364" y="473"/>
                  </a:lnTo>
                  <a:lnTo>
                    <a:pt x="364" y="471"/>
                  </a:lnTo>
                  <a:lnTo>
                    <a:pt x="366" y="471"/>
                  </a:lnTo>
                  <a:lnTo>
                    <a:pt x="366" y="469"/>
                  </a:lnTo>
                  <a:lnTo>
                    <a:pt x="366" y="467"/>
                  </a:lnTo>
                  <a:lnTo>
                    <a:pt x="364" y="467"/>
                  </a:lnTo>
                  <a:lnTo>
                    <a:pt x="364" y="465"/>
                  </a:lnTo>
                  <a:lnTo>
                    <a:pt x="364" y="463"/>
                  </a:lnTo>
                  <a:lnTo>
                    <a:pt x="364" y="461"/>
                  </a:lnTo>
                  <a:lnTo>
                    <a:pt x="364" y="459"/>
                  </a:lnTo>
                  <a:lnTo>
                    <a:pt x="364" y="457"/>
                  </a:lnTo>
                  <a:lnTo>
                    <a:pt x="364" y="455"/>
                  </a:lnTo>
                  <a:lnTo>
                    <a:pt x="364" y="453"/>
                  </a:lnTo>
                  <a:lnTo>
                    <a:pt x="362" y="451"/>
                  </a:lnTo>
                  <a:lnTo>
                    <a:pt x="362" y="449"/>
                  </a:lnTo>
                  <a:lnTo>
                    <a:pt x="362" y="447"/>
                  </a:lnTo>
                  <a:lnTo>
                    <a:pt x="364" y="447"/>
                  </a:lnTo>
                  <a:lnTo>
                    <a:pt x="364" y="449"/>
                  </a:lnTo>
                  <a:lnTo>
                    <a:pt x="366" y="449"/>
                  </a:lnTo>
                  <a:lnTo>
                    <a:pt x="366" y="447"/>
                  </a:lnTo>
                  <a:lnTo>
                    <a:pt x="368" y="447"/>
                  </a:lnTo>
                  <a:lnTo>
                    <a:pt x="370" y="445"/>
                  </a:lnTo>
                  <a:lnTo>
                    <a:pt x="372" y="445"/>
                  </a:lnTo>
                  <a:lnTo>
                    <a:pt x="372" y="447"/>
                  </a:lnTo>
                  <a:lnTo>
                    <a:pt x="374" y="447"/>
                  </a:lnTo>
                  <a:lnTo>
                    <a:pt x="376" y="445"/>
                  </a:lnTo>
                  <a:lnTo>
                    <a:pt x="378" y="445"/>
                  </a:lnTo>
                  <a:lnTo>
                    <a:pt x="380" y="445"/>
                  </a:lnTo>
                  <a:lnTo>
                    <a:pt x="380" y="443"/>
                  </a:lnTo>
                  <a:lnTo>
                    <a:pt x="382" y="443"/>
                  </a:lnTo>
                  <a:lnTo>
                    <a:pt x="382" y="445"/>
                  </a:lnTo>
                  <a:lnTo>
                    <a:pt x="382" y="443"/>
                  </a:lnTo>
                  <a:lnTo>
                    <a:pt x="384" y="443"/>
                  </a:lnTo>
                  <a:lnTo>
                    <a:pt x="386" y="443"/>
                  </a:lnTo>
                  <a:lnTo>
                    <a:pt x="388" y="443"/>
                  </a:lnTo>
                  <a:lnTo>
                    <a:pt x="390" y="445"/>
                  </a:lnTo>
                  <a:lnTo>
                    <a:pt x="392" y="445"/>
                  </a:lnTo>
                  <a:lnTo>
                    <a:pt x="392" y="443"/>
                  </a:lnTo>
                  <a:lnTo>
                    <a:pt x="394" y="443"/>
                  </a:lnTo>
                  <a:lnTo>
                    <a:pt x="396" y="443"/>
                  </a:lnTo>
                  <a:lnTo>
                    <a:pt x="396" y="441"/>
                  </a:lnTo>
                  <a:lnTo>
                    <a:pt x="398" y="441"/>
                  </a:lnTo>
                  <a:lnTo>
                    <a:pt x="398" y="439"/>
                  </a:lnTo>
                  <a:lnTo>
                    <a:pt x="398" y="437"/>
                  </a:lnTo>
                  <a:lnTo>
                    <a:pt x="398" y="435"/>
                  </a:lnTo>
                  <a:lnTo>
                    <a:pt x="398" y="433"/>
                  </a:lnTo>
                  <a:lnTo>
                    <a:pt x="398" y="431"/>
                  </a:lnTo>
                  <a:lnTo>
                    <a:pt x="400" y="431"/>
                  </a:lnTo>
                  <a:lnTo>
                    <a:pt x="402" y="429"/>
                  </a:lnTo>
                  <a:lnTo>
                    <a:pt x="404" y="427"/>
                  </a:lnTo>
                  <a:lnTo>
                    <a:pt x="406" y="427"/>
                  </a:lnTo>
                  <a:lnTo>
                    <a:pt x="406" y="425"/>
                  </a:lnTo>
                  <a:lnTo>
                    <a:pt x="406" y="423"/>
                  </a:lnTo>
                  <a:lnTo>
                    <a:pt x="408" y="423"/>
                  </a:lnTo>
                  <a:lnTo>
                    <a:pt x="408" y="421"/>
                  </a:lnTo>
                  <a:lnTo>
                    <a:pt x="408" y="419"/>
                  </a:lnTo>
                  <a:lnTo>
                    <a:pt x="410" y="419"/>
                  </a:lnTo>
                  <a:lnTo>
                    <a:pt x="412" y="419"/>
                  </a:lnTo>
                  <a:lnTo>
                    <a:pt x="412" y="421"/>
                  </a:lnTo>
                  <a:lnTo>
                    <a:pt x="412" y="419"/>
                  </a:lnTo>
                  <a:lnTo>
                    <a:pt x="414" y="419"/>
                  </a:lnTo>
                  <a:lnTo>
                    <a:pt x="414" y="417"/>
                  </a:lnTo>
                  <a:lnTo>
                    <a:pt x="416" y="417"/>
                  </a:lnTo>
                  <a:lnTo>
                    <a:pt x="418" y="417"/>
                  </a:lnTo>
                  <a:lnTo>
                    <a:pt x="420" y="417"/>
                  </a:lnTo>
                  <a:lnTo>
                    <a:pt x="420" y="419"/>
                  </a:lnTo>
                  <a:lnTo>
                    <a:pt x="422" y="419"/>
                  </a:lnTo>
                  <a:lnTo>
                    <a:pt x="424" y="419"/>
                  </a:lnTo>
                  <a:lnTo>
                    <a:pt x="426" y="419"/>
                  </a:lnTo>
                  <a:lnTo>
                    <a:pt x="428" y="419"/>
                  </a:lnTo>
                  <a:lnTo>
                    <a:pt x="428" y="417"/>
                  </a:lnTo>
                  <a:lnTo>
                    <a:pt x="429" y="417"/>
                  </a:lnTo>
                  <a:lnTo>
                    <a:pt x="429" y="419"/>
                  </a:lnTo>
                  <a:lnTo>
                    <a:pt x="431" y="419"/>
                  </a:lnTo>
                  <a:lnTo>
                    <a:pt x="433" y="419"/>
                  </a:lnTo>
                  <a:lnTo>
                    <a:pt x="433" y="421"/>
                  </a:lnTo>
                  <a:lnTo>
                    <a:pt x="433" y="419"/>
                  </a:lnTo>
                  <a:lnTo>
                    <a:pt x="435" y="419"/>
                  </a:lnTo>
                  <a:lnTo>
                    <a:pt x="435" y="417"/>
                  </a:lnTo>
                  <a:lnTo>
                    <a:pt x="435" y="415"/>
                  </a:lnTo>
                  <a:lnTo>
                    <a:pt x="437" y="415"/>
                  </a:lnTo>
                  <a:lnTo>
                    <a:pt x="437" y="414"/>
                  </a:lnTo>
                  <a:lnTo>
                    <a:pt x="435" y="414"/>
                  </a:lnTo>
                  <a:lnTo>
                    <a:pt x="437" y="414"/>
                  </a:lnTo>
                  <a:lnTo>
                    <a:pt x="437" y="412"/>
                  </a:lnTo>
                  <a:lnTo>
                    <a:pt x="439" y="412"/>
                  </a:lnTo>
                  <a:lnTo>
                    <a:pt x="439" y="410"/>
                  </a:lnTo>
                  <a:lnTo>
                    <a:pt x="441" y="410"/>
                  </a:lnTo>
                  <a:lnTo>
                    <a:pt x="441" y="408"/>
                  </a:lnTo>
                  <a:lnTo>
                    <a:pt x="443" y="408"/>
                  </a:lnTo>
                  <a:lnTo>
                    <a:pt x="445" y="408"/>
                  </a:lnTo>
                  <a:lnTo>
                    <a:pt x="445" y="406"/>
                  </a:lnTo>
                  <a:lnTo>
                    <a:pt x="445" y="404"/>
                  </a:lnTo>
                  <a:lnTo>
                    <a:pt x="445" y="402"/>
                  </a:lnTo>
                  <a:lnTo>
                    <a:pt x="445" y="400"/>
                  </a:lnTo>
                  <a:lnTo>
                    <a:pt x="445" y="398"/>
                  </a:lnTo>
                  <a:lnTo>
                    <a:pt x="447" y="398"/>
                  </a:lnTo>
                  <a:lnTo>
                    <a:pt x="449" y="398"/>
                  </a:lnTo>
                  <a:lnTo>
                    <a:pt x="449" y="396"/>
                  </a:lnTo>
                  <a:lnTo>
                    <a:pt x="451" y="396"/>
                  </a:lnTo>
                  <a:lnTo>
                    <a:pt x="453" y="396"/>
                  </a:lnTo>
                  <a:lnTo>
                    <a:pt x="455" y="394"/>
                  </a:lnTo>
                  <a:lnTo>
                    <a:pt x="457" y="394"/>
                  </a:lnTo>
                  <a:lnTo>
                    <a:pt x="457" y="392"/>
                  </a:lnTo>
                  <a:lnTo>
                    <a:pt x="457" y="390"/>
                  </a:lnTo>
                  <a:lnTo>
                    <a:pt x="459" y="388"/>
                  </a:lnTo>
                  <a:lnTo>
                    <a:pt x="459" y="386"/>
                  </a:lnTo>
                  <a:lnTo>
                    <a:pt x="461" y="386"/>
                  </a:lnTo>
                  <a:lnTo>
                    <a:pt x="461" y="384"/>
                  </a:lnTo>
                  <a:lnTo>
                    <a:pt x="463" y="384"/>
                  </a:lnTo>
                  <a:lnTo>
                    <a:pt x="465" y="384"/>
                  </a:lnTo>
                  <a:lnTo>
                    <a:pt x="465" y="382"/>
                  </a:lnTo>
                  <a:lnTo>
                    <a:pt x="467" y="380"/>
                  </a:lnTo>
                  <a:lnTo>
                    <a:pt x="467" y="378"/>
                  </a:lnTo>
                  <a:lnTo>
                    <a:pt x="467" y="376"/>
                  </a:lnTo>
                  <a:lnTo>
                    <a:pt x="465" y="376"/>
                  </a:lnTo>
                  <a:lnTo>
                    <a:pt x="465" y="374"/>
                  </a:lnTo>
                  <a:lnTo>
                    <a:pt x="465" y="372"/>
                  </a:lnTo>
                  <a:lnTo>
                    <a:pt x="465" y="370"/>
                  </a:lnTo>
                  <a:lnTo>
                    <a:pt x="463" y="370"/>
                  </a:lnTo>
                  <a:lnTo>
                    <a:pt x="463" y="368"/>
                  </a:lnTo>
                  <a:lnTo>
                    <a:pt x="465" y="368"/>
                  </a:lnTo>
                  <a:lnTo>
                    <a:pt x="465" y="366"/>
                  </a:lnTo>
                  <a:lnTo>
                    <a:pt x="463" y="366"/>
                  </a:lnTo>
                  <a:lnTo>
                    <a:pt x="463" y="364"/>
                  </a:lnTo>
                  <a:lnTo>
                    <a:pt x="461" y="364"/>
                  </a:lnTo>
                  <a:lnTo>
                    <a:pt x="461" y="362"/>
                  </a:lnTo>
                  <a:lnTo>
                    <a:pt x="461" y="360"/>
                  </a:lnTo>
                  <a:lnTo>
                    <a:pt x="459" y="360"/>
                  </a:lnTo>
                  <a:lnTo>
                    <a:pt x="459" y="358"/>
                  </a:lnTo>
                  <a:lnTo>
                    <a:pt x="457" y="358"/>
                  </a:lnTo>
                  <a:lnTo>
                    <a:pt x="455" y="358"/>
                  </a:lnTo>
                  <a:lnTo>
                    <a:pt x="453" y="358"/>
                  </a:lnTo>
                  <a:lnTo>
                    <a:pt x="451" y="358"/>
                  </a:lnTo>
                  <a:lnTo>
                    <a:pt x="451" y="356"/>
                  </a:lnTo>
                  <a:lnTo>
                    <a:pt x="449" y="356"/>
                  </a:lnTo>
                  <a:lnTo>
                    <a:pt x="449" y="354"/>
                  </a:lnTo>
                  <a:lnTo>
                    <a:pt x="449" y="352"/>
                  </a:lnTo>
                  <a:lnTo>
                    <a:pt x="447" y="352"/>
                  </a:lnTo>
                  <a:lnTo>
                    <a:pt x="445" y="352"/>
                  </a:lnTo>
                  <a:lnTo>
                    <a:pt x="445" y="350"/>
                  </a:lnTo>
                  <a:lnTo>
                    <a:pt x="445" y="352"/>
                  </a:lnTo>
                  <a:lnTo>
                    <a:pt x="443" y="352"/>
                  </a:lnTo>
                  <a:lnTo>
                    <a:pt x="441" y="352"/>
                  </a:lnTo>
                  <a:lnTo>
                    <a:pt x="439" y="352"/>
                  </a:lnTo>
                  <a:lnTo>
                    <a:pt x="437" y="352"/>
                  </a:lnTo>
                  <a:lnTo>
                    <a:pt x="439" y="350"/>
                  </a:lnTo>
                  <a:lnTo>
                    <a:pt x="439" y="348"/>
                  </a:lnTo>
                  <a:lnTo>
                    <a:pt x="437" y="348"/>
                  </a:lnTo>
                  <a:lnTo>
                    <a:pt x="435" y="348"/>
                  </a:lnTo>
                  <a:lnTo>
                    <a:pt x="433" y="347"/>
                  </a:lnTo>
                  <a:lnTo>
                    <a:pt x="433" y="345"/>
                  </a:lnTo>
                  <a:lnTo>
                    <a:pt x="433" y="343"/>
                  </a:lnTo>
                  <a:lnTo>
                    <a:pt x="433" y="341"/>
                  </a:lnTo>
                  <a:lnTo>
                    <a:pt x="431" y="341"/>
                  </a:lnTo>
                  <a:lnTo>
                    <a:pt x="429" y="341"/>
                  </a:lnTo>
                  <a:lnTo>
                    <a:pt x="429" y="343"/>
                  </a:lnTo>
                  <a:lnTo>
                    <a:pt x="428" y="343"/>
                  </a:lnTo>
                  <a:lnTo>
                    <a:pt x="428" y="341"/>
                  </a:lnTo>
                  <a:lnTo>
                    <a:pt x="426" y="341"/>
                  </a:lnTo>
                  <a:lnTo>
                    <a:pt x="426" y="339"/>
                  </a:lnTo>
                  <a:lnTo>
                    <a:pt x="426" y="337"/>
                  </a:lnTo>
                  <a:lnTo>
                    <a:pt x="426" y="335"/>
                  </a:lnTo>
                  <a:lnTo>
                    <a:pt x="424" y="335"/>
                  </a:lnTo>
                  <a:lnTo>
                    <a:pt x="424" y="333"/>
                  </a:lnTo>
                  <a:lnTo>
                    <a:pt x="424" y="335"/>
                  </a:lnTo>
                  <a:lnTo>
                    <a:pt x="422" y="335"/>
                  </a:lnTo>
                  <a:lnTo>
                    <a:pt x="422" y="333"/>
                  </a:lnTo>
                  <a:lnTo>
                    <a:pt x="420" y="333"/>
                  </a:lnTo>
                  <a:lnTo>
                    <a:pt x="420" y="331"/>
                  </a:lnTo>
                  <a:lnTo>
                    <a:pt x="418" y="331"/>
                  </a:lnTo>
                  <a:lnTo>
                    <a:pt x="418" y="329"/>
                  </a:lnTo>
                  <a:lnTo>
                    <a:pt x="416" y="329"/>
                  </a:lnTo>
                  <a:lnTo>
                    <a:pt x="416" y="327"/>
                  </a:lnTo>
                  <a:lnTo>
                    <a:pt x="414" y="327"/>
                  </a:lnTo>
                  <a:lnTo>
                    <a:pt x="414" y="329"/>
                  </a:lnTo>
                  <a:lnTo>
                    <a:pt x="412" y="329"/>
                  </a:lnTo>
                  <a:lnTo>
                    <a:pt x="410" y="329"/>
                  </a:lnTo>
                  <a:lnTo>
                    <a:pt x="410" y="327"/>
                  </a:lnTo>
                  <a:lnTo>
                    <a:pt x="408" y="327"/>
                  </a:lnTo>
                  <a:lnTo>
                    <a:pt x="408" y="325"/>
                  </a:lnTo>
                  <a:lnTo>
                    <a:pt x="406" y="325"/>
                  </a:lnTo>
                  <a:lnTo>
                    <a:pt x="406" y="323"/>
                  </a:lnTo>
                  <a:lnTo>
                    <a:pt x="404" y="323"/>
                  </a:lnTo>
                  <a:lnTo>
                    <a:pt x="402" y="323"/>
                  </a:lnTo>
                  <a:lnTo>
                    <a:pt x="402" y="321"/>
                  </a:lnTo>
                  <a:lnTo>
                    <a:pt x="402" y="319"/>
                  </a:lnTo>
                  <a:lnTo>
                    <a:pt x="402" y="317"/>
                  </a:lnTo>
                  <a:lnTo>
                    <a:pt x="402" y="315"/>
                  </a:lnTo>
                  <a:lnTo>
                    <a:pt x="400" y="315"/>
                  </a:lnTo>
                  <a:lnTo>
                    <a:pt x="400" y="313"/>
                  </a:lnTo>
                  <a:lnTo>
                    <a:pt x="398" y="313"/>
                  </a:lnTo>
                  <a:lnTo>
                    <a:pt x="398" y="311"/>
                  </a:lnTo>
                  <a:lnTo>
                    <a:pt x="396" y="311"/>
                  </a:lnTo>
                  <a:lnTo>
                    <a:pt x="396" y="309"/>
                  </a:lnTo>
                  <a:lnTo>
                    <a:pt x="394" y="309"/>
                  </a:lnTo>
                  <a:lnTo>
                    <a:pt x="394" y="307"/>
                  </a:lnTo>
                  <a:lnTo>
                    <a:pt x="392" y="305"/>
                  </a:lnTo>
                  <a:lnTo>
                    <a:pt x="392" y="303"/>
                  </a:lnTo>
                  <a:lnTo>
                    <a:pt x="390" y="303"/>
                  </a:lnTo>
                  <a:lnTo>
                    <a:pt x="390" y="301"/>
                  </a:lnTo>
                  <a:lnTo>
                    <a:pt x="390" y="299"/>
                  </a:lnTo>
                  <a:lnTo>
                    <a:pt x="390" y="297"/>
                  </a:lnTo>
                  <a:lnTo>
                    <a:pt x="390" y="295"/>
                  </a:lnTo>
                  <a:lnTo>
                    <a:pt x="390" y="293"/>
                  </a:lnTo>
                  <a:lnTo>
                    <a:pt x="390" y="291"/>
                  </a:lnTo>
                  <a:lnTo>
                    <a:pt x="388" y="291"/>
                  </a:lnTo>
                  <a:lnTo>
                    <a:pt x="388" y="289"/>
                  </a:lnTo>
                  <a:lnTo>
                    <a:pt x="388" y="287"/>
                  </a:lnTo>
                  <a:lnTo>
                    <a:pt x="388" y="285"/>
                  </a:lnTo>
                  <a:lnTo>
                    <a:pt x="388" y="283"/>
                  </a:lnTo>
                  <a:lnTo>
                    <a:pt x="390" y="283"/>
                  </a:lnTo>
                  <a:lnTo>
                    <a:pt x="390" y="281"/>
                  </a:lnTo>
                  <a:lnTo>
                    <a:pt x="390" y="280"/>
                  </a:lnTo>
                  <a:lnTo>
                    <a:pt x="392" y="280"/>
                  </a:lnTo>
                  <a:lnTo>
                    <a:pt x="392" y="278"/>
                  </a:lnTo>
                  <a:lnTo>
                    <a:pt x="394" y="278"/>
                  </a:lnTo>
                  <a:lnTo>
                    <a:pt x="394" y="276"/>
                  </a:lnTo>
                  <a:lnTo>
                    <a:pt x="396" y="276"/>
                  </a:lnTo>
                  <a:lnTo>
                    <a:pt x="398" y="276"/>
                  </a:lnTo>
                  <a:lnTo>
                    <a:pt x="398" y="274"/>
                  </a:lnTo>
                  <a:lnTo>
                    <a:pt x="400" y="274"/>
                  </a:lnTo>
                  <a:lnTo>
                    <a:pt x="400" y="276"/>
                  </a:lnTo>
                  <a:lnTo>
                    <a:pt x="402" y="276"/>
                  </a:lnTo>
                  <a:lnTo>
                    <a:pt x="404" y="276"/>
                  </a:lnTo>
                  <a:lnTo>
                    <a:pt x="402" y="276"/>
                  </a:lnTo>
                  <a:lnTo>
                    <a:pt x="402" y="274"/>
                  </a:lnTo>
                  <a:lnTo>
                    <a:pt x="402" y="272"/>
                  </a:lnTo>
                  <a:lnTo>
                    <a:pt x="400" y="272"/>
                  </a:lnTo>
                  <a:lnTo>
                    <a:pt x="398" y="272"/>
                  </a:lnTo>
                  <a:lnTo>
                    <a:pt x="396" y="270"/>
                  </a:lnTo>
                  <a:lnTo>
                    <a:pt x="396" y="268"/>
                  </a:lnTo>
                  <a:lnTo>
                    <a:pt x="396" y="266"/>
                  </a:lnTo>
                  <a:lnTo>
                    <a:pt x="394" y="266"/>
                  </a:lnTo>
                  <a:lnTo>
                    <a:pt x="396" y="266"/>
                  </a:lnTo>
                  <a:lnTo>
                    <a:pt x="396" y="264"/>
                  </a:lnTo>
                  <a:lnTo>
                    <a:pt x="396" y="262"/>
                  </a:lnTo>
                  <a:lnTo>
                    <a:pt x="394" y="262"/>
                  </a:lnTo>
                  <a:lnTo>
                    <a:pt x="394" y="260"/>
                  </a:lnTo>
                  <a:lnTo>
                    <a:pt x="396" y="260"/>
                  </a:lnTo>
                  <a:lnTo>
                    <a:pt x="396" y="258"/>
                  </a:lnTo>
                  <a:lnTo>
                    <a:pt x="396" y="256"/>
                  </a:lnTo>
                  <a:lnTo>
                    <a:pt x="394" y="254"/>
                  </a:lnTo>
                  <a:lnTo>
                    <a:pt x="392" y="254"/>
                  </a:lnTo>
                  <a:lnTo>
                    <a:pt x="392" y="252"/>
                  </a:lnTo>
                  <a:lnTo>
                    <a:pt x="392" y="250"/>
                  </a:lnTo>
                  <a:lnTo>
                    <a:pt x="394" y="250"/>
                  </a:lnTo>
                  <a:lnTo>
                    <a:pt x="394" y="248"/>
                  </a:lnTo>
                  <a:lnTo>
                    <a:pt x="396" y="248"/>
                  </a:lnTo>
                  <a:lnTo>
                    <a:pt x="396" y="246"/>
                  </a:lnTo>
                  <a:lnTo>
                    <a:pt x="396" y="244"/>
                  </a:lnTo>
                  <a:lnTo>
                    <a:pt x="398" y="244"/>
                  </a:lnTo>
                  <a:lnTo>
                    <a:pt x="398" y="242"/>
                  </a:lnTo>
                  <a:lnTo>
                    <a:pt x="398" y="240"/>
                  </a:lnTo>
                  <a:lnTo>
                    <a:pt x="398" y="238"/>
                  </a:lnTo>
                  <a:lnTo>
                    <a:pt x="398" y="236"/>
                  </a:lnTo>
                  <a:lnTo>
                    <a:pt x="400" y="236"/>
                  </a:lnTo>
                  <a:lnTo>
                    <a:pt x="402" y="236"/>
                  </a:lnTo>
                  <a:lnTo>
                    <a:pt x="404" y="236"/>
                  </a:lnTo>
                  <a:lnTo>
                    <a:pt x="404" y="234"/>
                  </a:lnTo>
                  <a:lnTo>
                    <a:pt x="404" y="232"/>
                  </a:lnTo>
                  <a:lnTo>
                    <a:pt x="404" y="230"/>
                  </a:lnTo>
                  <a:lnTo>
                    <a:pt x="404" y="228"/>
                  </a:lnTo>
                  <a:lnTo>
                    <a:pt x="406" y="228"/>
                  </a:lnTo>
                  <a:lnTo>
                    <a:pt x="408" y="228"/>
                  </a:lnTo>
                  <a:lnTo>
                    <a:pt x="408" y="230"/>
                  </a:lnTo>
                  <a:lnTo>
                    <a:pt x="410" y="230"/>
                  </a:lnTo>
                  <a:lnTo>
                    <a:pt x="410" y="228"/>
                  </a:lnTo>
                  <a:lnTo>
                    <a:pt x="410" y="226"/>
                  </a:lnTo>
                  <a:lnTo>
                    <a:pt x="412" y="226"/>
                  </a:lnTo>
                  <a:lnTo>
                    <a:pt x="414" y="226"/>
                  </a:lnTo>
                  <a:lnTo>
                    <a:pt x="416" y="226"/>
                  </a:lnTo>
                  <a:lnTo>
                    <a:pt x="416" y="224"/>
                  </a:lnTo>
                  <a:lnTo>
                    <a:pt x="416" y="222"/>
                  </a:lnTo>
                  <a:lnTo>
                    <a:pt x="418" y="222"/>
                  </a:lnTo>
                  <a:lnTo>
                    <a:pt x="418" y="220"/>
                  </a:lnTo>
                  <a:lnTo>
                    <a:pt x="418" y="218"/>
                  </a:lnTo>
                  <a:lnTo>
                    <a:pt x="420" y="218"/>
                  </a:lnTo>
                  <a:lnTo>
                    <a:pt x="420" y="216"/>
                  </a:lnTo>
                  <a:lnTo>
                    <a:pt x="422" y="216"/>
                  </a:lnTo>
                  <a:lnTo>
                    <a:pt x="422" y="214"/>
                  </a:lnTo>
                  <a:lnTo>
                    <a:pt x="422" y="213"/>
                  </a:lnTo>
                  <a:lnTo>
                    <a:pt x="422" y="211"/>
                  </a:lnTo>
                  <a:lnTo>
                    <a:pt x="422" y="209"/>
                  </a:lnTo>
                  <a:lnTo>
                    <a:pt x="424" y="209"/>
                  </a:lnTo>
                  <a:lnTo>
                    <a:pt x="424" y="207"/>
                  </a:lnTo>
                  <a:lnTo>
                    <a:pt x="426" y="207"/>
                  </a:lnTo>
                  <a:lnTo>
                    <a:pt x="426" y="205"/>
                  </a:lnTo>
                  <a:lnTo>
                    <a:pt x="424" y="205"/>
                  </a:lnTo>
                  <a:lnTo>
                    <a:pt x="424" y="203"/>
                  </a:lnTo>
                  <a:lnTo>
                    <a:pt x="426" y="203"/>
                  </a:lnTo>
                  <a:lnTo>
                    <a:pt x="426" y="201"/>
                  </a:lnTo>
                  <a:lnTo>
                    <a:pt x="428" y="201"/>
                  </a:lnTo>
                  <a:lnTo>
                    <a:pt x="428" y="199"/>
                  </a:lnTo>
                  <a:lnTo>
                    <a:pt x="429" y="199"/>
                  </a:lnTo>
                  <a:lnTo>
                    <a:pt x="429" y="197"/>
                  </a:lnTo>
                  <a:lnTo>
                    <a:pt x="429" y="195"/>
                  </a:lnTo>
                  <a:lnTo>
                    <a:pt x="428" y="195"/>
                  </a:lnTo>
                  <a:lnTo>
                    <a:pt x="429" y="195"/>
                  </a:lnTo>
                  <a:lnTo>
                    <a:pt x="429" y="193"/>
                  </a:lnTo>
                  <a:lnTo>
                    <a:pt x="431" y="193"/>
                  </a:lnTo>
                  <a:lnTo>
                    <a:pt x="431" y="191"/>
                  </a:lnTo>
                  <a:lnTo>
                    <a:pt x="433" y="191"/>
                  </a:lnTo>
                  <a:lnTo>
                    <a:pt x="433" y="189"/>
                  </a:lnTo>
                  <a:lnTo>
                    <a:pt x="431" y="189"/>
                  </a:lnTo>
                  <a:lnTo>
                    <a:pt x="431" y="187"/>
                  </a:lnTo>
                  <a:lnTo>
                    <a:pt x="431" y="185"/>
                  </a:lnTo>
                  <a:lnTo>
                    <a:pt x="433" y="185"/>
                  </a:lnTo>
                  <a:lnTo>
                    <a:pt x="433" y="183"/>
                  </a:lnTo>
                  <a:lnTo>
                    <a:pt x="433" y="181"/>
                  </a:lnTo>
                  <a:lnTo>
                    <a:pt x="435" y="181"/>
                  </a:lnTo>
                  <a:lnTo>
                    <a:pt x="435" y="179"/>
                  </a:lnTo>
                  <a:lnTo>
                    <a:pt x="437" y="179"/>
                  </a:lnTo>
                  <a:lnTo>
                    <a:pt x="437" y="177"/>
                  </a:lnTo>
                  <a:lnTo>
                    <a:pt x="435" y="177"/>
                  </a:lnTo>
                  <a:lnTo>
                    <a:pt x="435" y="179"/>
                  </a:lnTo>
                  <a:lnTo>
                    <a:pt x="435" y="177"/>
                  </a:lnTo>
                  <a:lnTo>
                    <a:pt x="433" y="177"/>
                  </a:lnTo>
                  <a:lnTo>
                    <a:pt x="433" y="175"/>
                  </a:lnTo>
                  <a:lnTo>
                    <a:pt x="431" y="175"/>
                  </a:lnTo>
                  <a:lnTo>
                    <a:pt x="431" y="173"/>
                  </a:lnTo>
                  <a:lnTo>
                    <a:pt x="433" y="173"/>
                  </a:lnTo>
                  <a:lnTo>
                    <a:pt x="435" y="173"/>
                  </a:lnTo>
                  <a:lnTo>
                    <a:pt x="435" y="171"/>
                  </a:lnTo>
                  <a:lnTo>
                    <a:pt x="435" y="169"/>
                  </a:lnTo>
                  <a:lnTo>
                    <a:pt x="435" y="167"/>
                  </a:lnTo>
                  <a:lnTo>
                    <a:pt x="437" y="167"/>
                  </a:lnTo>
                  <a:lnTo>
                    <a:pt x="437" y="165"/>
                  </a:lnTo>
                  <a:lnTo>
                    <a:pt x="439" y="165"/>
                  </a:lnTo>
                  <a:lnTo>
                    <a:pt x="441" y="165"/>
                  </a:lnTo>
                  <a:lnTo>
                    <a:pt x="441" y="163"/>
                  </a:lnTo>
                  <a:lnTo>
                    <a:pt x="443" y="163"/>
                  </a:lnTo>
                  <a:lnTo>
                    <a:pt x="443" y="161"/>
                  </a:lnTo>
                  <a:lnTo>
                    <a:pt x="443" y="159"/>
                  </a:lnTo>
                  <a:lnTo>
                    <a:pt x="443" y="157"/>
                  </a:lnTo>
                  <a:lnTo>
                    <a:pt x="443" y="155"/>
                  </a:lnTo>
                  <a:lnTo>
                    <a:pt x="445" y="153"/>
                  </a:lnTo>
                  <a:lnTo>
                    <a:pt x="447" y="151"/>
                  </a:lnTo>
                  <a:lnTo>
                    <a:pt x="447" y="149"/>
                  </a:lnTo>
                  <a:lnTo>
                    <a:pt x="449" y="149"/>
                  </a:lnTo>
                  <a:lnTo>
                    <a:pt x="451" y="149"/>
                  </a:lnTo>
                  <a:lnTo>
                    <a:pt x="451" y="151"/>
                  </a:lnTo>
                  <a:lnTo>
                    <a:pt x="453" y="151"/>
                  </a:lnTo>
                  <a:lnTo>
                    <a:pt x="453" y="153"/>
                  </a:lnTo>
                  <a:lnTo>
                    <a:pt x="453" y="155"/>
                  </a:lnTo>
                  <a:lnTo>
                    <a:pt x="455" y="155"/>
                  </a:lnTo>
                  <a:lnTo>
                    <a:pt x="455" y="157"/>
                  </a:lnTo>
                  <a:lnTo>
                    <a:pt x="455" y="159"/>
                  </a:lnTo>
                  <a:lnTo>
                    <a:pt x="457" y="159"/>
                  </a:lnTo>
                  <a:lnTo>
                    <a:pt x="459" y="159"/>
                  </a:lnTo>
                  <a:lnTo>
                    <a:pt x="461" y="159"/>
                  </a:lnTo>
                  <a:lnTo>
                    <a:pt x="461" y="161"/>
                  </a:lnTo>
                  <a:lnTo>
                    <a:pt x="463" y="161"/>
                  </a:lnTo>
                  <a:lnTo>
                    <a:pt x="465" y="161"/>
                  </a:lnTo>
                  <a:lnTo>
                    <a:pt x="467" y="161"/>
                  </a:lnTo>
                  <a:lnTo>
                    <a:pt x="469" y="161"/>
                  </a:lnTo>
                  <a:lnTo>
                    <a:pt x="469" y="163"/>
                  </a:lnTo>
                  <a:lnTo>
                    <a:pt x="471" y="163"/>
                  </a:lnTo>
                  <a:lnTo>
                    <a:pt x="473" y="165"/>
                  </a:lnTo>
                  <a:lnTo>
                    <a:pt x="475" y="167"/>
                  </a:lnTo>
                  <a:lnTo>
                    <a:pt x="477" y="167"/>
                  </a:lnTo>
                  <a:lnTo>
                    <a:pt x="477" y="169"/>
                  </a:lnTo>
                  <a:lnTo>
                    <a:pt x="479" y="169"/>
                  </a:lnTo>
                  <a:lnTo>
                    <a:pt x="479" y="167"/>
                  </a:lnTo>
                  <a:lnTo>
                    <a:pt x="479" y="169"/>
                  </a:lnTo>
                  <a:lnTo>
                    <a:pt x="481" y="169"/>
                  </a:lnTo>
                  <a:lnTo>
                    <a:pt x="481" y="167"/>
                  </a:lnTo>
                  <a:lnTo>
                    <a:pt x="483" y="167"/>
                  </a:lnTo>
                  <a:lnTo>
                    <a:pt x="483" y="169"/>
                  </a:lnTo>
                  <a:lnTo>
                    <a:pt x="485" y="169"/>
                  </a:lnTo>
                  <a:lnTo>
                    <a:pt x="485" y="171"/>
                  </a:lnTo>
                  <a:lnTo>
                    <a:pt x="487" y="171"/>
                  </a:lnTo>
                  <a:lnTo>
                    <a:pt x="487" y="169"/>
                  </a:lnTo>
                  <a:lnTo>
                    <a:pt x="489" y="169"/>
                  </a:lnTo>
                  <a:lnTo>
                    <a:pt x="489" y="171"/>
                  </a:lnTo>
                  <a:lnTo>
                    <a:pt x="491" y="171"/>
                  </a:lnTo>
                  <a:lnTo>
                    <a:pt x="493" y="171"/>
                  </a:lnTo>
                  <a:lnTo>
                    <a:pt x="493" y="169"/>
                  </a:lnTo>
                  <a:lnTo>
                    <a:pt x="493" y="171"/>
                  </a:lnTo>
                  <a:lnTo>
                    <a:pt x="495" y="171"/>
                  </a:lnTo>
                  <a:lnTo>
                    <a:pt x="493" y="171"/>
                  </a:lnTo>
                  <a:lnTo>
                    <a:pt x="495" y="171"/>
                  </a:lnTo>
                  <a:lnTo>
                    <a:pt x="495" y="173"/>
                  </a:lnTo>
                  <a:lnTo>
                    <a:pt x="497" y="173"/>
                  </a:lnTo>
                  <a:lnTo>
                    <a:pt x="498" y="173"/>
                  </a:lnTo>
                  <a:lnTo>
                    <a:pt x="500" y="173"/>
                  </a:lnTo>
                  <a:lnTo>
                    <a:pt x="500" y="175"/>
                  </a:lnTo>
                  <a:lnTo>
                    <a:pt x="502" y="175"/>
                  </a:lnTo>
                  <a:lnTo>
                    <a:pt x="502" y="177"/>
                  </a:lnTo>
                  <a:lnTo>
                    <a:pt x="502" y="179"/>
                  </a:lnTo>
                  <a:lnTo>
                    <a:pt x="502" y="181"/>
                  </a:lnTo>
                  <a:lnTo>
                    <a:pt x="504" y="181"/>
                  </a:lnTo>
                  <a:lnTo>
                    <a:pt x="504" y="183"/>
                  </a:lnTo>
                  <a:lnTo>
                    <a:pt x="504" y="185"/>
                  </a:lnTo>
                  <a:lnTo>
                    <a:pt x="506" y="185"/>
                  </a:lnTo>
                  <a:lnTo>
                    <a:pt x="508" y="185"/>
                  </a:lnTo>
                  <a:lnTo>
                    <a:pt x="510" y="185"/>
                  </a:lnTo>
                  <a:lnTo>
                    <a:pt x="512" y="187"/>
                  </a:lnTo>
                  <a:lnTo>
                    <a:pt x="512" y="189"/>
                  </a:lnTo>
                  <a:lnTo>
                    <a:pt x="514" y="189"/>
                  </a:lnTo>
                  <a:lnTo>
                    <a:pt x="514" y="191"/>
                  </a:lnTo>
                  <a:lnTo>
                    <a:pt x="516" y="191"/>
                  </a:lnTo>
                  <a:lnTo>
                    <a:pt x="518" y="191"/>
                  </a:lnTo>
                  <a:lnTo>
                    <a:pt x="518" y="193"/>
                  </a:lnTo>
                  <a:lnTo>
                    <a:pt x="520" y="193"/>
                  </a:lnTo>
                  <a:lnTo>
                    <a:pt x="522" y="193"/>
                  </a:lnTo>
                  <a:lnTo>
                    <a:pt x="522" y="195"/>
                  </a:lnTo>
                  <a:lnTo>
                    <a:pt x="524" y="195"/>
                  </a:lnTo>
                  <a:lnTo>
                    <a:pt x="526" y="195"/>
                  </a:lnTo>
                  <a:lnTo>
                    <a:pt x="526" y="197"/>
                  </a:lnTo>
                  <a:lnTo>
                    <a:pt x="526" y="195"/>
                  </a:lnTo>
                  <a:lnTo>
                    <a:pt x="528" y="195"/>
                  </a:lnTo>
                  <a:lnTo>
                    <a:pt x="528" y="197"/>
                  </a:lnTo>
                  <a:lnTo>
                    <a:pt x="530" y="197"/>
                  </a:lnTo>
                  <a:lnTo>
                    <a:pt x="530" y="199"/>
                  </a:lnTo>
                  <a:lnTo>
                    <a:pt x="532" y="199"/>
                  </a:lnTo>
                  <a:lnTo>
                    <a:pt x="532" y="201"/>
                  </a:lnTo>
                  <a:lnTo>
                    <a:pt x="534" y="201"/>
                  </a:lnTo>
                  <a:lnTo>
                    <a:pt x="534" y="199"/>
                  </a:lnTo>
                  <a:lnTo>
                    <a:pt x="536" y="199"/>
                  </a:lnTo>
                  <a:lnTo>
                    <a:pt x="536" y="201"/>
                  </a:lnTo>
                  <a:lnTo>
                    <a:pt x="536" y="203"/>
                  </a:lnTo>
                  <a:lnTo>
                    <a:pt x="538" y="203"/>
                  </a:lnTo>
                  <a:lnTo>
                    <a:pt x="540" y="203"/>
                  </a:lnTo>
                  <a:lnTo>
                    <a:pt x="542" y="205"/>
                  </a:lnTo>
                  <a:lnTo>
                    <a:pt x="544" y="205"/>
                  </a:lnTo>
                  <a:lnTo>
                    <a:pt x="546" y="205"/>
                  </a:lnTo>
                  <a:lnTo>
                    <a:pt x="546" y="207"/>
                  </a:lnTo>
                  <a:lnTo>
                    <a:pt x="546" y="209"/>
                  </a:lnTo>
                  <a:lnTo>
                    <a:pt x="548" y="209"/>
                  </a:lnTo>
                  <a:lnTo>
                    <a:pt x="548" y="211"/>
                  </a:lnTo>
                  <a:lnTo>
                    <a:pt x="550" y="213"/>
                  </a:lnTo>
                  <a:lnTo>
                    <a:pt x="550" y="214"/>
                  </a:lnTo>
                  <a:lnTo>
                    <a:pt x="552" y="214"/>
                  </a:lnTo>
                  <a:lnTo>
                    <a:pt x="552" y="216"/>
                  </a:lnTo>
                  <a:lnTo>
                    <a:pt x="554" y="216"/>
                  </a:lnTo>
                  <a:lnTo>
                    <a:pt x="556" y="216"/>
                  </a:lnTo>
                  <a:lnTo>
                    <a:pt x="556" y="218"/>
                  </a:lnTo>
                  <a:lnTo>
                    <a:pt x="558" y="218"/>
                  </a:lnTo>
                  <a:lnTo>
                    <a:pt x="558" y="220"/>
                  </a:lnTo>
                  <a:lnTo>
                    <a:pt x="560" y="220"/>
                  </a:lnTo>
                  <a:lnTo>
                    <a:pt x="560" y="222"/>
                  </a:lnTo>
                  <a:lnTo>
                    <a:pt x="560" y="220"/>
                  </a:lnTo>
                  <a:lnTo>
                    <a:pt x="560" y="222"/>
                  </a:lnTo>
                  <a:lnTo>
                    <a:pt x="562" y="222"/>
                  </a:lnTo>
                  <a:lnTo>
                    <a:pt x="562" y="224"/>
                  </a:lnTo>
                  <a:lnTo>
                    <a:pt x="564" y="224"/>
                  </a:lnTo>
                  <a:lnTo>
                    <a:pt x="566" y="224"/>
                  </a:lnTo>
                  <a:lnTo>
                    <a:pt x="566" y="226"/>
                  </a:lnTo>
                  <a:lnTo>
                    <a:pt x="567" y="226"/>
                  </a:lnTo>
                  <a:lnTo>
                    <a:pt x="567" y="228"/>
                  </a:lnTo>
                  <a:lnTo>
                    <a:pt x="569" y="228"/>
                  </a:lnTo>
                  <a:lnTo>
                    <a:pt x="569" y="230"/>
                  </a:lnTo>
                  <a:lnTo>
                    <a:pt x="567" y="230"/>
                  </a:lnTo>
                  <a:lnTo>
                    <a:pt x="569" y="230"/>
                  </a:lnTo>
                  <a:lnTo>
                    <a:pt x="571" y="230"/>
                  </a:lnTo>
                  <a:lnTo>
                    <a:pt x="573" y="230"/>
                  </a:lnTo>
                  <a:lnTo>
                    <a:pt x="573" y="228"/>
                  </a:lnTo>
                  <a:lnTo>
                    <a:pt x="575" y="228"/>
                  </a:lnTo>
                  <a:lnTo>
                    <a:pt x="575" y="226"/>
                  </a:lnTo>
                  <a:lnTo>
                    <a:pt x="577" y="226"/>
                  </a:lnTo>
                  <a:lnTo>
                    <a:pt x="579" y="226"/>
                  </a:lnTo>
                  <a:lnTo>
                    <a:pt x="579" y="224"/>
                  </a:lnTo>
                  <a:lnTo>
                    <a:pt x="581" y="224"/>
                  </a:lnTo>
                  <a:lnTo>
                    <a:pt x="583" y="224"/>
                  </a:lnTo>
                  <a:lnTo>
                    <a:pt x="583" y="222"/>
                  </a:lnTo>
                  <a:lnTo>
                    <a:pt x="585" y="220"/>
                  </a:lnTo>
                  <a:lnTo>
                    <a:pt x="585" y="218"/>
                  </a:lnTo>
                  <a:lnTo>
                    <a:pt x="585" y="216"/>
                  </a:lnTo>
                  <a:lnTo>
                    <a:pt x="585" y="214"/>
                  </a:lnTo>
                  <a:lnTo>
                    <a:pt x="585" y="213"/>
                  </a:lnTo>
                  <a:lnTo>
                    <a:pt x="587" y="211"/>
                  </a:lnTo>
                  <a:lnTo>
                    <a:pt x="587" y="209"/>
                  </a:lnTo>
                  <a:lnTo>
                    <a:pt x="589" y="209"/>
                  </a:lnTo>
                  <a:lnTo>
                    <a:pt x="589" y="207"/>
                  </a:lnTo>
                  <a:lnTo>
                    <a:pt x="591" y="207"/>
                  </a:lnTo>
                  <a:lnTo>
                    <a:pt x="591" y="205"/>
                  </a:lnTo>
                  <a:lnTo>
                    <a:pt x="591" y="203"/>
                  </a:lnTo>
                  <a:lnTo>
                    <a:pt x="593" y="203"/>
                  </a:lnTo>
                  <a:lnTo>
                    <a:pt x="593" y="201"/>
                  </a:lnTo>
                  <a:lnTo>
                    <a:pt x="593" y="199"/>
                  </a:lnTo>
                  <a:lnTo>
                    <a:pt x="595" y="199"/>
                  </a:lnTo>
                  <a:lnTo>
                    <a:pt x="595" y="197"/>
                  </a:lnTo>
                  <a:lnTo>
                    <a:pt x="595" y="195"/>
                  </a:lnTo>
                  <a:lnTo>
                    <a:pt x="597" y="193"/>
                  </a:lnTo>
                  <a:lnTo>
                    <a:pt x="597" y="191"/>
                  </a:lnTo>
                  <a:lnTo>
                    <a:pt x="599" y="191"/>
                  </a:lnTo>
                  <a:lnTo>
                    <a:pt x="599" y="189"/>
                  </a:lnTo>
                  <a:lnTo>
                    <a:pt x="601" y="187"/>
                  </a:lnTo>
                  <a:lnTo>
                    <a:pt x="601" y="185"/>
                  </a:lnTo>
                  <a:lnTo>
                    <a:pt x="603" y="185"/>
                  </a:lnTo>
                  <a:lnTo>
                    <a:pt x="605" y="185"/>
                  </a:lnTo>
                  <a:lnTo>
                    <a:pt x="607" y="185"/>
                  </a:lnTo>
                  <a:lnTo>
                    <a:pt x="607" y="183"/>
                  </a:lnTo>
                  <a:lnTo>
                    <a:pt x="609" y="183"/>
                  </a:lnTo>
                  <a:lnTo>
                    <a:pt x="611" y="181"/>
                  </a:lnTo>
                  <a:lnTo>
                    <a:pt x="613" y="181"/>
                  </a:lnTo>
                  <a:lnTo>
                    <a:pt x="615" y="181"/>
                  </a:lnTo>
                  <a:lnTo>
                    <a:pt x="617" y="181"/>
                  </a:lnTo>
                  <a:lnTo>
                    <a:pt x="619" y="181"/>
                  </a:lnTo>
                  <a:lnTo>
                    <a:pt x="621" y="181"/>
                  </a:lnTo>
                  <a:lnTo>
                    <a:pt x="623" y="181"/>
                  </a:lnTo>
                  <a:lnTo>
                    <a:pt x="625" y="181"/>
                  </a:lnTo>
                  <a:lnTo>
                    <a:pt x="625" y="179"/>
                  </a:lnTo>
                  <a:lnTo>
                    <a:pt x="627" y="181"/>
                  </a:lnTo>
                  <a:lnTo>
                    <a:pt x="627" y="179"/>
                  </a:lnTo>
                  <a:lnTo>
                    <a:pt x="629" y="179"/>
                  </a:lnTo>
                  <a:lnTo>
                    <a:pt x="631" y="179"/>
                  </a:lnTo>
                  <a:lnTo>
                    <a:pt x="631" y="177"/>
                  </a:lnTo>
                  <a:lnTo>
                    <a:pt x="633" y="177"/>
                  </a:lnTo>
                  <a:lnTo>
                    <a:pt x="633" y="175"/>
                  </a:lnTo>
                  <a:lnTo>
                    <a:pt x="635" y="175"/>
                  </a:lnTo>
                  <a:lnTo>
                    <a:pt x="635" y="173"/>
                  </a:lnTo>
                  <a:lnTo>
                    <a:pt x="636" y="173"/>
                  </a:lnTo>
                  <a:lnTo>
                    <a:pt x="638" y="171"/>
                  </a:lnTo>
                  <a:lnTo>
                    <a:pt x="638" y="169"/>
                  </a:lnTo>
                  <a:lnTo>
                    <a:pt x="640" y="169"/>
                  </a:lnTo>
                  <a:lnTo>
                    <a:pt x="640" y="167"/>
                  </a:lnTo>
                  <a:lnTo>
                    <a:pt x="640" y="165"/>
                  </a:lnTo>
                  <a:lnTo>
                    <a:pt x="642" y="165"/>
                  </a:lnTo>
                  <a:lnTo>
                    <a:pt x="642" y="163"/>
                  </a:lnTo>
                  <a:lnTo>
                    <a:pt x="642" y="161"/>
                  </a:lnTo>
                  <a:lnTo>
                    <a:pt x="644" y="161"/>
                  </a:lnTo>
                  <a:lnTo>
                    <a:pt x="644" y="159"/>
                  </a:lnTo>
                  <a:lnTo>
                    <a:pt x="646" y="159"/>
                  </a:lnTo>
                  <a:lnTo>
                    <a:pt x="646" y="157"/>
                  </a:lnTo>
                  <a:lnTo>
                    <a:pt x="648" y="157"/>
                  </a:lnTo>
                  <a:lnTo>
                    <a:pt x="648" y="155"/>
                  </a:lnTo>
                  <a:lnTo>
                    <a:pt x="650" y="155"/>
                  </a:lnTo>
                  <a:lnTo>
                    <a:pt x="652" y="153"/>
                  </a:lnTo>
                  <a:lnTo>
                    <a:pt x="654" y="153"/>
                  </a:lnTo>
                  <a:lnTo>
                    <a:pt x="654" y="151"/>
                  </a:lnTo>
                  <a:lnTo>
                    <a:pt x="656" y="151"/>
                  </a:lnTo>
                  <a:lnTo>
                    <a:pt x="658" y="151"/>
                  </a:lnTo>
                  <a:lnTo>
                    <a:pt x="660" y="151"/>
                  </a:lnTo>
                  <a:lnTo>
                    <a:pt x="660" y="149"/>
                  </a:lnTo>
                  <a:lnTo>
                    <a:pt x="662" y="149"/>
                  </a:lnTo>
                  <a:lnTo>
                    <a:pt x="662" y="147"/>
                  </a:lnTo>
                  <a:lnTo>
                    <a:pt x="664" y="147"/>
                  </a:lnTo>
                  <a:lnTo>
                    <a:pt x="664" y="145"/>
                  </a:lnTo>
                  <a:lnTo>
                    <a:pt x="666" y="144"/>
                  </a:lnTo>
                  <a:lnTo>
                    <a:pt x="666" y="142"/>
                  </a:lnTo>
                  <a:lnTo>
                    <a:pt x="668" y="142"/>
                  </a:lnTo>
                  <a:lnTo>
                    <a:pt x="668" y="140"/>
                  </a:lnTo>
                  <a:lnTo>
                    <a:pt x="668" y="138"/>
                  </a:lnTo>
                  <a:lnTo>
                    <a:pt x="670" y="138"/>
                  </a:lnTo>
                  <a:lnTo>
                    <a:pt x="670" y="136"/>
                  </a:lnTo>
                  <a:lnTo>
                    <a:pt x="670" y="134"/>
                  </a:lnTo>
                  <a:lnTo>
                    <a:pt x="672" y="134"/>
                  </a:lnTo>
                  <a:lnTo>
                    <a:pt x="672" y="132"/>
                  </a:lnTo>
                  <a:lnTo>
                    <a:pt x="672" y="130"/>
                  </a:lnTo>
                  <a:lnTo>
                    <a:pt x="674" y="130"/>
                  </a:lnTo>
                  <a:lnTo>
                    <a:pt x="674" y="128"/>
                  </a:lnTo>
                  <a:lnTo>
                    <a:pt x="674" y="126"/>
                  </a:lnTo>
                  <a:lnTo>
                    <a:pt x="674" y="124"/>
                  </a:lnTo>
                  <a:lnTo>
                    <a:pt x="674" y="122"/>
                  </a:lnTo>
                  <a:lnTo>
                    <a:pt x="676" y="122"/>
                  </a:lnTo>
                  <a:lnTo>
                    <a:pt x="676" y="120"/>
                  </a:lnTo>
                  <a:lnTo>
                    <a:pt x="676" y="118"/>
                  </a:lnTo>
                  <a:lnTo>
                    <a:pt x="676" y="116"/>
                  </a:lnTo>
                  <a:lnTo>
                    <a:pt x="678" y="116"/>
                  </a:lnTo>
                  <a:lnTo>
                    <a:pt x="678" y="114"/>
                  </a:lnTo>
                  <a:lnTo>
                    <a:pt x="680" y="114"/>
                  </a:lnTo>
                  <a:lnTo>
                    <a:pt x="682" y="112"/>
                  </a:lnTo>
                  <a:lnTo>
                    <a:pt x="684" y="112"/>
                  </a:lnTo>
                  <a:lnTo>
                    <a:pt x="686" y="112"/>
                  </a:lnTo>
                  <a:lnTo>
                    <a:pt x="688" y="112"/>
                  </a:lnTo>
                  <a:lnTo>
                    <a:pt x="690" y="110"/>
                  </a:lnTo>
                  <a:lnTo>
                    <a:pt x="692" y="110"/>
                  </a:lnTo>
                  <a:lnTo>
                    <a:pt x="694" y="110"/>
                  </a:lnTo>
                  <a:lnTo>
                    <a:pt x="696" y="108"/>
                  </a:lnTo>
                  <a:lnTo>
                    <a:pt x="698" y="108"/>
                  </a:lnTo>
                  <a:lnTo>
                    <a:pt x="700" y="106"/>
                  </a:lnTo>
                  <a:lnTo>
                    <a:pt x="702" y="106"/>
                  </a:lnTo>
                  <a:lnTo>
                    <a:pt x="704" y="106"/>
                  </a:lnTo>
                  <a:lnTo>
                    <a:pt x="705" y="106"/>
                  </a:lnTo>
                  <a:lnTo>
                    <a:pt x="707" y="106"/>
                  </a:lnTo>
                  <a:lnTo>
                    <a:pt x="707" y="108"/>
                  </a:lnTo>
                  <a:lnTo>
                    <a:pt x="709" y="108"/>
                  </a:lnTo>
                  <a:lnTo>
                    <a:pt x="711" y="108"/>
                  </a:lnTo>
                  <a:lnTo>
                    <a:pt x="713" y="108"/>
                  </a:lnTo>
                  <a:lnTo>
                    <a:pt x="715" y="108"/>
                  </a:lnTo>
                  <a:lnTo>
                    <a:pt x="715" y="106"/>
                  </a:lnTo>
                  <a:lnTo>
                    <a:pt x="717" y="106"/>
                  </a:lnTo>
                  <a:lnTo>
                    <a:pt x="717" y="104"/>
                  </a:lnTo>
                  <a:lnTo>
                    <a:pt x="719" y="102"/>
                  </a:lnTo>
                  <a:lnTo>
                    <a:pt x="719" y="100"/>
                  </a:lnTo>
                  <a:lnTo>
                    <a:pt x="719" y="98"/>
                  </a:lnTo>
                  <a:lnTo>
                    <a:pt x="719" y="96"/>
                  </a:lnTo>
                  <a:lnTo>
                    <a:pt x="721" y="96"/>
                  </a:lnTo>
                  <a:lnTo>
                    <a:pt x="721" y="94"/>
                  </a:lnTo>
                  <a:lnTo>
                    <a:pt x="721" y="92"/>
                  </a:lnTo>
                  <a:lnTo>
                    <a:pt x="723" y="90"/>
                  </a:lnTo>
                  <a:lnTo>
                    <a:pt x="723" y="88"/>
                  </a:lnTo>
                  <a:lnTo>
                    <a:pt x="725" y="88"/>
                  </a:lnTo>
                  <a:lnTo>
                    <a:pt x="725" y="86"/>
                  </a:lnTo>
                  <a:lnTo>
                    <a:pt x="725" y="84"/>
                  </a:lnTo>
                  <a:lnTo>
                    <a:pt x="727" y="84"/>
                  </a:lnTo>
                  <a:lnTo>
                    <a:pt x="727" y="82"/>
                  </a:lnTo>
                  <a:lnTo>
                    <a:pt x="727" y="80"/>
                  </a:lnTo>
                  <a:lnTo>
                    <a:pt x="727" y="78"/>
                  </a:lnTo>
                  <a:lnTo>
                    <a:pt x="727" y="77"/>
                  </a:lnTo>
                  <a:lnTo>
                    <a:pt x="725" y="75"/>
                  </a:lnTo>
                  <a:lnTo>
                    <a:pt x="725" y="73"/>
                  </a:lnTo>
                  <a:lnTo>
                    <a:pt x="725" y="71"/>
                  </a:lnTo>
                  <a:lnTo>
                    <a:pt x="725" y="69"/>
                  </a:lnTo>
                  <a:lnTo>
                    <a:pt x="725" y="67"/>
                  </a:lnTo>
                  <a:lnTo>
                    <a:pt x="725" y="65"/>
                  </a:lnTo>
                  <a:lnTo>
                    <a:pt x="723" y="65"/>
                  </a:lnTo>
                  <a:lnTo>
                    <a:pt x="723" y="63"/>
                  </a:lnTo>
                  <a:lnTo>
                    <a:pt x="723" y="61"/>
                  </a:lnTo>
                  <a:lnTo>
                    <a:pt x="723" y="59"/>
                  </a:lnTo>
                  <a:lnTo>
                    <a:pt x="723" y="57"/>
                  </a:lnTo>
                  <a:lnTo>
                    <a:pt x="725" y="57"/>
                  </a:lnTo>
                  <a:lnTo>
                    <a:pt x="725" y="55"/>
                  </a:lnTo>
                  <a:lnTo>
                    <a:pt x="727" y="55"/>
                  </a:lnTo>
                  <a:lnTo>
                    <a:pt x="729" y="53"/>
                  </a:lnTo>
                  <a:lnTo>
                    <a:pt x="731" y="51"/>
                  </a:lnTo>
                  <a:lnTo>
                    <a:pt x="731" y="49"/>
                  </a:lnTo>
                  <a:lnTo>
                    <a:pt x="733" y="49"/>
                  </a:lnTo>
                  <a:lnTo>
                    <a:pt x="733" y="47"/>
                  </a:lnTo>
                  <a:lnTo>
                    <a:pt x="735" y="45"/>
                  </a:lnTo>
                  <a:lnTo>
                    <a:pt x="735" y="43"/>
                  </a:lnTo>
                  <a:lnTo>
                    <a:pt x="737" y="43"/>
                  </a:lnTo>
                  <a:lnTo>
                    <a:pt x="737" y="41"/>
                  </a:lnTo>
                  <a:lnTo>
                    <a:pt x="739" y="41"/>
                  </a:lnTo>
                  <a:lnTo>
                    <a:pt x="741" y="41"/>
                  </a:lnTo>
                  <a:lnTo>
                    <a:pt x="743" y="41"/>
                  </a:lnTo>
                  <a:lnTo>
                    <a:pt x="745" y="41"/>
                  </a:lnTo>
                  <a:lnTo>
                    <a:pt x="745" y="39"/>
                  </a:lnTo>
                  <a:lnTo>
                    <a:pt x="747" y="39"/>
                  </a:lnTo>
                  <a:lnTo>
                    <a:pt x="749" y="39"/>
                  </a:lnTo>
                  <a:lnTo>
                    <a:pt x="751" y="37"/>
                  </a:lnTo>
                  <a:lnTo>
                    <a:pt x="753" y="35"/>
                  </a:lnTo>
                  <a:lnTo>
                    <a:pt x="753" y="33"/>
                  </a:lnTo>
                  <a:lnTo>
                    <a:pt x="755" y="33"/>
                  </a:lnTo>
                  <a:lnTo>
                    <a:pt x="757" y="33"/>
                  </a:lnTo>
                  <a:lnTo>
                    <a:pt x="757" y="31"/>
                  </a:lnTo>
                  <a:lnTo>
                    <a:pt x="759" y="31"/>
                  </a:lnTo>
                  <a:lnTo>
                    <a:pt x="761" y="31"/>
                  </a:lnTo>
                  <a:lnTo>
                    <a:pt x="761" y="29"/>
                  </a:lnTo>
                  <a:lnTo>
                    <a:pt x="763" y="29"/>
                  </a:lnTo>
                  <a:lnTo>
                    <a:pt x="765" y="29"/>
                  </a:lnTo>
                  <a:lnTo>
                    <a:pt x="765" y="27"/>
                  </a:lnTo>
                  <a:lnTo>
                    <a:pt x="767" y="27"/>
                  </a:lnTo>
                  <a:lnTo>
                    <a:pt x="769" y="27"/>
                  </a:lnTo>
                  <a:lnTo>
                    <a:pt x="769" y="25"/>
                  </a:lnTo>
                  <a:lnTo>
                    <a:pt x="771" y="25"/>
                  </a:lnTo>
                  <a:lnTo>
                    <a:pt x="773" y="23"/>
                  </a:lnTo>
                  <a:lnTo>
                    <a:pt x="774" y="23"/>
                  </a:lnTo>
                  <a:lnTo>
                    <a:pt x="776" y="23"/>
                  </a:lnTo>
                  <a:lnTo>
                    <a:pt x="776" y="25"/>
                  </a:lnTo>
                  <a:lnTo>
                    <a:pt x="778" y="25"/>
                  </a:lnTo>
                  <a:lnTo>
                    <a:pt x="778" y="27"/>
                  </a:lnTo>
                  <a:lnTo>
                    <a:pt x="778" y="29"/>
                  </a:lnTo>
                  <a:lnTo>
                    <a:pt x="780" y="29"/>
                  </a:lnTo>
                  <a:lnTo>
                    <a:pt x="780" y="31"/>
                  </a:lnTo>
                  <a:lnTo>
                    <a:pt x="780" y="33"/>
                  </a:lnTo>
                  <a:lnTo>
                    <a:pt x="782" y="33"/>
                  </a:lnTo>
                  <a:lnTo>
                    <a:pt x="782" y="35"/>
                  </a:lnTo>
                  <a:lnTo>
                    <a:pt x="782" y="37"/>
                  </a:lnTo>
                  <a:lnTo>
                    <a:pt x="784" y="39"/>
                  </a:lnTo>
                  <a:lnTo>
                    <a:pt x="784" y="41"/>
                  </a:lnTo>
                  <a:lnTo>
                    <a:pt x="786" y="43"/>
                  </a:lnTo>
                  <a:lnTo>
                    <a:pt x="786" y="45"/>
                  </a:lnTo>
                  <a:lnTo>
                    <a:pt x="788" y="45"/>
                  </a:lnTo>
                  <a:lnTo>
                    <a:pt x="788" y="47"/>
                  </a:lnTo>
                  <a:lnTo>
                    <a:pt x="790" y="47"/>
                  </a:lnTo>
                  <a:lnTo>
                    <a:pt x="790" y="49"/>
                  </a:lnTo>
                  <a:lnTo>
                    <a:pt x="792" y="49"/>
                  </a:lnTo>
                  <a:lnTo>
                    <a:pt x="792" y="51"/>
                  </a:lnTo>
                  <a:lnTo>
                    <a:pt x="794" y="51"/>
                  </a:lnTo>
                  <a:lnTo>
                    <a:pt x="796" y="53"/>
                  </a:lnTo>
                  <a:lnTo>
                    <a:pt x="798" y="55"/>
                  </a:lnTo>
                  <a:lnTo>
                    <a:pt x="798" y="57"/>
                  </a:lnTo>
                  <a:lnTo>
                    <a:pt x="800" y="57"/>
                  </a:lnTo>
                  <a:lnTo>
                    <a:pt x="800" y="59"/>
                  </a:lnTo>
                  <a:lnTo>
                    <a:pt x="802" y="59"/>
                  </a:lnTo>
                  <a:lnTo>
                    <a:pt x="802" y="61"/>
                  </a:lnTo>
                  <a:lnTo>
                    <a:pt x="804" y="61"/>
                  </a:lnTo>
                  <a:lnTo>
                    <a:pt x="806" y="61"/>
                  </a:lnTo>
                  <a:lnTo>
                    <a:pt x="806" y="63"/>
                  </a:lnTo>
                  <a:lnTo>
                    <a:pt x="808" y="63"/>
                  </a:lnTo>
                  <a:lnTo>
                    <a:pt x="810" y="63"/>
                  </a:lnTo>
                  <a:lnTo>
                    <a:pt x="812" y="63"/>
                  </a:lnTo>
                  <a:lnTo>
                    <a:pt x="814" y="63"/>
                  </a:lnTo>
                  <a:lnTo>
                    <a:pt x="816" y="61"/>
                  </a:lnTo>
                  <a:lnTo>
                    <a:pt x="818" y="61"/>
                  </a:lnTo>
                  <a:lnTo>
                    <a:pt x="820" y="59"/>
                  </a:lnTo>
                  <a:lnTo>
                    <a:pt x="822" y="59"/>
                  </a:lnTo>
                  <a:lnTo>
                    <a:pt x="824" y="57"/>
                  </a:lnTo>
                  <a:lnTo>
                    <a:pt x="826" y="57"/>
                  </a:lnTo>
                  <a:lnTo>
                    <a:pt x="828" y="57"/>
                  </a:lnTo>
                  <a:lnTo>
                    <a:pt x="828" y="55"/>
                  </a:lnTo>
                  <a:lnTo>
                    <a:pt x="830" y="55"/>
                  </a:lnTo>
                  <a:lnTo>
                    <a:pt x="832" y="55"/>
                  </a:lnTo>
                  <a:lnTo>
                    <a:pt x="832" y="53"/>
                  </a:lnTo>
                  <a:lnTo>
                    <a:pt x="834" y="53"/>
                  </a:lnTo>
                  <a:lnTo>
                    <a:pt x="836" y="53"/>
                  </a:lnTo>
                  <a:lnTo>
                    <a:pt x="836" y="51"/>
                  </a:lnTo>
                  <a:lnTo>
                    <a:pt x="838" y="51"/>
                  </a:lnTo>
                  <a:lnTo>
                    <a:pt x="838" y="49"/>
                  </a:lnTo>
                  <a:lnTo>
                    <a:pt x="840" y="49"/>
                  </a:lnTo>
                  <a:lnTo>
                    <a:pt x="840" y="47"/>
                  </a:lnTo>
                  <a:lnTo>
                    <a:pt x="842" y="47"/>
                  </a:lnTo>
                  <a:lnTo>
                    <a:pt x="842" y="45"/>
                  </a:lnTo>
                  <a:lnTo>
                    <a:pt x="843" y="45"/>
                  </a:lnTo>
                  <a:lnTo>
                    <a:pt x="843" y="43"/>
                  </a:lnTo>
                  <a:lnTo>
                    <a:pt x="845" y="43"/>
                  </a:lnTo>
                  <a:lnTo>
                    <a:pt x="845" y="41"/>
                  </a:lnTo>
                  <a:lnTo>
                    <a:pt x="847" y="41"/>
                  </a:lnTo>
                  <a:lnTo>
                    <a:pt x="849" y="41"/>
                  </a:lnTo>
                  <a:lnTo>
                    <a:pt x="849" y="39"/>
                  </a:lnTo>
                  <a:lnTo>
                    <a:pt x="851" y="39"/>
                  </a:lnTo>
                  <a:lnTo>
                    <a:pt x="853" y="39"/>
                  </a:lnTo>
                  <a:lnTo>
                    <a:pt x="853" y="37"/>
                  </a:lnTo>
                  <a:lnTo>
                    <a:pt x="855" y="37"/>
                  </a:lnTo>
                  <a:lnTo>
                    <a:pt x="857" y="37"/>
                  </a:lnTo>
                  <a:lnTo>
                    <a:pt x="859" y="37"/>
                  </a:lnTo>
                  <a:lnTo>
                    <a:pt x="861" y="37"/>
                  </a:lnTo>
                  <a:lnTo>
                    <a:pt x="861" y="35"/>
                  </a:lnTo>
                  <a:lnTo>
                    <a:pt x="861" y="33"/>
                  </a:lnTo>
                  <a:lnTo>
                    <a:pt x="861" y="31"/>
                  </a:lnTo>
                  <a:lnTo>
                    <a:pt x="863" y="31"/>
                  </a:lnTo>
                  <a:lnTo>
                    <a:pt x="863" y="29"/>
                  </a:lnTo>
                  <a:lnTo>
                    <a:pt x="861" y="27"/>
                  </a:lnTo>
                  <a:lnTo>
                    <a:pt x="861" y="25"/>
                  </a:lnTo>
                  <a:lnTo>
                    <a:pt x="861" y="23"/>
                  </a:lnTo>
                  <a:lnTo>
                    <a:pt x="861" y="21"/>
                  </a:lnTo>
                  <a:lnTo>
                    <a:pt x="863" y="21"/>
                  </a:lnTo>
                  <a:lnTo>
                    <a:pt x="863" y="19"/>
                  </a:lnTo>
                  <a:lnTo>
                    <a:pt x="865" y="19"/>
                  </a:lnTo>
                  <a:lnTo>
                    <a:pt x="865" y="17"/>
                  </a:lnTo>
                  <a:lnTo>
                    <a:pt x="867" y="17"/>
                  </a:lnTo>
                  <a:lnTo>
                    <a:pt x="867" y="15"/>
                  </a:lnTo>
                  <a:lnTo>
                    <a:pt x="869" y="15"/>
                  </a:lnTo>
                  <a:lnTo>
                    <a:pt x="869" y="13"/>
                  </a:lnTo>
                  <a:lnTo>
                    <a:pt x="871" y="13"/>
                  </a:lnTo>
                  <a:lnTo>
                    <a:pt x="873" y="13"/>
                  </a:lnTo>
                  <a:lnTo>
                    <a:pt x="873" y="11"/>
                  </a:lnTo>
                  <a:lnTo>
                    <a:pt x="875" y="11"/>
                  </a:lnTo>
                  <a:lnTo>
                    <a:pt x="877" y="10"/>
                  </a:lnTo>
                  <a:lnTo>
                    <a:pt x="879" y="10"/>
                  </a:lnTo>
                  <a:lnTo>
                    <a:pt x="879" y="8"/>
                  </a:lnTo>
                  <a:lnTo>
                    <a:pt x="881" y="8"/>
                  </a:lnTo>
                  <a:lnTo>
                    <a:pt x="883" y="8"/>
                  </a:lnTo>
                  <a:lnTo>
                    <a:pt x="885" y="8"/>
                  </a:lnTo>
                  <a:lnTo>
                    <a:pt x="887" y="8"/>
                  </a:lnTo>
                  <a:lnTo>
                    <a:pt x="889" y="8"/>
                  </a:lnTo>
                  <a:lnTo>
                    <a:pt x="891" y="6"/>
                  </a:lnTo>
                  <a:lnTo>
                    <a:pt x="893" y="6"/>
                  </a:lnTo>
                  <a:lnTo>
                    <a:pt x="895" y="6"/>
                  </a:lnTo>
                  <a:lnTo>
                    <a:pt x="897" y="6"/>
                  </a:lnTo>
                  <a:lnTo>
                    <a:pt x="899" y="6"/>
                  </a:lnTo>
                  <a:lnTo>
                    <a:pt x="899" y="8"/>
                  </a:lnTo>
                  <a:lnTo>
                    <a:pt x="901" y="8"/>
                  </a:lnTo>
                  <a:lnTo>
                    <a:pt x="903" y="8"/>
                  </a:lnTo>
                  <a:lnTo>
                    <a:pt x="905" y="8"/>
                  </a:lnTo>
                  <a:lnTo>
                    <a:pt x="907" y="8"/>
                  </a:lnTo>
                  <a:lnTo>
                    <a:pt x="909" y="8"/>
                  </a:lnTo>
                  <a:lnTo>
                    <a:pt x="909" y="10"/>
                  </a:lnTo>
                  <a:lnTo>
                    <a:pt x="911" y="10"/>
                  </a:lnTo>
                  <a:lnTo>
                    <a:pt x="912" y="10"/>
                  </a:lnTo>
                  <a:lnTo>
                    <a:pt x="914" y="10"/>
                  </a:lnTo>
                  <a:lnTo>
                    <a:pt x="914" y="8"/>
                  </a:lnTo>
                  <a:lnTo>
                    <a:pt x="916" y="8"/>
                  </a:lnTo>
                  <a:lnTo>
                    <a:pt x="916" y="6"/>
                  </a:lnTo>
                  <a:lnTo>
                    <a:pt x="918" y="6"/>
                  </a:lnTo>
                  <a:lnTo>
                    <a:pt x="918" y="4"/>
                  </a:lnTo>
                  <a:lnTo>
                    <a:pt x="920" y="4"/>
                  </a:lnTo>
                  <a:lnTo>
                    <a:pt x="920" y="2"/>
                  </a:lnTo>
                  <a:lnTo>
                    <a:pt x="922" y="2"/>
                  </a:lnTo>
                  <a:lnTo>
                    <a:pt x="922" y="0"/>
                  </a:lnTo>
                  <a:lnTo>
                    <a:pt x="924" y="2"/>
                  </a:lnTo>
                  <a:lnTo>
                    <a:pt x="926" y="2"/>
                  </a:lnTo>
                  <a:lnTo>
                    <a:pt x="926" y="4"/>
                  </a:lnTo>
                  <a:lnTo>
                    <a:pt x="928" y="4"/>
                  </a:lnTo>
                  <a:close/>
                </a:path>
              </a:pathLst>
            </a:custGeom>
            <a:solidFill>
              <a:srgbClr val="DCE6F1"/>
            </a:solidFill>
            <a:ln w="12700">
              <a:solidFill>
                <a:srgbClr xmlns:mc="http://schemas.openxmlformats.org/markup-compatibility/2006" xmlns:a14="http://schemas.microsoft.com/office/drawing/2010/main" val="808080" mc:Ignorable="a14" a14:legacySpreadsheetColorIndex="23"/>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67" name="A403">
              <a:extLst>
                <a:ext uri="{FF2B5EF4-FFF2-40B4-BE49-F238E27FC236}">
                  <a16:creationId xmlns:a16="http://schemas.microsoft.com/office/drawing/2014/main" xmlns="" id="{00000000-0008-0000-0800-00003A000000}"/>
                </a:ext>
              </a:extLst>
            </xdr:cNvPr>
            <xdr:cNvSpPr>
              <a:spLocks/>
            </xdr:cNvSpPr>
          </xdr:nvSpPr>
          <xdr:spPr bwMode="auto">
            <a:xfrm>
              <a:off x="6920671" y="15573859"/>
              <a:ext cx="2309997" cy="1933115"/>
            </a:xfrm>
            <a:custGeom>
              <a:avLst/>
              <a:gdLst>
                <a:gd name="T0" fmla="*/ 1443 w 1802"/>
                <a:gd name="T1" fmla="*/ 107 h 1508"/>
                <a:gd name="T2" fmla="*/ 1510 w 1802"/>
                <a:gd name="T3" fmla="*/ 193 h 1508"/>
                <a:gd name="T4" fmla="*/ 1565 w 1802"/>
                <a:gd name="T5" fmla="*/ 237 h 1508"/>
                <a:gd name="T6" fmla="*/ 1646 w 1802"/>
                <a:gd name="T7" fmla="*/ 219 h 1508"/>
                <a:gd name="T8" fmla="*/ 1723 w 1802"/>
                <a:gd name="T9" fmla="*/ 188 h 1508"/>
                <a:gd name="T10" fmla="*/ 1798 w 1802"/>
                <a:gd name="T11" fmla="*/ 180 h 1508"/>
                <a:gd name="T12" fmla="*/ 1770 w 1802"/>
                <a:gd name="T13" fmla="*/ 276 h 1508"/>
                <a:gd name="T14" fmla="*/ 1739 w 1802"/>
                <a:gd name="T15" fmla="*/ 377 h 1508"/>
                <a:gd name="T16" fmla="*/ 1680 w 1802"/>
                <a:gd name="T17" fmla="*/ 463 h 1508"/>
                <a:gd name="T18" fmla="*/ 1599 w 1802"/>
                <a:gd name="T19" fmla="*/ 430 h 1508"/>
                <a:gd name="T20" fmla="*/ 1563 w 1802"/>
                <a:gd name="T21" fmla="*/ 491 h 1508"/>
                <a:gd name="T22" fmla="*/ 1469 w 1802"/>
                <a:gd name="T23" fmla="*/ 503 h 1508"/>
                <a:gd name="T24" fmla="*/ 1433 w 1802"/>
                <a:gd name="T25" fmla="*/ 566 h 1508"/>
                <a:gd name="T26" fmla="*/ 1398 w 1802"/>
                <a:gd name="T27" fmla="*/ 670 h 1508"/>
                <a:gd name="T28" fmla="*/ 1337 w 1802"/>
                <a:gd name="T29" fmla="*/ 773 h 1508"/>
                <a:gd name="T30" fmla="*/ 1244 w 1802"/>
                <a:gd name="T31" fmla="*/ 848 h 1508"/>
                <a:gd name="T32" fmla="*/ 1204 w 1802"/>
                <a:gd name="T33" fmla="*/ 946 h 1508"/>
                <a:gd name="T34" fmla="*/ 1175 w 1802"/>
                <a:gd name="T35" fmla="*/ 1041 h 1508"/>
                <a:gd name="T36" fmla="*/ 1130 w 1802"/>
                <a:gd name="T37" fmla="*/ 1137 h 1508"/>
                <a:gd name="T38" fmla="*/ 1090 w 1802"/>
                <a:gd name="T39" fmla="*/ 1206 h 1508"/>
                <a:gd name="T40" fmla="*/ 1025 w 1802"/>
                <a:gd name="T41" fmla="*/ 1236 h 1508"/>
                <a:gd name="T42" fmla="*/ 948 w 1802"/>
                <a:gd name="T43" fmla="*/ 1230 h 1508"/>
                <a:gd name="T44" fmla="*/ 863 w 1802"/>
                <a:gd name="T45" fmla="*/ 1254 h 1508"/>
                <a:gd name="T46" fmla="*/ 798 w 1802"/>
                <a:gd name="T47" fmla="*/ 1281 h 1508"/>
                <a:gd name="T48" fmla="*/ 725 w 1802"/>
                <a:gd name="T49" fmla="*/ 1315 h 1508"/>
                <a:gd name="T50" fmla="*/ 680 w 1802"/>
                <a:gd name="T51" fmla="*/ 1364 h 1508"/>
                <a:gd name="T52" fmla="*/ 619 w 1802"/>
                <a:gd name="T53" fmla="*/ 1374 h 1508"/>
                <a:gd name="T54" fmla="*/ 552 w 1802"/>
                <a:gd name="T55" fmla="*/ 1409 h 1508"/>
                <a:gd name="T56" fmla="*/ 532 w 1802"/>
                <a:gd name="T57" fmla="*/ 1447 h 1508"/>
                <a:gd name="T58" fmla="*/ 499 w 1802"/>
                <a:gd name="T59" fmla="*/ 1484 h 1508"/>
                <a:gd name="T60" fmla="*/ 418 w 1802"/>
                <a:gd name="T61" fmla="*/ 1494 h 1508"/>
                <a:gd name="T62" fmla="*/ 307 w 1802"/>
                <a:gd name="T63" fmla="*/ 1455 h 1508"/>
                <a:gd name="T64" fmla="*/ 227 w 1802"/>
                <a:gd name="T65" fmla="*/ 1405 h 1508"/>
                <a:gd name="T66" fmla="*/ 193 w 1802"/>
                <a:gd name="T67" fmla="*/ 1338 h 1508"/>
                <a:gd name="T68" fmla="*/ 122 w 1802"/>
                <a:gd name="T69" fmla="*/ 1342 h 1508"/>
                <a:gd name="T70" fmla="*/ 83 w 1802"/>
                <a:gd name="T71" fmla="*/ 1271 h 1508"/>
                <a:gd name="T72" fmla="*/ 120 w 1802"/>
                <a:gd name="T73" fmla="*/ 1198 h 1508"/>
                <a:gd name="T74" fmla="*/ 160 w 1802"/>
                <a:gd name="T75" fmla="*/ 1137 h 1508"/>
                <a:gd name="T76" fmla="*/ 165 w 1802"/>
                <a:gd name="T77" fmla="*/ 1092 h 1508"/>
                <a:gd name="T78" fmla="*/ 152 w 1802"/>
                <a:gd name="T79" fmla="*/ 1001 h 1508"/>
                <a:gd name="T80" fmla="*/ 95 w 1802"/>
                <a:gd name="T81" fmla="*/ 970 h 1508"/>
                <a:gd name="T82" fmla="*/ 8 w 1802"/>
                <a:gd name="T83" fmla="*/ 925 h 1508"/>
                <a:gd name="T84" fmla="*/ 79 w 1802"/>
                <a:gd name="T85" fmla="*/ 869 h 1508"/>
                <a:gd name="T86" fmla="*/ 87 w 1802"/>
                <a:gd name="T87" fmla="*/ 761 h 1508"/>
                <a:gd name="T88" fmla="*/ 160 w 1802"/>
                <a:gd name="T89" fmla="*/ 714 h 1508"/>
                <a:gd name="T90" fmla="*/ 195 w 1802"/>
                <a:gd name="T91" fmla="*/ 592 h 1508"/>
                <a:gd name="T92" fmla="*/ 181 w 1802"/>
                <a:gd name="T93" fmla="*/ 473 h 1508"/>
                <a:gd name="T94" fmla="*/ 87 w 1802"/>
                <a:gd name="T95" fmla="*/ 418 h 1508"/>
                <a:gd name="T96" fmla="*/ 108 w 1802"/>
                <a:gd name="T97" fmla="*/ 333 h 1508"/>
                <a:gd name="T98" fmla="*/ 165 w 1802"/>
                <a:gd name="T99" fmla="*/ 272 h 1508"/>
                <a:gd name="T100" fmla="*/ 225 w 1802"/>
                <a:gd name="T101" fmla="*/ 219 h 1508"/>
                <a:gd name="T102" fmla="*/ 353 w 1802"/>
                <a:gd name="T103" fmla="*/ 176 h 1508"/>
                <a:gd name="T104" fmla="*/ 363 w 1802"/>
                <a:gd name="T105" fmla="*/ 28 h 1508"/>
                <a:gd name="T106" fmla="*/ 449 w 1802"/>
                <a:gd name="T107" fmla="*/ 22 h 1508"/>
                <a:gd name="T108" fmla="*/ 552 w 1802"/>
                <a:gd name="T109" fmla="*/ 50 h 1508"/>
                <a:gd name="T110" fmla="*/ 654 w 1802"/>
                <a:gd name="T111" fmla="*/ 73 h 1508"/>
                <a:gd name="T112" fmla="*/ 761 w 1802"/>
                <a:gd name="T113" fmla="*/ 126 h 1508"/>
                <a:gd name="T114" fmla="*/ 865 w 1802"/>
                <a:gd name="T115" fmla="*/ 158 h 1508"/>
                <a:gd name="T116" fmla="*/ 999 w 1802"/>
                <a:gd name="T117" fmla="*/ 189 h 1508"/>
                <a:gd name="T118" fmla="*/ 1124 w 1802"/>
                <a:gd name="T119" fmla="*/ 213 h 1508"/>
                <a:gd name="T120" fmla="*/ 1212 w 1802"/>
                <a:gd name="T121" fmla="*/ 119 h 1508"/>
                <a:gd name="T122" fmla="*/ 1262 w 1802"/>
                <a:gd name="T123" fmla="*/ 55 h 1508"/>
                <a:gd name="T124" fmla="*/ 1354 w 1802"/>
                <a:gd name="T125" fmla="*/ 14 h 15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802" h="1508">
                  <a:moveTo>
                    <a:pt x="1390" y="2"/>
                  </a:moveTo>
                  <a:lnTo>
                    <a:pt x="1392" y="2"/>
                  </a:lnTo>
                  <a:lnTo>
                    <a:pt x="1394" y="2"/>
                  </a:lnTo>
                  <a:lnTo>
                    <a:pt x="1394" y="4"/>
                  </a:lnTo>
                  <a:lnTo>
                    <a:pt x="1394" y="6"/>
                  </a:lnTo>
                  <a:lnTo>
                    <a:pt x="1396" y="6"/>
                  </a:lnTo>
                  <a:lnTo>
                    <a:pt x="1396" y="8"/>
                  </a:lnTo>
                  <a:lnTo>
                    <a:pt x="1396" y="10"/>
                  </a:lnTo>
                  <a:lnTo>
                    <a:pt x="1396" y="12"/>
                  </a:lnTo>
                  <a:lnTo>
                    <a:pt x="1394" y="12"/>
                  </a:lnTo>
                  <a:lnTo>
                    <a:pt x="1394" y="14"/>
                  </a:lnTo>
                  <a:lnTo>
                    <a:pt x="1394" y="16"/>
                  </a:lnTo>
                  <a:lnTo>
                    <a:pt x="1394" y="18"/>
                  </a:lnTo>
                  <a:lnTo>
                    <a:pt x="1396" y="18"/>
                  </a:lnTo>
                  <a:lnTo>
                    <a:pt x="1396" y="20"/>
                  </a:lnTo>
                  <a:lnTo>
                    <a:pt x="1398" y="20"/>
                  </a:lnTo>
                  <a:lnTo>
                    <a:pt x="1398" y="22"/>
                  </a:lnTo>
                  <a:lnTo>
                    <a:pt x="1400" y="22"/>
                  </a:lnTo>
                  <a:lnTo>
                    <a:pt x="1400" y="24"/>
                  </a:lnTo>
                  <a:lnTo>
                    <a:pt x="1400" y="26"/>
                  </a:lnTo>
                  <a:lnTo>
                    <a:pt x="1402" y="26"/>
                  </a:lnTo>
                  <a:lnTo>
                    <a:pt x="1402" y="28"/>
                  </a:lnTo>
                  <a:lnTo>
                    <a:pt x="1402" y="30"/>
                  </a:lnTo>
                  <a:lnTo>
                    <a:pt x="1404" y="30"/>
                  </a:lnTo>
                  <a:lnTo>
                    <a:pt x="1406" y="30"/>
                  </a:lnTo>
                  <a:lnTo>
                    <a:pt x="1406" y="32"/>
                  </a:lnTo>
                  <a:lnTo>
                    <a:pt x="1407" y="32"/>
                  </a:lnTo>
                  <a:lnTo>
                    <a:pt x="1407" y="34"/>
                  </a:lnTo>
                  <a:lnTo>
                    <a:pt x="1409" y="36"/>
                  </a:lnTo>
                  <a:lnTo>
                    <a:pt x="1409" y="38"/>
                  </a:lnTo>
                  <a:lnTo>
                    <a:pt x="1411" y="40"/>
                  </a:lnTo>
                  <a:lnTo>
                    <a:pt x="1411" y="42"/>
                  </a:lnTo>
                  <a:lnTo>
                    <a:pt x="1413" y="40"/>
                  </a:lnTo>
                  <a:lnTo>
                    <a:pt x="1413" y="42"/>
                  </a:lnTo>
                  <a:lnTo>
                    <a:pt x="1411" y="42"/>
                  </a:lnTo>
                  <a:lnTo>
                    <a:pt x="1411" y="44"/>
                  </a:lnTo>
                  <a:lnTo>
                    <a:pt x="1413" y="46"/>
                  </a:lnTo>
                  <a:lnTo>
                    <a:pt x="1413" y="48"/>
                  </a:lnTo>
                  <a:lnTo>
                    <a:pt x="1413" y="50"/>
                  </a:lnTo>
                  <a:lnTo>
                    <a:pt x="1415" y="50"/>
                  </a:lnTo>
                  <a:lnTo>
                    <a:pt x="1415" y="52"/>
                  </a:lnTo>
                  <a:lnTo>
                    <a:pt x="1415" y="53"/>
                  </a:lnTo>
                  <a:lnTo>
                    <a:pt x="1415" y="55"/>
                  </a:lnTo>
                  <a:lnTo>
                    <a:pt x="1415" y="57"/>
                  </a:lnTo>
                  <a:lnTo>
                    <a:pt x="1415" y="59"/>
                  </a:lnTo>
                  <a:lnTo>
                    <a:pt x="1415" y="61"/>
                  </a:lnTo>
                  <a:lnTo>
                    <a:pt x="1415" y="63"/>
                  </a:lnTo>
                  <a:lnTo>
                    <a:pt x="1417" y="63"/>
                  </a:lnTo>
                  <a:lnTo>
                    <a:pt x="1417" y="65"/>
                  </a:lnTo>
                  <a:lnTo>
                    <a:pt x="1417" y="67"/>
                  </a:lnTo>
                  <a:lnTo>
                    <a:pt x="1415" y="67"/>
                  </a:lnTo>
                  <a:lnTo>
                    <a:pt x="1415" y="69"/>
                  </a:lnTo>
                  <a:lnTo>
                    <a:pt x="1415" y="71"/>
                  </a:lnTo>
                  <a:lnTo>
                    <a:pt x="1415" y="73"/>
                  </a:lnTo>
                  <a:lnTo>
                    <a:pt x="1417" y="73"/>
                  </a:lnTo>
                  <a:lnTo>
                    <a:pt x="1419" y="75"/>
                  </a:lnTo>
                  <a:lnTo>
                    <a:pt x="1419" y="77"/>
                  </a:lnTo>
                  <a:lnTo>
                    <a:pt x="1421" y="77"/>
                  </a:lnTo>
                  <a:lnTo>
                    <a:pt x="1421" y="79"/>
                  </a:lnTo>
                  <a:lnTo>
                    <a:pt x="1423" y="79"/>
                  </a:lnTo>
                  <a:lnTo>
                    <a:pt x="1423" y="81"/>
                  </a:lnTo>
                  <a:lnTo>
                    <a:pt x="1425" y="83"/>
                  </a:lnTo>
                  <a:lnTo>
                    <a:pt x="1425" y="85"/>
                  </a:lnTo>
                  <a:lnTo>
                    <a:pt x="1427" y="87"/>
                  </a:lnTo>
                  <a:lnTo>
                    <a:pt x="1427" y="89"/>
                  </a:lnTo>
                  <a:lnTo>
                    <a:pt x="1429" y="91"/>
                  </a:lnTo>
                  <a:lnTo>
                    <a:pt x="1429" y="93"/>
                  </a:lnTo>
                  <a:lnTo>
                    <a:pt x="1431" y="93"/>
                  </a:lnTo>
                  <a:lnTo>
                    <a:pt x="1431" y="95"/>
                  </a:lnTo>
                  <a:lnTo>
                    <a:pt x="1433" y="97"/>
                  </a:lnTo>
                  <a:lnTo>
                    <a:pt x="1433" y="99"/>
                  </a:lnTo>
                  <a:lnTo>
                    <a:pt x="1435" y="99"/>
                  </a:lnTo>
                  <a:lnTo>
                    <a:pt x="1435" y="101"/>
                  </a:lnTo>
                  <a:lnTo>
                    <a:pt x="1437" y="103"/>
                  </a:lnTo>
                  <a:lnTo>
                    <a:pt x="1439" y="103"/>
                  </a:lnTo>
                  <a:lnTo>
                    <a:pt x="1439" y="105"/>
                  </a:lnTo>
                  <a:lnTo>
                    <a:pt x="1441" y="105"/>
                  </a:lnTo>
                  <a:lnTo>
                    <a:pt x="1443" y="107"/>
                  </a:lnTo>
                  <a:lnTo>
                    <a:pt x="1445" y="109"/>
                  </a:lnTo>
                  <a:lnTo>
                    <a:pt x="1447" y="111"/>
                  </a:lnTo>
                  <a:lnTo>
                    <a:pt x="1449" y="111"/>
                  </a:lnTo>
                  <a:lnTo>
                    <a:pt x="1451" y="111"/>
                  </a:lnTo>
                  <a:lnTo>
                    <a:pt x="1453" y="111"/>
                  </a:lnTo>
                  <a:lnTo>
                    <a:pt x="1455" y="111"/>
                  </a:lnTo>
                  <a:lnTo>
                    <a:pt x="1457" y="111"/>
                  </a:lnTo>
                  <a:lnTo>
                    <a:pt x="1459" y="111"/>
                  </a:lnTo>
                  <a:lnTo>
                    <a:pt x="1461" y="111"/>
                  </a:lnTo>
                  <a:lnTo>
                    <a:pt x="1463" y="113"/>
                  </a:lnTo>
                  <a:lnTo>
                    <a:pt x="1465" y="113"/>
                  </a:lnTo>
                  <a:lnTo>
                    <a:pt x="1465" y="115"/>
                  </a:lnTo>
                  <a:lnTo>
                    <a:pt x="1467" y="115"/>
                  </a:lnTo>
                  <a:lnTo>
                    <a:pt x="1469" y="115"/>
                  </a:lnTo>
                  <a:lnTo>
                    <a:pt x="1471" y="117"/>
                  </a:lnTo>
                  <a:lnTo>
                    <a:pt x="1473" y="117"/>
                  </a:lnTo>
                  <a:lnTo>
                    <a:pt x="1475" y="117"/>
                  </a:lnTo>
                  <a:lnTo>
                    <a:pt x="1476" y="117"/>
                  </a:lnTo>
                  <a:lnTo>
                    <a:pt x="1476" y="119"/>
                  </a:lnTo>
                  <a:lnTo>
                    <a:pt x="1478" y="119"/>
                  </a:lnTo>
                  <a:lnTo>
                    <a:pt x="1480" y="119"/>
                  </a:lnTo>
                  <a:lnTo>
                    <a:pt x="1482" y="121"/>
                  </a:lnTo>
                  <a:lnTo>
                    <a:pt x="1484" y="121"/>
                  </a:lnTo>
                  <a:lnTo>
                    <a:pt x="1486" y="121"/>
                  </a:lnTo>
                  <a:lnTo>
                    <a:pt x="1486" y="122"/>
                  </a:lnTo>
                  <a:lnTo>
                    <a:pt x="1488" y="122"/>
                  </a:lnTo>
                  <a:lnTo>
                    <a:pt x="1490" y="122"/>
                  </a:lnTo>
                  <a:lnTo>
                    <a:pt x="1492" y="122"/>
                  </a:lnTo>
                  <a:lnTo>
                    <a:pt x="1492" y="124"/>
                  </a:lnTo>
                  <a:lnTo>
                    <a:pt x="1494" y="124"/>
                  </a:lnTo>
                  <a:lnTo>
                    <a:pt x="1496" y="124"/>
                  </a:lnTo>
                  <a:lnTo>
                    <a:pt x="1498" y="124"/>
                  </a:lnTo>
                  <a:lnTo>
                    <a:pt x="1498" y="126"/>
                  </a:lnTo>
                  <a:lnTo>
                    <a:pt x="1498" y="128"/>
                  </a:lnTo>
                  <a:lnTo>
                    <a:pt x="1496" y="130"/>
                  </a:lnTo>
                  <a:lnTo>
                    <a:pt x="1494" y="132"/>
                  </a:lnTo>
                  <a:lnTo>
                    <a:pt x="1494" y="134"/>
                  </a:lnTo>
                  <a:lnTo>
                    <a:pt x="1494" y="136"/>
                  </a:lnTo>
                  <a:lnTo>
                    <a:pt x="1494" y="138"/>
                  </a:lnTo>
                  <a:lnTo>
                    <a:pt x="1492" y="138"/>
                  </a:lnTo>
                  <a:lnTo>
                    <a:pt x="1492" y="140"/>
                  </a:lnTo>
                  <a:lnTo>
                    <a:pt x="1492" y="142"/>
                  </a:lnTo>
                  <a:lnTo>
                    <a:pt x="1492" y="144"/>
                  </a:lnTo>
                  <a:lnTo>
                    <a:pt x="1490" y="144"/>
                  </a:lnTo>
                  <a:lnTo>
                    <a:pt x="1490" y="146"/>
                  </a:lnTo>
                  <a:lnTo>
                    <a:pt x="1490" y="148"/>
                  </a:lnTo>
                  <a:lnTo>
                    <a:pt x="1490" y="150"/>
                  </a:lnTo>
                  <a:lnTo>
                    <a:pt x="1488" y="150"/>
                  </a:lnTo>
                  <a:lnTo>
                    <a:pt x="1488" y="152"/>
                  </a:lnTo>
                  <a:lnTo>
                    <a:pt x="1488" y="154"/>
                  </a:lnTo>
                  <a:lnTo>
                    <a:pt x="1488" y="156"/>
                  </a:lnTo>
                  <a:lnTo>
                    <a:pt x="1488" y="158"/>
                  </a:lnTo>
                  <a:lnTo>
                    <a:pt x="1488" y="160"/>
                  </a:lnTo>
                  <a:lnTo>
                    <a:pt x="1490" y="162"/>
                  </a:lnTo>
                  <a:lnTo>
                    <a:pt x="1490" y="164"/>
                  </a:lnTo>
                  <a:lnTo>
                    <a:pt x="1492" y="164"/>
                  </a:lnTo>
                  <a:lnTo>
                    <a:pt x="1492" y="166"/>
                  </a:lnTo>
                  <a:lnTo>
                    <a:pt x="1494" y="168"/>
                  </a:lnTo>
                  <a:lnTo>
                    <a:pt x="1494" y="170"/>
                  </a:lnTo>
                  <a:lnTo>
                    <a:pt x="1496" y="170"/>
                  </a:lnTo>
                  <a:lnTo>
                    <a:pt x="1496" y="172"/>
                  </a:lnTo>
                  <a:lnTo>
                    <a:pt x="1498" y="172"/>
                  </a:lnTo>
                  <a:lnTo>
                    <a:pt x="1498" y="174"/>
                  </a:lnTo>
                  <a:lnTo>
                    <a:pt x="1500" y="174"/>
                  </a:lnTo>
                  <a:lnTo>
                    <a:pt x="1500" y="176"/>
                  </a:lnTo>
                  <a:lnTo>
                    <a:pt x="1500" y="178"/>
                  </a:lnTo>
                  <a:lnTo>
                    <a:pt x="1502" y="178"/>
                  </a:lnTo>
                  <a:lnTo>
                    <a:pt x="1502" y="180"/>
                  </a:lnTo>
                  <a:lnTo>
                    <a:pt x="1504" y="180"/>
                  </a:lnTo>
                  <a:lnTo>
                    <a:pt x="1504" y="182"/>
                  </a:lnTo>
                  <a:lnTo>
                    <a:pt x="1506" y="184"/>
                  </a:lnTo>
                  <a:lnTo>
                    <a:pt x="1506" y="186"/>
                  </a:lnTo>
                  <a:lnTo>
                    <a:pt x="1508" y="186"/>
                  </a:lnTo>
                  <a:lnTo>
                    <a:pt x="1508" y="188"/>
                  </a:lnTo>
                  <a:lnTo>
                    <a:pt x="1508" y="189"/>
                  </a:lnTo>
                  <a:lnTo>
                    <a:pt x="1508" y="191"/>
                  </a:lnTo>
                  <a:lnTo>
                    <a:pt x="1508" y="193"/>
                  </a:lnTo>
                  <a:lnTo>
                    <a:pt x="1510" y="193"/>
                  </a:lnTo>
                  <a:lnTo>
                    <a:pt x="1510" y="195"/>
                  </a:lnTo>
                  <a:lnTo>
                    <a:pt x="1510" y="197"/>
                  </a:lnTo>
                  <a:lnTo>
                    <a:pt x="1510" y="199"/>
                  </a:lnTo>
                  <a:lnTo>
                    <a:pt x="1512" y="199"/>
                  </a:lnTo>
                  <a:lnTo>
                    <a:pt x="1512" y="201"/>
                  </a:lnTo>
                  <a:lnTo>
                    <a:pt x="1512" y="203"/>
                  </a:lnTo>
                  <a:lnTo>
                    <a:pt x="1512" y="205"/>
                  </a:lnTo>
                  <a:lnTo>
                    <a:pt x="1514" y="205"/>
                  </a:lnTo>
                  <a:lnTo>
                    <a:pt x="1514" y="207"/>
                  </a:lnTo>
                  <a:lnTo>
                    <a:pt x="1516" y="207"/>
                  </a:lnTo>
                  <a:lnTo>
                    <a:pt x="1516" y="209"/>
                  </a:lnTo>
                  <a:lnTo>
                    <a:pt x="1518" y="209"/>
                  </a:lnTo>
                  <a:lnTo>
                    <a:pt x="1518" y="211"/>
                  </a:lnTo>
                  <a:lnTo>
                    <a:pt x="1520" y="213"/>
                  </a:lnTo>
                  <a:lnTo>
                    <a:pt x="1520" y="215"/>
                  </a:lnTo>
                  <a:lnTo>
                    <a:pt x="1522" y="217"/>
                  </a:lnTo>
                  <a:lnTo>
                    <a:pt x="1522" y="219"/>
                  </a:lnTo>
                  <a:lnTo>
                    <a:pt x="1522" y="221"/>
                  </a:lnTo>
                  <a:lnTo>
                    <a:pt x="1524" y="223"/>
                  </a:lnTo>
                  <a:lnTo>
                    <a:pt x="1524" y="227"/>
                  </a:lnTo>
                  <a:lnTo>
                    <a:pt x="1526" y="229"/>
                  </a:lnTo>
                  <a:lnTo>
                    <a:pt x="1526" y="231"/>
                  </a:lnTo>
                  <a:lnTo>
                    <a:pt x="1528" y="233"/>
                  </a:lnTo>
                  <a:lnTo>
                    <a:pt x="1528" y="235"/>
                  </a:lnTo>
                  <a:lnTo>
                    <a:pt x="1528" y="237"/>
                  </a:lnTo>
                  <a:lnTo>
                    <a:pt x="1530" y="239"/>
                  </a:lnTo>
                  <a:lnTo>
                    <a:pt x="1530" y="241"/>
                  </a:lnTo>
                  <a:lnTo>
                    <a:pt x="1530" y="243"/>
                  </a:lnTo>
                  <a:lnTo>
                    <a:pt x="1532" y="243"/>
                  </a:lnTo>
                  <a:lnTo>
                    <a:pt x="1532" y="245"/>
                  </a:lnTo>
                  <a:lnTo>
                    <a:pt x="1532" y="247"/>
                  </a:lnTo>
                  <a:lnTo>
                    <a:pt x="1534" y="247"/>
                  </a:lnTo>
                  <a:lnTo>
                    <a:pt x="1534" y="249"/>
                  </a:lnTo>
                  <a:lnTo>
                    <a:pt x="1534" y="251"/>
                  </a:lnTo>
                  <a:lnTo>
                    <a:pt x="1536" y="251"/>
                  </a:lnTo>
                  <a:lnTo>
                    <a:pt x="1536" y="253"/>
                  </a:lnTo>
                  <a:lnTo>
                    <a:pt x="1536" y="255"/>
                  </a:lnTo>
                  <a:lnTo>
                    <a:pt x="1538" y="255"/>
                  </a:lnTo>
                  <a:lnTo>
                    <a:pt x="1540" y="256"/>
                  </a:lnTo>
                  <a:lnTo>
                    <a:pt x="1542" y="258"/>
                  </a:lnTo>
                  <a:lnTo>
                    <a:pt x="1544" y="258"/>
                  </a:lnTo>
                  <a:lnTo>
                    <a:pt x="1544" y="260"/>
                  </a:lnTo>
                  <a:lnTo>
                    <a:pt x="1545" y="260"/>
                  </a:lnTo>
                  <a:lnTo>
                    <a:pt x="1545" y="258"/>
                  </a:lnTo>
                  <a:lnTo>
                    <a:pt x="1547" y="258"/>
                  </a:lnTo>
                  <a:lnTo>
                    <a:pt x="1547" y="256"/>
                  </a:lnTo>
                  <a:lnTo>
                    <a:pt x="1547" y="255"/>
                  </a:lnTo>
                  <a:lnTo>
                    <a:pt x="1545" y="255"/>
                  </a:lnTo>
                  <a:lnTo>
                    <a:pt x="1545" y="253"/>
                  </a:lnTo>
                  <a:lnTo>
                    <a:pt x="1544" y="253"/>
                  </a:lnTo>
                  <a:lnTo>
                    <a:pt x="1544" y="251"/>
                  </a:lnTo>
                  <a:lnTo>
                    <a:pt x="1542" y="251"/>
                  </a:lnTo>
                  <a:lnTo>
                    <a:pt x="1542" y="249"/>
                  </a:lnTo>
                  <a:lnTo>
                    <a:pt x="1542" y="247"/>
                  </a:lnTo>
                  <a:lnTo>
                    <a:pt x="1542" y="245"/>
                  </a:lnTo>
                  <a:lnTo>
                    <a:pt x="1542" y="243"/>
                  </a:lnTo>
                  <a:lnTo>
                    <a:pt x="1542" y="241"/>
                  </a:lnTo>
                  <a:lnTo>
                    <a:pt x="1544" y="241"/>
                  </a:lnTo>
                  <a:lnTo>
                    <a:pt x="1544" y="239"/>
                  </a:lnTo>
                  <a:lnTo>
                    <a:pt x="1544" y="237"/>
                  </a:lnTo>
                  <a:lnTo>
                    <a:pt x="1544" y="235"/>
                  </a:lnTo>
                  <a:lnTo>
                    <a:pt x="1544" y="233"/>
                  </a:lnTo>
                  <a:lnTo>
                    <a:pt x="1545" y="233"/>
                  </a:lnTo>
                  <a:lnTo>
                    <a:pt x="1547" y="233"/>
                  </a:lnTo>
                  <a:lnTo>
                    <a:pt x="1547" y="231"/>
                  </a:lnTo>
                  <a:lnTo>
                    <a:pt x="1549" y="231"/>
                  </a:lnTo>
                  <a:lnTo>
                    <a:pt x="1551" y="231"/>
                  </a:lnTo>
                  <a:lnTo>
                    <a:pt x="1551" y="233"/>
                  </a:lnTo>
                  <a:lnTo>
                    <a:pt x="1553" y="233"/>
                  </a:lnTo>
                  <a:lnTo>
                    <a:pt x="1555" y="233"/>
                  </a:lnTo>
                  <a:lnTo>
                    <a:pt x="1555" y="235"/>
                  </a:lnTo>
                  <a:lnTo>
                    <a:pt x="1557" y="235"/>
                  </a:lnTo>
                  <a:lnTo>
                    <a:pt x="1559" y="235"/>
                  </a:lnTo>
                  <a:lnTo>
                    <a:pt x="1559" y="237"/>
                  </a:lnTo>
                  <a:lnTo>
                    <a:pt x="1561" y="235"/>
                  </a:lnTo>
                  <a:lnTo>
                    <a:pt x="1561" y="237"/>
                  </a:lnTo>
                  <a:lnTo>
                    <a:pt x="1563" y="237"/>
                  </a:lnTo>
                  <a:lnTo>
                    <a:pt x="1565" y="237"/>
                  </a:lnTo>
                  <a:lnTo>
                    <a:pt x="1567" y="237"/>
                  </a:lnTo>
                  <a:lnTo>
                    <a:pt x="1569" y="237"/>
                  </a:lnTo>
                  <a:lnTo>
                    <a:pt x="1571" y="237"/>
                  </a:lnTo>
                  <a:lnTo>
                    <a:pt x="1571" y="235"/>
                  </a:lnTo>
                  <a:lnTo>
                    <a:pt x="1573" y="235"/>
                  </a:lnTo>
                  <a:lnTo>
                    <a:pt x="1573" y="233"/>
                  </a:lnTo>
                  <a:lnTo>
                    <a:pt x="1575" y="233"/>
                  </a:lnTo>
                  <a:lnTo>
                    <a:pt x="1575" y="231"/>
                  </a:lnTo>
                  <a:lnTo>
                    <a:pt x="1575" y="229"/>
                  </a:lnTo>
                  <a:lnTo>
                    <a:pt x="1575" y="227"/>
                  </a:lnTo>
                  <a:lnTo>
                    <a:pt x="1575" y="225"/>
                  </a:lnTo>
                  <a:lnTo>
                    <a:pt x="1575" y="223"/>
                  </a:lnTo>
                  <a:lnTo>
                    <a:pt x="1575" y="221"/>
                  </a:lnTo>
                  <a:lnTo>
                    <a:pt x="1575" y="219"/>
                  </a:lnTo>
                  <a:lnTo>
                    <a:pt x="1577" y="219"/>
                  </a:lnTo>
                  <a:lnTo>
                    <a:pt x="1577" y="217"/>
                  </a:lnTo>
                  <a:lnTo>
                    <a:pt x="1577" y="215"/>
                  </a:lnTo>
                  <a:lnTo>
                    <a:pt x="1579" y="215"/>
                  </a:lnTo>
                  <a:lnTo>
                    <a:pt x="1579" y="213"/>
                  </a:lnTo>
                  <a:lnTo>
                    <a:pt x="1581" y="213"/>
                  </a:lnTo>
                  <a:lnTo>
                    <a:pt x="1583" y="213"/>
                  </a:lnTo>
                  <a:lnTo>
                    <a:pt x="1583" y="215"/>
                  </a:lnTo>
                  <a:lnTo>
                    <a:pt x="1585" y="215"/>
                  </a:lnTo>
                  <a:lnTo>
                    <a:pt x="1587" y="215"/>
                  </a:lnTo>
                  <a:lnTo>
                    <a:pt x="1589" y="215"/>
                  </a:lnTo>
                  <a:lnTo>
                    <a:pt x="1591" y="215"/>
                  </a:lnTo>
                  <a:lnTo>
                    <a:pt x="1591" y="213"/>
                  </a:lnTo>
                  <a:lnTo>
                    <a:pt x="1593" y="213"/>
                  </a:lnTo>
                  <a:lnTo>
                    <a:pt x="1593" y="211"/>
                  </a:lnTo>
                  <a:lnTo>
                    <a:pt x="1595" y="211"/>
                  </a:lnTo>
                  <a:lnTo>
                    <a:pt x="1597" y="211"/>
                  </a:lnTo>
                  <a:lnTo>
                    <a:pt x="1599" y="211"/>
                  </a:lnTo>
                  <a:lnTo>
                    <a:pt x="1601" y="211"/>
                  </a:lnTo>
                  <a:lnTo>
                    <a:pt x="1601" y="213"/>
                  </a:lnTo>
                  <a:lnTo>
                    <a:pt x="1603" y="213"/>
                  </a:lnTo>
                  <a:lnTo>
                    <a:pt x="1603" y="215"/>
                  </a:lnTo>
                  <a:lnTo>
                    <a:pt x="1603" y="217"/>
                  </a:lnTo>
                  <a:lnTo>
                    <a:pt x="1605" y="217"/>
                  </a:lnTo>
                  <a:lnTo>
                    <a:pt x="1605" y="219"/>
                  </a:lnTo>
                  <a:lnTo>
                    <a:pt x="1605" y="221"/>
                  </a:lnTo>
                  <a:lnTo>
                    <a:pt x="1607" y="221"/>
                  </a:lnTo>
                  <a:lnTo>
                    <a:pt x="1607" y="223"/>
                  </a:lnTo>
                  <a:lnTo>
                    <a:pt x="1609" y="225"/>
                  </a:lnTo>
                  <a:lnTo>
                    <a:pt x="1611" y="225"/>
                  </a:lnTo>
                  <a:lnTo>
                    <a:pt x="1613" y="225"/>
                  </a:lnTo>
                  <a:lnTo>
                    <a:pt x="1614" y="225"/>
                  </a:lnTo>
                  <a:lnTo>
                    <a:pt x="1616" y="225"/>
                  </a:lnTo>
                  <a:lnTo>
                    <a:pt x="1618" y="225"/>
                  </a:lnTo>
                  <a:lnTo>
                    <a:pt x="1618" y="227"/>
                  </a:lnTo>
                  <a:lnTo>
                    <a:pt x="1620" y="229"/>
                  </a:lnTo>
                  <a:lnTo>
                    <a:pt x="1620" y="231"/>
                  </a:lnTo>
                  <a:lnTo>
                    <a:pt x="1620" y="233"/>
                  </a:lnTo>
                  <a:lnTo>
                    <a:pt x="1620" y="235"/>
                  </a:lnTo>
                  <a:lnTo>
                    <a:pt x="1620" y="237"/>
                  </a:lnTo>
                  <a:lnTo>
                    <a:pt x="1622" y="237"/>
                  </a:lnTo>
                  <a:lnTo>
                    <a:pt x="1622" y="239"/>
                  </a:lnTo>
                  <a:lnTo>
                    <a:pt x="1624" y="239"/>
                  </a:lnTo>
                  <a:lnTo>
                    <a:pt x="1624" y="237"/>
                  </a:lnTo>
                  <a:lnTo>
                    <a:pt x="1626" y="237"/>
                  </a:lnTo>
                  <a:lnTo>
                    <a:pt x="1626" y="235"/>
                  </a:lnTo>
                  <a:lnTo>
                    <a:pt x="1628" y="235"/>
                  </a:lnTo>
                  <a:lnTo>
                    <a:pt x="1628" y="233"/>
                  </a:lnTo>
                  <a:lnTo>
                    <a:pt x="1630" y="233"/>
                  </a:lnTo>
                  <a:lnTo>
                    <a:pt x="1630" y="231"/>
                  </a:lnTo>
                  <a:lnTo>
                    <a:pt x="1632" y="231"/>
                  </a:lnTo>
                  <a:lnTo>
                    <a:pt x="1632" y="229"/>
                  </a:lnTo>
                  <a:lnTo>
                    <a:pt x="1634" y="229"/>
                  </a:lnTo>
                  <a:lnTo>
                    <a:pt x="1634" y="227"/>
                  </a:lnTo>
                  <a:lnTo>
                    <a:pt x="1636" y="227"/>
                  </a:lnTo>
                  <a:lnTo>
                    <a:pt x="1638" y="227"/>
                  </a:lnTo>
                  <a:lnTo>
                    <a:pt x="1640" y="227"/>
                  </a:lnTo>
                  <a:lnTo>
                    <a:pt x="1642" y="227"/>
                  </a:lnTo>
                  <a:lnTo>
                    <a:pt x="1642" y="225"/>
                  </a:lnTo>
                  <a:lnTo>
                    <a:pt x="1644" y="225"/>
                  </a:lnTo>
                  <a:lnTo>
                    <a:pt x="1644" y="223"/>
                  </a:lnTo>
                  <a:lnTo>
                    <a:pt x="1646" y="223"/>
                  </a:lnTo>
                  <a:lnTo>
                    <a:pt x="1646" y="221"/>
                  </a:lnTo>
                  <a:lnTo>
                    <a:pt x="1646" y="219"/>
                  </a:lnTo>
                  <a:lnTo>
                    <a:pt x="1646" y="217"/>
                  </a:lnTo>
                  <a:lnTo>
                    <a:pt x="1644" y="215"/>
                  </a:lnTo>
                  <a:lnTo>
                    <a:pt x="1644" y="213"/>
                  </a:lnTo>
                  <a:lnTo>
                    <a:pt x="1646" y="213"/>
                  </a:lnTo>
                  <a:lnTo>
                    <a:pt x="1648" y="213"/>
                  </a:lnTo>
                  <a:lnTo>
                    <a:pt x="1650" y="213"/>
                  </a:lnTo>
                  <a:lnTo>
                    <a:pt x="1652" y="213"/>
                  </a:lnTo>
                  <a:lnTo>
                    <a:pt x="1654" y="213"/>
                  </a:lnTo>
                  <a:lnTo>
                    <a:pt x="1656" y="213"/>
                  </a:lnTo>
                  <a:lnTo>
                    <a:pt x="1656" y="215"/>
                  </a:lnTo>
                  <a:lnTo>
                    <a:pt x="1658" y="215"/>
                  </a:lnTo>
                  <a:lnTo>
                    <a:pt x="1658" y="217"/>
                  </a:lnTo>
                  <a:lnTo>
                    <a:pt x="1658" y="219"/>
                  </a:lnTo>
                  <a:lnTo>
                    <a:pt x="1656" y="219"/>
                  </a:lnTo>
                  <a:lnTo>
                    <a:pt x="1654" y="221"/>
                  </a:lnTo>
                  <a:lnTo>
                    <a:pt x="1652" y="223"/>
                  </a:lnTo>
                  <a:lnTo>
                    <a:pt x="1652" y="225"/>
                  </a:lnTo>
                  <a:lnTo>
                    <a:pt x="1654" y="225"/>
                  </a:lnTo>
                  <a:lnTo>
                    <a:pt x="1656" y="223"/>
                  </a:lnTo>
                  <a:lnTo>
                    <a:pt x="1658" y="223"/>
                  </a:lnTo>
                  <a:lnTo>
                    <a:pt x="1660" y="223"/>
                  </a:lnTo>
                  <a:lnTo>
                    <a:pt x="1662" y="223"/>
                  </a:lnTo>
                  <a:lnTo>
                    <a:pt x="1664" y="223"/>
                  </a:lnTo>
                  <a:lnTo>
                    <a:pt x="1666" y="221"/>
                  </a:lnTo>
                  <a:lnTo>
                    <a:pt x="1668" y="219"/>
                  </a:lnTo>
                  <a:lnTo>
                    <a:pt x="1668" y="217"/>
                  </a:lnTo>
                  <a:lnTo>
                    <a:pt x="1670" y="215"/>
                  </a:lnTo>
                  <a:lnTo>
                    <a:pt x="1670" y="213"/>
                  </a:lnTo>
                  <a:lnTo>
                    <a:pt x="1672" y="211"/>
                  </a:lnTo>
                  <a:lnTo>
                    <a:pt x="1674" y="211"/>
                  </a:lnTo>
                  <a:lnTo>
                    <a:pt x="1676" y="213"/>
                  </a:lnTo>
                  <a:lnTo>
                    <a:pt x="1678" y="211"/>
                  </a:lnTo>
                  <a:lnTo>
                    <a:pt x="1678" y="213"/>
                  </a:lnTo>
                  <a:lnTo>
                    <a:pt x="1680" y="213"/>
                  </a:lnTo>
                  <a:lnTo>
                    <a:pt x="1682" y="215"/>
                  </a:lnTo>
                  <a:lnTo>
                    <a:pt x="1683" y="217"/>
                  </a:lnTo>
                  <a:lnTo>
                    <a:pt x="1685" y="217"/>
                  </a:lnTo>
                  <a:lnTo>
                    <a:pt x="1687" y="217"/>
                  </a:lnTo>
                  <a:lnTo>
                    <a:pt x="1687" y="219"/>
                  </a:lnTo>
                  <a:lnTo>
                    <a:pt x="1689" y="219"/>
                  </a:lnTo>
                  <a:lnTo>
                    <a:pt x="1689" y="217"/>
                  </a:lnTo>
                  <a:lnTo>
                    <a:pt x="1691" y="217"/>
                  </a:lnTo>
                  <a:lnTo>
                    <a:pt x="1691" y="215"/>
                  </a:lnTo>
                  <a:lnTo>
                    <a:pt x="1693" y="215"/>
                  </a:lnTo>
                  <a:lnTo>
                    <a:pt x="1695" y="215"/>
                  </a:lnTo>
                  <a:lnTo>
                    <a:pt x="1695" y="213"/>
                  </a:lnTo>
                  <a:lnTo>
                    <a:pt x="1697" y="213"/>
                  </a:lnTo>
                  <a:lnTo>
                    <a:pt x="1697" y="211"/>
                  </a:lnTo>
                  <a:lnTo>
                    <a:pt x="1697" y="209"/>
                  </a:lnTo>
                  <a:lnTo>
                    <a:pt x="1699" y="207"/>
                  </a:lnTo>
                  <a:lnTo>
                    <a:pt x="1701" y="205"/>
                  </a:lnTo>
                  <a:lnTo>
                    <a:pt x="1703" y="205"/>
                  </a:lnTo>
                  <a:lnTo>
                    <a:pt x="1703" y="203"/>
                  </a:lnTo>
                  <a:lnTo>
                    <a:pt x="1703" y="201"/>
                  </a:lnTo>
                  <a:lnTo>
                    <a:pt x="1701" y="199"/>
                  </a:lnTo>
                  <a:lnTo>
                    <a:pt x="1701" y="197"/>
                  </a:lnTo>
                  <a:lnTo>
                    <a:pt x="1703" y="197"/>
                  </a:lnTo>
                  <a:lnTo>
                    <a:pt x="1703" y="195"/>
                  </a:lnTo>
                  <a:lnTo>
                    <a:pt x="1705" y="195"/>
                  </a:lnTo>
                  <a:lnTo>
                    <a:pt x="1705" y="197"/>
                  </a:lnTo>
                  <a:lnTo>
                    <a:pt x="1707" y="197"/>
                  </a:lnTo>
                  <a:lnTo>
                    <a:pt x="1707" y="199"/>
                  </a:lnTo>
                  <a:lnTo>
                    <a:pt x="1709" y="199"/>
                  </a:lnTo>
                  <a:lnTo>
                    <a:pt x="1711" y="197"/>
                  </a:lnTo>
                  <a:lnTo>
                    <a:pt x="1711" y="195"/>
                  </a:lnTo>
                  <a:lnTo>
                    <a:pt x="1711" y="193"/>
                  </a:lnTo>
                  <a:lnTo>
                    <a:pt x="1711" y="191"/>
                  </a:lnTo>
                  <a:lnTo>
                    <a:pt x="1711" y="189"/>
                  </a:lnTo>
                  <a:lnTo>
                    <a:pt x="1709" y="189"/>
                  </a:lnTo>
                  <a:lnTo>
                    <a:pt x="1709" y="188"/>
                  </a:lnTo>
                  <a:lnTo>
                    <a:pt x="1709" y="186"/>
                  </a:lnTo>
                  <a:lnTo>
                    <a:pt x="1711" y="186"/>
                  </a:lnTo>
                  <a:lnTo>
                    <a:pt x="1713" y="186"/>
                  </a:lnTo>
                  <a:lnTo>
                    <a:pt x="1715" y="186"/>
                  </a:lnTo>
                  <a:lnTo>
                    <a:pt x="1717" y="186"/>
                  </a:lnTo>
                  <a:lnTo>
                    <a:pt x="1719" y="188"/>
                  </a:lnTo>
                  <a:lnTo>
                    <a:pt x="1721" y="188"/>
                  </a:lnTo>
                  <a:lnTo>
                    <a:pt x="1723" y="188"/>
                  </a:lnTo>
                  <a:lnTo>
                    <a:pt x="1725" y="186"/>
                  </a:lnTo>
                  <a:lnTo>
                    <a:pt x="1727" y="186"/>
                  </a:lnTo>
                  <a:lnTo>
                    <a:pt x="1729" y="186"/>
                  </a:lnTo>
                  <a:lnTo>
                    <a:pt x="1731" y="184"/>
                  </a:lnTo>
                  <a:lnTo>
                    <a:pt x="1733" y="182"/>
                  </a:lnTo>
                  <a:lnTo>
                    <a:pt x="1735" y="180"/>
                  </a:lnTo>
                  <a:lnTo>
                    <a:pt x="1737" y="180"/>
                  </a:lnTo>
                  <a:lnTo>
                    <a:pt x="1739" y="180"/>
                  </a:lnTo>
                  <a:lnTo>
                    <a:pt x="1739" y="178"/>
                  </a:lnTo>
                  <a:lnTo>
                    <a:pt x="1741" y="178"/>
                  </a:lnTo>
                  <a:lnTo>
                    <a:pt x="1741" y="176"/>
                  </a:lnTo>
                  <a:lnTo>
                    <a:pt x="1743" y="176"/>
                  </a:lnTo>
                  <a:lnTo>
                    <a:pt x="1745" y="176"/>
                  </a:lnTo>
                  <a:lnTo>
                    <a:pt x="1747" y="176"/>
                  </a:lnTo>
                  <a:lnTo>
                    <a:pt x="1747" y="178"/>
                  </a:lnTo>
                  <a:lnTo>
                    <a:pt x="1747" y="180"/>
                  </a:lnTo>
                  <a:lnTo>
                    <a:pt x="1747" y="182"/>
                  </a:lnTo>
                  <a:lnTo>
                    <a:pt x="1749" y="182"/>
                  </a:lnTo>
                  <a:lnTo>
                    <a:pt x="1749" y="184"/>
                  </a:lnTo>
                  <a:lnTo>
                    <a:pt x="1751" y="184"/>
                  </a:lnTo>
                  <a:lnTo>
                    <a:pt x="1752" y="186"/>
                  </a:lnTo>
                  <a:lnTo>
                    <a:pt x="1752" y="188"/>
                  </a:lnTo>
                  <a:lnTo>
                    <a:pt x="1754" y="188"/>
                  </a:lnTo>
                  <a:lnTo>
                    <a:pt x="1756" y="188"/>
                  </a:lnTo>
                  <a:lnTo>
                    <a:pt x="1756" y="186"/>
                  </a:lnTo>
                  <a:lnTo>
                    <a:pt x="1758" y="186"/>
                  </a:lnTo>
                  <a:lnTo>
                    <a:pt x="1758" y="184"/>
                  </a:lnTo>
                  <a:lnTo>
                    <a:pt x="1760" y="184"/>
                  </a:lnTo>
                  <a:lnTo>
                    <a:pt x="1760" y="182"/>
                  </a:lnTo>
                  <a:lnTo>
                    <a:pt x="1762" y="180"/>
                  </a:lnTo>
                  <a:lnTo>
                    <a:pt x="1762" y="178"/>
                  </a:lnTo>
                  <a:lnTo>
                    <a:pt x="1764" y="178"/>
                  </a:lnTo>
                  <a:lnTo>
                    <a:pt x="1764" y="176"/>
                  </a:lnTo>
                  <a:lnTo>
                    <a:pt x="1766" y="176"/>
                  </a:lnTo>
                  <a:lnTo>
                    <a:pt x="1766" y="174"/>
                  </a:lnTo>
                  <a:lnTo>
                    <a:pt x="1768" y="174"/>
                  </a:lnTo>
                  <a:lnTo>
                    <a:pt x="1768" y="172"/>
                  </a:lnTo>
                  <a:lnTo>
                    <a:pt x="1770" y="170"/>
                  </a:lnTo>
                  <a:lnTo>
                    <a:pt x="1772" y="168"/>
                  </a:lnTo>
                  <a:lnTo>
                    <a:pt x="1772" y="166"/>
                  </a:lnTo>
                  <a:lnTo>
                    <a:pt x="1774" y="166"/>
                  </a:lnTo>
                  <a:lnTo>
                    <a:pt x="1776" y="166"/>
                  </a:lnTo>
                  <a:lnTo>
                    <a:pt x="1778" y="166"/>
                  </a:lnTo>
                  <a:lnTo>
                    <a:pt x="1778" y="164"/>
                  </a:lnTo>
                  <a:lnTo>
                    <a:pt x="1780" y="164"/>
                  </a:lnTo>
                  <a:lnTo>
                    <a:pt x="1782" y="164"/>
                  </a:lnTo>
                  <a:lnTo>
                    <a:pt x="1784" y="166"/>
                  </a:lnTo>
                  <a:lnTo>
                    <a:pt x="1784" y="168"/>
                  </a:lnTo>
                  <a:lnTo>
                    <a:pt x="1782" y="168"/>
                  </a:lnTo>
                  <a:lnTo>
                    <a:pt x="1782" y="170"/>
                  </a:lnTo>
                  <a:lnTo>
                    <a:pt x="1782" y="172"/>
                  </a:lnTo>
                  <a:lnTo>
                    <a:pt x="1780" y="172"/>
                  </a:lnTo>
                  <a:lnTo>
                    <a:pt x="1782" y="174"/>
                  </a:lnTo>
                  <a:lnTo>
                    <a:pt x="1784" y="174"/>
                  </a:lnTo>
                  <a:lnTo>
                    <a:pt x="1786" y="174"/>
                  </a:lnTo>
                  <a:lnTo>
                    <a:pt x="1786" y="172"/>
                  </a:lnTo>
                  <a:lnTo>
                    <a:pt x="1786" y="170"/>
                  </a:lnTo>
                  <a:lnTo>
                    <a:pt x="1788" y="168"/>
                  </a:lnTo>
                  <a:lnTo>
                    <a:pt x="1788" y="166"/>
                  </a:lnTo>
                  <a:lnTo>
                    <a:pt x="1790" y="164"/>
                  </a:lnTo>
                  <a:lnTo>
                    <a:pt x="1792" y="164"/>
                  </a:lnTo>
                  <a:lnTo>
                    <a:pt x="1792" y="162"/>
                  </a:lnTo>
                  <a:lnTo>
                    <a:pt x="1794" y="162"/>
                  </a:lnTo>
                  <a:lnTo>
                    <a:pt x="1796" y="162"/>
                  </a:lnTo>
                  <a:lnTo>
                    <a:pt x="1796" y="160"/>
                  </a:lnTo>
                  <a:lnTo>
                    <a:pt x="1798" y="162"/>
                  </a:lnTo>
                  <a:lnTo>
                    <a:pt x="1796" y="164"/>
                  </a:lnTo>
                  <a:lnTo>
                    <a:pt x="1796" y="166"/>
                  </a:lnTo>
                  <a:lnTo>
                    <a:pt x="1796" y="168"/>
                  </a:lnTo>
                  <a:lnTo>
                    <a:pt x="1794" y="170"/>
                  </a:lnTo>
                  <a:lnTo>
                    <a:pt x="1794" y="172"/>
                  </a:lnTo>
                  <a:lnTo>
                    <a:pt x="1794" y="174"/>
                  </a:lnTo>
                  <a:lnTo>
                    <a:pt x="1794" y="176"/>
                  </a:lnTo>
                  <a:lnTo>
                    <a:pt x="1794" y="178"/>
                  </a:lnTo>
                  <a:lnTo>
                    <a:pt x="1794" y="180"/>
                  </a:lnTo>
                  <a:lnTo>
                    <a:pt x="1796" y="182"/>
                  </a:lnTo>
                  <a:lnTo>
                    <a:pt x="1798" y="182"/>
                  </a:lnTo>
                  <a:lnTo>
                    <a:pt x="1798" y="180"/>
                  </a:lnTo>
                  <a:lnTo>
                    <a:pt x="1800" y="180"/>
                  </a:lnTo>
                  <a:lnTo>
                    <a:pt x="1800" y="178"/>
                  </a:lnTo>
                  <a:lnTo>
                    <a:pt x="1802" y="178"/>
                  </a:lnTo>
                  <a:lnTo>
                    <a:pt x="1802" y="180"/>
                  </a:lnTo>
                  <a:lnTo>
                    <a:pt x="1802" y="182"/>
                  </a:lnTo>
                  <a:lnTo>
                    <a:pt x="1800" y="184"/>
                  </a:lnTo>
                  <a:lnTo>
                    <a:pt x="1800" y="186"/>
                  </a:lnTo>
                  <a:lnTo>
                    <a:pt x="1800" y="188"/>
                  </a:lnTo>
                  <a:lnTo>
                    <a:pt x="1800" y="189"/>
                  </a:lnTo>
                  <a:lnTo>
                    <a:pt x="1798" y="189"/>
                  </a:lnTo>
                  <a:lnTo>
                    <a:pt x="1798" y="191"/>
                  </a:lnTo>
                  <a:lnTo>
                    <a:pt x="1796" y="193"/>
                  </a:lnTo>
                  <a:lnTo>
                    <a:pt x="1794" y="193"/>
                  </a:lnTo>
                  <a:lnTo>
                    <a:pt x="1794" y="195"/>
                  </a:lnTo>
                  <a:lnTo>
                    <a:pt x="1792" y="197"/>
                  </a:lnTo>
                  <a:lnTo>
                    <a:pt x="1792" y="199"/>
                  </a:lnTo>
                  <a:lnTo>
                    <a:pt x="1790" y="201"/>
                  </a:lnTo>
                  <a:lnTo>
                    <a:pt x="1788" y="203"/>
                  </a:lnTo>
                  <a:lnTo>
                    <a:pt x="1786" y="203"/>
                  </a:lnTo>
                  <a:lnTo>
                    <a:pt x="1786" y="205"/>
                  </a:lnTo>
                  <a:lnTo>
                    <a:pt x="1784" y="205"/>
                  </a:lnTo>
                  <a:lnTo>
                    <a:pt x="1782" y="207"/>
                  </a:lnTo>
                  <a:lnTo>
                    <a:pt x="1782" y="209"/>
                  </a:lnTo>
                  <a:lnTo>
                    <a:pt x="1778" y="209"/>
                  </a:lnTo>
                  <a:lnTo>
                    <a:pt x="1778" y="211"/>
                  </a:lnTo>
                  <a:lnTo>
                    <a:pt x="1776" y="211"/>
                  </a:lnTo>
                  <a:lnTo>
                    <a:pt x="1776" y="213"/>
                  </a:lnTo>
                  <a:lnTo>
                    <a:pt x="1774" y="215"/>
                  </a:lnTo>
                  <a:lnTo>
                    <a:pt x="1774" y="217"/>
                  </a:lnTo>
                  <a:lnTo>
                    <a:pt x="1772" y="217"/>
                  </a:lnTo>
                  <a:lnTo>
                    <a:pt x="1772" y="219"/>
                  </a:lnTo>
                  <a:lnTo>
                    <a:pt x="1770" y="221"/>
                  </a:lnTo>
                  <a:lnTo>
                    <a:pt x="1770" y="223"/>
                  </a:lnTo>
                  <a:lnTo>
                    <a:pt x="1768" y="225"/>
                  </a:lnTo>
                  <a:lnTo>
                    <a:pt x="1768" y="227"/>
                  </a:lnTo>
                  <a:lnTo>
                    <a:pt x="1766" y="229"/>
                  </a:lnTo>
                  <a:lnTo>
                    <a:pt x="1766" y="231"/>
                  </a:lnTo>
                  <a:lnTo>
                    <a:pt x="1764" y="233"/>
                  </a:lnTo>
                  <a:lnTo>
                    <a:pt x="1764" y="235"/>
                  </a:lnTo>
                  <a:lnTo>
                    <a:pt x="1764" y="237"/>
                  </a:lnTo>
                  <a:lnTo>
                    <a:pt x="1762" y="239"/>
                  </a:lnTo>
                  <a:lnTo>
                    <a:pt x="1760" y="239"/>
                  </a:lnTo>
                  <a:lnTo>
                    <a:pt x="1760" y="241"/>
                  </a:lnTo>
                  <a:lnTo>
                    <a:pt x="1758" y="241"/>
                  </a:lnTo>
                  <a:lnTo>
                    <a:pt x="1758" y="243"/>
                  </a:lnTo>
                  <a:lnTo>
                    <a:pt x="1760" y="243"/>
                  </a:lnTo>
                  <a:lnTo>
                    <a:pt x="1760" y="245"/>
                  </a:lnTo>
                  <a:lnTo>
                    <a:pt x="1760" y="247"/>
                  </a:lnTo>
                  <a:lnTo>
                    <a:pt x="1758" y="249"/>
                  </a:lnTo>
                  <a:lnTo>
                    <a:pt x="1758" y="251"/>
                  </a:lnTo>
                  <a:lnTo>
                    <a:pt x="1760" y="251"/>
                  </a:lnTo>
                  <a:lnTo>
                    <a:pt x="1760" y="253"/>
                  </a:lnTo>
                  <a:lnTo>
                    <a:pt x="1762" y="253"/>
                  </a:lnTo>
                  <a:lnTo>
                    <a:pt x="1764" y="255"/>
                  </a:lnTo>
                  <a:lnTo>
                    <a:pt x="1766" y="256"/>
                  </a:lnTo>
                  <a:lnTo>
                    <a:pt x="1766" y="258"/>
                  </a:lnTo>
                  <a:lnTo>
                    <a:pt x="1768" y="258"/>
                  </a:lnTo>
                  <a:lnTo>
                    <a:pt x="1768" y="256"/>
                  </a:lnTo>
                  <a:lnTo>
                    <a:pt x="1770" y="256"/>
                  </a:lnTo>
                  <a:lnTo>
                    <a:pt x="1772" y="256"/>
                  </a:lnTo>
                  <a:lnTo>
                    <a:pt x="1774" y="256"/>
                  </a:lnTo>
                  <a:lnTo>
                    <a:pt x="1776" y="258"/>
                  </a:lnTo>
                  <a:lnTo>
                    <a:pt x="1778" y="258"/>
                  </a:lnTo>
                  <a:lnTo>
                    <a:pt x="1778" y="260"/>
                  </a:lnTo>
                  <a:lnTo>
                    <a:pt x="1780" y="260"/>
                  </a:lnTo>
                  <a:lnTo>
                    <a:pt x="1778" y="262"/>
                  </a:lnTo>
                  <a:lnTo>
                    <a:pt x="1778" y="264"/>
                  </a:lnTo>
                  <a:lnTo>
                    <a:pt x="1776" y="264"/>
                  </a:lnTo>
                  <a:lnTo>
                    <a:pt x="1774" y="264"/>
                  </a:lnTo>
                  <a:lnTo>
                    <a:pt x="1772" y="264"/>
                  </a:lnTo>
                  <a:lnTo>
                    <a:pt x="1772" y="266"/>
                  </a:lnTo>
                  <a:lnTo>
                    <a:pt x="1770" y="266"/>
                  </a:lnTo>
                  <a:lnTo>
                    <a:pt x="1772" y="268"/>
                  </a:lnTo>
                  <a:lnTo>
                    <a:pt x="1772" y="270"/>
                  </a:lnTo>
                  <a:lnTo>
                    <a:pt x="1772" y="272"/>
                  </a:lnTo>
                  <a:lnTo>
                    <a:pt x="1772" y="274"/>
                  </a:lnTo>
                  <a:lnTo>
                    <a:pt x="1770" y="274"/>
                  </a:lnTo>
                  <a:lnTo>
                    <a:pt x="1770" y="276"/>
                  </a:lnTo>
                  <a:lnTo>
                    <a:pt x="1768" y="278"/>
                  </a:lnTo>
                  <a:lnTo>
                    <a:pt x="1768" y="280"/>
                  </a:lnTo>
                  <a:lnTo>
                    <a:pt x="1770" y="282"/>
                  </a:lnTo>
                  <a:lnTo>
                    <a:pt x="1772" y="284"/>
                  </a:lnTo>
                  <a:lnTo>
                    <a:pt x="1772" y="286"/>
                  </a:lnTo>
                  <a:lnTo>
                    <a:pt x="1772" y="288"/>
                  </a:lnTo>
                  <a:lnTo>
                    <a:pt x="1772" y="290"/>
                  </a:lnTo>
                  <a:lnTo>
                    <a:pt x="1770" y="290"/>
                  </a:lnTo>
                  <a:lnTo>
                    <a:pt x="1768" y="292"/>
                  </a:lnTo>
                  <a:lnTo>
                    <a:pt x="1766" y="292"/>
                  </a:lnTo>
                  <a:lnTo>
                    <a:pt x="1766" y="290"/>
                  </a:lnTo>
                  <a:lnTo>
                    <a:pt x="1766" y="292"/>
                  </a:lnTo>
                  <a:lnTo>
                    <a:pt x="1764" y="292"/>
                  </a:lnTo>
                  <a:lnTo>
                    <a:pt x="1764" y="294"/>
                  </a:lnTo>
                  <a:lnTo>
                    <a:pt x="1766" y="294"/>
                  </a:lnTo>
                  <a:lnTo>
                    <a:pt x="1764" y="294"/>
                  </a:lnTo>
                  <a:lnTo>
                    <a:pt x="1764" y="296"/>
                  </a:lnTo>
                  <a:lnTo>
                    <a:pt x="1764" y="298"/>
                  </a:lnTo>
                  <a:lnTo>
                    <a:pt x="1764" y="300"/>
                  </a:lnTo>
                  <a:lnTo>
                    <a:pt x="1762" y="300"/>
                  </a:lnTo>
                  <a:lnTo>
                    <a:pt x="1762" y="302"/>
                  </a:lnTo>
                  <a:lnTo>
                    <a:pt x="1762" y="304"/>
                  </a:lnTo>
                  <a:lnTo>
                    <a:pt x="1760" y="304"/>
                  </a:lnTo>
                  <a:lnTo>
                    <a:pt x="1762" y="306"/>
                  </a:lnTo>
                  <a:lnTo>
                    <a:pt x="1760" y="308"/>
                  </a:lnTo>
                  <a:lnTo>
                    <a:pt x="1758" y="308"/>
                  </a:lnTo>
                  <a:lnTo>
                    <a:pt x="1758" y="310"/>
                  </a:lnTo>
                  <a:lnTo>
                    <a:pt x="1758" y="312"/>
                  </a:lnTo>
                  <a:lnTo>
                    <a:pt x="1758" y="314"/>
                  </a:lnTo>
                  <a:lnTo>
                    <a:pt x="1756" y="314"/>
                  </a:lnTo>
                  <a:lnTo>
                    <a:pt x="1758" y="314"/>
                  </a:lnTo>
                  <a:lnTo>
                    <a:pt x="1758" y="316"/>
                  </a:lnTo>
                  <a:lnTo>
                    <a:pt x="1756" y="318"/>
                  </a:lnTo>
                  <a:lnTo>
                    <a:pt x="1756" y="320"/>
                  </a:lnTo>
                  <a:lnTo>
                    <a:pt x="1756" y="322"/>
                  </a:lnTo>
                  <a:lnTo>
                    <a:pt x="1758" y="322"/>
                  </a:lnTo>
                  <a:lnTo>
                    <a:pt x="1758" y="323"/>
                  </a:lnTo>
                  <a:lnTo>
                    <a:pt x="1758" y="325"/>
                  </a:lnTo>
                  <a:lnTo>
                    <a:pt x="1756" y="325"/>
                  </a:lnTo>
                  <a:lnTo>
                    <a:pt x="1756" y="327"/>
                  </a:lnTo>
                  <a:lnTo>
                    <a:pt x="1754" y="327"/>
                  </a:lnTo>
                  <a:lnTo>
                    <a:pt x="1752" y="327"/>
                  </a:lnTo>
                  <a:lnTo>
                    <a:pt x="1752" y="329"/>
                  </a:lnTo>
                  <a:lnTo>
                    <a:pt x="1752" y="331"/>
                  </a:lnTo>
                  <a:lnTo>
                    <a:pt x="1752" y="333"/>
                  </a:lnTo>
                  <a:lnTo>
                    <a:pt x="1751" y="333"/>
                  </a:lnTo>
                  <a:lnTo>
                    <a:pt x="1749" y="333"/>
                  </a:lnTo>
                  <a:lnTo>
                    <a:pt x="1747" y="333"/>
                  </a:lnTo>
                  <a:lnTo>
                    <a:pt x="1747" y="335"/>
                  </a:lnTo>
                  <a:lnTo>
                    <a:pt x="1745" y="335"/>
                  </a:lnTo>
                  <a:lnTo>
                    <a:pt x="1743" y="335"/>
                  </a:lnTo>
                  <a:lnTo>
                    <a:pt x="1741" y="335"/>
                  </a:lnTo>
                  <a:lnTo>
                    <a:pt x="1739" y="333"/>
                  </a:lnTo>
                  <a:lnTo>
                    <a:pt x="1739" y="335"/>
                  </a:lnTo>
                  <a:lnTo>
                    <a:pt x="1739" y="337"/>
                  </a:lnTo>
                  <a:lnTo>
                    <a:pt x="1739" y="339"/>
                  </a:lnTo>
                  <a:lnTo>
                    <a:pt x="1739" y="341"/>
                  </a:lnTo>
                  <a:lnTo>
                    <a:pt x="1739" y="343"/>
                  </a:lnTo>
                  <a:lnTo>
                    <a:pt x="1737" y="343"/>
                  </a:lnTo>
                  <a:lnTo>
                    <a:pt x="1737" y="345"/>
                  </a:lnTo>
                  <a:lnTo>
                    <a:pt x="1737" y="347"/>
                  </a:lnTo>
                  <a:lnTo>
                    <a:pt x="1737" y="349"/>
                  </a:lnTo>
                  <a:lnTo>
                    <a:pt x="1737" y="351"/>
                  </a:lnTo>
                  <a:lnTo>
                    <a:pt x="1737" y="353"/>
                  </a:lnTo>
                  <a:lnTo>
                    <a:pt x="1737" y="355"/>
                  </a:lnTo>
                  <a:lnTo>
                    <a:pt x="1737" y="357"/>
                  </a:lnTo>
                  <a:lnTo>
                    <a:pt x="1737" y="359"/>
                  </a:lnTo>
                  <a:lnTo>
                    <a:pt x="1737" y="361"/>
                  </a:lnTo>
                  <a:lnTo>
                    <a:pt x="1737" y="363"/>
                  </a:lnTo>
                  <a:lnTo>
                    <a:pt x="1739" y="365"/>
                  </a:lnTo>
                  <a:lnTo>
                    <a:pt x="1737" y="367"/>
                  </a:lnTo>
                  <a:lnTo>
                    <a:pt x="1739" y="369"/>
                  </a:lnTo>
                  <a:lnTo>
                    <a:pt x="1737" y="369"/>
                  </a:lnTo>
                  <a:lnTo>
                    <a:pt x="1739" y="369"/>
                  </a:lnTo>
                  <a:lnTo>
                    <a:pt x="1739" y="371"/>
                  </a:lnTo>
                  <a:lnTo>
                    <a:pt x="1739" y="373"/>
                  </a:lnTo>
                  <a:lnTo>
                    <a:pt x="1739" y="375"/>
                  </a:lnTo>
                  <a:lnTo>
                    <a:pt x="1739" y="377"/>
                  </a:lnTo>
                  <a:lnTo>
                    <a:pt x="1739" y="379"/>
                  </a:lnTo>
                  <a:lnTo>
                    <a:pt x="1739" y="381"/>
                  </a:lnTo>
                  <a:lnTo>
                    <a:pt x="1739" y="383"/>
                  </a:lnTo>
                  <a:lnTo>
                    <a:pt x="1737" y="383"/>
                  </a:lnTo>
                  <a:lnTo>
                    <a:pt x="1737" y="385"/>
                  </a:lnTo>
                  <a:lnTo>
                    <a:pt x="1737" y="387"/>
                  </a:lnTo>
                  <a:lnTo>
                    <a:pt x="1737" y="389"/>
                  </a:lnTo>
                  <a:lnTo>
                    <a:pt x="1735" y="389"/>
                  </a:lnTo>
                  <a:lnTo>
                    <a:pt x="1735" y="390"/>
                  </a:lnTo>
                  <a:lnTo>
                    <a:pt x="1737" y="390"/>
                  </a:lnTo>
                  <a:lnTo>
                    <a:pt x="1737" y="392"/>
                  </a:lnTo>
                  <a:lnTo>
                    <a:pt x="1735" y="392"/>
                  </a:lnTo>
                  <a:lnTo>
                    <a:pt x="1737" y="394"/>
                  </a:lnTo>
                  <a:lnTo>
                    <a:pt x="1737" y="396"/>
                  </a:lnTo>
                  <a:lnTo>
                    <a:pt x="1737" y="398"/>
                  </a:lnTo>
                  <a:lnTo>
                    <a:pt x="1737" y="400"/>
                  </a:lnTo>
                  <a:lnTo>
                    <a:pt x="1737" y="402"/>
                  </a:lnTo>
                  <a:lnTo>
                    <a:pt x="1737" y="404"/>
                  </a:lnTo>
                  <a:lnTo>
                    <a:pt x="1737" y="406"/>
                  </a:lnTo>
                  <a:lnTo>
                    <a:pt x="1737" y="408"/>
                  </a:lnTo>
                  <a:lnTo>
                    <a:pt x="1735" y="408"/>
                  </a:lnTo>
                  <a:lnTo>
                    <a:pt x="1733" y="410"/>
                  </a:lnTo>
                  <a:lnTo>
                    <a:pt x="1733" y="412"/>
                  </a:lnTo>
                  <a:lnTo>
                    <a:pt x="1731" y="412"/>
                  </a:lnTo>
                  <a:lnTo>
                    <a:pt x="1729" y="412"/>
                  </a:lnTo>
                  <a:lnTo>
                    <a:pt x="1729" y="414"/>
                  </a:lnTo>
                  <a:lnTo>
                    <a:pt x="1727" y="414"/>
                  </a:lnTo>
                  <a:lnTo>
                    <a:pt x="1725" y="416"/>
                  </a:lnTo>
                  <a:lnTo>
                    <a:pt x="1725" y="418"/>
                  </a:lnTo>
                  <a:lnTo>
                    <a:pt x="1725" y="420"/>
                  </a:lnTo>
                  <a:lnTo>
                    <a:pt x="1723" y="420"/>
                  </a:lnTo>
                  <a:lnTo>
                    <a:pt x="1723" y="422"/>
                  </a:lnTo>
                  <a:lnTo>
                    <a:pt x="1723" y="424"/>
                  </a:lnTo>
                  <a:lnTo>
                    <a:pt x="1723" y="426"/>
                  </a:lnTo>
                  <a:lnTo>
                    <a:pt x="1723" y="428"/>
                  </a:lnTo>
                  <a:lnTo>
                    <a:pt x="1725" y="432"/>
                  </a:lnTo>
                  <a:lnTo>
                    <a:pt x="1727" y="434"/>
                  </a:lnTo>
                  <a:lnTo>
                    <a:pt x="1727" y="436"/>
                  </a:lnTo>
                  <a:lnTo>
                    <a:pt x="1727" y="438"/>
                  </a:lnTo>
                  <a:lnTo>
                    <a:pt x="1725" y="438"/>
                  </a:lnTo>
                  <a:lnTo>
                    <a:pt x="1725" y="440"/>
                  </a:lnTo>
                  <a:lnTo>
                    <a:pt x="1723" y="440"/>
                  </a:lnTo>
                  <a:lnTo>
                    <a:pt x="1723" y="442"/>
                  </a:lnTo>
                  <a:lnTo>
                    <a:pt x="1723" y="444"/>
                  </a:lnTo>
                  <a:lnTo>
                    <a:pt x="1721" y="444"/>
                  </a:lnTo>
                  <a:lnTo>
                    <a:pt x="1723" y="446"/>
                  </a:lnTo>
                  <a:lnTo>
                    <a:pt x="1723" y="448"/>
                  </a:lnTo>
                  <a:lnTo>
                    <a:pt x="1723" y="450"/>
                  </a:lnTo>
                  <a:lnTo>
                    <a:pt x="1723" y="452"/>
                  </a:lnTo>
                  <a:lnTo>
                    <a:pt x="1723" y="454"/>
                  </a:lnTo>
                  <a:lnTo>
                    <a:pt x="1723" y="456"/>
                  </a:lnTo>
                  <a:lnTo>
                    <a:pt x="1721" y="454"/>
                  </a:lnTo>
                  <a:lnTo>
                    <a:pt x="1721" y="456"/>
                  </a:lnTo>
                  <a:lnTo>
                    <a:pt x="1719" y="456"/>
                  </a:lnTo>
                  <a:lnTo>
                    <a:pt x="1717" y="457"/>
                  </a:lnTo>
                  <a:lnTo>
                    <a:pt x="1715" y="457"/>
                  </a:lnTo>
                  <a:lnTo>
                    <a:pt x="1713" y="457"/>
                  </a:lnTo>
                  <a:lnTo>
                    <a:pt x="1711" y="457"/>
                  </a:lnTo>
                  <a:lnTo>
                    <a:pt x="1709" y="457"/>
                  </a:lnTo>
                  <a:lnTo>
                    <a:pt x="1707" y="457"/>
                  </a:lnTo>
                  <a:lnTo>
                    <a:pt x="1705" y="456"/>
                  </a:lnTo>
                  <a:lnTo>
                    <a:pt x="1703" y="457"/>
                  </a:lnTo>
                  <a:lnTo>
                    <a:pt x="1703" y="456"/>
                  </a:lnTo>
                  <a:lnTo>
                    <a:pt x="1701" y="456"/>
                  </a:lnTo>
                  <a:lnTo>
                    <a:pt x="1699" y="454"/>
                  </a:lnTo>
                  <a:lnTo>
                    <a:pt x="1697" y="452"/>
                  </a:lnTo>
                  <a:lnTo>
                    <a:pt x="1695" y="452"/>
                  </a:lnTo>
                  <a:lnTo>
                    <a:pt x="1695" y="454"/>
                  </a:lnTo>
                  <a:lnTo>
                    <a:pt x="1693" y="454"/>
                  </a:lnTo>
                  <a:lnTo>
                    <a:pt x="1693" y="456"/>
                  </a:lnTo>
                  <a:lnTo>
                    <a:pt x="1691" y="456"/>
                  </a:lnTo>
                  <a:lnTo>
                    <a:pt x="1689" y="456"/>
                  </a:lnTo>
                  <a:lnTo>
                    <a:pt x="1687" y="457"/>
                  </a:lnTo>
                  <a:lnTo>
                    <a:pt x="1685" y="459"/>
                  </a:lnTo>
                  <a:lnTo>
                    <a:pt x="1683" y="461"/>
                  </a:lnTo>
                  <a:lnTo>
                    <a:pt x="1682" y="461"/>
                  </a:lnTo>
                  <a:lnTo>
                    <a:pt x="1682" y="463"/>
                  </a:lnTo>
                  <a:lnTo>
                    <a:pt x="1680" y="463"/>
                  </a:lnTo>
                  <a:lnTo>
                    <a:pt x="1678" y="463"/>
                  </a:lnTo>
                  <a:lnTo>
                    <a:pt x="1676" y="465"/>
                  </a:lnTo>
                  <a:lnTo>
                    <a:pt x="1674" y="465"/>
                  </a:lnTo>
                  <a:lnTo>
                    <a:pt x="1674" y="467"/>
                  </a:lnTo>
                  <a:lnTo>
                    <a:pt x="1674" y="469"/>
                  </a:lnTo>
                  <a:lnTo>
                    <a:pt x="1672" y="467"/>
                  </a:lnTo>
                  <a:lnTo>
                    <a:pt x="1670" y="467"/>
                  </a:lnTo>
                  <a:lnTo>
                    <a:pt x="1668" y="465"/>
                  </a:lnTo>
                  <a:lnTo>
                    <a:pt x="1670" y="463"/>
                  </a:lnTo>
                  <a:lnTo>
                    <a:pt x="1668" y="463"/>
                  </a:lnTo>
                  <a:lnTo>
                    <a:pt x="1666" y="463"/>
                  </a:lnTo>
                  <a:lnTo>
                    <a:pt x="1666" y="461"/>
                  </a:lnTo>
                  <a:lnTo>
                    <a:pt x="1664" y="461"/>
                  </a:lnTo>
                  <a:lnTo>
                    <a:pt x="1662" y="461"/>
                  </a:lnTo>
                  <a:lnTo>
                    <a:pt x="1662" y="463"/>
                  </a:lnTo>
                  <a:lnTo>
                    <a:pt x="1662" y="461"/>
                  </a:lnTo>
                  <a:lnTo>
                    <a:pt x="1660" y="461"/>
                  </a:lnTo>
                  <a:lnTo>
                    <a:pt x="1658" y="461"/>
                  </a:lnTo>
                  <a:lnTo>
                    <a:pt x="1658" y="463"/>
                  </a:lnTo>
                  <a:lnTo>
                    <a:pt x="1656" y="463"/>
                  </a:lnTo>
                  <a:lnTo>
                    <a:pt x="1654" y="463"/>
                  </a:lnTo>
                  <a:lnTo>
                    <a:pt x="1652" y="461"/>
                  </a:lnTo>
                  <a:lnTo>
                    <a:pt x="1650" y="459"/>
                  </a:lnTo>
                  <a:lnTo>
                    <a:pt x="1650" y="457"/>
                  </a:lnTo>
                  <a:lnTo>
                    <a:pt x="1650" y="456"/>
                  </a:lnTo>
                  <a:lnTo>
                    <a:pt x="1652" y="456"/>
                  </a:lnTo>
                  <a:lnTo>
                    <a:pt x="1652" y="454"/>
                  </a:lnTo>
                  <a:lnTo>
                    <a:pt x="1652" y="452"/>
                  </a:lnTo>
                  <a:lnTo>
                    <a:pt x="1652" y="450"/>
                  </a:lnTo>
                  <a:lnTo>
                    <a:pt x="1650" y="450"/>
                  </a:lnTo>
                  <a:lnTo>
                    <a:pt x="1650" y="448"/>
                  </a:lnTo>
                  <a:lnTo>
                    <a:pt x="1648" y="448"/>
                  </a:lnTo>
                  <a:lnTo>
                    <a:pt x="1648" y="450"/>
                  </a:lnTo>
                  <a:lnTo>
                    <a:pt x="1646" y="450"/>
                  </a:lnTo>
                  <a:lnTo>
                    <a:pt x="1646" y="448"/>
                  </a:lnTo>
                  <a:lnTo>
                    <a:pt x="1646" y="446"/>
                  </a:lnTo>
                  <a:lnTo>
                    <a:pt x="1646" y="444"/>
                  </a:lnTo>
                  <a:lnTo>
                    <a:pt x="1646" y="442"/>
                  </a:lnTo>
                  <a:lnTo>
                    <a:pt x="1646" y="440"/>
                  </a:lnTo>
                  <a:lnTo>
                    <a:pt x="1644" y="440"/>
                  </a:lnTo>
                  <a:lnTo>
                    <a:pt x="1642" y="440"/>
                  </a:lnTo>
                  <a:lnTo>
                    <a:pt x="1640" y="440"/>
                  </a:lnTo>
                  <a:lnTo>
                    <a:pt x="1640" y="442"/>
                  </a:lnTo>
                  <a:lnTo>
                    <a:pt x="1638" y="442"/>
                  </a:lnTo>
                  <a:lnTo>
                    <a:pt x="1636" y="442"/>
                  </a:lnTo>
                  <a:lnTo>
                    <a:pt x="1636" y="440"/>
                  </a:lnTo>
                  <a:lnTo>
                    <a:pt x="1634" y="440"/>
                  </a:lnTo>
                  <a:lnTo>
                    <a:pt x="1632" y="440"/>
                  </a:lnTo>
                  <a:lnTo>
                    <a:pt x="1632" y="438"/>
                  </a:lnTo>
                  <a:lnTo>
                    <a:pt x="1630" y="438"/>
                  </a:lnTo>
                  <a:lnTo>
                    <a:pt x="1628" y="438"/>
                  </a:lnTo>
                  <a:lnTo>
                    <a:pt x="1628" y="440"/>
                  </a:lnTo>
                  <a:lnTo>
                    <a:pt x="1628" y="438"/>
                  </a:lnTo>
                  <a:lnTo>
                    <a:pt x="1628" y="436"/>
                  </a:lnTo>
                  <a:lnTo>
                    <a:pt x="1626" y="436"/>
                  </a:lnTo>
                  <a:lnTo>
                    <a:pt x="1624" y="436"/>
                  </a:lnTo>
                  <a:lnTo>
                    <a:pt x="1624" y="434"/>
                  </a:lnTo>
                  <a:lnTo>
                    <a:pt x="1622" y="434"/>
                  </a:lnTo>
                  <a:lnTo>
                    <a:pt x="1620" y="434"/>
                  </a:lnTo>
                  <a:lnTo>
                    <a:pt x="1618" y="434"/>
                  </a:lnTo>
                  <a:lnTo>
                    <a:pt x="1618" y="432"/>
                  </a:lnTo>
                  <a:lnTo>
                    <a:pt x="1618" y="430"/>
                  </a:lnTo>
                  <a:lnTo>
                    <a:pt x="1616" y="430"/>
                  </a:lnTo>
                  <a:lnTo>
                    <a:pt x="1616" y="428"/>
                  </a:lnTo>
                  <a:lnTo>
                    <a:pt x="1614" y="428"/>
                  </a:lnTo>
                  <a:lnTo>
                    <a:pt x="1613" y="428"/>
                  </a:lnTo>
                  <a:lnTo>
                    <a:pt x="1613" y="426"/>
                  </a:lnTo>
                  <a:lnTo>
                    <a:pt x="1611" y="426"/>
                  </a:lnTo>
                  <a:lnTo>
                    <a:pt x="1609" y="426"/>
                  </a:lnTo>
                  <a:lnTo>
                    <a:pt x="1607" y="426"/>
                  </a:lnTo>
                  <a:lnTo>
                    <a:pt x="1607" y="428"/>
                  </a:lnTo>
                  <a:lnTo>
                    <a:pt x="1605" y="428"/>
                  </a:lnTo>
                  <a:lnTo>
                    <a:pt x="1605" y="430"/>
                  </a:lnTo>
                  <a:lnTo>
                    <a:pt x="1603" y="430"/>
                  </a:lnTo>
                  <a:lnTo>
                    <a:pt x="1603" y="428"/>
                  </a:lnTo>
                  <a:lnTo>
                    <a:pt x="1601" y="428"/>
                  </a:lnTo>
                  <a:lnTo>
                    <a:pt x="1601" y="430"/>
                  </a:lnTo>
                  <a:lnTo>
                    <a:pt x="1599" y="430"/>
                  </a:lnTo>
                  <a:lnTo>
                    <a:pt x="1597" y="430"/>
                  </a:lnTo>
                  <a:lnTo>
                    <a:pt x="1597" y="432"/>
                  </a:lnTo>
                  <a:lnTo>
                    <a:pt x="1597" y="434"/>
                  </a:lnTo>
                  <a:lnTo>
                    <a:pt x="1597" y="436"/>
                  </a:lnTo>
                  <a:lnTo>
                    <a:pt x="1595" y="436"/>
                  </a:lnTo>
                  <a:lnTo>
                    <a:pt x="1595" y="434"/>
                  </a:lnTo>
                  <a:lnTo>
                    <a:pt x="1593" y="434"/>
                  </a:lnTo>
                  <a:lnTo>
                    <a:pt x="1593" y="436"/>
                  </a:lnTo>
                  <a:lnTo>
                    <a:pt x="1591" y="436"/>
                  </a:lnTo>
                  <a:lnTo>
                    <a:pt x="1589" y="436"/>
                  </a:lnTo>
                  <a:lnTo>
                    <a:pt x="1589" y="438"/>
                  </a:lnTo>
                  <a:lnTo>
                    <a:pt x="1591" y="438"/>
                  </a:lnTo>
                  <a:lnTo>
                    <a:pt x="1591" y="436"/>
                  </a:lnTo>
                  <a:lnTo>
                    <a:pt x="1591" y="438"/>
                  </a:lnTo>
                  <a:lnTo>
                    <a:pt x="1591" y="440"/>
                  </a:lnTo>
                  <a:lnTo>
                    <a:pt x="1589" y="442"/>
                  </a:lnTo>
                  <a:lnTo>
                    <a:pt x="1589" y="444"/>
                  </a:lnTo>
                  <a:lnTo>
                    <a:pt x="1589" y="442"/>
                  </a:lnTo>
                  <a:lnTo>
                    <a:pt x="1587" y="442"/>
                  </a:lnTo>
                  <a:lnTo>
                    <a:pt x="1587" y="444"/>
                  </a:lnTo>
                  <a:lnTo>
                    <a:pt x="1585" y="444"/>
                  </a:lnTo>
                  <a:lnTo>
                    <a:pt x="1585" y="446"/>
                  </a:lnTo>
                  <a:lnTo>
                    <a:pt x="1585" y="444"/>
                  </a:lnTo>
                  <a:lnTo>
                    <a:pt x="1583" y="442"/>
                  </a:lnTo>
                  <a:lnTo>
                    <a:pt x="1581" y="442"/>
                  </a:lnTo>
                  <a:lnTo>
                    <a:pt x="1581" y="444"/>
                  </a:lnTo>
                  <a:lnTo>
                    <a:pt x="1579" y="444"/>
                  </a:lnTo>
                  <a:lnTo>
                    <a:pt x="1579" y="446"/>
                  </a:lnTo>
                  <a:lnTo>
                    <a:pt x="1577" y="446"/>
                  </a:lnTo>
                  <a:lnTo>
                    <a:pt x="1575" y="446"/>
                  </a:lnTo>
                  <a:lnTo>
                    <a:pt x="1575" y="448"/>
                  </a:lnTo>
                  <a:lnTo>
                    <a:pt x="1575" y="450"/>
                  </a:lnTo>
                  <a:lnTo>
                    <a:pt x="1577" y="452"/>
                  </a:lnTo>
                  <a:lnTo>
                    <a:pt x="1577" y="454"/>
                  </a:lnTo>
                  <a:lnTo>
                    <a:pt x="1579" y="454"/>
                  </a:lnTo>
                  <a:lnTo>
                    <a:pt x="1577" y="454"/>
                  </a:lnTo>
                  <a:lnTo>
                    <a:pt x="1579" y="456"/>
                  </a:lnTo>
                  <a:lnTo>
                    <a:pt x="1577" y="456"/>
                  </a:lnTo>
                  <a:lnTo>
                    <a:pt x="1577" y="457"/>
                  </a:lnTo>
                  <a:lnTo>
                    <a:pt x="1575" y="457"/>
                  </a:lnTo>
                  <a:lnTo>
                    <a:pt x="1573" y="457"/>
                  </a:lnTo>
                  <a:lnTo>
                    <a:pt x="1571" y="457"/>
                  </a:lnTo>
                  <a:lnTo>
                    <a:pt x="1571" y="459"/>
                  </a:lnTo>
                  <a:lnTo>
                    <a:pt x="1573" y="459"/>
                  </a:lnTo>
                  <a:lnTo>
                    <a:pt x="1573" y="461"/>
                  </a:lnTo>
                  <a:lnTo>
                    <a:pt x="1575" y="461"/>
                  </a:lnTo>
                  <a:lnTo>
                    <a:pt x="1575" y="463"/>
                  </a:lnTo>
                  <a:lnTo>
                    <a:pt x="1575" y="465"/>
                  </a:lnTo>
                  <a:lnTo>
                    <a:pt x="1575" y="467"/>
                  </a:lnTo>
                  <a:lnTo>
                    <a:pt x="1575" y="469"/>
                  </a:lnTo>
                  <a:lnTo>
                    <a:pt x="1575" y="471"/>
                  </a:lnTo>
                  <a:lnTo>
                    <a:pt x="1575" y="473"/>
                  </a:lnTo>
                  <a:lnTo>
                    <a:pt x="1573" y="473"/>
                  </a:lnTo>
                  <a:lnTo>
                    <a:pt x="1573" y="475"/>
                  </a:lnTo>
                  <a:lnTo>
                    <a:pt x="1575" y="475"/>
                  </a:lnTo>
                  <a:lnTo>
                    <a:pt x="1575" y="477"/>
                  </a:lnTo>
                  <a:lnTo>
                    <a:pt x="1577" y="477"/>
                  </a:lnTo>
                  <a:lnTo>
                    <a:pt x="1579" y="477"/>
                  </a:lnTo>
                  <a:lnTo>
                    <a:pt x="1579" y="479"/>
                  </a:lnTo>
                  <a:lnTo>
                    <a:pt x="1581" y="479"/>
                  </a:lnTo>
                  <a:lnTo>
                    <a:pt x="1581" y="481"/>
                  </a:lnTo>
                  <a:lnTo>
                    <a:pt x="1583" y="481"/>
                  </a:lnTo>
                  <a:lnTo>
                    <a:pt x="1583" y="483"/>
                  </a:lnTo>
                  <a:lnTo>
                    <a:pt x="1585" y="483"/>
                  </a:lnTo>
                  <a:lnTo>
                    <a:pt x="1583" y="483"/>
                  </a:lnTo>
                  <a:lnTo>
                    <a:pt x="1581" y="485"/>
                  </a:lnTo>
                  <a:lnTo>
                    <a:pt x="1579" y="483"/>
                  </a:lnTo>
                  <a:lnTo>
                    <a:pt x="1577" y="485"/>
                  </a:lnTo>
                  <a:lnTo>
                    <a:pt x="1575" y="487"/>
                  </a:lnTo>
                  <a:lnTo>
                    <a:pt x="1573" y="489"/>
                  </a:lnTo>
                  <a:lnTo>
                    <a:pt x="1571" y="489"/>
                  </a:lnTo>
                  <a:lnTo>
                    <a:pt x="1569" y="489"/>
                  </a:lnTo>
                  <a:lnTo>
                    <a:pt x="1569" y="491"/>
                  </a:lnTo>
                  <a:lnTo>
                    <a:pt x="1567" y="489"/>
                  </a:lnTo>
                  <a:lnTo>
                    <a:pt x="1567" y="491"/>
                  </a:lnTo>
                  <a:lnTo>
                    <a:pt x="1565" y="491"/>
                  </a:lnTo>
                  <a:lnTo>
                    <a:pt x="1565" y="493"/>
                  </a:lnTo>
                  <a:lnTo>
                    <a:pt x="1563" y="491"/>
                  </a:lnTo>
                  <a:lnTo>
                    <a:pt x="1561" y="491"/>
                  </a:lnTo>
                  <a:lnTo>
                    <a:pt x="1559" y="489"/>
                  </a:lnTo>
                  <a:lnTo>
                    <a:pt x="1557" y="487"/>
                  </a:lnTo>
                  <a:lnTo>
                    <a:pt x="1555" y="487"/>
                  </a:lnTo>
                  <a:lnTo>
                    <a:pt x="1553" y="487"/>
                  </a:lnTo>
                  <a:lnTo>
                    <a:pt x="1551" y="489"/>
                  </a:lnTo>
                  <a:lnTo>
                    <a:pt x="1549" y="489"/>
                  </a:lnTo>
                  <a:lnTo>
                    <a:pt x="1549" y="491"/>
                  </a:lnTo>
                  <a:lnTo>
                    <a:pt x="1549" y="493"/>
                  </a:lnTo>
                  <a:lnTo>
                    <a:pt x="1549" y="495"/>
                  </a:lnTo>
                  <a:lnTo>
                    <a:pt x="1547" y="495"/>
                  </a:lnTo>
                  <a:lnTo>
                    <a:pt x="1545" y="495"/>
                  </a:lnTo>
                  <a:lnTo>
                    <a:pt x="1545" y="497"/>
                  </a:lnTo>
                  <a:lnTo>
                    <a:pt x="1544" y="497"/>
                  </a:lnTo>
                  <a:lnTo>
                    <a:pt x="1544" y="499"/>
                  </a:lnTo>
                  <a:lnTo>
                    <a:pt x="1542" y="499"/>
                  </a:lnTo>
                  <a:lnTo>
                    <a:pt x="1540" y="499"/>
                  </a:lnTo>
                  <a:lnTo>
                    <a:pt x="1540" y="501"/>
                  </a:lnTo>
                  <a:lnTo>
                    <a:pt x="1540" y="499"/>
                  </a:lnTo>
                  <a:lnTo>
                    <a:pt x="1538" y="499"/>
                  </a:lnTo>
                  <a:lnTo>
                    <a:pt x="1536" y="499"/>
                  </a:lnTo>
                  <a:lnTo>
                    <a:pt x="1534" y="499"/>
                  </a:lnTo>
                  <a:lnTo>
                    <a:pt x="1532" y="499"/>
                  </a:lnTo>
                  <a:lnTo>
                    <a:pt x="1532" y="497"/>
                  </a:lnTo>
                  <a:lnTo>
                    <a:pt x="1530" y="497"/>
                  </a:lnTo>
                  <a:lnTo>
                    <a:pt x="1530" y="499"/>
                  </a:lnTo>
                  <a:lnTo>
                    <a:pt x="1528" y="499"/>
                  </a:lnTo>
                  <a:lnTo>
                    <a:pt x="1526" y="499"/>
                  </a:lnTo>
                  <a:lnTo>
                    <a:pt x="1526" y="501"/>
                  </a:lnTo>
                  <a:lnTo>
                    <a:pt x="1524" y="501"/>
                  </a:lnTo>
                  <a:lnTo>
                    <a:pt x="1522" y="501"/>
                  </a:lnTo>
                  <a:lnTo>
                    <a:pt x="1522" y="499"/>
                  </a:lnTo>
                  <a:lnTo>
                    <a:pt x="1520" y="497"/>
                  </a:lnTo>
                  <a:lnTo>
                    <a:pt x="1518" y="497"/>
                  </a:lnTo>
                  <a:lnTo>
                    <a:pt x="1518" y="495"/>
                  </a:lnTo>
                  <a:lnTo>
                    <a:pt x="1518" y="493"/>
                  </a:lnTo>
                  <a:lnTo>
                    <a:pt x="1516" y="493"/>
                  </a:lnTo>
                  <a:lnTo>
                    <a:pt x="1516" y="495"/>
                  </a:lnTo>
                  <a:lnTo>
                    <a:pt x="1514" y="495"/>
                  </a:lnTo>
                  <a:lnTo>
                    <a:pt x="1512" y="495"/>
                  </a:lnTo>
                  <a:lnTo>
                    <a:pt x="1510" y="497"/>
                  </a:lnTo>
                  <a:lnTo>
                    <a:pt x="1510" y="495"/>
                  </a:lnTo>
                  <a:lnTo>
                    <a:pt x="1510" y="493"/>
                  </a:lnTo>
                  <a:lnTo>
                    <a:pt x="1508" y="493"/>
                  </a:lnTo>
                  <a:lnTo>
                    <a:pt x="1508" y="491"/>
                  </a:lnTo>
                  <a:lnTo>
                    <a:pt x="1508" y="489"/>
                  </a:lnTo>
                  <a:lnTo>
                    <a:pt x="1506" y="487"/>
                  </a:lnTo>
                  <a:lnTo>
                    <a:pt x="1506" y="489"/>
                  </a:lnTo>
                  <a:lnTo>
                    <a:pt x="1504" y="489"/>
                  </a:lnTo>
                  <a:lnTo>
                    <a:pt x="1504" y="487"/>
                  </a:lnTo>
                  <a:lnTo>
                    <a:pt x="1502" y="487"/>
                  </a:lnTo>
                  <a:lnTo>
                    <a:pt x="1502" y="489"/>
                  </a:lnTo>
                  <a:lnTo>
                    <a:pt x="1500" y="489"/>
                  </a:lnTo>
                  <a:lnTo>
                    <a:pt x="1498" y="491"/>
                  </a:lnTo>
                  <a:lnTo>
                    <a:pt x="1498" y="489"/>
                  </a:lnTo>
                  <a:lnTo>
                    <a:pt x="1496" y="489"/>
                  </a:lnTo>
                  <a:lnTo>
                    <a:pt x="1494" y="489"/>
                  </a:lnTo>
                  <a:lnTo>
                    <a:pt x="1492" y="489"/>
                  </a:lnTo>
                  <a:lnTo>
                    <a:pt x="1492" y="487"/>
                  </a:lnTo>
                  <a:lnTo>
                    <a:pt x="1490" y="487"/>
                  </a:lnTo>
                  <a:lnTo>
                    <a:pt x="1488" y="487"/>
                  </a:lnTo>
                  <a:lnTo>
                    <a:pt x="1486" y="487"/>
                  </a:lnTo>
                  <a:lnTo>
                    <a:pt x="1486" y="489"/>
                  </a:lnTo>
                  <a:lnTo>
                    <a:pt x="1484" y="489"/>
                  </a:lnTo>
                  <a:lnTo>
                    <a:pt x="1482" y="491"/>
                  </a:lnTo>
                  <a:lnTo>
                    <a:pt x="1482" y="493"/>
                  </a:lnTo>
                  <a:lnTo>
                    <a:pt x="1484" y="493"/>
                  </a:lnTo>
                  <a:lnTo>
                    <a:pt x="1484" y="495"/>
                  </a:lnTo>
                  <a:lnTo>
                    <a:pt x="1482" y="495"/>
                  </a:lnTo>
                  <a:lnTo>
                    <a:pt x="1480" y="497"/>
                  </a:lnTo>
                  <a:lnTo>
                    <a:pt x="1478" y="497"/>
                  </a:lnTo>
                  <a:lnTo>
                    <a:pt x="1476" y="497"/>
                  </a:lnTo>
                  <a:lnTo>
                    <a:pt x="1475" y="497"/>
                  </a:lnTo>
                  <a:lnTo>
                    <a:pt x="1475" y="499"/>
                  </a:lnTo>
                  <a:lnTo>
                    <a:pt x="1473" y="497"/>
                  </a:lnTo>
                  <a:lnTo>
                    <a:pt x="1471" y="499"/>
                  </a:lnTo>
                  <a:lnTo>
                    <a:pt x="1469" y="501"/>
                  </a:lnTo>
                  <a:lnTo>
                    <a:pt x="1469" y="503"/>
                  </a:lnTo>
                  <a:lnTo>
                    <a:pt x="1467" y="503"/>
                  </a:lnTo>
                  <a:lnTo>
                    <a:pt x="1467" y="505"/>
                  </a:lnTo>
                  <a:lnTo>
                    <a:pt x="1465" y="507"/>
                  </a:lnTo>
                  <a:lnTo>
                    <a:pt x="1463" y="507"/>
                  </a:lnTo>
                  <a:lnTo>
                    <a:pt x="1463" y="509"/>
                  </a:lnTo>
                  <a:lnTo>
                    <a:pt x="1461" y="509"/>
                  </a:lnTo>
                  <a:lnTo>
                    <a:pt x="1459" y="509"/>
                  </a:lnTo>
                  <a:lnTo>
                    <a:pt x="1459" y="507"/>
                  </a:lnTo>
                  <a:lnTo>
                    <a:pt x="1457" y="505"/>
                  </a:lnTo>
                  <a:lnTo>
                    <a:pt x="1457" y="507"/>
                  </a:lnTo>
                  <a:lnTo>
                    <a:pt x="1455" y="505"/>
                  </a:lnTo>
                  <a:lnTo>
                    <a:pt x="1453" y="505"/>
                  </a:lnTo>
                  <a:lnTo>
                    <a:pt x="1453" y="507"/>
                  </a:lnTo>
                  <a:lnTo>
                    <a:pt x="1451" y="505"/>
                  </a:lnTo>
                  <a:lnTo>
                    <a:pt x="1449" y="505"/>
                  </a:lnTo>
                  <a:lnTo>
                    <a:pt x="1447" y="505"/>
                  </a:lnTo>
                  <a:lnTo>
                    <a:pt x="1445" y="505"/>
                  </a:lnTo>
                  <a:lnTo>
                    <a:pt x="1443" y="505"/>
                  </a:lnTo>
                  <a:lnTo>
                    <a:pt x="1441" y="505"/>
                  </a:lnTo>
                  <a:lnTo>
                    <a:pt x="1439" y="503"/>
                  </a:lnTo>
                  <a:lnTo>
                    <a:pt x="1439" y="505"/>
                  </a:lnTo>
                  <a:lnTo>
                    <a:pt x="1437" y="503"/>
                  </a:lnTo>
                  <a:lnTo>
                    <a:pt x="1437" y="505"/>
                  </a:lnTo>
                  <a:lnTo>
                    <a:pt x="1435" y="507"/>
                  </a:lnTo>
                  <a:lnTo>
                    <a:pt x="1433" y="509"/>
                  </a:lnTo>
                  <a:lnTo>
                    <a:pt x="1435" y="509"/>
                  </a:lnTo>
                  <a:lnTo>
                    <a:pt x="1435" y="511"/>
                  </a:lnTo>
                  <a:lnTo>
                    <a:pt x="1433" y="511"/>
                  </a:lnTo>
                  <a:lnTo>
                    <a:pt x="1433" y="513"/>
                  </a:lnTo>
                  <a:lnTo>
                    <a:pt x="1431" y="513"/>
                  </a:lnTo>
                  <a:lnTo>
                    <a:pt x="1429" y="515"/>
                  </a:lnTo>
                  <a:lnTo>
                    <a:pt x="1427" y="515"/>
                  </a:lnTo>
                  <a:lnTo>
                    <a:pt x="1427" y="517"/>
                  </a:lnTo>
                  <a:lnTo>
                    <a:pt x="1425" y="517"/>
                  </a:lnTo>
                  <a:lnTo>
                    <a:pt x="1425" y="519"/>
                  </a:lnTo>
                  <a:lnTo>
                    <a:pt x="1425" y="521"/>
                  </a:lnTo>
                  <a:lnTo>
                    <a:pt x="1425" y="519"/>
                  </a:lnTo>
                  <a:lnTo>
                    <a:pt x="1423" y="519"/>
                  </a:lnTo>
                  <a:lnTo>
                    <a:pt x="1423" y="521"/>
                  </a:lnTo>
                  <a:lnTo>
                    <a:pt x="1423" y="519"/>
                  </a:lnTo>
                  <a:lnTo>
                    <a:pt x="1421" y="519"/>
                  </a:lnTo>
                  <a:lnTo>
                    <a:pt x="1421" y="521"/>
                  </a:lnTo>
                  <a:lnTo>
                    <a:pt x="1421" y="523"/>
                  </a:lnTo>
                  <a:lnTo>
                    <a:pt x="1419" y="523"/>
                  </a:lnTo>
                  <a:lnTo>
                    <a:pt x="1419" y="521"/>
                  </a:lnTo>
                  <a:lnTo>
                    <a:pt x="1417" y="523"/>
                  </a:lnTo>
                  <a:lnTo>
                    <a:pt x="1417" y="524"/>
                  </a:lnTo>
                  <a:lnTo>
                    <a:pt x="1419" y="526"/>
                  </a:lnTo>
                  <a:lnTo>
                    <a:pt x="1421" y="526"/>
                  </a:lnTo>
                  <a:lnTo>
                    <a:pt x="1421" y="528"/>
                  </a:lnTo>
                  <a:lnTo>
                    <a:pt x="1423" y="530"/>
                  </a:lnTo>
                  <a:lnTo>
                    <a:pt x="1425" y="532"/>
                  </a:lnTo>
                  <a:lnTo>
                    <a:pt x="1425" y="534"/>
                  </a:lnTo>
                  <a:lnTo>
                    <a:pt x="1427" y="534"/>
                  </a:lnTo>
                  <a:lnTo>
                    <a:pt x="1427" y="536"/>
                  </a:lnTo>
                  <a:lnTo>
                    <a:pt x="1429" y="536"/>
                  </a:lnTo>
                  <a:lnTo>
                    <a:pt x="1429" y="538"/>
                  </a:lnTo>
                  <a:lnTo>
                    <a:pt x="1431" y="538"/>
                  </a:lnTo>
                  <a:lnTo>
                    <a:pt x="1431" y="540"/>
                  </a:lnTo>
                  <a:lnTo>
                    <a:pt x="1433" y="540"/>
                  </a:lnTo>
                  <a:lnTo>
                    <a:pt x="1433" y="542"/>
                  </a:lnTo>
                  <a:lnTo>
                    <a:pt x="1431" y="542"/>
                  </a:lnTo>
                  <a:lnTo>
                    <a:pt x="1431" y="544"/>
                  </a:lnTo>
                  <a:lnTo>
                    <a:pt x="1431" y="546"/>
                  </a:lnTo>
                  <a:lnTo>
                    <a:pt x="1431" y="548"/>
                  </a:lnTo>
                  <a:lnTo>
                    <a:pt x="1431" y="550"/>
                  </a:lnTo>
                  <a:lnTo>
                    <a:pt x="1431" y="552"/>
                  </a:lnTo>
                  <a:lnTo>
                    <a:pt x="1431" y="554"/>
                  </a:lnTo>
                  <a:lnTo>
                    <a:pt x="1433" y="554"/>
                  </a:lnTo>
                  <a:lnTo>
                    <a:pt x="1433" y="556"/>
                  </a:lnTo>
                  <a:lnTo>
                    <a:pt x="1435" y="558"/>
                  </a:lnTo>
                  <a:lnTo>
                    <a:pt x="1435" y="560"/>
                  </a:lnTo>
                  <a:lnTo>
                    <a:pt x="1433" y="560"/>
                  </a:lnTo>
                  <a:lnTo>
                    <a:pt x="1433" y="562"/>
                  </a:lnTo>
                  <a:lnTo>
                    <a:pt x="1431" y="562"/>
                  </a:lnTo>
                  <a:lnTo>
                    <a:pt x="1431" y="564"/>
                  </a:lnTo>
                  <a:lnTo>
                    <a:pt x="1433" y="564"/>
                  </a:lnTo>
                  <a:lnTo>
                    <a:pt x="1433" y="566"/>
                  </a:lnTo>
                  <a:lnTo>
                    <a:pt x="1431" y="566"/>
                  </a:lnTo>
                  <a:lnTo>
                    <a:pt x="1431" y="568"/>
                  </a:lnTo>
                  <a:lnTo>
                    <a:pt x="1429" y="568"/>
                  </a:lnTo>
                  <a:lnTo>
                    <a:pt x="1429" y="570"/>
                  </a:lnTo>
                  <a:lnTo>
                    <a:pt x="1429" y="572"/>
                  </a:lnTo>
                  <a:lnTo>
                    <a:pt x="1427" y="572"/>
                  </a:lnTo>
                  <a:lnTo>
                    <a:pt x="1427" y="574"/>
                  </a:lnTo>
                  <a:lnTo>
                    <a:pt x="1429" y="574"/>
                  </a:lnTo>
                  <a:lnTo>
                    <a:pt x="1429" y="576"/>
                  </a:lnTo>
                  <a:lnTo>
                    <a:pt x="1429" y="578"/>
                  </a:lnTo>
                  <a:lnTo>
                    <a:pt x="1429" y="580"/>
                  </a:lnTo>
                  <a:lnTo>
                    <a:pt x="1429" y="582"/>
                  </a:lnTo>
                  <a:lnTo>
                    <a:pt x="1427" y="582"/>
                  </a:lnTo>
                  <a:lnTo>
                    <a:pt x="1427" y="584"/>
                  </a:lnTo>
                  <a:lnTo>
                    <a:pt x="1429" y="584"/>
                  </a:lnTo>
                  <a:lnTo>
                    <a:pt x="1429" y="586"/>
                  </a:lnTo>
                  <a:lnTo>
                    <a:pt x="1427" y="588"/>
                  </a:lnTo>
                  <a:lnTo>
                    <a:pt x="1425" y="590"/>
                  </a:lnTo>
                  <a:lnTo>
                    <a:pt x="1423" y="592"/>
                  </a:lnTo>
                  <a:lnTo>
                    <a:pt x="1423" y="593"/>
                  </a:lnTo>
                  <a:lnTo>
                    <a:pt x="1425" y="593"/>
                  </a:lnTo>
                  <a:lnTo>
                    <a:pt x="1425" y="595"/>
                  </a:lnTo>
                  <a:lnTo>
                    <a:pt x="1425" y="597"/>
                  </a:lnTo>
                  <a:lnTo>
                    <a:pt x="1425" y="599"/>
                  </a:lnTo>
                  <a:lnTo>
                    <a:pt x="1427" y="601"/>
                  </a:lnTo>
                  <a:lnTo>
                    <a:pt x="1427" y="603"/>
                  </a:lnTo>
                  <a:lnTo>
                    <a:pt x="1427" y="605"/>
                  </a:lnTo>
                  <a:lnTo>
                    <a:pt x="1427" y="607"/>
                  </a:lnTo>
                  <a:lnTo>
                    <a:pt x="1425" y="607"/>
                  </a:lnTo>
                  <a:lnTo>
                    <a:pt x="1423" y="607"/>
                  </a:lnTo>
                  <a:lnTo>
                    <a:pt x="1421" y="607"/>
                  </a:lnTo>
                  <a:lnTo>
                    <a:pt x="1421" y="605"/>
                  </a:lnTo>
                  <a:lnTo>
                    <a:pt x="1421" y="603"/>
                  </a:lnTo>
                  <a:lnTo>
                    <a:pt x="1419" y="603"/>
                  </a:lnTo>
                  <a:lnTo>
                    <a:pt x="1419" y="605"/>
                  </a:lnTo>
                  <a:lnTo>
                    <a:pt x="1419" y="607"/>
                  </a:lnTo>
                  <a:lnTo>
                    <a:pt x="1419" y="609"/>
                  </a:lnTo>
                  <a:lnTo>
                    <a:pt x="1419" y="611"/>
                  </a:lnTo>
                  <a:lnTo>
                    <a:pt x="1419" y="613"/>
                  </a:lnTo>
                  <a:lnTo>
                    <a:pt x="1419" y="615"/>
                  </a:lnTo>
                  <a:lnTo>
                    <a:pt x="1417" y="617"/>
                  </a:lnTo>
                  <a:lnTo>
                    <a:pt x="1415" y="619"/>
                  </a:lnTo>
                  <a:lnTo>
                    <a:pt x="1415" y="621"/>
                  </a:lnTo>
                  <a:lnTo>
                    <a:pt x="1413" y="621"/>
                  </a:lnTo>
                  <a:lnTo>
                    <a:pt x="1411" y="621"/>
                  </a:lnTo>
                  <a:lnTo>
                    <a:pt x="1411" y="623"/>
                  </a:lnTo>
                  <a:lnTo>
                    <a:pt x="1411" y="625"/>
                  </a:lnTo>
                  <a:lnTo>
                    <a:pt x="1413" y="625"/>
                  </a:lnTo>
                  <a:lnTo>
                    <a:pt x="1411" y="627"/>
                  </a:lnTo>
                  <a:lnTo>
                    <a:pt x="1411" y="629"/>
                  </a:lnTo>
                  <a:lnTo>
                    <a:pt x="1411" y="631"/>
                  </a:lnTo>
                  <a:lnTo>
                    <a:pt x="1409" y="631"/>
                  </a:lnTo>
                  <a:lnTo>
                    <a:pt x="1407" y="633"/>
                  </a:lnTo>
                  <a:lnTo>
                    <a:pt x="1406" y="633"/>
                  </a:lnTo>
                  <a:lnTo>
                    <a:pt x="1406" y="635"/>
                  </a:lnTo>
                  <a:lnTo>
                    <a:pt x="1404" y="637"/>
                  </a:lnTo>
                  <a:lnTo>
                    <a:pt x="1404" y="639"/>
                  </a:lnTo>
                  <a:lnTo>
                    <a:pt x="1406" y="641"/>
                  </a:lnTo>
                  <a:lnTo>
                    <a:pt x="1406" y="643"/>
                  </a:lnTo>
                  <a:lnTo>
                    <a:pt x="1404" y="643"/>
                  </a:lnTo>
                  <a:lnTo>
                    <a:pt x="1402" y="643"/>
                  </a:lnTo>
                  <a:lnTo>
                    <a:pt x="1400" y="643"/>
                  </a:lnTo>
                  <a:lnTo>
                    <a:pt x="1398" y="643"/>
                  </a:lnTo>
                  <a:lnTo>
                    <a:pt x="1396" y="643"/>
                  </a:lnTo>
                  <a:lnTo>
                    <a:pt x="1396" y="645"/>
                  </a:lnTo>
                  <a:lnTo>
                    <a:pt x="1396" y="647"/>
                  </a:lnTo>
                  <a:lnTo>
                    <a:pt x="1396" y="649"/>
                  </a:lnTo>
                  <a:lnTo>
                    <a:pt x="1396" y="651"/>
                  </a:lnTo>
                  <a:lnTo>
                    <a:pt x="1396" y="653"/>
                  </a:lnTo>
                  <a:lnTo>
                    <a:pt x="1396" y="655"/>
                  </a:lnTo>
                  <a:lnTo>
                    <a:pt x="1396" y="657"/>
                  </a:lnTo>
                  <a:lnTo>
                    <a:pt x="1396" y="659"/>
                  </a:lnTo>
                  <a:lnTo>
                    <a:pt x="1396" y="660"/>
                  </a:lnTo>
                  <a:lnTo>
                    <a:pt x="1396" y="662"/>
                  </a:lnTo>
                  <a:lnTo>
                    <a:pt x="1398" y="664"/>
                  </a:lnTo>
                  <a:lnTo>
                    <a:pt x="1398" y="666"/>
                  </a:lnTo>
                  <a:lnTo>
                    <a:pt x="1398" y="668"/>
                  </a:lnTo>
                  <a:lnTo>
                    <a:pt x="1398" y="670"/>
                  </a:lnTo>
                  <a:lnTo>
                    <a:pt x="1398" y="672"/>
                  </a:lnTo>
                  <a:lnTo>
                    <a:pt x="1398" y="674"/>
                  </a:lnTo>
                  <a:lnTo>
                    <a:pt x="1400" y="674"/>
                  </a:lnTo>
                  <a:lnTo>
                    <a:pt x="1400" y="676"/>
                  </a:lnTo>
                  <a:lnTo>
                    <a:pt x="1398" y="676"/>
                  </a:lnTo>
                  <a:lnTo>
                    <a:pt x="1398" y="678"/>
                  </a:lnTo>
                  <a:lnTo>
                    <a:pt x="1396" y="678"/>
                  </a:lnTo>
                  <a:lnTo>
                    <a:pt x="1396" y="680"/>
                  </a:lnTo>
                  <a:lnTo>
                    <a:pt x="1396" y="682"/>
                  </a:lnTo>
                  <a:lnTo>
                    <a:pt x="1396" y="684"/>
                  </a:lnTo>
                  <a:lnTo>
                    <a:pt x="1396" y="686"/>
                  </a:lnTo>
                  <a:lnTo>
                    <a:pt x="1394" y="686"/>
                  </a:lnTo>
                  <a:lnTo>
                    <a:pt x="1394" y="688"/>
                  </a:lnTo>
                  <a:lnTo>
                    <a:pt x="1392" y="690"/>
                  </a:lnTo>
                  <a:lnTo>
                    <a:pt x="1392" y="692"/>
                  </a:lnTo>
                  <a:lnTo>
                    <a:pt x="1390" y="692"/>
                  </a:lnTo>
                  <a:lnTo>
                    <a:pt x="1390" y="694"/>
                  </a:lnTo>
                  <a:lnTo>
                    <a:pt x="1388" y="696"/>
                  </a:lnTo>
                  <a:lnTo>
                    <a:pt x="1388" y="698"/>
                  </a:lnTo>
                  <a:lnTo>
                    <a:pt x="1386" y="700"/>
                  </a:lnTo>
                  <a:lnTo>
                    <a:pt x="1384" y="700"/>
                  </a:lnTo>
                  <a:lnTo>
                    <a:pt x="1382" y="702"/>
                  </a:lnTo>
                  <a:lnTo>
                    <a:pt x="1380" y="704"/>
                  </a:lnTo>
                  <a:lnTo>
                    <a:pt x="1378" y="704"/>
                  </a:lnTo>
                  <a:lnTo>
                    <a:pt x="1378" y="706"/>
                  </a:lnTo>
                  <a:lnTo>
                    <a:pt x="1378" y="708"/>
                  </a:lnTo>
                  <a:lnTo>
                    <a:pt x="1378" y="710"/>
                  </a:lnTo>
                  <a:lnTo>
                    <a:pt x="1378" y="712"/>
                  </a:lnTo>
                  <a:lnTo>
                    <a:pt x="1378" y="714"/>
                  </a:lnTo>
                  <a:lnTo>
                    <a:pt x="1376" y="714"/>
                  </a:lnTo>
                  <a:lnTo>
                    <a:pt x="1376" y="716"/>
                  </a:lnTo>
                  <a:lnTo>
                    <a:pt x="1376" y="718"/>
                  </a:lnTo>
                  <a:lnTo>
                    <a:pt x="1376" y="720"/>
                  </a:lnTo>
                  <a:lnTo>
                    <a:pt x="1374" y="720"/>
                  </a:lnTo>
                  <a:lnTo>
                    <a:pt x="1374" y="722"/>
                  </a:lnTo>
                  <a:lnTo>
                    <a:pt x="1376" y="722"/>
                  </a:lnTo>
                  <a:lnTo>
                    <a:pt x="1376" y="724"/>
                  </a:lnTo>
                  <a:lnTo>
                    <a:pt x="1376" y="726"/>
                  </a:lnTo>
                  <a:lnTo>
                    <a:pt x="1374" y="726"/>
                  </a:lnTo>
                  <a:lnTo>
                    <a:pt x="1374" y="727"/>
                  </a:lnTo>
                  <a:lnTo>
                    <a:pt x="1374" y="729"/>
                  </a:lnTo>
                  <a:lnTo>
                    <a:pt x="1372" y="729"/>
                  </a:lnTo>
                  <a:lnTo>
                    <a:pt x="1372" y="731"/>
                  </a:lnTo>
                  <a:lnTo>
                    <a:pt x="1370" y="731"/>
                  </a:lnTo>
                  <a:lnTo>
                    <a:pt x="1368" y="731"/>
                  </a:lnTo>
                  <a:lnTo>
                    <a:pt x="1368" y="733"/>
                  </a:lnTo>
                  <a:lnTo>
                    <a:pt x="1366" y="733"/>
                  </a:lnTo>
                  <a:lnTo>
                    <a:pt x="1366" y="735"/>
                  </a:lnTo>
                  <a:lnTo>
                    <a:pt x="1364" y="735"/>
                  </a:lnTo>
                  <a:lnTo>
                    <a:pt x="1362" y="737"/>
                  </a:lnTo>
                  <a:lnTo>
                    <a:pt x="1362" y="739"/>
                  </a:lnTo>
                  <a:lnTo>
                    <a:pt x="1362" y="741"/>
                  </a:lnTo>
                  <a:lnTo>
                    <a:pt x="1360" y="741"/>
                  </a:lnTo>
                  <a:lnTo>
                    <a:pt x="1360" y="743"/>
                  </a:lnTo>
                  <a:lnTo>
                    <a:pt x="1360" y="745"/>
                  </a:lnTo>
                  <a:lnTo>
                    <a:pt x="1360" y="747"/>
                  </a:lnTo>
                  <a:lnTo>
                    <a:pt x="1358" y="747"/>
                  </a:lnTo>
                  <a:lnTo>
                    <a:pt x="1358" y="749"/>
                  </a:lnTo>
                  <a:lnTo>
                    <a:pt x="1356" y="749"/>
                  </a:lnTo>
                  <a:lnTo>
                    <a:pt x="1356" y="751"/>
                  </a:lnTo>
                  <a:lnTo>
                    <a:pt x="1354" y="751"/>
                  </a:lnTo>
                  <a:lnTo>
                    <a:pt x="1354" y="753"/>
                  </a:lnTo>
                  <a:lnTo>
                    <a:pt x="1352" y="753"/>
                  </a:lnTo>
                  <a:lnTo>
                    <a:pt x="1352" y="755"/>
                  </a:lnTo>
                  <a:lnTo>
                    <a:pt x="1352" y="757"/>
                  </a:lnTo>
                  <a:lnTo>
                    <a:pt x="1352" y="759"/>
                  </a:lnTo>
                  <a:lnTo>
                    <a:pt x="1350" y="761"/>
                  </a:lnTo>
                  <a:lnTo>
                    <a:pt x="1350" y="763"/>
                  </a:lnTo>
                  <a:lnTo>
                    <a:pt x="1348" y="763"/>
                  </a:lnTo>
                  <a:lnTo>
                    <a:pt x="1348" y="765"/>
                  </a:lnTo>
                  <a:lnTo>
                    <a:pt x="1346" y="767"/>
                  </a:lnTo>
                  <a:lnTo>
                    <a:pt x="1344" y="767"/>
                  </a:lnTo>
                  <a:lnTo>
                    <a:pt x="1344" y="769"/>
                  </a:lnTo>
                  <a:lnTo>
                    <a:pt x="1342" y="769"/>
                  </a:lnTo>
                  <a:lnTo>
                    <a:pt x="1340" y="769"/>
                  </a:lnTo>
                  <a:lnTo>
                    <a:pt x="1338" y="771"/>
                  </a:lnTo>
                  <a:lnTo>
                    <a:pt x="1337" y="771"/>
                  </a:lnTo>
                  <a:lnTo>
                    <a:pt x="1337" y="773"/>
                  </a:lnTo>
                  <a:lnTo>
                    <a:pt x="1335" y="773"/>
                  </a:lnTo>
                  <a:lnTo>
                    <a:pt x="1333" y="775"/>
                  </a:lnTo>
                  <a:lnTo>
                    <a:pt x="1329" y="777"/>
                  </a:lnTo>
                  <a:lnTo>
                    <a:pt x="1329" y="779"/>
                  </a:lnTo>
                  <a:lnTo>
                    <a:pt x="1327" y="781"/>
                  </a:lnTo>
                  <a:lnTo>
                    <a:pt x="1325" y="781"/>
                  </a:lnTo>
                  <a:lnTo>
                    <a:pt x="1323" y="781"/>
                  </a:lnTo>
                  <a:lnTo>
                    <a:pt x="1321" y="781"/>
                  </a:lnTo>
                  <a:lnTo>
                    <a:pt x="1321" y="783"/>
                  </a:lnTo>
                  <a:lnTo>
                    <a:pt x="1319" y="783"/>
                  </a:lnTo>
                  <a:lnTo>
                    <a:pt x="1319" y="785"/>
                  </a:lnTo>
                  <a:lnTo>
                    <a:pt x="1319" y="787"/>
                  </a:lnTo>
                  <a:lnTo>
                    <a:pt x="1317" y="787"/>
                  </a:lnTo>
                  <a:lnTo>
                    <a:pt x="1317" y="789"/>
                  </a:lnTo>
                  <a:lnTo>
                    <a:pt x="1315" y="789"/>
                  </a:lnTo>
                  <a:lnTo>
                    <a:pt x="1313" y="791"/>
                  </a:lnTo>
                  <a:lnTo>
                    <a:pt x="1311" y="791"/>
                  </a:lnTo>
                  <a:lnTo>
                    <a:pt x="1309" y="791"/>
                  </a:lnTo>
                  <a:lnTo>
                    <a:pt x="1309" y="793"/>
                  </a:lnTo>
                  <a:lnTo>
                    <a:pt x="1307" y="794"/>
                  </a:lnTo>
                  <a:lnTo>
                    <a:pt x="1307" y="796"/>
                  </a:lnTo>
                  <a:lnTo>
                    <a:pt x="1307" y="798"/>
                  </a:lnTo>
                  <a:lnTo>
                    <a:pt x="1305" y="798"/>
                  </a:lnTo>
                  <a:lnTo>
                    <a:pt x="1305" y="800"/>
                  </a:lnTo>
                  <a:lnTo>
                    <a:pt x="1303" y="800"/>
                  </a:lnTo>
                  <a:lnTo>
                    <a:pt x="1301" y="800"/>
                  </a:lnTo>
                  <a:lnTo>
                    <a:pt x="1299" y="800"/>
                  </a:lnTo>
                  <a:lnTo>
                    <a:pt x="1297" y="802"/>
                  </a:lnTo>
                  <a:lnTo>
                    <a:pt x="1297" y="804"/>
                  </a:lnTo>
                  <a:lnTo>
                    <a:pt x="1295" y="806"/>
                  </a:lnTo>
                  <a:lnTo>
                    <a:pt x="1295" y="808"/>
                  </a:lnTo>
                  <a:lnTo>
                    <a:pt x="1295" y="810"/>
                  </a:lnTo>
                  <a:lnTo>
                    <a:pt x="1293" y="810"/>
                  </a:lnTo>
                  <a:lnTo>
                    <a:pt x="1293" y="812"/>
                  </a:lnTo>
                  <a:lnTo>
                    <a:pt x="1291" y="812"/>
                  </a:lnTo>
                  <a:lnTo>
                    <a:pt x="1289" y="812"/>
                  </a:lnTo>
                  <a:lnTo>
                    <a:pt x="1285" y="814"/>
                  </a:lnTo>
                  <a:lnTo>
                    <a:pt x="1285" y="816"/>
                  </a:lnTo>
                  <a:lnTo>
                    <a:pt x="1283" y="816"/>
                  </a:lnTo>
                  <a:lnTo>
                    <a:pt x="1283" y="818"/>
                  </a:lnTo>
                  <a:lnTo>
                    <a:pt x="1281" y="818"/>
                  </a:lnTo>
                  <a:lnTo>
                    <a:pt x="1281" y="820"/>
                  </a:lnTo>
                  <a:lnTo>
                    <a:pt x="1281" y="822"/>
                  </a:lnTo>
                  <a:lnTo>
                    <a:pt x="1281" y="824"/>
                  </a:lnTo>
                  <a:lnTo>
                    <a:pt x="1281" y="826"/>
                  </a:lnTo>
                  <a:lnTo>
                    <a:pt x="1279" y="826"/>
                  </a:lnTo>
                  <a:lnTo>
                    <a:pt x="1279" y="828"/>
                  </a:lnTo>
                  <a:lnTo>
                    <a:pt x="1277" y="828"/>
                  </a:lnTo>
                  <a:lnTo>
                    <a:pt x="1277" y="830"/>
                  </a:lnTo>
                  <a:lnTo>
                    <a:pt x="1275" y="830"/>
                  </a:lnTo>
                  <a:lnTo>
                    <a:pt x="1273" y="830"/>
                  </a:lnTo>
                  <a:lnTo>
                    <a:pt x="1271" y="830"/>
                  </a:lnTo>
                  <a:lnTo>
                    <a:pt x="1271" y="832"/>
                  </a:lnTo>
                  <a:lnTo>
                    <a:pt x="1269" y="832"/>
                  </a:lnTo>
                  <a:lnTo>
                    <a:pt x="1269" y="834"/>
                  </a:lnTo>
                  <a:lnTo>
                    <a:pt x="1268" y="834"/>
                  </a:lnTo>
                  <a:lnTo>
                    <a:pt x="1268" y="836"/>
                  </a:lnTo>
                  <a:lnTo>
                    <a:pt x="1268" y="838"/>
                  </a:lnTo>
                  <a:lnTo>
                    <a:pt x="1266" y="838"/>
                  </a:lnTo>
                  <a:lnTo>
                    <a:pt x="1266" y="840"/>
                  </a:lnTo>
                  <a:lnTo>
                    <a:pt x="1266" y="842"/>
                  </a:lnTo>
                  <a:lnTo>
                    <a:pt x="1264" y="842"/>
                  </a:lnTo>
                  <a:lnTo>
                    <a:pt x="1264" y="844"/>
                  </a:lnTo>
                  <a:lnTo>
                    <a:pt x="1262" y="844"/>
                  </a:lnTo>
                  <a:lnTo>
                    <a:pt x="1260" y="844"/>
                  </a:lnTo>
                  <a:lnTo>
                    <a:pt x="1258" y="842"/>
                  </a:lnTo>
                  <a:lnTo>
                    <a:pt x="1258" y="840"/>
                  </a:lnTo>
                  <a:lnTo>
                    <a:pt x="1256" y="840"/>
                  </a:lnTo>
                  <a:lnTo>
                    <a:pt x="1254" y="840"/>
                  </a:lnTo>
                  <a:lnTo>
                    <a:pt x="1252" y="840"/>
                  </a:lnTo>
                  <a:lnTo>
                    <a:pt x="1250" y="840"/>
                  </a:lnTo>
                  <a:lnTo>
                    <a:pt x="1248" y="840"/>
                  </a:lnTo>
                  <a:lnTo>
                    <a:pt x="1248" y="842"/>
                  </a:lnTo>
                  <a:lnTo>
                    <a:pt x="1248" y="844"/>
                  </a:lnTo>
                  <a:lnTo>
                    <a:pt x="1248" y="846"/>
                  </a:lnTo>
                  <a:lnTo>
                    <a:pt x="1246" y="846"/>
                  </a:lnTo>
                  <a:lnTo>
                    <a:pt x="1246" y="848"/>
                  </a:lnTo>
                  <a:lnTo>
                    <a:pt x="1244" y="848"/>
                  </a:lnTo>
                  <a:lnTo>
                    <a:pt x="1244" y="850"/>
                  </a:lnTo>
                  <a:lnTo>
                    <a:pt x="1242" y="850"/>
                  </a:lnTo>
                  <a:lnTo>
                    <a:pt x="1242" y="852"/>
                  </a:lnTo>
                  <a:lnTo>
                    <a:pt x="1240" y="852"/>
                  </a:lnTo>
                  <a:lnTo>
                    <a:pt x="1238" y="852"/>
                  </a:lnTo>
                  <a:lnTo>
                    <a:pt x="1236" y="852"/>
                  </a:lnTo>
                  <a:lnTo>
                    <a:pt x="1236" y="850"/>
                  </a:lnTo>
                  <a:lnTo>
                    <a:pt x="1234" y="850"/>
                  </a:lnTo>
                  <a:lnTo>
                    <a:pt x="1234" y="852"/>
                  </a:lnTo>
                  <a:lnTo>
                    <a:pt x="1232" y="854"/>
                  </a:lnTo>
                  <a:lnTo>
                    <a:pt x="1232" y="856"/>
                  </a:lnTo>
                  <a:lnTo>
                    <a:pt x="1232" y="858"/>
                  </a:lnTo>
                  <a:lnTo>
                    <a:pt x="1232" y="860"/>
                  </a:lnTo>
                  <a:lnTo>
                    <a:pt x="1234" y="861"/>
                  </a:lnTo>
                  <a:lnTo>
                    <a:pt x="1234" y="863"/>
                  </a:lnTo>
                  <a:lnTo>
                    <a:pt x="1236" y="863"/>
                  </a:lnTo>
                  <a:lnTo>
                    <a:pt x="1236" y="865"/>
                  </a:lnTo>
                  <a:lnTo>
                    <a:pt x="1236" y="867"/>
                  </a:lnTo>
                  <a:lnTo>
                    <a:pt x="1238" y="869"/>
                  </a:lnTo>
                  <a:lnTo>
                    <a:pt x="1238" y="871"/>
                  </a:lnTo>
                  <a:lnTo>
                    <a:pt x="1238" y="873"/>
                  </a:lnTo>
                  <a:lnTo>
                    <a:pt x="1236" y="873"/>
                  </a:lnTo>
                  <a:lnTo>
                    <a:pt x="1236" y="875"/>
                  </a:lnTo>
                  <a:lnTo>
                    <a:pt x="1234" y="875"/>
                  </a:lnTo>
                  <a:lnTo>
                    <a:pt x="1230" y="875"/>
                  </a:lnTo>
                  <a:lnTo>
                    <a:pt x="1228" y="877"/>
                  </a:lnTo>
                  <a:lnTo>
                    <a:pt x="1226" y="877"/>
                  </a:lnTo>
                  <a:lnTo>
                    <a:pt x="1224" y="879"/>
                  </a:lnTo>
                  <a:lnTo>
                    <a:pt x="1224" y="881"/>
                  </a:lnTo>
                  <a:lnTo>
                    <a:pt x="1224" y="883"/>
                  </a:lnTo>
                  <a:lnTo>
                    <a:pt x="1226" y="885"/>
                  </a:lnTo>
                  <a:lnTo>
                    <a:pt x="1226" y="887"/>
                  </a:lnTo>
                  <a:lnTo>
                    <a:pt x="1228" y="887"/>
                  </a:lnTo>
                  <a:lnTo>
                    <a:pt x="1228" y="889"/>
                  </a:lnTo>
                  <a:lnTo>
                    <a:pt x="1228" y="891"/>
                  </a:lnTo>
                  <a:lnTo>
                    <a:pt x="1226" y="891"/>
                  </a:lnTo>
                  <a:lnTo>
                    <a:pt x="1226" y="893"/>
                  </a:lnTo>
                  <a:lnTo>
                    <a:pt x="1226" y="895"/>
                  </a:lnTo>
                  <a:lnTo>
                    <a:pt x="1224" y="895"/>
                  </a:lnTo>
                  <a:lnTo>
                    <a:pt x="1224" y="897"/>
                  </a:lnTo>
                  <a:lnTo>
                    <a:pt x="1224" y="899"/>
                  </a:lnTo>
                  <a:lnTo>
                    <a:pt x="1224" y="901"/>
                  </a:lnTo>
                  <a:lnTo>
                    <a:pt x="1224" y="903"/>
                  </a:lnTo>
                  <a:lnTo>
                    <a:pt x="1222" y="905"/>
                  </a:lnTo>
                  <a:lnTo>
                    <a:pt x="1222" y="907"/>
                  </a:lnTo>
                  <a:lnTo>
                    <a:pt x="1222" y="909"/>
                  </a:lnTo>
                  <a:lnTo>
                    <a:pt x="1220" y="909"/>
                  </a:lnTo>
                  <a:lnTo>
                    <a:pt x="1218" y="909"/>
                  </a:lnTo>
                  <a:lnTo>
                    <a:pt x="1218" y="911"/>
                  </a:lnTo>
                  <a:lnTo>
                    <a:pt x="1216" y="911"/>
                  </a:lnTo>
                  <a:lnTo>
                    <a:pt x="1216" y="913"/>
                  </a:lnTo>
                  <a:lnTo>
                    <a:pt x="1216" y="915"/>
                  </a:lnTo>
                  <a:lnTo>
                    <a:pt x="1216" y="917"/>
                  </a:lnTo>
                  <a:lnTo>
                    <a:pt x="1214" y="917"/>
                  </a:lnTo>
                  <a:lnTo>
                    <a:pt x="1214" y="919"/>
                  </a:lnTo>
                  <a:lnTo>
                    <a:pt x="1214" y="921"/>
                  </a:lnTo>
                  <a:lnTo>
                    <a:pt x="1214" y="923"/>
                  </a:lnTo>
                  <a:lnTo>
                    <a:pt x="1212" y="923"/>
                  </a:lnTo>
                  <a:lnTo>
                    <a:pt x="1212" y="925"/>
                  </a:lnTo>
                  <a:lnTo>
                    <a:pt x="1212" y="927"/>
                  </a:lnTo>
                  <a:lnTo>
                    <a:pt x="1212" y="928"/>
                  </a:lnTo>
                  <a:lnTo>
                    <a:pt x="1212" y="930"/>
                  </a:lnTo>
                  <a:lnTo>
                    <a:pt x="1212" y="932"/>
                  </a:lnTo>
                  <a:lnTo>
                    <a:pt x="1212" y="934"/>
                  </a:lnTo>
                  <a:lnTo>
                    <a:pt x="1212" y="936"/>
                  </a:lnTo>
                  <a:lnTo>
                    <a:pt x="1212" y="938"/>
                  </a:lnTo>
                  <a:lnTo>
                    <a:pt x="1212" y="940"/>
                  </a:lnTo>
                  <a:lnTo>
                    <a:pt x="1210" y="940"/>
                  </a:lnTo>
                  <a:lnTo>
                    <a:pt x="1210" y="938"/>
                  </a:lnTo>
                  <a:lnTo>
                    <a:pt x="1210" y="936"/>
                  </a:lnTo>
                  <a:lnTo>
                    <a:pt x="1208" y="936"/>
                  </a:lnTo>
                  <a:lnTo>
                    <a:pt x="1206" y="936"/>
                  </a:lnTo>
                  <a:lnTo>
                    <a:pt x="1206" y="938"/>
                  </a:lnTo>
                  <a:lnTo>
                    <a:pt x="1204" y="940"/>
                  </a:lnTo>
                  <a:lnTo>
                    <a:pt x="1202" y="942"/>
                  </a:lnTo>
                  <a:lnTo>
                    <a:pt x="1202" y="944"/>
                  </a:lnTo>
                  <a:lnTo>
                    <a:pt x="1204" y="944"/>
                  </a:lnTo>
                  <a:lnTo>
                    <a:pt x="1204" y="946"/>
                  </a:lnTo>
                  <a:lnTo>
                    <a:pt x="1206" y="948"/>
                  </a:lnTo>
                  <a:lnTo>
                    <a:pt x="1206" y="950"/>
                  </a:lnTo>
                  <a:lnTo>
                    <a:pt x="1206" y="952"/>
                  </a:lnTo>
                  <a:lnTo>
                    <a:pt x="1208" y="956"/>
                  </a:lnTo>
                  <a:lnTo>
                    <a:pt x="1208" y="958"/>
                  </a:lnTo>
                  <a:lnTo>
                    <a:pt x="1206" y="958"/>
                  </a:lnTo>
                  <a:lnTo>
                    <a:pt x="1206" y="960"/>
                  </a:lnTo>
                  <a:lnTo>
                    <a:pt x="1204" y="962"/>
                  </a:lnTo>
                  <a:lnTo>
                    <a:pt x="1204" y="964"/>
                  </a:lnTo>
                  <a:lnTo>
                    <a:pt x="1204" y="966"/>
                  </a:lnTo>
                  <a:lnTo>
                    <a:pt x="1202" y="966"/>
                  </a:lnTo>
                  <a:lnTo>
                    <a:pt x="1202" y="968"/>
                  </a:lnTo>
                  <a:lnTo>
                    <a:pt x="1200" y="968"/>
                  </a:lnTo>
                  <a:lnTo>
                    <a:pt x="1200" y="970"/>
                  </a:lnTo>
                  <a:lnTo>
                    <a:pt x="1199" y="970"/>
                  </a:lnTo>
                  <a:lnTo>
                    <a:pt x="1199" y="972"/>
                  </a:lnTo>
                  <a:lnTo>
                    <a:pt x="1199" y="974"/>
                  </a:lnTo>
                  <a:lnTo>
                    <a:pt x="1200" y="976"/>
                  </a:lnTo>
                  <a:lnTo>
                    <a:pt x="1202" y="976"/>
                  </a:lnTo>
                  <a:lnTo>
                    <a:pt x="1202" y="978"/>
                  </a:lnTo>
                  <a:lnTo>
                    <a:pt x="1202" y="980"/>
                  </a:lnTo>
                  <a:lnTo>
                    <a:pt x="1204" y="980"/>
                  </a:lnTo>
                  <a:lnTo>
                    <a:pt x="1204" y="982"/>
                  </a:lnTo>
                  <a:lnTo>
                    <a:pt x="1204" y="984"/>
                  </a:lnTo>
                  <a:lnTo>
                    <a:pt x="1204" y="986"/>
                  </a:lnTo>
                  <a:lnTo>
                    <a:pt x="1204" y="988"/>
                  </a:lnTo>
                  <a:lnTo>
                    <a:pt x="1206" y="988"/>
                  </a:lnTo>
                  <a:lnTo>
                    <a:pt x="1206" y="990"/>
                  </a:lnTo>
                  <a:lnTo>
                    <a:pt x="1208" y="990"/>
                  </a:lnTo>
                  <a:lnTo>
                    <a:pt x="1208" y="992"/>
                  </a:lnTo>
                  <a:lnTo>
                    <a:pt x="1208" y="994"/>
                  </a:lnTo>
                  <a:lnTo>
                    <a:pt x="1206" y="994"/>
                  </a:lnTo>
                  <a:lnTo>
                    <a:pt x="1204" y="994"/>
                  </a:lnTo>
                  <a:lnTo>
                    <a:pt x="1202" y="994"/>
                  </a:lnTo>
                  <a:lnTo>
                    <a:pt x="1200" y="994"/>
                  </a:lnTo>
                  <a:lnTo>
                    <a:pt x="1197" y="994"/>
                  </a:lnTo>
                  <a:lnTo>
                    <a:pt x="1195" y="994"/>
                  </a:lnTo>
                  <a:lnTo>
                    <a:pt x="1195" y="995"/>
                  </a:lnTo>
                  <a:lnTo>
                    <a:pt x="1195" y="997"/>
                  </a:lnTo>
                  <a:lnTo>
                    <a:pt x="1195" y="999"/>
                  </a:lnTo>
                  <a:lnTo>
                    <a:pt x="1197" y="999"/>
                  </a:lnTo>
                  <a:lnTo>
                    <a:pt x="1199" y="999"/>
                  </a:lnTo>
                  <a:lnTo>
                    <a:pt x="1199" y="1001"/>
                  </a:lnTo>
                  <a:lnTo>
                    <a:pt x="1197" y="1003"/>
                  </a:lnTo>
                  <a:lnTo>
                    <a:pt x="1197" y="1005"/>
                  </a:lnTo>
                  <a:lnTo>
                    <a:pt x="1195" y="1007"/>
                  </a:lnTo>
                  <a:lnTo>
                    <a:pt x="1197" y="1009"/>
                  </a:lnTo>
                  <a:lnTo>
                    <a:pt x="1197" y="1011"/>
                  </a:lnTo>
                  <a:lnTo>
                    <a:pt x="1197" y="1013"/>
                  </a:lnTo>
                  <a:lnTo>
                    <a:pt x="1197" y="1015"/>
                  </a:lnTo>
                  <a:lnTo>
                    <a:pt x="1197" y="1017"/>
                  </a:lnTo>
                  <a:lnTo>
                    <a:pt x="1197" y="1019"/>
                  </a:lnTo>
                  <a:lnTo>
                    <a:pt x="1195" y="1019"/>
                  </a:lnTo>
                  <a:lnTo>
                    <a:pt x="1193" y="1019"/>
                  </a:lnTo>
                  <a:lnTo>
                    <a:pt x="1191" y="1019"/>
                  </a:lnTo>
                  <a:lnTo>
                    <a:pt x="1191" y="1017"/>
                  </a:lnTo>
                  <a:lnTo>
                    <a:pt x="1189" y="1015"/>
                  </a:lnTo>
                  <a:lnTo>
                    <a:pt x="1187" y="1015"/>
                  </a:lnTo>
                  <a:lnTo>
                    <a:pt x="1185" y="1013"/>
                  </a:lnTo>
                  <a:lnTo>
                    <a:pt x="1183" y="1013"/>
                  </a:lnTo>
                  <a:lnTo>
                    <a:pt x="1181" y="1013"/>
                  </a:lnTo>
                  <a:lnTo>
                    <a:pt x="1181" y="1015"/>
                  </a:lnTo>
                  <a:lnTo>
                    <a:pt x="1181" y="1017"/>
                  </a:lnTo>
                  <a:lnTo>
                    <a:pt x="1181" y="1019"/>
                  </a:lnTo>
                  <a:lnTo>
                    <a:pt x="1183" y="1019"/>
                  </a:lnTo>
                  <a:lnTo>
                    <a:pt x="1183" y="1021"/>
                  </a:lnTo>
                  <a:lnTo>
                    <a:pt x="1185" y="1023"/>
                  </a:lnTo>
                  <a:lnTo>
                    <a:pt x="1185" y="1025"/>
                  </a:lnTo>
                  <a:lnTo>
                    <a:pt x="1185" y="1027"/>
                  </a:lnTo>
                  <a:lnTo>
                    <a:pt x="1183" y="1029"/>
                  </a:lnTo>
                  <a:lnTo>
                    <a:pt x="1183" y="1031"/>
                  </a:lnTo>
                  <a:lnTo>
                    <a:pt x="1181" y="1033"/>
                  </a:lnTo>
                  <a:lnTo>
                    <a:pt x="1179" y="1033"/>
                  </a:lnTo>
                  <a:lnTo>
                    <a:pt x="1177" y="1033"/>
                  </a:lnTo>
                  <a:lnTo>
                    <a:pt x="1177" y="1035"/>
                  </a:lnTo>
                  <a:lnTo>
                    <a:pt x="1177" y="1037"/>
                  </a:lnTo>
                  <a:lnTo>
                    <a:pt x="1175" y="1039"/>
                  </a:lnTo>
                  <a:lnTo>
                    <a:pt x="1175" y="1041"/>
                  </a:lnTo>
                  <a:lnTo>
                    <a:pt x="1175" y="1043"/>
                  </a:lnTo>
                  <a:lnTo>
                    <a:pt x="1177" y="1043"/>
                  </a:lnTo>
                  <a:lnTo>
                    <a:pt x="1177" y="1047"/>
                  </a:lnTo>
                  <a:lnTo>
                    <a:pt x="1177" y="1049"/>
                  </a:lnTo>
                  <a:lnTo>
                    <a:pt x="1177" y="1051"/>
                  </a:lnTo>
                  <a:lnTo>
                    <a:pt x="1177" y="1053"/>
                  </a:lnTo>
                  <a:lnTo>
                    <a:pt x="1175" y="1053"/>
                  </a:lnTo>
                  <a:lnTo>
                    <a:pt x="1175" y="1051"/>
                  </a:lnTo>
                  <a:lnTo>
                    <a:pt x="1173" y="1051"/>
                  </a:lnTo>
                  <a:lnTo>
                    <a:pt x="1171" y="1051"/>
                  </a:lnTo>
                  <a:lnTo>
                    <a:pt x="1169" y="1051"/>
                  </a:lnTo>
                  <a:lnTo>
                    <a:pt x="1167" y="1051"/>
                  </a:lnTo>
                  <a:lnTo>
                    <a:pt x="1165" y="1051"/>
                  </a:lnTo>
                  <a:lnTo>
                    <a:pt x="1163" y="1053"/>
                  </a:lnTo>
                  <a:lnTo>
                    <a:pt x="1163" y="1055"/>
                  </a:lnTo>
                  <a:lnTo>
                    <a:pt x="1163" y="1057"/>
                  </a:lnTo>
                  <a:lnTo>
                    <a:pt x="1165" y="1057"/>
                  </a:lnTo>
                  <a:lnTo>
                    <a:pt x="1165" y="1059"/>
                  </a:lnTo>
                  <a:lnTo>
                    <a:pt x="1165" y="1061"/>
                  </a:lnTo>
                  <a:lnTo>
                    <a:pt x="1167" y="1061"/>
                  </a:lnTo>
                  <a:lnTo>
                    <a:pt x="1165" y="1063"/>
                  </a:lnTo>
                  <a:lnTo>
                    <a:pt x="1163" y="1064"/>
                  </a:lnTo>
                  <a:lnTo>
                    <a:pt x="1161" y="1066"/>
                  </a:lnTo>
                  <a:lnTo>
                    <a:pt x="1159" y="1068"/>
                  </a:lnTo>
                  <a:lnTo>
                    <a:pt x="1159" y="1070"/>
                  </a:lnTo>
                  <a:lnTo>
                    <a:pt x="1159" y="1072"/>
                  </a:lnTo>
                  <a:lnTo>
                    <a:pt x="1159" y="1074"/>
                  </a:lnTo>
                  <a:lnTo>
                    <a:pt x="1159" y="1076"/>
                  </a:lnTo>
                  <a:lnTo>
                    <a:pt x="1157" y="1078"/>
                  </a:lnTo>
                  <a:lnTo>
                    <a:pt x="1157" y="1080"/>
                  </a:lnTo>
                  <a:lnTo>
                    <a:pt x="1155" y="1082"/>
                  </a:lnTo>
                  <a:lnTo>
                    <a:pt x="1153" y="1082"/>
                  </a:lnTo>
                  <a:lnTo>
                    <a:pt x="1151" y="1080"/>
                  </a:lnTo>
                  <a:lnTo>
                    <a:pt x="1149" y="1080"/>
                  </a:lnTo>
                  <a:lnTo>
                    <a:pt x="1149" y="1078"/>
                  </a:lnTo>
                  <a:lnTo>
                    <a:pt x="1147" y="1078"/>
                  </a:lnTo>
                  <a:lnTo>
                    <a:pt x="1145" y="1078"/>
                  </a:lnTo>
                  <a:lnTo>
                    <a:pt x="1141" y="1078"/>
                  </a:lnTo>
                  <a:lnTo>
                    <a:pt x="1139" y="1080"/>
                  </a:lnTo>
                  <a:lnTo>
                    <a:pt x="1137" y="1080"/>
                  </a:lnTo>
                  <a:lnTo>
                    <a:pt x="1137" y="1082"/>
                  </a:lnTo>
                  <a:lnTo>
                    <a:pt x="1139" y="1084"/>
                  </a:lnTo>
                  <a:lnTo>
                    <a:pt x="1139" y="1086"/>
                  </a:lnTo>
                  <a:lnTo>
                    <a:pt x="1141" y="1090"/>
                  </a:lnTo>
                  <a:lnTo>
                    <a:pt x="1141" y="1092"/>
                  </a:lnTo>
                  <a:lnTo>
                    <a:pt x="1143" y="1094"/>
                  </a:lnTo>
                  <a:lnTo>
                    <a:pt x="1145" y="1094"/>
                  </a:lnTo>
                  <a:lnTo>
                    <a:pt x="1145" y="1096"/>
                  </a:lnTo>
                  <a:lnTo>
                    <a:pt x="1147" y="1096"/>
                  </a:lnTo>
                  <a:lnTo>
                    <a:pt x="1147" y="1098"/>
                  </a:lnTo>
                  <a:lnTo>
                    <a:pt x="1145" y="1098"/>
                  </a:lnTo>
                  <a:lnTo>
                    <a:pt x="1145" y="1100"/>
                  </a:lnTo>
                  <a:lnTo>
                    <a:pt x="1145" y="1102"/>
                  </a:lnTo>
                  <a:lnTo>
                    <a:pt x="1145" y="1104"/>
                  </a:lnTo>
                  <a:lnTo>
                    <a:pt x="1143" y="1106"/>
                  </a:lnTo>
                  <a:lnTo>
                    <a:pt x="1141" y="1108"/>
                  </a:lnTo>
                  <a:lnTo>
                    <a:pt x="1141" y="1110"/>
                  </a:lnTo>
                  <a:lnTo>
                    <a:pt x="1141" y="1112"/>
                  </a:lnTo>
                  <a:lnTo>
                    <a:pt x="1141" y="1114"/>
                  </a:lnTo>
                  <a:lnTo>
                    <a:pt x="1139" y="1116"/>
                  </a:lnTo>
                  <a:lnTo>
                    <a:pt x="1141" y="1118"/>
                  </a:lnTo>
                  <a:lnTo>
                    <a:pt x="1141" y="1120"/>
                  </a:lnTo>
                  <a:lnTo>
                    <a:pt x="1141" y="1122"/>
                  </a:lnTo>
                  <a:lnTo>
                    <a:pt x="1139" y="1122"/>
                  </a:lnTo>
                  <a:lnTo>
                    <a:pt x="1137" y="1122"/>
                  </a:lnTo>
                  <a:lnTo>
                    <a:pt x="1135" y="1124"/>
                  </a:lnTo>
                  <a:lnTo>
                    <a:pt x="1133" y="1124"/>
                  </a:lnTo>
                  <a:lnTo>
                    <a:pt x="1131" y="1126"/>
                  </a:lnTo>
                  <a:lnTo>
                    <a:pt x="1130" y="1128"/>
                  </a:lnTo>
                  <a:lnTo>
                    <a:pt x="1128" y="1130"/>
                  </a:lnTo>
                  <a:lnTo>
                    <a:pt x="1126" y="1130"/>
                  </a:lnTo>
                  <a:lnTo>
                    <a:pt x="1126" y="1131"/>
                  </a:lnTo>
                  <a:lnTo>
                    <a:pt x="1124" y="1133"/>
                  </a:lnTo>
                  <a:lnTo>
                    <a:pt x="1124" y="1135"/>
                  </a:lnTo>
                  <a:lnTo>
                    <a:pt x="1126" y="1135"/>
                  </a:lnTo>
                  <a:lnTo>
                    <a:pt x="1126" y="1137"/>
                  </a:lnTo>
                  <a:lnTo>
                    <a:pt x="1128" y="1139"/>
                  </a:lnTo>
                  <a:lnTo>
                    <a:pt x="1130" y="1137"/>
                  </a:lnTo>
                  <a:lnTo>
                    <a:pt x="1131" y="1137"/>
                  </a:lnTo>
                  <a:lnTo>
                    <a:pt x="1133" y="1137"/>
                  </a:lnTo>
                  <a:lnTo>
                    <a:pt x="1133" y="1139"/>
                  </a:lnTo>
                  <a:lnTo>
                    <a:pt x="1135" y="1139"/>
                  </a:lnTo>
                  <a:lnTo>
                    <a:pt x="1133" y="1143"/>
                  </a:lnTo>
                  <a:lnTo>
                    <a:pt x="1133" y="1145"/>
                  </a:lnTo>
                  <a:lnTo>
                    <a:pt x="1135" y="1147"/>
                  </a:lnTo>
                  <a:lnTo>
                    <a:pt x="1135" y="1149"/>
                  </a:lnTo>
                  <a:lnTo>
                    <a:pt x="1135" y="1151"/>
                  </a:lnTo>
                  <a:lnTo>
                    <a:pt x="1135" y="1153"/>
                  </a:lnTo>
                  <a:lnTo>
                    <a:pt x="1133" y="1153"/>
                  </a:lnTo>
                  <a:lnTo>
                    <a:pt x="1131" y="1151"/>
                  </a:lnTo>
                  <a:lnTo>
                    <a:pt x="1131" y="1149"/>
                  </a:lnTo>
                  <a:lnTo>
                    <a:pt x="1130" y="1147"/>
                  </a:lnTo>
                  <a:lnTo>
                    <a:pt x="1128" y="1147"/>
                  </a:lnTo>
                  <a:lnTo>
                    <a:pt x="1126" y="1147"/>
                  </a:lnTo>
                  <a:lnTo>
                    <a:pt x="1124" y="1149"/>
                  </a:lnTo>
                  <a:lnTo>
                    <a:pt x="1122" y="1149"/>
                  </a:lnTo>
                  <a:lnTo>
                    <a:pt x="1120" y="1149"/>
                  </a:lnTo>
                  <a:lnTo>
                    <a:pt x="1118" y="1149"/>
                  </a:lnTo>
                  <a:lnTo>
                    <a:pt x="1118" y="1151"/>
                  </a:lnTo>
                  <a:lnTo>
                    <a:pt x="1116" y="1151"/>
                  </a:lnTo>
                  <a:lnTo>
                    <a:pt x="1116" y="1153"/>
                  </a:lnTo>
                  <a:lnTo>
                    <a:pt x="1116" y="1155"/>
                  </a:lnTo>
                  <a:lnTo>
                    <a:pt x="1116" y="1157"/>
                  </a:lnTo>
                  <a:lnTo>
                    <a:pt x="1116" y="1159"/>
                  </a:lnTo>
                  <a:lnTo>
                    <a:pt x="1118" y="1161"/>
                  </a:lnTo>
                  <a:lnTo>
                    <a:pt x="1118" y="1163"/>
                  </a:lnTo>
                  <a:lnTo>
                    <a:pt x="1120" y="1167"/>
                  </a:lnTo>
                  <a:lnTo>
                    <a:pt x="1120" y="1169"/>
                  </a:lnTo>
                  <a:lnTo>
                    <a:pt x="1122" y="1171"/>
                  </a:lnTo>
                  <a:lnTo>
                    <a:pt x="1124" y="1171"/>
                  </a:lnTo>
                  <a:lnTo>
                    <a:pt x="1126" y="1175"/>
                  </a:lnTo>
                  <a:lnTo>
                    <a:pt x="1128" y="1177"/>
                  </a:lnTo>
                  <a:lnTo>
                    <a:pt x="1128" y="1179"/>
                  </a:lnTo>
                  <a:lnTo>
                    <a:pt x="1128" y="1181"/>
                  </a:lnTo>
                  <a:lnTo>
                    <a:pt x="1130" y="1183"/>
                  </a:lnTo>
                  <a:lnTo>
                    <a:pt x="1128" y="1185"/>
                  </a:lnTo>
                  <a:lnTo>
                    <a:pt x="1128" y="1187"/>
                  </a:lnTo>
                  <a:lnTo>
                    <a:pt x="1128" y="1191"/>
                  </a:lnTo>
                  <a:lnTo>
                    <a:pt x="1128" y="1193"/>
                  </a:lnTo>
                  <a:lnTo>
                    <a:pt x="1128" y="1195"/>
                  </a:lnTo>
                  <a:lnTo>
                    <a:pt x="1128" y="1197"/>
                  </a:lnTo>
                  <a:lnTo>
                    <a:pt x="1128" y="1198"/>
                  </a:lnTo>
                  <a:lnTo>
                    <a:pt x="1126" y="1198"/>
                  </a:lnTo>
                  <a:lnTo>
                    <a:pt x="1126" y="1197"/>
                  </a:lnTo>
                  <a:lnTo>
                    <a:pt x="1126" y="1195"/>
                  </a:lnTo>
                  <a:lnTo>
                    <a:pt x="1124" y="1195"/>
                  </a:lnTo>
                  <a:lnTo>
                    <a:pt x="1122" y="1195"/>
                  </a:lnTo>
                  <a:lnTo>
                    <a:pt x="1122" y="1197"/>
                  </a:lnTo>
                  <a:lnTo>
                    <a:pt x="1120" y="1197"/>
                  </a:lnTo>
                  <a:lnTo>
                    <a:pt x="1120" y="1198"/>
                  </a:lnTo>
                  <a:lnTo>
                    <a:pt x="1118" y="1198"/>
                  </a:lnTo>
                  <a:lnTo>
                    <a:pt x="1118" y="1197"/>
                  </a:lnTo>
                  <a:lnTo>
                    <a:pt x="1116" y="1197"/>
                  </a:lnTo>
                  <a:lnTo>
                    <a:pt x="1116" y="1195"/>
                  </a:lnTo>
                  <a:lnTo>
                    <a:pt x="1114" y="1195"/>
                  </a:lnTo>
                  <a:lnTo>
                    <a:pt x="1112" y="1195"/>
                  </a:lnTo>
                  <a:lnTo>
                    <a:pt x="1112" y="1197"/>
                  </a:lnTo>
                  <a:lnTo>
                    <a:pt x="1114" y="1197"/>
                  </a:lnTo>
                  <a:lnTo>
                    <a:pt x="1112" y="1198"/>
                  </a:lnTo>
                  <a:lnTo>
                    <a:pt x="1110" y="1198"/>
                  </a:lnTo>
                  <a:lnTo>
                    <a:pt x="1110" y="1200"/>
                  </a:lnTo>
                  <a:lnTo>
                    <a:pt x="1108" y="1200"/>
                  </a:lnTo>
                  <a:lnTo>
                    <a:pt x="1108" y="1202"/>
                  </a:lnTo>
                  <a:lnTo>
                    <a:pt x="1106" y="1202"/>
                  </a:lnTo>
                  <a:lnTo>
                    <a:pt x="1104" y="1202"/>
                  </a:lnTo>
                  <a:lnTo>
                    <a:pt x="1102" y="1202"/>
                  </a:lnTo>
                  <a:lnTo>
                    <a:pt x="1100" y="1202"/>
                  </a:lnTo>
                  <a:lnTo>
                    <a:pt x="1098" y="1202"/>
                  </a:lnTo>
                  <a:lnTo>
                    <a:pt x="1096" y="1202"/>
                  </a:lnTo>
                  <a:lnTo>
                    <a:pt x="1096" y="1200"/>
                  </a:lnTo>
                  <a:lnTo>
                    <a:pt x="1094" y="1200"/>
                  </a:lnTo>
                  <a:lnTo>
                    <a:pt x="1092" y="1200"/>
                  </a:lnTo>
                  <a:lnTo>
                    <a:pt x="1092" y="1202"/>
                  </a:lnTo>
                  <a:lnTo>
                    <a:pt x="1092" y="1204"/>
                  </a:lnTo>
                  <a:lnTo>
                    <a:pt x="1092" y="1206"/>
                  </a:lnTo>
                  <a:lnTo>
                    <a:pt x="1090" y="1206"/>
                  </a:lnTo>
                  <a:lnTo>
                    <a:pt x="1088" y="1206"/>
                  </a:lnTo>
                  <a:lnTo>
                    <a:pt x="1088" y="1204"/>
                  </a:lnTo>
                  <a:lnTo>
                    <a:pt x="1088" y="1202"/>
                  </a:lnTo>
                  <a:lnTo>
                    <a:pt x="1088" y="1200"/>
                  </a:lnTo>
                  <a:lnTo>
                    <a:pt x="1088" y="1198"/>
                  </a:lnTo>
                  <a:lnTo>
                    <a:pt x="1086" y="1198"/>
                  </a:lnTo>
                  <a:lnTo>
                    <a:pt x="1084" y="1198"/>
                  </a:lnTo>
                  <a:lnTo>
                    <a:pt x="1084" y="1200"/>
                  </a:lnTo>
                  <a:lnTo>
                    <a:pt x="1084" y="1202"/>
                  </a:lnTo>
                  <a:lnTo>
                    <a:pt x="1082" y="1202"/>
                  </a:lnTo>
                  <a:lnTo>
                    <a:pt x="1080" y="1202"/>
                  </a:lnTo>
                  <a:lnTo>
                    <a:pt x="1078" y="1202"/>
                  </a:lnTo>
                  <a:lnTo>
                    <a:pt x="1078" y="1200"/>
                  </a:lnTo>
                  <a:lnTo>
                    <a:pt x="1076" y="1200"/>
                  </a:lnTo>
                  <a:lnTo>
                    <a:pt x="1076" y="1202"/>
                  </a:lnTo>
                  <a:lnTo>
                    <a:pt x="1074" y="1202"/>
                  </a:lnTo>
                  <a:lnTo>
                    <a:pt x="1072" y="1202"/>
                  </a:lnTo>
                  <a:lnTo>
                    <a:pt x="1070" y="1202"/>
                  </a:lnTo>
                  <a:lnTo>
                    <a:pt x="1070" y="1204"/>
                  </a:lnTo>
                  <a:lnTo>
                    <a:pt x="1068" y="1204"/>
                  </a:lnTo>
                  <a:lnTo>
                    <a:pt x="1066" y="1204"/>
                  </a:lnTo>
                  <a:lnTo>
                    <a:pt x="1066" y="1202"/>
                  </a:lnTo>
                  <a:lnTo>
                    <a:pt x="1068" y="1202"/>
                  </a:lnTo>
                  <a:lnTo>
                    <a:pt x="1068" y="1200"/>
                  </a:lnTo>
                  <a:lnTo>
                    <a:pt x="1068" y="1198"/>
                  </a:lnTo>
                  <a:lnTo>
                    <a:pt x="1066" y="1198"/>
                  </a:lnTo>
                  <a:lnTo>
                    <a:pt x="1066" y="1197"/>
                  </a:lnTo>
                  <a:lnTo>
                    <a:pt x="1064" y="1197"/>
                  </a:lnTo>
                  <a:lnTo>
                    <a:pt x="1062" y="1197"/>
                  </a:lnTo>
                  <a:lnTo>
                    <a:pt x="1061" y="1197"/>
                  </a:lnTo>
                  <a:lnTo>
                    <a:pt x="1059" y="1195"/>
                  </a:lnTo>
                  <a:lnTo>
                    <a:pt x="1057" y="1195"/>
                  </a:lnTo>
                  <a:lnTo>
                    <a:pt x="1055" y="1195"/>
                  </a:lnTo>
                  <a:lnTo>
                    <a:pt x="1053" y="1195"/>
                  </a:lnTo>
                  <a:lnTo>
                    <a:pt x="1053" y="1197"/>
                  </a:lnTo>
                  <a:lnTo>
                    <a:pt x="1053" y="1198"/>
                  </a:lnTo>
                  <a:lnTo>
                    <a:pt x="1053" y="1200"/>
                  </a:lnTo>
                  <a:lnTo>
                    <a:pt x="1053" y="1202"/>
                  </a:lnTo>
                  <a:lnTo>
                    <a:pt x="1051" y="1202"/>
                  </a:lnTo>
                  <a:lnTo>
                    <a:pt x="1051" y="1204"/>
                  </a:lnTo>
                  <a:lnTo>
                    <a:pt x="1051" y="1206"/>
                  </a:lnTo>
                  <a:lnTo>
                    <a:pt x="1051" y="1208"/>
                  </a:lnTo>
                  <a:lnTo>
                    <a:pt x="1051" y="1210"/>
                  </a:lnTo>
                  <a:lnTo>
                    <a:pt x="1049" y="1210"/>
                  </a:lnTo>
                  <a:lnTo>
                    <a:pt x="1049" y="1212"/>
                  </a:lnTo>
                  <a:lnTo>
                    <a:pt x="1047" y="1214"/>
                  </a:lnTo>
                  <a:lnTo>
                    <a:pt x="1045" y="1214"/>
                  </a:lnTo>
                  <a:lnTo>
                    <a:pt x="1045" y="1216"/>
                  </a:lnTo>
                  <a:lnTo>
                    <a:pt x="1043" y="1216"/>
                  </a:lnTo>
                  <a:lnTo>
                    <a:pt x="1043" y="1218"/>
                  </a:lnTo>
                  <a:lnTo>
                    <a:pt x="1041" y="1218"/>
                  </a:lnTo>
                  <a:lnTo>
                    <a:pt x="1041" y="1216"/>
                  </a:lnTo>
                  <a:lnTo>
                    <a:pt x="1039" y="1216"/>
                  </a:lnTo>
                  <a:lnTo>
                    <a:pt x="1039" y="1214"/>
                  </a:lnTo>
                  <a:lnTo>
                    <a:pt x="1039" y="1212"/>
                  </a:lnTo>
                  <a:lnTo>
                    <a:pt x="1037" y="1212"/>
                  </a:lnTo>
                  <a:lnTo>
                    <a:pt x="1037" y="1214"/>
                  </a:lnTo>
                  <a:lnTo>
                    <a:pt x="1035" y="1214"/>
                  </a:lnTo>
                  <a:lnTo>
                    <a:pt x="1033" y="1214"/>
                  </a:lnTo>
                  <a:lnTo>
                    <a:pt x="1033" y="1216"/>
                  </a:lnTo>
                  <a:lnTo>
                    <a:pt x="1031" y="1216"/>
                  </a:lnTo>
                  <a:lnTo>
                    <a:pt x="1029" y="1218"/>
                  </a:lnTo>
                  <a:lnTo>
                    <a:pt x="1029" y="1220"/>
                  </a:lnTo>
                  <a:lnTo>
                    <a:pt x="1031" y="1222"/>
                  </a:lnTo>
                  <a:lnTo>
                    <a:pt x="1033" y="1222"/>
                  </a:lnTo>
                  <a:lnTo>
                    <a:pt x="1033" y="1224"/>
                  </a:lnTo>
                  <a:lnTo>
                    <a:pt x="1031" y="1224"/>
                  </a:lnTo>
                  <a:lnTo>
                    <a:pt x="1031" y="1226"/>
                  </a:lnTo>
                  <a:lnTo>
                    <a:pt x="1029" y="1226"/>
                  </a:lnTo>
                  <a:lnTo>
                    <a:pt x="1029" y="1228"/>
                  </a:lnTo>
                  <a:lnTo>
                    <a:pt x="1029" y="1230"/>
                  </a:lnTo>
                  <a:lnTo>
                    <a:pt x="1031" y="1230"/>
                  </a:lnTo>
                  <a:lnTo>
                    <a:pt x="1029" y="1230"/>
                  </a:lnTo>
                  <a:lnTo>
                    <a:pt x="1029" y="1232"/>
                  </a:lnTo>
                  <a:lnTo>
                    <a:pt x="1029" y="1234"/>
                  </a:lnTo>
                  <a:lnTo>
                    <a:pt x="1027" y="1234"/>
                  </a:lnTo>
                  <a:lnTo>
                    <a:pt x="1025" y="1234"/>
                  </a:lnTo>
                  <a:lnTo>
                    <a:pt x="1025" y="1236"/>
                  </a:lnTo>
                  <a:lnTo>
                    <a:pt x="1023" y="1236"/>
                  </a:lnTo>
                  <a:lnTo>
                    <a:pt x="1023" y="1234"/>
                  </a:lnTo>
                  <a:lnTo>
                    <a:pt x="1021" y="1234"/>
                  </a:lnTo>
                  <a:lnTo>
                    <a:pt x="1019" y="1236"/>
                  </a:lnTo>
                  <a:lnTo>
                    <a:pt x="1017" y="1236"/>
                  </a:lnTo>
                  <a:lnTo>
                    <a:pt x="1017" y="1234"/>
                  </a:lnTo>
                  <a:lnTo>
                    <a:pt x="1015" y="1234"/>
                  </a:lnTo>
                  <a:lnTo>
                    <a:pt x="1013" y="1234"/>
                  </a:lnTo>
                  <a:lnTo>
                    <a:pt x="1013" y="1236"/>
                  </a:lnTo>
                  <a:lnTo>
                    <a:pt x="1013" y="1238"/>
                  </a:lnTo>
                  <a:lnTo>
                    <a:pt x="1011" y="1238"/>
                  </a:lnTo>
                  <a:lnTo>
                    <a:pt x="1009" y="1238"/>
                  </a:lnTo>
                  <a:lnTo>
                    <a:pt x="1007" y="1238"/>
                  </a:lnTo>
                  <a:lnTo>
                    <a:pt x="1005" y="1238"/>
                  </a:lnTo>
                  <a:lnTo>
                    <a:pt x="1005" y="1240"/>
                  </a:lnTo>
                  <a:lnTo>
                    <a:pt x="1005" y="1242"/>
                  </a:lnTo>
                  <a:lnTo>
                    <a:pt x="1007" y="1242"/>
                  </a:lnTo>
                  <a:lnTo>
                    <a:pt x="1007" y="1244"/>
                  </a:lnTo>
                  <a:lnTo>
                    <a:pt x="1007" y="1246"/>
                  </a:lnTo>
                  <a:lnTo>
                    <a:pt x="1007" y="1248"/>
                  </a:lnTo>
                  <a:lnTo>
                    <a:pt x="1005" y="1248"/>
                  </a:lnTo>
                  <a:lnTo>
                    <a:pt x="1005" y="1250"/>
                  </a:lnTo>
                  <a:lnTo>
                    <a:pt x="1003" y="1250"/>
                  </a:lnTo>
                  <a:lnTo>
                    <a:pt x="1001" y="1252"/>
                  </a:lnTo>
                  <a:lnTo>
                    <a:pt x="999" y="1252"/>
                  </a:lnTo>
                  <a:lnTo>
                    <a:pt x="999" y="1250"/>
                  </a:lnTo>
                  <a:lnTo>
                    <a:pt x="997" y="1248"/>
                  </a:lnTo>
                  <a:lnTo>
                    <a:pt x="995" y="1248"/>
                  </a:lnTo>
                  <a:lnTo>
                    <a:pt x="993" y="1248"/>
                  </a:lnTo>
                  <a:lnTo>
                    <a:pt x="992" y="1248"/>
                  </a:lnTo>
                  <a:lnTo>
                    <a:pt x="992" y="1246"/>
                  </a:lnTo>
                  <a:lnTo>
                    <a:pt x="990" y="1246"/>
                  </a:lnTo>
                  <a:lnTo>
                    <a:pt x="988" y="1246"/>
                  </a:lnTo>
                  <a:lnTo>
                    <a:pt x="988" y="1244"/>
                  </a:lnTo>
                  <a:lnTo>
                    <a:pt x="988" y="1242"/>
                  </a:lnTo>
                  <a:lnTo>
                    <a:pt x="986" y="1242"/>
                  </a:lnTo>
                  <a:lnTo>
                    <a:pt x="986" y="1240"/>
                  </a:lnTo>
                  <a:lnTo>
                    <a:pt x="984" y="1240"/>
                  </a:lnTo>
                  <a:lnTo>
                    <a:pt x="984" y="1238"/>
                  </a:lnTo>
                  <a:lnTo>
                    <a:pt x="982" y="1238"/>
                  </a:lnTo>
                  <a:lnTo>
                    <a:pt x="980" y="1238"/>
                  </a:lnTo>
                  <a:lnTo>
                    <a:pt x="978" y="1238"/>
                  </a:lnTo>
                  <a:lnTo>
                    <a:pt x="976" y="1238"/>
                  </a:lnTo>
                  <a:lnTo>
                    <a:pt x="974" y="1238"/>
                  </a:lnTo>
                  <a:lnTo>
                    <a:pt x="974" y="1240"/>
                  </a:lnTo>
                  <a:lnTo>
                    <a:pt x="974" y="1242"/>
                  </a:lnTo>
                  <a:lnTo>
                    <a:pt x="972" y="1242"/>
                  </a:lnTo>
                  <a:lnTo>
                    <a:pt x="972" y="1244"/>
                  </a:lnTo>
                  <a:lnTo>
                    <a:pt x="972" y="1246"/>
                  </a:lnTo>
                  <a:lnTo>
                    <a:pt x="970" y="1246"/>
                  </a:lnTo>
                  <a:lnTo>
                    <a:pt x="968" y="1246"/>
                  </a:lnTo>
                  <a:lnTo>
                    <a:pt x="966" y="1246"/>
                  </a:lnTo>
                  <a:lnTo>
                    <a:pt x="966" y="1244"/>
                  </a:lnTo>
                  <a:lnTo>
                    <a:pt x="966" y="1242"/>
                  </a:lnTo>
                  <a:lnTo>
                    <a:pt x="964" y="1242"/>
                  </a:lnTo>
                  <a:lnTo>
                    <a:pt x="964" y="1240"/>
                  </a:lnTo>
                  <a:lnTo>
                    <a:pt x="962" y="1242"/>
                  </a:lnTo>
                  <a:lnTo>
                    <a:pt x="962" y="1240"/>
                  </a:lnTo>
                  <a:lnTo>
                    <a:pt x="962" y="1238"/>
                  </a:lnTo>
                  <a:lnTo>
                    <a:pt x="964" y="1238"/>
                  </a:lnTo>
                  <a:lnTo>
                    <a:pt x="964" y="1236"/>
                  </a:lnTo>
                  <a:lnTo>
                    <a:pt x="966" y="1236"/>
                  </a:lnTo>
                  <a:lnTo>
                    <a:pt x="966" y="1234"/>
                  </a:lnTo>
                  <a:lnTo>
                    <a:pt x="964" y="1234"/>
                  </a:lnTo>
                  <a:lnTo>
                    <a:pt x="962" y="1234"/>
                  </a:lnTo>
                  <a:lnTo>
                    <a:pt x="960" y="1234"/>
                  </a:lnTo>
                  <a:lnTo>
                    <a:pt x="960" y="1236"/>
                  </a:lnTo>
                  <a:lnTo>
                    <a:pt x="958" y="1236"/>
                  </a:lnTo>
                  <a:lnTo>
                    <a:pt x="958" y="1238"/>
                  </a:lnTo>
                  <a:lnTo>
                    <a:pt x="956" y="1238"/>
                  </a:lnTo>
                  <a:lnTo>
                    <a:pt x="956" y="1236"/>
                  </a:lnTo>
                  <a:lnTo>
                    <a:pt x="954" y="1236"/>
                  </a:lnTo>
                  <a:lnTo>
                    <a:pt x="954" y="1234"/>
                  </a:lnTo>
                  <a:lnTo>
                    <a:pt x="954" y="1232"/>
                  </a:lnTo>
                  <a:lnTo>
                    <a:pt x="954" y="1230"/>
                  </a:lnTo>
                  <a:lnTo>
                    <a:pt x="952" y="1230"/>
                  </a:lnTo>
                  <a:lnTo>
                    <a:pt x="950" y="1230"/>
                  </a:lnTo>
                  <a:lnTo>
                    <a:pt x="948" y="1230"/>
                  </a:lnTo>
                  <a:lnTo>
                    <a:pt x="948" y="1232"/>
                  </a:lnTo>
                  <a:lnTo>
                    <a:pt x="946" y="1232"/>
                  </a:lnTo>
                  <a:lnTo>
                    <a:pt x="946" y="1234"/>
                  </a:lnTo>
                  <a:lnTo>
                    <a:pt x="944" y="1234"/>
                  </a:lnTo>
                  <a:lnTo>
                    <a:pt x="942" y="1234"/>
                  </a:lnTo>
                  <a:lnTo>
                    <a:pt x="940" y="1234"/>
                  </a:lnTo>
                  <a:lnTo>
                    <a:pt x="940" y="1232"/>
                  </a:lnTo>
                  <a:lnTo>
                    <a:pt x="940" y="1230"/>
                  </a:lnTo>
                  <a:lnTo>
                    <a:pt x="938" y="1230"/>
                  </a:lnTo>
                  <a:lnTo>
                    <a:pt x="936" y="1230"/>
                  </a:lnTo>
                  <a:lnTo>
                    <a:pt x="936" y="1228"/>
                  </a:lnTo>
                  <a:lnTo>
                    <a:pt x="936" y="1230"/>
                  </a:lnTo>
                  <a:lnTo>
                    <a:pt x="934" y="1230"/>
                  </a:lnTo>
                  <a:lnTo>
                    <a:pt x="932" y="1230"/>
                  </a:lnTo>
                  <a:lnTo>
                    <a:pt x="932" y="1232"/>
                  </a:lnTo>
                  <a:lnTo>
                    <a:pt x="932" y="1234"/>
                  </a:lnTo>
                  <a:lnTo>
                    <a:pt x="930" y="1234"/>
                  </a:lnTo>
                  <a:lnTo>
                    <a:pt x="928" y="1234"/>
                  </a:lnTo>
                  <a:lnTo>
                    <a:pt x="928" y="1236"/>
                  </a:lnTo>
                  <a:lnTo>
                    <a:pt x="926" y="1236"/>
                  </a:lnTo>
                  <a:lnTo>
                    <a:pt x="924" y="1236"/>
                  </a:lnTo>
                  <a:lnTo>
                    <a:pt x="924" y="1234"/>
                  </a:lnTo>
                  <a:lnTo>
                    <a:pt x="923" y="1234"/>
                  </a:lnTo>
                  <a:lnTo>
                    <a:pt x="921" y="1234"/>
                  </a:lnTo>
                  <a:lnTo>
                    <a:pt x="921" y="1236"/>
                  </a:lnTo>
                  <a:lnTo>
                    <a:pt x="919" y="1236"/>
                  </a:lnTo>
                  <a:lnTo>
                    <a:pt x="917" y="1236"/>
                  </a:lnTo>
                  <a:lnTo>
                    <a:pt x="915" y="1236"/>
                  </a:lnTo>
                  <a:lnTo>
                    <a:pt x="913" y="1236"/>
                  </a:lnTo>
                  <a:lnTo>
                    <a:pt x="911" y="1236"/>
                  </a:lnTo>
                  <a:lnTo>
                    <a:pt x="909" y="1236"/>
                  </a:lnTo>
                  <a:lnTo>
                    <a:pt x="909" y="1238"/>
                  </a:lnTo>
                  <a:lnTo>
                    <a:pt x="907" y="1238"/>
                  </a:lnTo>
                  <a:lnTo>
                    <a:pt x="905" y="1238"/>
                  </a:lnTo>
                  <a:lnTo>
                    <a:pt x="905" y="1240"/>
                  </a:lnTo>
                  <a:lnTo>
                    <a:pt x="903" y="1240"/>
                  </a:lnTo>
                  <a:lnTo>
                    <a:pt x="901" y="1240"/>
                  </a:lnTo>
                  <a:lnTo>
                    <a:pt x="899" y="1240"/>
                  </a:lnTo>
                  <a:lnTo>
                    <a:pt x="897" y="1240"/>
                  </a:lnTo>
                  <a:lnTo>
                    <a:pt x="895" y="1238"/>
                  </a:lnTo>
                  <a:lnTo>
                    <a:pt x="895" y="1236"/>
                  </a:lnTo>
                  <a:lnTo>
                    <a:pt x="893" y="1236"/>
                  </a:lnTo>
                  <a:lnTo>
                    <a:pt x="891" y="1236"/>
                  </a:lnTo>
                  <a:lnTo>
                    <a:pt x="891" y="1238"/>
                  </a:lnTo>
                  <a:lnTo>
                    <a:pt x="889" y="1238"/>
                  </a:lnTo>
                  <a:lnTo>
                    <a:pt x="889" y="1240"/>
                  </a:lnTo>
                  <a:lnTo>
                    <a:pt x="889" y="1242"/>
                  </a:lnTo>
                  <a:lnTo>
                    <a:pt x="887" y="1242"/>
                  </a:lnTo>
                  <a:lnTo>
                    <a:pt x="887" y="1244"/>
                  </a:lnTo>
                  <a:lnTo>
                    <a:pt x="885" y="1244"/>
                  </a:lnTo>
                  <a:lnTo>
                    <a:pt x="885" y="1242"/>
                  </a:lnTo>
                  <a:lnTo>
                    <a:pt x="883" y="1242"/>
                  </a:lnTo>
                  <a:lnTo>
                    <a:pt x="883" y="1244"/>
                  </a:lnTo>
                  <a:lnTo>
                    <a:pt x="883" y="1246"/>
                  </a:lnTo>
                  <a:lnTo>
                    <a:pt x="883" y="1248"/>
                  </a:lnTo>
                  <a:lnTo>
                    <a:pt x="881" y="1248"/>
                  </a:lnTo>
                  <a:lnTo>
                    <a:pt x="879" y="1248"/>
                  </a:lnTo>
                  <a:lnTo>
                    <a:pt x="879" y="1250"/>
                  </a:lnTo>
                  <a:lnTo>
                    <a:pt x="877" y="1250"/>
                  </a:lnTo>
                  <a:lnTo>
                    <a:pt x="877" y="1248"/>
                  </a:lnTo>
                  <a:lnTo>
                    <a:pt x="875" y="1248"/>
                  </a:lnTo>
                  <a:lnTo>
                    <a:pt x="877" y="1248"/>
                  </a:lnTo>
                  <a:lnTo>
                    <a:pt x="877" y="1246"/>
                  </a:lnTo>
                  <a:lnTo>
                    <a:pt x="877" y="1244"/>
                  </a:lnTo>
                  <a:lnTo>
                    <a:pt x="875" y="1244"/>
                  </a:lnTo>
                  <a:lnTo>
                    <a:pt x="873" y="1244"/>
                  </a:lnTo>
                  <a:lnTo>
                    <a:pt x="871" y="1244"/>
                  </a:lnTo>
                  <a:lnTo>
                    <a:pt x="871" y="1242"/>
                  </a:lnTo>
                  <a:lnTo>
                    <a:pt x="869" y="1242"/>
                  </a:lnTo>
                  <a:lnTo>
                    <a:pt x="869" y="1244"/>
                  </a:lnTo>
                  <a:lnTo>
                    <a:pt x="869" y="1246"/>
                  </a:lnTo>
                  <a:lnTo>
                    <a:pt x="869" y="1248"/>
                  </a:lnTo>
                  <a:lnTo>
                    <a:pt x="869" y="1250"/>
                  </a:lnTo>
                  <a:lnTo>
                    <a:pt x="867" y="1250"/>
                  </a:lnTo>
                  <a:lnTo>
                    <a:pt x="867" y="1252"/>
                  </a:lnTo>
                  <a:lnTo>
                    <a:pt x="865" y="1252"/>
                  </a:lnTo>
                  <a:lnTo>
                    <a:pt x="865" y="1254"/>
                  </a:lnTo>
                  <a:lnTo>
                    <a:pt x="863" y="1254"/>
                  </a:lnTo>
                  <a:lnTo>
                    <a:pt x="861" y="1254"/>
                  </a:lnTo>
                  <a:lnTo>
                    <a:pt x="861" y="1252"/>
                  </a:lnTo>
                  <a:lnTo>
                    <a:pt x="859" y="1252"/>
                  </a:lnTo>
                  <a:lnTo>
                    <a:pt x="859" y="1250"/>
                  </a:lnTo>
                  <a:lnTo>
                    <a:pt x="857" y="1250"/>
                  </a:lnTo>
                  <a:lnTo>
                    <a:pt x="855" y="1250"/>
                  </a:lnTo>
                  <a:lnTo>
                    <a:pt x="855" y="1252"/>
                  </a:lnTo>
                  <a:lnTo>
                    <a:pt x="854" y="1252"/>
                  </a:lnTo>
                  <a:lnTo>
                    <a:pt x="854" y="1254"/>
                  </a:lnTo>
                  <a:lnTo>
                    <a:pt x="854" y="1256"/>
                  </a:lnTo>
                  <a:lnTo>
                    <a:pt x="855" y="1256"/>
                  </a:lnTo>
                  <a:lnTo>
                    <a:pt x="857" y="1256"/>
                  </a:lnTo>
                  <a:lnTo>
                    <a:pt x="857" y="1258"/>
                  </a:lnTo>
                  <a:lnTo>
                    <a:pt x="855" y="1258"/>
                  </a:lnTo>
                  <a:lnTo>
                    <a:pt x="854" y="1258"/>
                  </a:lnTo>
                  <a:lnTo>
                    <a:pt x="854" y="1260"/>
                  </a:lnTo>
                  <a:lnTo>
                    <a:pt x="852" y="1260"/>
                  </a:lnTo>
                  <a:lnTo>
                    <a:pt x="852" y="1262"/>
                  </a:lnTo>
                  <a:lnTo>
                    <a:pt x="852" y="1264"/>
                  </a:lnTo>
                  <a:lnTo>
                    <a:pt x="850" y="1264"/>
                  </a:lnTo>
                  <a:lnTo>
                    <a:pt x="848" y="1264"/>
                  </a:lnTo>
                  <a:lnTo>
                    <a:pt x="848" y="1265"/>
                  </a:lnTo>
                  <a:lnTo>
                    <a:pt x="846" y="1265"/>
                  </a:lnTo>
                  <a:lnTo>
                    <a:pt x="846" y="1267"/>
                  </a:lnTo>
                  <a:lnTo>
                    <a:pt x="844" y="1267"/>
                  </a:lnTo>
                  <a:lnTo>
                    <a:pt x="842" y="1267"/>
                  </a:lnTo>
                  <a:lnTo>
                    <a:pt x="842" y="1265"/>
                  </a:lnTo>
                  <a:lnTo>
                    <a:pt x="842" y="1264"/>
                  </a:lnTo>
                  <a:lnTo>
                    <a:pt x="840" y="1264"/>
                  </a:lnTo>
                  <a:lnTo>
                    <a:pt x="838" y="1264"/>
                  </a:lnTo>
                  <a:lnTo>
                    <a:pt x="838" y="1262"/>
                  </a:lnTo>
                  <a:lnTo>
                    <a:pt x="836" y="1262"/>
                  </a:lnTo>
                  <a:lnTo>
                    <a:pt x="836" y="1260"/>
                  </a:lnTo>
                  <a:lnTo>
                    <a:pt x="836" y="1258"/>
                  </a:lnTo>
                  <a:lnTo>
                    <a:pt x="834" y="1258"/>
                  </a:lnTo>
                  <a:lnTo>
                    <a:pt x="832" y="1258"/>
                  </a:lnTo>
                  <a:lnTo>
                    <a:pt x="832" y="1256"/>
                  </a:lnTo>
                  <a:lnTo>
                    <a:pt x="830" y="1256"/>
                  </a:lnTo>
                  <a:lnTo>
                    <a:pt x="830" y="1258"/>
                  </a:lnTo>
                  <a:lnTo>
                    <a:pt x="828" y="1258"/>
                  </a:lnTo>
                  <a:lnTo>
                    <a:pt x="828" y="1260"/>
                  </a:lnTo>
                  <a:lnTo>
                    <a:pt x="830" y="1260"/>
                  </a:lnTo>
                  <a:lnTo>
                    <a:pt x="830" y="1262"/>
                  </a:lnTo>
                  <a:lnTo>
                    <a:pt x="830" y="1264"/>
                  </a:lnTo>
                  <a:lnTo>
                    <a:pt x="832" y="1264"/>
                  </a:lnTo>
                  <a:lnTo>
                    <a:pt x="832" y="1265"/>
                  </a:lnTo>
                  <a:lnTo>
                    <a:pt x="834" y="1265"/>
                  </a:lnTo>
                  <a:lnTo>
                    <a:pt x="834" y="1267"/>
                  </a:lnTo>
                  <a:lnTo>
                    <a:pt x="832" y="1269"/>
                  </a:lnTo>
                  <a:lnTo>
                    <a:pt x="830" y="1269"/>
                  </a:lnTo>
                  <a:lnTo>
                    <a:pt x="828" y="1269"/>
                  </a:lnTo>
                  <a:lnTo>
                    <a:pt x="828" y="1267"/>
                  </a:lnTo>
                  <a:lnTo>
                    <a:pt x="826" y="1267"/>
                  </a:lnTo>
                  <a:lnTo>
                    <a:pt x="824" y="1267"/>
                  </a:lnTo>
                  <a:lnTo>
                    <a:pt x="822" y="1267"/>
                  </a:lnTo>
                  <a:lnTo>
                    <a:pt x="822" y="1269"/>
                  </a:lnTo>
                  <a:lnTo>
                    <a:pt x="820" y="1269"/>
                  </a:lnTo>
                  <a:lnTo>
                    <a:pt x="818" y="1269"/>
                  </a:lnTo>
                  <a:lnTo>
                    <a:pt x="818" y="1271"/>
                  </a:lnTo>
                  <a:lnTo>
                    <a:pt x="816" y="1271"/>
                  </a:lnTo>
                  <a:lnTo>
                    <a:pt x="816" y="1273"/>
                  </a:lnTo>
                  <a:lnTo>
                    <a:pt x="816" y="1275"/>
                  </a:lnTo>
                  <a:lnTo>
                    <a:pt x="816" y="1277"/>
                  </a:lnTo>
                  <a:lnTo>
                    <a:pt x="816" y="1279"/>
                  </a:lnTo>
                  <a:lnTo>
                    <a:pt x="814" y="1279"/>
                  </a:lnTo>
                  <a:lnTo>
                    <a:pt x="812" y="1279"/>
                  </a:lnTo>
                  <a:lnTo>
                    <a:pt x="810" y="1279"/>
                  </a:lnTo>
                  <a:lnTo>
                    <a:pt x="810" y="1281"/>
                  </a:lnTo>
                  <a:lnTo>
                    <a:pt x="808" y="1281"/>
                  </a:lnTo>
                  <a:lnTo>
                    <a:pt x="808" y="1283"/>
                  </a:lnTo>
                  <a:lnTo>
                    <a:pt x="806" y="1283"/>
                  </a:lnTo>
                  <a:lnTo>
                    <a:pt x="804" y="1283"/>
                  </a:lnTo>
                  <a:lnTo>
                    <a:pt x="804" y="1285"/>
                  </a:lnTo>
                  <a:lnTo>
                    <a:pt x="802" y="1285"/>
                  </a:lnTo>
                  <a:lnTo>
                    <a:pt x="800" y="1285"/>
                  </a:lnTo>
                  <a:lnTo>
                    <a:pt x="800" y="1283"/>
                  </a:lnTo>
                  <a:lnTo>
                    <a:pt x="800" y="1281"/>
                  </a:lnTo>
                  <a:lnTo>
                    <a:pt x="798" y="1281"/>
                  </a:lnTo>
                  <a:lnTo>
                    <a:pt x="796" y="1281"/>
                  </a:lnTo>
                  <a:lnTo>
                    <a:pt x="794" y="1281"/>
                  </a:lnTo>
                  <a:lnTo>
                    <a:pt x="794" y="1283"/>
                  </a:lnTo>
                  <a:lnTo>
                    <a:pt x="794" y="1285"/>
                  </a:lnTo>
                  <a:lnTo>
                    <a:pt x="792" y="1285"/>
                  </a:lnTo>
                  <a:lnTo>
                    <a:pt x="792" y="1287"/>
                  </a:lnTo>
                  <a:lnTo>
                    <a:pt x="792" y="1289"/>
                  </a:lnTo>
                  <a:lnTo>
                    <a:pt x="790" y="1289"/>
                  </a:lnTo>
                  <a:lnTo>
                    <a:pt x="788" y="1289"/>
                  </a:lnTo>
                  <a:lnTo>
                    <a:pt x="788" y="1291"/>
                  </a:lnTo>
                  <a:lnTo>
                    <a:pt x="788" y="1293"/>
                  </a:lnTo>
                  <a:lnTo>
                    <a:pt x="786" y="1295"/>
                  </a:lnTo>
                  <a:lnTo>
                    <a:pt x="785" y="1295"/>
                  </a:lnTo>
                  <a:lnTo>
                    <a:pt x="783" y="1295"/>
                  </a:lnTo>
                  <a:lnTo>
                    <a:pt x="783" y="1297"/>
                  </a:lnTo>
                  <a:lnTo>
                    <a:pt x="783" y="1299"/>
                  </a:lnTo>
                  <a:lnTo>
                    <a:pt x="781" y="1299"/>
                  </a:lnTo>
                  <a:lnTo>
                    <a:pt x="779" y="1299"/>
                  </a:lnTo>
                  <a:lnTo>
                    <a:pt x="777" y="1299"/>
                  </a:lnTo>
                  <a:lnTo>
                    <a:pt x="777" y="1301"/>
                  </a:lnTo>
                  <a:lnTo>
                    <a:pt x="777" y="1303"/>
                  </a:lnTo>
                  <a:lnTo>
                    <a:pt x="775" y="1303"/>
                  </a:lnTo>
                  <a:lnTo>
                    <a:pt x="775" y="1305"/>
                  </a:lnTo>
                  <a:lnTo>
                    <a:pt x="773" y="1305"/>
                  </a:lnTo>
                  <a:lnTo>
                    <a:pt x="771" y="1305"/>
                  </a:lnTo>
                  <a:lnTo>
                    <a:pt x="769" y="1305"/>
                  </a:lnTo>
                  <a:lnTo>
                    <a:pt x="769" y="1307"/>
                  </a:lnTo>
                  <a:lnTo>
                    <a:pt x="767" y="1307"/>
                  </a:lnTo>
                  <a:lnTo>
                    <a:pt x="767" y="1309"/>
                  </a:lnTo>
                  <a:lnTo>
                    <a:pt x="765" y="1309"/>
                  </a:lnTo>
                  <a:lnTo>
                    <a:pt x="763" y="1309"/>
                  </a:lnTo>
                  <a:lnTo>
                    <a:pt x="763" y="1307"/>
                  </a:lnTo>
                  <a:lnTo>
                    <a:pt x="761" y="1307"/>
                  </a:lnTo>
                  <a:lnTo>
                    <a:pt x="761" y="1305"/>
                  </a:lnTo>
                  <a:lnTo>
                    <a:pt x="761" y="1303"/>
                  </a:lnTo>
                  <a:lnTo>
                    <a:pt x="763" y="1301"/>
                  </a:lnTo>
                  <a:lnTo>
                    <a:pt x="763" y="1299"/>
                  </a:lnTo>
                  <a:lnTo>
                    <a:pt x="765" y="1299"/>
                  </a:lnTo>
                  <a:lnTo>
                    <a:pt x="765" y="1297"/>
                  </a:lnTo>
                  <a:lnTo>
                    <a:pt x="765" y="1295"/>
                  </a:lnTo>
                  <a:lnTo>
                    <a:pt x="763" y="1295"/>
                  </a:lnTo>
                  <a:lnTo>
                    <a:pt x="761" y="1295"/>
                  </a:lnTo>
                  <a:lnTo>
                    <a:pt x="759" y="1295"/>
                  </a:lnTo>
                  <a:lnTo>
                    <a:pt x="759" y="1297"/>
                  </a:lnTo>
                  <a:lnTo>
                    <a:pt x="757" y="1297"/>
                  </a:lnTo>
                  <a:lnTo>
                    <a:pt x="757" y="1299"/>
                  </a:lnTo>
                  <a:lnTo>
                    <a:pt x="759" y="1299"/>
                  </a:lnTo>
                  <a:lnTo>
                    <a:pt x="759" y="1301"/>
                  </a:lnTo>
                  <a:lnTo>
                    <a:pt x="759" y="1303"/>
                  </a:lnTo>
                  <a:lnTo>
                    <a:pt x="759" y="1305"/>
                  </a:lnTo>
                  <a:lnTo>
                    <a:pt x="759" y="1307"/>
                  </a:lnTo>
                  <a:lnTo>
                    <a:pt x="757" y="1307"/>
                  </a:lnTo>
                  <a:lnTo>
                    <a:pt x="757" y="1309"/>
                  </a:lnTo>
                  <a:lnTo>
                    <a:pt x="755" y="1309"/>
                  </a:lnTo>
                  <a:lnTo>
                    <a:pt x="755" y="1311"/>
                  </a:lnTo>
                  <a:lnTo>
                    <a:pt x="753" y="1311"/>
                  </a:lnTo>
                  <a:lnTo>
                    <a:pt x="753" y="1313"/>
                  </a:lnTo>
                  <a:lnTo>
                    <a:pt x="751" y="1313"/>
                  </a:lnTo>
                  <a:lnTo>
                    <a:pt x="751" y="1315"/>
                  </a:lnTo>
                  <a:lnTo>
                    <a:pt x="749" y="1315"/>
                  </a:lnTo>
                  <a:lnTo>
                    <a:pt x="747" y="1315"/>
                  </a:lnTo>
                  <a:lnTo>
                    <a:pt x="745" y="1315"/>
                  </a:lnTo>
                  <a:lnTo>
                    <a:pt x="743" y="1315"/>
                  </a:lnTo>
                  <a:lnTo>
                    <a:pt x="743" y="1313"/>
                  </a:lnTo>
                  <a:lnTo>
                    <a:pt x="741" y="1313"/>
                  </a:lnTo>
                  <a:lnTo>
                    <a:pt x="741" y="1315"/>
                  </a:lnTo>
                  <a:lnTo>
                    <a:pt x="739" y="1315"/>
                  </a:lnTo>
                  <a:lnTo>
                    <a:pt x="739" y="1317"/>
                  </a:lnTo>
                  <a:lnTo>
                    <a:pt x="737" y="1317"/>
                  </a:lnTo>
                  <a:lnTo>
                    <a:pt x="735" y="1317"/>
                  </a:lnTo>
                  <a:lnTo>
                    <a:pt x="735" y="1315"/>
                  </a:lnTo>
                  <a:lnTo>
                    <a:pt x="733" y="1315"/>
                  </a:lnTo>
                  <a:lnTo>
                    <a:pt x="731" y="1315"/>
                  </a:lnTo>
                  <a:lnTo>
                    <a:pt x="731" y="1313"/>
                  </a:lnTo>
                  <a:lnTo>
                    <a:pt x="729" y="1313"/>
                  </a:lnTo>
                  <a:lnTo>
                    <a:pt x="727" y="1313"/>
                  </a:lnTo>
                  <a:lnTo>
                    <a:pt x="727" y="1315"/>
                  </a:lnTo>
                  <a:lnTo>
                    <a:pt x="725" y="1315"/>
                  </a:lnTo>
                  <a:lnTo>
                    <a:pt x="723" y="1315"/>
                  </a:lnTo>
                  <a:lnTo>
                    <a:pt x="723" y="1317"/>
                  </a:lnTo>
                  <a:lnTo>
                    <a:pt x="723" y="1319"/>
                  </a:lnTo>
                  <a:lnTo>
                    <a:pt x="721" y="1319"/>
                  </a:lnTo>
                  <a:lnTo>
                    <a:pt x="721" y="1321"/>
                  </a:lnTo>
                  <a:lnTo>
                    <a:pt x="721" y="1323"/>
                  </a:lnTo>
                  <a:lnTo>
                    <a:pt x="721" y="1325"/>
                  </a:lnTo>
                  <a:lnTo>
                    <a:pt x="723" y="1325"/>
                  </a:lnTo>
                  <a:lnTo>
                    <a:pt x="723" y="1327"/>
                  </a:lnTo>
                  <a:lnTo>
                    <a:pt x="723" y="1329"/>
                  </a:lnTo>
                  <a:lnTo>
                    <a:pt x="723" y="1331"/>
                  </a:lnTo>
                  <a:lnTo>
                    <a:pt x="723" y="1332"/>
                  </a:lnTo>
                  <a:lnTo>
                    <a:pt x="721" y="1332"/>
                  </a:lnTo>
                  <a:lnTo>
                    <a:pt x="719" y="1332"/>
                  </a:lnTo>
                  <a:lnTo>
                    <a:pt x="719" y="1331"/>
                  </a:lnTo>
                  <a:lnTo>
                    <a:pt x="717" y="1331"/>
                  </a:lnTo>
                  <a:lnTo>
                    <a:pt x="717" y="1332"/>
                  </a:lnTo>
                  <a:lnTo>
                    <a:pt x="717" y="1334"/>
                  </a:lnTo>
                  <a:lnTo>
                    <a:pt x="716" y="1334"/>
                  </a:lnTo>
                  <a:lnTo>
                    <a:pt x="714" y="1334"/>
                  </a:lnTo>
                  <a:lnTo>
                    <a:pt x="714" y="1332"/>
                  </a:lnTo>
                  <a:lnTo>
                    <a:pt x="712" y="1332"/>
                  </a:lnTo>
                  <a:lnTo>
                    <a:pt x="712" y="1331"/>
                  </a:lnTo>
                  <a:lnTo>
                    <a:pt x="710" y="1331"/>
                  </a:lnTo>
                  <a:lnTo>
                    <a:pt x="710" y="1329"/>
                  </a:lnTo>
                  <a:lnTo>
                    <a:pt x="708" y="1329"/>
                  </a:lnTo>
                  <a:lnTo>
                    <a:pt x="706" y="1329"/>
                  </a:lnTo>
                  <a:lnTo>
                    <a:pt x="706" y="1331"/>
                  </a:lnTo>
                  <a:lnTo>
                    <a:pt x="704" y="1331"/>
                  </a:lnTo>
                  <a:lnTo>
                    <a:pt x="702" y="1331"/>
                  </a:lnTo>
                  <a:lnTo>
                    <a:pt x="702" y="1332"/>
                  </a:lnTo>
                  <a:lnTo>
                    <a:pt x="702" y="1334"/>
                  </a:lnTo>
                  <a:lnTo>
                    <a:pt x="700" y="1334"/>
                  </a:lnTo>
                  <a:lnTo>
                    <a:pt x="700" y="1336"/>
                  </a:lnTo>
                  <a:lnTo>
                    <a:pt x="700" y="1338"/>
                  </a:lnTo>
                  <a:lnTo>
                    <a:pt x="698" y="1338"/>
                  </a:lnTo>
                  <a:lnTo>
                    <a:pt x="698" y="1340"/>
                  </a:lnTo>
                  <a:lnTo>
                    <a:pt x="696" y="1340"/>
                  </a:lnTo>
                  <a:lnTo>
                    <a:pt x="694" y="1340"/>
                  </a:lnTo>
                  <a:lnTo>
                    <a:pt x="694" y="1338"/>
                  </a:lnTo>
                  <a:lnTo>
                    <a:pt x="692" y="1338"/>
                  </a:lnTo>
                  <a:lnTo>
                    <a:pt x="690" y="1338"/>
                  </a:lnTo>
                  <a:lnTo>
                    <a:pt x="688" y="1338"/>
                  </a:lnTo>
                  <a:lnTo>
                    <a:pt x="686" y="1338"/>
                  </a:lnTo>
                  <a:lnTo>
                    <a:pt x="684" y="1338"/>
                  </a:lnTo>
                  <a:lnTo>
                    <a:pt x="684" y="1336"/>
                  </a:lnTo>
                  <a:lnTo>
                    <a:pt x="682" y="1336"/>
                  </a:lnTo>
                  <a:lnTo>
                    <a:pt x="680" y="1336"/>
                  </a:lnTo>
                  <a:lnTo>
                    <a:pt x="678" y="1336"/>
                  </a:lnTo>
                  <a:lnTo>
                    <a:pt x="678" y="1338"/>
                  </a:lnTo>
                  <a:lnTo>
                    <a:pt x="678" y="1340"/>
                  </a:lnTo>
                  <a:lnTo>
                    <a:pt x="678" y="1342"/>
                  </a:lnTo>
                  <a:lnTo>
                    <a:pt x="678" y="1344"/>
                  </a:lnTo>
                  <a:lnTo>
                    <a:pt x="676" y="1344"/>
                  </a:lnTo>
                  <a:lnTo>
                    <a:pt x="676" y="1346"/>
                  </a:lnTo>
                  <a:lnTo>
                    <a:pt x="674" y="1346"/>
                  </a:lnTo>
                  <a:lnTo>
                    <a:pt x="674" y="1348"/>
                  </a:lnTo>
                  <a:lnTo>
                    <a:pt x="674" y="1350"/>
                  </a:lnTo>
                  <a:lnTo>
                    <a:pt x="676" y="1352"/>
                  </a:lnTo>
                  <a:lnTo>
                    <a:pt x="678" y="1352"/>
                  </a:lnTo>
                  <a:lnTo>
                    <a:pt x="678" y="1350"/>
                  </a:lnTo>
                  <a:lnTo>
                    <a:pt x="678" y="1348"/>
                  </a:lnTo>
                  <a:lnTo>
                    <a:pt x="680" y="1348"/>
                  </a:lnTo>
                  <a:lnTo>
                    <a:pt x="682" y="1350"/>
                  </a:lnTo>
                  <a:lnTo>
                    <a:pt x="682" y="1352"/>
                  </a:lnTo>
                  <a:lnTo>
                    <a:pt x="680" y="1352"/>
                  </a:lnTo>
                  <a:lnTo>
                    <a:pt x="680" y="1354"/>
                  </a:lnTo>
                  <a:lnTo>
                    <a:pt x="680" y="1356"/>
                  </a:lnTo>
                  <a:lnTo>
                    <a:pt x="682" y="1356"/>
                  </a:lnTo>
                  <a:lnTo>
                    <a:pt x="682" y="1358"/>
                  </a:lnTo>
                  <a:lnTo>
                    <a:pt x="682" y="1360"/>
                  </a:lnTo>
                  <a:lnTo>
                    <a:pt x="684" y="1360"/>
                  </a:lnTo>
                  <a:lnTo>
                    <a:pt x="684" y="1362"/>
                  </a:lnTo>
                  <a:lnTo>
                    <a:pt x="684" y="1364"/>
                  </a:lnTo>
                  <a:lnTo>
                    <a:pt x="684" y="1366"/>
                  </a:lnTo>
                  <a:lnTo>
                    <a:pt x="682" y="1366"/>
                  </a:lnTo>
                  <a:lnTo>
                    <a:pt x="682" y="1364"/>
                  </a:lnTo>
                  <a:lnTo>
                    <a:pt x="680" y="1364"/>
                  </a:lnTo>
                  <a:lnTo>
                    <a:pt x="678" y="1364"/>
                  </a:lnTo>
                  <a:lnTo>
                    <a:pt x="678" y="1362"/>
                  </a:lnTo>
                  <a:lnTo>
                    <a:pt x="676" y="1362"/>
                  </a:lnTo>
                  <a:lnTo>
                    <a:pt x="674" y="1362"/>
                  </a:lnTo>
                  <a:lnTo>
                    <a:pt x="674" y="1360"/>
                  </a:lnTo>
                  <a:lnTo>
                    <a:pt x="672" y="1360"/>
                  </a:lnTo>
                  <a:lnTo>
                    <a:pt x="670" y="1360"/>
                  </a:lnTo>
                  <a:lnTo>
                    <a:pt x="668" y="1360"/>
                  </a:lnTo>
                  <a:lnTo>
                    <a:pt x="668" y="1362"/>
                  </a:lnTo>
                  <a:lnTo>
                    <a:pt x="666" y="1362"/>
                  </a:lnTo>
                  <a:lnTo>
                    <a:pt x="666" y="1364"/>
                  </a:lnTo>
                  <a:lnTo>
                    <a:pt x="666" y="1366"/>
                  </a:lnTo>
                  <a:lnTo>
                    <a:pt x="668" y="1366"/>
                  </a:lnTo>
                  <a:lnTo>
                    <a:pt x="668" y="1368"/>
                  </a:lnTo>
                  <a:lnTo>
                    <a:pt x="668" y="1370"/>
                  </a:lnTo>
                  <a:lnTo>
                    <a:pt x="666" y="1370"/>
                  </a:lnTo>
                  <a:lnTo>
                    <a:pt x="666" y="1372"/>
                  </a:lnTo>
                  <a:lnTo>
                    <a:pt x="664" y="1372"/>
                  </a:lnTo>
                  <a:lnTo>
                    <a:pt x="664" y="1374"/>
                  </a:lnTo>
                  <a:lnTo>
                    <a:pt x="666" y="1374"/>
                  </a:lnTo>
                  <a:lnTo>
                    <a:pt x="666" y="1376"/>
                  </a:lnTo>
                  <a:lnTo>
                    <a:pt x="664" y="1376"/>
                  </a:lnTo>
                  <a:lnTo>
                    <a:pt x="664" y="1378"/>
                  </a:lnTo>
                  <a:lnTo>
                    <a:pt x="664" y="1380"/>
                  </a:lnTo>
                  <a:lnTo>
                    <a:pt x="662" y="1380"/>
                  </a:lnTo>
                  <a:lnTo>
                    <a:pt x="660" y="1382"/>
                  </a:lnTo>
                  <a:lnTo>
                    <a:pt x="660" y="1380"/>
                  </a:lnTo>
                  <a:lnTo>
                    <a:pt x="658" y="1380"/>
                  </a:lnTo>
                  <a:lnTo>
                    <a:pt x="658" y="1378"/>
                  </a:lnTo>
                  <a:lnTo>
                    <a:pt x="658" y="1376"/>
                  </a:lnTo>
                  <a:lnTo>
                    <a:pt x="660" y="1374"/>
                  </a:lnTo>
                  <a:lnTo>
                    <a:pt x="660" y="1372"/>
                  </a:lnTo>
                  <a:lnTo>
                    <a:pt x="658" y="1372"/>
                  </a:lnTo>
                  <a:lnTo>
                    <a:pt x="656" y="1372"/>
                  </a:lnTo>
                  <a:lnTo>
                    <a:pt x="654" y="1372"/>
                  </a:lnTo>
                  <a:lnTo>
                    <a:pt x="652" y="1372"/>
                  </a:lnTo>
                  <a:lnTo>
                    <a:pt x="652" y="1374"/>
                  </a:lnTo>
                  <a:lnTo>
                    <a:pt x="650" y="1374"/>
                  </a:lnTo>
                  <a:lnTo>
                    <a:pt x="648" y="1374"/>
                  </a:lnTo>
                  <a:lnTo>
                    <a:pt x="648" y="1376"/>
                  </a:lnTo>
                  <a:lnTo>
                    <a:pt x="647" y="1376"/>
                  </a:lnTo>
                  <a:lnTo>
                    <a:pt x="645" y="1376"/>
                  </a:lnTo>
                  <a:lnTo>
                    <a:pt x="645" y="1374"/>
                  </a:lnTo>
                  <a:lnTo>
                    <a:pt x="645" y="1372"/>
                  </a:lnTo>
                  <a:lnTo>
                    <a:pt x="645" y="1370"/>
                  </a:lnTo>
                  <a:lnTo>
                    <a:pt x="647" y="1370"/>
                  </a:lnTo>
                  <a:lnTo>
                    <a:pt x="645" y="1368"/>
                  </a:lnTo>
                  <a:lnTo>
                    <a:pt x="643" y="1368"/>
                  </a:lnTo>
                  <a:lnTo>
                    <a:pt x="643" y="1366"/>
                  </a:lnTo>
                  <a:lnTo>
                    <a:pt x="641" y="1366"/>
                  </a:lnTo>
                  <a:lnTo>
                    <a:pt x="641" y="1368"/>
                  </a:lnTo>
                  <a:lnTo>
                    <a:pt x="639" y="1368"/>
                  </a:lnTo>
                  <a:lnTo>
                    <a:pt x="639" y="1370"/>
                  </a:lnTo>
                  <a:lnTo>
                    <a:pt x="639" y="1372"/>
                  </a:lnTo>
                  <a:lnTo>
                    <a:pt x="639" y="1374"/>
                  </a:lnTo>
                  <a:lnTo>
                    <a:pt x="637" y="1376"/>
                  </a:lnTo>
                  <a:lnTo>
                    <a:pt x="635" y="1376"/>
                  </a:lnTo>
                  <a:lnTo>
                    <a:pt x="635" y="1378"/>
                  </a:lnTo>
                  <a:lnTo>
                    <a:pt x="633" y="1378"/>
                  </a:lnTo>
                  <a:lnTo>
                    <a:pt x="631" y="1378"/>
                  </a:lnTo>
                  <a:lnTo>
                    <a:pt x="631" y="1380"/>
                  </a:lnTo>
                  <a:lnTo>
                    <a:pt x="629" y="1380"/>
                  </a:lnTo>
                  <a:lnTo>
                    <a:pt x="627" y="1380"/>
                  </a:lnTo>
                  <a:lnTo>
                    <a:pt x="627" y="1382"/>
                  </a:lnTo>
                  <a:lnTo>
                    <a:pt x="625" y="1382"/>
                  </a:lnTo>
                  <a:lnTo>
                    <a:pt x="623" y="1382"/>
                  </a:lnTo>
                  <a:lnTo>
                    <a:pt x="621" y="1382"/>
                  </a:lnTo>
                  <a:lnTo>
                    <a:pt x="619" y="1382"/>
                  </a:lnTo>
                  <a:lnTo>
                    <a:pt x="619" y="1380"/>
                  </a:lnTo>
                  <a:lnTo>
                    <a:pt x="621" y="1380"/>
                  </a:lnTo>
                  <a:lnTo>
                    <a:pt x="621" y="1378"/>
                  </a:lnTo>
                  <a:lnTo>
                    <a:pt x="623" y="1378"/>
                  </a:lnTo>
                  <a:lnTo>
                    <a:pt x="623" y="1376"/>
                  </a:lnTo>
                  <a:lnTo>
                    <a:pt x="623" y="1374"/>
                  </a:lnTo>
                  <a:lnTo>
                    <a:pt x="623" y="1372"/>
                  </a:lnTo>
                  <a:lnTo>
                    <a:pt x="621" y="1372"/>
                  </a:lnTo>
                  <a:lnTo>
                    <a:pt x="619" y="1372"/>
                  </a:lnTo>
                  <a:lnTo>
                    <a:pt x="619" y="1374"/>
                  </a:lnTo>
                  <a:lnTo>
                    <a:pt x="617" y="1374"/>
                  </a:lnTo>
                  <a:lnTo>
                    <a:pt x="615" y="1374"/>
                  </a:lnTo>
                  <a:lnTo>
                    <a:pt x="615" y="1376"/>
                  </a:lnTo>
                  <a:lnTo>
                    <a:pt x="613" y="1376"/>
                  </a:lnTo>
                  <a:lnTo>
                    <a:pt x="611" y="1378"/>
                  </a:lnTo>
                  <a:lnTo>
                    <a:pt x="609" y="1378"/>
                  </a:lnTo>
                  <a:lnTo>
                    <a:pt x="609" y="1380"/>
                  </a:lnTo>
                  <a:lnTo>
                    <a:pt x="607" y="1380"/>
                  </a:lnTo>
                  <a:lnTo>
                    <a:pt x="607" y="1382"/>
                  </a:lnTo>
                  <a:lnTo>
                    <a:pt x="605" y="1382"/>
                  </a:lnTo>
                  <a:lnTo>
                    <a:pt x="605" y="1380"/>
                  </a:lnTo>
                  <a:lnTo>
                    <a:pt x="603" y="1380"/>
                  </a:lnTo>
                  <a:lnTo>
                    <a:pt x="603" y="1378"/>
                  </a:lnTo>
                  <a:lnTo>
                    <a:pt x="603" y="1376"/>
                  </a:lnTo>
                  <a:lnTo>
                    <a:pt x="603" y="1374"/>
                  </a:lnTo>
                  <a:lnTo>
                    <a:pt x="603" y="1372"/>
                  </a:lnTo>
                  <a:lnTo>
                    <a:pt x="601" y="1372"/>
                  </a:lnTo>
                  <a:lnTo>
                    <a:pt x="599" y="1372"/>
                  </a:lnTo>
                  <a:lnTo>
                    <a:pt x="597" y="1372"/>
                  </a:lnTo>
                  <a:lnTo>
                    <a:pt x="595" y="1372"/>
                  </a:lnTo>
                  <a:lnTo>
                    <a:pt x="595" y="1374"/>
                  </a:lnTo>
                  <a:lnTo>
                    <a:pt x="593" y="1374"/>
                  </a:lnTo>
                  <a:lnTo>
                    <a:pt x="593" y="1376"/>
                  </a:lnTo>
                  <a:lnTo>
                    <a:pt x="591" y="1376"/>
                  </a:lnTo>
                  <a:lnTo>
                    <a:pt x="591" y="1378"/>
                  </a:lnTo>
                  <a:lnTo>
                    <a:pt x="589" y="1378"/>
                  </a:lnTo>
                  <a:lnTo>
                    <a:pt x="589" y="1380"/>
                  </a:lnTo>
                  <a:lnTo>
                    <a:pt x="589" y="1382"/>
                  </a:lnTo>
                  <a:lnTo>
                    <a:pt x="587" y="1382"/>
                  </a:lnTo>
                  <a:lnTo>
                    <a:pt x="587" y="1384"/>
                  </a:lnTo>
                  <a:lnTo>
                    <a:pt x="585" y="1384"/>
                  </a:lnTo>
                  <a:lnTo>
                    <a:pt x="583" y="1384"/>
                  </a:lnTo>
                  <a:lnTo>
                    <a:pt x="581" y="1384"/>
                  </a:lnTo>
                  <a:lnTo>
                    <a:pt x="579" y="1382"/>
                  </a:lnTo>
                  <a:lnTo>
                    <a:pt x="579" y="1380"/>
                  </a:lnTo>
                  <a:lnTo>
                    <a:pt x="579" y="1378"/>
                  </a:lnTo>
                  <a:lnTo>
                    <a:pt x="578" y="1378"/>
                  </a:lnTo>
                  <a:lnTo>
                    <a:pt x="576" y="1378"/>
                  </a:lnTo>
                  <a:lnTo>
                    <a:pt x="574" y="1378"/>
                  </a:lnTo>
                  <a:lnTo>
                    <a:pt x="572" y="1378"/>
                  </a:lnTo>
                  <a:lnTo>
                    <a:pt x="570" y="1378"/>
                  </a:lnTo>
                  <a:lnTo>
                    <a:pt x="570" y="1380"/>
                  </a:lnTo>
                  <a:lnTo>
                    <a:pt x="570" y="1382"/>
                  </a:lnTo>
                  <a:lnTo>
                    <a:pt x="572" y="1382"/>
                  </a:lnTo>
                  <a:lnTo>
                    <a:pt x="572" y="1384"/>
                  </a:lnTo>
                  <a:lnTo>
                    <a:pt x="574" y="1384"/>
                  </a:lnTo>
                  <a:lnTo>
                    <a:pt x="574" y="1386"/>
                  </a:lnTo>
                  <a:lnTo>
                    <a:pt x="574" y="1388"/>
                  </a:lnTo>
                  <a:lnTo>
                    <a:pt x="574" y="1390"/>
                  </a:lnTo>
                  <a:lnTo>
                    <a:pt x="572" y="1390"/>
                  </a:lnTo>
                  <a:lnTo>
                    <a:pt x="572" y="1392"/>
                  </a:lnTo>
                  <a:lnTo>
                    <a:pt x="570" y="1392"/>
                  </a:lnTo>
                  <a:lnTo>
                    <a:pt x="570" y="1394"/>
                  </a:lnTo>
                  <a:lnTo>
                    <a:pt x="568" y="1394"/>
                  </a:lnTo>
                  <a:lnTo>
                    <a:pt x="566" y="1394"/>
                  </a:lnTo>
                  <a:lnTo>
                    <a:pt x="564" y="1394"/>
                  </a:lnTo>
                  <a:lnTo>
                    <a:pt x="562" y="1394"/>
                  </a:lnTo>
                  <a:lnTo>
                    <a:pt x="560" y="1394"/>
                  </a:lnTo>
                  <a:lnTo>
                    <a:pt x="558" y="1394"/>
                  </a:lnTo>
                  <a:lnTo>
                    <a:pt x="556" y="1392"/>
                  </a:lnTo>
                  <a:lnTo>
                    <a:pt x="554" y="1392"/>
                  </a:lnTo>
                  <a:lnTo>
                    <a:pt x="554" y="1390"/>
                  </a:lnTo>
                  <a:lnTo>
                    <a:pt x="552" y="1390"/>
                  </a:lnTo>
                  <a:lnTo>
                    <a:pt x="552" y="1392"/>
                  </a:lnTo>
                  <a:lnTo>
                    <a:pt x="552" y="1394"/>
                  </a:lnTo>
                  <a:lnTo>
                    <a:pt x="552" y="1396"/>
                  </a:lnTo>
                  <a:lnTo>
                    <a:pt x="552" y="1398"/>
                  </a:lnTo>
                  <a:lnTo>
                    <a:pt x="552" y="1399"/>
                  </a:lnTo>
                  <a:lnTo>
                    <a:pt x="550" y="1399"/>
                  </a:lnTo>
                  <a:lnTo>
                    <a:pt x="550" y="1401"/>
                  </a:lnTo>
                  <a:lnTo>
                    <a:pt x="548" y="1401"/>
                  </a:lnTo>
                  <a:lnTo>
                    <a:pt x="548" y="1403"/>
                  </a:lnTo>
                  <a:lnTo>
                    <a:pt x="548" y="1405"/>
                  </a:lnTo>
                  <a:lnTo>
                    <a:pt x="546" y="1407"/>
                  </a:lnTo>
                  <a:lnTo>
                    <a:pt x="546" y="1409"/>
                  </a:lnTo>
                  <a:lnTo>
                    <a:pt x="548" y="1409"/>
                  </a:lnTo>
                  <a:lnTo>
                    <a:pt x="550" y="1409"/>
                  </a:lnTo>
                  <a:lnTo>
                    <a:pt x="552" y="1409"/>
                  </a:lnTo>
                  <a:lnTo>
                    <a:pt x="554" y="1411"/>
                  </a:lnTo>
                  <a:lnTo>
                    <a:pt x="554" y="1413"/>
                  </a:lnTo>
                  <a:lnTo>
                    <a:pt x="552" y="1413"/>
                  </a:lnTo>
                  <a:lnTo>
                    <a:pt x="552" y="1415"/>
                  </a:lnTo>
                  <a:lnTo>
                    <a:pt x="550" y="1415"/>
                  </a:lnTo>
                  <a:lnTo>
                    <a:pt x="550" y="1417"/>
                  </a:lnTo>
                  <a:lnTo>
                    <a:pt x="548" y="1417"/>
                  </a:lnTo>
                  <a:lnTo>
                    <a:pt x="546" y="1417"/>
                  </a:lnTo>
                  <a:lnTo>
                    <a:pt x="544" y="1417"/>
                  </a:lnTo>
                  <a:lnTo>
                    <a:pt x="544" y="1419"/>
                  </a:lnTo>
                  <a:lnTo>
                    <a:pt x="544" y="1421"/>
                  </a:lnTo>
                  <a:lnTo>
                    <a:pt x="544" y="1423"/>
                  </a:lnTo>
                  <a:lnTo>
                    <a:pt x="546" y="1423"/>
                  </a:lnTo>
                  <a:lnTo>
                    <a:pt x="548" y="1423"/>
                  </a:lnTo>
                  <a:lnTo>
                    <a:pt x="548" y="1421"/>
                  </a:lnTo>
                  <a:lnTo>
                    <a:pt x="550" y="1421"/>
                  </a:lnTo>
                  <a:lnTo>
                    <a:pt x="550" y="1423"/>
                  </a:lnTo>
                  <a:lnTo>
                    <a:pt x="552" y="1423"/>
                  </a:lnTo>
                  <a:lnTo>
                    <a:pt x="552" y="1425"/>
                  </a:lnTo>
                  <a:lnTo>
                    <a:pt x="552" y="1427"/>
                  </a:lnTo>
                  <a:lnTo>
                    <a:pt x="552" y="1429"/>
                  </a:lnTo>
                  <a:lnTo>
                    <a:pt x="552" y="1431"/>
                  </a:lnTo>
                  <a:lnTo>
                    <a:pt x="552" y="1433"/>
                  </a:lnTo>
                  <a:lnTo>
                    <a:pt x="552" y="1435"/>
                  </a:lnTo>
                  <a:lnTo>
                    <a:pt x="554" y="1435"/>
                  </a:lnTo>
                  <a:lnTo>
                    <a:pt x="554" y="1433"/>
                  </a:lnTo>
                  <a:lnTo>
                    <a:pt x="556" y="1433"/>
                  </a:lnTo>
                  <a:lnTo>
                    <a:pt x="556" y="1431"/>
                  </a:lnTo>
                  <a:lnTo>
                    <a:pt x="556" y="1429"/>
                  </a:lnTo>
                  <a:lnTo>
                    <a:pt x="558" y="1429"/>
                  </a:lnTo>
                  <a:lnTo>
                    <a:pt x="560" y="1429"/>
                  </a:lnTo>
                  <a:lnTo>
                    <a:pt x="560" y="1431"/>
                  </a:lnTo>
                  <a:lnTo>
                    <a:pt x="560" y="1433"/>
                  </a:lnTo>
                  <a:lnTo>
                    <a:pt x="558" y="1433"/>
                  </a:lnTo>
                  <a:lnTo>
                    <a:pt x="558" y="1435"/>
                  </a:lnTo>
                  <a:lnTo>
                    <a:pt x="558" y="1437"/>
                  </a:lnTo>
                  <a:lnTo>
                    <a:pt x="560" y="1439"/>
                  </a:lnTo>
                  <a:lnTo>
                    <a:pt x="560" y="1437"/>
                  </a:lnTo>
                  <a:lnTo>
                    <a:pt x="562" y="1437"/>
                  </a:lnTo>
                  <a:lnTo>
                    <a:pt x="564" y="1437"/>
                  </a:lnTo>
                  <a:lnTo>
                    <a:pt x="564" y="1439"/>
                  </a:lnTo>
                  <a:lnTo>
                    <a:pt x="564" y="1441"/>
                  </a:lnTo>
                  <a:lnTo>
                    <a:pt x="564" y="1443"/>
                  </a:lnTo>
                  <a:lnTo>
                    <a:pt x="562" y="1443"/>
                  </a:lnTo>
                  <a:lnTo>
                    <a:pt x="560" y="1443"/>
                  </a:lnTo>
                  <a:lnTo>
                    <a:pt x="558" y="1443"/>
                  </a:lnTo>
                  <a:lnTo>
                    <a:pt x="558" y="1441"/>
                  </a:lnTo>
                  <a:lnTo>
                    <a:pt x="556" y="1441"/>
                  </a:lnTo>
                  <a:lnTo>
                    <a:pt x="554" y="1441"/>
                  </a:lnTo>
                  <a:lnTo>
                    <a:pt x="554" y="1443"/>
                  </a:lnTo>
                  <a:lnTo>
                    <a:pt x="552" y="1443"/>
                  </a:lnTo>
                  <a:lnTo>
                    <a:pt x="552" y="1445"/>
                  </a:lnTo>
                  <a:lnTo>
                    <a:pt x="550" y="1445"/>
                  </a:lnTo>
                  <a:lnTo>
                    <a:pt x="550" y="1447"/>
                  </a:lnTo>
                  <a:lnTo>
                    <a:pt x="550" y="1449"/>
                  </a:lnTo>
                  <a:lnTo>
                    <a:pt x="550" y="1451"/>
                  </a:lnTo>
                  <a:lnTo>
                    <a:pt x="548" y="1449"/>
                  </a:lnTo>
                  <a:lnTo>
                    <a:pt x="546" y="1449"/>
                  </a:lnTo>
                  <a:lnTo>
                    <a:pt x="544" y="1449"/>
                  </a:lnTo>
                  <a:lnTo>
                    <a:pt x="544" y="1447"/>
                  </a:lnTo>
                  <a:lnTo>
                    <a:pt x="546" y="1447"/>
                  </a:lnTo>
                  <a:lnTo>
                    <a:pt x="546" y="1445"/>
                  </a:lnTo>
                  <a:lnTo>
                    <a:pt x="548" y="1445"/>
                  </a:lnTo>
                  <a:lnTo>
                    <a:pt x="548" y="1443"/>
                  </a:lnTo>
                  <a:lnTo>
                    <a:pt x="546" y="1443"/>
                  </a:lnTo>
                  <a:lnTo>
                    <a:pt x="544" y="1443"/>
                  </a:lnTo>
                  <a:lnTo>
                    <a:pt x="544" y="1445"/>
                  </a:lnTo>
                  <a:lnTo>
                    <a:pt x="544" y="1447"/>
                  </a:lnTo>
                  <a:lnTo>
                    <a:pt x="542" y="1447"/>
                  </a:lnTo>
                  <a:lnTo>
                    <a:pt x="542" y="1445"/>
                  </a:lnTo>
                  <a:lnTo>
                    <a:pt x="540" y="1445"/>
                  </a:lnTo>
                  <a:lnTo>
                    <a:pt x="538" y="1447"/>
                  </a:lnTo>
                  <a:lnTo>
                    <a:pt x="538" y="1449"/>
                  </a:lnTo>
                  <a:lnTo>
                    <a:pt x="538" y="1447"/>
                  </a:lnTo>
                  <a:lnTo>
                    <a:pt x="536" y="1447"/>
                  </a:lnTo>
                  <a:lnTo>
                    <a:pt x="534" y="1445"/>
                  </a:lnTo>
                  <a:lnTo>
                    <a:pt x="534" y="1447"/>
                  </a:lnTo>
                  <a:lnTo>
                    <a:pt x="532" y="1447"/>
                  </a:lnTo>
                  <a:lnTo>
                    <a:pt x="532" y="1449"/>
                  </a:lnTo>
                  <a:lnTo>
                    <a:pt x="530" y="1449"/>
                  </a:lnTo>
                  <a:lnTo>
                    <a:pt x="530" y="1451"/>
                  </a:lnTo>
                  <a:lnTo>
                    <a:pt x="532" y="1451"/>
                  </a:lnTo>
                  <a:lnTo>
                    <a:pt x="532" y="1453"/>
                  </a:lnTo>
                  <a:lnTo>
                    <a:pt x="534" y="1453"/>
                  </a:lnTo>
                  <a:lnTo>
                    <a:pt x="534" y="1455"/>
                  </a:lnTo>
                  <a:lnTo>
                    <a:pt x="532" y="1455"/>
                  </a:lnTo>
                  <a:lnTo>
                    <a:pt x="530" y="1455"/>
                  </a:lnTo>
                  <a:lnTo>
                    <a:pt x="528" y="1455"/>
                  </a:lnTo>
                  <a:lnTo>
                    <a:pt x="528" y="1457"/>
                  </a:lnTo>
                  <a:lnTo>
                    <a:pt x="528" y="1459"/>
                  </a:lnTo>
                  <a:lnTo>
                    <a:pt x="528" y="1457"/>
                  </a:lnTo>
                  <a:lnTo>
                    <a:pt x="526" y="1457"/>
                  </a:lnTo>
                  <a:lnTo>
                    <a:pt x="526" y="1459"/>
                  </a:lnTo>
                  <a:lnTo>
                    <a:pt x="524" y="1459"/>
                  </a:lnTo>
                  <a:lnTo>
                    <a:pt x="524" y="1457"/>
                  </a:lnTo>
                  <a:lnTo>
                    <a:pt x="522" y="1457"/>
                  </a:lnTo>
                  <a:lnTo>
                    <a:pt x="522" y="1455"/>
                  </a:lnTo>
                  <a:lnTo>
                    <a:pt x="520" y="1455"/>
                  </a:lnTo>
                  <a:lnTo>
                    <a:pt x="518" y="1455"/>
                  </a:lnTo>
                  <a:lnTo>
                    <a:pt x="518" y="1457"/>
                  </a:lnTo>
                  <a:lnTo>
                    <a:pt x="516" y="1457"/>
                  </a:lnTo>
                  <a:lnTo>
                    <a:pt x="516" y="1459"/>
                  </a:lnTo>
                  <a:lnTo>
                    <a:pt x="518" y="1459"/>
                  </a:lnTo>
                  <a:lnTo>
                    <a:pt x="518" y="1461"/>
                  </a:lnTo>
                  <a:lnTo>
                    <a:pt x="520" y="1463"/>
                  </a:lnTo>
                  <a:lnTo>
                    <a:pt x="518" y="1463"/>
                  </a:lnTo>
                  <a:lnTo>
                    <a:pt x="516" y="1463"/>
                  </a:lnTo>
                  <a:lnTo>
                    <a:pt x="514" y="1463"/>
                  </a:lnTo>
                  <a:lnTo>
                    <a:pt x="512" y="1463"/>
                  </a:lnTo>
                  <a:lnTo>
                    <a:pt x="512" y="1465"/>
                  </a:lnTo>
                  <a:lnTo>
                    <a:pt x="510" y="1465"/>
                  </a:lnTo>
                  <a:lnTo>
                    <a:pt x="509" y="1465"/>
                  </a:lnTo>
                  <a:lnTo>
                    <a:pt x="507" y="1466"/>
                  </a:lnTo>
                  <a:lnTo>
                    <a:pt x="507" y="1468"/>
                  </a:lnTo>
                  <a:lnTo>
                    <a:pt x="509" y="1468"/>
                  </a:lnTo>
                  <a:lnTo>
                    <a:pt x="510" y="1470"/>
                  </a:lnTo>
                  <a:lnTo>
                    <a:pt x="510" y="1472"/>
                  </a:lnTo>
                  <a:lnTo>
                    <a:pt x="512" y="1472"/>
                  </a:lnTo>
                  <a:lnTo>
                    <a:pt x="512" y="1474"/>
                  </a:lnTo>
                  <a:lnTo>
                    <a:pt x="510" y="1474"/>
                  </a:lnTo>
                  <a:lnTo>
                    <a:pt x="510" y="1472"/>
                  </a:lnTo>
                  <a:lnTo>
                    <a:pt x="509" y="1472"/>
                  </a:lnTo>
                  <a:lnTo>
                    <a:pt x="509" y="1470"/>
                  </a:lnTo>
                  <a:lnTo>
                    <a:pt x="509" y="1472"/>
                  </a:lnTo>
                  <a:lnTo>
                    <a:pt x="507" y="1472"/>
                  </a:lnTo>
                  <a:lnTo>
                    <a:pt x="509" y="1474"/>
                  </a:lnTo>
                  <a:lnTo>
                    <a:pt x="509" y="1476"/>
                  </a:lnTo>
                  <a:lnTo>
                    <a:pt x="509" y="1478"/>
                  </a:lnTo>
                  <a:lnTo>
                    <a:pt x="510" y="1478"/>
                  </a:lnTo>
                  <a:lnTo>
                    <a:pt x="510" y="1476"/>
                  </a:lnTo>
                  <a:lnTo>
                    <a:pt x="510" y="1478"/>
                  </a:lnTo>
                  <a:lnTo>
                    <a:pt x="512" y="1478"/>
                  </a:lnTo>
                  <a:lnTo>
                    <a:pt x="510" y="1478"/>
                  </a:lnTo>
                  <a:lnTo>
                    <a:pt x="509" y="1478"/>
                  </a:lnTo>
                  <a:lnTo>
                    <a:pt x="509" y="1480"/>
                  </a:lnTo>
                  <a:lnTo>
                    <a:pt x="507" y="1480"/>
                  </a:lnTo>
                  <a:lnTo>
                    <a:pt x="507" y="1478"/>
                  </a:lnTo>
                  <a:lnTo>
                    <a:pt x="505" y="1478"/>
                  </a:lnTo>
                  <a:lnTo>
                    <a:pt x="505" y="1476"/>
                  </a:lnTo>
                  <a:lnTo>
                    <a:pt x="505" y="1478"/>
                  </a:lnTo>
                  <a:lnTo>
                    <a:pt x="503" y="1478"/>
                  </a:lnTo>
                  <a:lnTo>
                    <a:pt x="503" y="1476"/>
                  </a:lnTo>
                  <a:lnTo>
                    <a:pt x="501" y="1476"/>
                  </a:lnTo>
                  <a:lnTo>
                    <a:pt x="501" y="1478"/>
                  </a:lnTo>
                  <a:lnTo>
                    <a:pt x="501" y="1480"/>
                  </a:lnTo>
                  <a:lnTo>
                    <a:pt x="501" y="1482"/>
                  </a:lnTo>
                  <a:lnTo>
                    <a:pt x="499" y="1482"/>
                  </a:lnTo>
                  <a:lnTo>
                    <a:pt x="497" y="1482"/>
                  </a:lnTo>
                  <a:lnTo>
                    <a:pt x="495" y="1482"/>
                  </a:lnTo>
                  <a:lnTo>
                    <a:pt x="495" y="1480"/>
                  </a:lnTo>
                  <a:lnTo>
                    <a:pt x="493" y="1480"/>
                  </a:lnTo>
                  <a:lnTo>
                    <a:pt x="493" y="1482"/>
                  </a:lnTo>
                  <a:lnTo>
                    <a:pt x="495" y="1482"/>
                  </a:lnTo>
                  <a:lnTo>
                    <a:pt x="495" y="1484"/>
                  </a:lnTo>
                  <a:lnTo>
                    <a:pt x="497" y="1484"/>
                  </a:lnTo>
                  <a:lnTo>
                    <a:pt x="499" y="1484"/>
                  </a:lnTo>
                  <a:lnTo>
                    <a:pt x="497" y="1484"/>
                  </a:lnTo>
                  <a:lnTo>
                    <a:pt x="497" y="1486"/>
                  </a:lnTo>
                  <a:lnTo>
                    <a:pt x="499" y="1486"/>
                  </a:lnTo>
                  <a:lnTo>
                    <a:pt x="499" y="1488"/>
                  </a:lnTo>
                  <a:lnTo>
                    <a:pt x="497" y="1488"/>
                  </a:lnTo>
                  <a:lnTo>
                    <a:pt x="495" y="1488"/>
                  </a:lnTo>
                  <a:lnTo>
                    <a:pt x="495" y="1490"/>
                  </a:lnTo>
                  <a:lnTo>
                    <a:pt x="493" y="1490"/>
                  </a:lnTo>
                  <a:lnTo>
                    <a:pt x="493" y="1492"/>
                  </a:lnTo>
                  <a:lnTo>
                    <a:pt x="491" y="1492"/>
                  </a:lnTo>
                  <a:lnTo>
                    <a:pt x="491" y="1494"/>
                  </a:lnTo>
                  <a:lnTo>
                    <a:pt x="489" y="1494"/>
                  </a:lnTo>
                  <a:lnTo>
                    <a:pt x="487" y="1494"/>
                  </a:lnTo>
                  <a:lnTo>
                    <a:pt x="487" y="1496"/>
                  </a:lnTo>
                  <a:lnTo>
                    <a:pt x="485" y="1496"/>
                  </a:lnTo>
                  <a:lnTo>
                    <a:pt x="485" y="1498"/>
                  </a:lnTo>
                  <a:lnTo>
                    <a:pt x="485" y="1500"/>
                  </a:lnTo>
                  <a:lnTo>
                    <a:pt x="483" y="1500"/>
                  </a:lnTo>
                  <a:lnTo>
                    <a:pt x="485" y="1500"/>
                  </a:lnTo>
                  <a:lnTo>
                    <a:pt x="485" y="1502"/>
                  </a:lnTo>
                  <a:lnTo>
                    <a:pt x="483" y="1502"/>
                  </a:lnTo>
                  <a:lnTo>
                    <a:pt x="481" y="1502"/>
                  </a:lnTo>
                  <a:lnTo>
                    <a:pt x="481" y="1500"/>
                  </a:lnTo>
                  <a:lnTo>
                    <a:pt x="479" y="1500"/>
                  </a:lnTo>
                  <a:lnTo>
                    <a:pt x="477" y="1500"/>
                  </a:lnTo>
                  <a:lnTo>
                    <a:pt x="479" y="1500"/>
                  </a:lnTo>
                  <a:lnTo>
                    <a:pt x="479" y="1502"/>
                  </a:lnTo>
                  <a:lnTo>
                    <a:pt x="477" y="1502"/>
                  </a:lnTo>
                  <a:lnTo>
                    <a:pt x="477" y="1504"/>
                  </a:lnTo>
                  <a:lnTo>
                    <a:pt x="477" y="1506"/>
                  </a:lnTo>
                  <a:lnTo>
                    <a:pt x="475" y="1506"/>
                  </a:lnTo>
                  <a:lnTo>
                    <a:pt x="475" y="1508"/>
                  </a:lnTo>
                  <a:lnTo>
                    <a:pt x="473" y="1508"/>
                  </a:lnTo>
                  <a:lnTo>
                    <a:pt x="471" y="1506"/>
                  </a:lnTo>
                  <a:lnTo>
                    <a:pt x="469" y="1506"/>
                  </a:lnTo>
                  <a:lnTo>
                    <a:pt x="469" y="1504"/>
                  </a:lnTo>
                  <a:lnTo>
                    <a:pt x="467" y="1504"/>
                  </a:lnTo>
                  <a:lnTo>
                    <a:pt x="467" y="1502"/>
                  </a:lnTo>
                  <a:lnTo>
                    <a:pt x="465" y="1502"/>
                  </a:lnTo>
                  <a:lnTo>
                    <a:pt x="465" y="1500"/>
                  </a:lnTo>
                  <a:lnTo>
                    <a:pt x="463" y="1500"/>
                  </a:lnTo>
                  <a:lnTo>
                    <a:pt x="463" y="1498"/>
                  </a:lnTo>
                  <a:lnTo>
                    <a:pt x="461" y="1498"/>
                  </a:lnTo>
                  <a:lnTo>
                    <a:pt x="461" y="1496"/>
                  </a:lnTo>
                  <a:lnTo>
                    <a:pt x="459" y="1496"/>
                  </a:lnTo>
                  <a:lnTo>
                    <a:pt x="459" y="1494"/>
                  </a:lnTo>
                  <a:lnTo>
                    <a:pt x="457" y="1494"/>
                  </a:lnTo>
                  <a:lnTo>
                    <a:pt x="455" y="1494"/>
                  </a:lnTo>
                  <a:lnTo>
                    <a:pt x="453" y="1494"/>
                  </a:lnTo>
                  <a:lnTo>
                    <a:pt x="451" y="1494"/>
                  </a:lnTo>
                  <a:lnTo>
                    <a:pt x="449" y="1494"/>
                  </a:lnTo>
                  <a:lnTo>
                    <a:pt x="447" y="1494"/>
                  </a:lnTo>
                  <a:lnTo>
                    <a:pt x="447" y="1496"/>
                  </a:lnTo>
                  <a:lnTo>
                    <a:pt x="447" y="1494"/>
                  </a:lnTo>
                  <a:lnTo>
                    <a:pt x="445" y="1496"/>
                  </a:lnTo>
                  <a:lnTo>
                    <a:pt x="443" y="1496"/>
                  </a:lnTo>
                  <a:lnTo>
                    <a:pt x="443" y="1494"/>
                  </a:lnTo>
                  <a:lnTo>
                    <a:pt x="441" y="1494"/>
                  </a:lnTo>
                  <a:lnTo>
                    <a:pt x="440" y="1494"/>
                  </a:lnTo>
                  <a:lnTo>
                    <a:pt x="440" y="1492"/>
                  </a:lnTo>
                  <a:lnTo>
                    <a:pt x="438" y="1492"/>
                  </a:lnTo>
                  <a:lnTo>
                    <a:pt x="438" y="1494"/>
                  </a:lnTo>
                  <a:lnTo>
                    <a:pt x="436" y="1494"/>
                  </a:lnTo>
                  <a:lnTo>
                    <a:pt x="434" y="1494"/>
                  </a:lnTo>
                  <a:lnTo>
                    <a:pt x="434" y="1496"/>
                  </a:lnTo>
                  <a:lnTo>
                    <a:pt x="432" y="1496"/>
                  </a:lnTo>
                  <a:lnTo>
                    <a:pt x="430" y="1496"/>
                  </a:lnTo>
                  <a:lnTo>
                    <a:pt x="428" y="1496"/>
                  </a:lnTo>
                  <a:lnTo>
                    <a:pt x="426" y="1496"/>
                  </a:lnTo>
                  <a:lnTo>
                    <a:pt x="426" y="1494"/>
                  </a:lnTo>
                  <a:lnTo>
                    <a:pt x="426" y="1492"/>
                  </a:lnTo>
                  <a:lnTo>
                    <a:pt x="424" y="1492"/>
                  </a:lnTo>
                  <a:lnTo>
                    <a:pt x="424" y="1494"/>
                  </a:lnTo>
                  <a:lnTo>
                    <a:pt x="422" y="1494"/>
                  </a:lnTo>
                  <a:lnTo>
                    <a:pt x="420" y="1494"/>
                  </a:lnTo>
                  <a:lnTo>
                    <a:pt x="422" y="1494"/>
                  </a:lnTo>
                  <a:lnTo>
                    <a:pt x="420" y="1494"/>
                  </a:lnTo>
                  <a:lnTo>
                    <a:pt x="418" y="1494"/>
                  </a:lnTo>
                  <a:lnTo>
                    <a:pt x="416" y="1492"/>
                  </a:lnTo>
                  <a:lnTo>
                    <a:pt x="414" y="1492"/>
                  </a:lnTo>
                  <a:lnTo>
                    <a:pt x="412" y="1492"/>
                  </a:lnTo>
                  <a:lnTo>
                    <a:pt x="412" y="1490"/>
                  </a:lnTo>
                  <a:lnTo>
                    <a:pt x="410" y="1490"/>
                  </a:lnTo>
                  <a:lnTo>
                    <a:pt x="406" y="1488"/>
                  </a:lnTo>
                  <a:lnTo>
                    <a:pt x="404" y="1490"/>
                  </a:lnTo>
                  <a:lnTo>
                    <a:pt x="402" y="1490"/>
                  </a:lnTo>
                  <a:lnTo>
                    <a:pt x="398" y="1490"/>
                  </a:lnTo>
                  <a:lnTo>
                    <a:pt x="394" y="1488"/>
                  </a:lnTo>
                  <a:lnTo>
                    <a:pt x="392" y="1488"/>
                  </a:lnTo>
                  <a:lnTo>
                    <a:pt x="390" y="1488"/>
                  </a:lnTo>
                  <a:lnTo>
                    <a:pt x="388" y="1488"/>
                  </a:lnTo>
                  <a:lnTo>
                    <a:pt x="386" y="1488"/>
                  </a:lnTo>
                  <a:lnTo>
                    <a:pt x="384" y="1488"/>
                  </a:lnTo>
                  <a:lnTo>
                    <a:pt x="382" y="1488"/>
                  </a:lnTo>
                  <a:lnTo>
                    <a:pt x="380" y="1488"/>
                  </a:lnTo>
                  <a:lnTo>
                    <a:pt x="378" y="1488"/>
                  </a:lnTo>
                  <a:lnTo>
                    <a:pt x="376" y="1488"/>
                  </a:lnTo>
                  <a:lnTo>
                    <a:pt x="374" y="1488"/>
                  </a:lnTo>
                  <a:lnTo>
                    <a:pt x="372" y="1486"/>
                  </a:lnTo>
                  <a:lnTo>
                    <a:pt x="371" y="1486"/>
                  </a:lnTo>
                  <a:lnTo>
                    <a:pt x="371" y="1484"/>
                  </a:lnTo>
                  <a:lnTo>
                    <a:pt x="369" y="1484"/>
                  </a:lnTo>
                  <a:lnTo>
                    <a:pt x="369" y="1486"/>
                  </a:lnTo>
                  <a:lnTo>
                    <a:pt x="367" y="1486"/>
                  </a:lnTo>
                  <a:lnTo>
                    <a:pt x="365" y="1486"/>
                  </a:lnTo>
                  <a:lnTo>
                    <a:pt x="365" y="1484"/>
                  </a:lnTo>
                  <a:lnTo>
                    <a:pt x="363" y="1484"/>
                  </a:lnTo>
                  <a:lnTo>
                    <a:pt x="361" y="1484"/>
                  </a:lnTo>
                  <a:lnTo>
                    <a:pt x="359" y="1482"/>
                  </a:lnTo>
                  <a:lnTo>
                    <a:pt x="357" y="1482"/>
                  </a:lnTo>
                  <a:lnTo>
                    <a:pt x="355" y="1482"/>
                  </a:lnTo>
                  <a:lnTo>
                    <a:pt x="353" y="1480"/>
                  </a:lnTo>
                  <a:lnTo>
                    <a:pt x="351" y="1480"/>
                  </a:lnTo>
                  <a:lnTo>
                    <a:pt x="349" y="1480"/>
                  </a:lnTo>
                  <a:lnTo>
                    <a:pt x="347" y="1480"/>
                  </a:lnTo>
                  <a:lnTo>
                    <a:pt x="347" y="1478"/>
                  </a:lnTo>
                  <a:lnTo>
                    <a:pt x="345" y="1478"/>
                  </a:lnTo>
                  <a:lnTo>
                    <a:pt x="345" y="1476"/>
                  </a:lnTo>
                  <a:lnTo>
                    <a:pt x="343" y="1476"/>
                  </a:lnTo>
                  <a:lnTo>
                    <a:pt x="343" y="1474"/>
                  </a:lnTo>
                  <a:lnTo>
                    <a:pt x="341" y="1474"/>
                  </a:lnTo>
                  <a:lnTo>
                    <a:pt x="339" y="1474"/>
                  </a:lnTo>
                  <a:lnTo>
                    <a:pt x="339" y="1476"/>
                  </a:lnTo>
                  <a:lnTo>
                    <a:pt x="339" y="1474"/>
                  </a:lnTo>
                  <a:lnTo>
                    <a:pt x="337" y="1474"/>
                  </a:lnTo>
                  <a:lnTo>
                    <a:pt x="335" y="1472"/>
                  </a:lnTo>
                  <a:lnTo>
                    <a:pt x="333" y="1474"/>
                  </a:lnTo>
                  <a:lnTo>
                    <a:pt x="331" y="1474"/>
                  </a:lnTo>
                  <a:lnTo>
                    <a:pt x="329" y="1474"/>
                  </a:lnTo>
                  <a:lnTo>
                    <a:pt x="329" y="1472"/>
                  </a:lnTo>
                  <a:lnTo>
                    <a:pt x="327" y="1472"/>
                  </a:lnTo>
                  <a:lnTo>
                    <a:pt x="325" y="1472"/>
                  </a:lnTo>
                  <a:lnTo>
                    <a:pt x="323" y="1472"/>
                  </a:lnTo>
                  <a:lnTo>
                    <a:pt x="323" y="1470"/>
                  </a:lnTo>
                  <a:lnTo>
                    <a:pt x="321" y="1470"/>
                  </a:lnTo>
                  <a:lnTo>
                    <a:pt x="321" y="1468"/>
                  </a:lnTo>
                  <a:lnTo>
                    <a:pt x="319" y="1468"/>
                  </a:lnTo>
                  <a:lnTo>
                    <a:pt x="319" y="1466"/>
                  </a:lnTo>
                  <a:lnTo>
                    <a:pt x="319" y="1465"/>
                  </a:lnTo>
                  <a:lnTo>
                    <a:pt x="317" y="1465"/>
                  </a:lnTo>
                  <a:lnTo>
                    <a:pt x="315" y="1465"/>
                  </a:lnTo>
                  <a:lnTo>
                    <a:pt x="315" y="1463"/>
                  </a:lnTo>
                  <a:lnTo>
                    <a:pt x="315" y="1461"/>
                  </a:lnTo>
                  <a:lnTo>
                    <a:pt x="313" y="1461"/>
                  </a:lnTo>
                  <a:lnTo>
                    <a:pt x="313" y="1459"/>
                  </a:lnTo>
                  <a:lnTo>
                    <a:pt x="315" y="1459"/>
                  </a:lnTo>
                  <a:lnTo>
                    <a:pt x="315" y="1457"/>
                  </a:lnTo>
                  <a:lnTo>
                    <a:pt x="317" y="1457"/>
                  </a:lnTo>
                  <a:lnTo>
                    <a:pt x="315" y="1457"/>
                  </a:lnTo>
                  <a:lnTo>
                    <a:pt x="315" y="1455"/>
                  </a:lnTo>
                  <a:lnTo>
                    <a:pt x="313" y="1455"/>
                  </a:lnTo>
                  <a:lnTo>
                    <a:pt x="311" y="1455"/>
                  </a:lnTo>
                  <a:lnTo>
                    <a:pt x="309" y="1455"/>
                  </a:lnTo>
                  <a:lnTo>
                    <a:pt x="309" y="1457"/>
                  </a:lnTo>
                  <a:lnTo>
                    <a:pt x="307" y="1457"/>
                  </a:lnTo>
                  <a:lnTo>
                    <a:pt x="307" y="1455"/>
                  </a:lnTo>
                  <a:lnTo>
                    <a:pt x="305" y="1455"/>
                  </a:lnTo>
                  <a:lnTo>
                    <a:pt x="303" y="1455"/>
                  </a:lnTo>
                  <a:lnTo>
                    <a:pt x="303" y="1453"/>
                  </a:lnTo>
                  <a:lnTo>
                    <a:pt x="302" y="1453"/>
                  </a:lnTo>
                  <a:lnTo>
                    <a:pt x="302" y="1451"/>
                  </a:lnTo>
                  <a:lnTo>
                    <a:pt x="300" y="1451"/>
                  </a:lnTo>
                  <a:lnTo>
                    <a:pt x="300" y="1449"/>
                  </a:lnTo>
                  <a:lnTo>
                    <a:pt x="298" y="1449"/>
                  </a:lnTo>
                  <a:lnTo>
                    <a:pt x="296" y="1449"/>
                  </a:lnTo>
                  <a:lnTo>
                    <a:pt x="298" y="1449"/>
                  </a:lnTo>
                  <a:lnTo>
                    <a:pt x="298" y="1447"/>
                  </a:lnTo>
                  <a:lnTo>
                    <a:pt x="296" y="1447"/>
                  </a:lnTo>
                  <a:lnTo>
                    <a:pt x="294" y="1447"/>
                  </a:lnTo>
                  <a:lnTo>
                    <a:pt x="294" y="1445"/>
                  </a:lnTo>
                  <a:lnTo>
                    <a:pt x="292" y="1445"/>
                  </a:lnTo>
                  <a:lnTo>
                    <a:pt x="292" y="1443"/>
                  </a:lnTo>
                  <a:lnTo>
                    <a:pt x="290" y="1443"/>
                  </a:lnTo>
                  <a:lnTo>
                    <a:pt x="290" y="1441"/>
                  </a:lnTo>
                  <a:lnTo>
                    <a:pt x="290" y="1439"/>
                  </a:lnTo>
                  <a:lnTo>
                    <a:pt x="288" y="1439"/>
                  </a:lnTo>
                  <a:lnTo>
                    <a:pt x="286" y="1439"/>
                  </a:lnTo>
                  <a:lnTo>
                    <a:pt x="286" y="1437"/>
                  </a:lnTo>
                  <a:lnTo>
                    <a:pt x="286" y="1435"/>
                  </a:lnTo>
                  <a:lnTo>
                    <a:pt x="284" y="1435"/>
                  </a:lnTo>
                  <a:lnTo>
                    <a:pt x="284" y="1433"/>
                  </a:lnTo>
                  <a:lnTo>
                    <a:pt x="284" y="1435"/>
                  </a:lnTo>
                  <a:lnTo>
                    <a:pt x="282" y="1435"/>
                  </a:lnTo>
                  <a:lnTo>
                    <a:pt x="280" y="1435"/>
                  </a:lnTo>
                  <a:lnTo>
                    <a:pt x="278" y="1435"/>
                  </a:lnTo>
                  <a:lnTo>
                    <a:pt x="278" y="1433"/>
                  </a:lnTo>
                  <a:lnTo>
                    <a:pt x="276" y="1433"/>
                  </a:lnTo>
                  <a:lnTo>
                    <a:pt x="276" y="1431"/>
                  </a:lnTo>
                  <a:lnTo>
                    <a:pt x="274" y="1431"/>
                  </a:lnTo>
                  <a:lnTo>
                    <a:pt x="274" y="1429"/>
                  </a:lnTo>
                  <a:lnTo>
                    <a:pt x="272" y="1429"/>
                  </a:lnTo>
                  <a:lnTo>
                    <a:pt x="270" y="1429"/>
                  </a:lnTo>
                  <a:lnTo>
                    <a:pt x="270" y="1427"/>
                  </a:lnTo>
                  <a:lnTo>
                    <a:pt x="268" y="1427"/>
                  </a:lnTo>
                  <a:lnTo>
                    <a:pt x="268" y="1425"/>
                  </a:lnTo>
                  <a:lnTo>
                    <a:pt x="268" y="1423"/>
                  </a:lnTo>
                  <a:lnTo>
                    <a:pt x="266" y="1421"/>
                  </a:lnTo>
                  <a:lnTo>
                    <a:pt x="264" y="1421"/>
                  </a:lnTo>
                  <a:lnTo>
                    <a:pt x="262" y="1421"/>
                  </a:lnTo>
                  <a:lnTo>
                    <a:pt x="260" y="1421"/>
                  </a:lnTo>
                  <a:lnTo>
                    <a:pt x="260" y="1419"/>
                  </a:lnTo>
                  <a:lnTo>
                    <a:pt x="260" y="1417"/>
                  </a:lnTo>
                  <a:lnTo>
                    <a:pt x="258" y="1417"/>
                  </a:lnTo>
                  <a:lnTo>
                    <a:pt x="258" y="1415"/>
                  </a:lnTo>
                  <a:lnTo>
                    <a:pt x="258" y="1413"/>
                  </a:lnTo>
                  <a:lnTo>
                    <a:pt x="258" y="1411"/>
                  </a:lnTo>
                  <a:lnTo>
                    <a:pt x="258" y="1409"/>
                  </a:lnTo>
                  <a:lnTo>
                    <a:pt x="256" y="1409"/>
                  </a:lnTo>
                  <a:lnTo>
                    <a:pt x="256" y="1411"/>
                  </a:lnTo>
                  <a:lnTo>
                    <a:pt x="254" y="1411"/>
                  </a:lnTo>
                  <a:lnTo>
                    <a:pt x="254" y="1409"/>
                  </a:lnTo>
                  <a:lnTo>
                    <a:pt x="252" y="1407"/>
                  </a:lnTo>
                  <a:lnTo>
                    <a:pt x="250" y="1407"/>
                  </a:lnTo>
                  <a:lnTo>
                    <a:pt x="248" y="1407"/>
                  </a:lnTo>
                  <a:lnTo>
                    <a:pt x="248" y="1405"/>
                  </a:lnTo>
                  <a:lnTo>
                    <a:pt x="246" y="1405"/>
                  </a:lnTo>
                  <a:lnTo>
                    <a:pt x="244" y="1405"/>
                  </a:lnTo>
                  <a:lnTo>
                    <a:pt x="242" y="1405"/>
                  </a:lnTo>
                  <a:lnTo>
                    <a:pt x="240" y="1405"/>
                  </a:lnTo>
                  <a:lnTo>
                    <a:pt x="240" y="1407"/>
                  </a:lnTo>
                  <a:lnTo>
                    <a:pt x="240" y="1409"/>
                  </a:lnTo>
                  <a:lnTo>
                    <a:pt x="240" y="1411"/>
                  </a:lnTo>
                  <a:lnTo>
                    <a:pt x="238" y="1411"/>
                  </a:lnTo>
                  <a:lnTo>
                    <a:pt x="236" y="1411"/>
                  </a:lnTo>
                  <a:lnTo>
                    <a:pt x="234" y="1411"/>
                  </a:lnTo>
                  <a:lnTo>
                    <a:pt x="234" y="1409"/>
                  </a:lnTo>
                  <a:lnTo>
                    <a:pt x="234" y="1407"/>
                  </a:lnTo>
                  <a:lnTo>
                    <a:pt x="233" y="1407"/>
                  </a:lnTo>
                  <a:lnTo>
                    <a:pt x="233" y="1405"/>
                  </a:lnTo>
                  <a:lnTo>
                    <a:pt x="231" y="1405"/>
                  </a:lnTo>
                  <a:lnTo>
                    <a:pt x="229" y="1405"/>
                  </a:lnTo>
                  <a:lnTo>
                    <a:pt x="227" y="1407"/>
                  </a:lnTo>
                  <a:lnTo>
                    <a:pt x="225" y="1407"/>
                  </a:lnTo>
                  <a:lnTo>
                    <a:pt x="227" y="1405"/>
                  </a:lnTo>
                  <a:lnTo>
                    <a:pt x="227" y="1403"/>
                  </a:lnTo>
                  <a:lnTo>
                    <a:pt x="227" y="1401"/>
                  </a:lnTo>
                  <a:lnTo>
                    <a:pt x="225" y="1401"/>
                  </a:lnTo>
                  <a:lnTo>
                    <a:pt x="225" y="1399"/>
                  </a:lnTo>
                  <a:lnTo>
                    <a:pt x="225" y="1398"/>
                  </a:lnTo>
                  <a:lnTo>
                    <a:pt x="227" y="1398"/>
                  </a:lnTo>
                  <a:lnTo>
                    <a:pt x="227" y="1396"/>
                  </a:lnTo>
                  <a:lnTo>
                    <a:pt x="229" y="1396"/>
                  </a:lnTo>
                  <a:lnTo>
                    <a:pt x="227" y="1396"/>
                  </a:lnTo>
                  <a:lnTo>
                    <a:pt x="227" y="1394"/>
                  </a:lnTo>
                  <a:lnTo>
                    <a:pt x="227" y="1392"/>
                  </a:lnTo>
                  <a:lnTo>
                    <a:pt x="227" y="1390"/>
                  </a:lnTo>
                  <a:lnTo>
                    <a:pt x="227" y="1388"/>
                  </a:lnTo>
                  <a:lnTo>
                    <a:pt x="225" y="1388"/>
                  </a:lnTo>
                  <a:lnTo>
                    <a:pt x="225" y="1386"/>
                  </a:lnTo>
                  <a:lnTo>
                    <a:pt x="227" y="1386"/>
                  </a:lnTo>
                  <a:lnTo>
                    <a:pt x="225" y="1384"/>
                  </a:lnTo>
                  <a:lnTo>
                    <a:pt x="227" y="1384"/>
                  </a:lnTo>
                  <a:lnTo>
                    <a:pt x="227" y="1382"/>
                  </a:lnTo>
                  <a:lnTo>
                    <a:pt x="229" y="1382"/>
                  </a:lnTo>
                  <a:lnTo>
                    <a:pt x="231" y="1382"/>
                  </a:lnTo>
                  <a:lnTo>
                    <a:pt x="231" y="1380"/>
                  </a:lnTo>
                  <a:lnTo>
                    <a:pt x="233" y="1380"/>
                  </a:lnTo>
                  <a:lnTo>
                    <a:pt x="233" y="1378"/>
                  </a:lnTo>
                  <a:lnTo>
                    <a:pt x="234" y="1378"/>
                  </a:lnTo>
                  <a:lnTo>
                    <a:pt x="236" y="1378"/>
                  </a:lnTo>
                  <a:lnTo>
                    <a:pt x="238" y="1378"/>
                  </a:lnTo>
                  <a:lnTo>
                    <a:pt x="238" y="1376"/>
                  </a:lnTo>
                  <a:lnTo>
                    <a:pt x="238" y="1374"/>
                  </a:lnTo>
                  <a:lnTo>
                    <a:pt x="236" y="1374"/>
                  </a:lnTo>
                  <a:lnTo>
                    <a:pt x="236" y="1372"/>
                  </a:lnTo>
                  <a:lnTo>
                    <a:pt x="234" y="1372"/>
                  </a:lnTo>
                  <a:lnTo>
                    <a:pt x="233" y="1372"/>
                  </a:lnTo>
                  <a:lnTo>
                    <a:pt x="231" y="1372"/>
                  </a:lnTo>
                  <a:lnTo>
                    <a:pt x="231" y="1370"/>
                  </a:lnTo>
                  <a:lnTo>
                    <a:pt x="229" y="1370"/>
                  </a:lnTo>
                  <a:lnTo>
                    <a:pt x="227" y="1370"/>
                  </a:lnTo>
                  <a:lnTo>
                    <a:pt x="225" y="1370"/>
                  </a:lnTo>
                  <a:lnTo>
                    <a:pt x="225" y="1368"/>
                  </a:lnTo>
                  <a:lnTo>
                    <a:pt x="223" y="1368"/>
                  </a:lnTo>
                  <a:lnTo>
                    <a:pt x="223" y="1366"/>
                  </a:lnTo>
                  <a:lnTo>
                    <a:pt x="223" y="1364"/>
                  </a:lnTo>
                  <a:lnTo>
                    <a:pt x="223" y="1362"/>
                  </a:lnTo>
                  <a:lnTo>
                    <a:pt x="221" y="1362"/>
                  </a:lnTo>
                  <a:lnTo>
                    <a:pt x="221" y="1360"/>
                  </a:lnTo>
                  <a:lnTo>
                    <a:pt x="221" y="1358"/>
                  </a:lnTo>
                  <a:lnTo>
                    <a:pt x="223" y="1358"/>
                  </a:lnTo>
                  <a:lnTo>
                    <a:pt x="223" y="1356"/>
                  </a:lnTo>
                  <a:lnTo>
                    <a:pt x="223" y="1354"/>
                  </a:lnTo>
                  <a:lnTo>
                    <a:pt x="221" y="1354"/>
                  </a:lnTo>
                  <a:lnTo>
                    <a:pt x="223" y="1352"/>
                  </a:lnTo>
                  <a:lnTo>
                    <a:pt x="223" y="1350"/>
                  </a:lnTo>
                  <a:lnTo>
                    <a:pt x="223" y="1348"/>
                  </a:lnTo>
                  <a:lnTo>
                    <a:pt x="221" y="1348"/>
                  </a:lnTo>
                  <a:lnTo>
                    <a:pt x="221" y="1346"/>
                  </a:lnTo>
                  <a:lnTo>
                    <a:pt x="219" y="1346"/>
                  </a:lnTo>
                  <a:lnTo>
                    <a:pt x="219" y="1344"/>
                  </a:lnTo>
                  <a:lnTo>
                    <a:pt x="217" y="1344"/>
                  </a:lnTo>
                  <a:lnTo>
                    <a:pt x="217" y="1342"/>
                  </a:lnTo>
                  <a:lnTo>
                    <a:pt x="215" y="1342"/>
                  </a:lnTo>
                  <a:lnTo>
                    <a:pt x="215" y="1340"/>
                  </a:lnTo>
                  <a:lnTo>
                    <a:pt x="213" y="1340"/>
                  </a:lnTo>
                  <a:lnTo>
                    <a:pt x="211" y="1340"/>
                  </a:lnTo>
                  <a:lnTo>
                    <a:pt x="209" y="1340"/>
                  </a:lnTo>
                  <a:lnTo>
                    <a:pt x="207" y="1340"/>
                  </a:lnTo>
                  <a:lnTo>
                    <a:pt x="207" y="1342"/>
                  </a:lnTo>
                  <a:lnTo>
                    <a:pt x="205" y="1342"/>
                  </a:lnTo>
                  <a:lnTo>
                    <a:pt x="205" y="1340"/>
                  </a:lnTo>
                  <a:lnTo>
                    <a:pt x="203" y="1340"/>
                  </a:lnTo>
                  <a:lnTo>
                    <a:pt x="203" y="1342"/>
                  </a:lnTo>
                  <a:lnTo>
                    <a:pt x="201" y="1340"/>
                  </a:lnTo>
                  <a:lnTo>
                    <a:pt x="201" y="1338"/>
                  </a:lnTo>
                  <a:lnTo>
                    <a:pt x="199" y="1338"/>
                  </a:lnTo>
                  <a:lnTo>
                    <a:pt x="197" y="1338"/>
                  </a:lnTo>
                  <a:lnTo>
                    <a:pt x="195" y="1338"/>
                  </a:lnTo>
                  <a:lnTo>
                    <a:pt x="195" y="1336"/>
                  </a:lnTo>
                  <a:lnTo>
                    <a:pt x="195" y="1338"/>
                  </a:lnTo>
                  <a:lnTo>
                    <a:pt x="193" y="1338"/>
                  </a:lnTo>
                  <a:lnTo>
                    <a:pt x="193" y="1340"/>
                  </a:lnTo>
                  <a:lnTo>
                    <a:pt x="191" y="1340"/>
                  </a:lnTo>
                  <a:lnTo>
                    <a:pt x="189" y="1340"/>
                  </a:lnTo>
                  <a:lnTo>
                    <a:pt x="187" y="1340"/>
                  </a:lnTo>
                  <a:lnTo>
                    <a:pt x="187" y="1338"/>
                  </a:lnTo>
                  <a:lnTo>
                    <a:pt x="185" y="1338"/>
                  </a:lnTo>
                  <a:lnTo>
                    <a:pt x="185" y="1340"/>
                  </a:lnTo>
                  <a:lnTo>
                    <a:pt x="185" y="1338"/>
                  </a:lnTo>
                  <a:lnTo>
                    <a:pt x="183" y="1338"/>
                  </a:lnTo>
                  <a:lnTo>
                    <a:pt x="181" y="1338"/>
                  </a:lnTo>
                  <a:lnTo>
                    <a:pt x="181" y="1336"/>
                  </a:lnTo>
                  <a:lnTo>
                    <a:pt x="179" y="1336"/>
                  </a:lnTo>
                  <a:lnTo>
                    <a:pt x="181" y="1334"/>
                  </a:lnTo>
                  <a:lnTo>
                    <a:pt x="181" y="1332"/>
                  </a:lnTo>
                  <a:lnTo>
                    <a:pt x="179" y="1332"/>
                  </a:lnTo>
                  <a:lnTo>
                    <a:pt x="179" y="1331"/>
                  </a:lnTo>
                  <a:lnTo>
                    <a:pt x="177" y="1331"/>
                  </a:lnTo>
                  <a:lnTo>
                    <a:pt x="175" y="1329"/>
                  </a:lnTo>
                  <a:lnTo>
                    <a:pt x="173" y="1329"/>
                  </a:lnTo>
                  <a:lnTo>
                    <a:pt x="173" y="1331"/>
                  </a:lnTo>
                  <a:lnTo>
                    <a:pt x="173" y="1332"/>
                  </a:lnTo>
                  <a:lnTo>
                    <a:pt x="173" y="1334"/>
                  </a:lnTo>
                  <a:lnTo>
                    <a:pt x="171" y="1334"/>
                  </a:lnTo>
                  <a:lnTo>
                    <a:pt x="173" y="1336"/>
                  </a:lnTo>
                  <a:lnTo>
                    <a:pt x="171" y="1336"/>
                  </a:lnTo>
                  <a:lnTo>
                    <a:pt x="171" y="1338"/>
                  </a:lnTo>
                  <a:lnTo>
                    <a:pt x="171" y="1340"/>
                  </a:lnTo>
                  <a:lnTo>
                    <a:pt x="171" y="1342"/>
                  </a:lnTo>
                  <a:lnTo>
                    <a:pt x="171" y="1344"/>
                  </a:lnTo>
                  <a:lnTo>
                    <a:pt x="169" y="1346"/>
                  </a:lnTo>
                  <a:lnTo>
                    <a:pt x="169" y="1348"/>
                  </a:lnTo>
                  <a:lnTo>
                    <a:pt x="167" y="1348"/>
                  </a:lnTo>
                  <a:lnTo>
                    <a:pt x="165" y="1348"/>
                  </a:lnTo>
                  <a:lnTo>
                    <a:pt x="165" y="1350"/>
                  </a:lnTo>
                  <a:lnTo>
                    <a:pt x="164" y="1350"/>
                  </a:lnTo>
                  <a:lnTo>
                    <a:pt x="164" y="1352"/>
                  </a:lnTo>
                  <a:lnTo>
                    <a:pt x="162" y="1352"/>
                  </a:lnTo>
                  <a:lnTo>
                    <a:pt x="160" y="1352"/>
                  </a:lnTo>
                  <a:lnTo>
                    <a:pt x="160" y="1350"/>
                  </a:lnTo>
                  <a:lnTo>
                    <a:pt x="160" y="1348"/>
                  </a:lnTo>
                  <a:lnTo>
                    <a:pt x="160" y="1346"/>
                  </a:lnTo>
                  <a:lnTo>
                    <a:pt x="158" y="1346"/>
                  </a:lnTo>
                  <a:lnTo>
                    <a:pt x="158" y="1344"/>
                  </a:lnTo>
                  <a:lnTo>
                    <a:pt x="160" y="1344"/>
                  </a:lnTo>
                  <a:lnTo>
                    <a:pt x="158" y="1342"/>
                  </a:lnTo>
                  <a:lnTo>
                    <a:pt x="156" y="1342"/>
                  </a:lnTo>
                  <a:lnTo>
                    <a:pt x="156" y="1340"/>
                  </a:lnTo>
                  <a:lnTo>
                    <a:pt x="154" y="1340"/>
                  </a:lnTo>
                  <a:lnTo>
                    <a:pt x="154" y="1338"/>
                  </a:lnTo>
                  <a:lnTo>
                    <a:pt x="152" y="1338"/>
                  </a:lnTo>
                  <a:lnTo>
                    <a:pt x="152" y="1340"/>
                  </a:lnTo>
                  <a:lnTo>
                    <a:pt x="152" y="1342"/>
                  </a:lnTo>
                  <a:lnTo>
                    <a:pt x="150" y="1342"/>
                  </a:lnTo>
                  <a:lnTo>
                    <a:pt x="150" y="1344"/>
                  </a:lnTo>
                  <a:lnTo>
                    <a:pt x="148" y="1344"/>
                  </a:lnTo>
                  <a:lnTo>
                    <a:pt x="148" y="1346"/>
                  </a:lnTo>
                  <a:lnTo>
                    <a:pt x="146" y="1346"/>
                  </a:lnTo>
                  <a:lnTo>
                    <a:pt x="146" y="1348"/>
                  </a:lnTo>
                  <a:lnTo>
                    <a:pt x="144" y="1348"/>
                  </a:lnTo>
                  <a:lnTo>
                    <a:pt x="142" y="1348"/>
                  </a:lnTo>
                  <a:lnTo>
                    <a:pt x="142" y="1346"/>
                  </a:lnTo>
                  <a:lnTo>
                    <a:pt x="140" y="1346"/>
                  </a:lnTo>
                  <a:lnTo>
                    <a:pt x="140" y="1344"/>
                  </a:lnTo>
                  <a:lnTo>
                    <a:pt x="138" y="1344"/>
                  </a:lnTo>
                  <a:lnTo>
                    <a:pt x="136" y="1344"/>
                  </a:lnTo>
                  <a:lnTo>
                    <a:pt x="134" y="1344"/>
                  </a:lnTo>
                  <a:lnTo>
                    <a:pt x="132" y="1344"/>
                  </a:lnTo>
                  <a:lnTo>
                    <a:pt x="130" y="1344"/>
                  </a:lnTo>
                  <a:lnTo>
                    <a:pt x="128" y="1344"/>
                  </a:lnTo>
                  <a:lnTo>
                    <a:pt x="128" y="1342"/>
                  </a:lnTo>
                  <a:lnTo>
                    <a:pt x="128" y="1340"/>
                  </a:lnTo>
                  <a:lnTo>
                    <a:pt x="128" y="1338"/>
                  </a:lnTo>
                  <a:lnTo>
                    <a:pt x="128" y="1340"/>
                  </a:lnTo>
                  <a:lnTo>
                    <a:pt x="126" y="1338"/>
                  </a:lnTo>
                  <a:lnTo>
                    <a:pt x="126" y="1340"/>
                  </a:lnTo>
                  <a:lnTo>
                    <a:pt x="124" y="1340"/>
                  </a:lnTo>
                  <a:lnTo>
                    <a:pt x="124" y="1342"/>
                  </a:lnTo>
                  <a:lnTo>
                    <a:pt x="122" y="1342"/>
                  </a:lnTo>
                  <a:lnTo>
                    <a:pt x="120" y="1342"/>
                  </a:lnTo>
                  <a:lnTo>
                    <a:pt x="120" y="1340"/>
                  </a:lnTo>
                  <a:lnTo>
                    <a:pt x="118" y="1340"/>
                  </a:lnTo>
                  <a:lnTo>
                    <a:pt x="116" y="1340"/>
                  </a:lnTo>
                  <a:lnTo>
                    <a:pt x="116" y="1342"/>
                  </a:lnTo>
                  <a:lnTo>
                    <a:pt x="116" y="1344"/>
                  </a:lnTo>
                  <a:lnTo>
                    <a:pt x="116" y="1346"/>
                  </a:lnTo>
                  <a:lnTo>
                    <a:pt x="114" y="1346"/>
                  </a:lnTo>
                  <a:lnTo>
                    <a:pt x="112" y="1348"/>
                  </a:lnTo>
                  <a:lnTo>
                    <a:pt x="110" y="1348"/>
                  </a:lnTo>
                  <a:lnTo>
                    <a:pt x="108" y="1348"/>
                  </a:lnTo>
                  <a:lnTo>
                    <a:pt x="106" y="1348"/>
                  </a:lnTo>
                  <a:lnTo>
                    <a:pt x="104" y="1346"/>
                  </a:lnTo>
                  <a:lnTo>
                    <a:pt x="104" y="1344"/>
                  </a:lnTo>
                  <a:lnTo>
                    <a:pt x="104" y="1342"/>
                  </a:lnTo>
                  <a:lnTo>
                    <a:pt x="104" y="1340"/>
                  </a:lnTo>
                  <a:lnTo>
                    <a:pt x="102" y="1340"/>
                  </a:lnTo>
                  <a:lnTo>
                    <a:pt x="104" y="1340"/>
                  </a:lnTo>
                  <a:lnTo>
                    <a:pt x="102" y="1340"/>
                  </a:lnTo>
                  <a:lnTo>
                    <a:pt x="102" y="1338"/>
                  </a:lnTo>
                  <a:lnTo>
                    <a:pt x="102" y="1336"/>
                  </a:lnTo>
                  <a:lnTo>
                    <a:pt x="104" y="1334"/>
                  </a:lnTo>
                  <a:lnTo>
                    <a:pt x="104" y="1332"/>
                  </a:lnTo>
                  <a:lnTo>
                    <a:pt x="104" y="1331"/>
                  </a:lnTo>
                  <a:lnTo>
                    <a:pt x="104" y="1329"/>
                  </a:lnTo>
                  <a:lnTo>
                    <a:pt x="104" y="1327"/>
                  </a:lnTo>
                  <a:lnTo>
                    <a:pt x="104" y="1325"/>
                  </a:lnTo>
                  <a:lnTo>
                    <a:pt x="104" y="1323"/>
                  </a:lnTo>
                  <a:lnTo>
                    <a:pt x="106" y="1323"/>
                  </a:lnTo>
                  <a:lnTo>
                    <a:pt x="106" y="1321"/>
                  </a:lnTo>
                  <a:lnTo>
                    <a:pt x="106" y="1319"/>
                  </a:lnTo>
                  <a:lnTo>
                    <a:pt x="108" y="1319"/>
                  </a:lnTo>
                  <a:lnTo>
                    <a:pt x="108" y="1317"/>
                  </a:lnTo>
                  <a:lnTo>
                    <a:pt x="110" y="1317"/>
                  </a:lnTo>
                  <a:lnTo>
                    <a:pt x="108" y="1317"/>
                  </a:lnTo>
                  <a:lnTo>
                    <a:pt x="108" y="1315"/>
                  </a:lnTo>
                  <a:lnTo>
                    <a:pt x="106" y="1315"/>
                  </a:lnTo>
                  <a:lnTo>
                    <a:pt x="106" y="1313"/>
                  </a:lnTo>
                  <a:lnTo>
                    <a:pt x="106" y="1311"/>
                  </a:lnTo>
                  <a:lnTo>
                    <a:pt x="106" y="1309"/>
                  </a:lnTo>
                  <a:lnTo>
                    <a:pt x="104" y="1309"/>
                  </a:lnTo>
                  <a:lnTo>
                    <a:pt x="106" y="1307"/>
                  </a:lnTo>
                  <a:lnTo>
                    <a:pt x="104" y="1305"/>
                  </a:lnTo>
                  <a:lnTo>
                    <a:pt x="104" y="1303"/>
                  </a:lnTo>
                  <a:lnTo>
                    <a:pt x="102" y="1303"/>
                  </a:lnTo>
                  <a:lnTo>
                    <a:pt x="102" y="1301"/>
                  </a:lnTo>
                  <a:lnTo>
                    <a:pt x="100" y="1301"/>
                  </a:lnTo>
                  <a:lnTo>
                    <a:pt x="100" y="1299"/>
                  </a:lnTo>
                  <a:lnTo>
                    <a:pt x="98" y="1299"/>
                  </a:lnTo>
                  <a:lnTo>
                    <a:pt x="98" y="1297"/>
                  </a:lnTo>
                  <a:lnTo>
                    <a:pt x="98" y="1295"/>
                  </a:lnTo>
                  <a:lnTo>
                    <a:pt x="96" y="1295"/>
                  </a:lnTo>
                  <a:lnTo>
                    <a:pt x="96" y="1293"/>
                  </a:lnTo>
                  <a:lnTo>
                    <a:pt x="95" y="1291"/>
                  </a:lnTo>
                  <a:lnTo>
                    <a:pt x="93" y="1291"/>
                  </a:lnTo>
                  <a:lnTo>
                    <a:pt x="91" y="1291"/>
                  </a:lnTo>
                  <a:lnTo>
                    <a:pt x="89" y="1291"/>
                  </a:lnTo>
                  <a:lnTo>
                    <a:pt x="89" y="1293"/>
                  </a:lnTo>
                  <a:lnTo>
                    <a:pt x="87" y="1293"/>
                  </a:lnTo>
                  <a:lnTo>
                    <a:pt x="85" y="1293"/>
                  </a:lnTo>
                  <a:lnTo>
                    <a:pt x="83" y="1291"/>
                  </a:lnTo>
                  <a:lnTo>
                    <a:pt x="81" y="1291"/>
                  </a:lnTo>
                  <a:lnTo>
                    <a:pt x="79" y="1291"/>
                  </a:lnTo>
                  <a:lnTo>
                    <a:pt x="81" y="1289"/>
                  </a:lnTo>
                  <a:lnTo>
                    <a:pt x="79" y="1289"/>
                  </a:lnTo>
                  <a:lnTo>
                    <a:pt x="77" y="1287"/>
                  </a:lnTo>
                  <a:lnTo>
                    <a:pt x="77" y="1285"/>
                  </a:lnTo>
                  <a:lnTo>
                    <a:pt x="77" y="1283"/>
                  </a:lnTo>
                  <a:lnTo>
                    <a:pt x="77" y="1281"/>
                  </a:lnTo>
                  <a:lnTo>
                    <a:pt x="75" y="1281"/>
                  </a:lnTo>
                  <a:lnTo>
                    <a:pt x="75" y="1279"/>
                  </a:lnTo>
                  <a:lnTo>
                    <a:pt x="77" y="1279"/>
                  </a:lnTo>
                  <a:lnTo>
                    <a:pt x="77" y="1277"/>
                  </a:lnTo>
                  <a:lnTo>
                    <a:pt x="77" y="1275"/>
                  </a:lnTo>
                  <a:lnTo>
                    <a:pt x="79" y="1275"/>
                  </a:lnTo>
                  <a:lnTo>
                    <a:pt x="81" y="1273"/>
                  </a:lnTo>
                  <a:lnTo>
                    <a:pt x="81" y="1271"/>
                  </a:lnTo>
                  <a:lnTo>
                    <a:pt x="83" y="1271"/>
                  </a:lnTo>
                  <a:lnTo>
                    <a:pt x="83" y="1269"/>
                  </a:lnTo>
                  <a:lnTo>
                    <a:pt x="85" y="1269"/>
                  </a:lnTo>
                  <a:lnTo>
                    <a:pt x="85" y="1267"/>
                  </a:lnTo>
                  <a:lnTo>
                    <a:pt x="85" y="1265"/>
                  </a:lnTo>
                  <a:lnTo>
                    <a:pt x="87" y="1265"/>
                  </a:lnTo>
                  <a:lnTo>
                    <a:pt x="87" y="1264"/>
                  </a:lnTo>
                  <a:lnTo>
                    <a:pt x="89" y="1264"/>
                  </a:lnTo>
                  <a:lnTo>
                    <a:pt x="91" y="1264"/>
                  </a:lnTo>
                  <a:lnTo>
                    <a:pt x="91" y="1265"/>
                  </a:lnTo>
                  <a:lnTo>
                    <a:pt x="93" y="1265"/>
                  </a:lnTo>
                  <a:lnTo>
                    <a:pt x="93" y="1264"/>
                  </a:lnTo>
                  <a:lnTo>
                    <a:pt x="93" y="1262"/>
                  </a:lnTo>
                  <a:lnTo>
                    <a:pt x="93" y="1260"/>
                  </a:lnTo>
                  <a:lnTo>
                    <a:pt x="95" y="1260"/>
                  </a:lnTo>
                  <a:lnTo>
                    <a:pt x="93" y="1260"/>
                  </a:lnTo>
                  <a:lnTo>
                    <a:pt x="95" y="1258"/>
                  </a:lnTo>
                  <a:lnTo>
                    <a:pt x="95" y="1256"/>
                  </a:lnTo>
                  <a:lnTo>
                    <a:pt x="96" y="1254"/>
                  </a:lnTo>
                  <a:lnTo>
                    <a:pt x="96" y="1252"/>
                  </a:lnTo>
                  <a:lnTo>
                    <a:pt x="98" y="1252"/>
                  </a:lnTo>
                  <a:lnTo>
                    <a:pt x="98" y="1250"/>
                  </a:lnTo>
                  <a:lnTo>
                    <a:pt x="100" y="1250"/>
                  </a:lnTo>
                  <a:lnTo>
                    <a:pt x="100" y="1248"/>
                  </a:lnTo>
                  <a:lnTo>
                    <a:pt x="100" y="1246"/>
                  </a:lnTo>
                  <a:lnTo>
                    <a:pt x="100" y="1244"/>
                  </a:lnTo>
                  <a:lnTo>
                    <a:pt x="100" y="1242"/>
                  </a:lnTo>
                  <a:lnTo>
                    <a:pt x="102" y="1242"/>
                  </a:lnTo>
                  <a:lnTo>
                    <a:pt x="102" y="1240"/>
                  </a:lnTo>
                  <a:lnTo>
                    <a:pt x="104" y="1240"/>
                  </a:lnTo>
                  <a:lnTo>
                    <a:pt x="104" y="1238"/>
                  </a:lnTo>
                  <a:lnTo>
                    <a:pt x="106" y="1238"/>
                  </a:lnTo>
                  <a:lnTo>
                    <a:pt x="106" y="1236"/>
                  </a:lnTo>
                  <a:lnTo>
                    <a:pt x="104" y="1236"/>
                  </a:lnTo>
                  <a:lnTo>
                    <a:pt x="104" y="1234"/>
                  </a:lnTo>
                  <a:lnTo>
                    <a:pt x="104" y="1232"/>
                  </a:lnTo>
                  <a:lnTo>
                    <a:pt x="102" y="1232"/>
                  </a:lnTo>
                  <a:lnTo>
                    <a:pt x="102" y="1230"/>
                  </a:lnTo>
                  <a:lnTo>
                    <a:pt x="100" y="1230"/>
                  </a:lnTo>
                  <a:lnTo>
                    <a:pt x="98" y="1230"/>
                  </a:lnTo>
                  <a:lnTo>
                    <a:pt x="98" y="1228"/>
                  </a:lnTo>
                  <a:lnTo>
                    <a:pt x="96" y="1228"/>
                  </a:lnTo>
                  <a:lnTo>
                    <a:pt x="96" y="1226"/>
                  </a:lnTo>
                  <a:lnTo>
                    <a:pt x="96" y="1224"/>
                  </a:lnTo>
                  <a:lnTo>
                    <a:pt x="95" y="1224"/>
                  </a:lnTo>
                  <a:lnTo>
                    <a:pt x="95" y="1222"/>
                  </a:lnTo>
                  <a:lnTo>
                    <a:pt x="93" y="1222"/>
                  </a:lnTo>
                  <a:lnTo>
                    <a:pt x="91" y="1222"/>
                  </a:lnTo>
                  <a:lnTo>
                    <a:pt x="91" y="1220"/>
                  </a:lnTo>
                  <a:lnTo>
                    <a:pt x="89" y="1220"/>
                  </a:lnTo>
                  <a:lnTo>
                    <a:pt x="87" y="1220"/>
                  </a:lnTo>
                  <a:lnTo>
                    <a:pt x="87" y="1218"/>
                  </a:lnTo>
                  <a:lnTo>
                    <a:pt x="87" y="1216"/>
                  </a:lnTo>
                  <a:lnTo>
                    <a:pt x="87" y="1214"/>
                  </a:lnTo>
                  <a:lnTo>
                    <a:pt x="89" y="1214"/>
                  </a:lnTo>
                  <a:lnTo>
                    <a:pt x="91" y="1212"/>
                  </a:lnTo>
                  <a:lnTo>
                    <a:pt x="93" y="1212"/>
                  </a:lnTo>
                  <a:lnTo>
                    <a:pt x="93" y="1214"/>
                  </a:lnTo>
                  <a:lnTo>
                    <a:pt x="93" y="1212"/>
                  </a:lnTo>
                  <a:lnTo>
                    <a:pt x="95" y="1212"/>
                  </a:lnTo>
                  <a:lnTo>
                    <a:pt x="96" y="1212"/>
                  </a:lnTo>
                  <a:lnTo>
                    <a:pt x="96" y="1210"/>
                  </a:lnTo>
                  <a:lnTo>
                    <a:pt x="98" y="1210"/>
                  </a:lnTo>
                  <a:lnTo>
                    <a:pt x="98" y="1208"/>
                  </a:lnTo>
                  <a:lnTo>
                    <a:pt x="100" y="1208"/>
                  </a:lnTo>
                  <a:lnTo>
                    <a:pt x="100" y="1206"/>
                  </a:lnTo>
                  <a:lnTo>
                    <a:pt x="102" y="1206"/>
                  </a:lnTo>
                  <a:lnTo>
                    <a:pt x="102" y="1204"/>
                  </a:lnTo>
                  <a:lnTo>
                    <a:pt x="104" y="1204"/>
                  </a:lnTo>
                  <a:lnTo>
                    <a:pt x="104" y="1202"/>
                  </a:lnTo>
                  <a:lnTo>
                    <a:pt x="106" y="1202"/>
                  </a:lnTo>
                  <a:lnTo>
                    <a:pt x="108" y="1202"/>
                  </a:lnTo>
                  <a:lnTo>
                    <a:pt x="110" y="1200"/>
                  </a:lnTo>
                  <a:lnTo>
                    <a:pt x="112" y="1200"/>
                  </a:lnTo>
                  <a:lnTo>
                    <a:pt x="114" y="1200"/>
                  </a:lnTo>
                  <a:lnTo>
                    <a:pt x="116" y="1200"/>
                  </a:lnTo>
                  <a:lnTo>
                    <a:pt x="116" y="1198"/>
                  </a:lnTo>
                  <a:lnTo>
                    <a:pt x="118" y="1198"/>
                  </a:lnTo>
                  <a:lnTo>
                    <a:pt x="120" y="1198"/>
                  </a:lnTo>
                  <a:lnTo>
                    <a:pt x="120" y="1197"/>
                  </a:lnTo>
                  <a:lnTo>
                    <a:pt x="120" y="1195"/>
                  </a:lnTo>
                  <a:lnTo>
                    <a:pt x="122" y="1195"/>
                  </a:lnTo>
                  <a:lnTo>
                    <a:pt x="122" y="1193"/>
                  </a:lnTo>
                  <a:lnTo>
                    <a:pt x="122" y="1191"/>
                  </a:lnTo>
                  <a:lnTo>
                    <a:pt x="122" y="1189"/>
                  </a:lnTo>
                  <a:lnTo>
                    <a:pt x="122" y="1187"/>
                  </a:lnTo>
                  <a:lnTo>
                    <a:pt x="124" y="1187"/>
                  </a:lnTo>
                  <a:lnTo>
                    <a:pt x="124" y="1185"/>
                  </a:lnTo>
                  <a:lnTo>
                    <a:pt x="126" y="1185"/>
                  </a:lnTo>
                  <a:lnTo>
                    <a:pt x="126" y="1187"/>
                  </a:lnTo>
                  <a:lnTo>
                    <a:pt x="128" y="1187"/>
                  </a:lnTo>
                  <a:lnTo>
                    <a:pt x="128" y="1185"/>
                  </a:lnTo>
                  <a:lnTo>
                    <a:pt x="126" y="1183"/>
                  </a:lnTo>
                  <a:lnTo>
                    <a:pt x="126" y="1181"/>
                  </a:lnTo>
                  <a:lnTo>
                    <a:pt x="124" y="1181"/>
                  </a:lnTo>
                  <a:lnTo>
                    <a:pt x="124" y="1179"/>
                  </a:lnTo>
                  <a:lnTo>
                    <a:pt x="122" y="1179"/>
                  </a:lnTo>
                  <a:lnTo>
                    <a:pt x="120" y="1179"/>
                  </a:lnTo>
                  <a:lnTo>
                    <a:pt x="118" y="1177"/>
                  </a:lnTo>
                  <a:lnTo>
                    <a:pt x="118" y="1175"/>
                  </a:lnTo>
                  <a:lnTo>
                    <a:pt x="120" y="1175"/>
                  </a:lnTo>
                  <a:lnTo>
                    <a:pt x="120" y="1173"/>
                  </a:lnTo>
                  <a:lnTo>
                    <a:pt x="120" y="1171"/>
                  </a:lnTo>
                  <a:lnTo>
                    <a:pt x="120" y="1169"/>
                  </a:lnTo>
                  <a:lnTo>
                    <a:pt x="120" y="1167"/>
                  </a:lnTo>
                  <a:lnTo>
                    <a:pt x="118" y="1167"/>
                  </a:lnTo>
                  <a:lnTo>
                    <a:pt x="118" y="1165"/>
                  </a:lnTo>
                  <a:lnTo>
                    <a:pt x="120" y="1165"/>
                  </a:lnTo>
                  <a:lnTo>
                    <a:pt x="120" y="1163"/>
                  </a:lnTo>
                  <a:lnTo>
                    <a:pt x="118" y="1163"/>
                  </a:lnTo>
                  <a:lnTo>
                    <a:pt x="118" y="1161"/>
                  </a:lnTo>
                  <a:lnTo>
                    <a:pt x="118" y="1159"/>
                  </a:lnTo>
                  <a:lnTo>
                    <a:pt x="120" y="1159"/>
                  </a:lnTo>
                  <a:lnTo>
                    <a:pt x="122" y="1159"/>
                  </a:lnTo>
                  <a:lnTo>
                    <a:pt x="124" y="1159"/>
                  </a:lnTo>
                  <a:lnTo>
                    <a:pt x="124" y="1161"/>
                  </a:lnTo>
                  <a:lnTo>
                    <a:pt x="126" y="1161"/>
                  </a:lnTo>
                  <a:lnTo>
                    <a:pt x="128" y="1161"/>
                  </a:lnTo>
                  <a:lnTo>
                    <a:pt x="130" y="1161"/>
                  </a:lnTo>
                  <a:lnTo>
                    <a:pt x="130" y="1163"/>
                  </a:lnTo>
                  <a:lnTo>
                    <a:pt x="132" y="1163"/>
                  </a:lnTo>
                  <a:lnTo>
                    <a:pt x="134" y="1163"/>
                  </a:lnTo>
                  <a:lnTo>
                    <a:pt x="134" y="1161"/>
                  </a:lnTo>
                  <a:lnTo>
                    <a:pt x="134" y="1163"/>
                  </a:lnTo>
                  <a:lnTo>
                    <a:pt x="136" y="1163"/>
                  </a:lnTo>
                  <a:lnTo>
                    <a:pt x="136" y="1165"/>
                  </a:lnTo>
                  <a:lnTo>
                    <a:pt x="138" y="1165"/>
                  </a:lnTo>
                  <a:lnTo>
                    <a:pt x="138" y="1163"/>
                  </a:lnTo>
                  <a:lnTo>
                    <a:pt x="138" y="1161"/>
                  </a:lnTo>
                  <a:lnTo>
                    <a:pt x="140" y="1161"/>
                  </a:lnTo>
                  <a:lnTo>
                    <a:pt x="140" y="1159"/>
                  </a:lnTo>
                  <a:lnTo>
                    <a:pt x="140" y="1157"/>
                  </a:lnTo>
                  <a:lnTo>
                    <a:pt x="142" y="1157"/>
                  </a:lnTo>
                  <a:lnTo>
                    <a:pt x="142" y="1155"/>
                  </a:lnTo>
                  <a:lnTo>
                    <a:pt x="142" y="1153"/>
                  </a:lnTo>
                  <a:lnTo>
                    <a:pt x="142" y="1151"/>
                  </a:lnTo>
                  <a:lnTo>
                    <a:pt x="144" y="1151"/>
                  </a:lnTo>
                  <a:lnTo>
                    <a:pt x="146" y="1149"/>
                  </a:lnTo>
                  <a:lnTo>
                    <a:pt x="148" y="1149"/>
                  </a:lnTo>
                  <a:lnTo>
                    <a:pt x="148" y="1147"/>
                  </a:lnTo>
                  <a:lnTo>
                    <a:pt x="148" y="1145"/>
                  </a:lnTo>
                  <a:lnTo>
                    <a:pt x="146" y="1145"/>
                  </a:lnTo>
                  <a:lnTo>
                    <a:pt x="146" y="1143"/>
                  </a:lnTo>
                  <a:lnTo>
                    <a:pt x="148" y="1143"/>
                  </a:lnTo>
                  <a:lnTo>
                    <a:pt x="150" y="1143"/>
                  </a:lnTo>
                  <a:lnTo>
                    <a:pt x="152" y="1143"/>
                  </a:lnTo>
                  <a:lnTo>
                    <a:pt x="152" y="1145"/>
                  </a:lnTo>
                  <a:lnTo>
                    <a:pt x="152" y="1147"/>
                  </a:lnTo>
                  <a:lnTo>
                    <a:pt x="154" y="1147"/>
                  </a:lnTo>
                  <a:lnTo>
                    <a:pt x="154" y="1145"/>
                  </a:lnTo>
                  <a:lnTo>
                    <a:pt x="156" y="1145"/>
                  </a:lnTo>
                  <a:lnTo>
                    <a:pt x="156" y="1143"/>
                  </a:lnTo>
                  <a:lnTo>
                    <a:pt x="156" y="1141"/>
                  </a:lnTo>
                  <a:lnTo>
                    <a:pt x="156" y="1139"/>
                  </a:lnTo>
                  <a:lnTo>
                    <a:pt x="158" y="1139"/>
                  </a:lnTo>
                  <a:lnTo>
                    <a:pt x="158" y="1137"/>
                  </a:lnTo>
                  <a:lnTo>
                    <a:pt x="160" y="1137"/>
                  </a:lnTo>
                  <a:lnTo>
                    <a:pt x="162" y="1137"/>
                  </a:lnTo>
                  <a:lnTo>
                    <a:pt x="162" y="1139"/>
                  </a:lnTo>
                  <a:lnTo>
                    <a:pt x="164" y="1139"/>
                  </a:lnTo>
                  <a:lnTo>
                    <a:pt x="164" y="1141"/>
                  </a:lnTo>
                  <a:lnTo>
                    <a:pt x="165" y="1141"/>
                  </a:lnTo>
                  <a:lnTo>
                    <a:pt x="165" y="1143"/>
                  </a:lnTo>
                  <a:lnTo>
                    <a:pt x="167" y="1145"/>
                  </a:lnTo>
                  <a:lnTo>
                    <a:pt x="167" y="1143"/>
                  </a:lnTo>
                  <a:lnTo>
                    <a:pt x="169" y="1143"/>
                  </a:lnTo>
                  <a:lnTo>
                    <a:pt x="169" y="1141"/>
                  </a:lnTo>
                  <a:lnTo>
                    <a:pt x="171" y="1141"/>
                  </a:lnTo>
                  <a:lnTo>
                    <a:pt x="171" y="1139"/>
                  </a:lnTo>
                  <a:lnTo>
                    <a:pt x="171" y="1137"/>
                  </a:lnTo>
                  <a:lnTo>
                    <a:pt x="171" y="1135"/>
                  </a:lnTo>
                  <a:lnTo>
                    <a:pt x="173" y="1135"/>
                  </a:lnTo>
                  <a:lnTo>
                    <a:pt x="173" y="1133"/>
                  </a:lnTo>
                  <a:lnTo>
                    <a:pt x="175" y="1133"/>
                  </a:lnTo>
                  <a:lnTo>
                    <a:pt x="177" y="1133"/>
                  </a:lnTo>
                  <a:lnTo>
                    <a:pt x="177" y="1135"/>
                  </a:lnTo>
                  <a:lnTo>
                    <a:pt x="175" y="1137"/>
                  </a:lnTo>
                  <a:lnTo>
                    <a:pt x="175" y="1139"/>
                  </a:lnTo>
                  <a:lnTo>
                    <a:pt x="173" y="1139"/>
                  </a:lnTo>
                  <a:lnTo>
                    <a:pt x="173" y="1141"/>
                  </a:lnTo>
                  <a:lnTo>
                    <a:pt x="175" y="1141"/>
                  </a:lnTo>
                  <a:lnTo>
                    <a:pt x="177" y="1141"/>
                  </a:lnTo>
                  <a:lnTo>
                    <a:pt x="179" y="1141"/>
                  </a:lnTo>
                  <a:lnTo>
                    <a:pt x="179" y="1139"/>
                  </a:lnTo>
                  <a:lnTo>
                    <a:pt x="181" y="1139"/>
                  </a:lnTo>
                  <a:lnTo>
                    <a:pt x="181" y="1137"/>
                  </a:lnTo>
                  <a:lnTo>
                    <a:pt x="181" y="1135"/>
                  </a:lnTo>
                  <a:lnTo>
                    <a:pt x="181" y="1133"/>
                  </a:lnTo>
                  <a:lnTo>
                    <a:pt x="183" y="1131"/>
                  </a:lnTo>
                  <a:lnTo>
                    <a:pt x="181" y="1131"/>
                  </a:lnTo>
                  <a:lnTo>
                    <a:pt x="179" y="1131"/>
                  </a:lnTo>
                  <a:lnTo>
                    <a:pt x="179" y="1130"/>
                  </a:lnTo>
                  <a:lnTo>
                    <a:pt x="179" y="1128"/>
                  </a:lnTo>
                  <a:lnTo>
                    <a:pt x="179" y="1126"/>
                  </a:lnTo>
                  <a:lnTo>
                    <a:pt x="181" y="1126"/>
                  </a:lnTo>
                  <a:lnTo>
                    <a:pt x="181" y="1124"/>
                  </a:lnTo>
                  <a:lnTo>
                    <a:pt x="181" y="1122"/>
                  </a:lnTo>
                  <a:lnTo>
                    <a:pt x="179" y="1122"/>
                  </a:lnTo>
                  <a:lnTo>
                    <a:pt x="179" y="1124"/>
                  </a:lnTo>
                  <a:lnTo>
                    <a:pt x="177" y="1124"/>
                  </a:lnTo>
                  <a:lnTo>
                    <a:pt x="177" y="1122"/>
                  </a:lnTo>
                  <a:lnTo>
                    <a:pt x="175" y="1122"/>
                  </a:lnTo>
                  <a:lnTo>
                    <a:pt x="175" y="1120"/>
                  </a:lnTo>
                  <a:lnTo>
                    <a:pt x="173" y="1120"/>
                  </a:lnTo>
                  <a:lnTo>
                    <a:pt x="175" y="1120"/>
                  </a:lnTo>
                  <a:lnTo>
                    <a:pt x="177" y="1120"/>
                  </a:lnTo>
                  <a:lnTo>
                    <a:pt x="177" y="1118"/>
                  </a:lnTo>
                  <a:lnTo>
                    <a:pt x="175" y="1118"/>
                  </a:lnTo>
                  <a:lnTo>
                    <a:pt x="173" y="1118"/>
                  </a:lnTo>
                  <a:lnTo>
                    <a:pt x="173" y="1116"/>
                  </a:lnTo>
                  <a:lnTo>
                    <a:pt x="173" y="1114"/>
                  </a:lnTo>
                  <a:lnTo>
                    <a:pt x="175" y="1114"/>
                  </a:lnTo>
                  <a:lnTo>
                    <a:pt x="175" y="1112"/>
                  </a:lnTo>
                  <a:lnTo>
                    <a:pt x="173" y="1112"/>
                  </a:lnTo>
                  <a:lnTo>
                    <a:pt x="173" y="1110"/>
                  </a:lnTo>
                  <a:lnTo>
                    <a:pt x="171" y="1110"/>
                  </a:lnTo>
                  <a:lnTo>
                    <a:pt x="171" y="1108"/>
                  </a:lnTo>
                  <a:lnTo>
                    <a:pt x="169" y="1108"/>
                  </a:lnTo>
                  <a:lnTo>
                    <a:pt x="171" y="1108"/>
                  </a:lnTo>
                  <a:lnTo>
                    <a:pt x="171" y="1106"/>
                  </a:lnTo>
                  <a:lnTo>
                    <a:pt x="171" y="1104"/>
                  </a:lnTo>
                  <a:lnTo>
                    <a:pt x="171" y="1102"/>
                  </a:lnTo>
                  <a:lnTo>
                    <a:pt x="171" y="1100"/>
                  </a:lnTo>
                  <a:lnTo>
                    <a:pt x="169" y="1100"/>
                  </a:lnTo>
                  <a:lnTo>
                    <a:pt x="167" y="1100"/>
                  </a:lnTo>
                  <a:lnTo>
                    <a:pt x="167" y="1098"/>
                  </a:lnTo>
                  <a:lnTo>
                    <a:pt x="167" y="1096"/>
                  </a:lnTo>
                  <a:lnTo>
                    <a:pt x="169" y="1096"/>
                  </a:lnTo>
                  <a:lnTo>
                    <a:pt x="169" y="1094"/>
                  </a:lnTo>
                  <a:lnTo>
                    <a:pt x="167" y="1094"/>
                  </a:lnTo>
                  <a:lnTo>
                    <a:pt x="167" y="1096"/>
                  </a:lnTo>
                  <a:lnTo>
                    <a:pt x="165" y="1096"/>
                  </a:lnTo>
                  <a:lnTo>
                    <a:pt x="165" y="1094"/>
                  </a:lnTo>
                  <a:lnTo>
                    <a:pt x="167" y="1092"/>
                  </a:lnTo>
                  <a:lnTo>
                    <a:pt x="165" y="1092"/>
                  </a:lnTo>
                  <a:lnTo>
                    <a:pt x="165" y="1090"/>
                  </a:lnTo>
                  <a:lnTo>
                    <a:pt x="167" y="1090"/>
                  </a:lnTo>
                  <a:lnTo>
                    <a:pt x="167" y="1088"/>
                  </a:lnTo>
                  <a:lnTo>
                    <a:pt x="165" y="1088"/>
                  </a:lnTo>
                  <a:lnTo>
                    <a:pt x="165" y="1090"/>
                  </a:lnTo>
                  <a:lnTo>
                    <a:pt x="165" y="1088"/>
                  </a:lnTo>
                  <a:lnTo>
                    <a:pt x="165" y="1086"/>
                  </a:lnTo>
                  <a:lnTo>
                    <a:pt x="165" y="1084"/>
                  </a:lnTo>
                  <a:lnTo>
                    <a:pt x="164" y="1084"/>
                  </a:lnTo>
                  <a:lnTo>
                    <a:pt x="162" y="1084"/>
                  </a:lnTo>
                  <a:lnTo>
                    <a:pt x="162" y="1082"/>
                  </a:lnTo>
                  <a:lnTo>
                    <a:pt x="162" y="1080"/>
                  </a:lnTo>
                  <a:lnTo>
                    <a:pt x="160" y="1080"/>
                  </a:lnTo>
                  <a:lnTo>
                    <a:pt x="158" y="1080"/>
                  </a:lnTo>
                  <a:lnTo>
                    <a:pt x="158" y="1082"/>
                  </a:lnTo>
                  <a:lnTo>
                    <a:pt x="156" y="1082"/>
                  </a:lnTo>
                  <a:lnTo>
                    <a:pt x="156" y="1080"/>
                  </a:lnTo>
                  <a:lnTo>
                    <a:pt x="156" y="1078"/>
                  </a:lnTo>
                  <a:lnTo>
                    <a:pt x="156" y="1076"/>
                  </a:lnTo>
                  <a:lnTo>
                    <a:pt x="154" y="1076"/>
                  </a:lnTo>
                  <a:lnTo>
                    <a:pt x="154" y="1074"/>
                  </a:lnTo>
                  <a:lnTo>
                    <a:pt x="154" y="1072"/>
                  </a:lnTo>
                  <a:lnTo>
                    <a:pt x="156" y="1072"/>
                  </a:lnTo>
                  <a:lnTo>
                    <a:pt x="156" y="1070"/>
                  </a:lnTo>
                  <a:lnTo>
                    <a:pt x="158" y="1070"/>
                  </a:lnTo>
                  <a:lnTo>
                    <a:pt x="158" y="1068"/>
                  </a:lnTo>
                  <a:lnTo>
                    <a:pt x="156" y="1068"/>
                  </a:lnTo>
                  <a:lnTo>
                    <a:pt x="156" y="1066"/>
                  </a:lnTo>
                  <a:lnTo>
                    <a:pt x="156" y="1064"/>
                  </a:lnTo>
                  <a:lnTo>
                    <a:pt x="154" y="1064"/>
                  </a:lnTo>
                  <a:lnTo>
                    <a:pt x="156" y="1063"/>
                  </a:lnTo>
                  <a:lnTo>
                    <a:pt x="154" y="1063"/>
                  </a:lnTo>
                  <a:lnTo>
                    <a:pt x="154" y="1061"/>
                  </a:lnTo>
                  <a:lnTo>
                    <a:pt x="152" y="1061"/>
                  </a:lnTo>
                  <a:lnTo>
                    <a:pt x="152" y="1059"/>
                  </a:lnTo>
                  <a:lnTo>
                    <a:pt x="152" y="1057"/>
                  </a:lnTo>
                  <a:lnTo>
                    <a:pt x="152" y="1055"/>
                  </a:lnTo>
                  <a:lnTo>
                    <a:pt x="150" y="1055"/>
                  </a:lnTo>
                  <a:lnTo>
                    <a:pt x="148" y="1055"/>
                  </a:lnTo>
                  <a:lnTo>
                    <a:pt x="148" y="1053"/>
                  </a:lnTo>
                  <a:lnTo>
                    <a:pt x="148" y="1051"/>
                  </a:lnTo>
                  <a:lnTo>
                    <a:pt x="150" y="1051"/>
                  </a:lnTo>
                  <a:lnTo>
                    <a:pt x="148" y="1051"/>
                  </a:lnTo>
                  <a:lnTo>
                    <a:pt x="148" y="1049"/>
                  </a:lnTo>
                  <a:lnTo>
                    <a:pt x="150" y="1047"/>
                  </a:lnTo>
                  <a:lnTo>
                    <a:pt x="150" y="1045"/>
                  </a:lnTo>
                  <a:lnTo>
                    <a:pt x="148" y="1045"/>
                  </a:lnTo>
                  <a:lnTo>
                    <a:pt x="150" y="1043"/>
                  </a:lnTo>
                  <a:lnTo>
                    <a:pt x="152" y="1041"/>
                  </a:lnTo>
                  <a:lnTo>
                    <a:pt x="154" y="1041"/>
                  </a:lnTo>
                  <a:lnTo>
                    <a:pt x="154" y="1039"/>
                  </a:lnTo>
                  <a:lnTo>
                    <a:pt x="154" y="1037"/>
                  </a:lnTo>
                  <a:lnTo>
                    <a:pt x="152" y="1037"/>
                  </a:lnTo>
                  <a:lnTo>
                    <a:pt x="152" y="1035"/>
                  </a:lnTo>
                  <a:lnTo>
                    <a:pt x="152" y="1031"/>
                  </a:lnTo>
                  <a:lnTo>
                    <a:pt x="150" y="1029"/>
                  </a:lnTo>
                  <a:lnTo>
                    <a:pt x="150" y="1027"/>
                  </a:lnTo>
                  <a:lnTo>
                    <a:pt x="152" y="1027"/>
                  </a:lnTo>
                  <a:lnTo>
                    <a:pt x="152" y="1025"/>
                  </a:lnTo>
                  <a:lnTo>
                    <a:pt x="152" y="1023"/>
                  </a:lnTo>
                  <a:lnTo>
                    <a:pt x="152" y="1021"/>
                  </a:lnTo>
                  <a:lnTo>
                    <a:pt x="150" y="1021"/>
                  </a:lnTo>
                  <a:lnTo>
                    <a:pt x="152" y="1021"/>
                  </a:lnTo>
                  <a:lnTo>
                    <a:pt x="152" y="1019"/>
                  </a:lnTo>
                  <a:lnTo>
                    <a:pt x="152" y="1017"/>
                  </a:lnTo>
                  <a:lnTo>
                    <a:pt x="152" y="1015"/>
                  </a:lnTo>
                  <a:lnTo>
                    <a:pt x="150" y="1013"/>
                  </a:lnTo>
                  <a:lnTo>
                    <a:pt x="148" y="1013"/>
                  </a:lnTo>
                  <a:lnTo>
                    <a:pt x="148" y="1011"/>
                  </a:lnTo>
                  <a:lnTo>
                    <a:pt x="148" y="1009"/>
                  </a:lnTo>
                  <a:lnTo>
                    <a:pt x="150" y="1009"/>
                  </a:lnTo>
                  <a:lnTo>
                    <a:pt x="150" y="1007"/>
                  </a:lnTo>
                  <a:lnTo>
                    <a:pt x="150" y="1005"/>
                  </a:lnTo>
                  <a:lnTo>
                    <a:pt x="150" y="1003"/>
                  </a:lnTo>
                  <a:lnTo>
                    <a:pt x="152" y="1003"/>
                  </a:lnTo>
                  <a:lnTo>
                    <a:pt x="152" y="1001"/>
                  </a:lnTo>
                  <a:lnTo>
                    <a:pt x="150" y="1001"/>
                  </a:lnTo>
                  <a:lnTo>
                    <a:pt x="152" y="1001"/>
                  </a:lnTo>
                  <a:lnTo>
                    <a:pt x="152" y="999"/>
                  </a:lnTo>
                  <a:lnTo>
                    <a:pt x="152" y="997"/>
                  </a:lnTo>
                  <a:lnTo>
                    <a:pt x="150" y="997"/>
                  </a:lnTo>
                  <a:lnTo>
                    <a:pt x="150" y="995"/>
                  </a:lnTo>
                  <a:lnTo>
                    <a:pt x="150" y="994"/>
                  </a:lnTo>
                  <a:lnTo>
                    <a:pt x="152" y="995"/>
                  </a:lnTo>
                  <a:lnTo>
                    <a:pt x="154" y="995"/>
                  </a:lnTo>
                  <a:lnTo>
                    <a:pt x="156" y="997"/>
                  </a:lnTo>
                  <a:lnTo>
                    <a:pt x="158" y="997"/>
                  </a:lnTo>
                  <a:lnTo>
                    <a:pt x="158" y="999"/>
                  </a:lnTo>
                  <a:lnTo>
                    <a:pt x="160" y="999"/>
                  </a:lnTo>
                  <a:lnTo>
                    <a:pt x="160" y="997"/>
                  </a:lnTo>
                  <a:lnTo>
                    <a:pt x="162" y="997"/>
                  </a:lnTo>
                  <a:lnTo>
                    <a:pt x="162" y="995"/>
                  </a:lnTo>
                  <a:lnTo>
                    <a:pt x="160" y="995"/>
                  </a:lnTo>
                  <a:lnTo>
                    <a:pt x="160" y="994"/>
                  </a:lnTo>
                  <a:lnTo>
                    <a:pt x="162" y="994"/>
                  </a:lnTo>
                  <a:lnTo>
                    <a:pt x="162" y="992"/>
                  </a:lnTo>
                  <a:lnTo>
                    <a:pt x="162" y="990"/>
                  </a:lnTo>
                  <a:lnTo>
                    <a:pt x="160" y="990"/>
                  </a:lnTo>
                  <a:lnTo>
                    <a:pt x="160" y="988"/>
                  </a:lnTo>
                  <a:lnTo>
                    <a:pt x="158" y="986"/>
                  </a:lnTo>
                  <a:lnTo>
                    <a:pt x="160" y="986"/>
                  </a:lnTo>
                  <a:lnTo>
                    <a:pt x="158" y="986"/>
                  </a:lnTo>
                  <a:lnTo>
                    <a:pt x="158" y="984"/>
                  </a:lnTo>
                  <a:lnTo>
                    <a:pt x="156" y="984"/>
                  </a:lnTo>
                  <a:lnTo>
                    <a:pt x="154" y="984"/>
                  </a:lnTo>
                  <a:lnTo>
                    <a:pt x="154" y="982"/>
                  </a:lnTo>
                  <a:lnTo>
                    <a:pt x="152" y="980"/>
                  </a:lnTo>
                  <a:lnTo>
                    <a:pt x="150" y="980"/>
                  </a:lnTo>
                  <a:lnTo>
                    <a:pt x="152" y="978"/>
                  </a:lnTo>
                  <a:lnTo>
                    <a:pt x="152" y="976"/>
                  </a:lnTo>
                  <a:lnTo>
                    <a:pt x="152" y="974"/>
                  </a:lnTo>
                  <a:lnTo>
                    <a:pt x="152" y="972"/>
                  </a:lnTo>
                  <a:lnTo>
                    <a:pt x="152" y="970"/>
                  </a:lnTo>
                  <a:lnTo>
                    <a:pt x="150" y="970"/>
                  </a:lnTo>
                  <a:lnTo>
                    <a:pt x="148" y="970"/>
                  </a:lnTo>
                  <a:lnTo>
                    <a:pt x="146" y="970"/>
                  </a:lnTo>
                  <a:lnTo>
                    <a:pt x="144" y="970"/>
                  </a:lnTo>
                  <a:lnTo>
                    <a:pt x="142" y="970"/>
                  </a:lnTo>
                  <a:lnTo>
                    <a:pt x="142" y="968"/>
                  </a:lnTo>
                  <a:lnTo>
                    <a:pt x="140" y="970"/>
                  </a:lnTo>
                  <a:lnTo>
                    <a:pt x="138" y="970"/>
                  </a:lnTo>
                  <a:lnTo>
                    <a:pt x="138" y="972"/>
                  </a:lnTo>
                  <a:lnTo>
                    <a:pt x="138" y="974"/>
                  </a:lnTo>
                  <a:lnTo>
                    <a:pt x="136" y="974"/>
                  </a:lnTo>
                  <a:lnTo>
                    <a:pt x="134" y="976"/>
                  </a:lnTo>
                  <a:lnTo>
                    <a:pt x="134" y="974"/>
                  </a:lnTo>
                  <a:lnTo>
                    <a:pt x="132" y="974"/>
                  </a:lnTo>
                  <a:lnTo>
                    <a:pt x="132" y="972"/>
                  </a:lnTo>
                  <a:lnTo>
                    <a:pt x="130" y="972"/>
                  </a:lnTo>
                  <a:lnTo>
                    <a:pt x="128" y="970"/>
                  </a:lnTo>
                  <a:lnTo>
                    <a:pt x="126" y="970"/>
                  </a:lnTo>
                  <a:lnTo>
                    <a:pt x="126" y="972"/>
                  </a:lnTo>
                  <a:lnTo>
                    <a:pt x="124" y="972"/>
                  </a:lnTo>
                  <a:lnTo>
                    <a:pt x="122" y="972"/>
                  </a:lnTo>
                  <a:lnTo>
                    <a:pt x="120" y="972"/>
                  </a:lnTo>
                  <a:lnTo>
                    <a:pt x="120" y="970"/>
                  </a:lnTo>
                  <a:lnTo>
                    <a:pt x="118" y="970"/>
                  </a:lnTo>
                  <a:lnTo>
                    <a:pt x="116" y="970"/>
                  </a:lnTo>
                  <a:lnTo>
                    <a:pt x="118" y="972"/>
                  </a:lnTo>
                  <a:lnTo>
                    <a:pt x="116" y="972"/>
                  </a:lnTo>
                  <a:lnTo>
                    <a:pt x="116" y="970"/>
                  </a:lnTo>
                  <a:lnTo>
                    <a:pt x="114" y="970"/>
                  </a:lnTo>
                  <a:lnTo>
                    <a:pt x="112" y="970"/>
                  </a:lnTo>
                  <a:lnTo>
                    <a:pt x="112" y="968"/>
                  </a:lnTo>
                  <a:lnTo>
                    <a:pt x="110" y="968"/>
                  </a:lnTo>
                  <a:lnTo>
                    <a:pt x="108" y="966"/>
                  </a:lnTo>
                  <a:lnTo>
                    <a:pt x="106" y="966"/>
                  </a:lnTo>
                  <a:lnTo>
                    <a:pt x="104" y="968"/>
                  </a:lnTo>
                  <a:lnTo>
                    <a:pt x="102" y="968"/>
                  </a:lnTo>
                  <a:lnTo>
                    <a:pt x="102" y="970"/>
                  </a:lnTo>
                  <a:lnTo>
                    <a:pt x="102" y="972"/>
                  </a:lnTo>
                  <a:lnTo>
                    <a:pt x="100" y="972"/>
                  </a:lnTo>
                  <a:lnTo>
                    <a:pt x="98" y="972"/>
                  </a:lnTo>
                  <a:lnTo>
                    <a:pt x="96" y="972"/>
                  </a:lnTo>
                  <a:lnTo>
                    <a:pt x="96" y="970"/>
                  </a:lnTo>
                  <a:lnTo>
                    <a:pt x="95" y="970"/>
                  </a:lnTo>
                  <a:lnTo>
                    <a:pt x="93" y="968"/>
                  </a:lnTo>
                  <a:lnTo>
                    <a:pt x="89" y="968"/>
                  </a:lnTo>
                  <a:lnTo>
                    <a:pt x="89" y="966"/>
                  </a:lnTo>
                  <a:lnTo>
                    <a:pt x="87" y="966"/>
                  </a:lnTo>
                  <a:lnTo>
                    <a:pt x="89" y="964"/>
                  </a:lnTo>
                  <a:lnTo>
                    <a:pt x="89" y="960"/>
                  </a:lnTo>
                  <a:lnTo>
                    <a:pt x="91" y="960"/>
                  </a:lnTo>
                  <a:lnTo>
                    <a:pt x="91" y="958"/>
                  </a:lnTo>
                  <a:lnTo>
                    <a:pt x="89" y="958"/>
                  </a:lnTo>
                  <a:lnTo>
                    <a:pt x="89" y="956"/>
                  </a:lnTo>
                  <a:lnTo>
                    <a:pt x="87" y="956"/>
                  </a:lnTo>
                  <a:lnTo>
                    <a:pt x="85" y="956"/>
                  </a:lnTo>
                  <a:lnTo>
                    <a:pt x="83" y="956"/>
                  </a:lnTo>
                  <a:lnTo>
                    <a:pt x="83" y="954"/>
                  </a:lnTo>
                  <a:lnTo>
                    <a:pt x="81" y="954"/>
                  </a:lnTo>
                  <a:lnTo>
                    <a:pt x="79" y="952"/>
                  </a:lnTo>
                  <a:lnTo>
                    <a:pt x="77" y="952"/>
                  </a:lnTo>
                  <a:lnTo>
                    <a:pt x="77" y="950"/>
                  </a:lnTo>
                  <a:lnTo>
                    <a:pt x="75" y="950"/>
                  </a:lnTo>
                  <a:lnTo>
                    <a:pt x="73" y="950"/>
                  </a:lnTo>
                  <a:lnTo>
                    <a:pt x="73" y="948"/>
                  </a:lnTo>
                  <a:lnTo>
                    <a:pt x="71" y="948"/>
                  </a:lnTo>
                  <a:lnTo>
                    <a:pt x="71" y="946"/>
                  </a:lnTo>
                  <a:lnTo>
                    <a:pt x="69" y="946"/>
                  </a:lnTo>
                  <a:lnTo>
                    <a:pt x="67" y="946"/>
                  </a:lnTo>
                  <a:lnTo>
                    <a:pt x="67" y="944"/>
                  </a:lnTo>
                  <a:lnTo>
                    <a:pt x="65" y="944"/>
                  </a:lnTo>
                  <a:lnTo>
                    <a:pt x="63" y="944"/>
                  </a:lnTo>
                  <a:lnTo>
                    <a:pt x="61" y="944"/>
                  </a:lnTo>
                  <a:lnTo>
                    <a:pt x="61" y="942"/>
                  </a:lnTo>
                  <a:lnTo>
                    <a:pt x="59" y="942"/>
                  </a:lnTo>
                  <a:lnTo>
                    <a:pt x="59" y="940"/>
                  </a:lnTo>
                  <a:lnTo>
                    <a:pt x="59" y="938"/>
                  </a:lnTo>
                  <a:lnTo>
                    <a:pt x="57" y="938"/>
                  </a:lnTo>
                  <a:lnTo>
                    <a:pt x="55" y="938"/>
                  </a:lnTo>
                  <a:lnTo>
                    <a:pt x="55" y="936"/>
                  </a:lnTo>
                  <a:lnTo>
                    <a:pt x="53" y="936"/>
                  </a:lnTo>
                  <a:lnTo>
                    <a:pt x="53" y="934"/>
                  </a:lnTo>
                  <a:lnTo>
                    <a:pt x="51" y="934"/>
                  </a:lnTo>
                  <a:lnTo>
                    <a:pt x="51" y="932"/>
                  </a:lnTo>
                  <a:lnTo>
                    <a:pt x="49" y="932"/>
                  </a:lnTo>
                  <a:lnTo>
                    <a:pt x="49" y="930"/>
                  </a:lnTo>
                  <a:lnTo>
                    <a:pt x="47" y="930"/>
                  </a:lnTo>
                  <a:lnTo>
                    <a:pt x="47" y="932"/>
                  </a:lnTo>
                  <a:lnTo>
                    <a:pt x="45" y="932"/>
                  </a:lnTo>
                  <a:lnTo>
                    <a:pt x="43" y="932"/>
                  </a:lnTo>
                  <a:lnTo>
                    <a:pt x="41" y="932"/>
                  </a:lnTo>
                  <a:lnTo>
                    <a:pt x="39" y="932"/>
                  </a:lnTo>
                  <a:lnTo>
                    <a:pt x="37" y="932"/>
                  </a:lnTo>
                  <a:lnTo>
                    <a:pt x="35" y="932"/>
                  </a:lnTo>
                  <a:lnTo>
                    <a:pt x="33" y="932"/>
                  </a:lnTo>
                  <a:lnTo>
                    <a:pt x="33" y="930"/>
                  </a:lnTo>
                  <a:lnTo>
                    <a:pt x="31" y="930"/>
                  </a:lnTo>
                  <a:lnTo>
                    <a:pt x="29" y="930"/>
                  </a:lnTo>
                  <a:lnTo>
                    <a:pt x="27" y="930"/>
                  </a:lnTo>
                  <a:lnTo>
                    <a:pt x="26" y="930"/>
                  </a:lnTo>
                  <a:lnTo>
                    <a:pt x="24" y="930"/>
                  </a:lnTo>
                  <a:lnTo>
                    <a:pt x="22" y="930"/>
                  </a:lnTo>
                  <a:lnTo>
                    <a:pt x="20" y="930"/>
                  </a:lnTo>
                  <a:lnTo>
                    <a:pt x="18" y="930"/>
                  </a:lnTo>
                  <a:lnTo>
                    <a:pt x="16" y="930"/>
                  </a:lnTo>
                  <a:lnTo>
                    <a:pt x="14" y="932"/>
                  </a:lnTo>
                  <a:lnTo>
                    <a:pt x="12" y="932"/>
                  </a:lnTo>
                  <a:lnTo>
                    <a:pt x="10" y="932"/>
                  </a:lnTo>
                  <a:lnTo>
                    <a:pt x="8" y="932"/>
                  </a:lnTo>
                  <a:lnTo>
                    <a:pt x="6" y="932"/>
                  </a:lnTo>
                  <a:lnTo>
                    <a:pt x="6" y="934"/>
                  </a:lnTo>
                  <a:lnTo>
                    <a:pt x="4" y="934"/>
                  </a:lnTo>
                  <a:lnTo>
                    <a:pt x="2" y="934"/>
                  </a:lnTo>
                  <a:lnTo>
                    <a:pt x="2" y="932"/>
                  </a:lnTo>
                  <a:lnTo>
                    <a:pt x="2" y="930"/>
                  </a:lnTo>
                  <a:lnTo>
                    <a:pt x="0" y="930"/>
                  </a:lnTo>
                  <a:lnTo>
                    <a:pt x="2" y="930"/>
                  </a:lnTo>
                  <a:lnTo>
                    <a:pt x="4" y="928"/>
                  </a:lnTo>
                  <a:lnTo>
                    <a:pt x="6" y="928"/>
                  </a:lnTo>
                  <a:lnTo>
                    <a:pt x="6" y="927"/>
                  </a:lnTo>
                  <a:lnTo>
                    <a:pt x="8" y="927"/>
                  </a:lnTo>
                  <a:lnTo>
                    <a:pt x="8" y="925"/>
                  </a:lnTo>
                  <a:lnTo>
                    <a:pt x="10" y="925"/>
                  </a:lnTo>
                  <a:lnTo>
                    <a:pt x="10" y="923"/>
                  </a:lnTo>
                  <a:lnTo>
                    <a:pt x="12" y="923"/>
                  </a:lnTo>
                  <a:lnTo>
                    <a:pt x="12" y="921"/>
                  </a:lnTo>
                  <a:lnTo>
                    <a:pt x="14" y="921"/>
                  </a:lnTo>
                  <a:lnTo>
                    <a:pt x="14" y="923"/>
                  </a:lnTo>
                  <a:lnTo>
                    <a:pt x="16" y="923"/>
                  </a:lnTo>
                  <a:lnTo>
                    <a:pt x="16" y="921"/>
                  </a:lnTo>
                  <a:lnTo>
                    <a:pt x="16" y="919"/>
                  </a:lnTo>
                  <a:lnTo>
                    <a:pt x="18" y="919"/>
                  </a:lnTo>
                  <a:lnTo>
                    <a:pt x="20" y="919"/>
                  </a:lnTo>
                  <a:lnTo>
                    <a:pt x="20" y="917"/>
                  </a:lnTo>
                  <a:lnTo>
                    <a:pt x="22" y="917"/>
                  </a:lnTo>
                  <a:lnTo>
                    <a:pt x="22" y="915"/>
                  </a:lnTo>
                  <a:lnTo>
                    <a:pt x="24" y="915"/>
                  </a:lnTo>
                  <a:lnTo>
                    <a:pt x="24" y="913"/>
                  </a:lnTo>
                  <a:lnTo>
                    <a:pt x="26" y="913"/>
                  </a:lnTo>
                  <a:lnTo>
                    <a:pt x="26" y="911"/>
                  </a:lnTo>
                  <a:lnTo>
                    <a:pt x="24" y="911"/>
                  </a:lnTo>
                  <a:lnTo>
                    <a:pt x="24" y="909"/>
                  </a:lnTo>
                  <a:lnTo>
                    <a:pt x="24" y="907"/>
                  </a:lnTo>
                  <a:lnTo>
                    <a:pt x="26" y="907"/>
                  </a:lnTo>
                  <a:lnTo>
                    <a:pt x="27" y="907"/>
                  </a:lnTo>
                  <a:lnTo>
                    <a:pt x="29" y="907"/>
                  </a:lnTo>
                  <a:lnTo>
                    <a:pt x="31" y="907"/>
                  </a:lnTo>
                  <a:lnTo>
                    <a:pt x="31" y="905"/>
                  </a:lnTo>
                  <a:lnTo>
                    <a:pt x="31" y="903"/>
                  </a:lnTo>
                  <a:lnTo>
                    <a:pt x="33" y="901"/>
                  </a:lnTo>
                  <a:lnTo>
                    <a:pt x="31" y="901"/>
                  </a:lnTo>
                  <a:lnTo>
                    <a:pt x="33" y="899"/>
                  </a:lnTo>
                  <a:lnTo>
                    <a:pt x="35" y="899"/>
                  </a:lnTo>
                  <a:lnTo>
                    <a:pt x="37" y="899"/>
                  </a:lnTo>
                  <a:lnTo>
                    <a:pt x="39" y="899"/>
                  </a:lnTo>
                  <a:lnTo>
                    <a:pt x="39" y="897"/>
                  </a:lnTo>
                  <a:lnTo>
                    <a:pt x="41" y="895"/>
                  </a:lnTo>
                  <a:lnTo>
                    <a:pt x="43" y="895"/>
                  </a:lnTo>
                  <a:lnTo>
                    <a:pt x="43" y="893"/>
                  </a:lnTo>
                  <a:lnTo>
                    <a:pt x="45" y="893"/>
                  </a:lnTo>
                  <a:lnTo>
                    <a:pt x="45" y="891"/>
                  </a:lnTo>
                  <a:lnTo>
                    <a:pt x="45" y="889"/>
                  </a:lnTo>
                  <a:lnTo>
                    <a:pt x="45" y="887"/>
                  </a:lnTo>
                  <a:lnTo>
                    <a:pt x="47" y="889"/>
                  </a:lnTo>
                  <a:lnTo>
                    <a:pt x="49" y="887"/>
                  </a:lnTo>
                  <a:lnTo>
                    <a:pt x="51" y="887"/>
                  </a:lnTo>
                  <a:lnTo>
                    <a:pt x="53" y="887"/>
                  </a:lnTo>
                  <a:lnTo>
                    <a:pt x="53" y="885"/>
                  </a:lnTo>
                  <a:lnTo>
                    <a:pt x="55" y="885"/>
                  </a:lnTo>
                  <a:lnTo>
                    <a:pt x="55" y="887"/>
                  </a:lnTo>
                  <a:lnTo>
                    <a:pt x="57" y="887"/>
                  </a:lnTo>
                  <a:lnTo>
                    <a:pt x="57" y="885"/>
                  </a:lnTo>
                  <a:lnTo>
                    <a:pt x="59" y="887"/>
                  </a:lnTo>
                  <a:lnTo>
                    <a:pt x="61" y="887"/>
                  </a:lnTo>
                  <a:lnTo>
                    <a:pt x="63" y="887"/>
                  </a:lnTo>
                  <a:lnTo>
                    <a:pt x="65" y="887"/>
                  </a:lnTo>
                  <a:lnTo>
                    <a:pt x="65" y="885"/>
                  </a:lnTo>
                  <a:lnTo>
                    <a:pt x="65" y="883"/>
                  </a:lnTo>
                  <a:lnTo>
                    <a:pt x="65" y="881"/>
                  </a:lnTo>
                  <a:lnTo>
                    <a:pt x="65" y="879"/>
                  </a:lnTo>
                  <a:lnTo>
                    <a:pt x="65" y="877"/>
                  </a:lnTo>
                  <a:lnTo>
                    <a:pt x="67" y="877"/>
                  </a:lnTo>
                  <a:lnTo>
                    <a:pt x="67" y="875"/>
                  </a:lnTo>
                  <a:lnTo>
                    <a:pt x="67" y="877"/>
                  </a:lnTo>
                  <a:lnTo>
                    <a:pt x="69" y="875"/>
                  </a:lnTo>
                  <a:lnTo>
                    <a:pt x="71" y="875"/>
                  </a:lnTo>
                  <a:lnTo>
                    <a:pt x="71" y="877"/>
                  </a:lnTo>
                  <a:lnTo>
                    <a:pt x="73" y="877"/>
                  </a:lnTo>
                  <a:lnTo>
                    <a:pt x="73" y="879"/>
                  </a:lnTo>
                  <a:lnTo>
                    <a:pt x="75" y="879"/>
                  </a:lnTo>
                  <a:lnTo>
                    <a:pt x="77" y="879"/>
                  </a:lnTo>
                  <a:lnTo>
                    <a:pt x="77" y="877"/>
                  </a:lnTo>
                  <a:lnTo>
                    <a:pt x="77" y="875"/>
                  </a:lnTo>
                  <a:lnTo>
                    <a:pt x="79" y="875"/>
                  </a:lnTo>
                  <a:lnTo>
                    <a:pt x="79" y="873"/>
                  </a:lnTo>
                  <a:lnTo>
                    <a:pt x="77" y="871"/>
                  </a:lnTo>
                  <a:lnTo>
                    <a:pt x="79" y="871"/>
                  </a:lnTo>
                  <a:lnTo>
                    <a:pt x="81" y="871"/>
                  </a:lnTo>
                  <a:lnTo>
                    <a:pt x="81" y="869"/>
                  </a:lnTo>
                  <a:lnTo>
                    <a:pt x="79" y="869"/>
                  </a:lnTo>
                  <a:lnTo>
                    <a:pt x="79" y="867"/>
                  </a:lnTo>
                  <a:lnTo>
                    <a:pt x="81" y="867"/>
                  </a:lnTo>
                  <a:lnTo>
                    <a:pt x="81" y="865"/>
                  </a:lnTo>
                  <a:lnTo>
                    <a:pt x="81" y="863"/>
                  </a:lnTo>
                  <a:lnTo>
                    <a:pt x="81" y="861"/>
                  </a:lnTo>
                  <a:lnTo>
                    <a:pt x="79" y="860"/>
                  </a:lnTo>
                  <a:lnTo>
                    <a:pt x="79" y="858"/>
                  </a:lnTo>
                  <a:lnTo>
                    <a:pt x="81" y="858"/>
                  </a:lnTo>
                  <a:lnTo>
                    <a:pt x="83" y="858"/>
                  </a:lnTo>
                  <a:lnTo>
                    <a:pt x="83" y="856"/>
                  </a:lnTo>
                  <a:lnTo>
                    <a:pt x="85" y="854"/>
                  </a:lnTo>
                  <a:lnTo>
                    <a:pt x="85" y="852"/>
                  </a:lnTo>
                  <a:lnTo>
                    <a:pt x="87" y="852"/>
                  </a:lnTo>
                  <a:lnTo>
                    <a:pt x="87" y="850"/>
                  </a:lnTo>
                  <a:lnTo>
                    <a:pt x="89" y="850"/>
                  </a:lnTo>
                  <a:lnTo>
                    <a:pt x="91" y="850"/>
                  </a:lnTo>
                  <a:lnTo>
                    <a:pt x="93" y="850"/>
                  </a:lnTo>
                  <a:lnTo>
                    <a:pt x="95" y="848"/>
                  </a:lnTo>
                  <a:lnTo>
                    <a:pt x="96" y="848"/>
                  </a:lnTo>
                  <a:lnTo>
                    <a:pt x="96" y="846"/>
                  </a:lnTo>
                  <a:lnTo>
                    <a:pt x="98" y="846"/>
                  </a:lnTo>
                  <a:lnTo>
                    <a:pt x="100" y="846"/>
                  </a:lnTo>
                  <a:lnTo>
                    <a:pt x="102" y="844"/>
                  </a:lnTo>
                  <a:lnTo>
                    <a:pt x="104" y="844"/>
                  </a:lnTo>
                  <a:lnTo>
                    <a:pt x="104" y="842"/>
                  </a:lnTo>
                  <a:lnTo>
                    <a:pt x="106" y="842"/>
                  </a:lnTo>
                  <a:lnTo>
                    <a:pt x="110" y="840"/>
                  </a:lnTo>
                  <a:lnTo>
                    <a:pt x="110" y="838"/>
                  </a:lnTo>
                  <a:lnTo>
                    <a:pt x="110" y="836"/>
                  </a:lnTo>
                  <a:lnTo>
                    <a:pt x="108" y="836"/>
                  </a:lnTo>
                  <a:lnTo>
                    <a:pt x="106" y="834"/>
                  </a:lnTo>
                  <a:lnTo>
                    <a:pt x="104" y="832"/>
                  </a:lnTo>
                  <a:lnTo>
                    <a:pt x="104" y="830"/>
                  </a:lnTo>
                  <a:lnTo>
                    <a:pt x="104" y="828"/>
                  </a:lnTo>
                  <a:lnTo>
                    <a:pt x="104" y="826"/>
                  </a:lnTo>
                  <a:lnTo>
                    <a:pt x="104" y="824"/>
                  </a:lnTo>
                  <a:lnTo>
                    <a:pt x="102" y="824"/>
                  </a:lnTo>
                  <a:lnTo>
                    <a:pt x="102" y="822"/>
                  </a:lnTo>
                  <a:lnTo>
                    <a:pt x="102" y="820"/>
                  </a:lnTo>
                  <a:lnTo>
                    <a:pt x="100" y="818"/>
                  </a:lnTo>
                  <a:lnTo>
                    <a:pt x="100" y="816"/>
                  </a:lnTo>
                  <a:lnTo>
                    <a:pt x="98" y="816"/>
                  </a:lnTo>
                  <a:lnTo>
                    <a:pt x="96" y="816"/>
                  </a:lnTo>
                  <a:lnTo>
                    <a:pt x="95" y="816"/>
                  </a:lnTo>
                  <a:lnTo>
                    <a:pt x="93" y="816"/>
                  </a:lnTo>
                  <a:lnTo>
                    <a:pt x="93" y="818"/>
                  </a:lnTo>
                  <a:lnTo>
                    <a:pt x="91" y="820"/>
                  </a:lnTo>
                  <a:lnTo>
                    <a:pt x="87" y="824"/>
                  </a:lnTo>
                  <a:lnTo>
                    <a:pt x="87" y="822"/>
                  </a:lnTo>
                  <a:lnTo>
                    <a:pt x="85" y="820"/>
                  </a:lnTo>
                  <a:lnTo>
                    <a:pt x="85" y="818"/>
                  </a:lnTo>
                  <a:lnTo>
                    <a:pt x="83" y="816"/>
                  </a:lnTo>
                  <a:lnTo>
                    <a:pt x="83" y="814"/>
                  </a:lnTo>
                  <a:lnTo>
                    <a:pt x="83" y="812"/>
                  </a:lnTo>
                  <a:lnTo>
                    <a:pt x="83" y="810"/>
                  </a:lnTo>
                  <a:lnTo>
                    <a:pt x="85" y="808"/>
                  </a:lnTo>
                  <a:lnTo>
                    <a:pt x="85" y="806"/>
                  </a:lnTo>
                  <a:lnTo>
                    <a:pt x="87" y="802"/>
                  </a:lnTo>
                  <a:lnTo>
                    <a:pt x="87" y="800"/>
                  </a:lnTo>
                  <a:lnTo>
                    <a:pt x="87" y="798"/>
                  </a:lnTo>
                  <a:lnTo>
                    <a:pt x="87" y="794"/>
                  </a:lnTo>
                  <a:lnTo>
                    <a:pt x="89" y="793"/>
                  </a:lnTo>
                  <a:lnTo>
                    <a:pt x="89" y="791"/>
                  </a:lnTo>
                  <a:lnTo>
                    <a:pt x="89" y="789"/>
                  </a:lnTo>
                  <a:lnTo>
                    <a:pt x="89" y="787"/>
                  </a:lnTo>
                  <a:lnTo>
                    <a:pt x="89" y="785"/>
                  </a:lnTo>
                  <a:lnTo>
                    <a:pt x="89" y="783"/>
                  </a:lnTo>
                  <a:lnTo>
                    <a:pt x="89" y="781"/>
                  </a:lnTo>
                  <a:lnTo>
                    <a:pt x="89" y="779"/>
                  </a:lnTo>
                  <a:lnTo>
                    <a:pt x="89" y="777"/>
                  </a:lnTo>
                  <a:lnTo>
                    <a:pt x="89" y="775"/>
                  </a:lnTo>
                  <a:lnTo>
                    <a:pt x="89" y="773"/>
                  </a:lnTo>
                  <a:lnTo>
                    <a:pt x="89" y="771"/>
                  </a:lnTo>
                  <a:lnTo>
                    <a:pt x="89" y="769"/>
                  </a:lnTo>
                  <a:lnTo>
                    <a:pt x="89" y="767"/>
                  </a:lnTo>
                  <a:lnTo>
                    <a:pt x="87" y="765"/>
                  </a:lnTo>
                  <a:lnTo>
                    <a:pt x="87" y="763"/>
                  </a:lnTo>
                  <a:lnTo>
                    <a:pt x="87" y="761"/>
                  </a:lnTo>
                  <a:lnTo>
                    <a:pt x="87" y="759"/>
                  </a:lnTo>
                  <a:lnTo>
                    <a:pt x="85" y="759"/>
                  </a:lnTo>
                  <a:lnTo>
                    <a:pt x="85" y="757"/>
                  </a:lnTo>
                  <a:lnTo>
                    <a:pt x="83" y="751"/>
                  </a:lnTo>
                  <a:lnTo>
                    <a:pt x="83" y="749"/>
                  </a:lnTo>
                  <a:lnTo>
                    <a:pt x="83" y="747"/>
                  </a:lnTo>
                  <a:lnTo>
                    <a:pt x="83" y="745"/>
                  </a:lnTo>
                  <a:lnTo>
                    <a:pt x="81" y="745"/>
                  </a:lnTo>
                  <a:lnTo>
                    <a:pt x="81" y="743"/>
                  </a:lnTo>
                  <a:lnTo>
                    <a:pt x="81" y="741"/>
                  </a:lnTo>
                  <a:lnTo>
                    <a:pt x="81" y="739"/>
                  </a:lnTo>
                  <a:lnTo>
                    <a:pt x="81" y="737"/>
                  </a:lnTo>
                  <a:lnTo>
                    <a:pt x="81" y="735"/>
                  </a:lnTo>
                  <a:lnTo>
                    <a:pt x="81" y="733"/>
                  </a:lnTo>
                  <a:lnTo>
                    <a:pt x="79" y="729"/>
                  </a:lnTo>
                  <a:lnTo>
                    <a:pt x="79" y="727"/>
                  </a:lnTo>
                  <a:lnTo>
                    <a:pt x="79" y="726"/>
                  </a:lnTo>
                  <a:lnTo>
                    <a:pt x="79" y="724"/>
                  </a:lnTo>
                  <a:lnTo>
                    <a:pt x="79" y="722"/>
                  </a:lnTo>
                  <a:lnTo>
                    <a:pt x="79" y="720"/>
                  </a:lnTo>
                  <a:lnTo>
                    <a:pt x="79" y="718"/>
                  </a:lnTo>
                  <a:lnTo>
                    <a:pt x="79" y="716"/>
                  </a:lnTo>
                  <a:lnTo>
                    <a:pt x="79" y="714"/>
                  </a:lnTo>
                  <a:lnTo>
                    <a:pt x="79" y="712"/>
                  </a:lnTo>
                  <a:lnTo>
                    <a:pt x="81" y="710"/>
                  </a:lnTo>
                  <a:lnTo>
                    <a:pt x="81" y="708"/>
                  </a:lnTo>
                  <a:lnTo>
                    <a:pt x="79" y="706"/>
                  </a:lnTo>
                  <a:lnTo>
                    <a:pt x="79" y="704"/>
                  </a:lnTo>
                  <a:lnTo>
                    <a:pt x="79" y="702"/>
                  </a:lnTo>
                  <a:lnTo>
                    <a:pt x="79" y="700"/>
                  </a:lnTo>
                  <a:lnTo>
                    <a:pt x="81" y="700"/>
                  </a:lnTo>
                  <a:lnTo>
                    <a:pt x="83" y="702"/>
                  </a:lnTo>
                  <a:lnTo>
                    <a:pt x="85" y="702"/>
                  </a:lnTo>
                  <a:lnTo>
                    <a:pt x="87" y="702"/>
                  </a:lnTo>
                  <a:lnTo>
                    <a:pt x="91" y="702"/>
                  </a:lnTo>
                  <a:lnTo>
                    <a:pt x="96" y="704"/>
                  </a:lnTo>
                  <a:lnTo>
                    <a:pt x="98" y="704"/>
                  </a:lnTo>
                  <a:lnTo>
                    <a:pt x="98" y="702"/>
                  </a:lnTo>
                  <a:lnTo>
                    <a:pt x="100" y="702"/>
                  </a:lnTo>
                  <a:lnTo>
                    <a:pt x="102" y="702"/>
                  </a:lnTo>
                  <a:lnTo>
                    <a:pt x="104" y="702"/>
                  </a:lnTo>
                  <a:lnTo>
                    <a:pt x="106" y="702"/>
                  </a:lnTo>
                  <a:lnTo>
                    <a:pt x="108" y="702"/>
                  </a:lnTo>
                  <a:lnTo>
                    <a:pt x="110" y="702"/>
                  </a:lnTo>
                  <a:lnTo>
                    <a:pt x="110" y="704"/>
                  </a:lnTo>
                  <a:lnTo>
                    <a:pt x="112" y="704"/>
                  </a:lnTo>
                  <a:lnTo>
                    <a:pt x="114" y="704"/>
                  </a:lnTo>
                  <a:lnTo>
                    <a:pt x="114" y="702"/>
                  </a:lnTo>
                  <a:lnTo>
                    <a:pt x="116" y="702"/>
                  </a:lnTo>
                  <a:lnTo>
                    <a:pt x="118" y="702"/>
                  </a:lnTo>
                  <a:lnTo>
                    <a:pt x="118" y="704"/>
                  </a:lnTo>
                  <a:lnTo>
                    <a:pt x="118" y="706"/>
                  </a:lnTo>
                  <a:lnTo>
                    <a:pt x="118" y="708"/>
                  </a:lnTo>
                  <a:lnTo>
                    <a:pt x="120" y="708"/>
                  </a:lnTo>
                  <a:lnTo>
                    <a:pt x="122" y="708"/>
                  </a:lnTo>
                  <a:lnTo>
                    <a:pt x="124" y="708"/>
                  </a:lnTo>
                  <a:lnTo>
                    <a:pt x="126" y="708"/>
                  </a:lnTo>
                  <a:lnTo>
                    <a:pt x="128" y="708"/>
                  </a:lnTo>
                  <a:lnTo>
                    <a:pt x="128" y="710"/>
                  </a:lnTo>
                  <a:lnTo>
                    <a:pt x="130" y="712"/>
                  </a:lnTo>
                  <a:lnTo>
                    <a:pt x="130" y="714"/>
                  </a:lnTo>
                  <a:lnTo>
                    <a:pt x="132" y="714"/>
                  </a:lnTo>
                  <a:lnTo>
                    <a:pt x="134" y="714"/>
                  </a:lnTo>
                  <a:lnTo>
                    <a:pt x="136" y="716"/>
                  </a:lnTo>
                  <a:lnTo>
                    <a:pt x="140" y="716"/>
                  </a:lnTo>
                  <a:lnTo>
                    <a:pt x="142" y="718"/>
                  </a:lnTo>
                  <a:lnTo>
                    <a:pt x="144" y="718"/>
                  </a:lnTo>
                  <a:lnTo>
                    <a:pt x="146" y="718"/>
                  </a:lnTo>
                  <a:lnTo>
                    <a:pt x="146" y="720"/>
                  </a:lnTo>
                  <a:lnTo>
                    <a:pt x="150" y="720"/>
                  </a:lnTo>
                  <a:lnTo>
                    <a:pt x="152" y="720"/>
                  </a:lnTo>
                  <a:lnTo>
                    <a:pt x="154" y="722"/>
                  </a:lnTo>
                  <a:lnTo>
                    <a:pt x="158" y="724"/>
                  </a:lnTo>
                  <a:lnTo>
                    <a:pt x="162" y="724"/>
                  </a:lnTo>
                  <a:lnTo>
                    <a:pt x="162" y="722"/>
                  </a:lnTo>
                  <a:lnTo>
                    <a:pt x="160" y="720"/>
                  </a:lnTo>
                  <a:lnTo>
                    <a:pt x="160" y="716"/>
                  </a:lnTo>
                  <a:lnTo>
                    <a:pt x="160" y="714"/>
                  </a:lnTo>
                  <a:lnTo>
                    <a:pt x="160" y="712"/>
                  </a:lnTo>
                  <a:lnTo>
                    <a:pt x="160" y="710"/>
                  </a:lnTo>
                  <a:lnTo>
                    <a:pt x="160" y="708"/>
                  </a:lnTo>
                  <a:lnTo>
                    <a:pt x="158" y="708"/>
                  </a:lnTo>
                  <a:lnTo>
                    <a:pt x="158" y="706"/>
                  </a:lnTo>
                  <a:lnTo>
                    <a:pt x="158" y="704"/>
                  </a:lnTo>
                  <a:lnTo>
                    <a:pt x="156" y="700"/>
                  </a:lnTo>
                  <a:lnTo>
                    <a:pt x="156" y="698"/>
                  </a:lnTo>
                  <a:lnTo>
                    <a:pt x="156" y="696"/>
                  </a:lnTo>
                  <a:lnTo>
                    <a:pt x="156" y="694"/>
                  </a:lnTo>
                  <a:lnTo>
                    <a:pt x="158" y="692"/>
                  </a:lnTo>
                  <a:lnTo>
                    <a:pt x="158" y="690"/>
                  </a:lnTo>
                  <a:lnTo>
                    <a:pt x="160" y="690"/>
                  </a:lnTo>
                  <a:lnTo>
                    <a:pt x="162" y="690"/>
                  </a:lnTo>
                  <a:lnTo>
                    <a:pt x="165" y="688"/>
                  </a:lnTo>
                  <a:lnTo>
                    <a:pt x="167" y="686"/>
                  </a:lnTo>
                  <a:lnTo>
                    <a:pt x="169" y="684"/>
                  </a:lnTo>
                  <a:lnTo>
                    <a:pt x="171" y="684"/>
                  </a:lnTo>
                  <a:lnTo>
                    <a:pt x="171" y="682"/>
                  </a:lnTo>
                  <a:lnTo>
                    <a:pt x="175" y="680"/>
                  </a:lnTo>
                  <a:lnTo>
                    <a:pt x="175" y="678"/>
                  </a:lnTo>
                  <a:lnTo>
                    <a:pt x="177" y="678"/>
                  </a:lnTo>
                  <a:lnTo>
                    <a:pt x="179" y="676"/>
                  </a:lnTo>
                  <a:lnTo>
                    <a:pt x="181" y="674"/>
                  </a:lnTo>
                  <a:lnTo>
                    <a:pt x="185" y="672"/>
                  </a:lnTo>
                  <a:lnTo>
                    <a:pt x="185" y="670"/>
                  </a:lnTo>
                  <a:lnTo>
                    <a:pt x="185" y="668"/>
                  </a:lnTo>
                  <a:lnTo>
                    <a:pt x="183" y="666"/>
                  </a:lnTo>
                  <a:lnTo>
                    <a:pt x="183" y="664"/>
                  </a:lnTo>
                  <a:lnTo>
                    <a:pt x="183" y="662"/>
                  </a:lnTo>
                  <a:lnTo>
                    <a:pt x="183" y="657"/>
                  </a:lnTo>
                  <a:lnTo>
                    <a:pt x="185" y="657"/>
                  </a:lnTo>
                  <a:lnTo>
                    <a:pt x="185" y="655"/>
                  </a:lnTo>
                  <a:lnTo>
                    <a:pt x="187" y="655"/>
                  </a:lnTo>
                  <a:lnTo>
                    <a:pt x="189" y="655"/>
                  </a:lnTo>
                  <a:lnTo>
                    <a:pt x="189" y="653"/>
                  </a:lnTo>
                  <a:lnTo>
                    <a:pt x="191" y="653"/>
                  </a:lnTo>
                  <a:lnTo>
                    <a:pt x="193" y="651"/>
                  </a:lnTo>
                  <a:lnTo>
                    <a:pt x="195" y="651"/>
                  </a:lnTo>
                  <a:lnTo>
                    <a:pt x="195" y="649"/>
                  </a:lnTo>
                  <a:lnTo>
                    <a:pt x="197" y="649"/>
                  </a:lnTo>
                  <a:lnTo>
                    <a:pt x="197" y="647"/>
                  </a:lnTo>
                  <a:lnTo>
                    <a:pt x="199" y="647"/>
                  </a:lnTo>
                  <a:lnTo>
                    <a:pt x="197" y="645"/>
                  </a:lnTo>
                  <a:lnTo>
                    <a:pt x="197" y="643"/>
                  </a:lnTo>
                  <a:lnTo>
                    <a:pt x="195" y="641"/>
                  </a:lnTo>
                  <a:lnTo>
                    <a:pt x="193" y="639"/>
                  </a:lnTo>
                  <a:lnTo>
                    <a:pt x="189" y="637"/>
                  </a:lnTo>
                  <a:lnTo>
                    <a:pt x="189" y="635"/>
                  </a:lnTo>
                  <a:lnTo>
                    <a:pt x="187" y="633"/>
                  </a:lnTo>
                  <a:lnTo>
                    <a:pt x="187" y="631"/>
                  </a:lnTo>
                  <a:lnTo>
                    <a:pt x="187" y="629"/>
                  </a:lnTo>
                  <a:lnTo>
                    <a:pt x="187" y="627"/>
                  </a:lnTo>
                  <a:lnTo>
                    <a:pt x="189" y="625"/>
                  </a:lnTo>
                  <a:lnTo>
                    <a:pt x="189" y="623"/>
                  </a:lnTo>
                  <a:lnTo>
                    <a:pt x="191" y="621"/>
                  </a:lnTo>
                  <a:lnTo>
                    <a:pt x="191" y="619"/>
                  </a:lnTo>
                  <a:lnTo>
                    <a:pt x="193" y="619"/>
                  </a:lnTo>
                  <a:lnTo>
                    <a:pt x="193" y="617"/>
                  </a:lnTo>
                  <a:lnTo>
                    <a:pt x="195" y="615"/>
                  </a:lnTo>
                  <a:lnTo>
                    <a:pt x="195" y="613"/>
                  </a:lnTo>
                  <a:lnTo>
                    <a:pt x="197" y="611"/>
                  </a:lnTo>
                  <a:lnTo>
                    <a:pt x="197" y="609"/>
                  </a:lnTo>
                  <a:lnTo>
                    <a:pt x="197" y="607"/>
                  </a:lnTo>
                  <a:lnTo>
                    <a:pt x="197" y="605"/>
                  </a:lnTo>
                  <a:lnTo>
                    <a:pt x="195" y="605"/>
                  </a:lnTo>
                  <a:lnTo>
                    <a:pt x="195" y="603"/>
                  </a:lnTo>
                  <a:lnTo>
                    <a:pt x="193" y="603"/>
                  </a:lnTo>
                  <a:lnTo>
                    <a:pt x="191" y="603"/>
                  </a:lnTo>
                  <a:lnTo>
                    <a:pt x="191" y="601"/>
                  </a:lnTo>
                  <a:lnTo>
                    <a:pt x="189" y="601"/>
                  </a:lnTo>
                  <a:lnTo>
                    <a:pt x="189" y="599"/>
                  </a:lnTo>
                  <a:lnTo>
                    <a:pt x="191" y="597"/>
                  </a:lnTo>
                  <a:lnTo>
                    <a:pt x="191" y="595"/>
                  </a:lnTo>
                  <a:lnTo>
                    <a:pt x="193" y="595"/>
                  </a:lnTo>
                  <a:lnTo>
                    <a:pt x="193" y="593"/>
                  </a:lnTo>
                  <a:lnTo>
                    <a:pt x="193" y="592"/>
                  </a:lnTo>
                  <a:lnTo>
                    <a:pt x="195" y="592"/>
                  </a:lnTo>
                  <a:lnTo>
                    <a:pt x="195" y="590"/>
                  </a:lnTo>
                  <a:lnTo>
                    <a:pt x="195" y="588"/>
                  </a:lnTo>
                  <a:lnTo>
                    <a:pt x="197" y="586"/>
                  </a:lnTo>
                  <a:lnTo>
                    <a:pt x="197" y="584"/>
                  </a:lnTo>
                  <a:lnTo>
                    <a:pt x="197" y="582"/>
                  </a:lnTo>
                  <a:lnTo>
                    <a:pt x="199" y="580"/>
                  </a:lnTo>
                  <a:lnTo>
                    <a:pt x="199" y="578"/>
                  </a:lnTo>
                  <a:lnTo>
                    <a:pt x="201" y="576"/>
                  </a:lnTo>
                  <a:lnTo>
                    <a:pt x="201" y="574"/>
                  </a:lnTo>
                  <a:lnTo>
                    <a:pt x="201" y="572"/>
                  </a:lnTo>
                  <a:lnTo>
                    <a:pt x="203" y="572"/>
                  </a:lnTo>
                  <a:lnTo>
                    <a:pt x="203" y="570"/>
                  </a:lnTo>
                  <a:lnTo>
                    <a:pt x="203" y="568"/>
                  </a:lnTo>
                  <a:lnTo>
                    <a:pt x="203" y="566"/>
                  </a:lnTo>
                  <a:lnTo>
                    <a:pt x="203" y="564"/>
                  </a:lnTo>
                  <a:lnTo>
                    <a:pt x="203" y="562"/>
                  </a:lnTo>
                  <a:lnTo>
                    <a:pt x="205" y="562"/>
                  </a:lnTo>
                  <a:lnTo>
                    <a:pt x="205" y="560"/>
                  </a:lnTo>
                  <a:lnTo>
                    <a:pt x="205" y="558"/>
                  </a:lnTo>
                  <a:lnTo>
                    <a:pt x="205" y="556"/>
                  </a:lnTo>
                  <a:lnTo>
                    <a:pt x="205" y="554"/>
                  </a:lnTo>
                  <a:lnTo>
                    <a:pt x="205" y="552"/>
                  </a:lnTo>
                  <a:lnTo>
                    <a:pt x="205" y="550"/>
                  </a:lnTo>
                  <a:lnTo>
                    <a:pt x="205" y="548"/>
                  </a:lnTo>
                  <a:lnTo>
                    <a:pt x="205" y="546"/>
                  </a:lnTo>
                  <a:lnTo>
                    <a:pt x="205" y="544"/>
                  </a:lnTo>
                  <a:lnTo>
                    <a:pt x="205" y="542"/>
                  </a:lnTo>
                  <a:lnTo>
                    <a:pt x="203" y="540"/>
                  </a:lnTo>
                  <a:lnTo>
                    <a:pt x="203" y="538"/>
                  </a:lnTo>
                  <a:lnTo>
                    <a:pt x="203" y="536"/>
                  </a:lnTo>
                  <a:lnTo>
                    <a:pt x="203" y="534"/>
                  </a:lnTo>
                  <a:lnTo>
                    <a:pt x="203" y="532"/>
                  </a:lnTo>
                  <a:lnTo>
                    <a:pt x="203" y="530"/>
                  </a:lnTo>
                  <a:lnTo>
                    <a:pt x="203" y="528"/>
                  </a:lnTo>
                  <a:lnTo>
                    <a:pt x="203" y="526"/>
                  </a:lnTo>
                  <a:lnTo>
                    <a:pt x="205" y="526"/>
                  </a:lnTo>
                  <a:lnTo>
                    <a:pt x="205" y="524"/>
                  </a:lnTo>
                  <a:lnTo>
                    <a:pt x="205" y="523"/>
                  </a:lnTo>
                  <a:lnTo>
                    <a:pt x="205" y="521"/>
                  </a:lnTo>
                  <a:lnTo>
                    <a:pt x="205" y="519"/>
                  </a:lnTo>
                  <a:lnTo>
                    <a:pt x="207" y="519"/>
                  </a:lnTo>
                  <a:lnTo>
                    <a:pt x="207" y="517"/>
                  </a:lnTo>
                  <a:lnTo>
                    <a:pt x="205" y="517"/>
                  </a:lnTo>
                  <a:lnTo>
                    <a:pt x="205" y="515"/>
                  </a:lnTo>
                  <a:lnTo>
                    <a:pt x="207" y="515"/>
                  </a:lnTo>
                  <a:lnTo>
                    <a:pt x="207" y="513"/>
                  </a:lnTo>
                  <a:lnTo>
                    <a:pt x="207" y="511"/>
                  </a:lnTo>
                  <a:lnTo>
                    <a:pt x="205" y="511"/>
                  </a:lnTo>
                  <a:lnTo>
                    <a:pt x="205" y="509"/>
                  </a:lnTo>
                  <a:lnTo>
                    <a:pt x="207" y="509"/>
                  </a:lnTo>
                  <a:lnTo>
                    <a:pt x="205" y="509"/>
                  </a:lnTo>
                  <a:lnTo>
                    <a:pt x="205" y="507"/>
                  </a:lnTo>
                  <a:lnTo>
                    <a:pt x="203" y="507"/>
                  </a:lnTo>
                  <a:lnTo>
                    <a:pt x="201" y="507"/>
                  </a:lnTo>
                  <a:lnTo>
                    <a:pt x="201" y="505"/>
                  </a:lnTo>
                  <a:lnTo>
                    <a:pt x="199" y="505"/>
                  </a:lnTo>
                  <a:lnTo>
                    <a:pt x="199" y="503"/>
                  </a:lnTo>
                  <a:lnTo>
                    <a:pt x="197" y="503"/>
                  </a:lnTo>
                  <a:lnTo>
                    <a:pt x="197" y="501"/>
                  </a:lnTo>
                  <a:lnTo>
                    <a:pt x="195" y="501"/>
                  </a:lnTo>
                  <a:lnTo>
                    <a:pt x="195" y="499"/>
                  </a:lnTo>
                  <a:lnTo>
                    <a:pt x="193" y="499"/>
                  </a:lnTo>
                  <a:lnTo>
                    <a:pt x="191" y="499"/>
                  </a:lnTo>
                  <a:lnTo>
                    <a:pt x="191" y="497"/>
                  </a:lnTo>
                  <a:lnTo>
                    <a:pt x="191" y="495"/>
                  </a:lnTo>
                  <a:lnTo>
                    <a:pt x="191" y="493"/>
                  </a:lnTo>
                  <a:lnTo>
                    <a:pt x="189" y="493"/>
                  </a:lnTo>
                  <a:lnTo>
                    <a:pt x="189" y="491"/>
                  </a:lnTo>
                  <a:lnTo>
                    <a:pt x="189" y="489"/>
                  </a:lnTo>
                  <a:lnTo>
                    <a:pt x="191" y="487"/>
                  </a:lnTo>
                  <a:lnTo>
                    <a:pt x="189" y="485"/>
                  </a:lnTo>
                  <a:lnTo>
                    <a:pt x="187" y="485"/>
                  </a:lnTo>
                  <a:lnTo>
                    <a:pt x="185" y="483"/>
                  </a:lnTo>
                  <a:lnTo>
                    <a:pt x="185" y="481"/>
                  </a:lnTo>
                  <a:lnTo>
                    <a:pt x="185" y="479"/>
                  </a:lnTo>
                  <a:lnTo>
                    <a:pt x="183" y="477"/>
                  </a:lnTo>
                  <a:lnTo>
                    <a:pt x="183" y="475"/>
                  </a:lnTo>
                  <a:lnTo>
                    <a:pt x="181" y="473"/>
                  </a:lnTo>
                  <a:lnTo>
                    <a:pt x="181" y="471"/>
                  </a:lnTo>
                  <a:lnTo>
                    <a:pt x="179" y="469"/>
                  </a:lnTo>
                  <a:lnTo>
                    <a:pt x="177" y="469"/>
                  </a:lnTo>
                  <a:lnTo>
                    <a:pt x="175" y="467"/>
                  </a:lnTo>
                  <a:lnTo>
                    <a:pt x="173" y="467"/>
                  </a:lnTo>
                  <a:lnTo>
                    <a:pt x="173" y="465"/>
                  </a:lnTo>
                  <a:lnTo>
                    <a:pt x="173" y="461"/>
                  </a:lnTo>
                  <a:lnTo>
                    <a:pt x="175" y="459"/>
                  </a:lnTo>
                  <a:lnTo>
                    <a:pt x="175" y="457"/>
                  </a:lnTo>
                  <a:lnTo>
                    <a:pt x="173" y="459"/>
                  </a:lnTo>
                  <a:lnTo>
                    <a:pt x="171" y="459"/>
                  </a:lnTo>
                  <a:lnTo>
                    <a:pt x="169" y="459"/>
                  </a:lnTo>
                  <a:lnTo>
                    <a:pt x="167" y="459"/>
                  </a:lnTo>
                  <a:lnTo>
                    <a:pt x="167" y="461"/>
                  </a:lnTo>
                  <a:lnTo>
                    <a:pt x="165" y="461"/>
                  </a:lnTo>
                  <a:lnTo>
                    <a:pt x="164" y="461"/>
                  </a:lnTo>
                  <a:lnTo>
                    <a:pt x="162" y="463"/>
                  </a:lnTo>
                  <a:lnTo>
                    <a:pt x="160" y="463"/>
                  </a:lnTo>
                  <a:lnTo>
                    <a:pt x="158" y="465"/>
                  </a:lnTo>
                  <a:lnTo>
                    <a:pt x="156" y="465"/>
                  </a:lnTo>
                  <a:lnTo>
                    <a:pt x="154" y="467"/>
                  </a:lnTo>
                  <a:lnTo>
                    <a:pt x="152" y="467"/>
                  </a:lnTo>
                  <a:lnTo>
                    <a:pt x="150" y="467"/>
                  </a:lnTo>
                  <a:lnTo>
                    <a:pt x="148" y="469"/>
                  </a:lnTo>
                  <a:lnTo>
                    <a:pt x="146" y="469"/>
                  </a:lnTo>
                  <a:lnTo>
                    <a:pt x="142" y="471"/>
                  </a:lnTo>
                  <a:lnTo>
                    <a:pt x="142" y="469"/>
                  </a:lnTo>
                  <a:lnTo>
                    <a:pt x="140" y="465"/>
                  </a:lnTo>
                  <a:lnTo>
                    <a:pt x="138" y="463"/>
                  </a:lnTo>
                  <a:lnTo>
                    <a:pt x="138" y="461"/>
                  </a:lnTo>
                  <a:lnTo>
                    <a:pt x="136" y="456"/>
                  </a:lnTo>
                  <a:lnTo>
                    <a:pt x="132" y="457"/>
                  </a:lnTo>
                  <a:lnTo>
                    <a:pt x="130" y="459"/>
                  </a:lnTo>
                  <a:lnTo>
                    <a:pt x="124" y="463"/>
                  </a:lnTo>
                  <a:lnTo>
                    <a:pt x="124" y="461"/>
                  </a:lnTo>
                  <a:lnTo>
                    <a:pt x="124" y="459"/>
                  </a:lnTo>
                  <a:lnTo>
                    <a:pt x="124" y="457"/>
                  </a:lnTo>
                  <a:lnTo>
                    <a:pt x="124" y="456"/>
                  </a:lnTo>
                  <a:lnTo>
                    <a:pt x="122" y="456"/>
                  </a:lnTo>
                  <a:lnTo>
                    <a:pt x="122" y="454"/>
                  </a:lnTo>
                  <a:lnTo>
                    <a:pt x="120" y="454"/>
                  </a:lnTo>
                  <a:lnTo>
                    <a:pt x="118" y="454"/>
                  </a:lnTo>
                  <a:lnTo>
                    <a:pt x="118" y="452"/>
                  </a:lnTo>
                  <a:lnTo>
                    <a:pt x="114" y="452"/>
                  </a:lnTo>
                  <a:lnTo>
                    <a:pt x="112" y="450"/>
                  </a:lnTo>
                  <a:lnTo>
                    <a:pt x="110" y="450"/>
                  </a:lnTo>
                  <a:lnTo>
                    <a:pt x="112" y="450"/>
                  </a:lnTo>
                  <a:lnTo>
                    <a:pt x="112" y="448"/>
                  </a:lnTo>
                  <a:lnTo>
                    <a:pt x="114" y="448"/>
                  </a:lnTo>
                  <a:lnTo>
                    <a:pt x="114" y="446"/>
                  </a:lnTo>
                  <a:lnTo>
                    <a:pt x="114" y="444"/>
                  </a:lnTo>
                  <a:lnTo>
                    <a:pt x="114" y="442"/>
                  </a:lnTo>
                  <a:lnTo>
                    <a:pt x="114" y="440"/>
                  </a:lnTo>
                  <a:lnTo>
                    <a:pt x="114" y="438"/>
                  </a:lnTo>
                  <a:lnTo>
                    <a:pt x="114" y="436"/>
                  </a:lnTo>
                  <a:lnTo>
                    <a:pt x="114" y="434"/>
                  </a:lnTo>
                  <a:lnTo>
                    <a:pt x="112" y="434"/>
                  </a:lnTo>
                  <a:lnTo>
                    <a:pt x="112" y="432"/>
                  </a:lnTo>
                  <a:lnTo>
                    <a:pt x="110" y="432"/>
                  </a:lnTo>
                  <a:lnTo>
                    <a:pt x="108" y="432"/>
                  </a:lnTo>
                  <a:lnTo>
                    <a:pt x="108" y="430"/>
                  </a:lnTo>
                  <a:lnTo>
                    <a:pt x="108" y="432"/>
                  </a:lnTo>
                  <a:lnTo>
                    <a:pt x="106" y="432"/>
                  </a:lnTo>
                  <a:lnTo>
                    <a:pt x="104" y="432"/>
                  </a:lnTo>
                  <a:lnTo>
                    <a:pt x="102" y="432"/>
                  </a:lnTo>
                  <a:lnTo>
                    <a:pt x="102" y="430"/>
                  </a:lnTo>
                  <a:lnTo>
                    <a:pt x="100" y="430"/>
                  </a:lnTo>
                  <a:lnTo>
                    <a:pt x="100" y="428"/>
                  </a:lnTo>
                  <a:lnTo>
                    <a:pt x="98" y="428"/>
                  </a:lnTo>
                  <a:lnTo>
                    <a:pt x="98" y="426"/>
                  </a:lnTo>
                  <a:lnTo>
                    <a:pt x="98" y="424"/>
                  </a:lnTo>
                  <a:lnTo>
                    <a:pt x="96" y="424"/>
                  </a:lnTo>
                  <a:lnTo>
                    <a:pt x="95" y="422"/>
                  </a:lnTo>
                  <a:lnTo>
                    <a:pt x="95" y="420"/>
                  </a:lnTo>
                  <a:lnTo>
                    <a:pt x="93" y="418"/>
                  </a:lnTo>
                  <a:lnTo>
                    <a:pt x="91" y="418"/>
                  </a:lnTo>
                  <a:lnTo>
                    <a:pt x="89" y="418"/>
                  </a:lnTo>
                  <a:lnTo>
                    <a:pt x="87" y="418"/>
                  </a:lnTo>
                  <a:lnTo>
                    <a:pt x="85" y="416"/>
                  </a:lnTo>
                  <a:lnTo>
                    <a:pt x="83" y="414"/>
                  </a:lnTo>
                  <a:lnTo>
                    <a:pt x="83" y="412"/>
                  </a:lnTo>
                  <a:lnTo>
                    <a:pt x="81" y="412"/>
                  </a:lnTo>
                  <a:lnTo>
                    <a:pt x="81" y="410"/>
                  </a:lnTo>
                  <a:lnTo>
                    <a:pt x="81" y="408"/>
                  </a:lnTo>
                  <a:lnTo>
                    <a:pt x="81" y="406"/>
                  </a:lnTo>
                  <a:lnTo>
                    <a:pt x="79" y="406"/>
                  </a:lnTo>
                  <a:lnTo>
                    <a:pt x="79" y="404"/>
                  </a:lnTo>
                  <a:lnTo>
                    <a:pt x="77" y="404"/>
                  </a:lnTo>
                  <a:lnTo>
                    <a:pt x="77" y="402"/>
                  </a:lnTo>
                  <a:lnTo>
                    <a:pt x="75" y="402"/>
                  </a:lnTo>
                  <a:lnTo>
                    <a:pt x="73" y="400"/>
                  </a:lnTo>
                  <a:lnTo>
                    <a:pt x="73" y="398"/>
                  </a:lnTo>
                  <a:lnTo>
                    <a:pt x="71" y="396"/>
                  </a:lnTo>
                  <a:lnTo>
                    <a:pt x="71" y="394"/>
                  </a:lnTo>
                  <a:lnTo>
                    <a:pt x="71" y="392"/>
                  </a:lnTo>
                  <a:lnTo>
                    <a:pt x="71" y="390"/>
                  </a:lnTo>
                  <a:lnTo>
                    <a:pt x="69" y="390"/>
                  </a:lnTo>
                  <a:lnTo>
                    <a:pt x="69" y="389"/>
                  </a:lnTo>
                  <a:lnTo>
                    <a:pt x="71" y="389"/>
                  </a:lnTo>
                  <a:lnTo>
                    <a:pt x="71" y="387"/>
                  </a:lnTo>
                  <a:lnTo>
                    <a:pt x="73" y="387"/>
                  </a:lnTo>
                  <a:lnTo>
                    <a:pt x="73" y="385"/>
                  </a:lnTo>
                  <a:lnTo>
                    <a:pt x="75" y="385"/>
                  </a:lnTo>
                  <a:lnTo>
                    <a:pt x="77" y="383"/>
                  </a:lnTo>
                  <a:lnTo>
                    <a:pt x="79" y="383"/>
                  </a:lnTo>
                  <a:lnTo>
                    <a:pt x="79" y="381"/>
                  </a:lnTo>
                  <a:lnTo>
                    <a:pt x="81" y="381"/>
                  </a:lnTo>
                  <a:lnTo>
                    <a:pt x="81" y="379"/>
                  </a:lnTo>
                  <a:lnTo>
                    <a:pt x="81" y="377"/>
                  </a:lnTo>
                  <a:lnTo>
                    <a:pt x="81" y="375"/>
                  </a:lnTo>
                  <a:lnTo>
                    <a:pt x="81" y="373"/>
                  </a:lnTo>
                  <a:lnTo>
                    <a:pt x="81" y="371"/>
                  </a:lnTo>
                  <a:lnTo>
                    <a:pt x="81" y="369"/>
                  </a:lnTo>
                  <a:lnTo>
                    <a:pt x="83" y="369"/>
                  </a:lnTo>
                  <a:lnTo>
                    <a:pt x="83" y="367"/>
                  </a:lnTo>
                  <a:lnTo>
                    <a:pt x="83" y="365"/>
                  </a:lnTo>
                  <a:lnTo>
                    <a:pt x="83" y="363"/>
                  </a:lnTo>
                  <a:lnTo>
                    <a:pt x="85" y="363"/>
                  </a:lnTo>
                  <a:lnTo>
                    <a:pt x="85" y="361"/>
                  </a:lnTo>
                  <a:lnTo>
                    <a:pt x="85" y="359"/>
                  </a:lnTo>
                  <a:lnTo>
                    <a:pt x="85" y="357"/>
                  </a:lnTo>
                  <a:lnTo>
                    <a:pt x="87" y="357"/>
                  </a:lnTo>
                  <a:lnTo>
                    <a:pt x="87" y="355"/>
                  </a:lnTo>
                  <a:lnTo>
                    <a:pt x="87" y="353"/>
                  </a:lnTo>
                  <a:lnTo>
                    <a:pt x="87" y="351"/>
                  </a:lnTo>
                  <a:lnTo>
                    <a:pt x="89" y="351"/>
                  </a:lnTo>
                  <a:lnTo>
                    <a:pt x="89" y="349"/>
                  </a:lnTo>
                  <a:lnTo>
                    <a:pt x="89" y="347"/>
                  </a:lnTo>
                  <a:lnTo>
                    <a:pt x="89" y="345"/>
                  </a:lnTo>
                  <a:lnTo>
                    <a:pt x="89" y="343"/>
                  </a:lnTo>
                  <a:lnTo>
                    <a:pt x="89" y="341"/>
                  </a:lnTo>
                  <a:lnTo>
                    <a:pt x="89" y="339"/>
                  </a:lnTo>
                  <a:lnTo>
                    <a:pt x="87" y="339"/>
                  </a:lnTo>
                  <a:lnTo>
                    <a:pt x="87" y="337"/>
                  </a:lnTo>
                  <a:lnTo>
                    <a:pt x="89" y="337"/>
                  </a:lnTo>
                  <a:lnTo>
                    <a:pt x="89" y="335"/>
                  </a:lnTo>
                  <a:lnTo>
                    <a:pt x="91" y="333"/>
                  </a:lnTo>
                  <a:lnTo>
                    <a:pt x="91" y="331"/>
                  </a:lnTo>
                  <a:lnTo>
                    <a:pt x="93" y="331"/>
                  </a:lnTo>
                  <a:lnTo>
                    <a:pt x="93" y="329"/>
                  </a:lnTo>
                  <a:lnTo>
                    <a:pt x="93" y="327"/>
                  </a:lnTo>
                  <a:lnTo>
                    <a:pt x="95" y="327"/>
                  </a:lnTo>
                  <a:lnTo>
                    <a:pt x="95" y="325"/>
                  </a:lnTo>
                  <a:lnTo>
                    <a:pt x="96" y="325"/>
                  </a:lnTo>
                  <a:lnTo>
                    <a:pt x="96" y="323"/>
                  </a:lnTo>
                  <a:lnTo>
                    <a:pt x="98" y="323"/>
                  </a:lnTo>
                  <a:lnTo>
                    <a:pt x="98" y="325"/>
                  </a:lnTo>
                  <a:lnTo>
                    <a:pt x="100" y="325"/>
                  </a:lnTo>
                  <a:lnTo>
                    <a:pt x="100" y="327"/>
                  </a:lnTo>
                  <a:lnTo>
                    <a:pt x="102" y="327"/>
                  </a:lnTo>
                  <a:lnTo>
                    <a:pt x="102" y="329"/>
                  </a:lnTo>
                  <a:lnTo>
                    <a:pt x="104" y="329"/>
                  </a:lnTo>
                  <a:lnTo>
                    <a:pt x="106" y="329"/>
                  </a:lnTo>
                  <a:lnTo>
                    <a:pt x="106" y="331"/>
                  </a:lnTo>
                  <a:lnTo>
                    <a:pt x="108" y="331"/>
                  </a:lnTo>
                  <a:lnTo>
                    <a:pt x="108" y="333"/>
                  </a:lnTo>
                  <a:lnTo>
                    <a:pt x="110" y="335"/>
                  </a:lnTo>
                  <a:lnTo>
                    <a:pt x="112" y="337"/>
                  </a:lnTo>
                  <a:lnTo>
                    <a:pt x="114" y="337"/>
                  </a:lnTo>
                  <a:lnTo>
                    <a:pt x="114" y="339"/>
                  </a:lnTo>
                  <a:lnTo>
                    <a:pt x="114" y="341"/>
                  </a:lnTo>
                  <a:lnTo>
                    <a:pt x="116" y="341"/>
                  </a:lnTo>
                  <a:lnTo>
                    <a:pt x="116" y="343"/>
                  </a:lnTo>
                  <a:lnTo>
                    <a:pt x="118" y="343"/>
                  </a:lnTo>
                  <a:lnTo>
                    <a:pt x="118" y="345"/>
                  </a:lnTo>
                  <a:lnTo>
                    <a:pt x="120" y="343"/>
                  </a:lnTo>
                  <a:lnTo>
                    <a:pt x="122" y="343"/>
                  </a:lnTo>
                  <a:lnTo>
                    <a:pt x="124" y="343"/>
                  </a:lnTo>
                  <a:lnTo>
                    <a:pt x="124" y="341"/>
                  </a:lnTo>
                  <a:lnTo>
                    <a:pt x="126" y="341"/>
                  </a:lnTo>
                  <a:lnTo>
                    <a:pt x="126" y="339"/>
                  </a:lnTo>
                  <a:lnTo>
                    <a:pt x="128" y="339"/>
                  </a:lnTo>
                  <a:lnTo>
                    <a:pt x="128" y="337"/>
                  </a:lnTo>
                  <a:lnTo>
                    <a:pt x="128" y="335"/>
                  </a:lnTo>
                  <a:lnTo>
                    <a:pt x="128" y="333"/>
                  </a:lnTo>
                  <a:lnTo>
                    <a:pt x="128" y="331"/>
                  </a:lnTo>
                  <a:lnTo>
                    <a:pt x="128" y="329"/>
                  </a:lnTo>
                  <a:lnTo>
                    <a:pt x="128" y="327"/>
                  </a:lnTo>
                  <a:lnTo>
                    <a:pt x="130" y="327"/>
                  </a:lnTo>
                  <a:lnTo>
                    <a:pt x="130" y="325"/>
                  </a:lnTo>
                  <a:lnTo>
                    <a:pt x="132" y="325"/>
                  </a:lnTo>
                  <a:lnTo>
                    <a:pt x="132" y="323"/>
                  </a:lnTo>
                  <a:lnTo>
                    <a:pt x="132" y="322"/>
                  </a:lnTo>
                  <a:lnTo>
                    <a:pt x="134" y="322"/>
                  </a:lnTo>
                  <a:lnTo>
                    <a:pt x="134" y="320"/>
                  </a:lnTo>
                  <a:lnTo>
                    <a:pt x="136" y="320"/>
                  </a:lnTo>
                  <a:lnTo>
                    <a:pt x="136" y="318"/>
                  </a:lnTo>
                  <a:lnTo>
                    <a:pt x="136" y="316"/>
                  </a:lnTo>
                  <a:lnTo>
                    <a:pt x="136" y="314"/>
                  </a:lnTo>
                  <a:lnTo>
                    <a:pt x="136" y="312"/>
                  </a:lnTo>
                  <a:lnTo>
                    <a:pt x="136" y="310"/>
                  </a:lnTo>
                  <a:lnTo>
                    <a:pt x="136" y="308"/>
                  </a:lnTo>
                  <a:lnTo>
                    <a:pt x="136" y="306"/>
                  </a:lnTo>
                  <a:lnTo>
                    <a:pt x="136" y="304"/>
                  </a:lnTo>
                  <a:lnTo>
                    <a:pt x="136" y="302"/>
                  </a:lnTo>
                  <a:lnTo>
                    <a:pt x="134" y="302"/>
                  </a:lnTo>
                  <a:lnTo>
                    <a:pt x="134" y="300"/>
                  </a:lnTo>
                  <a:lnTo>
                    <a:pt x="134" y="298"/>
                  </a:lnTo>
                  <a:lnTo>
                    <a:pt x="134" y="296"/>
                  </a:lnTo>
                  <a:lnTo>
                    <a:pt x="132" y="296"/>
                  </a:lnTo>
                  <a:lnTo>
                    <a:pt x="134" y="294"/>
                  </a:lnTo>
                  <a:lnTo>
                    <a:pt x="132" y="294"/>
                  </a:lnTo>
                  <a:lnTo>
                    <a:pt x="132" y="292"/>
                  </a:lnTo>
                  <a:lnTo>
                    <a:pt x="134" y="292"/>
                  </a:lnTo>
                  <a:lnTo>
                    <a:pt x="134" y="290"/>
                  </a:lnTo>
                  <a:lnTo>
                    <a:pt x="134" y="288"/>
                  </a:lnTo>
                  <a:lnTo>
                    <a:pt x="136" y="288"/>
                  </a:lnTo>
                  <a:lnTo>
                    <a:pt x="138" y="286"/>
                  </a:lnTo>
                  <a:lnTo>
                    <a:pt x="140" y="286"/>
                  </a:lnTo>
                  <a:lnTo>
                    <a:pt x="142" y="286"/>
                  </a:lnTo>
                  <a:lnTo>
                    <a:pt x="144" y="286"/>
                  </a:lnTo>
                  <a:lnTo>
                    <a:pt x="146" y="286"/>
                  </a:lnTo>
                  <a:lnTo>
                    <a:pt x="146" y="288"/>
                  </a:lnTo>
                  <a:lnTo>
                    <a:pt x="148" y="288"/>
                  </a:lnTo>
                  <a:lnTo>
                    <a:pt x="150" y="288"/>
                  </a:lnTo>
                  <a:lnTo>
                    <a:pt x="152" y="288"/>
                  </a:lnTo>
                  <a:lnTo>
                    <a:pt x="154" y="288"/>
                  </a:lnTo>
                  <a:lnTo>
                    <a:pt x="154" y="286"/>
                  </a:lnTo>
                  <a:lnTo>
                    <a:pt x="156" y="286"/>
                  </a:lnTo>
                  <a:lnTo>
                    <a:pt x="156" y="284"/>
                  </a:lnTo>
                  <a:lnTo>
                    <a:pt x="156" y="282"/>
                  </a:lnTo>
                  <a:lnTo>
                    <a:pt x="156" y="280"/>
                  </a:lnTo>
                  <a:lnTo>
                    <a:pt x="156" y="278"/>
                  </a:lnTo>
                  <a:lnTo>
                    <a:pt x="156" y="276"/>
                  </a:lnTo>
                  <a:lnTo>
                    <a:pt x="156" y="274"/>
                  </a:lnTo>
                  <a:lnTo>
                    <a:pt x="156" y="272"/>
                  </a:lnTo>
                  <a:lnTo>
                    <a:pt x="156" y="270"/>
                  </a:lnTo>
                  <a:lnTo>
                    <a:pt x="158" y="270"/>
                  </a:lnTo>
                  <a:lnTo>
                    <a:pt x="158" y="268"/>
                  </a:lnTo>
                  <a:lnTo>
                    <a:pt x="158" y="266"/>
                  </a:lnTo>
                  <a:lnTo>
                    <a:pt x="160" y="266"/>
                  </a:lnTo>
                  <a:lnTo>
                    <a:pt x="162" y="268"/>
                  </a:lnTo>
                  <a:lnTo>
                    <a:pt x="164" y="270"/>
                  </a:lnTo>
                  <a:lnTo>
                    <a:pt x="165" y="272"/>
                  </a:lnTo>
                  <a:lnTo>
                    <a:pt x="167" y="274"/>
                  </a:lnTo>
                  <a:lnTo>
                    <a:pt x="169" y="274"/>
                  </a:lnTo>
                  <a:lnTo>
                    <a:pt x="169" y="276"/>
                  </a:lnTo>
                  <a:lnTo>
                    <a:pt x="171" y="276"/>
                  </a:lnTo>
                  <a:lnTo>
                    <a:pt x="173" y="278"/>
                  </a:lnTo>
                  <a:lnTo>
                    <a:pt x="175" y="278"/>
                  </a:lnTo>
                  <a:lnTo>
                    <a:pt x="177" y="278"/>
                  </a:lnTo>
                  <a:lnTo>
                    <a:pt x="177" y="280"/>
                  </a:lnTo>
                  <a:lnTo>
                    <a:pt x="179" y="280"/>
                  </a:lnTo>
                  <a:lnTo>
                    <a:pt x="179" y="282"/>
                  </a:lnTo>
                  <a:lnTo>
                    <a:pt x="181" y="282"/>
                  </a:lnTo>
                  <a:lnTo>
                    <a:pt x="183" y="284"/>
                  </a:lnTo>
                  <a:lnTo>
                    <a:pt x="181" y="284"/>
                  </a:lnTo>
                  <a:lnTo>
                    <a:pt x="181" y="286"/>
                  </a:lnTo>
                  <a:lnTo>
                    <a:pt x="181" y="288"/>
                  </a:lnTo>
                  <a:lnTo>
                    <a:pt x="183" y="288"/>
                  </a:lnTo>
                  <a:lnTo>
                    <a:pt x="183" y="290"/>
                  </a:lnTo>
                  <a:lnTo>
                    <a:pt x="185" y="290"/>
                  </a:lnTo>
                  <a:lnTo>
                    <a:pt x="185" y="292"/>
                  </a:lnTo>
                  <a:lnTo>
                    <a:pt x="187" y="292"/>
                  </a:lnTo>
                  <a:lnTo>
                    <a:pt x="189" y="292"/>
                  </a:lnTo>
                  <a:lnTo>
                    <a:pt x="191" y="294"/>
                  </a:lnTo>
                  <a:lnTo>
                    <a:pt x="193" y="294"/>
                  </a:lnTo>
                  <a:lnTo>
                    <a:pt x="195" y="294"/>
                  </a:lnTo>
                  <a:lnTo>
                    <a:pt x="197" y="294"/>
                  </a:lnTo>
                  <a:lnTo>
                    <a:pt x="199" y="294"/>
                  </a:lnTo>
                  <a:lnTo>
                    <a:pt x="199" y="292"/>
                  </a:lnTo>
                  <a:lnTo>
                    <a:pt x="201" y="292"/>
                  </a:lnTo>
                  <a:lnTo>
                    <a:pt x="203" y="292"/>
                  </a:lnTo>
                  <a:lnTo>
                    <a:pt x="205" y="292"/>
                  </a:lnTo>
                  <a:lnTo>
                    <a:pt x="207" y="292"/>
                  </a:lnTo>
                  <a:lnTo>
                    <a:pt x="209" y="290"/>
                  </a:lnTo>
                  <a:lnTo>
                    <a:pt x="209" y="288"/>
                  </a:lnTo>
                  <a:lnTo>
                    <a:pt x="209" y="286"/>
                  </a:lnTo>
                  <a:lnTo>
                    <a:pt x="209" y="284"/>
                  </a:lnTo>
                  <a:lnTo>
                    <a:pt x="209" y="282"/>
                  </a:lnTo>
                  <a:lnTo>
                    <a:pt x="209" y="280"/>
                  </a:lnTo>
                  <a:lnTo>
                    <a:pt x="209" y="278"/>
                  </a:lnTo>
                  <a:lnTo>
                    <a:pt x="209" y="276"/>
                  </a:lnTo>
                  <a:lnTo>
                    <a:pt x="209" y="274"/>
                  </a:lnTo>
                  <a:lnTo>
                    <a:pt x="207" y="274"/>
                  </a:lnTo>
                  <a:lnTo>
                    <a:pt x="207" y="272"/>
                  </a:lnTo>
                  <a:lnTo>
                    <a:pt x="209" y="272"/>
                  </a:lnTo>
                  <a:lnTo>
                    <a:pt x="209" y="270"/>
                  </a:lnTo>
                  <a:lnTo>
                    <a:pt x="209" y="268"/>
                  </a:lnTo>
                  <a:lnTo>
                    <a:pt x="209" y="266"/>
                  </a:lnTo>
                  <a:lnTo>
                    <a:pt x="209" y="264"/>
                  </a:lnTo>
                  <a:lnTo>
                    <a:pt x="211" y="264"/>
                  </a:lnTo>
                  <a:lnTo>
                    <a:pt x="211" y="262"/>
                  </a:lnTo>
                  <a:lnTo>
                    <a:pt x="211" y="260"/>
                  </a:lnTo>
                  <a:lnTo>
                    <a:pt x="213" y="260"/>
                  </a:lnTo>
                  <a:lnTo>
                    <a:pt x="213" y="258"/>
                  </a:lnTo>
                  <a:lnTo>
                    <a:pt x="213" y="256"/>
                  </a:lnTo>
                  <a:lnTo>
                    <a:pt x="213" y="255"/>
                  </a:lnTo>
                  <a:lnTo>
                    <a:pt x="213" y="253"/>
                  </a:lnTo>
                  <a:lnTo>
                    <a:pt x="213" y="251"/>
                  </a:lnTo>
                  <a:lnTo>
                    <a:pt x="211" y="249"/>
                  </a:lnTo>
                  <a:lnTo>
                    <a:pt x="211" y="247"/>
                  </a:lnTo>
                  <a:lnTo>
                    <a:pt x="211" y="245"/>
                  </a:lnTo>
                  <a:lnTo>
                    <a:pt x="211" y="243"/>
                  </a:lnTo>
                  <a:lnTo>
                    <a:pt x="211" y="241"/>
                  </a:lnTo>
                  <a:lnTo>
                    <a:pt x="213" y="239"/>
                  </a:lnTo>
                  <a:lnTo>
                    <a:pt x="213" y="237"/>
                  </a:lnTo>
                  <a:lnTo>
                    <a:pt x="213" y="235"/>
                  </a:lnTo>
                  <a:lnTo>
                    <a:pt x="215" y="235"/>
                  </a:lnTo>
                  <a:lnTo>
                    <a:pt x="215" y="233"/>
                  </a:lnTo>
                  <a:lnTo>
                    <a:pt x="215" y="231"/>
                  </a:lnTo>
                  <a:lnTo>
                    <a:pt x="215" y="229"/>
                  </a:lnTo>
                  <a:lnTo>
                    <a:pt x="217" y="229"/>
                  </a:lnTo>
                  <a:lnTo>
                    <a:pt x="217" y="227"/>
                  </a:lnTo>
                  <a:lnTo>
                    <a:pt x="217" y="225"/>
                  </a:lnTo>
                  <a:lnTo>
                    <a:pt x="217" y="223"/>
                  </a:lnTo>
                  <a:lnTo>
                    <a:pt x="217" y="221"/>
                  </a:lnTo>
                  <a:lnTo>
                    <a:pt x="217" y="219"/>
                  </a:lnTo>
                  <a:lnTo>
                    <a:pt x="219" y="219"/>
                  </a:lnTo>
                  <a:lnTo>
                    <a:pt x="221" y="219"/>
                  </a:lnTo>
                  <a:lnTo>
                    <a:pt x="223" y="219"/>
                  </a:lnTo>
                  <a:lnTo>
                    <a:pt x="225" y="219"/>
                  </a:lnTo>
                  <a:lnTo>
                    <a:pt x="227" y="219"/>
                  </a:lnTo>
                  <a:lnTo>
                    <a:pt x="229" y="221"/>
                  </a:lnTo>
                  <a:lnTo>
                    <a:pt x="231" y="221"/>
                  </a:lnTo>
                  <a:lnTo>
                    <a:pt x="231" y="223"/>
                  </a:lnTo>
                  <a:lnTo>
                    <a:pt x="233" y="223"/>
                  </a:lnTo>
                  <a:lnTo>
                    <a:pt x="233" y="225"/>
                  </a:lnTo>
                  <a:lnTo>
                    <a:pt x="234" y="225"/>
                  </a:lnTo>
                  <a:lnTo>
                    <a:pt x="234" y="227"/>
                  </a:lnTo>
                  <a:lnTo>
                    <a:pt x="236" y="229"/>
                  </a:lnTo>
                  <a:lnTo>
                    <a:pt x="238" y="229"/>
                  </a:lnTo>
                  <a:lnTo>
                    <a:pt x="240" y="229"/>
                  </a:lnTo>
                  <a:lnTo>
                    <a:pt x="242" y="229"/>
                  </a:lnTo>
                  <a:lnTo>
                    <a:pt x="244" y="229"/>
                  </a:lnTo>
                  <a:lnTo>
                    <a:pt x="244" y="227"/>
                  </a:lnTo>
                  <a:lnTo>
                    <a:pt x="246" y="227"/>
                  </a:lnTo>
                  <a:lnTo>
                    <a:pt x="248" y="227"/>
                  </a:lnTo>
                  <a:lnTo>
                    <a:pt x="250" y="227"/>
                  </a:lnTo>
                  <a:lnTo>
                    <a:pt x="252" y="227"/>
                  </a:lnTo>
                  <a:lnTo>
                    <a:pt x="254" y="227"/>
                  </a:lnTo>
                  <a:lnTo>
                    <a:pt x="256" y="227"/>
                  </a:lnTo>
                  <a:lnTo>
                    <a:pt x="256" y="229"/>
                  </a:lnTo>
                  <a:lnTo>
                    <a:pt x="258" y="229"/>
                  </a:lnTo>
                  <a:lnTo>
                    <a:pt x="258" y="231"/>
                  </a:lnTo>
                  <a:lnTo>
                    <a:pt x="260" y="231"/>
                  </a:lnTo>
                  <a:lnTo>
                    <a:pt x="262" y="231"/>
                  </a:lnTo>
                  <a:lnTo>
                    <a:pt x="264" y="231"/>
                  </a:lnTo>
                  <a:lnTo>
                    <a:pt x="266" y="231"/>
                  </a:lnTo>
                  <a:lnTo>
                    <a:pt x="268" y="231"/>
                  </a:lnTo>
                  <a:lnTo>
                    <a:pt x="270" y="231"/>
                  </a:lnTo>
                  <a:lnTo>
                    <a:pt x="270" y="229"/>
                  </a:lnTo>
                  <a:lnTo>
                    <a:pt x="270" y="227"/>
                  </a:lnTo>
                  <a:lnTo>
                    <a:pt x="272" y="227"/>
                  </a:lnTo>
                  <a:lnTo>
                    <a:pt x="272" y="225"/>
                  </a:lnTo>
                  <a:lnTo>
                    <a:pt x="274" y="225"/>
                  </a:lnTo>
                  <a:lnTo>
                    <a:pt x="274" y="223"/>
                  </a:lnTo>
                  <a:lnTo>
                    <a:pt x="276" y="223"/>
                  </a:lnTo>
                  <a:lnTo>
                    <a:pt x="276" y="221"/>
                  </a:lnTo>
                  <a:lnTo>
                    <a:pt x="274" y="221"/>
                  </a:lnTo>
                  <a:lnTo>
                    <a:pt x="274" y="219"/>
                  </a:lnTo>
                  <a:lnTo>
                    <a:pt x="274" y="217"/>
                  </a:lnTo>
                  <a:lnTo>
                    <a:pt x="276" y="217"/>
                  </a:lnTo>
                  <a:lnTo>
                    <a:pt x="278" y="217"/>
                  </a:lnTo>
                  <a:lnTo>
                    <a:pt x="278" y="215"/>
                  </a:lnTo>
                  <a:lnTo>
                    <a:pt x="280" y="211"/>
                  </a:lnTo>
                  <a:lnTo>
                    <a:pt x="280" y="209"/>
                  </a:lnTo>
                  <a:lnTo>
                    <a:pt x="280" y="207"/>
                  </a:lnTo>
                  <a:lnTo>
                    <a:pt x="280" y="205"/>
                  </a:lnTo>
                  <a:lnTo>
                    <a:pt x="282" y="205"/>
                  </a:lnTo>
                  <a:lnTo>
                    <a:pt x="282" y="203"/>
                  </a:lnTo>
                  <a:lnTo>
                    <a:pt x="284" y="203"/>
                  </a:lnTo>
                  <a:lnTo>
                    <a:pt x="286" y="203"/>
                  </a:lnTo>
                  <a:lnTo>
                    <a:pt x="288" y="201"/>
                  </a:lnTo>
                  <a:lnTo>
                    <a:pt x="288" y="199"/>
                  </a:lnTo>
                  <a:lnTo>
                    <a:pt x="290" y="197"/>
                  </a:lnTo>
                  <a:lnTo>
                    <a:pt x="292" y="195"/>
                  </a:lnTo>
                  <a:lnTo>
                    <a:pt x="294" y="195"/>
                  </a:lnTo>
                  <a:lnTo>
                    <a:pt x="298" y="195"/>
                  </a:lnTo>
                  <a:lnTo>
                    <a:pt x="300" y="197"/>
                  </a:lnTo>
                  <a:lnTo>
                    <a:pt x="302" y="197"/>
                  </a:lnTo>
                  <a:lnTo>
                    <a:pt x="303" y="197"/>
                  </a:lnTo>
                  <a:lnTo>
                    <a:pt x="307" y="199"/>
                  </a:lnTo>
                  <a:lnTo>
                    <a:pt x="309" y="199"/>
                  </a:lnTo>
                  <a:lnTo>
                    <a:pt x="311" y="199"/>
                  </a:lnTo>
                  <a:lnTo>
                    <a:pt x="315" y="197"/>
                  </a:lnTo>
                  <a:lnTo>
                    <a:pt x="319" y="195"/>
                  </a:lnTo>
                  <a:lnTo>
                    <a:pt x="321" y="195"/>
                  </a:lnTo>
                  <a:lnTo>
                    <a:pt x="325" y="193"/>
                  </a:lnTo>
                  <a:lnTo>
                    <a:pt x="327" y="193"/>
                  </a:lnTo>
                  <a:lnTo>
                    <a:pt x="329" y="191"/>
                  </a:lnTo>
                  <a:lnTo>
                    <a:pt x="333" y="191"/>
                  </a:lnTo>
                  <a:lnTo>
                    <a:pt x="335" y="189"/>
                  </a:lnTo>
                  <a:lnTo>
                    <a:pt x="335" y="188"/>
                  </a:lnTo>
                  <a:lnTo>
                    <a:pt x="337" y="188"/>
                  </a:lnTo>
                  <a:lnTo>
                    <a:pt x="337" y="186"/>
                  </a:lnTo>
                  <a:lnTo>
                    <a:pt x="339" y="184"/>
                  </a:lnTo>
                  <a:lnTo>
                    <a:pt x="343" y="182"/>
                  </a:lnTo>
                  <a:lnTo>
                    <a:pt x="349" y="178"/>
                  </a:lnTo>
                  <a:lnTo>
                    <a:pt x="353" y="176"/>
                  </a:lnTo>
                  <a:lnTo>
                    <a:pt x="355" y="174"/>
                  </a:lnTo>
                  <a:lnTo>
                    <a:pt x="357" y="174"/>
                  </a:lnTo>
                  <a:lnTo>
                    <a:pt x="359" y="174"/>
                  </a:lnTo>
                  <a:lnTo>
                    <a:pt x="361" y="176"/>
                  </a:lnTo>
                  <a:lnTo>
                    <a:pt x="363" y="176"/>
                  </a:lnTo>
                  <a:lnTo>
                    <a:pt x="365" y="174"/>
                  </a:lnTo>
                  <a:lnTo>
                    <a:pt x="369" y="174"/>
                  </a:lnTo>
                  <a:lnTo>
                    <a:pt x="372" y="172"/>
                  </a:lnTo>
                  <a:lnTo>
                    <a:pt x="378" y="172"/>
                  </a:lnTo>
                  <a:lnTo>
                    <a:pt x="380" y="172"/>
                  </a:lnTo>
                  <a:lnTo>
                    <a:pt x="382" y="172"/>
                  </a:lnTo>
                  <a:lnTo>
                    <a:pt x="384" y="172"/>
                  </a:lnTo>
                  <a:lnTo>
                    <a:pt x="386" y="170"/>
                  </a:lnTo>
                  <a:lnTo>
                    <a:pt x="388" y="170"/>
                  </a:lnTo>
                  <a:lnTo>
                    <a:pt x="390" y="168"/>
                  </a:lnTo>
                  <a:lnTo>
                    <a:pt x="392" y="168"/>
                  </a:lnTo>
                  <a:lnTo>
                    <a:pt x="394" y="166"/>
                  </a:lnTo>
                  <a:lnTo>
                    <a:pt x="396" y="166"/>
                  </a:lnTo>
                  <a:lnTo>
                    <a:pt x="398" y="164"/>
                  </a:lnTo>
                  <a:lnTo>
                    <a:pt x="398" y="162"/>
                  </a:lnTo>
                  <a:lnTo>
                    <a:pt x="398" y="160"/>
                  </a:lnTo>
                  <a:lnTo>
                    <a:pt x="398" y="158"/>
                  </a:lnTo>
                  <a:lnTo>
                    <a:pt x="396" y="158"/>
                  </a:lnTo>
                  <a:lnTo>
                    <a:pt x="396" y="156"/>
                  </a:lnTo>
                  <a:lnTo>
                    <a:pt x="396" y="154"/>
                  </a:lnTo>
                  <a:lnTo>
                    <a:pt x="396" y="152"/>
                  </a:lnTo>
                  <a:lnTo>
                    <a:pt x="396" y="150"/>
                  </a:lnTo>
                  <a:lnTo>
                    <a:pt x="396" y="146"/>
                  </a:lnTo>
                  <a:lnTo>
                    <a:pt x="398" y="142"/>
                  </a:lnTo>
                  <a:lnTo>
                    <a:pt x="398" y="138"/>
                  </a:lnTo>
                  <a:lnTo>
                    <a:pt x="398" y="136"/>
                  </a:lnTo>
                  <a:lnTo>
                    <a:pt x="398" y="134"/>
                  </a:lnTo>
                  <a:lnTo>
                    <a:pt x="398" y="132"/>
                  </a:lnTo>
                  <a:lnTo>
                    <a:pt x="398" y="130"/>
                  </a:lnTo>
                  <a:lnTo>
                    <a:pt x="398" y="128"/>
                  </a:lnTo>
                  <a:lnTo>
                    <a:pt x="398" y="124"/>
                  </a:lnTo>
                  <a:lnTo>
                    <a:pt x="398" y="122"/>
                  </a:lnTo>
                  <a:lnTo>
                    <a:pt x="398" y="121"/>
                  </a:lnTo>
                  <a:lnTo>
                    <a:pt x="398" y="119"/>
                  </a:lnTo>
                  <a:lnTo>
                    <a:pt x="396" y="117"/>
                  </a:lnTo>
                  <a:lnTo>
                    <a:pt x="396" y="115"/>
                  </a:lnTo>
                  <a:lnTo>
                    <a:pt x="398" y="111"/>
                  </a:lnTo>
                  <a:lnTo>
                    <a:pt x="398" y="103"/>
                  </a:lnTo>
                  <a:lnTo>
                    <a:pt x="398" y="101"/>
                  </a:lnTo>
                  <a:lnTo>
                    <a:pt x="394" y="95"/>
                  </a:lnTo>
                  <a:lnTo>
                    <a:pt x="392" y="91"/>
                  </a:lnTo>
                  <a:lnTo>
                    <a:pt x="390" y="89"/>
                  </a:lnTo>
                  <a:lnTo>
                    <a:pt x="390" y="87"/>
                  </a:lnTo>
                  <a:lnTo>
                    <a:pt x="392" y="85"/>
                  </a:lnTo>
                  <a:lnTo>
                    <a:pt x="392" y="83"/>
                  </a:lnTo>
                  <a:lnTo>
                    <a:pt x="390" y="83"/>
                  </a:lnTo>
                  <a:lnTo>
                    <a:pt x="390" y="81"/>
                  </a:lnTo>
                  <a:lnTo>
                    <a:pt x="388" y="79"/>
                  </a:lnTo>
                  <a:lnTo>
                    <a:pt x="388" y="75"/>
                  </a:lnTo>
                  <a:lnTo>
                    <a:pt x="388" y="73"/>
                  </a:lnTo>
                  <a:lnTo>
                    <a:pt x="386" y="69"/>
                  </a:lnTo>
                  <a:lnTo>
                    <a:pt x="386" y="65"/>
                  </a:lnTo>
                  <a:lnTo>
                    <a:pt x="384" y="61"/>
                  </a:lnTo>
                  <a:lnTo>
                    <a:pt x="384" y="59"/>
                  </a:lnTo>
                  <a:lnTo>
                    <a:pt x="384" y="57"/>
                  </a:lnTo>
                  <a:lnTo>
                    <a:pt x="382" y="55"/>
                  </a:lnTo>
                  <a:lnTo>
                    <a:pt x="382" y="53"/>
                  </a:lnTo>
                  <a:lnTo>
                    <a:pt x="380" y="53"/>
                  </a:lnTo>
                  <a:lnTo>
                    <a:pt x="380" y="52"/>
                  </a:lnTo>
                  <a:lnTo>
                    <a:pt x="378" y="50"/>
                  </a:lnTo>
                  <a:lnTo>
                    <a:pt x="376" y="48"/>
                  </a:lnTo>
                  <a:lnTo>
                    <a:pt x="376" y="46"/>
                  </a:lnTo>
                  <a:lnTo>
                    <a:pt x="374" y="44"/>
                  </a:lnTo>
                  <a:lnTo>
                    <a:pt x="372" y="42"/>
                  </a:lnTo>
                  <a:lnTo>
                    <a:pt x="372" y="40"/>
                  </a:lnTo>
                  <a:lnTo>
                    <a:pt x="371" y="38"/>
                  </a:lnTo>
                  <a:lnTo>
                    <a:pt x="371" y="36"/>
                  </a:lnTo>
                  <a:lnTo>
                    <a:pt x="369" y="36"/>
                  </a:lnTo>
                  <a:lnTo>
                    <a:pt x="369" y="34"/>
                  </a:lnTo>
                  <a:lnTo>
                    <a:pt x="367" y="34"/>
                  </a:lnTo>
                  <a:lnTo>
                    <a:pt x="367" y="32"/>
                  </a:lnTo>
                  <a:lnTo>
                    <a:pt x="365" y="30"/>
                  </a:lnTo>
                  <a:lnTo>
                    <a:pt x="363" y="28"/>
                  </a:lnTo>
                  <a:lnTo>
                    <a:pt x="363" y="26"/>
                  </a:lnTo>
                  <a:lnTo>
                    <a:pt x="361" y="26"/>
                  </a:lnTo>
                  <a:lnTo>
                    <a:pt x="361" y="24"/>
                  </a:lnTo>
                  <a:lnTo>
                    <a:pt x="359" y="24"/>
                  </a:lnTo>
                  <a:lnTo>
                    <a:pt x="359" y="22"/>
                  </a:lnTo>
                  <a:lnTo>
                    <a:pt x="361" y="22"/>
                  </a:lnTo>
                  <a:lnTo>
                    <a:pt x="363" y="22"/>
                  </a:lnTo>
                  <a:lnTo>
                    <a:pt x="363" y="20"/>
                  </a:lnTo>
                  <a:lnTo>
                    <a:pt x="363" y="18"/>
                  </a:lnTo>
                  <a:lnTo>
                    <a:pt x="363" y="16"/>
                  </a:lnTo>
                  <a:lnTo>
                    <a:pt x="361" y="16"/>
                  </a:lnTo>
                  <a:lnTo>
                    <a:pt x="361" y="14"/>
                  </a:lnTo>
                  <a:lnTo>
                    <a:pt x="361" y="12"/>
                  </a:lnTo>
                  <a:lnTo>
                    <a:pt x="361" y="10"/>
                  </a:lnTo>
                  <a:lnTo>
                    <a:pt x="363" y="10"/>
                  </a:lnTo>
                  <a:lnTo>
                    <a:pt x="365" y="10"/>
                  </a:lnTo>
                  <a:lnTo>
                    <a:pt x="367" y="10"/>
                  </a:lnTo>
                  <a:lnTo>
                    <a:pt x="367" y="8"/>
                  </a:lnTo>
                  <a:lnTo>
                    <a:pt x="369" y="8"/>
                  </a:lnTo>
                  <a:lnTo>
                    <a:pt x="371" y="8"/>
                  </a:lnTo>
                  <a:lnTo>
                    <a:pt x="372" y="8"/>
                  </a:lnTo>
                  <a:lnTo>
                    <a:pt x="374" y="8"/>
                  </a:lnTo>
                  <a:lnTo>
                    <a:pt x="374" y="10"/>
                  </a:lnTo>
                  <a:lnTo>
                    <a:pt x="374" y="12"/>
                  </a:lnTo>
                  <a:lnTo>
                    <a:pt x="376" y="12"/>
                  </a:lnTo>
                  <a:lnTo>
                    <a:pt x="376" y="14"/>
                  </a:lnTo>
                  <a:lnTo>
                    <a:pt x="376" y="16"/>
                  </a:lnTo>
                  <a:lnTo>
                    <a:pt x="378" y="16"/>
                  </a:lnTo>
                  <a:lnTo>
                    <a:pt x="378" y="18"/>
                  </a:lnTo>
                  <a:lnTo>
                    <a:pt x="378" y="20"/>
                  </a:lnTo>
                  <a:lnTo>
                    <a:pt x="380" y="20"/>
                  </a:lnTo>
                  <a:lnTo>
                    <a:pt x="380" y="22"/>
                  </a:lnTo>
                  <a:lnTo>
                    <a:pt x="380" y="24"/>
                  </a:lnTo>
                  <a:lnTo>
                    <a:pt x="380" y="26"/>
                  </a:lnTo>
                  <a:lnTo>
                    <a:pt x="382" y="26"/>
                  </a:lnTo>
                  <a:lnTo>
                    <a:pt x="382" y="28"/>
                  </a:lnTo>
                  <a:lnTo>
                    <a:pt x="384" y="28"/>
                  </a:lnTo>
                  <a:lnTo>
                    <a:pt x="384" y="30"/>
                  </a:lnTo>
                  <a:lnTo>
                    <a:pt x="386" y="30"/>
                  </a:lnTo>
                  <a:lnTo>
                    <a:pt x="388" y="30"/>
                  </a:lnTo>
                  <a:lnTo>
                    <a:pt x="390" y="30"/>
                  </a:lnTo>
                  <a:lnTo>
                    <a:pt x="392" y="30"/>
                  </a:lnTo>
                  <a:lnTo>
                    <a:pt x="392" y="32"/>
                  </a:lnTo>
                  <a:lnTo>
                    <a:pt x="394" y="32"/>
                  </a:lnTo>
                  <a:lnTo>
                    <a:pt x="396" y="32"/>
                  </a:lnTo>
                  <a:lnTo>
                    <a:pt x="398" y="32"/>
                  </a:lnTo>
                  <a:lnTo>
                    <a:pt x="400" y="32"/>
                  </a:lnTo>
                  <a:lnTo>
                    <a:pt x="400" y="30"/>
                  </a:lnTo>
                  <a:lnTo>
                    <a:pt x="402" y="30"/>
                  </a:lnTo>
                  <a:lnTo>
                    <a:pt x="404" y="30"/>
                  </a:lnTo>
                  <a:lnTo>
                    <a:pt x="406" y="30"/>
                  </a:lnTo>
                  <a:lnTo>
                    <a:pt x="408" y="30"/>
                  </a:lnTo>
                  <a:lnTo>
                    <a:pt x="410" y="30"/>
                  </a:lnTo>
                  <a:lnTo>
                    <a:pt x="410" y="28"/>
                  </a:lnTo>
                  <a:lnTo>
                    <a:pt x="412" y="28"/>
                  </a:lnTo>
                  <a:lnTo>
                    <a:pt x="412" y="26"/>
                  </a:lnTo>
                  <a:lnTo>
                    <a:pt x="414" y="26"/>
                  </a:lnTo>
                  <a:lnTo>
                    <a:pt x="416" y="26"/>
                  </a:lnTo>
                  <a:lnTo>
                    <a:pt x="416" y="24"/>
                  </a:lnTo>
                  <a:lnTo>
                    <a:pt x="418" y="24"/>
                  </a:lnTo>
                  <a:lnTo>
                    <a:pt x="420" y="22"/>
                  </a:lnTo>
                  <a:lnTo>
                    <a:pt x="420" y="24"/>
                  </a:lnTo>
                  <a:lnTo>
                    <a:pt x="422" y="24"/>
                  </a:lnTo>
                  <a:lnTo>
                    <a:pt x="422" y="22"/>
                  </a:lnTo>
                  <a:lnTo>
                    <a:pt x="424" y="22"/>
                  </a:lnTo>
                  <a:lnTo>
                    <a:pt x="426" y="22"/>
                  </a:lnTo>
                  <a:lnTo>
                    <a:pt x="428" y="22"/>
                  </a:lnTo>
                  <a:lnTo>
                    <a:pt x="430" y="22"/>
                  </a:lnTo>
                  <a:lnTo>
                    <a:pt x="432" y="20"/>
                  </a:lnTo>
                  <a:lnTo>
                    <a:pt x="434" y="20"/>
                  </a:lnTo>
                  <a:lnTo>
                    <a:pt x="436" y="20"/>
                  </a:lnTo>
                  <a:lnTo>
                    <a:pt x="438" y="20"/>
                  </a:lnTo>
                  <a:lnTo>
                    <a:pt x="440" y="20"/>
                  </a:lnTo>
                  <a:lnTo>
                    <a:pt x="441" y="22"/>
                  </a:lnTo>
                  <a:lnTo>
                    <a:pt x="443" y="22"/>
                  </a:lnTo>
                  <a:lnTo>
                    <a:pt x="445" y="22"/>
                  </a:lnTo>
                  <a:lnTo>
                    <a:pt x="447" y="22"/>
                  </a:lnTo>
                  <a:lnTo>
                    <a:pt x="449" y="22"/>
                  </a:lnTo>
                  <a:lnTo>
                    <a:pt x="451" y="22"/>
                  </a:lnTo>
                  <a:lnTo>
                    <a:pt x="451" y="20"/>
                  </a:lnTo>
                  <a:lnTo>
                    <a:pt x="453" y="20"/>
                  </a:lnTo>
                  <a:lnTo>
                    <a:pt x="455" y="20"/>
                  </a:lnTo>
                  <a:lnTo>
                    <a:pt x="457" y="20"/>
                  </a:lnTo>
                  <a:lnTo>
                    <a:pt x="457" y="18"/>
                  </a:lnTo>
                  <a:lnTo>
                    <a:pt x="459" y="18"/>
                  </a:lnTo>
                  <a:lnTo>
                    <a:pt x="459" y="20"/>
                  </a:lnTo>
                  <a:lnTo>
                    <a:pt x="461" y="20"/>
                  </a:lnTo>
                  <a:lnTo>
                    <a:pt x="461" y="22"/>
                  </a:lnTo>
                  <a:lnTo>
                    <a:pt x="463" y="22"/>
                  </a:lnTo>
                  <a:lnTo>
                    <a:pt x="465" y="24"/>
                  </a:lnTo>
                  <a:lnTo>
                    <a:pt x="467" y="24"/>
                  </a:lnTo>
                  <a:lnTo>
                    <a:pt x="469" y="24"/>
                  </a:lnTo>
                  <a:lnTo>
                    <a:pt x="471" y="22"/>
                  </a:lnTo>
                  <a:lnTo>
                    <a:pt x="473" y="22"/>
                  </a:lnTo>
                  <a:lnTo>
                    <a:pt x="473" y="20"/>
                  </a:lnTo>
                  <a:lnTo>
                    <a:pt x="475" y="20"/>
                  </a:lnTo>
                  <a:lnTo>
                    <a:pt x="475" y="18"/>
                  </a:lnTo>
                  <a:lnTo>
                    <a:pt x="477" y="18"/>
                  </a:lnTo>
                  <a:lnTo>
                    <a:pt x="477" y="16"/>
                  </a:lnTo>
                  <a:lnTo>
                    <a:pt x="479" y="16"/>
                  </a:lnTo>
                  <a:lnTo>
                    <a:pt x="479" y="14"/>
                  </a:lnTo>
                  <a:lnTo>
                    <a:pt x="481" y="12"/>
                  </a:lnTo>
                  <a:lnTo>
                    <a:pt x="483" y="12"/>
                  </a:lnTo>
                  <a:lnTo>
                    <a:pt x="485" y="10"/>
                  </a:lnTo>
                  <a:lnTo>
                    <a:pt x="487" y="10"/>
                  </a:lnTo>
                  <a:lnTo>
                    <a:pt x="487" y="12"/>
                  </a:lnTo>
                  <a:lnTo>
                    <a:pt x="489" y="12"/>
                  </a:lnTo>
                  <a:lnTo>
                    <a:pt x="489" y="14"/>
                  </a:lnTo>
                  <a:lnTo>
                    <a:pt x="491" y="14"/>
                  </a:lnTo>
                  <a:lnTo>
                    <a:pt x="493" y="14"/>
                  </a:lnTo>
                  <a:lnTo>
                    <a:pt x="495" y="14"/>
                  </a:lnTo>
                  <a:lnTo>
                    <a:pt x="497" y="14"/>
                  </a:lnTo>
                  <a:lnTo>
                    <a:pt x="497" y="12"/>
                  </a:lnTo>
                  <a:lnTo>
                    <a:pt x="499" y="12"/>
                  </a:lnTo>
                  <a:lnTo>
                    <a:pt x="499" y="14"/>
                  </a:lnTo>
                  <a:lnTo>
                    <a:pt x="499" y="16"/>
                  </a:lnTo>
                  <a:lnTo>
                    <a:pt x="501" y="16"/>
                  </a:lnTo>
                  <a:lnTo>
                    <a:pt x="501" y="18"/>
                  </a:lnTo>
                  <a:lnTo>
                    <a:pt x="503" y="18"/>
                  </a:lnTo>
                  <a:lnTo>
                    <a:pt x="503" y="20"/>
                  </a:lnTo>
                  <a:lnTo>
                    <a:pt x="503" y="22"/>
                  </a:lnTo>
                  <a:lnTo>
                    <a:pt x="505" y="22"/>
                  </a:lnTo>
                  <a:lnTo>
                    <a:pt x="505" y="24"/>
                  </a:lnTo>
                  <a:lnTo>
                    <a:pt x="505" y="26"/>
                  </a:lnTo>
                  <a:lnTo>
                    <a:pt x="507" y="26"/>
                  </a:lnTo>
                  <a:lnTo>
                    <a:pt x="507" y="28"/>
                  </a:lnTo>
                  <a:lnTo>
                    <a:pt x="509" y="30"/>
                  </a:lnTo>
                  <a:lnTo>
                    <a:pt x="510" y="32"/>
                  </a:lnTo>
                  <a:lnTo>
                    <a:pt x="512" y="34"/>
                  </a:lnTo>
                  <a:lnTo>
                    <a:pt x="512" y="36"/>
                  </a:lnTo>
                  <a:lnTo>
                    <a:pt x="514" y="36"/>
                  </a:lnTo>
                  <a:lnTo>
                    <a:pt x="514" y="38"/>
                  </a:lnTo>
                  <a:lnTo>
                    <a:pt x="516" y="38"/>
                  </a:lnTo>
                  <a:lnTo>
                    <a:pt x="514" y="40"/>
                  </a:lnTo>
                  <a:lnTo>
                    <a:pt x="516" y="40"/>
                  </a:lnTo>
                  <a:lnTo>
                    <a:pt x="518" y="42"/>
                  </a:lnTo>
                  <a:lnTo>
                    <a:pt x="520" y="44"/>
                  </a:lnTo>
                  <a:lnTo>
                    <a:pt x="522" y="46"/>
                  </a:lnTo>
                  <a:lnTo>
                    <a:pt x="524" y="48"/>
                  </a:lnTo>
                  <a:lnTo>
                    <a:pt x="526" y="50"/>
                  </a:lnTo>
                  <a:lnTo>
                    <a:pt x="528" y="50"/>
                  </a:lnTo>
                  <a:lnTo>
                    <a:pt x="530" y="50"/>
                  </a:lnTo>
                  <a:lnTo>
                    <a:pt x="532" y="50"/>
                  </a:lnTo>
                  <a:lnTo>
                    <a:pt x="534" y="50"/>
                  </a:lnTo>
                  <a:lnTo>
                    <a:pt x="536" y="50"/>
                  </a:lnTo>
                  <a:lnTo>
                    <a:pt x="536" y="48"/>
                  </a:lnTo>
                  <a:lnTo>
                    <a:pt x="538" y="48"/>
                  </a:lnTo>
                  <a:lnTo>
                    <a:pt x="538" y="50"/>
                  </a:lnTo>
                  <a:lnTo>
                    <a:pt x="538" y="52"/>
                  </a:lnTo>
                  <a:lnTo>
                    <a:pt x="540" y="52"/>
                  </a:lnTo>
                  <a:lnTo>
                    <a:pt x="542" y="52"/>
                  </a:lnTo>
                  <a:lnTo>
                    <a:pt x="544" y="52"/>
                  </a:lnTo>
                  <a:lnTo>
                    <a:pt x="546" y="50"/>
                  </a:lnTo>
                  <a:lnTo>
                    <a:pt x="548" y="50"/>
                  </a:lnTo>
                  <a:lnTo>
                    <a:pt x="550" y="50"/>
                  </a:lnTo>
                  <a:lnTo>
                    <a:pt x="552" y="50"/>
                  </a:lnTo>
                  <a:lnTo>
                    <a:pt x="552" y="48"/>
                  </a:lnTo>
                  <a:lnTo>
                    <a:pt x="554" y="48"/>
                  </a:lnTo>
                  <a:lnTo>
                    <a:pt x="556" y="48"/>
                  </a:lnTo>
                  <a:lnTo>
                    <a:pt x="556" y="46"/>
                  </a:lnTo>
                  <a:lnTo>
                    <a:pt x="556" y="44"/>
                  </a:lnTo>
                  <a:lnTo>
                    <a:pt x="556" y="42"/>
                  </a:lnTo>
                  <a:lnTo>
                    <a:pt x="558" y="42"/>
                  </a:lnTo>
                  <a:lnTo>
                    <a:pt x="558" y="40"/>
                  </a:lnTo>
                  <a:lnTo>
                    <a:pt x="558" y="38"/>
                  </a:lnTo>
                  <a:lnTo>
                    <a:pt x="560" y="38"/>
                  </a:lnTo>
                  <a:lnTo>
                    <a:pt x="560" y="36"/>
                  </a:lnTo>
                  <a:lnTo>
                    <a:pt x="562" y="36"/>
                  </a:lnTo>
                  <a:lnTo>
                    <a:pt x="562" y="34"/>
                  </a:lnTo>
                  <a:lnTo>
                    <a:pt x="564" y="34"/>
                  </a:lnTo>
                  <a:lnTo>
                    <a:pt x="564" y="32"/>
                  </a:lnTo>
                  <a:lnTo>
                    <a:pt x="566" y="32"/>
                  </a:lnTo>
                  <a:lnTo>
                    <a:pt x="566" y="30"/>
                  </a:lnTo>
                  <a:lnTo>
                    <a:pt x="568" y="30"/>
                  </a:lnTo>
                  <a:lnTo>
                    <a:pt x="570" y="28"/>
                  </a:lnTo>
                  <a:lnTo>
                    <a:pt x="572" y="28"/>
                  </a:lnTo>
                  <a:lnTo>
                    <a:pt x="572" y="26"/>
                  </a:lnTo>
                  <a:lnTo>
                    <a:pt x="572" y="24"/>
                  </a:lnTo>
                  <a:lnTo>
                    <a:pt x="574" y="26"/>
                  </a:lnTo>
                  <a:lnTo>
                    <a:pt x="576" y="26"/>
                  </a:lnTo>
                  <a:lnTo>
                    <a:pt x="578" y="28"/>
                  </a:lnTo>
                  <a:lnTo>
                    <a:pt x="581" y="28"/>
                  </a:lnTo>
                  <a:lnTo>
                    <a:pt x="583" y="28"/>
                  </a:lnTo>
                  <a:lnTo>
                    <a:pt x="583" y="30"/>
                  </a:lnTo>
                  <a:lnTo>
                    <a:pt x="585" y="30"/>
                  </a:lnTo>
                  <a:lnTo>
                    <a:pt x="585" y="32"/>
                  </a:lnTo>
                  <a:lnTo>
                    <a:pt x="587" y="32"/>
                  </a:lnTo>
                  <a:lnTo>
                    <a:pt x="589" y="34"/>
                  </a:lnTo>
                  <a:lnTo>
                    <a:pt x="591" y="36"/>
                  </a:lnTo>
                  <a:lnTo>
                    <a:pt x="593" y="36"/>
                  </a:lnTo>
                  <a:lnTo>
                    <a:pt x="593" y="38"/>
                  </a:lnTo>
                  <a:lnTo>
                    <a:pt x="595" y="38"/>
                  </a:lnTo>
                  <a:lnTo>
                    <a:pt x="597" y="38"/>
                  </a:lnTo>
                  <a:lnTo>
                    <a:pt x="599" y="40"/>
                  </a:lnTo>
                  <a:lnTo>
                    <a:pt x="601" y="40"/>
                  </a:lnTo>
                  <a:lnTo>
                    <a:pt x="601" y="42"/>
                  </a:lnTo>
                  <a:lnTo>
                    <a:pt x="603" y="42"/>
                  </a:lnTo>
                  <a:lnTo>
                    <a:pt x="605" y="42"/>
                  </a:lnTo>
                  <a:lnTo>
                    <a:pt x="607" y="42"/>
                  </a:lnTo>
                  <a:lnTo>
                    <a:pt x="609" y="44"/>
                  </a:lnTo>
                  <a:lnTo>
                    <a:pt x="611" y="44"/>
                  </a:lnTo>
                  <a:lnTo>
                    <a:pt x="613" y="44"/>
                  </a:lnTo>
                  <a:lnTo>
                    <a:pt x="615" y="44"/>
                  </a:lnTo>
                  <a:lnTo>
                    <a:pt x="617" y="44"/>
                  </a:lnTo>
                  <a:lnTo>
                    <a:pt x="619" y="46"/>
                  </a:lnTo>
                  <a:lnTo>
                    <a:pt x="621" y="46"/>
                  </a:lnTo>
                  <a:lnTo>
                    <a:pt x="623" y="48"/>
                  </a:lnTo>
                  <a:lnTo>
                    <a:pt x="625" y="50"/>
                  </a:lnTo>
                  <a:lnTo>
                    <a:pt x="625" y="52"/>
                  </a:lnTo>
                  <a:lnTo>
                    <a:pt x="627" y="52"/>
                  </a:lnTo>
                  <a:lnTo>
                    <a:pt x="629" y="53"/>
                  </a:lnTo>
                  <a:lnTo>
                    <a:pt x="629" y="55"/>
                  </a:lnTo>
                  <a:lnTo>
                    <a:pt x="631" y="55"/>
                  </a:lnTo>
                  <a:lnTo>
                    <a:pt x="631" y="57"/>
                  </a:lnTo>
                  <a:lnTo>
                    <a:pt x="633" y="57"/>
                  </a:lnTo>
                  <a:lnTo>
                    <a:pt x="633" y="59"/>
                  </a:lnTo>
                  <a:lnTo>
                    <a:pt x="635" y="59"/>
                  </a:lnTo>
                  <a:lnTo>
                    <a:pt x="637" y="59"/>
                  </a:lnTo>
                  <a:lnTo>
                    <a:pt x="639" y="61"/>
                  </a:lnTo>
                  <a:lnTo>
                    <a:pt x="641" y="61"/>
                  </a:lnTo>
                  <a:lnTo>
                    <a:pt x="643" y="63"/>
                  </a:lnTo>
                  <a:lnTo>
                    <a:pt x="645" y="63"/>
                  </a:lnTo>
                  <a:lnTo>
                    <a:pt x="647" y="63"/>
                  </a:lnTo>
                  <a:lnTo>
                    <a:pt x="647" y="65"/>
                  </a:lnTo>
                  <a:lnTo>
                    <a:pt x="648" y="65"/>
                  </a:lnTo>
                  <a:lnTo>
                    <a:pt x="650" y="65"/>
                  </a:lnTo>
                  <a:lnTo>
                    <a:pt x="652" y="67"/>
                  </a:lnTo>
                  <a:lnTo>
                    <a:pt x="654" y="67"/>
                  </a:lnTo>
                  <a:lnTo>
                    <a:pt x="654" y="69"/>
                  </a:lnTo>
                  <a:lnTo>
                    <a:pt x="656" y="69"/>
                  </a:lnTo>
                  <a:lnTo>
                    <a:pt x="658" y="71"/>
                  </a:lnTo>
                  <a:lnTo>
                    <a:pt x="656" y="71"/>
                  </a:lnTo>
                  <a:lnTo>
                    <a:pt x="656" y="73"/>
                  </a:lnTo>
                  <a:lnTo>
                    <a:pt x="654" y="73"/>
                  </a:lnTo>
                  <a:lnTo>
                    <a:pt x="654" y="75"/>
                  </a:lnTo>
                  <a:lnTo>
                    <a:pt x="654" y="77"/>
                  </a:lnTo>
                  <a:lnTo>
                    <a:pt x="656" y="77"/>
                  </a:lnTo>
                  <a:lnTo>
                    <a:pt x="656" y="79"/>
                  </a:lnTo>
                  <a:lnTo>
                    <a:pt x="658" y="79"/>
                  </a:lnTo>
                  <a:lnTo>
                    <a:pt x="658" y="81"/>
                  </a:lnTo>
                  <a:lnTo>
                    <a:pt x="660" y="81"/>
                  </a:lnTo>
                  <a:lnTo>
                    <a:pt x="660" y="79"/>
                  </a:lnTo>
                  <a:lnTo>
                    <a:pt x="660" y="77"/>
                  </a:lnTo>
                  <a:lnTo>
                    <a:pt x="662" y="77"/>
                  </a:lnTo>
                  <a:lnTo>
                    <a:pt x="662" y="75"/>
                  </a:lnTo>
                  <a:lnTo>
                    <a:pt x="664" y="75"/>
                  </a:lnTo>
                  <a:lnTo>
                    <a:pt x="664" y="73"/>
                  </a:lnTo>
                  <a:lnTo>
                    <a:pt x="666" y="73"/>
                  </a:lnTo>
                  <a:lnTo>
                    <a:pt x="668" y="75"/>
                  </a:lnTo>
                  <a:lnTo>
                    <a:pt x="670" y="77"/>
                  </a:lnTo>
                  <a:lnTo>
                    <a:pt x="670" y="79"/>
                  </a:lnTo>
                  <a:lnTo>
                    <a:pt x="672" y="79"/>
                  </a:lnTo>
                  <a:lnTo>
                    <a:pt x="674" y="81"/>
                  </a:lnTo>
                  <a:lnTo>
                    <a:pt x="676" y="81"/>
                  </a:lnTo>
                  <a:lnTo>
                    <a:pt x="676" y="83"/>
                  </a:lnTo>
                  <a:lnTo>
                    <a:pt x="678" y="83"/>
                  </a:lnTo>
                  <a:lnTo>
                    <a:pt x="678" y="85"/>
                  </a:lnTo>
                  <a:lnTo>
                    <a:pt x="682" y="85"/>
                  </a:lnTo>
                  <a:lnTo>
                    <a:pt x="684" y="87"/>
                  </a:lnTo>
                  <a:lnTo>
                    <a:pt x="686" y="87"/>
                  </a:lnTo>
                  <a:lnTo>
                    <a:pt x="690" y="91"/>
                  </a:lnTo>
                  <a:lnTo>
                    <a:pt x="692" y="93"/>
                  </a:lnTo>
                  <a:lnTo>
                    <a:pt x="694" y="93"/>
                  </a:lnTo>
                  <a:lnTo>
                    <a:pt x="696" y="93"/>
                  </a:lnTo>
                  <a:lnTo>
                    <a:pt x="696" y="95"/>
                  </a:lnTo>
                  <a:lnTo>
                    <a:pt x="698" y="95"/>
                  </a:lnTo>
                  <a:lnTo>
                    <a:pt x="700" y="97"/>
                  </a:lnTo>
                  <a:lnTo>
                    <a:pt x="700" y="99"/>
                  </a:lnTo>
                  <a:lnTo>
                    <a:pt x="702" y="101"/>
                  </a:lnTo>
                  <a:lnTo>
                    <a:pt x="702" y="103"/>
                  </a:lnTo>
                  <a:lnTo>
                    <a:pt x="704" y="103"/>
                  </a:lnTo>
                  <a:lnTo>
                    <a:pt x="704" y="105"/>
                  </a:lnTo>
                  <a:lnTo>
                    <a:pt x="706" y="105"/>
                  </a:lnTo>
                  <a:lnTo>
                    <a:pt x="708" y="105"/>
                  </a:lnTo>
                  <a:lnTo>
                    <a:pt x="710" y="103"/>
                  </a:lnTo>
                  <a:lnTo>
                    <a:pt x="712" y="103"/>
                  </a:lnTo>
                  <a:lnTo>
                    <a:pt x="714" y="105"/>
                  </a:lnTo>
                  <a:lnTo>
                    <a:pt x="716" y="105"/>
                  </a:lnTo>
                  <a:lnTo>
                    <a:pt x="717" y="105"/>
                  </a:lnTo>
                  <a:lnTo>
                    <a:pt x="717" y="107"/>
                  </a:lnTo>
                  <a:lnTo>
                    <a:pt x="719" y="107"/>
                  </a:lnTo>
                  <a:lnTo>
                    <a:pt x="719" y="109"/>
                  </a:lnTo>
                  <a:lnTo>
                    <a:pt x="719" y="111"/>
                  </a:lnTo>
                  <a:lnTo>
                    <a:pt x="721" y="111"/>
                  </a:lnTo>
                  <a:lnTo>
                    <a:pt x="723" y="113"/>
                  </a:lnTo>
                  <a:lnTo>
                    <a:pt x="725" y="113"/>
                  </a:lnTo>
                  <a:lnTo>
                    <a:pt x="727" y="113"/>
                  </a:lnTo>
                  <a:lnTo>
                    <a:pt x="729" y="113"/>
                  </a:lnTo>
                  <a:lnTo>
                    <a:pt x="731" y="115"/>
                  </a:lnTo>
                  <a:lnTo>
                    <a:pt x="733" y="117"/>
                  </a:lnTo>
                  <a:lnTo>
                    <a:pt x="735" y="119"/>
                  </a:lnTo>
                  <a:lnTo>
                    <a:pt x="735" y="121"/>
                  </a:lnTo>
                  <a:lnTo>
                    <a:pt x="737" y="121"/>
                  </a:lnTo>
                  <a:lnTo>
                    <a:pt x="737" y="122"/>
                  </a:lnTo>
                  <a:lnTo>
                    <a:pt x="739" y="122"/>
                  </a:lnTo>
                  <a:lnTo>
                    <a:pt x="741" y="121"/>
                  </a:lnTo>
                  <a:lnTo>
                    <a:pt x="743" y="121"/>
                  </a:lnTo>
                  <a:lnTo>
                    <a:pt x="745" y="122"/>
                  </a:lnTo>
                  <a:lnTo>
                    <a:pt x="747" y="122"/>
                  </a:lnTo>
                  <a:lnTo>
                    <a:pt x="749" y="122"/>
                  </a:lnTo>
                  <a:lnTo>
                    <a:pt x="749" y="121"/>
                  </a:lnTo>
                  <a:lnTo>
                    <a:pt x="751" y="122"/>
                  </a:lnTo>
                  <a:lnTo>
                    <a:pt x="751" y="121"/>
                  </a:lnTo>
                  <a:lnTo>
                    <a:pt x="751" y="119"/>
                  </a:lnTo>
                  <a:lnTo>
                    <a:pt x="753" y="119"/>
                  </a:lnTo>
                  <a:lnTo>
                    <a:pt x="755" y="119"/>
                  </a:lnTo>
                  <a:lnTo>
                    <a:pt x="757" y="121"/>
                  </a:lnTo>
                  <a:lnTo>
                    <a:pt x="759" y="121"/>
                  </a:lnTo>
                  <a:lnTo>
                    <a:pt x="759" y="122"/>
                  </a:lnTo>
                  <a:lnTo>
                    <a:pt x="761" y="122"/>
                  </a:lnTo>
                  <a:lnTo>
                    <a:pt x="761" y="124"/>
                  </a:lnTo>
                  <a:lnTo>
                    <a:pt x="761" y="126"/>
                  </a:lnTo>
                  <a:lnTo>
                    <a:pt x="761" y="128"/>
                  </a:lnTo>
                  <a:lnTo>
                    <a:pt x="763" y="128"/>
                  </a:lnTo>
                  <a:lnTo>
                    <a:pt x="763" y="130"/>
                  </a:lnTo>
                  <a:lnTo>
                    <a:pt x="763" y="132"/>
                  </a:lnTo>
                  <a:lnTo>
                    <a:pt x="765" y="132"/>
                  </a:lnTo>
                  <a:lnTo>
                    <a:pt x="767" y="132"/>
                  </a:lnTo>
                  <a:lnTo>
                    <a:pt x="769" y="132"/>
                  </a:lnTo>
                  <a:lnTo>
                    <a:pt x="771" y="132"/>
                  </a:lnTo>
                  <a:lnTo>
                    <a:pt x="773" y="132"/>
                  </a:lnTo>
                  <a:lnTo>
                    <a:pt x="775" y="132"/>
                  </a:lnTo>
                  <a:lnTo>
                    <a:pt x="777" y="132"/>
                  </a:lnTo>
                  <a:lnTo>
                    <a:pt x="779" y="132"/>
                  </a:lnTo>
                  <a:lnTo>
                    <a:pt x="779" y="130"/>
                  </a:lnTo>
                  <a:lnTo>
                    <a:pt x="781" y="130"/>
                  </a:lnTo>
                  <a:lnTo>
                    <a:pt x="781" y="128"/>
                  </a:lnTo>
                  <a:lnTo>
                    <a:pt x="781" y="126"/>
                  </a:lnTo>
                  <a:lnTo>
                    <a:pt x="783" y="126"/>
                  </a:lnTo>
                  <a:lnTo>
                    <a:pt x="785" y="126"/>
                  </a:lnTo>
                  <a:lnTo>
                    <a:pt x="785" y="124"/>
                  </a:lnTo>
                  <a:lnTo>
                    <a:pt x="786" y="124"/>
                  </a:lnTo>
                  <a:lnTo>
                    <a:pt x="786" y="126"/>
                  </a:lnTo>
                  <a:lnTo>
                    <a:pt x="788" y="126"/>
                  </a:lnTo>
                  <a:lnTo>
                    <a:pt x="788" y="124"/>
                  </a:lnTo>
                  <a:lnTo>
                    <a:pt x="788" y="122"/>
                  </a:lnTo>
                  <a:lnTo>
                    <a:pt x="790" y="122"/>
                  </a:lnTo>
                  <a:lnTo>
                    <a:pt x="792" y="121"/>
                  </a:lnTo>
                  <a:lnTo>
                    <a:pt x="794" y="121"/>
                  </a:lnTo>
                  <a:lnTo>
                    <a:pt x="794" y="119"/>
                  </a:lnTo>
                  <a:lnTo>
                    <a:pt x="796" y="119"/>
                  </a:lnTo>
                  <a:lnTo>
                    <a:pt x="798" y="119"/>
                  </a:lnTo>
                  <a:lnTo>
                    <a:pt x="798" y="121"/>
                  </a:lnTo>
                  <a:lnTo>
                    <a:pt x="800" y="121"/>
                  </a:lnTo>
                  <a:lnTo>
                    <a:pt x="800" y="122"/>
                  </a:lnTo>
                  <a:lnTo>
                    <a:pt x="802" y="122"/>
                  </a:lnTo>
                  <a:lnTo>
                    <a:pt x="804" y="124"/>
                  </a:lnTo>
                  <a:lnTo>
                    <a:pt x="806" y="124"/>
                  </a:lnTo>
                  <a:lnTo>
                    <a:pt x="806" y="126"/>
                  </a:lnTo>
                  <a:lnTo>
                    <a:pt x="808" y="126"/>
                  </a:lnTo>
                  <a:lnTo>
                    <a:pt x="810" y="126"/>
                  </a:lnTo>
                  <a:lnTo>
                    <a:pt x="812" y="128"/>
                  </a:lnTo>
                  <a:lnTo>
                    <a:pt x="812" y="126"/>
                  </a:lnTo>
                  <a:lnTo>
                    <a:pt x="814" y="126"/>
                  </a:lnTo>
                  <a:lnTo>
                    <a:pt x="816" y="126"/>
                  </a:lnTo>
                  <a:lnTo>
                    <a:pt x="816" y="128"/>
                  </a:lnTo>
                  <a:lnTo>
                    <a:pt x="818" y="128"/>
                  </a:lnTo>
                  <a:lnTo>
                    <a:pt x="820" y="128"/>
                  </a:lnTo>
                  <a:lnTo>
                    <a:pt x="822" y="128"/>
                  </a:lnTo>
                  <a:lnTo>
                    <a:pt x="824" y="128"/>
                  </a:lnTo>
                  <a:lnTo>
                    <a:pt x="826" y="128"/>
                  </a:lnTo>
                  <a:lnTo>
                    <a:pt x="828" y="128"/>
                  </a:lnTo>
                  <a:lnTo>
                    <a:pt x="830" y="128"/>
                  </a:lnTo>
                  <a:lnTo>
                    <a:pt x="832" y="130"/>
                  </a:lnTo>
                  <a:lnTo>
                    <a:pt x="834" y="130"/>
                  </a:lnTo>
                  <a:lnTo>
                    <a:pt x="834" y="132"/>
                  </a:lnTo>
                  <a:lnTo>
                    <a:pt x="836" y="132"/>
                  </a:lnTo>
                  <a:lnTo>
                    <a:pt x="836" y="134"/>
                  </a:lnTo>
                  <a:lnTo>
                    <a:pt x="838" y="134"/>
                  </a:lnTo>
                  <a:lnTo>
                    <a:pt x="840" y="136"/>
                  </a:lnTo>
                  <a:lnTo>
                    <a:pt x="842" y="138"/>
                  </a:lnTo>
                  <a:lnTo>
                    <a:pt x="844" y="138"/>
                  </a:lnTo>
                  <a:lnTo>
                    <a:pt x="846" y="140"/>
                  </a:lnTo>
                  <a:lnTo>
                    <a:pt x="846" y="142"/>
                  </a:lnTo>
                  <a:lnTo>
                    <a:pt x="848" y="142"/>
                  </a:lnTo>
                  <a:lnTo>
                    <a:pt x="850" y="142"/>
                  </a:lnTo>
                  <a:lnTo>
                    <a:pt x="852" y="142"/>
                  </a:lnTo>
                  <a:lnTo>
                    <a:pt x="852" y="144"/>
                  </a:lnTo>
                  <a:lnTo>
                    <a:pt x="854" y="144"/>
                  </a:lnTo>
                  <a:lnTo>
                    <a:pt x="854" y="146"/>
                  </a:lnTo>
                  <a:lnTo>
                    <a:pt x="855" y="148"/>
                  </a:lnTo>
                  <a:lnTo>
                    <a:pt x="857" y="148"/>
                  </a:lnTo>
                  <a:lnTo>
                    <a:pt x="859" y="148"/>
                  </a:lnTo>
                  <a:lnTo>
                    <a:pt x="861" y="150"/>
                  </a:lnTo>
                  <a:lnTo>
                    <a:pt x="863" y="152"/>
                  </a:lnTo>
                  <a:lnTo>
                    <a:pt x="861" y="154"/>
                  </a:lnTo>
                  <a:lnTo>
                    <a:pt x="863" y="154"/>
                  </a:lnTo>
                  <a:lnTo>
                    <a:pt x="863" y="156"/>
                  </a:lnTo>
                  <a:lnTo>
                    <a:pt x="865" y="156"/>
                  </a:lnTo>
                  <a:lnTo>
                    <a:pt x="865" y="158"/>
                  </a:lnTo>
                  <a:lnTo>
                    <a:pt x="867" y="160"/>
                  </a:lnTo>
                  <a:lnTo>
                    <a:pt x="869" y="160"/>
                  </a:lnTo>
                  <a:lnTo>
                    <a:pt x="869" y="162"/>
                  </a:lnTo>
                  <a:lnTo>
                    <a:pt x="871" y="164"/>
                  </a:lnTo>
                  <a:lnTo>
                    <a:pt x="873" y="166"/>
                  </a:lnTo>
                  <a:lnTo>
                    <a:pt x="875" y="168"/>
                  </a:lnTo>
                  <a:lnTo>
                    <a:pt x="877" y="168"/>
                  </a:lnTo>
                  <a:lnTo>
                    <a:pt x="877" y="170"/>
                  </a:lnTo>
                  <a:lnTo>
                    <a:pt x="879" y="170"/>
                  </a:lnTo>
                  <a:lnTo>
                    <a:pt x="881" y="172"/>
                  </a:lnTo>
                  <a:lnTo>
                    <a:pt x="883" y="174"/>
                  </a:lnTo>
                  <a:lnTo>
                    <a:pt x="885" y="176"/>
                  </a:lnTo>
                  <a:lnTo>
                    <a:pt x="887" y="176"/>
                  </a:lnTo>
                  <a:lnTo>
                    <a:pt x="887" y="178"/>
                  </a:lnTo>
                  <a:lnTo>
                    <a:pt x="889" y="178"/>
                  </a:lnTo>
                  <a:lnTo>
                    <a:pt x="891" y="178"/>
                  </a:lnTo>
                  <a:lnTo>
                    <a:pt x="893" y="180"/>
                  </a:lnTo>
                  <a:lnTo>
                    <a:pt x="895" y="180"/>
                  </a:lnTo>
                  <a:lnTo>
                    <a:pt x="897" y="180"/>
                  </a:lnTo>
                  <a:lnTo>
                    <a:pt x="897" y="182"/>
                  </a:lnTo>
                  <a:lnTo>
                    <a:pt x="899" y="182"/>
                  </a:lnTo>
                  <a:lnTo>
                    <a:pt x="901" y="182"/>
                  </a:lnTo>
                  <a:lnTo>
                    <a:pt x="903" y="182"/>
                  </a:lnTo>
                  <a:lnTo>
                    <a:pt x="905" y="182"/>
                  </a:lnTo>
                  <a:lnTo>
                    <a:pt x="907" y="182"/>
                  </a:lnTo>
                  <a:lnTo>
                    <a:pt x="909" y="182"/>
                  </a:lnTo>
                  <a:lnTo>
                    <a:pt x="911" y="182"/>
                  </a:lnTo>
                  <a:lnTo>
                    <a:pt x="911" y="184"/>
                  </a:lnTo>
                  <a:lnTo>
                    <a:pt x="913" y="184"/>
                  </a:lnTo>
                  <a:lnTo>
                    <a:pt x="915" y="184"/>
                  </a:lnTo>
                  <a:lnTo>
                    <a:pt x="915" y="186"/>
                  </a:lnTo>
                  <a:lnTo>
                    <a:pt x="917" y="188"/>
                  </a:lnTo>
                  <a:lnTo>
                    <a:pt x="919" y="188"/>
                  </a:lnTo>
                  <a:lnTo>
                    <a:pt x="921" y="188"/>
                  </a:lnTo>
                  <a:lnTo>
                    <a:pt x="923" y="188"/>
                  </a:lnTo>
                  <a:lnTo>
                    <a:pt x="923" y="189"/>
                  </a:lnTo>
                  <a:lnTo>
                    <a:pt x="924" y="189"/>
                  </a:lnTo>
                  <a:lnTo>
                    <a:pt x="926" y="189"/>
                  </a:lnTo>
                  <a:lnTo>
                    <a:pt x="926" y="191"/>
                  </a:lnTo>
                  <a:lnTo>
                    <a:pt x="924" y="191"/>
                  </a:lnTo>
                  <a:lnTo>
                    <a:pt x="926" y="191"/>
                  </a:lnTo>
                  <a:lnTo>
                    <a:pt x="928" y="193"/>
                  </a:lnTo>
                  <a:lnTo>
                    <a:pt x="930" y="193"/>
                  </a:lnTo>
                  <a:lnTo>
                    <a:pt x="932" y="193"/>
                  </a:lnTo>
                  <a:lnTo>
                    <a:pt x="932" y="195"/>
                  </a:lnTo>
                  <a:lnTo>
                    <a:pt x="934" y="195"/>
                  </a:lnTo>
                  <a:lnTo>
                    <a:pt x="936" y="197"/>
                  </a:lnTo>
                  <a:lnTo>
                    <a:pt x="938" y="197"/>
                  </a:lnTo>
                  <a:lnTo>
                    <a:pt x="942" y="197"/>
                  </a:lnTo>
                  <a:lnTo>
                    <a:pt x="944" y="197"/>
                  </a:lnTo>
                  <a:lnTo>
                    <a:pt x="946" y="197"/>
                  </a:lnTo>
                  <a:lnTo>
                    <a:pt x="948" y="195"/>
                  </a:lnTo>
                  <a:lnTo>
                    <a:pt x="950" y="195"/>
                  </a:lnTo>
                  <a:lnTo>
                    <a:pt x="954" y="193"/>
                  </a:lnTo>
                  <a:lnTo>
                    <a:pt x="956" y="193"/>
                  </a:lnTo>
                  <a:lnTo>
                    <a:pt x="958" y="193"/>
                  </a:lnTo>
                  <a:lnTo>
                    <a:pt x="960" y="191"/>
                  </a:lnTo>
                  <a:lnTo>
                    <a:pt x="962" y="191"/>
                  </a:lnTo>
                  <a:lnTo>
                    <a:pt x="964" y="191"/>
                  </a:lnTo>
                  <a:lnTo>
                    <a:pt x="966" y="191"/>
                  </a:lnTo>
                  <a:lnTo>
                    <a:pt x="966" y="189"/>
                  </a:lnTo>
                  <a:lnTo>
                    <a:pt x="968" y="189"/>
                  </a:lnTo>
                  <a:lnTo>
                    <a:pt x="968" y="188"/>
                  </a:lnTo>
                  <a:lnTo>
                    <a:pt x="970" y="188"/>
                  </a:lnTo>
                  <a:lnTo>
                    <a:pt x="972" y="188"/>
                  </a:lnTo>
                  <a:lnTo>
                    <a:pt x="974" y="188"/>
                  </a:lnTo>
                  <a:lnTo>
                    <a:pt x="974" y="186"/>
                  </a:lnTo>
                  <a:lnTo>
                    <a:pt x="976" y="186"/>
                  </a:lnTo>
                  <a:lnTo>
                    <a:pt x="978" y="184"/>
                  </a:lnTo>
                  <a:lnTo>
                    <a:pt x="980" y="186"/>
                  </a:lnTo>
                  <a:lnTo>
                    <a:pt x="982" y="186"/>
                  </a:lnTo>
                  <a:lnTo>
                    <a:pt x="984" y="186"/>
                  </a:lnTo>
                  <a:lnTo>
                    <a:pt x="988" y="186"/>
                  </a:lnTo>
                  <a:lnTo>
                    <a:pt x="992" y="188"/>
                  </a:lnTo>
                  <a:lnTo>
                    <a:pt x="993" y="188"/>
                  </a:lnTo>
                  <a:lnTo>
                    <a:pt x="997" y="188"/>
                  </a:lnTo>
                  <a:lnTo>
                    <a:pt x="999" y="188"/>
                  </a:lnTo>
                  <a:lnTo>
                    <a:pt x="999" y="189"/>
                  </a:lnTo>
                  <a:lnTo>
                    <a:pt x="1001" y="189"/>
                  </a:lnTo>
                  <a:lnTo>
                    <a:pt x="1001" y="191"/>
                  </a:lnTo>
                  <a:lnTo>
                    <a:pt x="1003" y="191"/>
                  </a:lnTo>
                  <a:lnTo>
                    <a:pt x="1007" y="193"/>
                  </a:lnTo>
                  <a:lnTo>
                    <a:pt x="1009" y="193"/>
                  </a:lnTo>
                  <a:lnTo>
                    <a:pt x="1013" y="193"/>
                  </a:lnTo>
                  <a:lnTo>
                    <a:pt x="1017" y="193"/>
                  </a:lnTo>
                  <a:lnTo>
                    <a:pt x="1019" y="193"/>
                  </a:lnTo>
                  <a:lnTo>
                    <a:pt x="1021" y="193"/>
                  </a:lnTo>
                  <a:lnTo>
                    <a:pt x="1023" y="191"/>
                  </a:lnTo>
                  <a:lnTo>
                    <a:pt x="1025" y="191"/>
                  </a:lnTo>
                  <a:lnTo>
                    <a:pt x="1027" y="191"/>
                  </a:lnTo>
                  <a:lnTo>
                    <a:pt x="1029" y="191"/>
                  </a:lnTo>
                  <a:lnTo>
                    <a:pt x="1029" y="193"/>
                  </a:lnTo>
                  <a:lnTo>
                    <a:pt x="1031" y="193"/>
                  </a:lnTo>
                  <a:lnTo>
                    <a:pt x="1033" y="193"/>
                  </a:lnTo>
                  <a:lnTo>
                    <a:pt x="1033" y="195"/>
                  </a:lnTo>
                  <a:lnTo>
                    <a:pt x="1033" y="197"/>
                  </a:lnTo>
                  <a:lnTo>
                    <a:pt x="1035" y="197"/>
                  </a:lnTo>
                  <a:lnTo>
                    <a:pt x="1035" y="199"/>
                  </a:lnTo>
                  <a:lnTo>
                    <a:pt x="1037" y="199"/>
                  </a:lnTo>
                  <a:lnTo>
                    <a:pt x="1039" y="199"/>
                  </a:lnTo>
                  <a:lnTo>
                    <a:pt x="1039" y="201"/>
                  </a:lnTo>
                  <a:lnTo>
                    <a:pt x="1041" y="201"/>
                  </a:lnTo>
                  <a:lnTo>
                    <a:pt x="1041" y="203"/>
                  </a:lnTo>
                  <a:lnTo>
                    <a:pt x="1039" y="203"/>
                  </a:lnTo>
                  <a:lnTo>
                    <a:pt x="1041" y="203"/>
                  </a:lnTo>
                  <a:lnTo>
                    <a:pt x="1041" y="205"/>
                  </a:lnTo>
                  <a:lnTo>
                    <a:pt x="1043" y="207"/>
                  </a:lnTo>
                  <a:lnTo>
                    <a:pt x="1045" y="207"/>
                  </a:lnTo>
                  <a:lnTo>
                    <a:pt x="1047" y="209"/>
                  </a:lnTo>
                  <a:lnTo>
                    <a:pt x="1047" y="207"/>
                  </a:lnTo>
                  <a:lnTo>
                    <a:pt x="1049" y="209"/>
                  </a:lnTo>
                  <a:lnTo>
                    <a:pt x="1051" y="209"/>
                  </a:lnTo>
                  <a:lnTo>
                    <a:pt x="1051" y="211"/>
                  </a:lnTo>
                  <a:lnTo>
                    <a:pt x="1053" y="211"/>
                  </a:lnTo>
                  <a:lnTo>
                    <a:pt x="1055" y="211"/>
                  </a:lnTo>
                  <a:lnTo>
                    <a:pt x="1057" y="213"/>
                  </a:lnTo>
                  <a:lnTo>
                    <a:pt x="1059" y="215"/>
                  </a:lnTo>
                  <a:lnTo>
                    <a:pt x="1061" y="213"/>
                  </a:lnTo>
                  <a:lnTo>
                    <a:pt x="1062" y="211"/>
                  </a:lnTo>
                  <a:lnTo>
                    <a:pt x="1064" y="209"/>
                  </a:lnTo>
                  <a:lnTo>
                    <a:pt x="1066" y="209"/>
                  </a:lnTo>
                  <a:lnTo>
                    <a:pt x="1066" y="207"/>
                  </a:lnTo>
                  <a:lnTo>
                    <a:pt x="1068" y="207"/>
                  </a:lnTo>
                  <a:lnTo>
                    <a:pt x="1068" y="205"/>
                  </a:lnTo>
                  <a:lnTo>
                    <a:pt x="1070" y="205"/>
                  </a:lnTo>
                  <a:lnTo>
                    <a:pt x="1070" y="207"/>
                  </a:lnTo>
                  <a:lnTo>
                    <a:pt x="1072" y="207"/>
                  </a:lnTo>
                  <a:lnTo>
                    <a:pt x="1074" y="207"/>
                  </a:lnTo>
                  <a:lnTo>
                    <a:pt x="1076" y="207"/>
                  </a:lnTo>
                  <a:lnTo>
                    <a:pt x="1078" y="207"/>
                  </a:lnTo>
                  <a:lnTo>
                    <a:pt x="1080" y="207"/>
                  </a:lnTo>
                  <a:lnTo>
                    <a:pt x="1082" y="205"/>
                  </a:lnTo>
                  <a:lnTo>
                    <a:pt x="1084" y="205"/>
                  </a:lnTo>
                  <a:lnTo>
                    <a:pt x="1084" y="207"/>
                  </a:lnTo>
                  <a:lnTo>
                    <a:pt x="1086" y="207"/>
                  </a:lnTo>
                  <a:lnTo>
                    <a:pt x="1088" y="207"/>
                  </a:lnTo>
                  <a:lnTo>
                    <a:pt x="1090" y="207"/>
                  </a:lnTo>
                  <a:lnTo>
                    <a:pt x="1092" y="207"/>
                  </a:lnTo>
                  <a:lnTo>
                    <a:pt x="1094" y="207"/>
                  </a:lnTo>
                  <a:lnTo>
                    <a:pt x="1096" y="207"/>
                  </a:lnTo>
                  <a:lnTo>
                    <a:pt x="1098" y="207"/>
                  </a:lnTo>
                  <a:lnTo>
                    <a:pt x="1098" y="209"/>
                  </a:lnTo>
                  <a:lnTo>
                    <a:pt x="1100" y="209"/>
                  </a:lnTo>
                  <a:lnTo>
                    <a:pt x="1102" y="209"/>
                  </a:lnTo>
                  <a:lnTo>
                    <a:pt x="1104" y="209"/>
                  </a:lnTo>
                  <a:lnTo>
                    <a:pt x="1106" y="209"/>
                  </a:lnTo>
                  <a:lnTo>
                    <a:pt x="1108" y="211"/>
                  </a:lnTo>
                  <a:lnTo>
                    <a:pt x="1110" y="211"/>
                  </a:lnTo>
                  <a:lnTo>
                    <a:pt x="1112" y="211"/>
                  </a:lnTo>
                  <a:lnTo>
                    <a:pt x="1114" y="211"/>
                  </a:lnTo>
                  <a:lnTo>
                    <a:pt x="1116" y="211"/>
                  </a:lnTo>
                  <a:lnTo>
                    <a:pt x="1118" y="211"/>
                  </a:lnTo>
                  <a:lnTo>
                    <a:pt x="1118" y="213"/>
                  </a:lnTo>
                  <a:lnTo>
                    <a:pt x="1120" y="213"/>
                  </a:lnTo>
                  <a:lnTo>
                    <a:pt x="1122" y="213"/>
                  </a:lnTo>
                  <a:lnTo>
                    <a:pt x="1124" y="213"/>
                  </a:lnTo>
                  <a:lnTo>
                    <a:pt x="1128" y="213"/>
                  </a:lnTo>
                  <a:lnTo>
                    <a:pt x="1130" y="213"/>
                  </a:lnTo>
                  <a:lnTo>
                    <a:pt x="1131" y="213"/>
                  </a:lnTo>
                  <a:lnTo>
                    <a:pt x="1133" y="213"/>
                  </a:lnTo>
                  <a:lnTo>
                    <a:pt x="1135" y="213"/>
                  </a:lnTo>
                  <a:lnTo>
                    <a:pt x="1137" y="215"/>
                  </a:lnTo>
                  <a:lnTo>
                    <a:pt x="1139" y="215"/>
                  </a:lnTo>
                  <a:lnTo>
                    <a:pt x="1143" y="213"/>
                  </a:lnTo>
                  <a:lnTo>
                    <a:pt x="1145" y="213"/>
                  </a:lnTo>
                  <a:lnTo>
                    <a:pt x="1145" y="211"/>
                  </a:lnTo>
                  <a:lnTo>
                    <a:pt x="1143" y="209"/>
                  </a:lnTo>
                  <a:lnTo>
                    <a:pt x="1143" y="207"/>
                  </a:lnTo>
                  <a:lnTo>
                    <a:pt x="1143" y="205"/>
                  </a:lnTo>
                  <a:lnTo>
                    <a:pt x="1141" y="205"/>
                  </a:lnTo>
                  <a:lnTo>
                    <a:pt x="1141" y="203"/>
                  </a:lnTo>
                  <a:lnTo>
                    <a:pt x="1139" y="201"/>
                  </a:lnTo>
                  <a:lnTo>
                    <a:pt x="1139" y="199"/>
                  </a:lnTo>
                  <a:lnTo>
                    <a:pt x="1139" y="197"/>
                  </a:lnTo>
                  <a:lnTo>
                    <a:pt x="1137" y="197"/>
                  </a:lnTo>
                  <a:lnTo>
                    <a:pt x="1137" y="195"/>
                  </a:lnTo>
                  <a:lnTo>
                    <a:pt x="1137" y="193"/>
                  </a:lnTo>
                  <a:lnTo>
                    <a:pt x="1139" y="191"/>
                  </a:lnTo>
                  <a:lnTo>
                    <a:pt x="1139" y="189"/>
                  </a:lnTo>
                  <a:lnTo>
                    <a:pt x="1139" y="188"/>
                  </a:lnTo>
                  <a:lnTo>
                    <a:pt x="1141" y="188"/>
                  </a:lnTo>
                  <a:lnTo>
                    <a:pt x="1147" y="182"/>
                  </a:lnTo>
                  <a:lnTo>
                    <a:pt x="1149" y="182"/>
                  </a:lnTo>
                  <a:lnTo>
                    <a:pt x="1151" y="180"/>
                  </a:lnTo>
                  <a:lnTo>
                    <a:pt x="1153" y="180"/>
                  </a:lnTo>
                  <a:lnTo>
                    <a:pt x="1155" y="180"/>
                  </a:lnTo>
                  <a:lnTo>
                    <a:pt x="1157" y="178"/>
                  </a:lnTo>
                  <a:lnTo>
                    <a:pt x="1159" y="178"/>
                  </a:lnTo>
                  <a:lnTo>
                    <a:pt x="1161" y="178"/>
                  </a:lnTo>
                  <a:lnTo>
                    <a:pt x="1163" y="178"/>
                  </a:lnTo>
                  <a:lnTo>
                    <a:pt x="1163" y="176"/>
                  </a:lnTo>
                  <a:lnTo>
                    <a:pt x="1165" y="176"/>
                  </a:lnTo>
                  <a:lnTo>
                    <a:pt x="1167" y="176"/>
                  </a:lnTo>
                  <a:lnTo>
                    <a:pt x="1169" y="176"/>
                  </a:lnTo>
                  <a:lnTo>
                    <a:pt x="1171" y="176"/>
                  </a:lnTo>
                  <a:lnTo>
                    <a:pt x="1173" y="176"/>
                  </a:lnTo>
                  <a:lnTo>
                    <a:pt x="1175" y="174"/>
                  </a:lnTo>
                  <a:lnTo>
                    <a:pt x="1177" y="174"/>
                  </a:lnTo>
                  <a:lnTo>
                    <a:pt x="1179" y="172"/>
                  </a:lnTo>
                  <a:lnTo>
                    <a:pt x="1181" y="168"/>
                  </a:lnTo>
                  <a:lnTo>
                    <a:pt x="1183" y="164"/>
                  </a:lnTo>
                  <a:lnTo>
                    <a:pt x="1185" y="160"/>
                  </a:lnTo>
                  <a:lnTo>
                    <a:pt x="1187" y="156"/>
                  </a:lnTo>
                  <a:lnTo>
                    <a:pt x="1187" y="154"/>
                  </a:lnTo>
                  <a:lnTo>
                    <a:pt x="1187" y="152"/>
                  </a:lnTo>
                  <a:lnTo>
                    <a:pt x="1187" y="150"/>
                  </a:lnTo>
                  <a:lnTo>
                    <a:pt x="1189" y="150"/>
                  </a:lnTo>
                  <a:lnTo>
                    <a:pt x="1189" y="148"/>
                  </a:lnTo>
                  <a:lnTo>
                    <a:pt x="1189" y="146"/>
                  </a:lnTo>
                  <a:lnTo>
                    <a:pt x="1191" y="146"/>
                  </a:lnTo>
                  <a:lnTo>
                    <a:pt x="1191" y="144"/>
                  </a:lnTo>
                  <a:lnTo>
                    <a:pt x="1193" y="144"/>
                  </a:lnTo>
                  <a:lnTo>
                    <a:pt x="1195" y="144"/>
                  </a:lnTo>
                  <a:lnTo>
                    <a:pt x="1195" y="142"/>
                  </a:lnTo>
                  <a:lnTo>
                    <a:pt x="1197" y="140"/>
                  </a:lnTo>
                  <a:lnTo>
                    <a:pt x="1199" y="140"/>
                  </a:lnTo>
                  <a:lnTo>
                    <a:pt x="1200" y="140"/>
                  </a:lnTo>
                  <a:lnTo>
                    <a:pt x="1200" y="138"/>
                  </a:lnTo>
                  <a:lnTo>
                    <a:pt x="1202" y="138"/>
                  </a:lnTo>
                  <a:lnTo>
                    <a:pt x="1204" y="138"/>
                  </a:lnTo>
                  <a:lnTo>
                    <a:pt x="1204" y="136"/>
                  </a:lnTo>
                  <a:lnTo>
                    <a:pt x="1206" y="136"/>
                  </a:lnTo>
                  <a:lnTo>
                    <a:pt x="1206" y="134"/>
                  </a:lnTo>
                  <a:lnTo>
                    <a:pt x="1208" y="134"/>
                  </a:lnTo>
                  <a:lnTo>
                    <a:pt x="1208" y="132"/>
                  </a:lnTo>
                  <a:lnTo>
                    <a:pt x="1208" y="130"/>
                  </a:lnTo>
                  <a:lnTo>
                    <a:pt x="1210" y="130"/>
                  </a:lnTo>
                  <a:lnTo>
                    <a:pt x="1210" y="128"/>
                  </a:lnTo>
                  <a:lnTo>
                    <a:pt x="1210" y="126"/>
                  </a:lnTo>
                  <a:lnTo>
                    <a:pt x="1210" y="124"/>
                  </a:lnTo>
                  <a:lnTo>
                    <a:pt x="1210" y="122"/>
                  </a:lnTo>
                  <a:lnTo>
                    <a:pt x="1210" y="121"/>
                  </a:lnTo>
                  <a:lnTo>
                    <a:pt x="1212" y="121"/>
                  </a:lnTo>
                  <a:lnTo>
                    <a:pt x="1212" y="119"/>
                  </a:lnTo>
                  <a:lnTo>
                    <a:pt x="1212" y="117"/>
                  </a:lnTo>
                  <a:lnTo>
                    <a:pt x="1212" y="115"/>
                  </a:lnTo>
                  <a:lnTo>
                    <a:pt x="1212" y="113"/>
                  </a:lnTo>
                  <a:lnTo>
                    <a:pt x="1212" y="111"/>
                  </a:lnTo>
                  <a:lnTo>
                    <a:pt x="1214" y="111"/>
                  </a:lnTo>
                  <a:lnTo>
                    <a:pt x="1214" y="109"/>
                  </a:lnTo>
                  <a:lnTo>
                    <a:pt x="1214" y="107"/>
                  </a:lnTo>
                  <a:lnTo>
                    <a:pt x="1216" y="107"/>
                  </a:lnTo>
                  <a:lnTo>
                    <a:pt x="1216" y="105"/>
                  </a:lnTo>
                  <a:lnTo>
                    <a:pt x="1218" y="105"/>
                  </a:lnTo>
                  <a:lnTo>
                    <a:pt x="1220" y="105"/>
                  </a:lnTo>
                  <a:lnTo>
                    <a:pt x="1222" y="105"/>
                  </a:lnTo>
                  <a:lnTo>
                    <a:pt x="1224" y="105"/>
                  </a:lnTo>
                  <a:lnTo>
                    <a:pt x="1226" y="105"/>
                  </a:lnTo>
                  <a:lnTo>
                    <a:pt x="1226" y="103"/>
                  </a:lnTo>
                  <a:lnTo>
                    <a:pt x="1228" y="103"/>
                  </a:lnTo>
                  <a:lnTo>
                    <a:pt x="1230" y="103"/>
                  </a:lnTo>
                  <a:lnTo>
                    <a:pt x="1232" y="103"/>
                  </a:lnTo>
                  <a:lnTo>
                    <a:pt x="1234" y="103"/>
                  </a:lnTo>
                  <a:lnTo>
                    <a:pt x="1236" y="103"/>
                  </a:lnTo>
                  <a:lnTo>
                    <a:pt x="1236" y="101"/>
                  </a:lnTo>
                  <a:lnTo>
                    <a:pt x="1238" y="101"/>
                  </a:lnTo>
                  <a:lnTo>
                    <a:pt x="1238" y="99"/>
                  </a:lnTo>
                  <a:lnTo>
                    <a:pt x="1240" y="99"/>
                  </a:lnTo>
                  <a:lnTo>
                    <a:pt x="1240" y="97"/>
                  </a:lnTo>
                  <a:lnTo>
                    <a:pt x="1242" y="97"/>
                  </a:lnTo>
                  <a:lnTo>
                    <a:pt x="1244" y="95"/>
                  </a:lnTo>
                  <a:lnTo>
                    <a:pt x="1244" y="91"/>
                  </a:lnTo>
                  <a:lnTo>
                    <a:pt x="1244" y="89"/>
                  </a:lnTo>
                  <a:lnTo>
                    <a:pt x="1244" y="87"/>
                  </a:lnTo>
                  <a:lnTo>
                    <a:pt x="1244" y="85"/>
                  </a:lnTo>
                  <a:lnTo>
                    <a:pt x="1242" y="85"/>
                  </a:lnTo>
                  <a:lnTo>
                    <a:pt x="1242" y="83"/>
                  </a:lnTo>
                  <a:lnTo>
                    <a:pt x="1244" y="83"/>
                  </a:lnTo>
                  <a:lnTo>
                    <a:pt x="1242" y="83"/>
                  </a:lnTo>
                  <a:lnTo>
                    <a:pt x="1244" y="83"/>
                  </a:lnTo>
                  <a:lnTo>
                    <a:pt x="1244" y="81"/>
                  </a:lnTo>
                  <a:lnTo>
                    <a:pt x="1244" y="79"/>
                  </a:lnTo>
                  <a:lnTo>
                    <a:pt x="1246" y="79"/>
                  </a:lnTo>
                  <a:lnTo>
                    <a:pt x="1246" y="77"/>
                  </a:lnTo>
                  <a:lnTo>
                    <a:pt x="1248" y="77"/>
                  </a:lnTo>
                  <a:lnTo>
                    <a:pt x="1250" y="77"/>
                  </a:lnTo>
                  <a:lnTo>
                    <a:pt x="1250" y="75"/>
                  </a:lnTo>
                  <a:lnTo>
                    <a:pt x="1252" y="75"/>
                  </a:lnTo>
                  <a:lnTo>
                    <a:pt x="1252" y="73"/>
                  </a:lnTo>
                  <a:lnTo>
                    <a:pt x="1252" y="71"/>
                  </a:lnTo>
                  <a:lnTo>
                    <a:pt x="1252" y="69"/>
                  </a:lnTo>
                  <a:lnTo>
                    <a:pt x="1252" y="67"/>
                  </a:lnTo>
                  <a:lnTo>
                    <a:pt x="1252" y="65"/>
                  </a:lnTo>
                  <a:lnTo>
                    <a:pt x="1254" y="63"/>
                  </a:lnTo>
                  <a:lnTo>
                    <a:pt x="1256" y="63"/>
                  </a:lnTo>
                  <a:lnTo>
                    <a:pt x="1256" y="61"/>
                  </a:lnTo>
                  <a:lnTo>
                    <a:pt x="1256" y="59"/>
                  </a:lnTo>
                  <a:lnTo>
                    <a:pt x="1254" y="59"/>
                  </a:lnTo>
                  <a:lnTo>
                    <a:pt x="1254" y="57"/>
                  </a:lnTo>
                  <a:lnTo>
                    <a:pt x="1252" y="57"/>
                  </a:lnTo>
                  <a:lnTo>
                    <a:pt x="1250" y="57"/>
                  </a:lnTo>
                  <a:lnTo>
                    <a:pt x="1248" y="57"/>
                  </a:lnTo>
                  <a:lnTo>
                    <a:pt x="1246" y="57"/>
                  </a:lnTo>
                  <a:lnTo>
                    <a:pt x="1246" y="55"/>
                  </a:lnTo>
                  <a:lnTo>
                    <a:pt x="1244" y="55"/>
                  </a:lnTo>
                  <a:lnTo>
                    <a:pt x="1244" y="53"/>
                  </a:lnTo>
                  <a:lnTo>
                    <a:pt x="1244" y="52"/>
                  </a:lnTo>
                  <a:lnTo>
                    <a:pt x="1244" y="50"/>
                  </a:lnTo>
                  <a:lnTo>
                    <a:pt x="1246" y="50"/>
                  </a:lnTo>
                  <a:lnTo>
                    <a:pt x="1248" y="50"/>
                  </a:lnTo>
                  <a:lnTo>
                    <a:pt x="1250" y="50"/>
                  </a:lnTo>
                  <a:lnTo>
                    <a:pt x="1252" y="50"/>
                  </a:lnTo>
                  <a:lnTo>
                    <a:pt x="1254" y="50"/>
                  </a:lnTo>
                  <a:lnTo>
                    <a:pt x="1256" y="50"/>
                  </a:lnTo>
                  <a:lnTo>
                    <a:pt x="1258" y="50"/>
                  </a:lnTo>
                  <a:lnTo>
                    <a:pt x="1258" y="52"/>
                  </a:lnTo>
                  <a:lnTo>
                    <a:pt x="1256" y="52"/>
                  </a:lnTo>
                  <a:lnTo>
                    <a:pt x="1256" y="53"/>
                  </a:lnTo>
                  <a:lnTo>
                    <a:pt x="1256" y="55"/>
                  </a:lnTo>
                  <a:lnTo>
                    <a:pt x="1258" y="55"/>
                  </a:lnTo>
                  <a:lnTo>
                    <a:pt x="1260" y="55"/>
                  </a:lnTo>
                  <a:lnTo>
                    <a:pt x="1262" y="55"/>
                  </a:lnTo>
                  <a:lnTo>
                    <a:pt x="1262" y="53"/>
                  </a:lnTo>
                  <a:lnTo>
                    <a:pt x="1264" y="53"/>
                  </a:lnTo>
                  <a:lnTo>
                    <a:pt x="1264" y="52"/>
                  </a:lnTo>
                  <a:lnTo>
                    <a:pt x="1266" y="52"/>
                  </a:lnTo>
                  <a:lnTo>
                    <a:pt x="1266" y="50"/>
                  </a:lnTo>
                  <a:lnTo>
                    <a:pt x="1266" y="48"/>
                  </a:lnTo>
                  <a:lnTo>
                    <a:pt x="1268" y="48"/>
                  </a:lnTo>
                  <a:lnTo>
                    <a:pt x="1268" y="46"/>
                  </a:lnTo>
                  <a:lnTo>
                    <a:pt x="1269" y="46"/>
                  </a:lnTo>
                  <a:lnTo>
                    <a:pt x="1271" y="46"/>
                  </a:lnTo>
                  <a:lnTo>
                    <a:pt x="1273" y="46"/>
                  </a:lnTo>
                  <a:lnTo>
                    <a:pt x="1275" y="46"/>
                  </a:lnTo>
                  <a:lnTo>
                    <a:pt x="1275" y="48"/>
                  </a:lnTo>
                  <a:lnTo>
                    <a:pt x="1277" y="48"/>
                  </a:lnTo>
                  <a:lnTo>
                    <a:pt x="1277" y="50"/>
                  </a:lnTo>
                  <a:lnTo>
                    <a:pt x="1279" y="50"/>
                  </a:lnTo>
                  <a:lnTo>
                    <a:pt x="1281" y="50"/>
                  </a:lnTo>
                  <a:lnTo>
                    <a:pt x="1283" y="50"/>
                  </a:lnTo>
                  <a:lnTo>
                    <a:pt x="1285" y="50"/>
                  </a:lnTo>
                  <a:lnTo>
                    <a:pt x="1287" y="50"/>
                  </a:lnTo>
                  <a:lnTo>
                    <a:pt x="1289" y="50"/>
                  </a:lnTo>
                  <a:lnTo>
                    <a:pt x="1291" y="48"/>
                  </a:lnTo>
                  <a:lnTo>
                    <a:pt x="1293" y="48"/>
                  </a:lnTo>
                  <a:lnTo>
                    <a:pt x="1295" y="48"/>
                  </a:lnTo>
                  <a:lnTo>
                    <a:pt x="1295" y="50"/>
                  </a:lnTo>
                  <a:lnTo>
                    <a:pt x="1297" y="50"/>
                  </a:lnTo>
                  <a:lnTo>
                    <a:pt x="1299" y="50"/>
                  </a:lnTo>
                  <a:lnTo>
                    <a:pt x="1301" y="50"/>
                  </a:lnTo>
                  <a:lnTo>
                    <a:pt x="1303" y="50"/>
                  </a:lnTo>
                  <a:lnTo>
                    <a:pt x="1305" y="50"/>
                  </a:lnTo>
                  <a:lnTo>
                    <a:pt x="1305" y="48"/>
                  </a:lnTo>
                  <a:lnTo>
                    <a:pt x="1305" y="46"/>
                  </a:lnTo>
                  <a:lnTo>
                    <a:pt x="1307" y="44"/>
                  </a:lnTo>
                  <a:lnTo>
                    <a:pt x="1307" y="42"/>
                  </a:lnTo>
                  <a:lnTo>
                    <a:pt x="1307" y="40"/>
                  </a:lnTo>
                  <a:lnTo>
                    <a:pt x="1307" y="38"/>
                  </a:lnTo>
                  <a:lnTo>
                    <a:pt x="1309" y="38"/>
                  </a:lnTo>
                  <a:lnTo>
                    <a:pt x="1309" y="36"/>
                  </a:lnTo>
                  <a:lnTo>
                    <a:pt x="1311" y="36"/>
                  </a:lnTo>
                  <a:lnTo>
                    <a:pt x="1311" y="34"/>
                  </a:lnTo>
                  <a:lnTo>
                    <a:pt x="1313" y="34"/>
                  </a:lnTo>
                  <a:lnTo>
                    <a:pt x="1313" y="32"/>
                  </a:lnTo>
                  <a:lnTo>
                    <a:pt x="1315" y="32"/>
                  </a:lnTo>
                  <a:lnTo>
                    <a:pt x="1315" y="30"/>
                  </a:lnTo>
                  <a:lnTo>
                    <a:pt x="1317" y="30"/>
                  </a:lnTo>
                  <a:lnTo>
                    <a:pt x="1317" y="28"/>
                  </a:lnTo>
                  <a:lnTo>
                    <a:pt x="1319" y="28"/>
                  </a:lnTo>
                  <a:lnTo>
                    <a:pt x="1319" y="26"/>
                  </a:lnTo>
                  <a:lnTo>
                    <a:pt x="1319" y="24"/>
                  </a:lnTo>
                  <a:lnTo>
                    <a:pt x="1321" y="24"/>
                  </a:lnTo>
                  <a:lnTo>
                    <a:pt x="1321" y="22"/>
                  </a:lnTo>
                  <a:lnTo>
                    <a:pt x="1323" y="22"/>
                  </a:lnTo>
                  <a:lnTo>
                    <a:pt x="1323" y="20"/>
                  </a:lnTo>
                  <a:lnTo>
                    <a:pt x="1325" y="20"/>
                  </a:lnTo>
                  <a:lnTo>
                    <a:pt x="1325" y="18"/>
                  </a:lnTo>
                  <a:lnTo>
                    <a:pt x="1325" y="16"/>
                  </a:lnTo>
                  <a:lnTo>
                    <a:pt x="1327" y="16"/>
                  </a:lnTo>
                  <a:lnTo>
                    <a:pt x="1329" y="16"/>
                  </a:lnTo>
                  <a:lnTo>
                    <a:pt x="1329" y="18"/>
                  </a:lnTo>
                  <a:lnTo>
                    <a:pt x="1331" y="18"/>
                  </a:lnTo>
                  <a:lnTo>
                    <a:pt x="1331" y="20"/>
                  </a:lnTo>
                  <a:lnTo>
                    <a:pt x="1333" y="20"/>
                  </a:lnTo>
                  <a:lnTo>
                    <a:pt x="1333" y="22"/>
                  </a:lnTo>
                  <a:lnTo>
                    <a:pt x="1335" y="22"/>
                  </a:lnTo>
                  <a:lnTo>
                    <a:pt x="1337" y="22"/>
                  </a:lnTo>
                  <a:lnTo>
                    <a:pt x="1338" y="22"/>
                  </a:lnTo>
                  <a:lnTo>
                    <a:pt x="1340" y="22"/>
                  </a:lnTo>
                  <a:lnTo>
                    <a:pt x="1342" y="22"/>
                  </a:lnTo>
                  <a:lnTo>
                    <a:pt x="1344" y="22"/>
                  </a:lnTo>
                  <a:lnTo>
                    <a:pt x="1346" y="22"/>
                  </a:lnTo>
                  <a:lnTo>
                    <a:pt x="1346" y="20"/>
                  </a:lnTo>
                  <a:lnTo>
                    <a:pt x="1348" y="20"/>
                  </a:lnTo>
                  <a:lnTo>
                    <a:pt x="1348" y="18"/>
                  </a:lnTo>
                  <a:lnTo>
                    <a:pt x="1350" y="18"/>
                  </a:lnTo>
                  <a:lnTo>
                    <a:pt x="1350" y="16"/>
                  </a:lnTo>
                  <a:lnTo>
                    <a:pt x="1352" y="16"/>
                  </a:lnTo>
                  <a:lnTo>
                    <a:pt x="1352" y="14"/>
                  </a:lnTo>
                  <a:lnTo>
                    <a:pt x="1354" y="14"/>
                  </a:lnTo>
                  <a:lnTo>
                    <a:pt x="1354" y="12"/>
                  </a:lnTo>
                  <a:lnTo>
                    <a:pt x="1354" y="10"/>
                  </a:lnTo>
                  <a:lnTo>
                    <a:pt x="1356" y="10"/>
                  </a:lnTo>
                  <a:lnTo>
                    <a:pt x="1358" y="10"/>
                  </a:lnTo>
                  <a:lnTo>
                    <a:pt x="1360" y="8"/>
                  </a:lnTo>
                  <a:lnTo>
                    <a:pt x="1360" y="10"/>
                  </a:lnTo>
                  <a:lnTo>
                    <a:pt x="1362" y="10"/>
                  </a:lnTo>
                  <a:lnTo>
                    <a:pt x="1364" y="10"/>
                  </a:lnTo>
                  <a:lnTo>
                    <a:pt x="1366" y="10"/>
                  </a:lnTo>
                  <a:lnTo>
                    <a:pt x="1366" y="8"/>
                  </a:lnTo>
                  <a:lnTo>
                    <a:pt x="1368" y="8"/>
                  </a:lnTo>
                  <a:lnTo>
                    <a:pt x="1370" y="8"/>
                  </a:lnTo>
                  <a:lnTo>
                    <a:pt x="1372" y="8"/>
                  </a:lnTo>
                  <a:lnTo>
                    <a:pt x="1374" y="8"/>
                  </a:lnTo>
                  <a:lnTo>
                    <a:pt x="1376" y="8"/>
                  </a:lnTo>
                  <a:lnTo>
                    <a:pt x="1376" y="6"/>
                  </a:lnTo>
                  <a:lnTo>
                    <a:pt x="1378" y="6"/>
                  </a:lnTo>
                  <a:lnTo>
                    <a:pt x="1378" y="4"/>
                  </a:lnTo>
                  <a:lnTo>
                    <a:pt x="1380" y="4"/>
                  </a:lnTo>
                  <a:lnTo>
                    <a:pt x="1380" y="2"/>
                  </a:lnTo>
                  <a:lnTo>
                    <a:pt x="1382" y="2"/>
                  </a:lnTo>
                  <a:lnTo>
                    <a:pt x="1382" y="0"/>
                  </a:lnTo>
                  <a:lnTo>
                    <a:pt x="1384" y="0"/>
                  </a:lnTo>
                  <a:lnTo>
                    <a:pt x="1386" y="0"/>
                  </a:lnTo>
                  <a:lnTo>
                    <a:pt x="1386" y="2"/>
                  </a:lnTo>
                  <a:lnTo>
                    <a:pt x="1388" y="2"/>
                  </a:lnTo>
                  <a:lnTo>
                    <a:pt x="1390" y="2"/>
                  </a:lnTo>
                  <a:close/>
                </a:path>
              </a:pathLst>
            </a:custGeom>
            <a:solidFill>
              <a:srgbClr val="DCE6F1"/>
            </a:solidFill>
            <a:ln w="12700">
              <a:solidFill>
                <a:srgbClr xmlns:mc="http://schemas.openxmlformats.org/markup-compatibility/2006" xmlns:a14="http://schemas.microsoft.com/office/drawing/2010/main" val="808080" mc:Ignorable="a14" a14:legacySpreadsheetColorIndex="23"/>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12" name="A404">
            <a:extLst>
              <a:ext uri="{FF2B5EF4-FFF2-40B4-BE49-F238E27FC236}">
                <a16:creationId xmlns:a16="http://schemas.microsoft.com/office/drawing/2014/main" xmlns="" id="{00000000-0008-0000-0800-000004000000}"/>
              </a:ext>
            </a:extLst>
          </xdr:cNvPr>
          <xdr:cNvGrpSpPr/>
        </xdr:nvGrpSpPr>
        <xdr:grpSpPr>
          <a:xfrm>
            <a:off x="10715404" y="12851570"/>
            <a:ext cx="1070461" cy="1788729"/>
            <a:chOff x="3028950" y="3278188"/>
            <a:chExt cx="1452563" cy="2778125"/>
          </a:xfrm>
        </xdr:grpSpPr>
        <xdr:sp macro="" textlink="">
          <xdr:nvSpPr>
            <xdr:cNvPr id="40" name="404_X">
              <a:extLst>
                <a:ext uri="{FF2B5EF4-FFF2-40B4-BE49-F238E27FC236}">
                  <a16:creationId xmlns:a16="http://schemas.microsoft.com/office/drawing/2014/main" xmlns="" id="{00000000-0008-0000-0800-00001F000000}"/>
                </a:ext>
              </a:extLst>
            </xdr:cNvPr>
            <xdr:cNvSpPr>
              <a:spLocks/>
            </xdr:cNvSpPr>
          </xdr:nvSpPr>
          <xdr:spPr bwMode="auto">
            <a:xfrm>
              <a:off x="3230563" y="4967288"/>
              <a:ext cx="4763" cy="6350"/>
            </a:xfrm>
            <a:custGeom>
              <a:avLst/>
              <a:gdLst>
                <a:gd name="T0" fmla="*/ 3 w 3"/>
                <a:gd name="T1" fmla="*/ 2 h 4"/>
                <a:gd name="T2" fmla="*/ 3 w 3"/>
                <a:gd name="T3" fmla="*/ 2 h 4"/>
                <a:gd name="T4" fmla="*/ 3 w 3"/>
                <a:gd name="T5" fmla="*/ 2 h 4"/>
                <a:gd name="T6" fmla="*/ 3 w 3"/>
                <a:gd name="T7" fmla="*/ 2 h 4"/>
                <a:gd name="T8" fmla="*/ 3 w 3"/>
                <a:gd name="T9" fmla="*/ 2 h 4"/>
                <a:gd name="T10" fmla="*/ 3 w 3"/>
                <a:gd name="T11" fmla="*/ 2 h 4"/>
                <a:gd name="T12" fmla="*/ 2 w 3"/>
                <a:gd name="T13" fmla="*/ 4 h 4"/>
                <a:gd name="T14" fmla="*/ 2 w 3"/>
                <a:gd name="T15" fmla="*/ 4 h 4"/>
                <a:gd name="T16" fmla="*/ 2 w 3"/>
                <a:gd name="T17" fmla="*/ 4 h 4"/>
                <a:gd name="T18" fmla="*/ 2 w 3"/>
                <a:gd name="T19" fmla="*/ 4 h 4"/>
                <a:gd name="T20" fmla="*/ 2 w 3"/>
                <a:gd name="T21" fmla="*/ 4 h 4"/>
                <a:gd name="T22" fmla="*/ 2 w 3"/>
                <a:gd name="T23" fmla="*/ 4 h 4"/>
                <a:gd name="T24" fmla="*/ 2 w 3"/>
                <a:gd name="T25" fmla="*/ 4 h 4"/>
                <a:gd name="T26" fmla="*/ 2 w 3"/>
                <a:gd name="T27" fmla="*/ 4 h 4"/>
                <a:gd name="T28" fmla="*/ 2 w 3"/>
                <a:gd name="T29" fmla="*/ 4 h 4"/>
                <a:gd name="T30" fmla="*/ 2 w 3"/>
                <a:gd name="T31" fmla="*/ 4 h 4"/>
                <a:gd name="T32" fmla="*/ 2 w 3"/>
                <a:gd name="T33" fmla="*/ 4 h 4"/>
                <a:gd name="T34" fmla="*/ 2 w 3"/>
                <a:gd name="T35" fmla="*/ 4 h 4"/>
                <a:gd name="T36" fmla="*/ 2 w 3"/>
                <a:gd name="T37" fmla="*/ 2 h 4"/>
                <a:gd name="T38" fmla="*/ 0 w 3"/>
                <a:gd name="T39" fmla="*/ 2 h 4"/>
                <a:gd name="T40" fmla="*/ 0 w 3"/>
                <a:gd name="T41" fmla="*/ 2 h 4"/>
                <a:gd name="T42" fmla="*/ 0 w 3"/>
                <a:gd name="T43" fmla="*/ 2 h 4"/>
                <a:gd name="T44" fmla="*/ 0 w 3"/>
                <a:gd name="T45" fmla="*/ 2 h 4"/>
                <a:gd name="T46" fmla="*/ 0 w 3"/>
                <a:gd name="T47" fmla="*/ 2 h 4"/>
                <a:gd name="T48" fmla="*/ 0 w 3"/>
                <a:gd name="T49" fmla="*/ 2 h 4"/>
                <a:gd name="T50" fmla="*/ 0 w 3"/>
                <a:gd name="T51" fmla="*/ 2 h 4"/>
                <a:gd name="T52" fmla="*/ 2 w 3"/>
                <a:gd name="T53" fmla="*/ 2 h 4"/>
                <a:gd name="T54" fmla="*/ 0 w 3"/>
                <a:gd name="T55" fmla="*/ 2 h 4"/>
                <a:gd name="T56" fmla="*/ 0 w 3"/>
                <a:gd name="T57" fmla="*/ 2 h 4"/>
                <a:gd name="T58" fmla="*/ 0 w 3"/>
                <a:gd name="T59" fmla="*/ 2 h 4"/>
                <a:gd name="T60" fmla="*/ 0 w 3"/>
                <a:gd name="T61" fmla="*/ 2 h 4"/>
                <a:gd name="T62" fmla="*/ 0 w 3"/>
                <a:gd name="T63" fmla="*/ 0 h 4"/>
                <a:gd name="T64" fmla="*/ 0 w 3"/>
                <a:gd name="T65" fmla="*/ 0 h 4"/>
                <a:gd name="T66" fmla="*/ 0 w 3"/>
                <a:gd name="T67" fmla="*/ 0 h 4"/>
                <a:gd name="T68" fmla="*/ 0 w 3"/>
                <a:gd name="T69" fmla="*/ 0 h 4"/>
                <a:gd name="T70" fmla="*/ 0 w 3"/>
                <a:gd name="T71" fmla="*/ 0 h 4"/>
                <a:gd name="T72" fmla="*/ 0 w 3"/>
                <a:gd name="T73" fmla="*/ 0 h 4"/>
                <a:gd name="T74" fmla="*/ 2 w 3"/>
                <a:gd name="T75" fmla="*/ 0 h 4"/>
                <a:gd name="T76" fmla="*/ 2 w 3"/>
                <a:gd name="T77" fmla="*/ 0 h 4"/>
                <a:gd name="T78" fmla="*/ 2 w 3"/>
                <a:gd name="T79" fmla="*/ 0 h 4"/>
                <a:gd name="T80" fmla="*/ 2 w 3"/>
                <a:gd name="T81" fmla="*/ 0 h 4"/>
                <a:gd name="T82" fmla="*/ 2 w 3"/>
                <a:gd name="T83" fmla="*/ 0 h 4"/>
                <a:gd name="T84" fmla="*/ 2 w 3"/>
                <a:gd name="T85" fmla="*/ 0 h 4"/>
                <a:gd name="T86" fmla="*/ 2 w 3"/>
                <a:gd name="T87" fmla="*/ 0 h 4"/>
                <a:gd name="T88" fmla="*/ 2 w 3"/>
                <a:gd name="T89" fmla="*/ 0 h 4"/>
                <a:gd name="T90" fmla="*/ 2 w 3"/>
                <a:gd name="T91" fmla="*/ 0 h 4"/>
                <a:gd name="T92" fmla="*/ 2 w 3"/>
                <a:gd name="T93" fmla="*/ 0 h 4"/>
                <a:gd name="T94" fmla="*/ 2 w 3"/>
                <a:gd name="T95" fmla="*/ 0 h 4"/>
                <a:gd name="T96" fmla="*/ 3 w 3"/>
                <a:gd name="T97" fmla="*/ 0 h 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Lst>
              <a:rect l="0" t="0" r="r" b="b"/>
              <a:pathLst>
                <a:path w="3" h="4">
                  <a:moveTo>
                    <a:pt x="3" y="0"/>
                  </a:move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2" y="2"/>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2"/>
                  </a:lnTo>
                  <a:lnTo>
                    <a:pt x="0" y="2"/>
                  </a:ln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3" y="0"/>
                  </a:lnTo>
                  <a:lnTo>
                    <a:pt x="3" y="0"/>
                  </a:lnTo>
                  <a:lnTo>
                    <a:pt x="3" y="0"/>
                  </a:lnTo>
                  <a:lnTo>
                    <a:pt x="3"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1" name="404_W">
              <a:extLst>
                <a:ext uri="{FF2B5EF4-FFF2-40B4-BE49-F238E27FC236}">
                  <a16:creationId xmlns:a16="http://schemas.microsoft.com/office/drawing/2014/main" xmlns="" id="{00000000-0008-0000-0800-000020000000}"/>
                </a:ext>
              </a:extLst>
            </xdr:cNvPr>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2" name="404_V">
              <a:extLst>
                <a:ext uri="{FF2B5EF4-FFF2-40B4-BE49-F238E27FC236}">
                  <a16:creationId xmlns:a16="http://schemas.microsoft.com/office/drawing/2014/main" xmlns="" id="{00000000-0008-0000-0800-000021000000}"/>
                </a:ext>
              </a:extLst>
            </xdr:cNvPr>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3" name="404_U">
              <a:extLst>
                <a:ext uri="{FF2B5EF4-FFF2-40B4-BE49-F238E27FC236}">
                  <a16:creationId xmlns:a16="http://schemas.microsoft.com/office/drawing/2014/main" xmlns="" id="{00000000-0008-0000-0800-000022000000}"/>
                </a:ext>
              </a:extLst>
            </xdr:cNvPr>
            <xdr:cNvSpPr>
              <a:spLocks/>
            </xdr:cNvSpPr>
          </xdr:nvSpPr>
          <xdr:spPr bwMode="auto">
            <a:xfrm>
              <a:off x="3063875" y="4676775"/>
              <a:ext cx="3175" cy="0"/>
            </a:xfrm>
            <a:custGeom>
              <a:avLst/>
              <a:gdLst>
                <a:gd name="T0" fmla="*/ 0 w 2"/>
                <a:gd name="T1" fmla="*/ 0 w 2"/>
                <a:gd name="T2" fmla="*/ 0 w 2"/>
                <a:gd name="T3" fmla="*/ 0 w 2"/>
                <a:gd name="T4" fmla="*/ 0 w 2"/>
                <a:gd name="T5" fmla="*/ 0 w 2"/>
                <a:gd name="T6" fmla="*/ 0 w 2"/>
                <a:gd name="T7" fmla="*/ 0 w 2"/>
                <a:gd name="T8" fmla="*/ 0 w 2"/>
                <a:gd name="T9" fmla="*/ 2 w 2"/>
                <a:gd name="T10" fmla="*/ 2 w 2"/>
                <a:gd name="T11" fmla="*/ 2 w 2"/>
                <a:gd name="T12" fmla="*/ 2 w 2"/>
                <a:gd name="T13" fmla="*/ 2 w 2"/>
                <a:gd name="T14" fmla="*/ 2 w 2"/>
                <a:gd name="T15" fmla="*/ 0 w 2"/>
                <a:gd name="T16" fmla="*/ 0 w 2"/>
                <a:gd name="T17" fmla="*/ 0 w 2"/>
                <a:gd name="T18" fmla="*/ 0 w 2"/>
                <a:gd name="T19" fmla="*/ 0 w 2"/>
                <a:gd name="T20" fmla="*/ 0 w 2"/>
                <a:gd name="T21" fmla="*/ 0 w 2"/>
                <a:gd name="T22" fmla="*/ 0 w 2"/>
                <a:gd name="T23" fmla="*/ 0 w 2"/>
                <a:gd name="T24" fmla="*/ 0 w 2"/>
                <a:gd name="T25" fmla="*/ 0 w 2"/>
                <a:gd name="T26" fmla="*/ 0 w 2"/>
                <a:gd name="T27" fmla="*/ 0 w 2"/>
                <a:gd name="T28" fmla="*/ 0 w 2"/>
                <a:gd name="T29" fmla="*/ 0 w 2"/>
                <a:gd name="T30" fmla="*/ 0 w 2"/>
                <a:gd name="T31" fmla="*/ 0 w 2"/>
                <a:gd name="T32" fmla="*/ 0 w 2"/>
                <a:gd name="T33" fmla="*/ 0 w 2"/>
                <a:gd name="T34" fmla="*/ 0 w 2"/>
                <a:gd name="T35" fmla="*/ 0 w 2"/>
                <a:gd name="T36" fmla="*/ 0 w 2"/>
                <a:gd name="T37" fmla="*/ 0 w 2"/>
                <a:gd name="T38" fmla="*/ 0 w 2"/>
                <a:gd name="T39" fmla="*/ 0 w 2"/>
                <a:gd name="T40" fmla="*/ 0 w 2"/>
                <a:gd name="T41" fmla="*/ 0 w 2"/>
                <a:gd name="T42" fmla="*/ 0 w 2"/>
                <a:gd name="T43" fmla="*/ 0 w 2"/>
                <a:gd name="T44" fmla="*/ 0 w 2"/>
                <a:gd name="T45" fmla="*/ 0 w 2"/>
                <a:gd name="T46" fmla="*/ 0 w 2"/>
                <a:gd name="T47" fmla="*/ 0 w 2"/>
                <a:gd name="T48" fmla="*/ 0 w 2"/>
                <a:gd name="T49" fmla="*/ 0 w 2"/>
                <a:gd name="T50" fmla="*/ 0 w 2"/>
                <a:gd name="T51" fmla="*/ 0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 ang="0">
                  <a:pos x="T34" y="0"/>
                </a:cxn>
                <a:cxn ang="0">
                  <a:pos x="T35" y="0"/>
                </a:cxn>
                <a:cxn ang="0">
                  <a:pos x="T36" y="0"/>
                </a:cxn>
                <a:cxn ang="0">
                  <a:pos x="T37" y="0"/>
                </a:cxn>
                <a:cxn ang="0">
                  <a:pos x="T38" y="0"/>
                </a:cxn>
                <a:cxn ang="0">
                  <a:pos x="T39" y="0"/>
                </a:cxn>
                <a:cxn ang="0">
                  <a:pos x="T40" y="0"/>
                </a:cxn>
                <a:cxn ang="0">
                  <a:pos x="T41" y="0"/>
                </a:cxn>
                <a:cxn ang="0">
                  <a:pos x="T42" y="0"/>
                </a:cxn>
                <a:cxn ang="0">
                  <a:pos x="T43" y="0"/>
                </a:cxn>
                <a:cxn ang="0">
                  <a:pos x="T44" y="0"/>
                </a:cxn>
                <a:cxn ang="0">
                  <a:pos x="T45" y="0"/>
                </a:cxn>
                <a:cxn ang="0">
                  <a:pos x="T46" y="0"/>
                </a:cxn>
                <a:cxn ang="0">
                  <a:pos x="T47" y="0"/>
                </a:cxn>
                <a:cxn ang="0">
                  <a:pos x="T48" y="0"/>
                </a:cxn>
                <a:cxn ang="0">
                  <a:pos x="T49" y="0"/>
                </a:cxn>
                <a:cxn ang="0">
                  <a:pos x="T50" y="0"/>
                </a:cxn>
                <a:cxn ang="0">
                  <a:pos x="T51" y="0"/>
                </a:cxn>
              </a:cxnLst>
              <a:rect l="0" t="0" r="r" b="b"/>
              <a:pathLst>
                <a:path w="2">
                  <a:moveTo>
                    <a:pt x="0" y="0"/>
                  </a:moveTo>
                  <a:lnTo>
                    <a:pt x="0" y="0"/>
                  </a:lnTo>
                  <a:lnTo>
                    <a:pt x="0" y="0"/>
                  </a:lnTo>
                  <a:lnTo>
                    <a:pt x="0" y="0"/>
                  </a:lnTo>
                  <a:lnTo>
                    <a:pt x="0" y="0"/>
                  </a:lnTo>
                  <a:lnTo>
                    <a:pt x="0" y="0"/>
                  </a:lnTo>
                  <a:lnTo>
                    <a:pt x="0" y="0"/>
                  </a:lnTo>
                  <a:lnTo>
                    <a:pt x="0" y="0"/>
                  </a:lnTo>
                  <a:lnTo>
                    <a:pt x="0"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4" name="404_T">
              <a:extLst>
                <a:ext uri="{FF2B5EF4-FFF2-40B4-BE49-F238E27FC236}">
                  <a16:creationId xmlns:a16="http://schemas.microsoft.com/office/drawing/2014/main" xmlns="" id="{00000000-0008-0000-0800-000023000000}"/>
                </a:ext>
              </a:extLst>
            </xdr:cNvPr>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5" name="404_S">
              <a:extLst>
                <a:ext uri="{FF2B5EF4-FFF2-40B4-BE49-F238E27FC236}">
                  <a16:creationId xmlns:a16="http://schemas.microsoft.com/office/drawing/2014/main" xmlns="" id="{00000000-0008-0000-0800-000024000000}"/>
                </a:ext>
              </a:extLst>
            </xdr:cNvPr>
            <xdr:cNvSpPr>
              <a:spLocks/>
            </xdr:cNvSpPr>
          </xdr:nvSpPr>
          <xdr:spPr bwMode="auto">
            <a:xfrm>
              <a:off x="3060700" y="4676775"/>
              <a:ext cx="3175" cy="0"/>
            </a:xfrm>
            <a:custGeom>
              <a:avLst/>
              <a:gdLst>
                <a:gd name="T0" fmla="*/ 2 w 2"/>
                <a:gd name="T1" fmla="*/ 2 w 2"/>
                <a:gd name="T2" fmla="*/ 2 w 2"/>
                <a:gd name="T3" fmla="*/ 2 w 2"/>
                <a:gd name="T4" fmla="*/ 2 w 2"/>
                <a:gd name="T5" fmla="*/ 2 w 2"/>
                <a:gd name="T6" fmla="*/ 2 w 2"/>
                <a:gd name="T7" fmla="*/ 2 w 2"/>
                <a:gd name="T8" fmla="*/ 2 w 2"/>
                <a:gd name="T9" fmla="*/ 2 w 2"/>
                <a:gd name="T10" fmla="*/ 2 w 2"/>
                <a:gd name="T11" fmla="*/ 2 w 2"/>
                <a:gd name="T12" fmla="*/ 2 w 2"/>
                <a:gd name="T13" fmla="*/ 2 w 2"/>
                <a:gd name="T14" fmla="*/ 2 w 2"/>
                <a:gd name="T15" fmla="*/ 2 w 2"/>
                <a:gd name="T16" fmla="*/ 2 w 2"/>
                <a:gd name="T17" fmla="*/ 2 w 2"/>
                <a:gd name="T18" fmla="*/ 2 w 2"/>
                <a:gd name="T19" fmla="*/ 2 w 2"/>
                <a:gd name="T20" fmla="*/ 2 w 2"/>
                <a:gd name="T21" fmla="*/ 2 w 2"/>
                <a:gd name="T22" fmla="*/ 2 w 2"/>
                <a:gd name="T23" fmla="*/ 0 w 2"/>
                <a:gd name="T24" fmla="*/ 0 w 2"/>
                <a:gd name="T25" fmla="*/ 0 w 2"/>
                <a:gd name="T26" fmla="*/ 0 w 2"/>
                <a:gd name="T27" fmla="*/ 0 w 2"/>
                <a:gd name="T28" fmla="*/ 0 w 2"/>
                <a:gd name="T29" fmla="*/ 0 w 2"/>
                <a:gd name="T30" fmla="*/ 0 w 2"/>
                <a:gd name="T31" fmla="*/ 0 w 2"/>
                <a:gd name="T32" fmla="*/ 2 w 2"/>
                <a:gd name="T33" fmla="*/ 2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Lst>
              <a:rect l="0" t="0" r="r" b="b"/>
              <a:pathLst>
                <a:path w="2">
                  <a:moveTo>
                    <a:pt x="2" y="0"/>
                  </a:move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2" y="0"/>
                  </a:lnTo>
                  <a:lnTo>
                    <a:pt x="2" y="0"/>
                  </a:lnTo>
                  <a:lnTo>
                    <a:pt x="2" y="0"/>
                  </a:lnTo>
                  <a:lnTo>
                    <a:pt x="2"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6" name="404_R">
              <a:extLst>
                <a:ext uri="{FF2B5EF4-FFF2-40B4-BE49-F238E27FC236}">
                  <a16:creationId xmlns:a16="http://schemas.microsoft.com/office/drawing/2014/main" xmlns="" id="{00000000-0008-0000-0800-000025000000}"/>
                </a:ext>
              </a:extLst>
            </xdr:cNvPr>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7" name="404_Q">
              <a:extLst>
                <a:ext uri="{FF2B5EF4-FFF2-40B4-BE49-F238E27FC236}">
                  <a16:creationId xmlns:a16="http://schemas.microsoft.com/office/drawing/2014/main" xmlns="" id="{00000000-0008-0000-0800-000026000000}"/>
                </a:ext>
              </a:extLst>
            </xdr:cNvPr>
            <xdr:cNvSpPr>
              <a:spLocks/>
            </xdr:cNvSpPr>
          </xdr:nvSpPr>
          <xdr:spPr bwMode="auto">
            <a:xfrm>
              <a:off x="3063875" y="4676775"/>
              <a:ext cx="3175" cy="0"/>
            </a:xfrm>
            <a:custGeom>
              <a:avLst/>
              <a:gdLst>
                <a:gd name="T0" fmla="*/ 2 w 2"/>
                <a:gd name="T1" fmla="*/ 2 w 2"/>
                <a:gd name="T2" fmla="*/ 2 w 2"/>
                <a:gd name="T3" fmla="*/ 2 w 2"/>
                <a:gd name="T4" fmla="*/ 0 w 2"/>
                <a:gd name="T5" fmla="*/ 0 w 2"/>
                <a:gd name="T6" fmla="*/ 0 w 2"/>
                <a:gd name="T7" fmla="*/ 0 w 2"/>
                <a:gd name="T8" fmla="*/ 0 w 2"/>
                <a:gd name="T9" fmla="*/ 0 w 2"/>
                <a:gd name="T10" fmla="*/ 0 w 2"/>
                <a:gd name="T11" fmla="*/ 0 w 2"/>
                <a:gd name="T12" fmla="*/ 2 w 2"/>
                <a:gd name="T13" fmla="*/ 2 w 2"/>
                <a:gd name="T14" fmla="*/ 2 w 2"/>
                <a:gd name="T15" fmla="*/ 2 w 2"/>
                <a:gd name="T16" fmla="*/ 2 w 2"/>
                <a:gd name="T17" fmla="*/ 2 w 2"/>
                <a:gd name="T18" fmla="*/ 2 w 2"/>
                <a:gd name="T19" fmla="*/ 2 w 2"/>
                <a:gd name="T20" fmla="*/ 2 w 2"/>
                <a:gd name="T21" fmla="*/ 2 w 2"/>
                <a:gd name="T22" fmla="*/ 2 w 2"/>
                <a:gd name="T23" fmla="*/ 2 w 2"/>
                <a:gd name="T24" fmla="*/ 2 w 2"/>
                <a:gd name="T25" fmla="*/ 2 w 2"/>
                <a:gd name="T26" fmla="*/ 2 w 2"/>
                <a:gd name="T27" fmla="*/ 2 w 2"/>
                <a:gd name="T28" fmla="*/ 2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Lst>
              <a:rect l="0" t="0" r="r" b="b"/>
              <a:pathLst>
                <a:path w="2">
                  <a:moveTo>
                    <a:pt x="2" y="0"/>
                  </a:moveTo>
                  <a:lnTo>
                    <a:pt x="2" y="0"/>
                  </a:lnTo>
                  <a:lnTo>
                    <a:pt x="2" y="0"/>
                  </a:lnTo>
                  <a:lnTo>
                    <a:pt x="2" y="0"/>
                  </a:lnTo>
                  <a:lnTo>
                    <a:pt x="0" y="0"/>
                  </a:lnTo>
                  <a:lnTo>
                    <a:pt x="0" y="0"/>
                  </a:lnTo>
                  <a:lnTo>
                    <a:pt x="0" y="0"/>
                  </a:lnTo>
                  <a:lnTo>
                    <a:pt x="0" y="0"/>
                  </a:lnTo>
                  <a:lnTo>
                    <a:pt x="0" y="0"/>
                  </a:lnTo>
                  <a:lnTo>
                    <a:pt x="0" y="0"/>
                  </a:lnTo>
                  <a:lnTo>
                    <a:pt x="0" y="0"/>
                  </a:ln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8" name="404_P">
              <a:extLst>
                <a:ext uri="{FF2B5EF4-FFF2-40B4-BE49-F238E27FC236}">
                  <a16:creationId xmlns:a16="http://schemas.microsoft.com/office/drawing/2014/main" xmlns="" id="{00000000-0008-0000-0800-000027000000}"/>
                </a:ext>
              </a:extLst>
            </xdr:cNvPr>
            <xdr:cNvSpPr>
              <a:spLocks/>
            </xdr:cNvSpPr>
          </xdr:nvSpPr>
          <xdr:spPr bwMode="auto">
            <a:xfrm>
              <a:off x="3067050"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9" name="404_O">
              <a:extLst>
                <a:ext uri="{FF2B5EF4-FFF2-40B4-BE49-F238E27FC236}">
                  <a16:creationId xmlns:a16="http://schemas.microsoft.com/office/drawing/2014/main" xmlns="" id="{00000000-0008-0000-0800-000028000000}"/>
                </a:ext>
              </a:extLst>
            </xdr:cNvPr>
            <xdr:cNvSpPr>
              <a:spLocks/>
            </xdr:cNvSpPr>
          </xdr:nvSpPr>
          <xdr:spPr bwMode="auto">
            <a:xfrm>
              <a:off x="3067050"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0" name="404_N">
              <a:extLst>
                <a:ext uri="{FF2B5EF4-FFF2-40B4-BE49-F238E27FC236}">
                  <a16:creationId xmlns:a16="http://schemas.microsoft.com/office/drawing/2014/main" xmlns="" id="{00000000-0008-0000-0800-000029000000}"/>
                </a:ext>
              </a:extLst>
            </xdr:cNvPr>
            <xdr:cNvSpPr>
              <a:spLocks/>
            </xdr:cNvSpPr>
          </xdr:nvSpPr>
          <xdr:spPr bwMode="auto">
            <a:xfrm>
              <a:off x="3070225"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1" name="404_M">
              <a:extLst>
                <a:ext uri="{FF2B5EF4-FFF2-40B4-BE49-F238E27FC236}">
                  <a16:creationId xmlns:a16="http://schemas.microsoft.com/office/drawing/2014/main" xmlns="" id="{00000000-0008-0000-0800-00002A000000}"/>
                </a:ext>
              </a:extLst>
            </xdr:cNvPr>
            <xdr:cNvSpPr>
              <a:spLocks/>
            </xdr:cNvSpPr>
          </xdr:nvSpPr>
          <xdr:spPr bwMode="auto">
            <a:xfrm>
              <a:off x="3067050" y="46704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2" name="404_L">
              <a:extLst>
                <a:ext uri="{FF2B5EF4-FFF2-40B4-BE49-F238E27FC236}">
                  <a16:creationId xmlns:a16="http://schemas.microsoft.com/office/drawing/2014/main" xmlns="" id="{00000000-0008-0000-0800-00002B000000}"/>
                </a:ext>
              </a:extLst>
            </xdr:cNvPr>
            <xdr:cNvSpPr>
              <a:spLocks/>
            </xdr:cNvSpPr>
          </xdr:nvSpPr>
          <xdr:spPr bwMode="auto">
            <a:xfrm>
              <a:off x="3063875" y="4667250"/>
              <a:ext cx="3175" cy="0"/>
            </a:xfrm>
            <a:custGeom>
              <a:avLst/>
              <a:gdLst>
                <a:gd name="T0" fmla="*/ 0 w 2"/>
                <a:gd name="T1" fmla="*/ 2 w 2"/>
                <a:gd name="T2" fmla="*/ 2 w 2"/>
                <a:gd name="T3" fmla="*/ 2 w 2"/>
                <a:gd name="T4" fmla="*/ 2 w 2"/>
                <a:gd name="T5" fmla="*/ 2 w 2"/>
                <a:gd name="T6" fmla="*/ 2 w 2"/>
                <a:gd name="T7" fmla="*/ 2 w 2"/>
                <a:gd name="T8" fmla="*/ 2 w 2"/>
                <a:gd name="T9" fmla="*/ 2 w 2"/>
                <a:gd name="T10" fmla="*/ 2 w 2"/>
                <a:gd name="T11" fmla="*/ 2 w 2"/>
                <a:gd name="T12" fmla="*/ 2 w 2"/>
                <a:gd name="T13" fmla="*/ 2 w 2"/>
                <a:gd name="T14" fmla="*/ 2 w 2"/>
                <a:gd name="T15" fmla="*/ 2 w 2"/>
                <a:gd name="T16" fmla="*/ 2 w 2"/>
                <a:gd name="T17" fmla="*/ 2 w 2"/>
                <a:gd name="T18" fmla="*/ 0 w 2"/>
                <a:gd name="T19" fmla="*/ 0 w 2"/>
                <a:gd name="T20" fmla="*/ 0 w 2"/>
                <a:gd name="T21" fmla="*/ 0 w 2"/>
                <a:gd name="T22" fmla="*/ 0 w 2"/>
                <a:gd name="T23" fmla="*/ 0 w 2"/>
                <a:gd name="T24" fmla="*/ 0 w 2"/>
                <a:gd name="T25" fmla="*/ 0 w 2"/>
                <a:gd name="T26" fmla="*/ 0 w 2"/>
                <a:gd name="T27" fmla="*/ 0 w 2"/>
                <a:gd name="T28" fmla="*/ 0 w 2"/>
                <a:gd name="T29" fmla="*/ 0 w 2"/>
                <a:gd name="T30" fmla="*/ 0 w 2"/>
                <a:gd name="T31" fmla="*/ 0 w 2"/>
                <a:gd name="T32" fmla="*/ 0 w 2"/>
                <a:gd name="T33" fmla="*/ 0 w 2"/>
                <a:gd name="T34" fmla="*/ 0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 ang="0">
                  <a:pos x="T34" y="0"/>
                </a:cxn>
              </a:cxnLst>
              <a:rect l="0" t="0" r="r" b="b"/>
              <a:pathLst>
                <a:path w="2">
                  <a:moveTo>
                    <a:pt x="0" y="0"/>
                  </a:move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3" name="404_K">
              <a:extLst>
                <a:ext uri="{FF2B5EF4-FFF2-40B4-BE49-F238E27FC236}">
                  <a16:creationId xmlns:a16="http://schemas.microsoft.com/office/drawing/2014/main" xmlns="" id="{00000000-0008-0000-0800-00002C000000}"/>
                </a:ext>
              </a:extLst>
            </xdr:cNvPr>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4" name="404_J">
              <a:extLst>
                <a:ext uri="{FF2B5EF4-FFF2-40B4-BE49-F238E27FC236}">
                  <a16:creationId xmlns:a16="http://schemas.microsoft.com/office/drawing/2014/main" xmlns="" id="{00000000-0008-0000-0800-00002D000000}"/>
                </a:ext>
              </a:extLst>
            </xdr:cNvPr>
            <xdr:cNvSpPr>
              <a:spLocks/>
            </xdr:cNvSpPr>
          </xdr:nvSpPr>
          <xdr:spPr bwMode="auto">
            <a:xfrm>
              <a:off x="3070225" y="4664075"/>
              <a:ext cx="3175" cy="3175"/>
            </a:xfrm>
            <a:custGeom>
              <a:avLst/>
              <a:gdLst>
                <a:gd name="T0" fmla="*/ 2 w 2"/>
                <a:gd name="T1" fmla="*/ 0 h 2"/>
                <a:gd name="T2" fmla="*/ 2 w 2"/>
                <a:gd name="T3" fmla="*/ 0 h 2"/>
                <a:gd name="T4" fmla="*/ 2 w 2"/>
                <a:gd name="T5" fmla="*/ 0 h 2"/>
                <a:gd name="T6" fmla="*/ 2 w 2"/>
                <a:gd name="T7" fmla="*/ 0 h 2"/>
                <a:gd name="T8" fmla="*/ 2 w 2"/>
                <a:gd name="T9" fmla="*/ 0 h 2"/>
                <a:gd name="T10" fmla="*/ 2 w 2"/>
                <a:gd name="T11" fmla="*/ 0 h 2"/>
                <a:gd name="T12" fmla="*/ 2 w 2"/>
                <a:gd name="T13" fmla="*/ 0 h 2"/>
                <a:gd name="T14" fmla="*/ 2 w 2"/>
                <a:gd name="T15" fmla="*/ 0 h 2"/>
                <a:gd name="T16" fmla="*/ 2 w 2"/>
                <a:gd name="T17" fmla="*/ 0 h 2"/>
                <a:gd name="T18" fmla="*/ 2 w 2"/>
                <a:gd name="T19" fmla="*/ 0 h 2"/>
                <a:gd name="T20" fmla="*/ 2 w 2"/>
                <a:gd name="T21" fmla="*/ 0 h 2"/>
                <a:gd name="T22" fmla="*/ 2 w 2"/>
                <a:gd name="T23" fmla="*/ 0 h 2"/>
                <a:gd name="T24" fmla="*/ 2 w 2"/>
                <a:gd name="T25" fmla="*/ 0 h 2"/>
                <a:gd name="T26" fmla="*/ 2 w 2"/>
                <a:gd name="T27" fmla="*/ 0 h 2"/>
                <a:gd name="T28" fmla="*/ 2 w 2"/>
                <a:gd name="T29" fmla="*/ 0 h 2"/>
                <a:gd name="T30" fmla="*/ 2 w 2"/>
                <a:gd name="T31" fmla="*/ 0 h 2"/>
                <a:gd name="T32" fmla="*/ 2 w 2"/>
                <a:gd name="T33" fmla="*/ 0 h 2"/>
                <a:gd name="T34" fmla="*/ 2 w 2"/>
                <a:gd name="T35" fmla="*/ 2 h 2"/>
                <a:gd name="T36" fmla="*/ 0 w 2"/>
                <a:gd name="T37" fmla="*/ 2 h 2"/>
                <a:gd name="T38" fmla="*/ 0 w 2"/>
                <a:gd name="T39" fmla="*/ 2 h 2"/>
                <a:gd name="T40" fmla="*/ 0 w 2"/>
                <a:gd name="T41" fmla="*/ 2 h 2"/>
                <a:gd name="T42" fmla="*/ 0 w 2"/>
                <a:gd name="T43" fmla="*/ 2 h 2"/>
                <a:gd name="T44" fmla="*/ 0 w 2"/>
                <a:gd name="T45" fmla="*/ 2 h 2"/>
                <a:gd name="T46" fmla="*/ 0 w 2"/>
                <a:gd name="T47" fmla="*/ 2 h 2"/>
                <a:gd name="T48" fmla="*/ 0 w 2"/>
                <a:gd name="T49" fmla="*/ 2 h 2"/>
                <a:gd name="T50" fmla="*/ 0 w 2"/>
                <a:gd name="T51" fmla="*/ 2 h 2"/>
                <a:gd name="T52" fmla="*/ 0 w 2"/>
                <a:gd name="T53" fmla="*/ 2 h 2"/>
                <a:gd name="T54" fmla="*/ 0 w 2"/>
                <a:gd name="T55" fmla="*/ 0 h 2"/>
                <a:gd name="T56" fmla="*/ 0 w 2"/>
                <a:gd name="T57" fmla="*/ 0 h 2"/>
                <a:gd name="T58" fmla="*/ 0 w 2"/>
                <a:gd name="T59" fmla="*/ 0 h 2"/>
                <a:gd name="T60" fmla="*/ 0 w 2"/>
                <a:gd name="T61" fmla="*/ 0 h 2"/>
                <a:gd name="T62" fmla="*/ 0 w 2"/>
                <a:gd name="T63" fmla="*/ 0 h 2"/>
                <a:gd name="T64" fmla="*/ 0 w 2"/>
                <a:gd name="T65" fmla="*/ 0 h 2"/>
                <a:gd name="T66" fmla="*/ 0 w 2"/>
                <a:gd name="T67" fmla="*/ 0 h 2"/>
                <a:gd name="T68" fmla="*/ 0 w 2"/>
                <a:gd name="T69" fmla="*/ 0 h 2"/>
                <a:gd name="T70" fmla="*/ 0 w 2"/>
                <a:gd name="T71" fmla="*/ 0 h 2"/>
                <a:gd name="T72" fmla="*/ 0 w 2"/>
                <a:gd name="T73" fmla="*/ 0 h 2"/>
                <a:gd name="T74" fmla="*/ 0 w 2"/>
                <a:gd name="T75" fmla="*/ 0 h 2"/>
                <a:gd name="T76" fmla="*/ 0 w 2"/>
                <a:gd name="T77" fmla="*/ 0 h 2"/>
                <a:gd name="T78" fmla="*/ 0 w 2"/>
                <a:gd name="T79" fmla="*/ 0 h 2"/>
                <a:gd name="T80" fmla="*/ 0 w 2"/>
                <a:gd name="T81" fmla="*/ 0 h 2"/>
                <a:gd name="T82" fmla="*/ 0 w 2"/>
                <a:gd name="T83" fmla="*/ 0 h 2"/>
                <a:gd name="T84" fmla="*/ 2 w 2"/>
                <a:gd name="T85" fmla="*/ 0 h 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Lst>
              <a:rect l="0" t="0" r="r" b="b"/>
              <a:pathLst>
                <a:path w="2" h="2">
                  <a:moveTo>
                    <a:pt x="2" y="0"/>
                  </a:move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2"/>
                  </a:lnTo>
                  <a:lnTo>
                    <a:pt x="2" y="2"/>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2" y="0"/>
                  </a:lnTo>
                  <a:lnTo>
                    <a:pt x="2"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5" name="404_I">
              <a:extLst>
                <a:ext uri="{FF2B5EF4-FFF2-40B4-BE49-F238E27FC236}">
                  <a16:creationId xmlns:a16="http://schemas.microsoft.com/office/drawing/2014/main" xmlns="" id="{00000000-0008-0000-0800-00002E000000}"/>
                </a:ext>
              </a:extLst>
            </xdr:cNvPr>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6" name="404_H">
              <a:extLst>
                <a:ext uri="{FF2B5EF4-FFF2-40B4-BE49-F238E27FC236}">
                  <a16:creationId xmlns:a16="http://schemas.microsoft.com/office/drawing/2014/main" xmlns="" id="{00000000-0008-0000-0800-00002F000000}"/>
                </a:ext>
              </a:extLst>
            </xdr:cNvPr>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7" name="404_G">
              <a:extLst>
                <a:ext uri="{FF2B5EF4-FFF2-40B4-BE49-F238E27FC236}">
                  <a16:creationId xmlns:a16="http://schemas.microsoft.com/office/drawing/2014/main" xmlns="" id="{00000000-0008-0000-0800-000030000000}"/>
                </a:ext>
              </a:extLst>
            </xdr:cNvPr>
            <xdr:cNvSpPr>
              <a:spLocks/>
            </xdr:cNvSpPr>
          </xdr:nvSpPr>
          <xdr:spPr bwMode="auto">
            <a:xfrm>
              <a:off x="3079750" y="46577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8" name="404_F">
              <a:extLst>
                <a:ext uri="{FF2B5EF4-FFF2-40B4-BE49-F238E27FC236}">
                  <a16:creationId xmlns:a16="http://schemas.microsoft.com/office/drawing/2014/main" xmlns="" id="{00000000-0008-0000-0800-000031000000}"/>
                </a:ext>
              </a:extLst>
            </xdr:cNvPr>
            <xdr:cNvSpPr>
              <a:spLocks/>
            </xdr:cNvSpPr>
          </xdr:nvSpPr>
          <xdr:spPr bwMode="auto">
            <a:xfrm>
              <a:off x="3079750" y="46577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9" name="404_E">
              <a:extLst>
                <a:ext uri="{FF2B5EF4-FFF2-40B4-BE49-F238E27FC236}">
                  <a16:creationId xmlns:a16="http://schemas.microsoft.com/office/drawing/2014/main" xmlns="" id="{00000000-0008-0000-0800-000032000000}"/>
                </a:ext>
              </a:extLst>
            </xdr:cNvPr>
            <xdr:cNvSpPr>
              <a:spLocks/>
            </xdr:cNvSpPr>
          </xdr:nvSpPr>
          <xdr:spPr bwMode="auto">
            <a:xfrm>
              <a:off x="3095625" y="46513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60" name="404_D">
              <a:extLst>
                <a:ext uri="{FF2B5EF4-FFF2-40B4-BE49-F238E27FC236}">
                  <a16:creationId xmlns:a16="http://schemas.microsoft.com/office/drawing/2014/main" xmlns="" id="{00000000-0008-0000-0800-000033000000}"/>
                </a:ext>
              </a:extLst>
            </xdr:cNvPr>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61" name="404_C">
              <a:extLst>
                <a:ext uri="{FF2B5EF4-FFF2-40B4-BE49-F238E27FC236}">
                  <a16:creationId xmlns:a16="http://schemas.microsoft.com/office/drawing/2014/main" xmlns="" id="{00000000-0008-0000-0800-000034000000}"/>
                </a:ext>
              </a:extLst>
            </xdr:cNvPr>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62" name="404_B">
              <a:extLst>
                <a:ext uri="{FF2B5EF4-FFF2-40B4-BE49-F238E27FC236}">
                  <a16:creationId xmlns:a16="http://schemas.microsoft.com/office/drawing/2014/main" xmlns="" id="{00000000-0008-0000-0800-000035000000}"/>
                </a:ext>
              </a:extLst>
            </xdr:cNvPr>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63" name="404_A">
              <a:extLst>
                <a:ext uri="{FF2B5EF4-FFF2-40B4-BE49-F238E27FC236}">
                  <a16:creationId xmlns:a16="http://schemas.microsoft.com/office/drawing/2014/main" xmlns="" id="{00000000-0008-0000-0800-000036000000}"/>
                </a:ext>
              </a:extLst>
            </xdr:cNvPr>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64" name="404_">
              <a:extLst>
                <a:ext uri="{FF2B5EF4-FFF2-40B4-BE49-F238E27FC236}">
                  <a16:creationId xmlns:a16="http://schemas.microsoft.com/office/drawing/2014/main" xmlns="" id="{00000000-0008-0000-0800-000037000000}"/>
                </a:ext>
              </a:extLst>
            </xdr:cNvPr>
            <xdr:cNvSpPr>
              <a:spLocks/>
            </xdr:cNvSpPr>
          </xdr:nvSpPr>
          <xdr:spPr bwMode="auto">
            <a:xfrm>
              <a:off x="3028950" y="3278188"/>
              <a:ext cx="1452563" cy="2778125"/>
            </a:xfrm>
            <a:custGeom>
              <a:avLst/>
              <a:gdLst>
                <a:gd name="T0" fmla="*/ 464 w 915"/>
                <a:gd name="T1" fmla="*/ 59 h 1750"/>
                <a:gd name="T2" fmla="*/ 509 w 915"/>
                <a:gd name="T3" fmla="*/ 40 h 1750"/>
                <a:gd name="T4" fmla="*/ 633 w 915"/>
                <a:gd name="T5" fmla="*/ 12 h 1750"/>
                <a:gd name="T6" fmla="*/ 698 w 915"/>
                <a:gd name="T7" fmla="*/ 126 h 1750"/>
                <a:gd name="T8" fmla="*/ 734 w 915"/>
                <a:gd name="T9" fmla="*/ 191 h 1750"/>
                <a:gd name="T10" fmla="*/ 700 w 915"/>
                <a:gd name="T11" fmla="*/ 268 h 1750"/>
                <a:gd name="T12" fmla="*/ 811 w 915"/>
                <a:gd name="T13" fmla="*/ 310 h 1750"/>
                <a:gd name="T14" fmla="*/ 891 w 915"/>
                <a:gd name="T15" fmla="*/ 369 h 1750"/>
                <a:gd name="T16" fmla="*/ 886 w 915"/>
                <a:gd name="T17" fmla="*/ 499 h 1750"/>
                <a:gd name="T18" fmla="*/ 777 w 915"/>
                <a:gd name="T19" fmla="*/ 556 h 1750"/>
                <a:gd name="T20" fmla="*/ 724 w 915"/>
                <a:gd name="T21" fmla="*/ 599 h 1750"/>
                <a:gd name="T22" fmla="*/ 665 w 915"/>
                <a:gd name="T23" fmla="*/ 613 h 1750"/>
                <a:gd name="T24" fmla="*/ 623 w 915"/>
                <a:gd name="T25" fmla="*/ 654 h 1750"/>
                <a:gd name="T26" fmla="*/ 590 w 915"/>
                <a:gd name="T27" fmla="*/ 723 h 1750"/>
                <a:gd name="T28" fmla="*/ 653 w 915"/>
                <a:gd name="T29" fmla="*/ 781 h 1750"/>
                <a:gd name="T30" fmla="*/ 722 w 915"/>
                <a:gd name="T31" fmla="*/ 836 h 1750"/>
                <a:gd name="T32" fmla="*/ 714 w 915"/>
                <a:gd name="T33" fmla="*/ 930 h 1750"/>
                <a:gd name="T34" fmla="*/ 675 w 915"/>
                <a:gd name="T35" fmla="*/ 1033 h 1750"/>
                <a:gd name="T36" fmla="*/ 596 w 915"/>
                <a:gd name="T37" fmla="*/ 1043 h 1750"/>
                <a:gd name="T38" fmla="*/ 619 w 915"/>
                <a:gd name="T39" fmla="*/ 1147 h 1750"/>
                <a:gd name="T40" fmla="*/ 582 w 915"/>
                <a:gd name="T41" fmla="*/ 1210 h 1750"/>
                <a:gd name="T42" fmla="*/ 517 w 915"/>
                <a:gd name="T43" fmla="*/ 1255 h 1750"/>
                <a:gd name="T44" fmla="*/ 604 w 915"/>
                <a:gd name="T45" fmla="*/ 1281 h 1750"/>
                <a:gd name="T46" fmla="*/ 671 w 915"/>
                <a:gd name="T47" fmla="*/ 1307 h 1750"/>
                <a:gd name="T48" fmla="*/ 667 w 915"/>
                <a:gd name="T49" fmla="*/ 1372 h 1750"/>
                <a:gd name="T50" fmla="*/ 688 w 915"/>
                <a:gd name="T51" fmla="*/ 1433 h 1750"/>
                <a:gd name="T52" fmla="*/ 679 w 915"/>
                <a:gd name="T53" fmla="*/ 1462 h 1750"/>
                <a:gd name="T54" fmla="*/ 639 w 915"/>
                <a:gd name="T55" fmla="*/ 1504 h 1750"/>
                <a:gd name="T56" fmla="*/ 621 w 915"/>
                <a:gd name="T57" fmla="*/ 1557 h 1750"/>
                <a:gd name="T58" fmla="*/ 613 w 915"/>
                <a:gd name="T59" fmla="*/ 1620 h 1750"/>
                <a:gd name="T60" fmla="*/ 600 w 915"/>
                <a:gd name="T61" fmla="*/ 1673 h 1750"/>
                <a:gd name="T62" fmla="*/ 566 w 915"/>
                <a:gd name="T63" fmla="*/ 1726 h 1750"/>
                <a:gd name="T64" fmla="*/ 501 w 915"/>
                <a:gd name="T65" fmla="*/ 1738 h 1750"/>
                <a:gd name="T66" fmla="*/ 422 w 915"/>
                <a:gd name="T67" fmla="*/ 1717 h 1750"/>
                <a:gd name="T68" fmla="*/ 347 w 915"/>
                <a:gd name="T69" fmla="*/ 1707 h 1750"/>
                <a:gd name="T70" fmla="*/ 298 w 915"/>
                <a:gd name="T71" fmla="*/ 1732 h 1750"/>
                <a:gd name="T72" fmla="*/ 245 w 915"/>
                <a:gd name="T73" fmla="*/ 1713 h 1750"/>
                <a:gd name="T74" fmla="*/ 196 w 915"/>
                <a:gd name="T75" fmla="*/ 1705 h 1750"/>
                <a:gd name="T76" fmla="*/ 168 w 915"/>
                <a:gd name="T77" fmla="*/ 1665 h 1750"/>
                <a:gd name="T78" fmla="*/ 121 w 915"/>
                <a:gd name="T79" fmla="*/ 1634 h 1750"/>
                <a:gd name="T80" fmla="*/ 129 w 915"/>
                <a:gd name="T81" fmla="*/ 1583 h 1750"/>
                <a:gd name="T82" fmla="*/ 130 w 915"/>
                <a:gd name="T83" fmla="*/ 1547 h 1750"/>
                <a:gd name="T84" fmla="*/ 130 w 915"/>
                <a:gd name="T85" fmla="*/ 1478 h 1750"/>
                <a:gd name="T86" fmla="*/ 107 w 915"/>
                <a:gd name="T87" fmla="*/ 1429 h 1750"/>
                <a:gd name="T88" fmla="*/ 111 w 915"/>
                <a:gd name="T89" fmla="*/ 1378 h 1750"/>
                <a:gd name="T90" fmla="*/ 123 w 915"/>
                <a:gd name="T91" fmla="*/ 1322 h 1750"/>
                <a:gd name="T92" fmla="*/ 136 w 915"/>
                <a:gd name="T93" fmla="*/ 1253 h 1750"/>
                <a:gd name="T94" fmla="*/ 111 w 915"/>
                <a:gd name="T95" fmla="*/ 1192 h 1750"/>
                <a:gd name="T96" fmla="*/ 129 w 915"/>
                <a:gd name="T97" fmla="*/ 1108 h 1750"/>
                <a:gd name="T98" fmla="*/ 132 w 915"/>
                <a:gd name="T99" fmla="*/ 1023 h 1750"/>
                <a:gd name="T100" fmla="*/ 119 w 915"/>
                <a:gd name="T101" fmla="*/ 934 h 1750"/>
                <a:gd name="T102" fmla="*/ 65 w 915"/>
                <a:gd name="T103" fmla="*/ 915 h 1750"/>
                <a:gd name="T104" fmla="*/ 24 w 915"/>
                <a:gd name="T105" fmla="*/ 907 h 1750"/>
                <a:gd name="T106" fmla="*/ 54 w 915"/>
                <a:gd name="T107" fmla="*/ 848 h 1750"/>
                <a:gd name="T108" fmla="*/ 95 w 915"/>
                <a:gd name="T109" fmla="*/ 753 h 1750"/>
                <a:gd name="T110" fmla="*/ 129 w 915"/>
                <a:gd name="T111" fmla="*/ 656 h 1750"/>
                <a:gd name="T112" fmla="*/ 150 w 915"/>
                <a:gd name="T113" fmla="*/ 556 h 1750"/>
                <a:gd name="T114" fmla="*/ 158 w 915"/>
                <a:gd name="T115" fmla="*/ 440 h 1750"/>
                <a:gd name="T116" fmla="*/ 140 w 915"/>
                <a:gd name="T117" fmla="*/ 298 h 1750"/>
                <a:gd name="T118" fmla="*/ 95 w 915"/>
                <a:gd name="T119" fmla="*/ 187 h 1750"/>
                <a:gd name="T120" fmla="*/ 6 w 915"/>
                <a:gd name="T121" fmla="*/ 97 h 1750"/>
                <a:gd name="T122" fmla="*/ 231 w 915"/>
                <a:gd name="T123" fmla="*/ 57 h 1750"/>
                <a:gd name="T124" fmla="*/ 292 w 915"/>
                <a:gd name="T125" fmla="*/ 10 h 17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915" h="1750">
                  <a:moveTo>
                    <a:pt x="349" y="0"/>
                  </a:moveTo>
                  <a:lnTo>
                    <a:pt x="351" y="0"/>
                  </a:lnTo>
                  <a:lnTo>
                    <a:pt x="351" y="2"/>
                  </a:lnTo>
                  <a:lnTo>
                    <a:pt x="353" y="2"/>
                  </a:lnTo>
                  <a:lnTo>
                    <a:pt x="355" y="2"/>
                  </a:lnTo>
                  <a:lnTo>
                    <a:pt x="355" y="4"/>
                  </a:lnTo>
                  <a:lnTo>
                    <a:pt x="357" y="4"/>
                  </a:lnTo>
                  <a:lnTo>
                    <a:pt x="359" y="4"/>
                  </a:lnTo>
                  <a:lnTo>
                    <a:pt x="363" y="6"/>
                  </a:lnTo>
                  <a:lnTo>
                    <a:pt x="365" y="6"/>
                  </a:lnTo>
                  <a:lnTo>
                    <a:pt x="365" y="8"/>
                  </a:lnTo>
                  <a:lnTo>
                    <a:pt x="369" y="10"/>
                  </a:lnTo>
                  <a:lnTo>
                    <a:pt x="371" y="10"/>
                  </a:lnTo>
                  <a:lnTo>
                    <a:pt x="379" y="16"/>
                  </a:lnTo>
                  <a:lnTo>
                    <a:pt x="383" y="14"/>
                  </a:lnTo>
                  <a:lnTo>
                    <a:pt x="385" y="14"/>
                  </a:lnTo>
                  <a:lnTo>
                    <a:pt x="387" y="14"/>
                  </a:lnTo>
                  <a:lnTo>
                    <a:pt x="391" y="12"/>
                  </a:lnTo>
                  <a:lnTo>
                    <a:pt x="393" y="10"/>
                  </a:lnTo>
                  <a:lnTo>
                    <a:pt x="397" y="8"/>
                  </a:lnTo>
                  <a:lnTo>
                    <a:pt x="397" y="10"/>
                  </a:lnTo>
                  <a:lnTo>
                    <a:pt x="397" y="12"/>
                  </a:lnTo>
                  <a:lnTo>
                    <a:pt x="397" y="14"/>
                  </a:lnTo>
                  <a:lnTo>
                    <a:pt x="397" y="16"/>
                  </a:lnTo>
                  <a:lnTo>
                    <a:pt x="397" y="18"/>
                  </a:lnTo>
                  <a:lnTo>
                    <a:pt x="397" y="20"/>
                  </a:lnTo>
                  <a:lnTo>
                    <a:pt x="399" y="26"/>
                  </a:lnTo>
                  <a:lnTo>
                    <a:pt x="399" y="28"/>
                  </a:lnTo>
                  <a:lnTo>
                    <a:pt x="399" y="30"/>
                  </a:lnTo>
                  <a:lnTo>
                    <a:pt x="399" y="32"/>
                  </a:lnTo>
                  <a:lnTo>
                    <a:pt x="401" y="32"/>
                  </a:lnTo>
                  <a:lnTo>
                    <a:pt x="405" y="32"/>
                  </a:lnTo>
                  <a:lnTo>
                    <a:pt x="406" y="32"/>
                  </a:lnTo>
                  <a:lnTo>
                    <a:pt x="410" y="34"/>
                  </a:lnTo>
                  <a:lnTo>
                    <a:pt x="414" y="34"/>
                  </a:lnTo>
                  <a:lnTo>
                    <a:pt x="422" y="34"/>
                  </a:lnTo>
                  <a:lnTo>
                    <a:pt x="428" y="36"/>
                  </a:lnTo>
                  <a:lnTo>
                    <a:pt x="434" y="36"/>
                  </a:lnTo>
                  <a:lnTo>
                    <a:pt x="440" y="36"/>
                  </a:lnTo>
                  <a:lnTo>
                    <a:pt x="442" y="36"/>
                  </a:lnTo>
                  <a:lnTo>
                    <a:pt x="446" y="38"/>
                  </a:lnTo>
                  <a:lnTo>
                    <a:pt x="446" y="40"/>
                  </a:lnTo>
                  <a:lnTo>
                    <a:pt x="446" y="42"/>
                  </a:lnTo>
                  <a:lnTo>
                    <a:pt x="448" y="43"/>
                  </a:lnTo>
                  <a:lnTo>
                    <a:pt x="448" y="45"/>
                  </a:lnTo>
                  <a:lnTo>
                    <a:pt x="448" y="47"/>
                  </a:lnTo>
                  <a:lnTo>
                    <a:pt x="448" y="49"/>
                  </a:lnTo>
                  <a:lnTo>
                    <a:pt x="448" y="51"/>
                  </a:lnTo>
                  <a:lnTo>
                    <a:pt x="448" y="55"/>
                  </a:lnTo>
                  <a:lnTo>
                    <a:pt x="448" y="57"/>
                  </a:lnTo>
                  <a:lnTo>
                    <a:pt x="450" y="59"/>
                  </a:lnTo>
                  <a:lnTo>
                    <a:pt x="450" y="61"/>
                  </a:lnTo>
                  <a:lnTo>
                    <a:pt x="452" y="61"/>
                  </a:lnTo>
                  <a:lnTo>
                    <a:pt x="454" y="61"/>
                  </a:lnTo>
                  <a:lnTo>
                    <a:pt x="456" y="61"/>
                  </a:lnTo>
                  <a:lnTo>
                    <a:pt x="458" y="61"/>
                  </a:lnTo>
                  <a:lnTo>
                    <a:pt x="460" y="59"/>
                  </a:lnTo>
                  <a:lnTo>
                    <a:pt x="460" y="61"/>
                  </a:lnTo>
                  <a:lnTo>
                    <a:pt x="460" y="59"/>
                  </a:lnTo>
                  <a:lnTo>
                    <a:pt x="462" y="59"/>
                  </a:lnTo>
                  <a:lnTo>
                    <a:pt x="464" y="59"/>
                  </a:lnTo>
                  <a:lnTo>
                    <a:pt x="464" y="57"/>
                  </a:lnTo>
                  <a:lnTo>
                    <a:pt x="466" y="57"/>
                  </a:lnTo>
                  <a:lnTo>
                    <a:pt x="468" y="57"/>
                  </a:lnTo>
                  <a:lnTo>
                    <a:pt x="470" y="57"/>
                  </a:lnTo>
                  <a:lnTo>
                    <a:pt x="470" y="55"/>
                  </a:lnTo>
                  <a:lnTo>
                    <a:pt x="470" y="53"/>
                  </a:lnTo>
                  <a:lnTo>
                    <a:pt x="472" y="53"/>
                  </a:lnTo>
                  <a:lnTo>
                    <a:pt x="474" y="51"/>
                  </a:lnTo>
                  <a:lnTo>
                    <a:pt x="475" y="51"/>
                  </a:lnTo>
                  <a:lnTo>
                    <a:pt x="475" y="49"/>
                  </a:lnTo>
                  <a:lnTo>
                    <a:pt x="475" y="45"/>
                  </a:lnTo>
                  <a:lnTo>
                    <a:pt x="475" y="43"/>
                  </a:lnTo>
                  <a:lnTo>
                    <a:pt x="475" y="40"/>
                  </a:lnTo>
                  <a:lnTo>
                    <a:pt x="474" y="34"/>
                  </a:lnTo>
                  <a:lnTo>
                    <a:pt x="472" y="32"/>
                  </a:lnTo>
                  <a:lnTo>
                    <a:pt x="472" y="30"/>
                  </a:lnTo>
                  <a:lnTo>
                    <a:pt x="468" y="26"/>
                  </a:lnTo>
                  <a:lnTo>
                    <a:pt x="466" y="24"/>
                  </a:lnTo>
                  <a:lnTo>
                    <a:pt x="466" y="22"/>
                  </a:lnTo>
                  <a:lnTo>
                    <a:pt x="462" y="18"/>
                  </a:lnTo>
                  <a:lnTo>
                    <a:pt x="462" y="16"/>
                  </a:lnTo>
                  <a:lnTo>
                    <a:pt x="460" y="16"/>
                  </a:lnTo>
                  <a:lnTo>
                    <a:pt x="460" y="14"/>
                  </a:lnTo>
                  <a:lnTo>
                    <a:pt x="462" y="14"/>
                  </a:lnTo>
                  <a:lnTo>
                    <a:pt x="464" y="14"/>
                  </a:lnTo>
                  <a:lnTo>
                    <a:pt x="468" y="12"/>
                  </a:lnTo>
                  <a:lnTo>
                    <a:pt x="470" y="12"/>
                  </a:lnTo>
                  <a:lnTo>
                    <a:pt x="472" y="10"/>
                  </a:lnTo>
                  <a:lnTo>
                    <a:pt x="474" y="10"/>
                  </a:lnTo>
                  <a:lnTo>
                    <a:pt x="475" y="8"/>
                  </a:lnTo>
                  <a:lnTo>
                    <a:pt x="477" y="8"/>
                  </a:lnTo>
                  <a:lnTo>
                    <a:pt x="479" y="8"/>
                  </a:lnTo>
                  <a:lnTo>
                    <a:pt x="481" y="8"/>
                  </a:lnTo>
                  <a:lnTo>
                    <a:pt x="483" y="6"/>
                  </a:lnTo>
                  <a:lnTo>
                    <a:pt x="485" y="6"/>
                  </a:lnTo>
                  <a:lnTo>
                    <a:pt x="489" y="8"/>
                  </a:lnTo>
                  <a:lnTo>
                    <a:pt x="489" y="14"/>
                  </a:lnTo>
                  <a:lnTo>
                    <a:pt x="489" y="16"/>
                  </a:lnTo>
                  <a:lnTo>
                    <a:pt x="491" y="20"/>
                  </a:lnTo>
                  <a:lnTo>
                    <a:pt x="491" y="22"/>
                  </a:lnTo>
                  <a:lnTo>
                    <a:pt x="491" y="26"/>
                  </a:lnTo>
                  <a:lnTo>
                    <a:pt x="491" y="28"/>
                  </a:lnTo>
                  <a:lnTo>
                    <a:pt x="491" y="30"/>
                  </a:lnTo>
                  <a:lnTo>
                    <a:pt x="491" y="32"/>
                  </a:lnTo>
                  <a:lnTo>
                    <a:pt x="491" y="34"/>
                  </a:lnTo>
                  <a:lnTo>
                    <a:pt x="491" y="36"/>
                  </a:lnTo>
                  <a:lnTo>
                    <a:pt x="493" y="36"/>
                  </a:lnTo>
                  <a:lnTo>
                    <a:pt x="495" y="36"/>
                  </a:lnTo>
                  <a:lnTo>
                    <a:pt x="495" y="34"/>
                  </a:lnTo>
                  <a:lnTo>
                    <a:pt x="497" y="34"/>
                  </a:lnTo>
                  <a:lnTo>
                    <a:pt x="499" y="34"/>
                  </a:lnTo>
                  <a:lnTo>
                    <a:pt x="499" y="32"/>
                  </a:lnTo>
                  <a:lnTo>
                    <a:pt x="501" y="32"/>
                  </a:lnTo>
                  <a:lnTo>
                    <a:pt x="503" y="32"/>
                  </a:lnTo>
                  <a:lnTo>
                    <a:pt x="505" y="30"/>
                  </a:lnTo>
                  <a:lnTo>
                    <a:pt x="507" y="30"/>
                  </a:lnTo>
                  <a:lnTo>
                    <a:pt x="507" y="32"/>
                  </a:lnTo>
                  <a:lnTo>
                    <a:pt x="507" y="34"/>
                  </a:lnTo>
                  <a:lnTo>
                    <a:pt x="509" y="36"/>
                  </a:lnTo>
                  <a:lnTo>
                    <a:pt x="509" y="38"/>
                  </a:lnTo>
                  <a:lnTo>
                    <a:pt x="509" y="40"/>
                  </a:lnTo>
                  <a:lnTo>
                    <a:pt x="509" y="42"/>
                  </a:lnTo>
                  <a:lnTo>
                    <a:pt x="509" y="43"/>
                  </a:lnTo>
                  <a:lnTo>
                    <a:pt x="511" y="45"/>
                  </a:lnTo>
                  <a:lnTo>
                    <a:pt x="511" y="47"/>
                  </a:lnTo>
                  <a:lnTo>
                    <a:pt x="511" y="51"/>
                  </a:lnTo>
                  <a:lnTo>
                    <a:pt x="511" y="53"/>
                  </a:lnTo>
                  <a:lnTo>
                    <a:pt x="517" y="53"/>
                  </a:lnTo>
                  <a:lnTo>
                    <a:pt x="521" y="53"/>
                  </a:lnTo>
                  <a:lnTo>
                    <a:pt x="523" y="51"/>
                  </a:lnTo>
                  <a:lnTo>
                    <a:pt x="529" y="45"/>
                  </a:lnTo>
                  <a:lnTo>
                    <a:pt x="531" y="45"/>
                  </a:lnTo>
                  <a:lnTo>
                    <a:pt x="533" y="45"/>
                  </a:lnTo>
                  <a:lnTo>
                    <a:pt x="537" y="43"/>
                  </a:lnTo>
                  <a:lnTo>
                    <a:pt x="539" y="43"/>
                  </a:lnTo>
                  <a:lnTo>
                    <a:pt x="541" y="43"/>
                  </a:lnTo>
                  <a:lnTo>
                    <a:pt x="543" y="43"/>
                  </a:lnTo>
                  <a:lnTo>
                    <a:pt x="544" y="42"/>
                  </a:lnTo>
                  <a:lnTo>
                    <a:pt x="546" y="40"/>
                  </a:lnTo>
                  <a:lnTo>
                    <a:pt x="546" y="38"/>
                  </a:lnTo>
                  <a:lnTo>
                    <a:pt x="548" y="42"/>
                  </a:lnTo>
                  <a:lnTo>
                    <a:pt x="548" y="43"/>
                  </a:lnTo>
                  <a:lnTo>
                    <a:pt x="550" y="45"/>
                  </a:lnTo>
                  <a:lnTo>
                    <a:pt x="552" y="45"/>
                  </a:lnTo>
                  <a:lnTo>
                    <a:pt x="552" y="47"/>
                  </a:lnTo>
                  <a:lnTo>
                    <a:pt x="554" y="47"/>
                  </a:lnTo>
                  <a:lnTo>
                    <a:pt x="558" y="47"/>
                  </a:lnTo>
                  <a:lnTo>
                    <a:pt x="562" y="47"/>
                  </a:lnTo>
                  <a:lnTo>
                    <a:pt x="566" y="47"/>
                  </a:lnTo>
                  <a:lnTo>
                    <a:pt x="568" y="47"/>
                  </a:lnTo>
                  <a:lnTo>
                    <a:pt x="572" y="47"/>
                  </a:lnTo>
                  <a:lnTo>
                    <a:pt x="574" y="47"/>
                  </a:lnTo>
                  <a:lnTo>
                    <a:pt x="576" y="47"/>
                  </a:lnTo>
                  <a:lnTo>
                    <a:pt x="578" y="45"/>
                  </a:lnTo>
                  <a:lnTo>
                    <a:pt x="580" y="45"/>
                  </a:lnTo>
                  <a:lnTo>
                    <a:pt x="588" y="42"/>
                  </a:lnTo>
                  <a:lnTo>
                    <a:pt x="592" y="38"/>
                  </a:lnTo>
                  <a:lnTo>
                    <a:pt x="594" y="32"/>
                  </a:lnTo>
                  <a:lnTo>
                    <a:pt x="596" y="30"/>
                  </a:lnTo>
                  <a:lnTo>
                    <a:pt x="596" y="28"/>
                  </a:lnTo>
                  <a:lnTo>
                    <a:pt x="598" y="26"/>
                  </a:lnTo>
                  <a:lnTo>
                    <a:pt x="600" y="24"/>
                  </a:lnTo>
                  <a:lnTo>
                    <a:pt x="602" y="24"/>
                  </a:lnTo>
                  <a:lnTo>
                    <a:pt x="604" y="22"/>
                  </a:lnTo>
                  <a:lnTo>
                    <a:pt x="606" y="22"/>
                  </a:lnTo>
                  <a:lnTo>
                    <a:pt x="608" y="22"/>
                  </a:lnTo>
                  <a:lnTo>
                    <a:pt x="608" y="20"/>
                  </a:lnTo>
                  <a:lnTo>
                    <a:pt x="610" y="20"/>
                  </a:lnTo>
                  <a:lnTo>
                    <a:pt x="610" y="18"/>
                  </a:lnTo>
                  <a:lnTo>
                    <a:pt x="612" y="18"/>
                  </a:lnTo>
                  <a:lnTo>
                    <a:pt x="613" y="18"/>
                  </a:lnTo>
                  <a:lnTo>
                    <a:pt x="615" y="16"/>
                  </a:lnTo>
                  <a:lnTo>
                    <a:pt x="617" y="16"/>
                  </a:lnTo>
                  <a:lnTo>
                    <a:pt x="619" y="16"/>
                  </a:lnTo>
                  <a:lnTo>
                    <a:pt x="621" y="14"/>
                  </a:lnTo>
                  <a:lnTo>
                    <a:pt x="623" y="14"/>
                  </a:lnTo>
                  <a:lnTo>
                    <a:pt x="623" y="12"/>
                  </a:lnTo>
                  <a:lnTo>
                    <a:pt x="625" y="12"/>
                  </a:lnTo>
                  <a:lnTo>
                    <a:pt x="627" y="12"/>
                  </a:lnTo>
                  <a:lnTo>
                    <a:pt x="629" y="12"/>
                  </a:lnTo>
                  <a:lnTo>
                    <a:pt x="631" y="12"/>
                  </a:lnTo>
                  <a:lnTo>
                    <a:pt x="633" y="12"/>
                  </a:lnTo>
                  <a:lnTo>
                    <a:pt x="635" y="12"/>
                  </a:lnTo>
                  <a:lnTo>
                    <a:pt x="637" y="12"/>
                  </a:lnTo>
                  <a:lnTo>
                    <a:pt x="637" y="14"/>
                  </a:lnTo>
                  <a:lnTo>
                    <a:pt x="639" y="16"/>
                  </a:lnTo>
                  <a:lnTo>
                    <a:pt x="639" y="20"/>
                  </a:lnTo>
                  <a:lnTo>
                    <a:pt x="641" y="22"/>
                  </a:lnTo>
                  <a:lnTo>
                    <a:pt x="641" y="24"/>
                  </a:lnTo>
                  <a:lnTo>
                    <a:pt x="641" y="26"/>
                  </a:lnTo>
                  <a:lnTo>
                    <a:pt x="643" y="28"/>
                  </a:lnTo>
                  <a:lnTo>
                    <a:pt x="643" y="30"/>
                  </a:lnTo>
                  <a:lnTo>
                    <a:pt x="645" y="32"/>
                  </a:lnTo>
                  <a:lnTo>
                    <a:pt x="645" y="34"/>
                  </a:lnTo>
                  <a:lnTo>
                    <a:pt x="647" y="34"/>
                  </a:lnTo>
                  <a:lnTo>
                    <a:pt x="647" y="36"/>
                  </a:lnTo>
                  <a:lnTo>
                    <a:pt x="647" y="38"/>
                  </a:lnTo>
                  <a:lnTo>
                    <a:pt x="647" y="40"/>
                  </a:lnTo>
                  <a:lnTo>
                    <a:pt x="647" y="42"/>
                  </a:lnTo>
                  <a:lnTo>
                    <a:pt x="649" y="43"/>
                  </a:lnTo>
                  <a:lnTo>
                    <a:pt x="651" y="43"/>
                  </a:lnTo>
                  <a:lnTo>
                    <a:pt x="653" y="45"/>
                  </a:lnTo>
                  <a:lnTo>
                    <a:pt x="655" y="47"/>
                  </a:lnTo>
                  <a:lnTo>
                    <a:pt x="657" y="47"/>
                  </a:lnTo>
                  <a:lnTo>
                    <a:pt x="659" y="49"/>
                  </a:lnTo>
                  <a:lnTo>
                    <a:pt x="659" y="51"/>
                  </a:lnTo>
                  <a:lnTo>
                    <a:pt x="661" y="51"/>
                  </a:lnTo>
                  <a:lnTo>
                    <a:pt x="661" y="53"/>
                  </a:lnTo>
                  <a:lnTo>
                    <a:pt x="663" y="53"/>
                  </a:lnTo>
                  <a:lnTo>
                    <a:pt x="663" y="55"/>
                  </a:lnTo>
                  <a:lnTo>
                    <a:pt x="665" y="57"/>
                  </a:lnTo>
                  <a:lnTo>
                    <a:pt x="667" y="59"/>
                  </a:lnTo>
                  <a:lnTo>
                    <a:pt x="669" y="61"/>
                  </a:lnTo>
                  <a:lnTo>
                    <a:pt x="669" y="63"/>
                  </a:lnTo>
                  <a:lnTo>
                    <a:pt x="671" y="65"/>
                  </a:lnTo>
                  <a:lnTo>
                    <a:pt x="675" y="69"/>
                  </a:lnTo>
                  <a:lnTo>
                    <a:pt x="675" y="71"/>
                  </a:lnTo>
                  <a:lnTo>
                    <a:pt x="677" y="79"/>
                  </a:lnTo>
                  <a:lnTo>
                    <a:pt x="679" y="81"/>
                  </a:lnTo>
                  <a:lnTo>
                    <a:pt x="679" y="83"/>
                  </a:lnTo>
                  <a:lnTo>
                    <a:pt x="681" y="87"/>
                  </a:lnTo>
                  <a:lnTo>
                    <a:pt x="681" y="89"/>
                  </a:lnTo>
                  <a:lnTo>
                    <a:pt x="681" y="91"/>
                  </a:lnTo>
                  <a:lnTo>
                    <a:pt x="682" y="93"/>
                  </a:lnTo>
                  <a:lnTo>
                    <a:pt x="682" y="95"/>
                  </a:lnTo>
                  <a:lnTo>
                    <a:pt x="682" y="97"/>
                  </a:lnTo>
                  <a:lnTo>
                    <a:pt x="684" y="99"/>
                  </a:lnTo>
                  <a:lnTo>
                    <a:pt x="686" y="101"/>
                  </a:lnTo>
                  <a:lnTo>
                    <a:pt x="688" y="101"/>
                  </a:lnTo>
                  <a:lnTo>
                    <a:pt x="688" y="103"/>
                  </a:lnTo>
                  <a:lnTo>
                    <a:pt x="690" y="105"/>
                  </a:lnTo>
                  <a:lnTo>
                    <a:pt x="690" y="107"/>
                  </a:lnTo>
                  <a:lnTo>
                    <a:pt x="690" y="109"/>
                  </a:lnTo>
                  <a:lnTo>
                    <a:pt x="690" y="110"/>
                  </a:lnTo>
                  <a:lnTo>
                    <a:pt x="692" y="112"/>
                  </a:lnTo>
                  <a:lnTo>
                    <a:pt x="694" y="116"/>
                  </a:lnTo>
                  <a:lnTo>
                    <a:pt x="694" y="118"/>
                  </a:lnTo>
                  <a:lnTo>
                    <a:pt x="694" y="120"/>
                  </a:lnTo>
                  <a:lnTo>
                    <a:pt x="694" y="122"/>
                  </a:lnTo>
                  <a:lnTo>
                    <a:pt x="696" y="122"/>
                  </a:lnTo>
                  <a:lnTo>
                    <a:pt x="696" y="124"/>
                  </a:lnTo>
                  <a:lnTo>
                    <a:pt x="696" y="126"/>
                  </a:lnTo>
                  <a:lnTo>
                    <a:pt x="698" y="126"/>
                  </a:lnTo>
                  <a:lnTo>
                    <a:pt x="698" y="128"/>
                  </a:lnTo>
                  <a:lnTo>
                    <a:pt x="698" y="130"/>
                  </a:lnTo>
                  <a:lnTo>
                    <a:pt x="700" y="132"/>
                  </a:lnTo>
                  <a:lnTo>
                    <a:pt x="700" y="134"/>
                  </a:lnTo>
                  <a:lnTo>
                    <a:pt x="700" y="136"/>
                  </a:lnTo>
                  <a:lnTo>
                    <a:pt x="704" y="140"/>
                  </a:lnTo>
                  <a:lnTo>
                    <a:pt x="700" y="142"/>
                  </a:lnTo>
                  <a:lnTo>
                    <a:pt x="698" y="142"/>
                  </a:lnTo>
                  <a:lnTo>
                    <a:pt x="698" y="144"/>
                  </a:lnTo>
                  <a:lnTo>
                    <a:pt x="696" y="144"/>
                  </a:lnTo>
                  <a:lnTo>
                    <a:pt x="694" y="146"/>
                  </a:lnTo>
                  <a:lnTo>
                    <a:pt x="690" y="148"/>
                  </a:lnTo>
                  <a:lnTo>
                    <a:pt x="688" y="150"/>
                  </a:lnTo>
                  <a:lnTo>
                    <a:pt x="688" y="152"/>
                  </a:lnTo>
                  <a:lnTo>
                    <a:pt x="690" y="154"/>
                  </a:lnTo>
                  <a:lnTo>
                    <a:pt x="690" y="156"/>
                  </a:lnTo>
                  <a:lnTo>
                    <a:pt x="690" y="158"/>
                  </a:lnTo>
                  <a:lnTo>
                    <a:pt x="688" y="160"/>
                  </a:lnTo>
                  <a:lnTo>
                    <a:pt x="686" y="160"/>
                  </a:lnTo>
                  <a:lnTo>
                    <a:pt x="688" y="162"/>
                  </a:lnTo>
                  <a:lnTo>
                    <a:pt x="686" y="164"/>
                  </a:lnTo>
                  <a:lnTo>
                    <a:pt x="688" y="166"/>
                  </a:lnTo>
                  <a:lnTo>
                    <a:pt x="688" y="168"/>
                  </a:lnTo>
                  <a:lnTo>
                    <a:pt x="688" y="170"/>
                  </a:lnTo>
                  <a:lnTo>
                    <a:pt x="688" y="172"/>
                  </a:lnTo>
                  <a:lnTo>
                    <a:pt x="690" y="174"/>
                  </a:lnTo>
                  <a:lnTo>
                    <a:pt x="692" y="174"/>
                  </a:lnTo>
                  <a:lnTo>
                    <a:pt x="692" y="172"/>
                  </a:lnTo>
                  <a:lnTo>
                    <a:pt x="694" y="172"/>
                  </a:lnTo>
                  <a:lnTo>
                    <a:pt x="696" y="170"/>
                  </a:lnTo>
                  <a:lnTo>
                    <a:pt x="698" y="170"/>
                  </a:lnTo>
                  <a:lnTo>
                    <a:pt x="700" y="172"/>
                  </a:lnTo>
                  <a:lnTo>
                    <a:pt x="702" y="172"/>
                  </a:lnTo>
                  <a:lnTo>
                    <a:pt x="704" y="172"/>
                  </a:lnTo>
                  <a:lnTo>
                    <a:pt x="706" y="172"/>
                  </a:lnTo>
                  <a:lnTo>
                    <a:pt x="706" y="174"/>
                  </a:lnTo>
                  <a:lnTo>
                    <a:pt x="710" y="174"/>
                  </a:lnTo>
                  <a:lnTo>
                    <a:pt x="712" y="174"/>
                  </a:lnTo>
                  <a:lnTo>
                    <a:pt x="712" y="172"/>
                  </a:lnTo>
                  <a:lnTo>
                    <a:pt x="714" y="172"/>
                  </a:lnTo>
                  <a:lnTo>
                    <a:pt x="716" y="172"/>
                  </a:lnTo>
                  <a:lnTo>
                    <a:pt x="718" y="172"/>
                  </a:lnTo>
                  <a:lnTo>
                    <a:pt x="720" y="172"/>
                  </a:lnTo>
                  <a:lnTo>
                    <a:pt x="722" y="172"/>
                  </a:lnTo>
                  <a:lnTo>
                    <a:pt x="724" y="172"/>
                  </a:lnTo>
                  <a:lnTo>
                    <a:pt x="726" y="172"/>
                  </a:lnTo>
                  <a:lnTo>
                    <a:pt x="726" y="170"/>
                  </a:lnTo>
                  <a:lnTo>
                    <a:pt x="728" y="170"/>
                  </a:lnTo>
                  <a:lnTo>
                    <a:pt x="728" y="172"/>
                  </a:lnTo>
                  <a:lnTo>
                    <a:pt x="730" y="172"/>
                  </a:lnTo>
                  <a:lnTo>
                    <a:pt x="730" y="174"/>
                  </a:lnTo>
                  <a:lnTo>
                    <a:pt x="730" y="176"/>
                  </a:lnTo>
                  <a:lnTo>
                    <a:pt x="730" y="177"/>
                  </a:lnTo>
                  <a:lnTo>
                    <a:pt x="730" y="179"/>
                  </a:lnTo>
                  <a:lnTo>
                    <a:pt x="732" y="181"/>
                  </a:lnTo>
                  <a:lnTo>
                    <a:pt x="732" y="183"/>
                  </a:lnTo>
                  <a:lnTo>
                    <a:pt x="732" y="185"/>
                  </a:lnTo>
                  <a:lnTo>
                    <a:pt x="732" y="187"/>
                  </a:lnTo>
                  <a:lnTo>
                    <a:pt x="734" y="187"/>
                  </a:lnTo>
                  <a:lnTo>
                    <a:pt x="734" y="189"/>
                  </a:lnTo>
                  <a:lnTo>
                    <a:pt x="734" y="191"/>
                  </a:lnTo>
                  <a:lnTo>
                    <a:pt x="732" y="193"/>
                  </a:lnTo>
                  <a:lnTo>
                    <a:pt x="730" y="191"/>
                  </a:lnTo>
                  <a:lnTo>
                    <a:pt x="728" y="191"/>
                  </a:lnTo>
                  <a:lnTo>
                    <a:pt x="728" y="189"/>
                  </a:lnTo>
                  <a:lnTo>
                    <a:pt x="726" y="189"/>
                  </a:lnTo>
                  <a:lnTo>
                    <a:pt x="724" y="189"/>
                  </a:lnTo>
                  <a:lnTo>
                    <a:pt x="724" y="191"/>
                  </a:lnTo>
                  <a:lnTo>
                    <a:pt x="722" y="191"/>
                  </a:lnTo>
                  <a:lnTo>
                    <a:pt x="720" y="191"/>
                  </a:lnTo>
                  <a:lnTo>
                    <a:pt x="718" y="191"/>
                  </a:lnTo>
                  <a:lnTo>
                    <a:pt x="716" y="191"/>
                  </a:lnTo>
                  <a:lnTo>
                    <a:pt x="714" y="191"/>
                  </a:lnTo>
                  <a:lnTo>
                    <a:pt x="714" y="193"/>
                  </a:lnTo>
                  <a:lnTo>
                    <a:pt x="716" y="195"/>
                  </a:lnTo>
                  <a:lnTo>
                    <a:pt x="718" y="195"/>
                  </a:lnTo>
                  <a:lnTo>
                    <a:pt x="722" y="197"/>
                  </a:lnTo>
                  <a:lnTo>
                    <a:pt x="724" y="199"/>
                  </a:lnTo>
                  <a:lnTo>
                    <a:pt x="726" y="199"/>
                  </a:lnTo>
                  <a:lnTo>
                    <a:pt x="728" y="201"/>
                  </a:lnTo>
                  <a:lnTo>
                    <a:pt x="730" y="201"/>
                  </a:lnTo>
                  <a:lnTo>
                    <a:pt x="732" y="203"/>
                  </a:lnTo>
                  <a:lnTo>
                    <a:pt x="734" y="205"/>
                  </a:lnTo>
                  <a:lnTo>
                    <a:pt x="734" y="207"/>
                  </a:lnTo>
                  <a:lnTo>
                    <a:pt x="736" y="211"/>
                  </a:lnTo>
                  <a:lnTo>
                    <a:pt x="734" y="213"/>
                  </a:lnTo>
                  <a:lnTo>
                    <a:pt x="730" y="213"/>
                  </a:lnTo>
                  <a:lnTo>
                    <a:pt x="730" y="215"/>
                  </a:lnTo>
                  <a:lnTo>
                    <a:pt x="724" y="217"/>
                  </a:lnTo>
                  <a:lnTo>
                    <a:pt x="724" y="219"/>
                  </a:lnTo>
                  <a:lnTo>
                    <a:pt x="724" y="221"/>
                  </a:lnTo>
                  <a:lnTo>
                    <a:pt x="722" y="223"/>
                  </a:lnTo>
                  <a:lnTo>
                    <a:pt x="720" y="225"/>
                  </a:lnTo>
                  <a:lnTo>
                    <a:pt x="718" y="225"/>
                  </a:lnTo>
                  <a:lnTo>
                    <a:pt x="716" y="227"/>
                  </a:lnTo>
                  <a:lnTo>
                    <a:pt x="716" y="229"/>
                  </a:lnTo>
                  <a:lnTo>
                    <a:pt x="714" y="229"/>
                  </a:lnTo>
                  <a:lnTo>
                    <a:pt x="714" y="231"/>
                  </a:lnTo>
                  <a:lnTo>
                    <a:pt x="712" y="233"/>
                  </a:lnTo>
                  <a:lnTo>
                    <a:pt x="712" y="235"/>
                  </a:lnTo>
                  <a:lnTo>
                    <a:pt x="710" y="239"/>
                  </a:lnTo>
                  <a:lnTo>
                    <a:pt x="710" y="241"/>
                  </a:lnTo>
                  <a:lnTo>
                    <a:pt x="708" y="241"/>
                  </a:lnTo>
                  <a:lnTo>
                    <a:pt x="706" y="244"/>
                  </a:lnTo>
                  <a:lnTo>
                    <a:pt x="704" y="246"/>
                  </a:lnTo>
                  <a:lnTo>
                    <a:pt x="702" y="248"/>
                  </a:lnTo>
                  <a:lnTo>
                    <a:pt x="700" y="250"/>
                  </a:lnTo>
                  <a:lnTo>
                    <a:pt x="700" y="252"/>
                  </a:lnTo>
                  <a:lnTo>
                    <a:pt x="698" y="254"/>
                  </a:lnTo>
                  <a:lnTo>
                    <a:pt x="698" y="256"/>
                  </a:lnTo>
                  <a:lnTo>
                    <a:pt x="696" y="258"/>
                  </a:lnTo>
                  <a:lnTo>
                    <a:pt x="696" y="260"/>
                  </a:lnTo>
                  <a:lnTo>
                    <a:pt x="694" y="260"/>
                  </a:lnTo>
                  <a:lnTo>
                    <a:pt x="694" y="262"/>
                  </a:lnTo>
                  <a:lnTo>
                    <a:pt x="694" y="264"/>
                  </a:lnTo>
                  <a:lnTo>
                    <a:pt x="692" y="264"/>
                  </a:lnTo>
                  <a:lnTo>
                    <a:pt x="692" y="266"/>
                  </a:lnTo>
                  <a:lnTo>
                    <a:pt x="690" y="268"/>
                  </a:lnTo>
                  <a:lnTo>
                    <a:pt x="690" y="270"/>
                  </a:lnTo>
                  <a:lnTo>
                    <a:pt x="694" y="268"/>
                  </a:lnTo>
                  <a:lnTo>
                    <a:pt x="698" y="268"/>
                  </a:lnTo>
                  <a:lnTo>
                    <a:pt x="700" y="268"/>
                  </a:lnTo>
                  <a:lnTo>
                    <a:pt x="704" y="266"/>
                  </a:lnTo>
                  <a:lnTo>
                    <a:pt x="706" y="266"/>
                  </a:lnTo>
                  <a:lnTo>
                    <a:pt x="708" y="266"/>
                  </a:lnTo>
                  <a:lnTo>
                    <a:pt x="712" y="264"/>
                  </a:lnTo>
                  <a:lnTo>
                    <a:pt x="714" y="264"/>
                  </a:lnTo>
                  <a:lnTo>
                    <a:pt x="716" y="264"/>
                  </a:lnTo>
                  <a:lnTo>
                    <a:pt x="718" y="264"/>
                  </a:lnTo>
                  <a:lnTo>
                    <a:pt x="720" y="264"/>
                  </a:lnTo>
                  <a:lnTo>
                    <a:pt x="720" y="266"/>
                  </a:lnTo>
                  <a:lnTo>
                    <a:pt x="722" y="266"/>
                  </a:lnTo>
                  <a:lnTo>
                    <a:pt x="724" y="266"/>
                  </a:lnTo>
                  <a:lnTo>
                    <a:pt x="726" y="266"/>
                  </a:lnTo>
                  <a:lnTo>
                    <a:pt x="728" y="268"/>
                  </a:lnTo>
                  <a:lnTo>
                    <a:pt x="730" y="268"/>
                  </a:lnTo>
                  <a:lnTo>
                    <a:pt x="742" y="270"/>
                  </a:lnTo>
                  <a:lnTo>
                    <a:pt x="744" y="270"/>
                  </a:lnTo>
                  <a:lnTo>
                    <a:pt x="744" y="272"/>
                  </a:lnTo>
                  <a:lnTo>
                    <a:pt x="744" y="274"/>
                  </a:lnTo>
                  <a:lnTo>
                    <a:pt x="746" y="276"/>
                  </a:lnTo>
                  <a:lnTo>
                    <a:pt x="746" y="278"/>
                  </a:lnTo>
                  <a:lnTo>
                    <a:pt x="746" y="280"/>
                  </a:lnTo>
                  <a:lnTo>
                    <a:pt x="748" y="282"/>
                  </a:lnTo>
                  <a:lnTo>
                    <a:pt x="748" y="284"/>
                  </a:lnTo>
                  <a:lnTo>
                    <a:pt x="750" y="286"/>
                  </a:lnTo>
                  <a:lnTo>
                    <a:pt x="750" y="288"/>
                  </a:lnTo>
                  <a:lnTo>
                    <a:pt x="751" y="288"/>
                  </a:lnTo>
                  <a:lnTo>
                    <a:pt x="751" y="290"/>
                  </a:lnTo>
                  <a:lnTo>
                    <a:pt x="751" y="292"/>
                  </a:lnTo>
                  <a:lnTo>
                    <a:pt x="751" y="294"/>
                  </a:lnTo>
                  <a:lnTo>
                    <a:pt x="751" y="296"/>
                  </a:lnTo>
                  <a:lnTo>
                    <a:pt x="751" y="298"/>
                  </a:lnTo>
                  <a:lnTo>
                    <a:pt x="753" y="298"/>
                  </a:lnTo>
                  <a:lnTo>
                    <a:pt x="755" y="298"/>
                  </a:lnTo>
                  <a:lnTo>
                    <a:pt x="757" y="298"/>
                  </a:lnTo>
                  <a:lnTo>
                    <a:pt x="759" y="298"/>
                  </a:lnTo>
                  <a:lnTo>
                    <a:pt x="761" y="298"/>
                  </a:lnTo>
                  <a:lnTo>
                    <a:pt x="763" y="298"/>
                  </a:lnTo>
                  <a:lnTo>
                    <a:pt x="765" y="298"/>
                  </a:lnTo>
                  <a:lnTo>
                    <a:pt x="767" y="298"/>
                  </a:lnTo>
                  <a:lnTo>
                    <a:pt x="767" y="300"/>
                  </a:lnTo>
                  <a:lnTo>
                    <a:pt x="769" y="300"/>
                  </a:lnTo>
                  <a:lnTo>
                    <a:pt x="771" y="300"/>
                  </a:lnTo>
                  <a:lnTo>
                    <a:pt x="773" y="302"/>
                  </a:lnTo>
                  <a:lnTo>
                    <a:pt x="775" y="304"/>
                  </a:lnTo>
                  <a:lnTo>
                    <a:pt x="777" y="304"/>
                  </a:lnTo>
                  <a:lnTo>
                    <a:pt x="777" y="306"/>
                  </a:lnTo>
                  <a:lnTo>
                    <a:pt x="779" y="306"/>
                  </a:lnTo>
                  <a:lnTo>
                    <a:pt x="783" y="306"/>
                  </a:lnTo>
                  <a:lnTo>
                    <a:pt x="785" y="308"/>
                  </a:lnTo>
                  <a:lnTo>
                    <a:pt x="789" y="308"/>
                  </a:lnTo>
                  <a:lnTo>
                    <a:pt x="791" y="308"/>
                  </a:lnTo>
                  <a:lnTo>
                    <a:pt x="793" y="308"/>
                  </a:lnTo>
                  <a:lnTo>
                    <a:pt x="795" y="308"/>
                  </a:lnTo>
                  <a:lnTo>
                    <a:pt x="797" y="308"/>
                  </a:lnTo>
                  <a:lnTo>
                    <a:pt x="799" y="308"/>
                  </a:lnTo>
                  <a:lnTo>
                    <a:pt x="801" y="308"/>
                  </a:lnTo>
                  <a:lnTo>
                    <a:pt x="803" y="308"/>
                  </a:lnTo>
                  <a:lnTo>
                    <a:pt x="805" y="308"/>
                  </a:lnTo>
                  <a:lnTo>
                    <a:pt x="807" y="308"/>
                  </a:lnTo>
                  <a:lnTo>
                    <a:pt x="811" y="308"/>
                  </a:lnTo>
                  <a:lnTo>
                    <a:pt x="811" y="310"/>
                  </a:lnTo>
                  <a:lnTo>
                    <a:pt x="813" y="310"/>
                  </a:lnTo>
                  <a:lnTo>
                    <a:pt x="815" y="310"/>
                  </a:lnTo>
                  <a:lnTo>
                    <a:pt x="817" y="310"/>
                  </a:lnTo>
                  <a:lnTo>
                    <a:pt x="819" y="310"/>
                  </a:lnTo>
                  <a:lnTo>
                    <a:pt x="820" y="310"/>
                  </a:lnTo>
                  <a:lnTo>
                    <a:pt x="822" y="310"/>
                  </a:lnTo>
                  <a:lnTo>
                    <a:pt x="824" y="310"/>
                  </a:lnTo>
                  <a:lnTo>
                    <a:pt x="826" y="310"/>
                  </a:lnTo>
                  <a:lnTo>
                    <a:pt x="828" y="310"/>
                  </a:lnTo>
                  <a:lnTo>
                    <a:pt x="828" y="311"/>
                  </a:lnTo>
                  <a:lnTo>
                    <a:pt x="830" y="311"/>
                  </a:lnTo>
                  <a:lnTo>
                    <a:pt x="832" y="311"/>
                  </a:lnTo>
                  <a:lnTo>
                    <a:pt x="834" y="313"/>
                  </a:lnTo>
                  <a:lnTo>
                    <a:pt x="836" y="313"/>
                  </a:lnTo>
                  <a:lnTo>
                    <a:pt x="836" y="315"/>
                  </a:lnTo>
                  <a:lnTo>
                    <a:pt x="838" y="317"/>
                  </a:lnTo>
                  <a:lnTo>
                    <a:pt x="840" y="319"/>
                  </a:lnTo>
                  <a:lnTo>
                    <a:pt x="840" y="321"/>
                  </a:lnTo>
                  <a:lnTo>
                    <a:pt x="842" y="321"/>
                  </a:lnTo>
                  <a:lnTo>
                    <a:pt x="842" y="323"/>
                  </a:lnTo>
                  <a:lnTo>
                    <a:pt x="844" y="323"/>
                  </a:lnTo>
                  <a:lnTo>
                    <a:pt x="844" y="325"/>
                  </a:lnTo>
                  <a:lnTo>
                    <a:pt x="846" y="325"/>
                  </a:lnTo>
                  <a:lnTo>
                    <a:pt x="848" y="327"/>
                  </a:lnTo>
                  <a:lnTo>
                    <a:pt x="850" y="329"/>
                  </a:lnTo>
                  <a:lnTo>
                    <a:pt x="852" y="329"/>
                  </a:lnTo>
                  <a:lnTo>
                    <a:pt x="852" y="331"/>
                  </a:lnTo>
                  <a:lnTo>
                    <a:pt x="854" y="331"/>
                  </a:lnTo>
                  <a:lnTo>
                    <a:pt x="854" y="333"/>
                  </a:lnTo>
                  <a:lnTo>
                    <a:pt x="856" y="333"/>
                  </a:lnTo>
                  <a:lnTo>
                    <a:pt x="856" y="335"/>
                  </a:lnTo>
                  <a:lnTo>
                    <a:pt x="858" y="335"/>
                  </a:lnTo>
                  <a:lnTo>
                    <a:pt x="858" y="337"/>
                  </a:lnTo>
                  <a:lnTo>
                    <a:pt x="858" y="339"/>
                  </a:lnTo>
                  <a:lnTo>
                    <a:pt x="860" y="339"/>
                  </a:lnTo>
                  <a:lnTo>
                    <a:pt x="862" y="341"/>
                  </a:lnTo>
                  <a:lnTo>
                    <a:pt x="862" y="343"/>
                  </a:lnTo>
                  <a:lnTo>
                    <a:pt x="864" y="343"/>
                  </a:lnTo>
                  <a:lnTo>
                    <a:pt x="864" y="345"/>
                  </a:lnTo>
                  <a:lnTo>
                    <a:pt x="866" y="345"/>
                  </a:lnTo>
                  <a:lnTo>
                    <a:pt x="866" y="347"/>
                  </a:lnTo>
                  <a:lnTo>
                    <a:pt x="868" y="347"/>
                  </a:lnTo>
                  <a:lnTo>
                    <a:pt x="870" y="347"/>
                  </a:lnTo>
                  <a:lnTo>
                    <a:pt x="872" y="347"/>
                  </a:lnTo>
                  <a:lnTo>
                    <a:pt x="874" y="347"/>
                  </a:lnTo>
                  <a:lnTo>
                    <a:pt x="876" y="347"/>
                  </a:lnTo>
                  <a:lnTo>
                    <a:pt x="876" y="349"/>
                  </a:lnTo>
                  <a:lnTo>
                    <a:pt x="878" y="349"/>
                  </a:lnTo>
                  <a:lnTo>
                    <a:pt x="878" y="351"/>
                  </a:lnTo>
                  <a:lnTo>
                    <a:pt x="880" y="351"/>
                  </a:lnTo>
                  <a:lnTo>
                    <a:pt x="880" y="353"/>
                  </a:lnTo>
                  <a:lnTo>
                    <a:pt x="882" y="355"/>
                  </a:lnTo>
                  <a:lnTo>
                    <a:pt x="884" y="357"/>
                  </a:lnTo>
                  <a:lnTo>
                    <a:pt x="884" y="359"/>
                  </a:lnTo>
                  <a:lnTo>
                    <a:pt x="886" y="359"/>
                  </a:lnTo>
                  <a:lnTo>
                    <a:pt x="886" y="361"/>
                  </a:lnTo>
                  <a:lnTo>
                    <a:pt x="888" y="361"/>
                  </a:lnTo>
                  <a:lnTo>
                    <a:pt x="888" y="363"/>
                  </a:lnTo>
                  <a:lnTo>
                    <a:pt x="889" y="365"/>
                  </a:lnTo>
                  <a:lnTo>
                    <a:pt x="889" y="367"/>
                  </a:lnTo>
                  <a:lnTo>
                    <a:pt x="891" y="369"/>
                  </a:lnTo>
                  <a:lnTo>
                    <a:pt x="893" y="371"/>
                  </a:lnTo>
                  <a:lnTo>
                    <a:pt x="893" y="373"/>
                  </a:lnTo>
                  <a:lnTo>
                    <a:pt x="895" y="375"/>
                  </a:lnTo>
                  <a:lnTo>
                    <a:pt x="897" y="377"/>
                  </a:lnTo>
                  <a:lnTo>
                    <a:pt x="897" y="378"/>
                  </a:lnTo>
                  <a:lnTo>
                    <a:pt x="899" y="378"/>
                  </a:lnTo>
                  <a:lnTo>
                    <a:pt x="899" y="380"/>
                  </a:lnTo>
                  <a:lnTo>
                    <a:pt x="901" y="382"/>
                  </a:lnTo>
                  <a:lnTo>
                    <a:pt x="901" y="384"/>
                  </a:lnTo>
                  <a:lnTo>
                    <a:pt x="901" y="386"/>
                  </a:lnTo>
                  <a:lnTo>
                    <a:pt x="903" y="390"/>
                  </a:lnTo>
                  <a:lnTo>
                    <a:pt x="903" y="394"/>
                  </a:lnTo>
                  <a:lnTo>
                    <a:pt x="905" y="398"/>
                  </a:lnTo>
                  <a:lnTo>
                    <a:pt x="905" y="400"/>
                  </a:lnTo>
                  <a:lnTo>
                    <a:pt x="905" y="404"/>
                  </a:lnTo>
                  <a:lnTo>
                    <a:pt x="907" y="406"/>
                  </a:lnTo>
                  <a:lnTo>
                    <a:pt x="907" y="408"/>
                  </a:lnTo>
                  <a:lnTo>
                    <a:pt x="909" y="408"/>
                  </a:lnTo>
                  <a:lnTo>
                    <a:pt x="909" y="410"/>
                  </a:lnTo>
                  <a:lnTo>
                    <a:pt x="907" y="412"/>
                  </a:lnTo>
                  <a:lnTo>
                    <a:pt x="907" y="414"/>
                  </a:lnTo>
                  <a:lnTo>
                    <a:pt x="909" y="416"/>
                  </a:lnTo>
                  <a:lnTo>
                    <a:pt x="911" y="420"/>
                  </a:lnTo>
                  <a:lnTo>
                    <a:pt x="915" y="426"/>
                  </a:lnTo>
                  <a:lnTo>
                    <a:pt x="915" y="428"/>
                  </a:lnTo>
                  <a:lnTo>
                    <a:pt x="915" y="436"/>
                  </a:lnTo>
                  <a:lnTo>
                    <a:pt x="913" y="440"/>
                  </a:lnTo>
                  <a:lnTo>
                    <a:pt x="913" y="442"/>
                  </a:lnTo>
                  <a:lnTo>
                    <a:pt x="915" y="444"/>
                  </a:lnTo>
                  <a:lnTo>
                    <a:pt x="915" y="446"/>
                  </a:lnTo>
                  <a:lnTo>
                    <a:pt x="915" y="447"/>
                  </a:lnTo>
                  <a:lnTo>
                    <a:pt x="915" y="449"/>
                  </a:lnTo>
                  <a:lnTo>
                    <a:pt x="915" y="453"/>
                  </a:lnTo>
                  <a:lnTo>
                    <a:pt x="915" y="455"/>
                  </a:lnTo>
                  <a:lnTo>
                    <a:pt x="915" y="457"/>
                  </a:lnTo>
                  <a:lnTo>
                    <a:pt x="915" y="459"/>
                  </a:lnTo>
                  <a:lnTo>
                    <a:pt x="915" y="461"/>
                  </a:lnTo>
                  <a:lnTo>
                    <a:pt x="915" y="463"/>
                  </a:lnTo>
                  <a:lnTo>
                    <a:pt x="915" y="467"/>
                  </a:lnTo>
                  <a:lnTo>
                    <a:pt x="913" y="471"/>
                  </a:lnTo>
                  <a:lnTo>
                    <a:pt x="913" y="475"/>
                  </a:lnTo>
                  <a:lnTo>
                    <a:pt x="913" y="477"/>
                  </a:lnTo>
                  <a:lnTo>
                    <a:pt x="913" y="479"/>
                  </a:lnTo>
                  <a:lnTo>
                    <a:pt x="913" y="481"/>
                  </a:lnTo>
                  <a:lnTo>
                    <a:pt x="913" y="483"/>
                  </a:lnTo>
                  <a:lnTo>
                    <a:pt x="915" y="483"/>
                  </a:lnTo>
                  <a:lnTo>
                    <a:pt x="915" y="485"/>
                  </a:lnTo>
                  <a:lnTo>
                    <a:pt x="915" y="487"/>
                  </a:lnTo>
                  <a:lnTo>
                    <a:pt x="915" y="489"/>
                  </a:lnTo>
                  <a:lnTo>
                    <a:pt x="913" y="491"/>
                  </a:lnTo>
                  <a:lnTo>
                    <a:pt x="911" y="491"/>
                  </a:lnTo>
                  <a:lnTo>
                    <a:pt x="909" y="493"/>
                  </a:lnTo>
                  <a:lnTo>
                    <a:pt x="907" y="493"/>
                  </a:lnTo>
                  <a:lnTo>
                    <a:pt x="905" y="495"/>
                  </a:lnTo>
                  <a:lnTo>
                    <a:pt x="903" y="495"/>
                  </a:lnTo>
                  <a:lnTo>
                    <a:pt x="901" y="497"/>
                  </a:lnTo>
                  <a:lnTo>
                    <a:pt x="899" y="497"/>
                  </a:lnTo>
                  <a:lnTo>
                    <a:pt x="897" y="497"/>
                  </a:lnTo>
                  <a:lnTo>
                    <a:pt x="895" y="497"/>
                  </a:lnTo>
                  <a:lnTo>
                    <a:pt x="889" y="497"/>
                  </a:lnTo>
                  <a:lnTo>
                    <a:pt x="886" y="499"/>
                  </a:lnTo>
                  <a:lnTo>
                    <a:pt x="882" y="499"/>
                  </a:lnTo>
                  <a:lnTo>
                    <a:pt x="880" y="501"/>
                  </a:lnTo>
                  <a:lnTo>
                    <a:pt x="878" y="501"/>
                  </a:lnTo>
                  <a:lnTo>
                    <a:pt x="876" y="499"/>
                  </a:lnTo>
                  <a:lnTo>
                    <a:pt x="874" y="499"/>
                  </a:lnTo>
                  <a:lnTo>
                    <a:pt x="872" y="499"/>
                  </a:lnTo>
                  <a:lnTo>
                    <a:pt x="870" y="501"/>
                  </a:lnTo>
                  <a:lnTo>
                    <a:pt x="866" y="503"/>
                  </a:lnTo>
                  <a:lnTo>
                    <a:pt x="860" y="507"/>
                  </a:lnTo>
                  <a:lnTo>
                    <a:pt x="856" y="509"/>
                  </a:lnTo>
                  <a:lnTo>
                    <a:pt x="854" y="511"/>
                  </a:lnTo>
                  <a:lnTo>
                    <a:pt x="854" y="513"/>
                  </a:lnTo>
                  <a:lnTo>
                    <a:pt x="852" y="513"/>
                  </a:lnTo>
                  <a:lnTo>
                    <a:pt x="852" y="514"/>
                  </a:lnTo>
                  <a:lnTo>
                    <a:pt x="850" y="516"/>
                  </a:lnTo>
                  <a:lnTo>
                    <a:pt x="846" y="516"/>
                  </a:lnTo>
                  <a:lnTo>
                    <a:pt x="844" y="518"/>
                  </a:lnTo>
                  <a:lnTo>
                    <a:pt x="842" y="518"/>
                  </a:lnTo>
                  <a:lnTo>
                    <a:pt x="838" y="520"/>
                  </a:lnTo>
                  <a:lnTo>
                    <a:pt x="836" y="520"/>
                  </a:lnTo>
                  <a:lnTo>
                    <a:pt x="832" y="522"/>
                  </a:lnTo>
                  <a:lnTo>
                    <a:pt x="828" y="524"/>
                  </a:lnTo>
                  <a:lnTo>
                    <a:pt x="826" y="524"/>
                  </a:lnTo>
                  <a:lnTo>
                    <a:pt x="824" y="524"/>
                  </a:lnTo>
                  <a:lnTo>
                    <a:pt x="820" y="522"/>
                  </a:lnTo>
                  <a:lnTo>
                    <a:pt x="819" y="522"/>
                  </a:lnTo>
                  <a:lnTo>
                    <a:pt x="817" y="522"/>
                  </a:lnTo>
                  <a:lnTo>
                    <a:pt x="815" y="520"/>
                  </a:lnTo>
                  <a:lnTo>
                    <a:pt x="811" y="520"/>
                  </a:lnTo>
                  <a:lnTo>
                    <a:pt x="809" y="520"/>
                  </a:lnTo>
                  <a:lnTo>
                    <a:pt x="807" y="522"/>
                  </a:lnTo>
                  <a:lnTo>
                    <a:pt x="805" y="524"/>
                  </a:lnTo>
                  <a:lnTo>
                    <a:pt x="805" y="526"/>
                  </a:lnTo>
                  <a:lnTo>
                    <a:pt x="803" y="528"/>
                  </a:lnTo>
                  <a:lnTo>
                    <a:pt x="801" y="528"/>
                  </a:lnTo>
                  <a:lnTo>
                    <a:pt x="799" y="528"/>
                  </a:lnTo>
                  <a:lnTo>
                    <a:pt x="799" y="530"/>
                  </a:lnTo>
                  <a:lnTo>
                    <a:pt x="797" y="530"/>
                  </a:lnTo>
                  <a:lnTo>
                    <a:pt x="797" y="532"/>
                  </a:lnTo>
                  <a:lnTo>
                    <a:pt x="797" y="534"/>
                  </a:lnTo>
                  <a:lnTo>
                    <a:pt x="797" y="536"/>
                  </a:lnTo>
                  <a:lnTo>
                    <a:pt x="795" y="540"/>
                  </a:lnTo>
                  <a:lnTo>
                    <a:pt x="795" y="542"/>
                  </a:lnTo>
                  <a:lnTo>
                    <a:pt x="793" y="542"/>
                  </a:lnTo>
                  <a:lnTo>
                    <a:pt x="791" y="542"/>
                  </a:lnTo>
                  <a:lnTo>
                    <a:pt x="791" y="544"/>
                  </a:lnTo>
                  <a:lnTo>
                    <a:pt x="791" y="546"/>
                  </a:lnTo>
                  <a:lnTo>
                    <a:pt x="793" y="546"/>
                  </a:lnTo>
                  <a:lnTo>
                    <a:pt x="793" y="548"/>
                  </a:lnTo>
                  <a:lnTo>
                    <a:pt x="791" y="548"/>
                  </a:lnTo>
                  <a:lnTo>
                    <a:pt x="791" y="550"/>
                  </a:lnTo>
                  <a:lnTo>
                    <a:pt x="789" y="550"/>
                  </a:lnTo>
                  <a:lnTo>
                    <a:pt x="789" y="552"/>
                  </a:lnTo>
                  <a:lnTo>
                    <a:pt x="787" y="552"/>
                  </a:lnTo>
                  <a:lnTo>
                    <a:pt x="787" y="554"/>
                  </a:lnTo>
                  <a:lnTo>
                    <a:pt x="787" y="556"/>
                  </a:lnTo>
                  <a:lnTo>
                    <a:pt x="785" y="556"/>
                  </a:lnTo>
                  <a:lnTo>
                    <a:pt x="783" y="556"/>
                  </a:lnTo>
                  <a:lnTo>
                    <a:pt x="781" y="556"/>
                  </a:lnTo>
                  <a:lnTo>
                    <a:pt x="779" y="556"/>
                  </a:lnTo>
                  <a:lnTo>
                    <a:pt x="777" y="556"/>
                  </a:lnTo>
                  <a:lnTo>
                    <a:pt x="775" y="556"/>
                  </a:lnTo>
                  <a:lnTo>
                    <a:pt x="775" y="554"/>
                  </a:lnTo>
                  <a:lnTo>
                    <a:pt x="773" y="554"/>
                  </a:lnTo>
                  <a:lnTo>
                    <a:pt x="773" y="552"/>
                  </a:lnTo>
                  <a:lnTo>
                    <a:pt x="771" y="552"/>
                  </a:lnTo>
                  <a:lnTo>
                    <a:pt x="769" y="552"/>
                  </a:lnTo>
                  <a:lnTo>
                    <a:pt x="767" y="552"/>
                  </a:lnTo>
                  <a:lnTo>
                    <a:pt x="765" y="552"/>
                  </a:lnTo>
                  <a:lnTo>
                    <a:pt x="763" y="552"/>
                  </a:lnTo>
                  <a:lnTo>
                    <a:pt x="761" y="552"/>
                  </a:lnTo>
                  <a:lnTo>
                    <a:pt x="761" y="554"/>
                  </a:lnTo>
                  <a:lnTo>
                    <a:pt x="759" y="554"/>
                  </a:lnTo>
                  <a:lnTo>
                    <a:pt x="757" y="554"/>
                  </a:lnTo>
                  <a:lnTo>
                    <a:pt x="755" y="554"/>
                  </a:lnTo>
                  <a:lnTo>
                    <a:pt x="753" y="554"/>
                  </a:lnTo>
                  <a:lnTo>
                    <a:pt x="751" y="552"/>
                  </a:lnTo>
                  <a:lnTo>
                    <a:pt x="751" y="550"/>
                  </a:lnTo>
                  <a:lnTo>
                    <a:pt x="750" y="550"/>
                  </a:lnTo>
                  <a:lnTo>
                    <a:pt x="750" y="548"/>
                  </a:lnTo>
                  <a:lnTo>
                    <a:pt x="748" y="548"/>
                  </a:lnTo>
                  <a:lnTo>
                    <a:pt x="748" y="546"/>
                  </a:lnTo>
                  <a:lnTo>
                    <a:pt x="746" y="546"/>
                  </a:lnTo>
                  <a:lnTo>
                    <a:pt x="744" y="544"/>
                  </a:lnTo>
                  <a:lnTo>
                    <a:pt x="742" y="544"/>
                  </a:lnTo>
                  <a:lnTo>
                    <a:pt x="740" y="544"/>
                  </a:lnTo>
                  <a:lnTo>
                    <a:pt x="738" y="544"/>
                  </a:lnTo>
                  <a:lnTo>
                    <a:pt x="736" y="544"/>
                  </a:lnTo>
                  <a:lnTo>
                    <a:pt x="734" y="544"/>
                  </a:lnTo>
                  <a:lnTo>
                    <a:pt x="734" y="546"/>
                  </a:lnTo>
                  <a:lnTo>
                    <a:pt x="734" y="548"/>
                  </a:lnTo>
                  <a:lnTo>
                    <a:pt x="734" y="550"/>
                  </a:lnTo>
                  <a:lnTo>
                    <a:pt x="734" y="552"/>
                  </a:lnTo>
                  <a:lnTo>
                    <a:pt x="734" y="554"/>
                  </a:lnTo>
                  <a:lnTo>
                    <a:pt x="732" y="554"/>
                  </a:lnTo>
                  <a:lnTo>
                    <a:pt x="732" y="556"/>
                  </a:lnTo>
                  <a:lnTo>
                    <a:pt x="732" y="558"/>
                  </a:lnTo>
                  <a:lnTo>
                    <a:pt x="732" y="560"/>
                  </a:lnTo>
                  <a:lnTo>
                    <a:pt x="730" y="560"/>
                  </a:lnTo>
                  <a:lnTo>
                    <a:pt x="730" y="562"/>
                  </a:lnTo>
                  <a:lnTo>
                    <a:pt x="730" y="564"/>
                  </a:lnTo>
                  <a:lnTo>
                    <a:pt x="728" y="566"/>
                  </a:lnTo>
                  <a:lnTo>
                    <a:pt x="728" y="568"/>
                  </a:lnTo>
                  <a:lnTo>
                    <a:pt x="728" y="570"/>
                  </a:lnTo>
                  <a:lnTo>
                    <a:pt x="728" y="572"/>
                  </a:lnTo>
                  <a:lnTo>
                    <a:pt x="728" y="574"/>
                  </a:lnTo>
                  <a:lnTo>
                    <a:pt x="730" y="576"/>
                  </a:lnTo>
                  <a:lnTo>
                    <a:pt x="730" y="578"/>
                  </a:lnTo>
                  <a:lnTo>
                    <a:pt x="730" y="580"/>
                  </a:lnTo>
                  <a:lnTo>
                    <a:pt x="730" y="581"/>
                  </a:lnTo>
                  <a:lnTo>
                    <a:pt x="730" y="583"/>
                  </a:lnTo>
                  <a:lnTo>
                    <a:pt x="730" y="585"/>
                  </a:lnTo>
                  <a:lnTo>
                    <a:pt x="728" y="585"/>
                  </a:lnTo>
                  <a:lnTo>
                    <a:pt x="728" y="587"/>
                  </a:lnTo>
                  <a:lnTo>
                    <a:pt x="728" y="589"/>
                  </a:lnTo>
                  <a:lnTo>
                    <a:pt x="726" y="589"/>
                  </a:lnTo>
                  <a:lnTo>
                    <a:pt x="726" y="591"/>
                  </a:lnTo>
                  <a:lnTo>
                    <a:pt x="726" y="593"/>
                  </a:lnTo>
                  <a:lnTo>
                    <a:pt x="726" y="595"/>
                  </a:lnTo>
                  <a:lnTo>
                    <a:pt x="726" y="597"/>
                  </a:lnTo>
                  <a:lnTo>
                    <a:pt x="724" y="597"/>
                  </a:lnTo>
                  <a:lnTo>
                    <a:pt x="724" y="599"/>
                  </a:lnTo>
                  <a:lnTo>
                    <a:pt x="726" y="599"/>
                  </a:lnTo>
                  <a:lnTo>
                    <a:pt x="726" y="601"/>
                  </a:lnTo>
                  <a:lnTo>
                    <a:pt x="726" y="603"/>
                  </a:lnTo>
                  <a:lnTo>
                    <a:pt x="726" y="605"/>
                  </a:lnTo>
                  <a:lnTo>
                    <a:pt x="726" y="607"/>
                  </a:lnTo>
                  <a:lnTo>
                    <a:pt x="726" y="609"/>
                  </a:lnTo>
                  <a:lnTo>
                    <a:pt x="726" y="611"/>
                  </a:lnTo>
                  <a:lnTo>
                    <a:pt x="726" y="613"/>
                  </a:lnTo>
                  <a:lnTo>
                    <a:pt x="726" y="615"/>
                  </a:lnTo>
                  <a:lnTo>
                    <a:pt x="724" y="617"/>
                  </a:lnTo>
                  <a:lnTo>
                    <a:pt x="722" y="617"/>
                  </a:lnTo>
                  <a:lnTo>
                    <a:pt x="720" y="617"/>
                  </a:lnTo>
                  <a:lnTo>
                    <a:pt x="718" y="617"/>
                  </a:lnTo>
                  <a:lnTo>
                    <a:pt x="716" y="617"/>
                  </a:lnTo>
                  <a:lnTo>
                    <a:pt x="716" y="619"/>
                  </a:lnTo>
                  <a:lnTo>
                    <a:pt x="714" y="619"/>
                  </a:lnTo>
                  <a:lnTo>
                    <a:pt x="712" y="619"/>
                  </a:lnTo>
                  <a:lnTo>
                    <a:pt x="710" y="619"/>
                  </a:lnTo>
                  <a:lnTo>
                    <a:pt x="708" y="619"/>
                  </a:lnTo>
                  <a:lnTo>
                    <a:pt x="706" y="617"/>
                  </a:lnTo>
                  <a:lnTo>
                    <a:pt x="704" y="617"/>
                  </a:lnTo>
                  <a:lnTo>
                    <a:pt x="702" y="617"/>
                  </a:lnTo>
                  <a:lnTo>
                    <a:pt x="702" y="615"/>
                  </a:lnTo>
                  <a:lnTo>
                    <a:pt x="700" y="615"/>
                  </a:lnTo>
                  <a:lnTo>
                    <a:pt x="700" y="613"/>
                  </a:lnTo>
                  <a:lnTo>
                    <a:pt x="698" y="613"/>
                  </a:lnTo>
                  <a:lnTo>
                    <a:pt x="698" y="611"/>
                  </a:lnTo>
                  <a:lnTo>
                    <a:pt x="698" y="609"/>
                  </a:lnTo>
                  <a:lnTo>
                    <a:pt x="700" y="609"/>
                  </a:lnTo>
                  <a:lnTo>
                    <a:pt x="698" y="607"/>
                  </a:lnTo>
                  <a:lnTo>
                    <a:pt x="696" y="607"/>
                  </a:lnTo>
                  <a:lnTo>
                    <a:pt x="696" y="605"/>
                  </a:lnTo>
                  <a:lnTo>
                    <a:pt x="694" y="605"/>
                  </a:lnTo>
                  <a:lnTo>
                    <a:pt x="694" y="603"/>
                  </a:lnTo>
                  <a:lnTo>
                    <a:pt x="692" y="603"/>
                  </a:lnTo>
                  <a:lnTo>
                    <a:pt x="690" y="603"/>
                  </a:lnTo>
                  <a:lnTo>
                    <a:pt x="688" y="601"/>
                  </a:lnTo>
                  <a:lnTo>
                    <a:pt x="686" y="601"/>
                  </a:lnTo>
                  <a:lnTo>
                    <a:pt x="686" y="599"/>
                  </a:lnTo>
                  <a:lnTo>
                    <a:pt x="684" y="599"/>
                  </a:lnTo>
                  <a:lnTo>
                    <a:pt x="682" y="597"/>
                  </a:lnTo>
                  <a:lnTo>
                    <a:pt x="681" y="595"/>
                  </a:lnTo>
                  <a:lnTo>
                    <a:pt x="679" y="593"/>
                  </a:lnTo>
                  <a:lnTo>
                    <a:pt x="677" y="591"/>
                  </a:lnTo>
                  <a:lnTo>
                    <a:pt x="675" y="591"/>
                  </a:lnTo>
                  <a:lnTo>
                    <a:pt x="675" y="593"/>
                  </a:lnTo>
                  <a:lnTo>
                    <a:pt x="675" y="595"/>
                  </a:lnTo>
                  <a:lnTo>
                    <a:pt x="673" y="595"/>
                  </a:lnTo>
                  <a:lnTo>
                    <a:pt x="673" y="597"/>
                  </a:lnTo>
                  <a:lnTo>
                    <a:pt x="673" y="599"/>
                  </a:lnTo>
                  <a:lnTo>
                    <a:pt x="673" y="601"/>
                  </a:lnTo>
                  <a:lnTo>
                    <a:pt x="673" y="603"/>
                  </a:lnTo>
                  <a:lnTo>
                    <a:pt x="673" y="605"/>
                  </a:lnTo>
                  <a:lnTo>
                    <a:pt x="673" y="607"/>
                  </a:lnTo>
                  <a:lnTo>
                    <a:pt x="673" y="609"/>
                  </a:lnTo>
                  <a:lnTo>
                    <a:pt x="673" y="611"/>
                  </a:lnTo>
                  <a:lnTo>
                    <a:pt x="671" y="611"/>
                  </a:lnTo>
                  <a:lnTo>
                    <a:pt x="671" y="613"/>
                  </a:lnTo>
                  <a:lnTo>
                    <a:pt x="669" y="613"/>
                  </a:lnTo>
                  <a:lnTo>
                    <a:pt x="667" y="613"/>
                  </a:lnTo>
                  <a:lnTo>
                    <a:pt x="665" y="613"/>
                  </a:lnTo>
                  <a:lnTo>
                    <a:pt x="663" y="613"/>
                  </a:lnTo>
                  <a:lnTo>
                    <a:pt x="663" y="611"/>
                  </a:lnTo>
                  <a:lnTo>
                    <a:pt x="661" y="611"/>
                  </a:lnTo>
                  <a:lnTo>
                    <a:pt x="659" y="611"/>
                  </a:lnTo>
                  <a:lnTo>
                    <a:pt x="657" y="611"/>
                  </a:lnTo>
                  <a:lnTo>
                    <a:pt x="655" y="611"/>
                  </a:lnTo>
                  <a:lnTo>
                    <a:pt x="653" y="613"/>
                  </a:lnTo>
                  <a:lnTo>
                    <a:pt x="651" y="613"/>
                  </a:lnTo>
                  <a:lnTo>
                    <a:pt x="651" y="615"/>
                  </a:lnTo>
                  <a:lnTo>
                    <a:pt x="651" y="617"/>
                  </a:lnTo>
                  <a:lnTo>
                    <a:pt x="649" y="617"/>
                  </a:lnTo>
                  <a:lnTo>
                    <a:pt x="649" y="619"/>
                  </a:lnTo>
                  <a:lnTo>
                    <a:pt x="651" y="619"/>
                  </a:lnTo>
                  <a:lnTo>
                    <a:pt x="649" y="621"/>
                  </a:lnTo>
                  <a:lnTo>
                    <a:pt x="651" y="621"/>
                  </a:lnTo>
                  <a:lnTo>
                    <a:pt x="651" y="623"/>
                  </a:lnTo>
                  <a:lnTo>
                    <a:pt x="651" y="625"/>
                  </a:lnTo>
                  <a:lnTo>
                    <a:pt x="651" y="627"/>
                  </a:lnTo>
                  <a:lnTo>
                    <a:pt x="653" y="627"/>
                  </a:lnTo>
                  <a:lnTo>
                    <a:pt x="653" y="629"/>
                  </a:lnTo>
                  <a:lnTo>
                    <a:pt x="653" y="631"/>
                  </a:lnTo>
                  <a:lnTo>
                    <a:pt x="653" y="633"/>
                  </a:lnTo>
                  <a:lnTo>
                    <a:pt x="653" y="635"/>
                  </a:lnTo>
                  <a:lnTo>
                    <a:pt x="653" y="637"/>
                  </a:lnTo>
                  <a:lnTo>
                    <a:pt x="653" y="639"/>
                  </a:lnTo>
                  <a:lnTo>
                    <a:pt x="653" y="641"/>
                  </a:lnTo>
                  <a:lnTo>
                    <a:pt x="653" y="643"/>
                  </a:lnTo>
                  <a:lnTo>
                    <a:pt x="653" y="645"/>
                  </a:lnTo>
                  <a:lnTo>
                    <a:pt x="651" y="645"/>
                  </a:lnTo>
                  <a:lnTo>
                    <a:pt x="651" y="647"/>
                  </a:lnTo>
                  <a:lnTo>
                    <a:pt x="649" y="647"/>
                  </a:lnTo>
                  <a:lnTo>
                    <a:pt x="649" y="648"/>
                  </a:lnTo>
                  <a:lnTo>
                    <a:pt x="649" y="650"/>
                  </a:lnTo>
                  <a:lnTo>
                    <a:pt x="647" y="650"/>
                  </a:lnTo>
                  <a:lnTo>
                    <a:pt x="647" y="652"/>
                  </a:lnTo>
                  <a:lnTo>
                    <a:pt x="645" y="652"/>
                  </a:lnTo>
                  <a:lnTo>
                    <a:pt x="645" y="654"/>
                  </a:lnTo>
                  <a:lnTo>
                    <a:pt x="645" y="656"/>
                  </a:lnTo>
                  <a:lnTo>
                    <a:pt x="645" y="658"/>
                  </a:lnTo>
                  <a:lnTo>
                    <a:pt x="645" y="660"/>
                  </a:lnTo>
                  <a:lnTo>
                    <a:pt x="645" y="662"/>
                  </a:lnTo>
                  <a:lnTo>
                    <a:pt x="645" y="664"/>
                  </a:lnTo>
                  <a:lnTo>
                    <a:pt x="643" y="664"/>
                  </a:lnTo>
                  <a:lnTo>
                    <a:pt x="643" y="666"/>
                  </a:lnTo>
                  <a:lnTo>
                    <a:pt x="641" y="666"/>
                  </a:lnTo>
                  <a:lnTo>
                    <a:pt x="641" y="668"/>
                  </a:lnTo>
                  <a:lnTo>
                    <a:pt x="639" y="668"/>
                  </a:lnTo>
                  <a:lnTo>
                    <a:pt x="637" y="668"/>
                  </a:lnTo>
                  <a:lnTo>
                    <a:pt x="635" y="670"/>
                  </a:lnTo>
                  <a:lnTo>
                    <a:pt x="635" y="668"/>
                  </a:lnTo>
                  <a:lnTo>
                    <a:pt x="633" y="668"/>
                  </a:lnTo>
                  <a:lnTo>
                    <a:pt x="633" y="666"/>
                  </a:lnTo>
                  <a:lnTo>
                    <a:pt x="631" y="666"/>
                  </a:lnTo>
                  <a:lnTo>
                    <a:pt x="631" y="664"/>
                  </a:lnTo>
                  <a:lnTo>
                    <a:pt x="631" y="662"/>
                  </a:lnTo>
                  <a:lnTo>
                    <a:pt x="629" y="662"/>
                  </a:lnTo>
                  <a:lnTo>
                    <a:pt x="627" y="660"/>
                  </a:lnTo>
                  <a:lnTo>
                    <a:pt x="625" y="658"/>
                  </a:lnTo>
                  <a:lnTo>
                    <a:pt x="625" y="656"/>
                  </a:lnTo>
                  <a:lnTo>
                    <a:pt x="623" y="656"/>
                  </a:lnTo>
                  <a:lnTo>
                    <a:pt x="623" y="654"/>
                  </a:lnTo>
                  <a:lnTo>
                    <a:pt x="621" y="654"/>
                  </a:lnTo>
                  <a:lnTo>
                    <a:pt x="619" y="654"/>
                  </a:lnTo>
                  <a:lnTo>
                    <a:pt x="619" y="652"/>
                  </a:lnTo>
                  <a:lnTo>
                    <a:pt x="617" y="652"/>
                  </a:lnTo>
                  <a:lnTo>
                    <a:pt x="617" y="650"/>
                  </a:lnTo>
                  <a:lnTo>
                    <a:pt x="615" y="650"/>
                  </a:lnTo>
                  <a:lnTo>
                    <a:pt x="615" y="648"/>
                  </a:lnTo>
                  <a:lnTo>
                    <a:pt x="613" y="648"/>
                  </a:lnTo>
                  <a:lnTo>
                    <a:pt x="613" y="650"/>
                  </a:lnTo>
                  <a:lnTo>
                    <a:pt x="612" y="650"/>
                  </a:lnTo>
                  <a:lnTo>
                    <a:pt x="612" y="652"/>
                  </a:lnTo>
                  <a:lnTo>
                    <a:pt x="610" y="652"/>
                  </a:lnTo>
                  <a:lnTo>
                    <a:pt x="610" y="654"/>
                  </a:lnTo>
                  <a:lnTo>
                    <a:pt x="610" y="656"/>
                  </a:lnTo>
                  <a:lnTo>
                    <a:pt x="608" y="656"/>
                  </a:lnTo>
                  <a:lnTo>
                    <a:pt x="608" y="658"/>
                  </a:lnTo>
                  <a:lnTo>
                    <a:pt x="606" y="660"/>
                  </a:lnTo>
                  <a:lnTo>
                    <a:pt x="606" y="662"/>
                  </a:lnTo>
                  <a:lnTo>
                    <a:pt x="604" y="662"/>
                  </a:lnTo>
                  <a:lnTo>
                    <a:pt x="604" y="664"/>
                  </a:lnTo>
                  <a:lnTo>
                    <a:pt x="606" y="664"/>
                  </a:lnTo>
                  <a:lnTo>
                    <a:pt x="606" y="666"/>
                  </a:lnTo>
                  <a:lnTo>
                    <a:pt x="606" y="668"/>
                  </a:lnTo>
                  <a:lnTo>
                    <a:pt x="606" y="670"/>
                  </a:lnTo>
                  <a:lnTo>
                    <a:pt x="606" y="672"/>
                  </a:lnTo>
                  <a:lnTo>
                    <a:pt x="606" y="674"/>
                  </a:lnTo>
                  <a:lnTo>
                    <a:pt x="606" y="676"/>
                  </a:lnTo>
                  <a:lnTo>
                    <a:pt x="604" y="676"/>
                  </a:lnTo>
                  <a:lnTo>
                    <a:pt x="604" y="678"/>
                  </a:lnTo>
                  <a:lnTo>
                    <a:pt x="604" y="680"/>
                  </a:lnTo>
                  <a:lnTo>
                    <a:pt x="604" y="682"/>
                  </a:lnTo>
                  <a:lnTo>
                    <a:pt x="602" y="682"/>
                  </a:lnTo>
                  <a:lnTo>
                    <a:pt x="602" y="684"/>
                  </a:lnTo>
                  <a:lnTo>
                    <a:pt x="602" y="686"/>
                  </a:lnTo>
                  <a:lnTo>
                    <a:pt x="602" y="688"/>
                  </a:lnTo>
                  <a:lnTo>
                    <a:pt x="600" y="688"/>
                  </a:lnTo>
                  <a:lnTo>
                    <a:pt x="600" y="690"/>
                  </a:lnTo>
                  <a:lnTo>
                    <a:pt x="600" y="692"/>
                  </a:lnTo>
                  <a:lnTo>
                    <a:pt x="600" y="694"/>
                  </a:lnTo>
                  <a:lnTo>
                    <a:pt x="598" y="694"/>
                  </a:lnTo>
                  <a:lnTo>
                    <a:pt x="598" y="696"/>
                  </a:lnTo>
                  <a:lnTo>
                    <a:pt x="598" y="698"/>
                  </a:lnTo>
                  <a:lnTo>
                    <a:pt x="598" y="700"/>
                  </a:lnTo>
                  <a:lnTo>
                    <a:pt x="598" y="702"/>
                  </a:lnTo>
                  <a:lnTo>
                    <a:pt x="598" y="704"/>
                  </a:lnTo>
                  <a:lnTo>
                    <a:pt x="598" y="706"/>
                  </a:lnTo>
                  <a:lnTo>
                    <a:pt x="596" y="706"/>
                  </a:lnTo>
                  <a:lnTo>
                    <a:pt x="596" y="708"/>
                  </a:lnTo>
                  <a:lnTo>
                    <a:pt x="594" y="708"/>
                  </a:lnTo>
                  <a:lnTo>
                    <a:pt x="592" y="710"/>
                  </a:lnTo>
                  <a:lnTo>
                    <a:pt x="590" y="710"/>
                  </a:lnTo>
                  <a:lnTo>
                    <a:pt x="590" y="712"/>
                  </a:lnTo>
                  <a:lnTo>
                    <a:pt x="588" y="712"/>
                  </a:lnTo>
                  <a:lnTo>
                    <a:pt x="588" y="714"/>
                  </a:lnTo>
                  <a:lnTo>
                    <a:pt x="586" y="714"/>
                  </a:lnTo>
                  <a:lnTo>
                    <a:pt x="586" y="715"/>
                  </a:lnTo>
                  <a:lnTo>
                    <a:pt x="588" y="715"/>
                  </a:lnTo>
                  <a:lnTo>
                    <a:pt x="588" y="717"/>
                  </a:lnTo>
                  <a:lnTo>
                    <a:pt x="588" y="719"/>
                  </a:lnTo>
                  <a:lnTo>
                    <a:pt x="588" y="721"/>
                  </a:lnTo>
                  <a:lnTo>
                    <a:pt x="590" y="723"/>
                  </a:lnTo>
                  <a:lnTo>
                    <a:pt x="590" y="725"/>
                  </a:lnTo>
                  <a:lnTo>
                    <a:pt x="592" y="727"/>
                  </a:lnTo>
                  <a:lnTo>
                    <a:pt x="594" y="727"/>
                  </a:lnTo>
                  <a:lnTo>
                    <a:pt x="594" y="729"/>
                  </a:lnTo>
                  <a:lnTo>
                    <a:pt x="596" y="729"/>
                  </a:lnTo>
                  <a:lnTo>
                    <a:pt x="596" y="731"/>
                  </a:lnTo>
                  <a:lnTo>
                    <a:pt x="598" y="731"/>
                  </a:lnTo>
                  <a:lnTo>
                    <a:pt x="598" y="733"/>
                  </a:lnTo>
                  <a:lnTo>
                    <a:pt x="598" y="735"/>
                  </a:lnTo>
                  <a:lnTo>
                    <a:pt x="598" y="737"/>
                  </a:lnTo>
                  <a:lnTo>
                    <a:pt x="600" y="737"/>
                  </a:lnTo>
                  <a:lnTo>
                    <a:pt x="600" y="739"/>
                  </a:lnTo>
                  <a:lnTo>
                    <a:pt x="602" y="741"/>
                  </a:lnTo>
                  <a:lnTo>
                    <a:pt x="604" y="743"/>
                  </a:lnTo>
                  <a:lnTo>
                    <a:pt x="606" y="743"/>
                  </a:lnTo>
                  <a:lnTo>
                    <a:pt x="608" y="743"/>
                  </a:lnTo>
                  <a:lnTo>
                    <a:pt x="610" y="743"/>
                  </a:lnTo>
                  <a:lnTo>
                    <a:pt x="612" y="745"/>
                  </a:lnTo>
                  <a:lnTo>
                    <a:pt x="612" y="747"/>
                  </a:lnTo>
                  <a:lnTo>
                    <a:pt x="613" y="749"/>
                  </a:lnTo>
                  <a:lnTo>
                    <a:pt x="615" y="749"/>
                  </a:lnTo>
                  <a:lnTo>
                    <a:pt x="615" y="751"/>
                  </a:lnTo>
                  <a:lnTo>
                    <a:pt x="615" y="753"/>
                  </a:lnTo>
                  <a:lnTo>
                    <a:pt x="617" y="753"/>
                  </a:lnTo>
                  <a:lnTo>
                    <a:pt x="617" y="755"/>
                  </a:lnTo>
                  <a:lnTo>
                    <a:pt x="619" y="755"/>
                  </a:lnTo>
                  <a:lnTo>
                    <a:pt x="619" y="757"/>
                  </a:lnTo>
                  <a:lnTo>
                    <a:pt x="621" y="757"/>
                  </a:lnTo>
                  <a:lnTo>
                    <a:pt x="623" y="757"/>
                  </a:lnTo>
                  <a:lnTo>
                    <a:pt x="625" y="757"/>
                  </a:lnTo>
                  <a:lnTo>
                    <a:pt x="625" y="755"/>
                  </a:lnTo>
                  <a:lnTo>
                    <a:pt x="625" y="757"/>
                  </a:lnTo>
                  <a:lnTo>
                    <a:pt x="627" y="757"/>
                  </a:lnTo>
                  <a:lnTo>
                    <a:pt x="629" y="757"/>
                  </a:lnTo>
                  <a:lnTo>
                    <a:pt x="629" y="759"/>
                  </a:lnTo>
                  <a:lnTo>
                    <a:pt x="631" y="759"/>
                  </a:lnTo>
                  <a:lnTo>
                    <a:pt x="631" y="761"/>
                  </a:lnTo>
                  <a:lnTo>
                    <a:pt x="631" y="763"/>
                  </a:lnTo>
                  <a:lnTo>
                    <a:pt x="631" y="765"/>
                  </a:lnTo>
                  <a:lnTo>
                    <a:pt x="631" y="767"/>
                  </a:lnTo>
                  <a:lnTo>
                    <a:pt x="631" y="769"/>
                  </a:lnTo>
                  <a:lnTo>
                    <a:pt x="631" y="771"/>
                  </a:lnTo>
                  <a:lnTo>
                    <a:pt x="631" y="773"/>
                  </a:lnTo>
                  <a:lnTo>
                    <a:pt x="629" y="773"/>
                  </a:lnTo>
                  <a:lnTo>
                    <a:pt x="629" y="775"/>
                  </a:lnTo>
                  <a:lnTo>
                    <a:pt x="627" y="775"/>
                  </a:lnTo>
                  <a:lnTo>
                    <a:pt x="629" y="775"/>
                  </a:lnTo>
                  <a:lnTo>
                    <a:pt x="631" y="777"/>
                  </a:lnTo>
                  <a:lnTo>
                    <a:pt x="635" y="777"/>
                  </a:lnTo>
                  <a:lnTo>
                    <a:pt x="635" y="779"/>
                  </a:lnTo>
                  <a:lnTo>
                    <a:pt x="637" y="779"/>
                  </a:lnTo>
                  <a:lnTo>
                    <a:pt x="639" y="779"/>
                  </a:lnTo>
                  <a:lnTo>
                    <a:pt x="639" y="781"/>
                  </a:lnTo>
                  <a:lnTo>
                    <a:pt x="641" y="781"/>
                  </a:lnTo>
                  <a:lnTo>
                    <a:pt x="641" y="782"/>
                  </a:lnTo>
                  <a:lnTo>
                    <a:pt x="641" y="784"/>
                  </a:lnTo>
                  <a:lnTo>
                    <a:pt x="641" y="786"/>
                  </a:lnTo>
                  <a:lnTo>
                    <a:pt x="641" y="788"/>
                  </a:lnTo>
                  <a:lnTo>
                    <a:pt x="647" y="784"/>
                  </a:lnTo>
                  <a:lnTo>
                    <a:pt x="649" y="782"/>
                  </a:lnTo>
                  <a:lnTo>
                    <a:pt x="653" y="781"/>
                  </a:lnTo>
                  <a:lnTo>
                    <a:pt x="655" y="786"/>
                  </a:lnTo>
                  <a:lnTo>
                    <a:pt x="655" y="788"/>
                  </a:lnTo>
                  <a:lnTo>
                    <a:pt x="657" y="790"/>
                  </a:lnTo>
                  <a:lnTo>
                    <a:pt x="659" y="794"/>
                  </a:lnTo>
                  <a:lnTo>
                    <a:pt x="659" y="796"/>
                  </a:lnTo>
                  <a:lnTo>
                    <a:pt x="663" y="794"/>
                  </a:lnTo>
                  <a:lnTo>
                    <a:pt x="665" y="794"/>
                  </a:lnTo>
                  <a:lnTo>
                    <a:pt x="667" y="792"/>
                  </a:lnTo>
                  <a:lnTo>
                    <a:pt x="669" y="792"/>
                  </a:lnTo>
                  <a:lnTo>
                    <a:pt x="671" y="792"/>
                  </a:lnTo>
                  <a:lnTo>
                    <a:pt x="673" y="790"/>
                  </a:lnTo>
                  <a:lnTo>
                    <a:pt x="675" y="790"/>
                  </a:lnTo>
                  <a:lnTo>
                    <a:pt x="677" y="788"/>
                  </a:lnTo>
                  <a:lnTo>
                    <a:pt x="679" y="788"/>
                  </a:lnTo>
                  <a:lnTo>
                    <a:pt x="681" y="786"/>
                  </a:lnTo>
                  <a:lnTo>
                    <a:pt x="682" y="786"/>
                  </a:lnTo>
                  <a:lnTo>
                    <a:pt x="684" y="786"/>
                  </a:lnTo>
                  <a:lnTo>
                    <a:pt x="684" y="784"/>
                  </a:lnTo>
                  <a:lnTo>
                    <a:pt x="686" y="784"/>
                  </a:lnTo>
                  <a:lnTo>
                    <a:pt x="688" y="784"/>
                  </a:lnTo>
                  <a:lnTo>
                    <a:pt x="690" y="784"/>
                  </a:lnTo>
                  <a:lnTo>
                    <a:pt x="692" y="782"/>
                  </a:lnTo>
                  <a:lnTo>
                    <a:pt x="692" y="784"/>
                  </a:lnTo>
                  <a:lnTo>
                    <a:pt x="690" y="786"/>
                  </a:lnTo>
                  <a:lnTo>
                    <a:pt x="690" y="790"/>
                  </a:lnTo>
                  <a:lnTo>
                    <a:pt x="690" y="792"/>
                  </a:lnTo>
                  <a:lnTo>
                    <a:pt x="692" y="792"/>
                  </a:lnTo>
                  <a:lnTo>
                    <a:pt x="694" y="794"/>
                  </a:lnTo>
                  <a:lnTo>
                    <a:pt x="696" y="794"/>
                  </a:lnTo>
                  <a:lnTo>
                    <a:pt x="698" y="796"/>
                  </a:lnTo>
                  <a:lnTo>
                    <a:pt x="698" y="798"/>
                  </a:lnTo>
                  <a:lnTo>
                    <a:pt x="700" y="800"/>
                  </a:lnTo>
                  <a:lnTo>
                    <a:pt x="700" y="802"/>
                  </a:lnTo>
                  <a:lnTo>
                    <a:pt x="702" y="804"/>
                  </a:lnTo>
                  <a:lnTo>
                    <a:pt x="702" y="806"/>
                  </a:lnTo>
                  <a:lnTo>
                    <a:pt x="702" y="808"/>
                  </a:lnTo>
                  <a:lnTo>
                    <a:pt x="704" y="810"/>
                  </a:lnTo>
                  <a:lnTo>
                    <a:pt x="706" y="810"/>
                  </a:lnTo>
                  <a:lnTo>
                    <a:pt x="708" y="812"/>
                  </a:lnTo>
                  <a:lnTo>
                    <a:pt x="706" y="814"/>
                  </a:lnTo>
                  <a:lnTo>
                    <a:pt x="706" y="816"/>
                  </a:lnTo>
                  <a:lnTo>
                    <a:pt x="706" y="818"/>
                  </a:lnTo>
                  <a:lnTo>
                    <a:pt x="708" y="818"/>
                  </a:lnTo>
                  <a:lnTo>
                    <a:pt x="708" y="820"/>
                  </a:lnTo>
                  <a:lnTo>
                    <a:pt x="708" y="822"/>
                  </a:lnTo>
                  <a:lnTo>
                    <a:pt x="708" y="824"/>
                  </a:lnTo>
                  <a:lnTo>
                    <a:pt x="710" y="824"/>
                  </a:lnTo>
                  <a:lnTo>
                    <a:pt x="712" y="824"/>
                  </a:lnTo>
                  <a:lnTo>
                    <a:pt x="712" y="826"/>
                  </a:lnTo>
                  <a:lnTo>
                    <a:pt x="714" y="826"/>
                  </a:lnTo>
                  <a:lnTo>
                    <a:pt x="714" y="828"/>
                  </a:lnTo>
                  <a:lnTo>
                    <a:pt x="716" y="828"/>
                  </a:lnTo>
                  <a:lnTo>
                    <a:pt x="716" y="830"/>
                  </a:lnTo>
                  <a:lnTo>
                    <a:pt x="718" y="830"/>
                  </a:lnTo>
                  <a:lnTo>
                    <a:pt x="718" y="832"/>
                  </a:lnTo>
                  <a:lnTo>
                    <a:pt x="720" y="832"/>
                  </a:lnTo>
                  <a:lnTo>
                    <a:pt x="722" y="832"/>
                  </a:lnTo>
                  <a:lnTo>
                    <a:pt x="722" y="834"/>
                  </a:lnTo>
                  <a:lnTo>
                    <a:pt x="724" y="834"/>
                  </a:lnTo>
                  <a:lnTo>
                    <a:pt x="722" y="834"/>
                  </a:lnTo>
                  <a:lnTo>
                    <a:pt x="722" y="836"/>
                  </a:lnTo>
                  <a:lnTo>
                    <a:pt x="724" y="836"/>
                  </a:lnTo>
                  <a:lnTo>
                    <a:pt x="724" y="838"/>
                  </a:lnTo>
                  <a:lnTo>
                    <a:pt x="724" y="840"/>
                  </a:lnTo>
                  <a:lnTo>
                    <a:pt x="722" y="840"/>
                  </a:lnTo>
                  <a:lnTo>
                    <a:pt x="722" y="842"/>
                  </a:lnTo>
                  <a:lnTo>
                    <a:pt x="724" y="842"/>
                  </a:lnTo>
                  <a:lnTo>
                    <a:pt x="724" y="844"/>
                  </a:lnTo>
                  <a:lnTo>
                    <a:pt x="722" y="844"/>
                  </a:lnTo>
                  <a:lnTo>
                    <a:pt x="722" y="846"/>
                  </a:lnTo>
                  <a:lnTo>
                    <a:pt x="722" y="848"/>
                  </a:lnTo>
                  <a:lnTo>
                    <a:pt x="722" y="849"/>
                  </a:lnTo>
                  <a:lnTo>
                    <a:pt x="722" y="851"/>
                  </a:lnTo>
                  <a:lnTo>
                    <a:pt x="720" y="851"/>
                  </a:lnTo>
                  <a:lnTo>
                    <a:pt x="720" y="853"/>
                  </a:lnTo>
                  <a:lnTo>
                    <a:pt x="720" y="855"/>
                  </a:lnTo>
                  <a:lnTo>
                    <a:pt x="720" y="857"/>
                  </a:lnTo>
                  <a:lnTo>
                    <a:pt x="720" y="859"/>
                  </a:lnTo>
                  <a:lnTo>
                    <a:pt x="720" y="861"/>
                  </a:lnTo>
                  <a:lnTo>
                    <a:pt x="720" y="863"/>
                  </a:lnTo>
                  <a:lnTo>
                    <a:pt x="720" y="865"/>
                  </a:lnTo>
                  <a:lnTo>
                    <a:pt x="722" y="867"/>
                  </a:lnTo>
                  <a:lnTo>
                    <a:pt x="722" y="869"/>
                  </a:lnTo>
                  <a:lnTo>
                    <a:pt x="722" y="871"/>
                  </a:lnTo>
                  <a:lnTo>
                    <a:pt x="722" y="873"/>
                  </a:lnTo>
                  <a:lnTo>
                    <a:pt x="722" y="875"/>
                  </a:lnTo>
                  <a:lnTo>
                    <a:pt x="722" y="877"/>
                  </a:lnTo>
                  <a:lnTo>
                    <a:pt x="722" y="879"/>
                  </a:lnTo>
                  <a:lnTo>
                    <a:pt x="722" y="881"/>
                  </a:lnTo>
                  <a:lnTo>
                    <a:pt x="722" y="883"/>
                  </a:lnTo>
                  <a:lnTo>
                    <a:pt x="722" y="885"/>
                  </a:lnTo>
                  <a:lnTo>
                    <a:pt x="722" y="887"/>
                  </a:lnTo>
                  <a:lnTo>
                    <a:pt x="720" y="887"/>
                  </a:lnTo>
                  <a:lnTo>
                    <a:pt x="720" y="889"/>
                  </a:lnTo>
                  <a:lnTo>
                    <a:pt x="720" y="891"/>
                  </a:lnTo>
                  <a:lnTo>
                    <a:pt x="720" y="893"/>
                  </a:lnTo>
                  <a:lnTo>
                    <a:pt x="720" y="895"/>
                  </a:lnTo>
                  <a:lnTo>
                    <a:pt x="720" y="897"/>
                  </a:lnTo>
                  <a:lnTo>
                    <a:pt x="718" y="897"/>
                  </a:lnTo>
                  <a:lnTo>
                    <a:pt x="718" y="899"/>
                  </a:lnTo>
                  <a:lnTo>
                    <a:pt x="718" y="901"/>
                  </a:lnTo>
                  <a:lnTo>
                    <a:pt x="716" y="903"/>
                  </a:lnTo>
                  <a:lnTo>
                    <a:pt x="716" y="905"/>
                  </a:lnTo>
                  <a:lnTo>
                    <a:pt x="714" y="907"/>
                  </a:lnTo>
                  <a:lnTo>
                    <a:pt x="714" y="909"/>
                  </a:lnTo>
                  <a:lnTo>
                    <a:pt x="714" y="911"/>
                  </a:lnTo>
                  <a:lnTo>
                    <a:pt x="712" y="913"/>
                  </a:lnTo>
                  <a:lnTo>
                    <a:pt x="712" y="915"/>
                  </a:lnTo>
                  <a:lnTo>
                    <a:pt x="712" y="917"/>
                  </a:lnTo>
                  <a:lnTo>
                    <a:pt x="710" y="917"/>
                  </a:lnTo>
                  <a:lnTo>
                    <a:pt x="710" y="918"/>
                  </a:lnTo>
                  <a:lnTo>
                    <a:pt x="710" y="920"/>
                  </a:lnTo>
                  <a:lnTo>
                    <a:pt x="708" y="920"/>
                  </a:lnTo>
                  <a:lnTo>
                    <a:pt x="708" y="922"/>
                  </a:lnTo>
                  <a:lnTo>
                    <a:pt x="706" y="924"/>
                  </a:lnTo>
                  <a:lnTo>
                    <a:pt x="706" y="926"/>
                  </a:lnTo>
                  <a:lnTo>
                    <a:pt x="708" y="926"/>
                  </a:lnTo>
                  <a:lnTo>
                    <a:pt x="708" y="928"/>
                  </a:lnTo>
                  <a:lnTo>
                    <a:pt x="710" y="928"/>
                  </a:lnTo>
                  <a:lnTo>
                    <a:pt x="712" y="928"/>
                  </a:lnTo>
                  <a:lnTo>
                    <a:pt x="712" y="930"/>
                  </a:lnTo>
                  <a:lnTo>
                    <a:pt x="714" y="930"/>
                  </a:lnTo>
                  <a:lnTo>
                    <a:pt x="714" y="932"/>
                  </a:lnTo>
                  <a:lnTo>
                    <a:pt x="714" y="934"/>
                  </a:lnTo>
                  <a:lnTo>
                    <a:pt x="714" y="936"/>
                  </a:lnTo>
                  <a:lnTo>
                    <a:pt x="712" y="938"/>
                  </a:lnTo>
                  <a:lnTo>
                    <a:pt x="712" y="940"/>
                  </a:lnTo>
                  <a:lnTo>
                    <a:pt x="710" y="942"/>
                  </a:lnTo>
                  <a:lnTo>
                    <a:pt x="710" y="944"/>
                  </a:lnTo>
                  <a:lnTo>
                    <a:pt x="708" y="944"/>
                  </a:lnTo>
                  <a:lnTo>
                    <a:pt x="708" y="946"/>
                  </a:lnTo>
                  <a:lnTo>
                    <a:pt x="706" y="948"/>
                  </a:lnTo>
                  <a:lnTo>
                    <a:pt x="706" y="950"/>
                  </a:lnTo>
                  <a:lnTo>
                    <a:pt x="704" y="952"/>
                  </a:lnTo>
                  <a:lnTo>
                    <a:pt x="704" y="954"/>
                  </a:lnTo>
                  <a:lnTo>
                    <a:pt x="704" y="956"/>
                  </a:lnTo>
                  <a:lnTo>
                    <a:pt x="704" y="958"/>
                  </a:lnTo>
                  <a:lnTo>
                    <a:pt x="706" y="960"/>
                  </a:lnTo>
                  <a:lnTo>
                    <a:pt x="706" y="962"/>
                  </a:lnTo>
                  <a:lnTo>
                    <a:pt x="710" y="964"/>
                  </a:lnTo>
                  <a:lnTo>
                    <a:pt x="712" y="966"/>
                  </a:lnTo>
                  <a:lnTo>
                    <a:pt x="714" y="968"/>
                  </a:lnTo>
                  <a:lnTo>
                    <a:pt x="714" y="970"/>
                  </a:lnTo>
                  <a:lnTo>
                    <a:pt x="716" y="972"/>
                  </a:lnTo>
                  <a:lnTo>
                    <a:pt x="714" y="972"/>
                  </a:lnTo>
                  <a:lnTo>
                    <a:pt x="714" y="974"/>
                  </a:lnTo>
                  <a:lnTo>
                    <a:pt x="712" y="974"/>
                  </a:lnTo>
                  <a:lnTo>
                    <a:pt x="712" y="976"/>
                  </a:lnTo>
                  <a:lnTo>
                    <a:pt x="710" y="976"/>
                  </a:lnTo>
                  <a:lnTo>
                    <a:pt x="708" y="978"/>
                  </a:lnTo>
                  <a:lnTo>
                    <a:pt x="706" y="978"/>
                  </a:lnTo>
                  <a:lnTo>
                    <a:pt x="706" y="980"/>
                  </a:lnTo>
                  <a:lnTo>
                    <a:pt x="704" y="980"/>
                  </a:lnTo>
                  <a:lnTo>
                    <a:pt x="702" y="980"/>
                  </a:lnTo>
                  <a:lnTo>
                    <a:pt x="702" y="982"/>
                  </a:lnTo>
                  <a:lnTo>
                    <a:pt x="700" y="982"/>
                  </a:lnTo>
                  <a:lnTo>
                    <a:pt x="700" y="987"/>
                  </a:lnTo>
                  <a:lnTo>
                    <a:pt x="700" y="989"/>
                  </a:lnTo>
                  <a:lnTo>
                    <a:pt x="700" y="991"/>
                  </a:lnTo>
                  <a:lnTo>
                    <a:pt x="702" y="993"/>
                  </a:lnTo>
                  <a:lnTo>
                    <a:pt x="702" y="995"/>
                  </a:lnTo>
                  <a:lnTo>
                    <a:pt x="702" y="997"/>
                  </a:lnTo>
                  <a:lnTo>
                    <a:pt x="698" y="999"/>
                  </a:lnTo>
                  <a:lnTo>
                    <a:pt x="696" y="1001"/>
                  </a:lnTo>
                  <a:lnTo>
                    <a:pt x="694" y="1003"/>
                  </a:lnTo>
                  <a:lnTo>
                    <a:pt x="692" y="1003"/>
                  </a:lnTo>
                  <a:lnTo>
                    <a:pt x="692" y="1005"/>
                  </a:lnTo>
                  <a:lnTo>
                    <a:pt x="688" y="1007"/>
                  </a:lnTo>
                  <a:lnTo>
                    <a:pt x="688" y="1009"/>
                  </a:lnTo>
                  <a:lnTo>
                    <a:pt x="686" y="1009"/>
                  </a:lnTo>
                  <a:lnTo>
                    <a:pt x="684" y="1011"/>
                  </a:lnTo>
                  <a:lnTo>
                    <a:pt x="682" y="1013"/>
                  </a:lnTo>
                  <a:lnTo>
                    <a:pt x="679" y="1015"/>
                  </a:lnTo>
                  <a:lnTo>
                    <a:pt x="677" y="1015"/>
                  </a:lnTo>
                  <a:lnTo>
                    <a:pt x="675" y="1015"/>
                  </a:lnTo>
                  <a:lnTo>
                    <a:pt x="675" y="1017"/>
                  </a:lnTo>
                  <a:lnTo>
                    <a:pt x="673" y="1019"/>
                  </a:lnTo>
                  <a:lnTo>
                    <a:pt x="673" y="1021"/>
                  </a:lnTo>
                  <a:lnTo>
                    <a:pt x="673" y="1023"/>
                  </a:lnTo>
                  <a:lnTo>
                    <a:pt x="673" y="1025"/>
                  </a:lnTo>
                  <a:lnTo>
                    <a:pt x="675" y="1029"/>
                  </a:lnTo>
                  <a:lnTo>
                    <a:pt x="675" y="1031"/>
                  </a:lnTo>
                  <a:lnTo>
                    <a:pt x="675" y="1033"/>
                  </a:lnTo>
                  <a:lnTo>
                    <a:pt x="677" y="1033"/>
                  </a:lnTo>
                  <a:lnTo>
                    <a:pt x="677" y="1035"/>
                  </a:lnTo>
                  <a:lnTo>
                    <a:pt x="677" y="1037"/>
                  </a:lnTo>
                  <a:lnTo>
                    <a:pt x="677" y="1039"/>
                  </a:lnTo>
                  <a:lnTo>
                    <a:pt x="677" y="1041"/>
                  </a:lnTo>
                  <a:lnTo>
                    <a:pt x="677" y="1045"/>
                  </a:lnTo>
                  <a:lnTo>
                    <a:pt x="679" y="1047"/>
                  </a:lnTo>
                  <a:lnTo>
                    <a:pt x="679" y="1049"/>
                  </a:lnTo>
                  <a:lnTo>
                    <a:pt x="675" y="1049"/>
                  </a:lnTo>
                  <a:lnTo>
                    <a:pt x="671" y="1047"/>
                  </a:lnTo>
                  <a:lnTo>
                    <a:pt x="669" y="1045"/>
                  </a:lnTo>
                  <a:lnTo>
                    <a:pt x="667" y="1045"/>
                  </a:lnTo>
                  <a:lnTo>
                    <a:pt x="663" y="1045"/>
                  </a:lnTo>
                  <a:lnTo>
                    <a:pt x="663" y="1043"/>
                  </a:lnTo>
                  <a:lnTo>
                    <a:pt x="661" y="1043"/>
                  </a:lnTo>
                  <a:lnTo>
                    <a:pt x="659" y="1043"/>
                  </a:lnTo>
                  <a:lnTo>
                    <a:pt x="657" y="1041"/>
                  </a:lnTo>
                  <a:lnTo>
                    <a:pt x="653" y="1041"/>
                  </a:lnTo>
                  <a:lnTo>
                    <a:pt x="651" y="1039"/>
                  </a:lnTo>
                  <a:lnTo>
                    <a:pt x="649" y="1039"/>
                  </a:lnTo>
                  <a:lnTo>
                    <a:pt x="647" y="1039"/>
                  </a:lnTo>
                  <a:lnTo>
                    <a:pt x="647" y="1037"/>
                  </a:lnTo>
                  <a:lnTo>
                    <a:pt x="645" y="1035"/>
                  </a:lnTo>
                  <a:lnTo>
                    <a:pt x="645" y="1033"/>
                  </a:lnTo>
                  <a:lnTo>
                    <a:pt x="643" y="1033"/>
                  </a:lnTo>
                  <a:lnTo>
                    <a:pt x="641" y="1033"/>
                  </a:lnTo>
                  <a:lnTo>
                    <a:pt x="639" y="1033"/>
                  </a:lnTo>
                  <a:lnTo>
                    <a:pt x="637" y="1033"/>
                  </a:lnTo>
                  <a:lnTo>
                    <a:pt x="635" y="1033"/>
                  </a:lnTo>
                  <a:lnTo>
                    <a:pt x="635" y="1031"/>
                  </a:lnTo>
                  <a:lnTo>
                    <a:pt x="635" y="1029"/>
                  </a:lnTo>
                  <a:lnTo>
                    <a:pt x="635" y="1027"/>
                  </a:lnTo>
                  <a:lnTo>
                    <a:pt x="633" y="1027"/>
                  </a:lnTo>
                  <a:lnTo>
                    <a:pt x="631" y="1027"/>
                  </a:lnTo>
                  <a:lnTo>
                    <a:pt x="631" y="1029"/>
                  </a:lnTo>
                  <a:lnTo>
                    <a:pt x="629" y="1029"/>
                  </a:lnTo>
                  <a:lnTo>
                    <a:pt x="627" y="1029"/>
                  </a:lnTo>
                  <a:lnTo>
                    <a:pt x="627" y="1027"/>
                  </a:lnTo>
                  <a:lnTo>
                    <a:pt x="625" y="1027"/>
                  </a:lnTo>
                  <a:lnTo>
                    <a:pt x="623" y="1027"/>
                  </a:lnTo>
                  <a:lnTo>
                    <a:pt x="621" y="1027"/>
                  </a:lnTo>
                  <a:lnTo>
                    <a:pt x="619" y="1027"/>
                  </a:lnTo>
                  <a:lnTo>
                    <a:pt x="617" y="1027"/>
                  </a:lnTo>
                  <a:lnTo>
                    <a:pt x="615" y="1027"/>
                  </a:lnTo>
                  <a:lnTo>
                    <a:pt x="615" y="1029"/>
                  </a:lnTo>
                  <a:lnTo>
                    <a:pt x="613" y="1029"/>
                  </a:lnTo>
                  <a:lnTo>
                    <a:pt x="608" y="1027"/>
                  </a:lnTo>
                  <a:lnTo>
                    <a:pt x="604" y="1027"/>
                  </a:lnTo>
                  <a:lnTo>
                    <a:pt x="602" y="1027"/>
                  </a:lnTo>
                  <a:lnTo>
                    <a:pt x="600" y="1027"/>
                  </a:lnTo>
                  <a:lnTo>
                    <a:pt x="598" y="1025"/>
                  </a:lnTo>
                  <a:lnTo>
                    <a:pt x="596" y="1025"/>
                  </a:lnTo>
                  <a:lnTo>
                    <a:pt x="596" y="1027"/>
                  </a:lnTo>
                  <a:lnTo>
                    <a:pt x="596" y="1029"/>
                  </a:lnTo>
                  <a:lnTo>
                    <a:pt x="596" y="1031"/>
                  </a:lnTo>
                  <a:lnTo>
                    <a:pt x="598" y="1033"/>
                  </a:lnTo>
                  <a:lnTo>
                    <a:pt x="598" y="1035"/>
                  </a:lnTo>
                  <a:lnTo>
                    <a:pt x="596" y="1037"/>
                  </a:lnTo>
                  <a:lnTo>
                    <a:pt x="596" y="1039"/>
                  </a:lnTo>
                  <a:lnTo>
                    <a:pt x="596" y="1041"/>
                  </a:lnTo>
                  <a:lnTo>
                    <a:pt x="596" y="1043"/>
                  </a:lnTo>
                  <a:lnTo>
                    <a:pt x="596" y="1045"/>
                  </a:lnTo>
                  <a:lnTo>
                    <a:pt x="596" y="1047"/>
                  </a:lnTo>
                  <a:lnTo>
                    <a:pt x="596" y="1049"/>
                  </a:lnTo>
                  <a:lnTo>
                    <a:pt x="596" y="1051"/>
                  </a:lnTo>
                  <a:lnTo>
                    <a:pt x="596" y="1052"/>
                  </a:lnTo>
                  <a:lnTo>
                    <a:pt x="596" y="1054"/>
                  </a:lnTo>
                  <a:lnTo>
                    <a:pt x="598" y="1058"/>
                  </a:lnTo>
                  <a:lnTo>
                    <a:pt x="598" y="1060"/>
                  </a:lnTo>
                  <a:lnTo>
                    <a:pt x="598" y="1062"/>
                  </a:lnTo>
                  <a:lnTo>
                    <a:pt x="598" y="1064"/>
                  </a:lnTo>
                  <a:lnTo>
                    <a:pt x="598" y="1066"/>
                  </a:lnTo>
                  <a:lnTo>
                    <a:pt x="598" y="1068"/>
                  </a:lnTo>
                  <a:lnTo>
                    <a:pt x="598" y="1070"/>
                  </a:lnTo>
                  <a:lnTo>
                    <a:pt x="600" y="1070"/>
                  </a:lnTo>
                  <a:lnTo>
                    <a:pt x="600" y="1072"/>
                  </a:lnTo>
                  <a:lnTo>
                    <a:pt x="600" y="1074"/>
                  </a:lnTo>
                  <a:lnTo>
                    <a:pt x="600" y="1076"/>
                  </a:lnTo>
                  <a:lnTo>
                    <a:pt x="602" y="1082"/>
                  </a:lnTo>
                  <a:lnTo>
                    <a:pt x="602" y="1084"/>
                  </a:lnTo>
                  <a:lnTo>
                    <a:pt x="604" y="1084"/>
                  </a:lnTo>
                  <a:lnTo>
                    <a:pt x="604" y="1086"/>
                  </a:lnTo>
                  <a:lnTo>
                    <a:pt x="604" y="1088"/>
                  </a:lnTo>
                  <a:lnTo>
                    <a:pt x="604" y="1090"/>
                  </a:lnTo>
                  <a:lnTo>
                    <a:pt x="606" y="1092"/>
                  </a:lnTo>
                  <a:lnTo>
                    <a:pt x="606" y="1094"/>
                  </a:lnTo>
                  <a:lnTo>
                    <a:pt x="606" y="1096"/>
                  </a:lnTo>
                  <a:lnTo>
                    <a:pt x="606" y="1098"/>
                  </a:lnTo>
                  <a:lnTo>
                    <a:pt x="606" y="1100"/>
                  </a:lnTo>
                  <a:lnTo>
                    <a:pt x="606" y="1102"/>
                  </a:lnTo>
                  <a:lnTo>
                    <a:pt x="606" y="1104"/>
                  </a:lnTo>
                  <a:lnTo>
                    <a:pt x="606" y="1106"/>
                  </a:lnTo>
                  <a:lnTo>
                    <a:pt x="606" y="1108"/>
                  </a:lnTo>
                  <a:lnTo>
                    <a:pt x="606" y="1110"/>
                  </a:lnTo>
                  <a:lnTo>
                    <a:pt x="606" y="1112"/>
                  </a:lnTo>
                  <a:lnTo>
                    <a:pt x="606" y="1114"/>
                  </a:lnTo>
                  <a:lnTo>
                    <a:pt x="606" y="1116"/>
                  </a:lnTo>
                  <a:lnTo>
                    <a:pt x="606" y="1118"/>
                  </a:lnTo>
                  <a:lnTo>
                    <a:pt x="604" y="1119"/>
                  </a:lnTo>
                  <a:lnTo>
                    <a:pt x="604" y="1123"/>
                  </a:lnTo>
                  <a:lnTo>
                    <a:pt x="604" y="1125"/>
                  </a:lnTo>
                  <a:lnTo>
                    <a:pt x="604" y="1127"/>
                  </a:lnTo>
                  <a:lnTo>
                    <a:pt x="602" y="1131"/>
                  </a:lnTo>
                  <a:lnTo>
                    <a:pt x="602" y="1133"/>
                  </a:lnTo>
                  <a:lnTo>
                    <a:pt x="600" y="1135"/>
                  </a:lnTo>
                  <a:lnTo>
                    <a:pt x="600" y="1137"/>
                  </a:lnTo>
                  <a:lnTo>
                    <a:pt x="600" y="1139"/>
                  </a:lnTo>
                  <a:lnTo>
                    <a:pt x="600" y="1141"/>
                  </a:lnTo>
                  <a:lnTo>
                    <a:pt x="602" y="1143"/>
                  </a:lnTo>
                  <a:lnTo>
                    <a:pt x="602" y="1145"/>
                  </a:lnTo>
                  <a:lnTo>
                    <a:pt x="604" y="1147"/>
                  </a:lnTo>
                  <a:lnTo>
                    <a:pt x="604" y="1149"/>
                  </a:lnTo>
                  <a:lnTo>
                    <a:pt x="608" y="1145"/>
                  </a:lnTo>
                  <a:lnTo>
                    <a:pt x="610" y="1143"/>
                  </a:lnTo>
                  <a:lnTo>
                    <a:pt x="610" y="1141"/>
                  </a:lnTo>
                  <a:lnTo>
                    <a:pt x="612" y="1141"/>
                  </a:lnTo>
                  <a:lnTo>
                    <a:pt x="613" y="1141"/>
                  </a:lnTo>
                  <a:lnTo>
                    <a:pt x="615" y="1141"/>
                  </a:lnTo>
                  <a:lnTo>
                    <a:pt x="617" y="1141"/>
                  </a:lnTo>
                  <a:lnTo>
                    <a:pt x="617" y="1143"/>
                  </a:lnTo>
                  <a:lnTo>
                    <a:pt x="619" y="1145"/>
                  </a:lnTo>
                  <a:lnTo>
                    <a:pt x="619" y="1147"/>
                  </a:lnTo>
                  <a:lnTo>
                    <a:pt x="619" y="1149"/>
                  </a:lnTo>
                  <a:lnTo>
                    <a:pt x="621" y="1149"/>
                  </a:lnTo>
                  <a:lnTo>
                    <a:pt x="621" y="1151"/>
                  </a:lnTo>
                  <a:lnTo>
                    <a:pt x="621" y="1153"/>
                  </a:lnTo>
                  <a:lnTo>
                    <a:pt x="621" y="1155"/>
                  </a:lnTo>
                  <a:lnTo>
                    <a:pt x="621" y="1157"/>
                  </a:lnTo>
                  <a:lnTo>
                    <a:pt x="623" y="1159"/>
                  </a:lnTo>
                  <a:lnTo>
                    <a:pt x="625" y="1161"/>
                  </a:lnTo>
                  <a:lnTo>
                    <a:pt x="627" y="1161"/>
                  </a:lnTo>
                  <a:lnTo>
                    <a:pt x="627" y="1163"/>
                  </a:lnTo>
                  <a:lnTo>
                    <a:pt x="627" y="1165"/>
                  </a:lnTo>
                  <a:lnTo>
                    <a:pt x="623" y="1167"/>
                  </a:lnTo>
                  <a:lnTo>
                    <a:pt x="621" y="1167"/>
                  </a:lnTo>
                  <a:lnTo>
                    <a:pt x="621" y="1169"/>
                  </a:lnTo>
                  <a:lnTo>
                    <a:pt x="619" y="1169"/>
                  </a:lnTo>
                  <a:lnTo>
                    <a:pt x="617" y="1171"/>
                  </a:lnTo>
                  <a:lnTo>
                    <a:pt x="615" y="1171"/>
                  </a:lnTo>
                  <a:lnTo>
                    <a:pt x="613" y="1171"/>
                  </a:lnTo>
                  <a:lnTo>
                    <a:pt x="613" y="1173"/>
                  </a:lnTo>
                  <a:lnTo>
                    <a:pt x="612" y="1173"/>
                  </a:lnTo>
                  <a:lnTo>
                    <a:pt x="610" y="1175"/>
                  </a:lnTo>
                  <a:lnTo>
                    <a:pt x="608" y="1175"/>
                  </a:lnTo>
                  <a:lnTo>
                    <a:pt x="606" y="1175"/>
                  </a:lnTo>
                  <a:lnTo>
                    <a:pt x="604" y="1175"/>
                  </a:lnTo>
                  <a:lnTo>
                    <a:pt x="604" y="1177"/>
                  </a:lnTo>
                  <a:lnTo>
                    <a:pt x="602" y="1177"/>
                  </a:lnTo>
                  <a:lnTo>
                    <a:pt x="602" y="1179"/>
                  </a:lnTo>
                  <a:lnTo>
                    <a:pt x="600" y="1181"/>
                  </a:lnTo>
                  <a:lnTo>
                    <a:pt x="600" y="1183"/>
                  </a:lnTo>
                  <a:lnTo>
                    <a:pt x="598" y="1183"/>
                  </a:lnTo>
                  <a:lnTo>
                    <a:pt x="596" y="1183"/>
                  </a:lnTo>
                  <a:lnTo>
                    <a:pt x="596" y="1185"/>
                  </a:lnTo>
                  <a:lnTo>
                    <a:pt x="598" y="1186"/>
                  </a:lnTo>
                  <a:lnTo>
                    <a:pt x="598" y="1188"/>
                  </a:lnTo>
                  <a:lnTo>
                    <a:pt x="598" y="1190"/>
                  </a:lnTo>
                  <a:lnTo>
                    <a:pt x="598" y="1192"/>
                  </a:lnTo>
                  <a:lnTo>
                    <a:pt x="596" y="1192"/>
                  </a:lnTo>
                  <a:lnTo>
                    <a:pt x="596" y="1194"/>
                  </a:lnTo>
                  <a:lnTo>
                    <a:pt x="598" y="1194"/>
                  </a:lnTo>
                  <a:lnTo>
                    <a:pt x="598" y="1196"/>
                  </a:lnTo>
                  <a:lnTo>
                    <a:pt x="596" y="1196"/>
                  </a:lnTo>
                  <a:lnTo>
                    <a:pt x="594" y="1196"/>
                  </a:lnTo>
                  <a:lnTo>
                    <a:pt x="596" y="1198"/>
                  </a:lnTo>
                  <a:lnTo>
                    <a:pt x="596" y="1200"/>
                  </a:lnTo>
                  <a:lnTo>
                    <a:pt x="594" y="1200"/>
                  </a:lnTo>
                  <a:lnTo>
                    <a:pt x="594" y="1202"/>
                  </a:lnTo>
                  <a:lnTo>
                    <a:pt x="594" y="1204"/>
                  </a:lnTo>
                  <a:lnTo>
                    <a:pt x="592" y="1204"/>
                  </a:lnTo>
                  <a:lnTo>
                    <a:pt x="590" y="1204"/>
                  </a:lnTo>
                  <a:lnTo>
                    <a:pt x="590" y="1202"/>
                  </a:lnTo>
                  <a:lnTo>
                    <a:pt x="588" y="1202"/>
                  </a:lnTo>
                  <a:lnTo>
                    <a:pt x="588" y="1200"/>
                  </a:lnTo>
                  <a:lnTo>
                    <a:pt x="586" y="1200"/>
                  </a:lnTo>
                  <a:lnTo>
                    <a:pt x="584" y="1202"/>
                  </a:lnTo>
                  <a:lnTo>
                    <a:pt x="584" y="1200"/>
                  </a:lnTo>
                  <a:lnTo>
                    <a:pt x="584" y="1202"/>
                  </a:lnTo>
                  <a:lnTo>
                    <a:pt x="582" y="1202"/>
                  </a:lnTo>
                  <a:lnTo>
                    <a:pt x="582" y="1204"/>
                  </a:lnTo>
                  <a:lnTo>
                    <a:pt x="582" y="1206"/>
                  </a:lnTo>
                  <a:lnTo>
                    <a:pt x="582" y="1208"/>
                  </a:lnTo>
                  <a:lnTo>
                    <a:pt x="582" y="1210"/>
                  </a:lnTo>
                  <a:lnTo>
                    <a:pt x="582" y="1212"/>
                  </a:lnTo>
                  <a:lnTo>
                    <a:pt x="580" y="1212"/>
                  </a:lnTo>
                  <a:lnTo>
                    <a:pt x="578" y="1212"/>
                  </a:lnTo>
                  <a:lnTo>
                    <a:pt x="576" y="1212"/>
                  </a:lnTo>
                  <a:lnTo>
                    <a:pt x="574" y="1210"/>
                  </a:lnTo>
                  <a:lnTo>
                    <a:pt x="574" y="1212"/>
                  </a:lnTo>
                  <a:lnTo>
                    <a:pt x="572" y="1212"/>
                  </a:lnTo>
                  <a:lnTo>
                    <a:pt x="572" y="1210"/>
                  </a:lnTo>
                  <a:lnTo>
                    <a:pt x="570" y="1210"/>
                  </a:lnTo>
                  <a:lnTo>
                    <a:pt x="570" y="1212"/>
                  </a:lnTo>
                  <a:lnTo>
                    <a:pt x="568" y="1212"/>
                  </a:lnTo>
                  <a:lnTo>
                    <a:pt x="566" y="1212"/>
                  </a:lnTo>
                  <a:lnTo>
                    <a:pt x="564" y="1214"/>
                  </a:lnTo>
                  <a:lnTo>
                    <a:pt x="562" y="1212"/>
                  </a:lnTo>
                  <a:lnTo>
                    <a:pt x="562" y="1214"/>
                  </a:lnTo>
                  <a:lnTo>
                    <a:pt x="562" y="1216"/>
                  </a:lnTo>
                  <a:lnTo>
                    <a:pt x="562" y="1218"/>
                  </a:lnTo>
                  <a:lnTo>
                    <a:pt x="560" y="1218"/>
                  </a:lnTo>
                  <a:lnTo>
                    <a:pt x="560" y="1220"/>
                  </a:lnTo>
                  <a:lnTo>
                    <a:pt x="558" y="1220"/>
                  </a:lnTo>
                  <a:lnTo>
                    <a:pt x="556" y="1222"/>
                  </a:lnTo>
                  <a:lnTo>
                    <a:pt x="556" y="1224"/>
                  </a:lnTo>
                  <a:lnTo>
                    <a:pt x="554" y="1224"/>
                  </a:lnTo>
                  <a:lnTo>
                    <a:pt x="552" y="1224"/>
                  </a:lnTo>
                  <a:lnTo>
                    <a:pt x="550" y="1224"/>
                  </a:lnTo>
                  <a:lnTo>
                    <a:pt x="548" y="1226"/>
                  </a:lnTo>
                  <a:lnTo>
                    <a:pt x="550" y="1226"/>
                  </a:lnTo>
                  <a:lnTo>
                    <a:pt x="548" y="1228"/>
                  </a:lnTo>
                  <a:lnTo>
                    <a:pt x="548" y="1230"/>
                  </a:lnTo>
                  <a:lnTo>
                    <a:pt x="548" y="1232"/>
                  </a:lnTo>
                  <a:lnTo>
                    <a:pt x="546" y="1232"/>
                  </a:lnTo>
                  <a:lnTo>
                    <a:pt x="544" y="1232"/>
                  </a:lnTo>
                  <a:lnTo>
                    <a:pt x="543" y="1232"/>
                  </a:lnTo>
                  <a:lnTo>
                    <a:pt x="541" y="1232"/>
                  </a:lnTo>
                  <a:lnTo>
                    <a:pt x="541" y="1234"/>
                  </a:lnTo>
                  <a:lnTo>
                    <a:pt x="541" y="1236"/>
                  </a:lnTo>
                  <a:lnTo>
                    <a:pt x="543" y="1236"/>
                  </a:lnTo>
                  <a:lnTo>
                    <a:pt x="543" y="1238"/>
                  </a:lnTo>
                  <a:lnTo>
                    <a:pt x="541" y="1238"/>
                  </a:lnTo>
                  <a:lnTo>
                    <a:pt x="541" y="1240"/>
                  </a:lnTo>
                  <a:lnTo>
                    <a:pt x="539" y="1240"/>
                  </a:lnTo>
                  <a:lnTo>
                    <a:pt x="539" y="1242"/>
                  </a:lnTo>
                  <a:lnTo>
                    <a:pt x="537" y="1242"/>
                  </a:lnTo>
                  <a:lnTo>
                    <a:pt x="537" y="1244"/>
                  </a:lnTo>
                  <a:lnTo>
                    <a:pt x="535" y="1244"/>
                  </a:lnTo>
                  <a:lnTo>
                    <a:pt x="533" y="1244"/>
                  </a:lnTo>
                  <a:lnTo>
                    <a:pt x="533" y="1246"/>
                  </a:lnTo>
                  <a:lnTo>
                    <a:pt x="533" y="1248"/>
                  </a:lnTo>
                  <a:lnTo>
                    <a:pt x="531" y="1248"/>
                  </a:lnTo>
                  <a:lnTo>
                    <a:pt x="531" y="1246"/>
                  </a:lnTo>
                  <a:lnTo>
                    <a:pt x="529" y="1246"/>
                  </a:lnTo>
                  <a:lnTo>
                    <a:pt x="529" y="1248"/>
                  </a:lnTo>
                  <a:lnTo>
                    <a:pt x="527" y="1248"/>
                  </a:lnTo>
                  <a:lnTo>
                    <a:pt x="527" y="1250"/>
                  </a:lnTo>
                  <a:lnTo>
                    <a:pt x="525" y="1250"/>
                  </a:lnTo>
                  <a:lnTo>
                    <a:pt x="525" y="1252"/>
                  </a:lnTo>
                  <a:lnTo>
                    <a:pt x="523" y="1252"/>
                  </a:lnTo>
                  <a:lnTo>
                    <a:pt x="523" y="1253"/>
                  </a:lnTo>
                  <a:lnTo>
                    <a:pt x="521" y="1253"/>
                  </a:lnTo>
                  <a:lnTo>
                    <a:pt x="519" y="1255"/>
                  </a:lnTo>
                  <a:lnTo>
                    <a:pt x="517" y="1255"/>
                  </a:lnTo>
                  <a:lnTo>
                    <a:pt x="519" y="1255"/>
                  </a:lnTo>
                  <a:lnTo>
                    <a:pt x="519" y="1257"/>
                  </a:lnTo>
                  <a:lnTo>
                    <a:pt x="519" y="1259"/>
                  </a:lnTo>
                  <a:lnTo>
                    <a:pt x="521" y="1259"/>
                  </a:lnTo>
                  <a:lnTo>
                    <a:pt x="523" y="1259"/>
                  </a:lnTo>
                  <a:lnTo>
                    <a:pt x="523" y="1257"/>
                  </a:lnTo>
                  <a:lnTo>
                    <a:pt x="525" y="1257"/>
                  </a:lnTo>
                  <a:lnTo>
                    <a:pt x="527" y="1257"/>
                  </a:lnTo>
                  <a:lnTo>
                    <a:pt x="529" y="1257"/>
                  </a:lnTo>
                  <a:lnTo>
                    <a:pt x="531" y="1257"/>
                  </a:lnTo>
                  <a:lnTo>
                    <a:pt x="533" y="1255"/>
                  </a:lnTo>
                  <a:lnTo>
                    <a:pt x="535" y="1255"/>
                  </a:lnTo>
                  <a:lnTo>
                    <a:pt x="537" y="1255"/>
                  </a:lnTo>
                  <a:lnTo>
                    <a:pt x="539" y="1255"/>
                  </a:lnTo>
                  <a:lnTo>
                    <a:pt x="541" y="1255"/>
                  </a:lnTo>
                  <a:lnTo>
                    <a:pt x="543" y="1255"/>
                  </a:lnTo>
                  <a:lnTo>
                    <a:pt x="544" y="1255"/>
                  </a:lnTo>
                  <a:lnTo>
                    <a:pt x="546" y="1255"/>
                  </a:lnTo>
                  <a:lnTo>
                    <a:pt x="548" y="1255"/>
                  </a:lnTo>
                  <a:lnTo>
                    <a:pt x="550" y="1255"/>
                  </a:lnTo>
                  <a:lnTo>
                    <a:pt x="550" y="1257"/>
                  </a:lnTo>
                  <a:lnTo>
                    <a:pt x="552" y="1257"/>
                  </a:lnTo>
                  <a:lnTo>
                    <a:pt x="554" y="1257"/>
                  </a:lnTo>
                  <a:lnTo>
                    <a:pt x="556" y="1257"/>
                  </a:lnTo>
                  <a:lnTo>
                    <a:pt x="558" y="1257"/>
                  </a:lnTo>
                  <a:lnTo>
                    <a:pt x="560" y="1257"/>
                  </a:lnTo>
                  <a:lnTo>
                    <a:pt x="562" y="1257"/>
                  </a:lnTo>
                  <a:lnTo>
                    <a:pt x="564" y="1257"/>
                  </a:lnTo>
                  <a:lnTo>
                    <a:pt x="564" y="1255"/>
                  </a:lnTo>
                  <a:lnTo>
                    <a:pt x="566" y="1255"/>
                  </a:lnTo>
                  <a:lnTo>
                    <a:pt x="566" y="1257"/>
                  </a:lnTo>
                  <a:lnTo>
                    <a:pt x="568" y="1257"/>
                  </a:lnTo>
                  <a:lnTo>
                    <a:pt x="568" y="1259"/>
                  </a:lnTo>
                  <a:lnTo>
                    <a:pt x="570" y="1259"/>
                  </a:lnTo>
                  <a:lnTo>
                    <a:pt x="570" y="1261"/>
                  </a:lnTo>
                  <a:lnTo>
                    <a:pt x="572" y="1261"/>
                  </a:lnTo>
                  <a:lnTo>
                    <a:pt x="572" y="1263"/>
                  </a:lnTo>
                  <a:lnTo>
                    <a:pt x="574" y="1263"/>
                  </a:lnTo>
                  <a:lnTo>
                    <a:pt x="576" y="1263"/>
                  </a:lnTo>
                  <a:lnTo>
                    <a:pt x="576" y="1265"/>
                  </a:lnTo>
                  <a:lnTo>
                    <a:pt x="576" y="1267"/>
                  </a:lnTo>
                  <a:lnTo>
                    <a:pt x="578" y="1267"/>
                  </a:lnTo>
                  <a:lnTo>
                    <a:pt x="578" y="1269"/>
                  </a:lnTo>
                  <a:lnTo>
                    <a:pt x="580" y="1269"/>
                  </a:lnTo>
                  <a:lnTo>
                    <a:pt x="582" y="1269"/>
                  </a:lnTo>
                  <a:lnTo>
                    <a:pt x="584" y="1269"/>
                  </a:lnTo>
                  <a:lnTo>
                    <a:pt x="584" y="1271"/>
                  </a:lnTo>
                  <a:lnTo>
                    <a:pt x="586" y="1271"/>
                  </a:lnTo>
                  <a:lnTo>
                    <a:pt x="588" y="1271"/>
                  </a:lnTo>
                  <a:lnTo>
                    <a:pt x="588" y="1273"/>
                  </a:lnTo>
                  <a:lnTo>
                    <a:pt x="590" y="1273"/>
                  </a:lnTo>
                  <a:lnTo>
                    <a:pt x="590" y="1275"/>
                  </a:lnTo>
                  <a:lnTo>
                    <a:pt x="592" y="1275"/>
                  </a:lnTo>
                  <a:lnTo>
                    <a:pt x="594" y="1275"/>
                  </a:lnTo>
                  <a:lnTo>
                    <a:pt x="594" y="1277"/>
                  </a:lnTo>
                  <a:lnTo>
                    <a:pt x="596" y="1277"/>
                  </a:lnTo>
                  <a:lnTo>
                    <a:pt x="598" y="1279"/>
                  </a:lnTo>
                  <a:lnTo>
                    <a:pt x="600" y="1279"/>
                  </a:lnTo>
                  <a:lnTo>
                    <a:pt x="600" y="1281"/>
                  </a:lnTo>
                  <a:lnTo>
                    <a:pt x="602" y="1281"/>
                  </a:lnTo>
                  <a:lnTo>
                    <a:pt x="604" y="1281"/>
                  </a:lnTo>
                  <a:lnTo>
                    <a:pt x="606" y="1281"/>
                  </a:lnTo>
                  <a:lnTo>
                    <a:pt x="606" y="1283"/>
                  </a:lnTo>
                  <a:lnTo>
                    <a:pt x="608" y="1283"/>
                  </a:lnTo>
                  <a:lnTo>
                    <a:pt x="608" y="1285"/>
                  </a:lnTo>
                  <a:lnTo>
                    <a:pt x="606" y="1285"/>
                  </a:lnTo>
                  <a:lnTo>
                    <a:pt x="606" y="1289"/>
                  </a:lnTo>
                  <a:lnTo>
                    <a:pt x="604" y="1291"/>
                  </a:lnTo>
                  <a:lnTo>
                    <a:pt x="606" y="1291"/>
                  </a:lnTo>
                  <a:lnTo>
                    <a:pt x="606" y="1293"/>
                  </a:lnTo>
                  <a:lnTo>
                    <a:pt x="610" y="1293"/>
                  </a:lnTo>
                  <a:lnTo>
                    <a:pt x="612" y="1295"/>
                  </a:lnTo>
                  <a:lnTo>
                    <a:pt x="613" y="1295"/>
                  </a:lnTo>
                  <a:lnTo>
                    <a:pt x="613" y="1297"/>
                  </a:lnTo>
                  <a:lnTo>
                    <a:pt x="615" y="1297"/>
                  </a:lnTo>
                  <a:lnTo>
                    <a:pt x="617" y="1297"/>
                  </a:lnTo>
                  <a:lnTo>
                    <a:pt x="619" y="1297"/>
                  </a:lnTo>
                  <a:lnTo>
                    <a:pt x="619" y="1295"/>
                  </a:lnTo>
                  <a:lnTo>
                    <a:pt x="619" y="1293"/>
                  </a:lnTo>
                  <a:lnTo>
                    <a:pt x="621" y="1293"/>
                  </a:lnTo>
                  <a:lnTo>
                    <a:pt x="623" y="1291"/>
                  </a:lnTo>
                  <a:lnTo>
                    <a:pt x="625" y="1291"/>
                  </a:lnTo>
                  <a:lnTo>
                    <a:pt x="627" y="1293"/>
                  </a:lnTo>
                  <a:lnTo>
                    <a:pt x="629" y="1293"/>
                  </a:lnTo>
                  <a:lnTo>
                    <a:pt x="629" y="1295"/>
                  </a:lnTo>
                  <a:lnTo>
                    <a:pt x="631" y="1295"/>
                  </a:lnTo>
                  <a:lnTo>
                    <a:pt x="633" y="1295"/>
                  </a:lnTo>
                  <a:lnTo>
                    <a:pt x="633" y="1297"/>
                  </a:lnTo>
                  <a:lnTo>
                    <a:pt x="635" y="1297"/>
                  </a:lnTo>
                  <a:lnTo>
                    <a:pt x="633" y="1295"/>
                  </a:lnTo>
                  <a:lnTo>
                    <a:pt x="635" y="1295"/>
                  </a:lnTo>
                  <a:lnTo>
                    <a:pt x="637" y="1295"/>
                  </a:lnTo>
                  <a:lnTo>
                    <a:pt x="637" y="1297"/>
                  </a:lnTo>
                  <a:lnTo>
                    <a:pt x="639" y="1297"/>
                  </a:lnTo>
                  <a:lnTo>
                    <a:pt x="641" y="1297"/>
                  </a:lnTo>
                  <a:lnTo>
                    <a:pt x="643" y="1297"/>
                  </a:lnTo>
                  <a:lnTo>
                    <a:pt x="643" y="1295"/>
                  </a:lnTo>
                  <a:lnTo>
                    <a:pt x="645" y="1295"/>
                  </a:lnTo>
                  <a:lnTo>
                    <a:pt x="647" y="1297"/>
                  </a:lnTo>
                  <a:lnTo>
                    <a:pt x="649" y="1297"/>
                  </a:lnTo>
                  <a:lnTo>
                    <a:pt x="649" y="1299"/>
                  </a:lnTo>
                  <a:lnTo>
                    <a:pt x="651" y="1299"/>
                  </a:lnTo>
                  <a:lnTo>
                    <a:pt x="651" y="1301"/>
                  </a:lnTo>
                  <a:lnTo>
                    <a:pt x="653" y="1299"/>
                  </a:lnTo>
                  <a:lnTo>
                    <a:pt x="655" y="1299"/>
                  </a:lnTo>
                  <a:lnTo>
                    <a:pt x="655" y="1297"/>
                  </a:lnTo>
                  <a:lnTo>
                    <a:pt x="655" y="1295"/>
                  </a:lnTo>
                  <a:lnTo>
                    <a:pt x="657" y="1295"/>
                  </a:lnTo>
                  <a:lnTo>
                    <a:pt x="659" y="1293"/>
                  </a:lnTo>
                  <a:lnTo>
                    <a:pt x="659" y="1295"/>
                  </a:lnTo>
                  <a:lnTo>
                    <a:pt x="661" y="1295"/>
                  </a:lnTo>
                  <a:lnTo>
                    <a:pt x="663" y="1295"/>
                  </a:lnTo>
                  <a:lnTo>
                    <a:pt x="665" y="1295"/>
                  </a:lnTo>
                  <a:lnTo>
                    <a:pt x="667" y="1295"/>
                  </a:lnTo>
                  <a:lnTo>
                    <a:pt x="669" y="1295"/>
                  </a:lnTo>
                  <a:lnTo>
                    <a:pt x="669" y="1297"/>
                  </a:lnTo>
                  <a:lnTo>
                    <a:pt x="669" y="1299"/>
                  </a:lnTo>
                  <a:lnTo>
                    <a:pt x="669" y="1301"/>
                  </a:lnTo>
                  <a:lnTo>
                    <a:pt x="669" y="1303"/>
                  </a:lnTo>
                  <a:lnTo>
                    <a:pt x="667" y="1305"/>
                  </a:lnTo>
                  <a:lnTo>
                    <a:pt x="669" y="1305"/>
                  </a:lnTo>
                  <a:lnTo>
                    <a:pt x="671" y="1307"/>
                  </a:lnTo>
                  <a:lnTo>
                    <a:pt x="671" y="1309"/>
                  </a:lnTo>
                  <a:lnTo>
                    <a:pt x="673" y="1309"/>
                  </a:lnTo>
                  <a:lnTo>
                    <a:pt x="675" y="1309"/>
                  </a:lnTo>
                  <a:lnTo>
                    <a:pt x="675" y="1311"/>
                  </a:lnTo>
                  <a:lnTo>
                    <a:pt x="677" y="1311"/>
                  </a:lnTo>
                  <a:lnTo>
                    <a:pt x="675" y="1311"/>
                  </a:lnTo>
                  <a:lnTo>
                    <a:pt x="677" y="1313"/>
                  </a:lnTo>
                  <a:lnTo>
                    <a:pt x="677" y="1315"/>
                  </a:lnTo>
                  <a:lnTo>
                    <a:pt x="679" y="1315"/>
                  </a:lnTo>
                  <a:lnTo>
                    <a:pt x="679" y="1317"/>
                  </a:lnTo>
                  <a:lnTo>
                    <a:pt x="679" y="1319"/>
                  </a:lnTo>
                  <a:lnTo>
                    <a:pt x="677" y="1319"/>
                  </a:lnTo>
                  <a:lnTo>
                    <a:pt x="677" y="1320"/>
                  </a:lnTo>
                  <a:lnTo>
                    <a:pt x="679" y="1320"/>
                  </a:lnTo>
                  <a:lnTo>
                    <a:pt x="679" y="1322"/>
                  </a:lnTo>
                  <a:lnTo>
                    <a:pt x="677" y="1322"/>
                  </a:lnTo>
                  <a:lnTo>
                    <a:pt x="677" y="1324"/>
                  </a:lnTo>
                  <a:lnTo>
                    <a:pt x="675" y="1324"/>
                  </a:lnTo>
                  <a:lnTo>
                    <a:pt x="675" y="1322"/>
                  </a:lnTo>
                  <a:lnTo>
                    <a:pt x="673" y="1322"/>
                  </a:lnTo>
                  <a:lnTo>
                    <a:pt x="671" y="1320"/>
                  </a:lnTo>
                  <a:lnTo>
                    <a:pt x="669" y="1320"/>
                  </a:lnTo>
                  <a:lnTo>
                    <a:pt x="667" y="1319"/>
                  </a:lnTo>
                  <a:lnTo>
                    <a:pt x="667" y="1320"/>
                  </a:lnTo>
                  <a:lnTo>
                    <a:pt x="667" y="1322"/>
                  </a:lnTo>
                  <a:lnTo>
                    <a:pt x="669" y="1322"/>
                  </a:lnTo>
                  <a:lnTo>
                    <a:pt x="669" y="1324"/>
                  </a:lnTo>
                  <a:lnTo>
                    <a:pt x="669" y="1326"/>
                  </a:lnTo>
                  <a:lnTo>
                    <a:pt x="667" y="1326"/>
                  </a:lnTo>
                  <a:lnTo>
                    <a:pt x="669" y="1326"/>
                  </a:lnTo>
                  <a:lnTo>
                    <a:pt x="669" y="1328"/>
                  </a:lnTo>
                  <a:lnTo>
                    <a:pt x="667" y="1328"/>
                  </a:lnTo>
                  <a:lnTo>
                    <a:pt x="667" y="1330"/>
                  </a:lnTo>
                  <a:lnTo>
                    <a:pt x="667" y="1332"/>
                  </a:lnTo>
                  <a:lnTo>
                    <a:pt x="667" y="1334"/>
                  </a:lnTo>
                  <a:lnTo>
                    <a:pt x="665" y="1334"/>
                  </a:lnTo>
                  <a:lnTo>
                    <a:pt x="665" y="1336"/>
                  </a:lnTo>
                  <a:lnTo>
                    <a:pt x="665" y="1338"/>
                  </a:lnTo>
                  <a:lnTo>
                    <a:pt x="667" y="1338"/>
                  </a:lnTo>
                  <a:lnTo>
                    <a:pt x="669" y="1340"/>
                  </a:lnTo>
                  <a:lnTo>
                    <a:pt x="669" y="1342"/>
                  </a:lnTo>
                  <a:lnTo>
                    <a:pt x="669" y="1344"/>
                  </a:lnTo>
                  <a:lnTo>
                    <a:pt x="669" y="1346"/>
                  </a:lnTo>
                  <a:lnTo>
                    <a:pt x="667" y="1346"/>
                  </a:lnTo>
                  <a:lnTo>
                    <a:pt x="669" y="1346"/>
                  </a:lnTo>
                  <a:lnTo>
                    <a:pt x="669" y="1348"/>
                  </a:lnTo>
                  <a:lnTo>
                    <a:pt x="669" y="1350"/>
                  </a:lnTo>
                  <a:lnTo>
                    <a:pt x="669" y="1352"/>
                  </a:lnTo>
                  <a:lnTo>
                    <a:pt x="667" y="1352"/>
                  </a:lnTo>
                  <a:lnTo>
                    <a:pt x="667" y="1354"/>
                  </a:lnTo>
                  <a:lnTo>
                    <a:pt x="669" y="1356"/>
                  </a:lnTo>
                  <a:lnTo>
                    <a:pt x="669" y="1360"/>
                  </a:lnTo>
                  <a:lnTo>
                    <a:pt x="669" y="1362"/>
                  </a:lnTo>
                  <a:lnTo>
                    <a:pt x="671" y="1362"/>
                  </a:lnTo>
                  <a:lnTo>
                    <a:pt x="671" y="1364"/>
                  </a:lnTo>
                  <a:lnTo>
                    <a:pt x="671" y="1366"/>
                  </a:lnTo>
                  <a:lnTo>
                    <a:pt x="669" y="1366"/>
                  </a:lnTo>
                  <a:lnTo>
                    <a:pt x="667" y="1368"/>
                  </a:lnTo>
                  <a:lnTo>
                    <a:pt x="665" y="1370"/>
                  </a:lnTo>
                  <a:lnTo>
                    <a:pt x="667" y="1370"/>
                  </a:lnTo>
                  <a:lnTo>
                    <a:pt x="667" y="1372"/>
                  </a:lnTo>
                  <a:lnTo>
                    <a:pt x="665" y="1374"/>
                  </a:lnTo>
                  <a:lnTo>
                    <a:pt x="665" y="1376"/>
                  </a:lnTo>
                  <a:lnTo>
                    <a:pt x="667" y="1376"/>
                  </a:lnTo>
                  <a:lnTo>
                    <a:pt x="665" y="1376"/>
                  </a:lnTo>
                  <a:lnTo>
                    <a:pt x="665" y="1378"/>
                  </a:lnTo>
                  <a:lnTo>
                    <a:pt x="665" y="1380"/>
                  </a:lnTo>
                  <a:lnTo>
                    <a:pt x="667" y="1380"/>
                  </a:lnTo>
                  <a:lnTo>
                    <a:pt x="669" y="1380"/>
                  </a:lnTo>
                  <a:lnTo>
                    <a:pt x="669" y="1382"/>
                  </a:lnTo>
                  <a:lnTo>
                    <a:pt x="669" y="1384"/>
                  </a:lnTo>
                  <a:lnTo>
                    <a:pt x="669" y="1386"/>
                  </a:lnTo>
                  <a:lnTo>
                    <a:pt x="671" y="1386"/>
                  </a:lnTo>
                  <a:lnTo>
                    <a:pt x="671" y="1388"/>
                  </a:lnTo>
                  <a:lnTo>
                    <a:pt x="673" y="1388"/>
                  </a:lnTo>
                  <a:lnTo>
                    <a:pt x="671" y="1389"/>
                  </a:lnTo>
                  <a:lnTo>
                    <a:pt x="673" y="1389"/>
                  </a:lnTo>
                  <a:lnTo>
                    <a:pt x="673" y="1391"/>
                  </a:lnTo>
                  <a:lnTo>
                    <a:pt x="673" y="1393"/>
                  </a:lnTo>
                  <a:lnTo>
                    <a:pt x="675" y="1393"/>
                  </a:lnTo>
                  <a:lnTo>
                    <a:pt x="675" y="1395"/>
                  </a:lnTo>
                  <a:lnTo>
                    <a:pt x="673" y="1395"/>
                  </a:lnTo>
                  <a:lnTo>
                    <a:pt x="673" y="1397"/>
                  </a:lnTo>
                  <a:lnTo>
                    <a:pt x="671" y="1397"/>
                  </a:lnTo>
                  <a:lnTo>
                    <a:pt x="671" y="1399"/>
                  </a:lnTo>
                  <a:lnTo>
                    <a:pt x="671" y="1401"/>
                  </a:lnTo>
                  <a:lnTo>
                    <a:pt x="673" y="1401"/>
                  </a:lnTo>
                  <a:lnTo>
                    <a:pt x="673" y="1403"/>
                  </a:lnTo>
                  <a:lnTo>
                    <a:pt x="673" y="1405"/>
                  </a:lnTo>
                  <a:lnTo>
                    <a:pt x="673" y="1407"/>
                  </a:lnTo>
                  <a:lnTo>
                    <a:pt x="675" y="1407"/>
                  </a:lnTo>
                  <a:lnTo>
                    <a:pt x="675" y="1405"/>
                  </a:lnTo>
                  <a:lnTo>
                    <a:pt x="677" y="1405"/>
                  </a:lnTo>
                  <a:lnTo>
                    <a:pt x="679" y="1405"/>
                  </a:lnTo>
                  <a:lnTo>
                    <a:pt x="679" y="1407"/>
                  </a:lnTo>
                  <a:lnTo>
                    <a:pt x="679" y="1409"/>
                  </a:lnTo>
                  <a:lnTo>
                    <a:pt x="681" y="1409"/>
                  </a:lnTo>
                  <a:lnTo>
                    <a:pt x="682" y="1409"/>
                  </a:lnTo>
                  <a:lnTo>
                    <a:pt x="682" y="1411"/>
                  </a:lnTo>
                  <a:lnTo>
                    <a:pt x="682" y="1413"/>
                  </a:lnTo>
                  <a:lnTo>
                    <a:pt x="682" y="1415"/>
                  </a:lnTo>
                  <a:lnTo>
                    <a:pt x="682" y="1413"/>
                  </a:lnTo>
                  <a:lnTo>
                    <a:pt x="684" y="1413"/>
                  </a:lnTo>
                  <a:lnTo>
                    <a:pt x="684" y="1415"/>
                  </a:lnTo>
                  <a:lnTo>
                    <a:pt x="682" y="1415"/>
                  </a:lnTo>
                  <a:lnTo>
                    <a:pt x="682" y="1417"/>
                  </a:lnTo>
                  <a:lnTo>
                    <a:pt x="684" y="1417"/>
                  </a:lnTo>
                  <a:lnTo>
                    <a:pt x="682" y="1419"/>
                  </a:lnTo>
                  <a:lnTo>
                    <a:pt x="682" y="1421"/>
                  </a:lnTo>
                  <a:lnTo>
                    <a:pt x="684" y="1421"/>
                  </a:lnTo>
                  <a:lnTo>
                    <a:pt x="684" y="1419"/>
                  </a:lnTo>
                  <a:lnTo>
                    <a:pt x="686" y="1419"/>
                  </a:lnTo>
                  <a:lnTo>
                    <a:pt x="686" y="1421"/>
                  </a:lnTo>
                  <a:lnTo>
                    <a:pt x="684" y="1421"/>
                  </a:lnTo>
                  <a:lnTo>
                    <a:pt x="684" y="1423"/>
                  </a:lnTo>
                  <a:lnTo>
                    <a:pt x="684" y="1425"/>
                  </a:lnTo>
                  <a:lnTo>
                    <a:pt x="686" y="1425"/>
                  </a:lnTo>
                  <a:lnTo>
                    <a:pt x="688" y="1425"/>
                  </a:lnTo>
                  <a:lnTo>
                    <a:pt x="688" y="1427"/>
                  </a:lnTo>
                  <a:lnTo>
                    <a:pt x="688" y="1429"/>
                  </a:lnTo>
                  <a:lnTo>
                    <a:pt x="688" y="1431"/>
                  </a:lnTo>
                  <a:lnTo>
                    <a:pt x="688" y="1433"/>
                  </a:lnTo>
                  <a:lnTo>
                    <a:pt x="686" y="1433"/>
                  </a:lnTo>
                  <a:lnTo>
                    <a:pt x="688" y="1433"/>
                  </a:lnTo>
                  <a:lnTo>
                    <a:pt x="688" y="1435"/>
                  </a:lnTo>
                  <a:lnTo>
                    <a:pt x="690" y="1435"/>
                  </a:lnTo>
                  <a:lnTo>
                    <a:pt x="690" y="1437"/>
                  </a:lnTo>
                  <a:lnTo>
                    <a:pt x="692" y="1437"/>
                  </a:lnTo>
                  <a:lnTo>
                    <a:pt x="692" y="1439"/>
                  </a:lnTo>
                  <a:lnTo>
                    <a:pt x="690" y="1439"/>
                  </a:lnTo>
                  <a:lnTo>
                    <a:pt x="690" y="1441"/>
                  </a:lnTo>
                  <a:lnTo>
                    <a:pt x="690" y="1443"/>
                  </a:lnTo>
                  <a:lnTo>
                    <a:pt x="692" y="1443"/>
                  </a:lnTo>
                  <a:lnTo>
                    <a:pt x="694" y="1443"/>
                  </a:lnTo>
                  <a:lnTo>
                    <a:pt x="694" y="1445"/>
                  </a:lnTo>
                  <a:lnTo>
                    <a:pt x="692" y="1445"/>
                  </a:lnTo>
                  <a:lnTo>
                    <a:pt x="690" y="1445"/>
                  </a:lnTo>
                  <a:lnTo>
                    <a:pt x="692" y="1445"/>
                  </a:lnTo>
                  <a:lnTo>
                    <a:pt x="692" y="1447"/>
                  </a:lnTo>
                  <a:lnTo>
                    <a:pt x="694" y="1447"/>
                  </a:lnTo>
                  <a:lnTo>
                    <a:pt x="694" y="1449"/>
                  </a:lnTo>
                  <a:lnTo>
                    <a:pt x="696" y="1449"/>
                  </a:lnTo>
                  <a:lnTo>
                    <a:pt x="696" y="1447"/>
                  </a:lnTo>
                  <a:lnTo>
                    <a:pt x="698" y="1447"/>
                  </a:lnTo>
                  <a:lnTo>
                    <a:pt x="698" y="1449"/>
                  </a:lnTo>
                  <a:lnTo>
                    <a:pt x="698" y="1451"/>
                  </a:lnTo>
                  <a:lnTo>
                    <a:pt x="696" y="1451"/>
                  </a:lnTo>
                  <a:lnTo>
                    <a:pt x="696" y="1453"/>
                  </a:lnTo>
                  <a:lnTo>
                    <a:pt x="696" y="1455"/>
                  </a:lnTo>
                  <a:lnTo>
                    <a:pt x="696" y="1456"/>
                  </a:lnTo>
                  <a:lnTo>
                    <a:pt x="698" y="1456"/>
                  </a:lnTo>
                  <a:lnTo>
                    <a:pt x="700" y="1456"/>
                  </a:lnTo>
                  <a:lnTo>
                    <a:pt x="698" y="1458"/>
                  </a:lnTo>
                  <a:lnTo>
                    <a:pt x="698" y="1460"/>
                  </a:lnTo>
                  <a:lnTo>
                    <a:pt x="698" y="1462"/>
                  </a:lnTo>
                  <a:lnTo>
                    <a:pt x="698" y="1464"/>
                  </a:lnTo>
                  <a:lnTo>
                    <a:pt x="696" y="1464"/>
                  </a:lnTo>
                  <a:lnTo>
                    <a:pt x="696" y="1466"/>
                  </a:lnTo>
                  <a:lnTo>
                    <a:pt x="694" y="1466"/>
                  </a:lnTo>
                  <a:lnTo>
                    <a:pt x="692" y="1466"/>
                  </a:lnTo>
                  <a:lnTo>
                    <a:pt x="690" y="1466"/>
                  </a:lnTo>
                  <a:lnTo>
                    <a:pt x="690" y="1464"/>
                  </a:lnTo>
                  <a:lnTo>
                    <a:pt x="692" y="1464"/>
                  </a:lnTo>
                  <a:lnTo>
                    <a:pt x="692" y="1462"/>
                  </a:lnTo>
                  <a:lnTo>
                    <a:pt x="694" y="1460"/>
                  </a:lnTo>
                  <a:lnTo>
                    <a:pt x="694" y="1458"/>
                  </a:lnTo>
                  <a:lnTo>
                    <a:pt x="692" y="1458"/>
                  </a:lnTo>
                  <a:lnTo>
                    <a:pt x="690" y="1458"/>
                  </a:lnTo>
                  <a:lnTo>
                    <a:pt x="690" y="1460"/>
                  </a:lnTo>
                  <a:lnTo>
                    <a:pt x="688" y="1460"/>
                  </a:lnTo>
                  <a:lnTo>
                    <a:pt x="688" y="1462"/>
                  </a:lnTo>
                  <a:lnTo>
                    <a:pt x="688" y="1464"/>
                  </a:lnTo>
                  <a:lnTo>
                    <a:pt x="688" y="1466"/>
                  </a:lnTo>
                  <a:lnTo>
                    <a:pt x="686" y="1466"/>
                  </a:lnTo>
                  <a:lnTo>
                    <a:pt x="686" y="1468"/>
                  </a:lnTo>
                  <a:lnTo>
                    <a:pt x="684" y="1468"/>
                  </a:lnTo>
                  <a:lnTo>
                    <a:pt x="684" y="1470"/>
                  </a:lnTo>
                  <a:lnTo>
                    <a:pt x="682" y="1468"/>
                  </a:lnTo>
                  <a:lnTo>
                    <a:pt x="682" y="1466"/>
                  </a:lnTo>
                  <a:lnTo>
                    <a:pt x="681" y="1466"/>
                  </a:lnTo>
                  <a:lnTo>
                    <a:pt x="681" y="1464"/>
                  </a:lnTo>
                  <a:lnTo>
                    <a:pt x="679" y="1464"/>
                  </a:lnTo>
                  <a:lnTo>
                    <a:pt x="679" y="1462"/>
                  </a:lnTo>
                  <a:lnTo>
                    <a:pt x="677" y="1462"/>
                  </a:lnTo>
                  <a:lnTo>
                    <a:pt x="675" y="1462"/>
                  </a:lnTo>
                  <a:lnTo>
                    <a:pt x="675" y="1464"/>
                  </a:lnTo>
                  <a:lnTo>
                    <a:pt x="673" y="1464"/>
                  </a:lnTo>
                  <a:lnTo>
                    <a:pt x="673" y="1466"/>
                  </a:lnTo>
                  <a:lnTo>
                    <a:pt x="673" y="1468"/>
                  </a:lnTo>
                  <a:lnTo>
                    <a:pt x="673" y="1470"/>
                  </a:lnTo>
                  <a:lnTo>
                    <a:pt x="671" y="1470"/>
                  </a:lnTo>
                  <a:lnTo>
                    <a:pt x="671" y="1472"/>
                  </a:lnTo>
                  <a:lnTo>
                    <a:pt x="669" y="1472"/>
                  </a:lnTo>
                  <a:lnTo>
                    <a:pt x="669" y="1470"/>
                  </a:lnTo>
                  <a:lnTo>
                    <a:pt x="669" y="1468"/>
                  </a:lnTo>
                  <a:lnTo>
                    <a:pt x="667" y="1468"/>
                  </a:lnTo>
                  <a:lnTo>
                    <a:pt x="665" y="1468"/>
                  </a:lnTo>
                  <a:lnTo>
                    <a:pt x="663" y="1468"/>
                  </a:lnTo>
                  <a:lnTo>
                    <a:pt x="663" y="1470"/>
                  </a:lnTo>
                  <a:lnTo>
                    <a:pt x="665" y="1470"/>
                  </a:lnTo>
                  <a:lnTo>
                    <a:pt x="665" y="1472"/>
                  </a:lnTo>
                  <a:lnTo>
                    <a:pt x="665" y="1474"/>
                  </a:lnTo>
                  <a:lnTo>
                    <a:pt x="663" y="1474"/>
                  </a:lnTo>
                  <a:lnTo>
                    <a:pt x="661" y="1476"/>
                  </a:lnTo>
                  <a:lnTo>
                    <a:pt x="659" y="1476"/>
                  </a:lnTo>
                  <a:lnTo>
                    <a:pt x="659" y="1478"/>
                  </a:lnTo>
                  <a:lnTo>
                    <a:pt x="659" y="1480"/>
                  </a:lnTo>
                  <a:lnTo>
                    <a:pt x="659" y="1482"/>
                  </a:lnTo>
                  <a:lnTo>
                    <a:pt x="657" y="1482"/>
                  </a:lnTo>
                  <a:lnTo>
                    <a:pt x="657" y="1484"/>
                  </a:lnTo>
                  <a:lnTo>
                    <a:pt x="657" y="1486"/>
                  </a:lnTo>
                  <a:lnTo>
                    <a:pt x="655" y="1486"/>
                  </a:lnTo>
                  <a:lnTo>
                    <a:pt x="655" y="1488"/>
                  </a:lnTo>
                  <a:lnTo>
                    <a:pt x="655" y="1490"/>
                  </a:lnTo>
                  <a:lnTo>
                    <a:pt x="653" y="1490"/>
                  </a:lnTo>
                  <a:lnTo>
                    <a:pt x="653" y="1488"/>
                  </a:lnTo>
                  <a:lnTo>
                    <a:pt x="651" y="1488"/>
                  </a:lnTo>
                  <a:lnTo>
                    <a:pt x="651" y="1486"/>
                  </a:lnTo>
                  <a:lnTo>
                    <a:pt x="651" y="1488"/>
                  </a:lnTo>
                  <a:lnTo>
                    <a:pt x="649" y="1488"/>
                  </a:lnTo>
                  <a:lnTo>
                    <a:pt x="647" y="1488"/>
                  </a:lnTo>
                  <a:lnTo>
                    <a:pt x="647" y="1486"/>
                  </a:lnTo>
                  <a:lnTo>
                    <a:pt x="645" y="1486"/>
                  </a:lnTo>
                  <a:lnTo>
                    <a:pt x="643" y="1486"/>
                  </a:lnTo>
                  <a:lnTo>
                    <a:pt x="641" y="1486"/>
                  </a:lnTo>
                  <a:lnTo>
                    <a:pt x="641" y="1484"/>
                  </a:lnTo>
                  <a:lnTo>
                    <a:pt x="639" y="1484"/>
                  </a:lnTo>
                  <a:lnTo>
                    <a:pt x="637" y="1484"/>
                  </a:lnTo>
                  <a:lnTo>
                    <a:pt x="635" y="1484"/>
                  </a:lnTo>
                  <a:lnTo>
                    <a:pt x="635" y="1486"/>
                  </a:lnTo>
                  <a:lnTo>
                    <a:pt x="635" y="1488"/>
                  </a:lnTo>
                  <a:lnTo>
                    <a:pt x="637" y="1488"/>
                  </a:lnTo>
                  <a:lnTo>
                    <a:pt x="637" y="1490"/>
                  </a:lnTo>
                  <a:lnTo>
                    <a:pt x="635" y="1490"/>
                  </a:lnTo>
                  <a:lnTo>
                    <a:pt x="635" y="1492"/>
                  </a:lnTo>
                  <a:lnTo>
                    <a:pt x="637" y="1492"/>
                  </a:lnTo>
                  <a:lnTo>
                    <a:pt x="637" y="1494"/>
                  </a:lnTo>
                  <a:lnTo>
                    <a:pt x="637" y="1496"/>
                  </a:lnTo>
                  <a:lnTo>
                    <a:pt x="637" y="1498"/>
                  </a:lnTo>
                  <a:lnTo>
                    <a:pt x="637" y="1500"/>
                  </a:lnTo>
                  <a:lnTo>
                    <a:pt x="635" y="1500"/>
                  </a:lnTo>
                  <a:lnTo>
                    <a:pt x="635" y="1502"/>
                  </a:lnTo>
                  <a:lnTo>
                    <a:pt x="637" y="1504"/>
                  </a:lnTo>
                  <a:lnTo>
                    <a:pt x="639" y="1504"/>
                  </a:lnTo>
                  <a:lnTo>
                    <a:pt x="641" y="1504"/>
                  </a:lnTo>
                  <a:lnTo>
                    <a:pt x="641" y="1506"/>
                  </a:lnTo>
                  <a:lnTo>
                    <a:pt x="643" y="1506"/>
                  </a:lnTo>
                  <a:lnTo>
                    <a:pt x="643" y="1508"/>
                  </a:lnTo>
                  <a:lnTo>
                    <a:pt x="645" y="1510"/>
                  </a:lnTo>
                  <a:lnTo>
                    <a:pt x="645" y="1512"/>
                  </a:lnTo>
                  <a:lnTo>
                    <a:pt x="643" y="1512"/>
                  </a:lnTo>
                  <a:lnTo>
                    <a:pt x="643" y="1510"/>
                  </a:lnTo>
                  <a:lnTo>
                    <a:pt x="641" y="1510"/>
                  </a:lnTo>
                  <a:lnTo>
                    <a:pt x="641" y="1512"/>
                  </a:lnTo>
                  <a:lnTo>
                    <a:pt x="639" y="1512"/>
                  </a:lnTo>
                  <a:lnTo>
                    <a:pt x="639" y="1514"/>
                  </a:lnTo>
                  <a:lnTo>
                    <a:pt x="639" y="1516"/>
                  </a:lnTo>
                  <a:lnTo>
                    <a:pt x="639" y="1518"/>
                  </a:lnTo>
                  <a:lnTo>
                    <a:pt x="639" y="1520"/>
                  </a:lnTo>
                  <a:lnTo>
                    <a:pt x="637" y="1520"/>
                  </a:lnTo>
                  <a:lnTo>
                    <a:pt x="637" y="1522"/>
                  </a:lnTo>
                  <a:lnTo>
                    <a:pt x="637" y="1523"/>
                  </a:lnTo>
                  <a:lnTo>
                    <a:pt x="635" y="1523"/>
                  </a:lnTo>
                  <a:lnTo>
                    <a:pt x="633" y="1523"/>
                  </a:lnTo>
                  <a:lnTo>
                    <a:pt x="633" y="1525"/>
                  </a:lnTo>
                  <a:lnTo>
                    <a:pt x="631" y="1525"/>
                  </a:lnTo>
                  <a:lnTo>
                    <a:pt x="629" y="1525"/>
                  </a:lnTo>
                  <a:lnTo>
                    <a:pt x="627" y="1525"/>
                  </a:lnTo>
                  <a:lnTo>
                    <a:pt x="625" y="1527"/>
                  </a:lnTo>
                  <a:lnTo>
                    <a:pt x="623" y="1527"/>
                  </a:lnTo>
                  <a:lnTo>
                    <a:pt x="621" y="1527"/>
                  </a:lnTo>
                  <a:lnTo>
                    <a:pt x="621" y="1529"/>
                  </a:lnTo>
                  <a:lnTo>
                    <a:pt x="619" y="1529"/>
                  </a:lnTo>
                  <a:lnTo>
                    <a:pt x="619" y="1531"/>
                  </a:lnTo>
                  <a:lnTo>
                    <a:pt x="617" y="1531"/>
                  </a:lnTo>
                  <a:lnTo>
                    <a:pt x="617" y="1533"/>
                  </a:lnTo>
                  <a:lnTo>
                    <a:pt x="615" y="1533"/>
                  </a:lnTo>
                  <a:lnTo>
                    <a:pt x="615" y="1535"/>
                  </a:lnTo>
                  <a:lnTo>
                    <a:pt x="613" y="1535"/>
                  </a:lnTo>
                  <a:lnTo>
                    <a:pt x="613" y="1537"/>
                  </a:lnTo>
                  <a:lnTo>
                    <a:pt x="612" y="1537"/>
                  </a:lnTo>
                  <a:lnTo>
                    <a:pt x="610" y="1537"/>
                  </a:lnTo>
                  <a:lnTo>
                    <a:pt x="610" y="1539"/>
                  </a:lnTo>
                  <a:lnTo>
                    <a:pt x="610" y="1537"/>
                  </a:lnTo>
                  <a:lnTo>
                    <a:pt x="608" y="1537"/>
                  </a:lnTo>
                  <a:lnTo>
                    <a:pt x="606" y="1539"/>
                  </a:lnTo>
                  <a:lnTo>
                    <a:pt x="604" y="1539"/>
                  </a:lnTo>
                  <a:lnTo>
                    <a:pt x="604" y="1541"/>
                  </a:lnTo>
                  <a:lnTo>
                    <a:pt x="604" y="1543"/>
                  </a:lnTo>
                  <a:lnTo>
                    <a:pt x="604" y="1545"/>
                  </a:lnTo>
                  <a:lnTo>
                    <a:pt x="606" y="1545"/>
                  </a:lnTo>
                  <a:lnTo>
                    <a:pt x="608" y="1545"/>
                  </a:lnTo>
                  <a:lnTo>
                    <a:pt x="608" y="1547"/>
                  </a:lnTo>
                  <a:lnTo>
                    <a:pt x="610" y="1547"/>
                  </a:lnTo>
                  <a:lnTo>
                    <a:pt x="612" y="1547"/>
                  </a:lnTo>
                  <a:lnTo>
                    <a:pt x="612" y="1549"/>
                  </a:lnTo>
                  <a:lnTo>
                    <a:pt x="613" y="1549"/>
                  </a:lnTo>
                  <a:lnTo>
                    <a:pt x="613" y="1551"/>
                  </a:lnTo>
                  <a:lnTo>
                    <a:pt x="613" y="1553"/>
                  </a:lnTo>
                  <a:lnTo>
                    <a:pt x="615" y="1553"/>
                  </a:lnTo>
                  <a:lnTo>
                    <a:pt x="615" y="1555"/>
                  </a:lnTo>
                  <a:lnTo>
                    <a:pt x="617" y="1555"/>
                  </a:lnTo>
                  <a:lnTo>
                    <a:pt x="619" y="1555"/>
                  </a:lnTo>
                  <a:lnTo>
                    <a:pt x="619" y="1557"/>
                  </a:lnTo>
                  <a:lnTo>
                    <a:pt x="621" y="1557"/>
                  </a:lnTo>
                  <a:lnTo>
                    <a:pt x="621" y="1559"/>
                  </a:lnTo>
                  <a:lnTo>
                    <a:pt x="621" y="1561"/>
                  </a:lnTo>
                  <a:lnTo>
                    <a:pt x="623" y="1561"/>
                  </a:lnTo>
                  <a:lnTo>
                    <a:pt x="623" y="1563"/>
                  </a:lnTo>
                  <a:lnTo>
                    <a:pt x="621" y="1563"/>
                  </a:lnTo>
                  <a:lnTo>
                    <a:pt x="621" y="1565"/>
                  </a:lnTo>
                  <a:lnTo>
                    <a:pt x="619" y="1565"/>
                  </a:lnTo>
                  <a:lnTo>
                    <a:pt x="619" y="1567"/>
                  </a:lnTo>
                  <a:lnTo>
                    <a:pt x="617" y="1567"/>
                  </a:lnTo>
                  <a:lnTo>
                    <a:pt x="617" y="1569"/>
                  </a:lnTo>
                  <a:lnTo>
                    <a:pt x="617" y="1571"/>
                  </a:lnTo>
                  <a:lnTo>
                    <a:pt x="617" y="1573"/>
                  </a:lnTo>
                  <a:lnTo>
                    <a:pt x="617" y="1575"/>
                  </a:lnTo>
                  <a:lnTo>
                    <a:pt x="615" y="1575"/>
                  </a:lnTo>
                  <a:lnTo>
                    <a:pt x="615" y="1577"/>
                  </a:lnTo>
                  <a:lnTo>
                    <a:pt x="613" y="1577"/>
                  </a:lnTo>
                  <a:lnTo>
                    <a:pt x="613" y="1579"/>
                  </a:lnTo>
                  <a:lnTo>
                    <a:pt x="612" y="1581"/>
                  </a:lnTo>
                  <a:lnTo>
                    <a:pt x="612" y="1583"/>
                  </a:lnTo>
                  <a:lnTo>
                    <a:pt x="610" y="1585"/>
                  </a:lnTo>
                  <a:lnTo>
                    <a:pt x="612" y="1585"/>
                  </a:lnTo>
                  <a:lnTo>
                    <a:pt x="610" y="1585"/>
                  </a:lnTo>
                  <a:lnTo>
                    <a:pt x="610" y="1587"/>
                  </a:lnTo>
                  <a:lnTo>
                    <a:pt x="610" y="1589"/>
                  </a:lnTo>
                  <a:lnTo>
                    <a:pt x="610" y="1590"/>
                  </a:lnTo>
                  <a:lnTo>
                    <a:pt x="608" y="1590"/>
                  </a:lnTo>
                  <a:lnTo>
                    <a:pt x="608" y="1589"/>
                  </a:lnTo>
                  <a:lnTo>
                    <a:pt x="606" y="1589"/>
                  </a:lnTo>
                  <a:lnTo>
                    <a:pt x="604" y="1589"/>
                  </a:lnTo>
                  <a:lnTo>
                    <a:pt x="604" y="1590"/>
                  </a:lnTo>
                  <a:lnTo>
                    <a:pt x="602" y="1590"/>
                  </a:lnTo>
                  <a:lnTo>
                    <a:pt x="602" y="1592"/>
                  </a:lnTo>
                  <a:lnTo>
                    <a:pt x="602" y="1594"/>
                  </a:lnTo>
                  <a:lnTo>
                    <a:pt x="600" y="1594"/>
                  </a:lnTo>
                  <a:lnTo>
                    <a:pt x="600" y="1596"/>
                  </a:lnTo>
                  <a:lnTo>
                    <a:pt x="598" y="1596"/>
                  </a:lnTo>
                  <a:lnTo>
                    <a:pt x="598" y="1598"/>
                  </a:lnTo>
                  <a:lnTo>
                    <a:pt x="596" y="1600"/>
                  </a:lnTo>
                  <a:lnTo>
                    <a:pt x="594" y="1600"/>
                  </a:lnTo>
                  <a:lnTo>
                    <a:pt x="594" y="1602"/>
                  </a:lnTo>
                  <a:lnTo>
                    <a:pt x="594" y="1604"/>
                  </a:lnTo>
                  <a:lnTo>
                    <a:pt x="592" y="1604"/>
                  </a:lnTo>
                  <a:lnTo>
                    <a:pt x="592" y="1606"/>
                  </a:lnTo>
                  <a:lnTo>
                    <a:pt x="594" y="1606"/>
                  </a:lnTo>
                  <a:lnTo>
                    <a:pt x="594" y="1608"/>
                  </a:lnTo>
                  <a:lnTo>
                    <a:pt x="594" y="1610"/>
                  </a:lnTo>
                  <a:lnTo>
                    <a:pt x="594" y="1612"/>
                  </a:lnTo>
                  <a:lnTo>
                    <a:pt x="596" y="1614"/>
                  </a:lnTo>
                  <a:lnTo>
                    <a:pt x="598" y="1614"/>
                  </a:lnTo>
                  <a:lnTo>
                    <a:pt x="596" y="1616"/>
                  </a:lnTo>
                  <a:lnTo>
                    <a:pt x="598" y="1616"/>
                  </a:lnTo>
                  <a:lnTo>
                    <a:pt x="600" y="1616"/>
                  </a:lnTo>
                  <a:lnTo>
                    <a:pt x="602" y="1618"/>
                  </a:lnTo>
                  <a:lnTo>
                    <a:pt x="604" y="1618"/>
                  </a:lnTo>
                  <a:lnTo>
                    <a:pt x="606" y="1618"/>
                  </a:lnTo>
                  <a:lnTo>
                    <a:pt x="606" y="1616"/>
                  </a:lnTo>
                  <a:lnTo>
                    <a:pt x="608" y="1616"/>
                  </a:lnTo>
                  <a:lnTo>
                    <a:pt x="610" y="1616"/>
                  </a:lnTo>
                  <a:lnTo>
                    <a:pt x="612" y="1616"/>
                  </a:lnTo>
                  <a:lnTo>
                    <a:pt x="613" y="1618"/>
                  </a:lnTo>
                  <a:lnTo>
                    <a:pt x="613" y="1620"/>
                  </a:lnTo>
                  <a:lnTo>
                    <a:pt x="615" y="1620"/>
                  </a:lnTo>
                  <a:lnTo>
                    <a:pt x="615" y="1622"/>
                  </a:lnTo>
                  <a:lnTo>
                    <a:pt x="615" y="1624"/>
                  </a:lnTo>
                  <a:lnTo>
                    <a:pt x="617" y="1624"/>
                  </a:lnTo>
                  <a:lnTo>
                    <a:pt x="617" y="1626"/>
                  </a:lnTo>
                  <a:lnTo>
                    <a:pt x="619" y="1626"/>
                  </a:lnTo>
                  <a:lnTo>
                    <a:pt x="619" y="1628"/>
                  </a:lnTo>
                  <a:lnTo>
                    <a:pt x="621" y="1628"/>
                  </a:lnTo>
                  <a:lnTo>
                    <a:pt x="621" y="1630"/>
                  </a:lnTo>
                  <a:lnTo>
                    <a:pt x="623" y="1632"/>
                  </a:lnTo>
                  <a:lnTo>
                    <a:pt x="621" y="1634"/>
                  </a:lnTo>
                  <a:lnTo>
                    <a:pt x="623" y="1634"/>
                  </a:lnTo>
                  <a:lnTo>
                    <a:pt x="623" y="1636"/>
                  </a:lnTo>
                  <a:lnTo>
                    <a:pt x="623" y="1638"/>
                  </a:lnTo>
                  <a:lnTo>
                    <a:pt x="623" y="1640"/>
                  </a:lnTo>
                  <a:lnTo>
                    <a:pt x="625" y="1640"/>
                  </a:lnTo>
                  <a:lnTo>
                    <a:pt x="625" y="1642"/>
                  </a:lnTo>
                  <a:lnTo>
                    <a:pt x="627" y="1642"/>
                  </a:lnTo>
                  <a:lnTo>
                    <a:pt x="625" y="1642"/>
                  </a:lnTo>
                  <a:lnTo>
                    <a:pt x="625" y="1644"/>
                  </a:lnTo>
                  <a:lnTo>
                    <a:pt x="623" y="1644"/>
                  </a:lnTo>
                  <a:lnTo>
                    <a:pt x="623" y="1646"/>
                  </a:lnTo>
                  <a:lnTo>
                    <a:pt x="623" y="1648"/>
                  </a:lnTo>
                  <a:lnTo>
                    <a:pt x="621" y="1648"/>
                  </a:lnTo>
                  <a:lnTo>
                    <a:pt x="621" y="1650"/>
                  </a:lnTo>
                  <a:lnTo>
                    <a:pt x="621" y="1652"/>
                  </a:lnTo>
                  <a:lnTo>
                    <a:pt x="621" y="1654"/>
                  </a:lnTo>
                  <a:lnTo>
                    <a:pt x="621" y="1656"/>
                  </a:lnTo>
                  <a:lnTo>
                    <a:pt x="621" y="1657"/>
                  </a:lnTo>
                  <a:lnTo>
                    <a:pt x="621" y="1659"/>
                  </a:lnTo>
                  <a:lnTo>
                    <a:pt x="619" y="1661"/>
                  </a:lnTo>
                  <a:lnTo>
                    <a:pt x="619" y="1663"/>
                  </a:lnTo>
                  <a:lnTo>
                    <a:pt x="619" y="1665"/>
                  </a:lnTo>
                  <a:lnTo>
                    <a:pt x="621" y="1665"/>
                  </a:lnTo>
                  <a:lnTo>
                    <a:pt x="619" y="1665"/>
                  </a:lnTo>
                  <a:lnTo>
                    <a:pt x="621" y="1665"/>
                  </a:lnTo>
                  <a:lnTo>
                    <a:pt x="621" y="1667"/>
                  </a:lnTo>
                  <a:lnTo>
                    <a:pt x="621" y="1669"/>
                  </a:lnTo>
                  <a:lnTo>
                    <a:pt x="621" y="1671"/>
                  </a:lnTo>
                  <a:lnTo>
                    <a:pt x="621" y="1673"/>
                  </a:lnTo>
                  <a:lnTo>
                    <a:pt x="619" y="1673"/>
                  </a:lnTo>
                  <a:lnTo>
                    <a:pt x="619" y="1675"/>
                  </a:lnTo>
                  <a:lnTo>
                    <a:pt x="619" y="1673"/>
                  </a:lnTo>
                  <a:lnTo>
                    <a:pt x="617" y="1673"/>
                  </a:lnTo>
                  <a:lnTo>
                    <a:pt x="617" y="1671"/>
                  </a:lnTo>
                  <a:lnTo>
                    <a:pt x="615" y="1671"/>
                  </a:lnTo>
                  <a:lnTo>
                    <a:pt x="613" y="1671"/>
                  </a:lnTo>
                  <a:lnTo>
                    <a:pt x="613" y="1669"/>
                  </a:lnTo>
                  <a:lnTo>
                    <a:pt x="612" y="1669"/>
                  </a:lnTo>
                  <a:lnTo>
                    <a:pt x="612" y="1671"/>
                  </a:lnTo>
                  <a:lnTo>
                    <a:pt x="612" y="1673"/>
                  </a:lnTo>
                  <a:lnTo>
                    <a:pt x="612" y="1675"/>
                  </a:lnTo>
                  <a:lnTo>
                    <a:pt x="610" y="1675"/>
                  </a:lnTo>
                  <a:lnTo>
                    <a:pt x="610" y="1673"/>
                  </a:lnTo>
                  <a:lnTo>
                    <a:pt x="608" y="1673"/>
                  </a:lnTo>
                  <a:lnTo>
                    <a:pt x="606" y="1673"/>
                  </a:lnTo>
                  <a:lnTo>
                    <a:pt x="606" y="1671"/>
                  </a:lnTo>
                  <a:lnTo>
                    <a:pt x="604" y="1671"/>
                  </a:lnTo>
                  <a:lnTo>
                    <a:pt x="602" y="1671"/>
                  </a:lnTo>
                  <a:lnTo>
                    <a:pt x="602" y="1673"/>
                  </a:lnTo>
                  <a:lnTo>
                    <a:pt x="600" y="1673"/>
                  </a:lnTo>
                  <a:lnTo>
                    <a:pt x="598" y="1673"/>
                  </a:lnTo>
                  <a:lnTo>
                    <a:pt x="598" y="1675"/>
                  </a:lnTo>
                  <a:lnTo>
                    <a:pt x="598" y="1673"/>
                  </a:lnTo>
                  <a:lnTo>
                    <a:pt x="596" y="1673"/>
                  </a:lnTo>
                  <a:lnTo>
                    <a:pt x="594" y="1673"/>
                  </a:lnTo>
                  <a:lnTo>
                    <a:pt x="594" y="1675"/>
                  </a:lnTo>
                  <a:lnTo>
                    <a:pt x="594" y="1677"/>
                  </a:lnTo>
                  <a:lnTo>
                    <a:pt x="592" y="1677"/>
                  </a:lnTo>
                  <a:lnTo>
                    <a:pt x="590" y="1677"/>
                  </a:lnTo>
                  <a:lnTo>
                    <a:pt x="590" y="1675"/>
                  </a:lnTo>
                  <a:lnTo>
                    <a:pt x="590" y="1677"/>
                  </a:lnTo>
                  <a:lnTo>
                    <a:pt x="588" y="1677"/>
                  </a:lnTo>
                  <a:lnTo>
                    <a:pt x="588" y="1675"/>
                  </a:lnTo>
                  <a:lnTo>
                    <a:pt x="588" y="1677"/>
                  </a:lnTo>
                  <a:lnTo>
                    <a:pt x="586" y="1677"/>
                  </a:lnTo>
                  <a:lnTo>
                    <a:pt x="588" y="1677"/>
                  </a:lnTo>
                  <a:lnTo>
                    <a:pt x="588" y="1679"/>
                  </a:lnTo>
                  <a:lnTo>
                    <a:pt x="586" y="1681"/>
                  </a:lnTo>
                  <a:lnTo>
                    <a:pt x="586" y="1683"/>
                  </a:lnTo>
                  <a:lnTo>
                    <a:pt x="584" y="1683"/>
                  </a:lnTo>
                  <a:lnTo>
                    <a:pt x="582" y="1683"/>
                  </a:lnTo>
                  <a:lnTo>
                    <a:pt x="580" y="1683"/>
                  </a:lnTo>
                  <a:lnTo>
                    <a:pt x="578" y="1683"/>
                  </a:lnTo>
                  <a:lnTo>
                    <a:pt x="576" y="1683"/>
                  </a:lnTo>
                  <a:lnTo>
                    <a:pt x="574" y="1683"/>
                  </a:lnTo>
                  <a:lnTo>
                    <a:pt x="574" y="1685"/>
                  </a:lnTo>
                  <a:lnTo>
                    <a:pt x="574" y="1687"/>
                  </a:lnTo>
                  <a:lnTo>
                    <a:pt x="572" y="1689"/>
                  </a:lnTo>
                  <a:lnTo>
                    <a:pt x="572" y="1691"/>
                  </a:lnTo>
                  <a:lnTo>
                    <a:pt x="572" y="1693"/>
                  </a:lnTo>
                  <a:lnTo>
                    <a:pt x="572" y="1695"/>
                  </a:lnTo>
                  <a:lnTo>
                    <a:pt x="574" y="1695"/>
                  </a:lnTo>
                  <a:lnTo>
                    <a:pt x="572" y="1697"/>
                  </a:lnTo>
                  <a:lnTo>
                    <a:pt x="572" y="1699"/>
                  </a:lnTo>
                  <a:lnTo>
                    <a:pt x="572" y="1697"/>
                  </a:lnTo>
                  <a:lnTo>
                    <a:pt x="570" y="1697"/>
                  </a:lnTo>
                  <a:lnTo>
                    <a:pt x="568" y="1697"/>
                  </a:lnTo>
                  <a:lnTo>
                    <a:pt x="566" y="1697"/>
                  </a:lnTo>
                  <a:lnTo>
                    <a:pt x="566" y="1699"/>
                  </a:lnTo>
                  <a:lnTo>
                    <a:pt x="566" y="1701"/>
                  </a:lnTo>
                  <a:lnTo>
                    <a:pt x="568" y="1701"/>
                  </a:lnTo>
                  <a:lnTo>
                    <a:pt x="566" y="1703"/>
                  </a:lnTo>
                  <a:lnTo>
                    <a:pt x="566" y="1705"/>
                  </a:lnTo>
                  <a:lnTo>
                    <a:pt x="568" y="1705"/>
                  </a:lnTo>
                  <a:lnTo>
                    <a:pt x="568" y="1707"/>
                  </a:lnTo>
                  <a:lnTo>
                    <a:pt x="566" y="1707"/>
                  </a:lnTo>
                  <a:lnTo>
                    <a:pt x="566" y="1709"/>
                  </a:lnTo>
                  <a:lnTo>
                    <a:pt x="568" y="1709"/>
                  </a:lnTo>
                  <a:lnTo>
                    <a:pt x="568" y="1711"/>
                  </a:lnTo>
                  <a:lnTo>
                    <a:pt x="568" y="1713"/>
                  </a:lnTo>
                  <a:lnTo>
                    <a:pt x="568" y="1715"/>
                  </a:lnTo>
                  <a:lnTo>
                    <a:pt x="568" y="1717"/>
                  </a:lnTo>
                  <a:lnTo>
                    <a:pt x="568" y="1719"/>
                  </a:lnTo>
                  <a:lnTo>
                    <a:pt x="570" y="1719"/>
                  </a:lnTo>
                  <a:lnTo>
                    <a:pt x="570" y="1721"/>
                  </a:lnTo>
                  <a:lnTo>
                    <a:pt x="568" y="1721"/>
                  </a:lnTo>
                  <a:lnTo>
                    <a:pt x="570" y="1721"/>
                  </a:lnTo>
                  <a:lnTo>
                    <a:pt x="568" y="1723"/>
                  </a:lnTo>
                  <a:lnTo>
                    <a:pt x="568" y="1724"/>
                  </a:lnTo>
                  <a:lnTo>
                    <a:pt x="568" y="1726"/>
                  </a:lnTo>
                  <a:lnTo>
                    <a:pt x="566" y="1726"/>
                  </a:lnTo>
                  <a:lnTo>
                    <a:pt x="564" y="1726"/>
                  </a:lnTo>
                  <a:lnTo>
                    <a:pt x="564" y="1728"/>
                  </a:lnTo>
                  <a:lnTo>
                    <a:pt x="564" y="1730"/>
                  </a:lnTo>
                  <a:lnTo>
                    <a:pt x="562" y="1730"/>
                  </a:lnTo>
                  <a:lnTo>
                    <a:pt x="562" y="1732"/>
                  </a:lnTo>
                  <a:lnTo>
                    <a:pt x="562" y="1734"/>
                  </a:lnTo>
                  <a:lnTo>
                    <a:pt x="560" y="1734"/>
                  </a:lnTo>
                  <a:lnTo>
                    <a:pt x="560" y="1736"/>
                  </a:lnTo>
                  <a:lnTo>
                    <a:pt x="558" y="1736"/>
                  </a:lnTo>
                  <a:lnTo>
                    <a:pt x="556" y="1736"/>
                  </a:lnTo>
                  <a:lnTo>
                    <a:pt x="556" y="1734"/>
                  </a:lnTo>
                  <a:lnTo>
                    <a:pt x="554" y="1734"/>
                  </a:lnTo>
                  <a:lnTo>
                    <a:pt x="552" y="1734"/>
                  </a:lnTo>
                  <a:lnTo>
                    <a:pt x="550" y="1734"/>
                  </a:lnTo>
                  <a:lnTo>
                    <a:pt x="550" y="1732"/>
                  </a:lnTo>
                  <a:lnTo>
                    <a:pt x="548" y="1732"/>
                  </a:lnTo>
                  <a:lnTo>
                    <a:pt x="546" y="1732"/>
                  </a:lnTo>
                  <a:lnTo>
                    <a:pt x="546" y="1730"/>
                  </a:lnTo>
                  <a:lnTo>
                    <a:pt x="546" y="1728"/>
                  </a:lnTo>
                  <a:lnTo>
                    <a:pt x="544" y="1730"/>
                  </a:lnTo>
                  <a:lnTo>
                    <a:pt x="544" y="1732"/>
                  </a:lnTo>
                  <a:lnTo>
                    <a:pt x="544" y="1734"/>
                  </a:lnTo>
                  <a:lnTo>
                    <a:pt x="543" y="1734"/>
                  </a:lnTo>
                  <a:lnTo>
                    <a:pt x="543" y="1736"/>
                  </a:lnTo>
                  <a:lnTo>
                    <a:pt x="543" y="1738"/>
                  </a:lnTo>
                  <a:lnTo>
                    <a:pt x="541" y="1738"/>
                  </a:lnTo>
                  <a:lnTo>
                    <a:pt x="541" y="1736"/>
                  </a:lnTo>
                  <a:lnTo>
                    <a:pt x="541" y="1734"/>
                  </a:lnTo>
                  <a:lnTo>
                    <a:pt x="541" y="1732"/>
                  </a:lnTo>
                  <a:lnTo>
                    <a:pt x="539" y="1732"/>
                  </a:lnTo>
                  <a:lnTo>
                    <a:pt x="539" y="1734"/>
                  </a:lnTo>
                  <a:lnTo>
                    <a:pt x="539" y="1736"/>
                  </a:lnTo>
                  <a:lnTo>
                    <a:pt x="537" y="1736"/>
                  </a:lnTo>
                  <a:lnTo>
                    <a:pt x="535" y="1736"/>
                  </a:lnTo>
                  <a:lnTo>
                    <a:pt x="535" y="1738"/>
                  </a:lnTo>
                  <a:lnTo>
                    <a:pt x="535" y="1740"/>
                  </a:lnTo>
                  <a:lnTo>
                    <a:pt x="535" y="1742"/>
                  </a:lnTo>
                  <a:lnTo>
                    <a:pt x="535" y="1744"/>
                  </a:lnTo>
                  <a:lnTo>
                    <a:pt x="535" y="1746"/>
                  </a:lnTo>
                  <a:lnTo>
                    <a:pt x="535" y="1748"/>
                  </a:lnTo>
                  <a:lnTo>
                    <a:pt x="533" y="1748"/>
                  </a:lnTo>
                  <a:lnTo>
                    <a:pt x="531" y="1750"/>
                  </a:lnTo>
                  <a:lnTo>
                    <a:pt x="529" y="1750"/>
                  </a:lnTo>
                  <a:lnTo>
                    <a:pt x="529" y="1748"/>
                  </a:lnTo>
                  <a:lnTo>
                    <a:pt x="527" y="1748"/>
                  </a:lnTo>
                  <a:lnTo>
                    <a:pt x="525" y="1748"/>
                  </a:lnTo>
                  <a:lnTo>
                    <a:pt x="523" y="1748"/>
                  </a:lnTo>
                  <a:lnTo>
                    <a:pt x="523" y="1746"/>
                  </a:lnTo>
                  <a:lnTo>
                    <a:pt x="521" y="1746"/>
                  </a:lnTo>
                  <a:lnTo>
                    <a:pt x="519" y="1746"/>
                  </a:lnTo>
                  <a:lnTo>
                    <a:pt x="517" y="1744"/>
                  </a:lnTo>
                  <a:lnTo>
                    <a:pt x="515" y="1744"/>
                  </a:lnTo>
                  <a:lnTo>
                    <a:pt x="513" y="1744"/>
                  </a:lnTo>
                  <a:lnTo>
                    <a:pt x="511" y="1744"/>
                  </a:lnTo>
                  <a:lnTo>
                    <a:pt x="511" y="1742"/>
                  </a:lnTo>
                  <a:lnTo>
                    <a:pt x="509" y="1742"/>
                  </a:lnTo>
                  <a:lnTo>
                    <a:pt x="507" y="1740"/>
                  </a:lnTo>
                  <a:lnTo>
                    <a:pt x="505" y="1740"/>
                  </a:lnTo>
                  <a:lnTo>
                    <a:pt x="503" y="1740"/>
                  </a:lnTo>
                  <a:lnTo>
                    <a:pt x="503" y="1738"/>
                  </a:lnTo>
                  <a:lnTo>
                    <a:pt x="501" y="1738"/>
                  </a:lnTo>
                  <a:lnTo>
                    <a:pt x="501" y="1736"/>
                  </a:lnTo>
                  <a:lnTo>
                    <a:pt x="499" y="1736"/>
                  </a:lnTo>
                  <a:lnTo>
                    <a:pt x="497" y="1736"/>
                  </a:lnTo>
                  <a:lnTo>
                    <a:pt x="495" y="1736"/>
                  </a:lnTo>
                  <a:lnTo>
                    <a:pt x="493" y="1736"/>
                  </a:lnTo>
                  <a:lnTo>
                    <a:pt x="491" y="1736"/>
                  </a:lnTo>
                  <a:lnTo>
                    <a:pt x="491" y="1734"/>
                  </a:lnTo>
                  <a:lnTo>
                    <a:pt x="489" y="1734"/>
                  </a:lnTo>
                  <a:lnTo>
                    <a:pt x="487" y="1734"/>
                  </a:lnTo>
                  <a:lnTo>
                    <a:pt x="485" y="1734"/>
                  </a:lnTo>
                  <a:lnTo>
                    <a:pt x="485" y="1732"/>
                  </a:lnTo>
                  <a:lnTo>
                    <a:pt x="483" y="1732"/>
                  </a:lnTo>
                  <a:lnTo>
                    <a:pt x="481" y="1732"/>
                  </a:lnTo>
                  <a:lnTo>
                    <a:pt x="479" y="1732"/>
                  </a:lnTo>
                  <a:lnTo>
                    <a:pt x="479" y="1734"/>
                  </a:lnTo>
                  <a:lnTo>
                    <a:pt x="477" y="1734"/>
                  </a:lnTo>
                  <a:lnTo>
                    <a:pt x="475" y="1734"/>
                  </a:lnTo>
                  <a:lnTo>
                    <a:pt x="474" y="1734"/>
                  </a:lnTo>
                  <a:lnTo>
                    <a:pt x="472" y="1734"/>
                  </a:lnTo>
                  <a:lnTo>
                    <a:pt x="472" y="1732"/>
                  </a:lnTo>
                  <a:lnTo>
                    <a:pt x="470" y="1732"/>
                  </a:lnTo>
                  <a:lnTo>
                    <a:pt x="468" y="1732"/>
                  </a:lnTo>
                  <a:lnTo>
                    <a:pt x="468" y="1734"/>
                  </a:lnTo>
                  <a:lnTo>
                    <a:pt x="466" y="1734"/>
                  </a:lnTo>
                  <a:lnTo>
                    <a:pt x="464" y="1734"/>
                  </a:lnTo>
                  <a:lnTo>
                    <a:pt x="464" y="1736"/>
                  </a:lnTo>
                  <a:lnTo>
                    <a:pt x="464" y="1738"/>
                  </a:lnTo>
                  <a:lnTo>
                    <a:pt x="464" y="1740"/>
                  </a:lnTo>
                  <a:lnTo>
                    <a:pt x="462" y="1742"/>
                  </a:lnTo>
                  <a:lnTo>
                    <a:pt x="460" y="1742"/>
                  </a:lnTo>
                  <a:lnTo>
                    <a:pt x="458" y="1744"/>
                  </a:lnTo>
                  <a:lnTo>
                    <a:pt x="458" y="1742"/>
                  </a:lnTo>
                  <a:lnTo>
                    <a:pt x="458" y="1740"/>
                  </a:lnTo>
                  <a:lnTo>
                    <a:pt x="456" y="1740"/>
                  </a:lnTo>
                  <a:lnTo>
                    <a:pt x="456" y="1738"/>
                  </a:lnTo>
                  <a:lnTo>
                    <a:pt x="454" y="1738"/>
                  </a:lnTo>
                  <a:lnTo>
                    <a:pt x="452" y="1738"/>
                  </a:lnTo>
                  <a:lnTo>
                    <a:pt x="450" y="1738"/>
                  </a:lnTo>
                  <a:lnTo>
                    <a:pt x="450" y="1736"/>
                  </a:lnTo>
                  <a:lnTo>
                    <a:pt x="448" y="1736"/>
                  </a:lnTo>
                  <a:lnTo>
                    <a:pt x="446" y="1734"/>
                  </a:lnTo>
                  <a:lnTo>
                    <a:pt x="446" y="1732"/>
                  </a:lnTo>
                  <a:lnTo>
                    <a:pt x="444" y="1732"/>
                  </a:lnTo>
                  <a:lnTo>
                    <a:pt x="442" y="1732"/>
                  </a:lnTo>
                  <a:lnTo>
                    <a:pt x="442" y="1730"/>
                  </a:lnTo>
                  <a:lnTo>
                    <a:pt x="440" y="1730"/>
                  </a:lnTo>
                  <a:lnTo>
                    <a:pt x="440" y="1728"/>
                  </a:lnTo>
                  <a:lnTo>
                    <a:pt x="438" y="1728"/>
                  </a:lnTo>
                  <a:lnTo>
                    <a:pt x="436" y="1728"/>
                  </a:lnTo>
                  <a:lnTo>
                    <a:pt x="436" y="1726"/>
                  </a:lnTo>
                  <a:lnTo>
                    <a:pt x="434" y="1726"/>
                  </a:lnTo>
                  <a:lnTo>
                    <a:pt x="432" y="1726"/>
                  </a:lnTo>
                  <a:lnTo>
                    <a:pt x="432" y="1724"/>
                  </a:lnTo>
                  <a:lnTo>
                    <a:pt x="430" y="1724"/>
                  </a:lnTo>
                  <a:lnTo>
                    <a:pt x="430" y="1723"/>
                  </a:lnTo>
                  <a:lnTo>
                    <a:pt x="428" y="1721"/>
                  </a:lnTo>
                  <a:lnTo>
                    <a:pt x="426" y="1721"/>
                  </a:lnTo>
                  <a:lnTo>
                    <a:pt x="426" y="1719"/>
                  </a:lnTo>
                  <a:lnTo>
                    <a:pt x="424" y="1719"/>
                  </a:lnTo>
                  <a:lnTo>
                    <a:pt x="424" y="1717"/>
                  </a:lnTo>
                  <a:lnTo>
                    <a:pt x="422" y="1717"/>
                  </a:lnTo>
                  <a:lnTo>
                    <a:pt x="422" y="1715"/>
                  </a:lnTo>
                  <a:lnTo>
                    <a:pt x="420" y="1715"/>
                  </a:lnTo>
                  <a:lnTo>
                    <a:pt x="418" y="1715"/>
                  </a:lnTo>
                  <a:lnTo>
                    <a:pt x="418" y="1713"/>
                  </a:lnTo>
                  <a:lnTo>
                    <a:pt x="416" y="1713"/>
                  </a:lnTo>
                  <a:lnTo>
                    <a:pt x="416" y="1711"/>
                  </a:lnTo>
                  <a:lnTo>
                    <a:pt x="414" y="1711"/>
                  </a:lnTo>
                  <a:lnTo>
                    <a:pt x="414" y="1709"/>
                  </a:lnTo>
                  <a:lnTo>
                    <a:pt x="412" y="1709"/>
                  </a:lnTo>
                  <a:lnTo>
                    <a:pt x="410" y="1709"/>
                  </a:lnTo>
                  <a:lnTo>
                    <a:pt x="410" y="1707"/>
                  </a:lnTo>
                  <a:lnTo>
                    <a:pt x="408" y="1707"/>
                  </a:lnTo>
                  <a:lnTo>
                    <a:pt x="408" y="1705"/>
                  </a:lnTo>
                  <a:lnTo>
                    <a:pt x="406" y="1705"/>
                  </a:lnTo>
                  <a:lnTo>
                    <a:pt x="406" y="1703"/>
                  </a:lnTo>
                  <a:lnTo>
                    <a:pt x="405" y="1703"/>
                  </a:lnTo>
                  <a:lnTo>
                    <a:pt x="405" y="1701"/>
                  </a:lnTo>
                  <a:lnTo>
                    <a:pt x="403" y="1701"/>
                  </a:lnTo>
                  <a:lnTo>
                    <a:pt x="401" y="1701"/>
                  </a:lnTo>
                  <a:lnTo>
                    <a:pt x="401" y="1699"/>
                  </a:lnTo>
                  <a:lnTo>
                    <a:pt x="399" y="1699"/>
                  </a:lnTo>
                  <a:lnTo>
                    <a:pt x="399" y="1697"/>
                  </a:lnTo>
                  <a:lnTo>
                    <a:pt x="397" y="1697"/>
                  </a:lnTo>
                  <a:lnTo>
                    <a:pt x="395" y="1695"/>
                  </a:lnTo>
                  <a:lnTo>
                    <a:pt x="393" y="1695"/>
                  </a:lnTo>
                  <a:lnTo>
                    <a:pt x="391" y="1693"/>
                  </a:lnTo>
                  <a:lnTo>
                    <a:pt x="389" y="1695"/>
                  </a:lnTo>
                  <a:lnTo>
                    <a:pt x="387" y="1695"/>
                  </a:lnTo>
                  <a:lnTo>
                    <a:pt x="387" y="1697"/>
                  </a:lnTo>
                  <a:lnTo>
                    <a:pt x="385" y="1697"/>
                  </a:lnTo>
                  <a:lnTo>
                    <a:pt x="387" y="1697"/>
                  </a:lnTo>
                  <a:lnTo>
                    <a:pt x="387" y="1699"/>
                  </a:lnTo>
                  <a:lnTo>
                    <a:pt x="387" y="1701"/>
                  </a:lnTo>
                  <a:lnTo>
                    <a:pt x="385" y="1701"/>
                  </a:lnTo>
                  <a:lnTo>
                    <a:pt x="383" y="1701"/>
                  </a:lnTo>
                  <a:lnTo>
                    <a:pt x="383" y="1703"/>
                  </a:lnTo>
                  <a:lnTo>
                    <a:pt x="381" y="1703"/>
                  </a:lnTo>
                  <a:lnTo>
                    <a:pt x="379" y="1703"/>
                  </a:lnTo>
                  <a:lnTo>
                    <a:pt x="379" y="1705"/>
                  </a:lnTo>
                  <a:lnTo>
                    <a:pt x="377" y="1705"/>
                  </a:lnTo>
                  <a:lnTo>
                    <a:pt x="377" y="1707"/>
                  </a:lnTo>
                  <a:lnTo>
                    <a:pt x="375" y="1705"/>
                  </a:lnTo>
                  <a:lnTo>
                    <a:pt x="373" y="1705"/>
                  </a:lnTo>
                  <a:lnTo>
                    <a:pt x="373" y="1707"/>
                  </a:lnTo>
                  <a:lnTo>
                    <a:pt x="371" y="1707"/>
                  </a:lnTo>
                  <a:lnTo>
                    <a:pt x="369" y="1707"/>
                  </a:lnTo>
                  <a:lnTo>
                    <a:pt x="367" y="1707"/>
                  </a:lnTo>
                  <a:lnTo>
                    <a:pt x="365" y="1707"/>
                  </a:lnTo>
                  <a:lnTo>
                    <a:pt x="363" y="1707"/>
                  </a:lnTo>
                  <a:lnTo>
                    <a:pt x="363" y="1709"/>
                  </a:lnTo>
                  <a:lnTo>
                    <a:pt x="361" y="1709"/>
                  </a:lnTo>
                  <a:lnTo>
                    <a:pt x="359" y="1707"/>
                  </a:lnTo>
                  <a:lnTo>
                    <a:pt x="357" y="1709"/>
                  </a:lnTo>
                  <a:lnTo>
                    <a:pt x="355" y="1709"/>
                  </a:lnTo>
                  <a:lnTo>
                    <a:pt x="355" y="1711"/>
                  </a:lnTo>
                  <a:lnTo>
                    <a:pt x="353" y="1711"/>
                  </a:lnTo>
                  <a:lnTo>
                    <a:pt x="353" y="1709"/>
                  </a:lnTo>
                  <a:lnTo>
                    <a:pt x="351" y="1709"/>
                  </a:lnTo>
                  <a:lnTo>
                    <a:pt x="349" y="1709"/>
                  </a:lnTo>
                  <a:lnTo>
                    <a:pt x="347" y="1709"/>
                  </a:lnTo>
                  <a:lnTo>
                    <a:pt x="347" y="1707"/>
                  </a:lnTo>
                  <a:lnTo>
                    <a:pt x="345" y="1707"/>
                  </a:lnTo>
                  <a:lnTo>
                    <a:pt x="343" y="1707"/>
                  </a:lnTo>
                  <a:lnTo>
                    <a:pt x="341" y="1707"/>
                  </a:lnTo>
                  <a:lnTo>
                    <a:pt x="341" y="1709"/>
                  </a:lnTo>
                  <a:lnTo>
                    <a:pt x="339" y="1709"/>
                  </a:lnTo>
                  <a:lnTo>
                    <a:pt x="337" y="1709"/>
                  </a:lnTo>
                  <a:lnTo>
                    <a:pt x="336" y="1709"/>
                  </a:lnTo>
                  <a:lnTo>
                    <a:pt x="336" y="1711"/>
                  </a:lnTo>
                  <a:lnTo>
                    <a:pt x="334" y="1711"/>
                  </a:lnTo>
                  <a:lnTo>
                    <a:pt x="334" y="1709"/>
                  </a:lnTo>
                  <a:lnTo>
                    <a:pt x="334" y="1711"/>
                  </a:lnTo>
                  <a:lnTo>
                    <a:pt x="332" y="1711"/>
                  </a:lnTo>
                  <a:lnTo>
                    <a:pt x="330" y="1713"/>
                  </a:lnTo>
                  <a:lnTo>
                    <a:pt x="330" y="1715"/>
                  </a:lnTo>
                  <a:lnTo>
                    <a:pt x="330" y="1717"/>
                  </a:lnTo>
                  <a:lnTo>
                    <a:pt x="328" y="1717"/>
                  </a:lnTo>
                  <a:lnTo>
                    <a:pt x="328" y="1719"/>
                  </a:lnTo>
                  <a:lnTo>
                    <a:pt x="328" y="1721"/>
                  </a:lnTo>
                  <a:lnTo>
                    <a:pt x="328" y="1723"/>
                  </a:lnTo>
                  <a:lnTo>
                    <a:pt x="326" y="1723"/>
                  </a:lnTo>
                  <a:lnTo>
                    <a:pt x="326" y="1724"/>
                  </a:lnTo>
                  <a:lnTo>
                    <a:pt x="326" y="1726"/>
                  </a:lnTo>
                  <a:lnTo>
                    <a:pt x="324" y="1726"/>
                  </a:lnTo>
                  <a:lnTo>
                    <a:pt x="322" y="1726"/>
                  </a:lnTo>
                  <a:lnTo>
                    <a:pt x="322" y="1728"/>
                  </a:lnTo>
                  <a:lnTo>
                    <a:pt x="320" y="1728"/>
                  </a:lnTo>
                  <a:lnTo>
                    <a:pt x="320" y="1730"/>
                  </a:lnTo>
                  <a:lnTo>
                    <a:pt x="318" y="1730"/>
                  </a:lnTo>
                  <a:lnTo>
                    <a:pt x="318" y="1732"/>
                  </a:lnTo>
                  <a:lnTo>
                    <a:pt x="316" y="1734"/>
                  </a:lnTo>
                  <a:lnTo>
                    <a:pt x="316" y="1736"/>
                  </a:lnTo>
                  <a:lnTo>
                    <a:pt x="316" y="1738"/>
                  </a:lnTo>
                  <a:lnTo>
                    <a:pt x="316" y="1740"/>
                  </a:lnTo>
                  <a:lnTo>
                    <a:pt x="316" y="1742"/>
                  </a:lnTo>
                  <a:lnTo>
                    <a:pt x="316" y="1744"/>
                  </a:lnTo>
                  <a:lnTo>
                    <a:pt x="314" y="1744"/>
                  </a:lnTo>
                  <a:lnTo>
                    <a:pt x="314" y="1746"/>
                  </a:lnTo>
                  <a:lnTo>
                    <a:pt x="312" y="1746"/>
                  </a:lnTo>
                  <a:lnTo>
                    <a:pt x="312" y="1748"/>
                  </a:lnTo>
                  <a:lnTo>
                    <a:pt x="310" y="1748"/>
                  </a:lnTo>
                  <a:lnTo>
                    <a:pt x="310" y="1746"/>
                  </a:lnTo>
                  <a:lnTo>
                    <a:pt x="308" y="1746"/>
                  </a:lnTo>
                  <a:lnTo>
                    <a:pt x="306" y="1746"/>
                  </a:lnTo>
                  <a:lnTo>
                    <a:pt x="304" y="1746"/>
                  </a:lnTo>
                  <a:lnTo>
                    <a:pt x="304" y="1744"/>
                  </a:lnTo>
                  <a:lnTo>
                    <a:pt x="306" y="1744"/>
                  </a:lnTo>
                  <a:lnTo>
                    <a:pt x="306" y="1742"/>
                  </a:lnTo>
                  <a:lnTo>
                    <a:pt x="306" y="1740"/>
                  </a:lnTo>
                  <a:lnTo>
                    <a:pt x="304" y="1740"/>
                  </a:lnTo>
                  <a:lnTo>
                    <a:pt x="304" y="1742"/>
                  </a:lnTo>
                  <a:lnTo>
                    <a:pt x="302" y="1742"/>
                  </a:lnTo>
                  <a:lnTo>
                    <a:pt x="300" y="1742"/>
                  </a:lnTo>
                  <a:lnTo>
                    <a:pt x="300" y="1740"/>
                  </a:lnTo>
                  <a:lnTo>
                    <a:pt x="302" y="1740"/>
                  </a:lnTo>
                  <a:lnTo>
                    <a:pt x="302" y="1738"/>
                  </a:lnTo>
                  <a:lnTo>
                    <a:pt x="302" y="1736"/>
                  </a:lnTo>
                  <a:lnTo>
                    <a:pt x="304" y="1736"/>
                  </a:lnTo>
                  <a:lnTo>
                    <a:pt x="302" y="1734"/>
                  </a:lnTo>
                  <a:lnTo>
                    <a:pt x="300" y="1734"/>
                  </a:lnTo>
                  <a:lnTo>
                    <a:pt x="300" y="1732"/>
                  </a:lnTo>
                  <a:lnTo>
                    <a:pt x="298" y="1732"/>
                  </a:lnTo>
                  <a:lnTo>
                    <a:pt x="296" y="1732"/>
                  </a:lnTo>
                  <a:lnTo>
                    <a:pt x="296" y="1734"/>
                  </a:lnTo>
                  <a:lnTo>
                    <a:pt x="294" y="1734"/>
                  </a:lnTo>
                  <a:lnTo>
                    <a:pt x="294" y="1732"/>
                  </a:lnTo>
                  <a:lnTo>
                    <a:pt x="294" y="1730"/>
                  </a:lnTo>
                  <a:lnTo>
                    <a:pt x="294" y="1728"/>
                  </a:lnTo>
                  <a:lnTo>
                    <a:pt x="294" y="1726"/>
                  </a:lnTo>
                  <a:lnTo>
                    <a:pt x="294" y="1724"/>
                  </a:lnTo>
                  <a:lnTo>
                    <a:pt x="292" y="1724"/>
                  </a:lnTo>
                  <a:lnTo>
                    <a:pt x="292" y="1723"/>
                  </a:lnTo>
                  <a:lnTo>
                    <a:pt x="290" y="1721"/>
                  </a:lnTo>
                  <a:lnTo>
                    <a:pt x="290" y="1719"/>
                  </a:lnTo>
                  <a:lnTo>
                    <a:pt x="288" y="1719"/>
                  </a:lnTo>
                  <a:lnTo>
                    <a:pt x="288" y="1717"/>
                  </a:lnTo>
                  <a:lnTo>
                    <a:pt x="288" y="1715"/>
                  </a:lnTo>
                  <a:lnTo>
                    <a:pt x="288" y="1713"/>
                  </a:lnTo>
                  <a:lnTo>
                    <a:pt x="286" y="1713"/>
                  </a:lnTo>
                  <a:lnTo>
                    <a:pt x="284" y="1713"/>
                  </a:lnTo>
                  <a:lnTo>
                    <a:pt x="284" y="1711"/>
                  </a:lnTo>
                  <a:lnTo>
                    <a:pt x="282" y="1711"/>
                  </a:lnTo>
                  <a:lnTo>
                    <a:pt x="282" y="1709"/>
                  </a:lnTo>
                  <a:lnTo>
                    <a:pt x="280" y="1709"/>
                  </a:lnTo>
                  <a:lnTo>
                    <a:pt x="280" y="1711"/>
                  </a:lnTo>
                  <a:lnTo>
                    <a:pt x="278" y="1711"/>
                  </a:lnTo>
                  <a:lnTo>
                    <a:pt x="278" y="1713"/>
                  </a:lnTo>
                  <a:lnTo>
                    <a:pt x="276" y="1713"/>
                  </a:lnTo>
                  <a:lnTo>
                    <a:pt x="274" y="1713"/>
                  </a:lnTo>
                  <a:lnTo>
                    <a:pt x="274" y="1711"/>
                  </a:lnTo>
                  <a:lnTo>
                    <a:pt x="274" y="1709"/>
                  </a:lnTo>
                  <a:lnTo>
                    <a:pt x="272" y="1709"/>
                  </a:lnTo>
                  <a:lnTo>
                    <a:pt x="270" y="1711"/>
                  </a:lnTo>
                  <a:lnTo>
                    <a:pt x="270" y="1713"/>
                  </a:lnTo>
                  <a:lnTo>
                    <a:pt x="268" y="1713"/>
                  </a:lnTo>
                  <a:lnTo>
                    <a:pt x="268" y="1711"/>
                  </a:lnTo>
                  <a:lnTo>
                    <a:pt x="268" y="1709"/>
                  </a:lnTo>
                  <a:lnTo>
                    <a:pt x="268" y="1707"/>
                  </a:lnTo>
                  <a:lnTo>
                    <a:pt x="267" y="1707"/>
                  </a:lnTo>
                  <a:lnTo>
                    <a:pt x="267" y="1709"/>
                  </a:lnTo>
                  <a:lnTo>
                    <a:pt x="267" y="1711"/>
                  </a:lnTo>
                  <a:lnTo>
                    <a:pt x="267" y="1713"/>
                  </a:lnTo>
                  <a:lnTo>
                    <a:pt x="265" y="1713"/>
                  </a:lnTo>
                  <a:lnTo>
                    <a:pt x="263" y="1713"/>
                  </a:lnTo>
                  <a:lnTo>
                    <a:pt x="263" y="1715"/>
                  </a:lnTo>
                  <a:lnTo>
                    <a:pt x="261" y="1715"/>
                  </a:lnTo>
                  <a:lnTo>
                    <a:pt x="261" y="1713"/>
                  </a:lnTo>
                  <a:lnTo>
                    <a:pt x="261" y="1711"/>
                  </a:lnTo>
                  <a:lnTo>
                    <a:pt x="261" y="1709"/>
                  </a:lnTo>
                  <a:lnTo>
                    <a:pt x="259" y="1709"/>
                  </a:lnTo>
                  <a:lnTo>
                    <a:pt x="259" y="1711"/>
                  </a:lnTo>
                  <a:lnTo>
                    <a:pt x="257" y="1711"/>
                  </a:lnTo>
                  <a:lnTo>
                    <a:pt x="257" y="1713"/>
                  </a:lnTo>
                  <a:lnTo>
                    <a:pt x="257" y="1715"/>
                  </a:lnTo>
                  <a:lnTo>
                    <a:pt x="255" y="1715"/>
                  </a:lnTo>
                  <a:lnTo>
                    <a:pt x="255" y="1717"/>
                  </a:lnTo>
                  <a:lnTo>
                    <a:pt x="253" y="1717"/>
                  </a:lnTo>
                  <a:lnTo>
                    <a:pt x="251" y="1717"/>
                  </a:lnTo>
                  <a:lnTo>
                    <a:pt x="249" y="1717"/>
                  </a:lnTo>
                  <a:lnTo>
                    <a:pt x="249" y="1715"/>
                  </a:lnTo>
                  <a:lnTo>
                    <a:pt x="247" y="1715"/>
                  </a:lnTo>
                  <a:lnTo>
                    <a:pt x="247" y="1713"/>
                  </a:lnTo>
                  <a:lnTo>
                    <a:pt x="245" y="1713"/>
                  </a:lnTo>
                  <a:lnTo>
                    <a:pt x="245" y="1711"/>
                  </a:lnTo>
                  <a:lnTo>
                    <a:pt x="243" y="1711"/>
                  </a:lnTo>
                  <a:lnTo>
                    <a:pt x="241" y="1711"/>
                  </a:lnTo>
                  <a:lnTo>
                    <a:pt x="241" y="1713"/>
                  </a:lnTo>
                  <a:lnTo>
                    <a:pt x="239" y="1713"/>
                  </a:lnTo>
                  <a:lnTo>
                    <a:pt x="241" y="1713"/>
                  </a:lnTo>
                  <a:lnTo>
                    <a:pt x="241" y="1715"/>
                  </a:lnTo>
                  <a:lnTo>
                    <a:pt x="239" y="1715"/>
                  </a:lnTo>
                  <a:lnTo>
                    <a:pt x="237" y="1715"/>
                  </a:lnTo>
                  <a:lnTo>
                    <a:pt x="235" y="1715"/>
                  </a:lnTo>
                  <a:lnTo>
                    <a:pt x="233" y="1715"/>
                  </a:lnTo>
                  <a:lnTo>
                    <a:pt x="233" y="1713"/>
                  </a:lnTo>
                  <a:lnTo>
                    <a:pt x="233" y="1711"/>
                  </a:lnTo>
                  <a:lnTo>
                    <a:pt x="231" y="1711"/>
                  </a:lnTo>
                  <a:lnTo>
                    <a:pt x="229" y="1711"/>
                  </a:lnTo>
                  <a:lnTo>
                    <a:pt x="227" y="1713"/>
                  </a:lnTo>
                  <a:lnTo>
                    <a:pt x="225" y="1713"/>
                  </a:lnTo>
                  <a:lnTo>
                    <a:pt x="225" y="1715"/>
                  </a:lnTo>
                  <a:lnTo>
                    <a:pt x="223" y="1715"/>
                  </a:lnTo>
                  <a:lnTo>
                    <a:pt x="221" y="1715"/>
                  </a:lnTo>
                  <a:lnTo>
                    <a:pt x="221" y="1713"/>
                  </a:lnTo>
                  <a:lnTo>
                    <a:pt x="221" y="1711"/>
                  </a:lnTo>
                  <a:lnTo>
                    <a:pt x="219" y="1711"/>
                  </a:lnTo>
                  <a:lnTo>
                    <a:pt x="219" y="1713"/>
                  </a:lnTo>
                  <a:lnTo>
                    <a:pt x="217" y="1713"/>
                  </a:lnTo>
                  <a:lnTo>
                    <a:pt x="215" y="1713"/>
                  </a:lnTo>
                  <a:lnTo>
                    <a:pt x="215" y="1711"/>
                  </a:lnTo>
                  <a:lnTo>
                    <a:pt x="215" y="1709"/>
                  </a:lnTo>
                  <a:lnTo>
                    <a:pt x="213" y="1709"/>
                  </a:lnTo>
                  <a:lnTo>
                    <a:pt x="211" y="1709"/>
                  </a:lnTo>
                  <a:lnTo>
                    <a:pt x="211" y="1711"/>
                  </a:lnTo>
                  <a:lnTo>
                    <a:pt x="211" y="1713"/>
                  </a:lnTo>
                  <a:lnTo>
                    <a:pt x="213" y="1713"/>
                  </a:lnTo>
                  <a:lnTo>
                    <a:pt x="213" y="1715"/>
                  </a:lnTo>
                  <a:lnTo>
                    <a:pt x="211" y="1715"/>
                  </a:lnTo>
                  <a:lnTo>
                    <a:pt x="209" y="1715"/>
                  </a:lnTo>
                  <a:lnTo>
                    <a:pt x="207" y="1715"/>
                  </a:lnTo>
                  <a:lnTo>
                    <a:pt x="207" y="1713"/>
                  </a:lnTo>
                  <a:lnTo>
                    <a:pt x="207" y="1711"/>
                  </a:lnTo>
                  <a:lnTo>
                    <a:pt x="207" y="1709"/>
                  </a:lnTo>
                  <a:lnTo>
                    <a:pt x="205" y="1707"/>
                  </a:lnTo>
                  <a:lnTo>
                    <a:pt x="205" y="1709"/>
                  </a:lnTo>
                  <a:lnTo>
                    <a:pt x="203" y="1709"/>
                  </a:lnTo>
                  <a:lnTo>
                    <a:pt x="205" y="1709"/>
                  </a:lnTo>
                  <a:lnTo>
                    <a:pt x="205" y="1711"/>
                  </a:lnTo>
                  <a:lnTo>
                    <a:pt x="205" y="1713"/>
                  </a:lnTo>
                  <a:lnTo>
                    <a:pt x="205" y="1715"/>
                  </a:lnTo>
                  <a:lnTo>
                    <a:pt x="203" y="1715"/>
                  </a:lnTo>
                  <a:lnTo>
                    <a:pt x="203" y="1717"/>
                  </a:lnTo>
                  <a:lnTo>
                    <a:pt x="201" y="1717"/>
                  </a:lnTo>
                  <a:lnTo>
                    <a:pt x="199" y="1717"/>
                  </a:lnTo>
                  <a:lnTo>
                    <a:pt x="199" y="1715"/>
                  </a:lnTo>
                  <a:lnTo>
                    <a:pt x="199" y="1713"/>
                  </a:lnTo>
                  <a:lnTo>
                    <a:pt x="198" y="1713"/>
                  </a:lnTo>
                  <a:lnTo>
                    <a:pt x="198" y="1711"/>
                  </a:lnTo>
                  <a:lnTo>
                    <a:pt x="198" y="1709"/>
                  </a:lnTo>
                  <a:lnTo>
                    <a:pt x="196" y="1709"/>
                  </a:lnTo>
                  <a:lnTo>
                    <a:pt x="196" y="1707"/>
                  </a:lnTo>
                  <a:lnTo>
                    <a:pt x="194" y="1707"/>
                  </a:lnTo>
                  <a:lnTo>
                    <a:pt x="196" y="1707"/>
                  </a:lnTo>
                  <a:lnTo>
                    <a:pt x="196" y="1705"/>
                  </a:lnTo>
                  <a:lnTo>
                    <a:pt x="196" y="1703"/>
                  </a:lnTo>
                  <a:lnTo>
                    <a:pt x="196" y="1701"/>
                  </a:lnTo>
                  <a:lnTo>
                    <a:pt x="196" y="1699"/>
                  </a:lnTo>
                  <a:lnTo>
                    <a:pt x="196" y="1697"/>
                  </a:lnTo>
                  <a:lnTo>
                    <a:pt x="198" y="1695"/>
                  </a:lnTo>
                  <a:lnTo>
                    <a:pt x="196" y="1695"/>
                  </a:lnTo>
                  <a:lnTo>
                    <a:pt x="196" y="1693"/>
                  </a:lnTo>
                  <a:lnTo>
                    <a:pt x="194" y="1693"/>
                  </a:lnTo>
                  <a:lnTo>
                    <a:pt x="194" y="1691"/>
                  </a:lnTo>
                  <a:lnTo>
                    <a:pt x="194" y="1689"/>
                  </a:lnTo>
                  <a:lnTo>
                    <a:pt x="194" y="1687"/>
                  </a:lnTo>
                  <a:lnTo>
                    <a:pt x="192" y="1687"/>
                  </a:lnTo>
                  <a:lnTo>
                    <a:pt x="190" y="1687"/>
                  </a:lnTo>
                  <a:lnTo>
                    <a:pt x="188" y="1687"/>
                  </a:lnTo>
                  <a:lnTo>
                    <a:pt x="186" y="1687"/>
                  </a:lnTo>
                  <a:lnTo>
                    <a:pt x="186" y="1689"/>
                  </a:lnTo>
                  <a:lnTo>
                    <a:pt x="184" y="1689"/>
                  </a:lnTo>
                  <a:lnTo>
                    <a:pt x="184" y="1687"/>
                  </a:lnTo>
                  <a:lnTo>
                    <a:pt x="182" y="1687"/>
                  </a:lnTo>
                  <a:lnTo>
                    <a:pt x="182" y="1685"/>
                  </a:lnTo>
                  <a:lnTo>
                    <a:pt x="182" y="1683"/>
                  </a:lnTo>
                  <a:lnTo>
                    <a:pt x="182" y="1681"/>
                  </a:lnTo>
                  <a:lnTo>
                    <a:pt x="182" y="1679"/>
                  </a:lnTo>
                  <a:lnTo>
                    <a:pt x="184" y="1679"/>
                  </a:lnTo>
                  <a:lnTo>
                    <a:pt x="184" y="1677"/>
                  </a:lnTo>
                  <a:lnTo>
                    <a:pt x="186" y="1677"/>
                  </a:lnTo>
                  <a:lnTo>
                    <a:pt x="186" y="1675"/>
                  </a:lnTo>
                  <a:lnTo>
                    <a:pt x="188" y="1675"/>
                  </a:lnTo>
                  <a:lnTo>
                    <a:pt x="188" y="1673"/>
                  </a:lnTo>
                  <a:lnTo>
                    <a:pt x="186" y="1673"/>
                  </a:lnTo>
                  <a:lnTo>
                    <a:pt x="184" y="1673"/>
                  </a:lnTo>
                  <a:lnTo>
                    <a:pt x="184" y="1675"/>
                  </a:lnTo>
                  <a:lnTo>
                    <a:pt x="182" y="1675"/>
                  </a:lnTo>
                  <a:lnTo>
                    <a:pt x="182" y="1677"/>
                  </a:lnTo>
                  <a:lnTo>
                    <a:pt x="182" y="1675"/>
                  </a:lnTo>
                  <a:lnTo>
                    <a:pt x="180" y="1675"/>
                  </a:lnTo>
                  <a:lnTo>
                    <a:pt x="178" y="1675"/>
                  </a:lnTo>
                  <a:lnTo>
                    <a:pt x="178" y="1673"/>
                  </a:lnTo>
                  <a:lnTo>
                    <a:pt x="180" y="1673"/>
                  </a:lnTo>
                  <a:lnTo>
                    <a:pt x="180" y="1671"/>
                  </a:lnTo>
                  <a:lnTo>
                    <a:pt x="180" y="1669"/>
                  </a:lnTo>
                  <a:lnTo>
                    <a:pt x="180" y="1667"/>
                  </a:lnTo>
                  <a:lnTo>
                    <a:pt x="182" y="1667"/>
                  </a:lnTo>
                  <a:lnTo>
                    <a:pt x="182" y="1665"/>
                  </a:lnTo>
                  <a:lnTo>
                    <a:pt x="182" y="1663"/>
                  </a:lnTo>
                  <a:lnTo>
                    <a:pt x="180" y="1663"/>
                  </a:lnTo>
                  <a:lnTo>
                    <a:pt x="180" y="1661"/>
                  </a:lnTo>
                  <a:lnTo>
                    <a:pt x="178" y="1661"/>
                  </a:lnTo>
                  <a:lnTo>
                    <a:pt x="178" y="1663"/>
                  </a:lnTo>
                  <a:lnTo>
                    <a:pt x="176" y="1663"/>
                  </a:lnTo>
                  <a:lnTo>
                    <a:pt x="178" y="1663"/>
                  </a:lnTo>
                  <a:lnTo>
                    <a:pt x="178" y="1665"/>
                  </a:lnTo>
                  <a:lnTo>
                    <a:pt x="176" y="1665"/>
                  </a:lnTo>
                  <a:lnTo>
                    <a:pt x="174" y="1665"/>
                  </a:lnTo>
                  <a:lnTo>
                    <a:pt x="172" y="1665"/>
                  </a:lnTo>
                  <a:lnTo>
                    <a:pt x="172" y="1667"/>
                  </a:lnTo>
                  <a:lnTo>
                    <a:pt x="170" y="1667"/>
                  </a:lnTo>
                  <a:lnTo>
                    <a:pt x="170" y="1665"/>
                  </a:lnTo>
                  <a:lnTo>
                    <a:pt x="170" y="1663"/>
                  </a:lnTo>
                  <a:lnTo>
                    <a:pt x="168" y="1663"/>
                  </a:lnTo>
                  <a:lnTo>
                    <a:pt x="168" y="1665"/>
                  </a:lnTo>
                  <a:lnTo>
                    <a:pt x="166" y="1665"/>
                  </a:lnTo>
                  <a:lnTo>
                    <a:pt x="166" y="1663"/>
                  </a:lnTo>
                  <a:lnTo>
                    <a:pt x="166" y="1661"/>
                  </a:lnTo>
                  <a:lnTo>
                    <a:pt x="168" y="1661"/>
                  </a:lnTo>
                  <a:lnTo>
                    <a:pt x="168" y="1659"/>
                  </a:lnTo>
                  <a:lnTo>
                    <a:pt x="166" y="1659"/>
                  </a:lnTo>
                  <a:lnTo>
                    <a:pt x="164" y="1659"/>
                  </a:lnTo>
                  <a:lnTo>
                    <a:pt x="164" y="1657"/>
                  </a:lnTo>
                  <a:lnTo>
                    <a:pt x="162" y="1657"/>
                  </a:lnTo>
                  <a:lnTo>
                    <a:pt x="160" y="1657"/>
                  </a:lnTo>
                  <a:lnTo>
                    <a:pt x="160" y="1659"/>
                  </a:lnTo>
                  <a:lnTo>
                    <a:pt x="162" y="1659"/>
                  </a:lnTo>
                  <a:lnTo>
                    <a:pt x="160" y="1659"/>
                  </a:lnTo>
                  <a:lnTo>
                    <a:pt x="158" y="1657"/>
                  </a:lnTo>
                  <a:lnTo>
                    <a:pt x="160" y="1657"/>
                  </a:lnTo>
                  <a:lnTo>
                    <a:pt x="160" y="1656"/>
                  </a:lnTo>
                  <a:lnTo>
                    <a:pt x="158" y="1656"/>
                  </a:lnTo>
                  <a:lnTo>
                    <a:pt x="156" y="1656"/>
                  </a:lnTo>
                  <a:lnTo>
                    <a:pt x="154" y="1656"/>
                  </a:lnTo>
                  <a:lnTo>
                    <a:pt x="154" y="1657"/>
                  </a:lnTo>
                  <a:lnTo>
                    <a:pt x="154" y="1656"/>
                  </a:lnTo>
                  <a:lnTo>
                    <a:pt x="152" y="1656"/>
                  </a:lnTo>
                  <a:lnTo>
                    <a:pt x="150" y="1657"/>
                  </a:lnTo>
                  <a:lnTo>
                    <a:pt x="148" y="1657"/>
                  </a:lnTo>
                  <a:lnTo>
                    <a:pt x="146" y="1657"/>
                  </a:lnTo>
                  <a:lnTo>
                    <a:pt x="146" y="1659"/>
                  </a:lnTo>
                  <a:lnTo>
                    <a:pt x="144" y="1659"/>
                  </a:lnTo>
                  <a:lnTo>
                    <a:pt x="142" y="1659"/>
                  </a:lnTo>
                  <a:lnTo>
                    <a:pt x="140" y="1659"/>
                  </a:lnTo>
                  <a:lnTo>
                    <a:pt x="140" y="1657"/>
                  </a:lnTo>
                  <a:lnTo>
                    <a:pt x="138" y="1657"/>
                  </a:lnTo>
                  <a:lnTo>
                    <a:pt x="136" y="1657"/>
                  </a:lnTo>
                  <a:lnTo>
                    <a:pt x="136" y="1659"/>
                  </a:lnTo>
                  <a:lnTo>
                    <a:pt x="134" y="1659"/>
                  </a:lnTo>
                  <a:lnTo>
                    <a:pt x="134" y="1657"/>
                  </a:lnTo>
                  <a:lnTo>
                    <a:pt x="132" y="1657"/>
                  </a:lnTo>
                  <a:lnTo>
                    <a:pt x="132" y="1656"/>
                  </a:lnTo>
                  <a:lnTo>
                    <a:pt x="130" y="1656"/>
                  </a:lnTo>
                  <a:lnTo>
                    <a:pt x="129" y="1656"/>
                  </a:lnTo>
                  <a:lnTo>
                    <a:pt x="129" y="1654"/>
                  </a:lnTo>
                  <a:lnTo>
                    <a:pt x="129" y="1652"/>
                  </a:lnTo>
                  <a:lnTo>
                    <a:pt x="127" y="1652"/>
                  </a:lnTo>
                  <a:lnTo>
                    <a:pt x="127" y="1650"/>
                  </a:lnTo>
                  <a:lnTo>
                    <a:pt x="127" y="1648"/>
                  </a:lnTo>
                  <a:lnTo>
                    <a:pt x="127" y="1646"/>
                  </a:lnTo>
                  <a:lnTo>
                    <a:pt x="125" y="1646"/>
                  </a:lnTo>
                  <a:lnTo>
                    <a:pt x="123" y="1646"/>
                  </a:lnTo>
                  <a:lnTo>
                    <a:pt x="125" y="1644"/>
                  </a:lnTo>
                  <a:lnTo>
                    <a:pt x="123" y="1644"/>
                  </a:lnTo>
                  <a:lnTo>
                    <a:pt x="121" y="1644"/>
                  </a:lnTo>
                  <a:lnTo>
                    <a:pt x="121" y="1642"/>
                  </a:lnTo>
                  <a:lnTo>
                    <a:pt x="119" y="1640"/>
                  </a:lnTo>
                  <a:lnTo>
                    <a:pt x="121" y="1640"/>
                  </a:lnTo>
                  <a:lnTo>
                    <a:pt x="123" y="1640"/>
                  </a:lnTo>
                  <a:lnTo>
                    <a:pt x="121" y="1640"/>
                  </a:lnTo>
                  <a:lnTo>
                    <a:pt x="121" y="1638"/>
                  </a:lnTo>
                  <a:lnTo>
                    <a:pt x="123" y="1636"/>
                  </a:lnTo>
                  <a:lnTo>
                    <a:pt x="121" y="1636"/>
                  </a:lnTo>
                  <a:lnTo>
                    <a:pt x="121" y="1634"/>
                  </a:lnTo>
                  <a:lnTo>
                    <a:pt x="121" y="1632"/>
                  </a:lnTo>
                  <a:lnTo>
                    <a:pt x="121" y="1634"/>
                  </a:lnTo>
                  <a:lnTo>
                    <a:pt x="123" y="1634"/>
                  </a:lnTo>
                  <a:lnTo>
                    <a:pt x="123" y="1632"/>
                  </a:lnTo>
                  <a:lnTo>
                    <a:pt x="121" y="1632"/>
                  </a:lnTo>
                  <a:lnTo>
                    <a:pt x="121" y="1630"/>
                  </a:lnTo>
                  <a:lnTo>
                    <a:pt x="121" y="1628"/>
                  </a:lnTo>
                  <a:lnTo>
                    <a:pt x="123" y="1628"/>
                  </a:lnTo>
                  <a:lnTo>
                    <a:pt x="121" y="1628"/>
                  </a:lnTo>
                  <a:lnTo>
                    <a:pt x="123" y="1626"/>
                  </a:lnTo>
                  <a:lnTo>
                    <a:pt x="125" y="1626"/>
                  </a:lnTo>
                  <a:lnTo>
                    <a:pt x="125" y="1624"/>
                  </a:lnTo>
                  <a:lnTo>
                    <a:pt x="123" y="1624"/>
                  </a:lnTo>
                  <a:lnTo>
                    <a:pt x="123" y="1622"/>
                  </a:lnTo>
                  <a:lnTo>
                    <a:pt x="125" y="1620"/>
                  </a:lnTo>
                  <a:lnTo>
                    <a:pt x="123" y="1620"/>
                  </a:lnTo>
                  <a:lnTo>
                    <a:pt x="121" y="1618"/>
                  </a:lnTo>
                  <a:lnTo>
                    <a:pt x="123" y="1618"/>
                  </a:lnTo>
                  <a:lnTo>
                    <a:pt x="123" y="1616"/>
                  </a:lnTo>
                  <a:lnTo>
                    <a:pt x="125" y="1616"/>
                  </a:lnTo>
                  <a:lnTo>
                    <a:pt x="127" y="1616"/>
                  </a:lnTo>
                  <a:lnTo>
                    <a:pt x="125" y="1616"/>
                  </a:lnTo>
                  <a:lnTo>
                    <a:pt x="125" y="1614"/>
                  </a:lnTo>
                  <a:lnTo>
                    <a:pt x="127" y="1614"/>
                  </a:lnTo>
                  <a:lnTo>
                    <a:pt x="125" y="1614"/>
                  </a:lnTo>
                  <a:lnTo>
                    <a:pt x="125" y="1612"/>
                  </a:lnTo>
                  <a:lnTo>
                    <a:pt x="123" y="1612"/>
                  </a:lnTo>
                  <a:lnTo>
                    <a:pt x="123" y="1610"/>
                  </a:lnTo>
                  <a:lnTo>
                    <a:pt x="123" y="1608"/>
                  </a:lnTo>
                  <a:lnTo>
                    <a:pt x="123" y="1610"/>
                  </a:lnTo>
                  <a:lnTo>
                    <a:pt x="123" y="1608"/>
                  </a:lnTo>
                  <a:lnTo>
                    <a:pt x="125" y="1608"/>
                  </a:lnTo>
                  <a:lnTo>
                    <a:pt x="125" y="1606"/>
                  </a:lnTo>
                  <a:lnTo>
                    <a:pt x="123" y="1606"/>
                  </a:lnTo>
                  <a:lnTo>
                    <a:pt x="123" y="1604"/>
                  </a:lnTo>
                  <a:lnTo>
                    <a:pt x="123" y="1602"/>
                  </a:lnTo>
                  <a:lnTo>
                    <a:pt x="121" y="1602"/>
                  </a:lnTo>
                  <a:lnTo>
                    <a:pt x="121" y="1600"/>
                  </a:lnTo>
                  <a:lnTo>
                    <a:pt x="121" y="1602"/>
                  </a:lnTo>
                  <a:lnTo>
                    <a:pt x="123" y="1602"/>
                  </a:lnTo>
                  <a:lnTo>
                    <a:pt x="123" y="1600"/>
                  </a:lnTo>
                  <a:lnTo>
                    <a:pt x="121" y="1600"/>
                  </a:lnTo>
                  <a:lnTo>
                    <a:pt x="123" y="1600"/>
                  </a:lnTo>
                  <a:lnTo>
                    <a:pt x="125" y="1600"/>
                  </a:lnTo>
                  <a:lnTo>
                    <a:pt x="123" y="1598"/>
                  </a:lnTo>
                  <a:lnTo>
                    <a:pt x="125" y="1598"/>
                  </a:lnTo>
                  <a:lnTo>
                    <a:pt x="123" y="1598"/>
                  </a:lnTo>
                  <a:lnTo>
                    <a:pt x="123" y="1596"/>
                  </a:lnTo>
                  <a:lnTo>
                    <a:pt x="123" y="1594"/>
                  </a:lnTo>
                  <a:lnTo>
                    <a:pt x="125" y="1596"/>
                  </a:lnTo>
                  <a:lnTo>
                    <a:pt x="125" y="1594"/>
                  </a:lnTo>
                  <a:lnTo>
                    <a:pt x="125" y="1592"/>
                  </a:lnTo>
                  <a:lnTo>
                    <a:pt x="123" y="1592"/>
                  </a:lnTo>
                  <a:lnTo>
                    <a:pt x="125" y="1592"/>
                  </a:lnTo>
                  <a:lnTo>
                    <a:pt x="125" y="1590"/>
                  </a:lnTo>
                  <a:lnTo>
                    <a:pt x="127" y="1590"/>
                  </a:lnTo>
                  <a:lnTo>
                    <a:pt x="127" y="1589"/>
                  </a:lnTo>
                  <a:lnTo>
                    <a:pt x="129" y="1589"/>
                  </a:lnTo>
                  <a:lnTo>
                    <a:pt x="129" y="1587"/>
                  </a:lnTo>
                  <a:lnTo>
                    <a:pt x="129" y="1585"/>
                  </a:lnTo>
                  <a:lnTo>
                    <a:pt x="127" y="1585"/>
                  </a:lnTo>
                  <a:lnTo>
                    <a:pt x="127" y="1583"/>
                  </a:lnTo>
                  <a:lnTo>
                    <a:pt x="129" y="1583"/>
                  </a:lnTo>
                  <a:lnTo>
                    <a:pt x="127" y="1583"/>
                  </a:lnTo>
                  <a:lnTo>
                    <a:pt x="129" y="1583"/>
                  </a:lnTo>
                  <a:lnTo>
                    <a:pt x="129" y="1581"/>
                  </a:lnTo>
                  <a:lnTo>
                    <a:pt x="127" y="1581"/>
                  </a:lnTo>
                  <a:lnTo>
                    <a:pt x="127" y="1579"/>
                  </a:lnTo>
                  <a:lnTo>
                    <a:pt x="127" y="1577"/>
                  </a:lnTo>
                  <a:lnTo>
                    <a:pt x="127" y="1579"/>
                  </a:lnTo>
                  <a:lnTo>
                    <a:pt x="127" y="1577"/>
                  </a:lnTo>
                  <a:lnTo>
                    <a:pt x="125" y="1577"/>
                  </a:lnTo>
                  <a:lnTo>
                    <a:pt x="125" y="1575"/>
                  </a:lnTo>
                  <a:lnTo>
                    <a:pt x="123" y="1575"/>
                  </a:lnTo>
                  <a:lnTo>
                    <a:pt x="125" y="1575"/>
                  </a:lnTo>
                  <a:lnTo>
                    <a:pt x="123" y="1575"/>
                  </a:lnTo>
                  <a:lnTo>
                    <a:pt x="125" y="1575"/>
                  </a:lnTo>
                  <a:lnTo>
                    <a:pt x="123" y="1575"/>
                  </a:lnTo>
                  <a:lnTo>
                    <a:pt x="125" y="1575"/>
                  </a:lnTo>
                  <a:lnTo>
                    <a:pt x="127" y="1575"/>
                  </a:lnTo>
                  <a:lnTo>
                    <a:pt x="125" y="1575"/>
                  </a:lnTo>
                  <a:lnTo>
                    <a:pt x="127" y="1575"/>
                  </a:lnTo>
                  <a:lnTo>
                    <a:pt x="129" y="1575"/>
                  </a:lnTo>
                  <a:lnTo>
                    <a:pt x="129" y="1573"/>
                  </a:lnTo>
                  <a:lnTo>
                    <a:pt x="130" y="1573"/>
                  </a:lnTo>
                  <a:lnTo>
                    <a:pt x="129" y="1571"/>
                  </a:lnTo>
                  <a:lnTo>
                    <a:pt x="129" y="1569"/>
                  </a:lnTo>
                  <a:lnTo>
                    <a:pt x="127" y="1569"/>
                  </a:lnTo>
                  <a:lnTo>
                    <a:pt x="129" y="1569"/>
                  </a:lnTo>
                  <a:lnTo>
                    <a:pt x="127" y="1567"/>
                  </a:lnTo>
                  <a:lnTo>
                    <a:pt x="129" y="1567"/>
                  </a:lnTo>
                  <a:lnTo>
                    <a:pt x="127" y="1567"/>
                  </a:lnTo>
                  <a:lnTo>
                    <a:pt x="127" y="1565"/>
                  </a:lnTo>
                  <a:lnTo>
                    <a:pt x="127" y="1567"/>
                  </a:lnTo>
                  <a:lnTo>
                    <a:pt x="127" y="1565"/>
                  </a:lnTo>
                  <a:lnTo>
                    <a:pt x="127" y="1563"/>
                  </a:lnTo>
                  <a:lnTo>
                    <a:pt x="129" y="1563"/>
                  </a:lnTo>
                  <a:lnTo>
                    <a:pt x="127" y="1561"/>
                  </a:lnTo>
                  <a:lnTo>
                    <a:pt x="127" y="1559"/>
                  </a:lnTo>
                  <a:lnTo>
                    <a:pt x="129" y="1561"/>
                  </a:lnTo>
                  <a:lnTo>
                    <a:pt x="129" y="1559"/>
                  </a:lnTo>
                  <a:lnTo>
                    <a:pt x="129" y="1561"/>
                  </a:lnTo>
                  <a:lnTo>
                    <a:pt x="129" y="1559"/>
                  </a:lnTo>
                  <a:lnTo>
                    <a:pt x="129" y="1561"/>
                  </a:lnTo>
                  <a:lnTo>
                    <a:pt x="130" y="1561"/>
                  </a:lnTo>
                  <a:lnTo>
                    <a:pt x="132" y="1561"/>
                  </a:lnTo>
                  <a:lnTo>
                    <a:pt x="132" y="1559"/>
                  </a:lnTo>
                  <a:lnTo>
                    <a:pt x="130" y="1559"/>
                  </a:lnTo>
                  <a:lnTo>
                    <a:pt x="130" y="1557"/>
                  </a:lnTo>
                  <a:lnTo>
                    <a:pt x="129" y="1557"/>
                  </a:lnTo>
                  <a:lnTo>
                    <a:pt x="130" y="1557"/>
                  </a:lnTo>
                  <a:lnTo>
                    <a:pt x="132" y="1557"/>
                  </a:lnTo>
                  <a:lnTo>
                    <a:pt x="132" y="1555"/>
                  </a:lnTo>
                  <a:lnTo>
                    <a:pt x="132" y="1553"/>
                  </a:lnTo>
                  <a:lnTo>
                    <a:pt x="132" y="1555"/>
                  </a:lnTo>
                  <a:lnTo>
                    <a:pt x="132" y="1553"/>
                  </a:lnTo>
                  <a:lnTo>
                    <a:pt x="132" y="1551"/>
                  </a:lnTo>
                  <a:lnTo>
                    <a:pt x="132" y="1549"/>
                  </a:lnTo>
                  <a:lnTo>
                    <a:pt x="130" y="1549"/>
                  </a:lnTo>
                  <a:lnTo>
                    <a:pt x="130" y="1547"/>
                  </a:lnTo>
                  <a:lnTo>
                    <a:pt x="129" y="1547"/>
                  </a:lnTo>
                  <a:lnTo>
                    <a:pt x="129" y="1545"/>
                  </a:lnTo>
                  <a:lnTo>
                    <a:pt x="129" y="1547"/>
                  </a:lnTo>
                  <a:lnTo>
                    <a:pt x="130" y="1547"/>
                  </a:lnTo>
                  <a:lnTo>
                    <a:pt x="130" y="1545"/>
                  </a:lnTo>
                  <a:lnTo>
                    <a:pt x="130" y="1543"/>
                  </a:lnTo>
                  <a:lnTo>
                    <a:pt x="132" y="1543"/>
                  </a:lnTo>
                  <a:lnTo>
                    <a:pt x="132" y="1541"/>
                  </a:lnTo>
                  <a:lnTo>
                    <a:pt x="132" y="1539"/>
                  </a:lnTo>
                  <a:lnTo>
                    <a:pt x="132" y="1541"/>
                  </a:lnTo>
                  <a:lnTo>
                    <a:pt x="134" y="1541"/>
                  </a:lnTo>
                  <a:lnTo>
                    <a:pt x="134" y="1539"/>
                  </a:lnTo>
                  <a:lnTo>
                    <a:pt x="134" y="1537"/>
                  </a:lnTo>
                  <a:lnTo>
                    <a:pt x="134" y="1535"/>
                  </a:lnTo>
                  <a:lnTo>
                    <a:pt x="136" y="1535"/>
                  </a:lnTo>
                  <a:lnTo>
                    <a:pt x="136" y="1533"/>
                  </a:lnTo>
                  <a:lnTo>
                    <a:pt x="136" y="1535"/>
                  </a:lnTo>
                  <a:lnTo>
                    <a:pt x="136" y="1533"/>
                  </a:lnTo>
                  <a:lnTo>
                    <a:pt x="136" y="1531"/>
                  </a:lnTo>
                  <a:lnTo>
                    <a:pt x="134" y="1531"/>
                  </a:lnTo>
                  <a:lnTo>
                    <a:pt x="134" y="1529"/>
                  </a:lnTo>
                  <a:lnTo>
                    <a:pt x="136" y="1529"/>
                  </a:lnTo>
                  <a:lnTo>
                    <a:pt x="138" y="1529"/>
                  </a:lnTo>
                  <a:lnTo>
                    <a:pt x="138" y="1527"/>
                  </a:lnTo>
                  <a:lnTo>
                    <a:pt x="138" y="1525"/>
                  </a:lnTo>
                  <a:lnTo>
                    <a:pt x="136" y="1525"/>
                  </a:lnTo>
                  <a:lnTo>
                    <a:pt x="136" y="1523"/>
                  </a:lnTo>
                  <a:lnTo>
                    <a:pt x="136" y="1522"/>
                  </a:lnTo>
                  <a:lnTo>
                    <a:pt x="134" y="1522"/>
                  </a:lnTo>
                  <a:lnTo>
                    <a:pt x="134" y="1520"/>
                  </a:lnTo>
                  <a:lnTo>
                    <a:pt x="136" y="1520"/>
                  </a:lnTo>
                  <a:lnTo>
                    <a:pt x="136" y="1518"/>
                  </a:lnTo>
                  <a:lnTo>
                    <a:pt x="138" y="1518"/>
                  </a:lnTo>
                  <a:lnTo>
                    <a:pt x="138" y="1516"/>
                  </a:lnTo>
                  <a:lnTo>
                    <a:pt x="140" y="1516"/>
                  </a:lnTo>
                  <a:lnTo>
                    <a:pt x="140" y="1514"/>
                  </a:lnTo>
                  <a:lnTo>
                    <a:pt x="140" y="1512"/>
                  </a:lnTo>
                  <a:lnTo>
                    <a:pt x="138" y="1512"/>
                  </a:lnTo>
                  <a:lnTo>
                    <a:pt x="138" y="1510"/>
                  </a:lnTo>
                  <a:lnTo>
                    <a:pt x="138" y="1508"/>
                  </a:lnTo>
                  <a:lnTo>
                    <a:pt x="136" y="1508"/>
                  </a:lnTo>
                  <a:lnTo>
                    <a:pt x="136" y="1506"/>
                  </a:lnTo>
                  <a:lnTo>
                    <a:pt x="136" y="1504"/>
                  </a:lnTo>
                  <a:lnTo>
                    <a:pt x="136" y="1502"/>
                  </a:lnTo>
                  <a:lnTo>
                    <a:pt x="136" y="1500"/>
                  </a:lnTo>
                  <a:lnTo>
                    <a:pt x="136" y="1498"/>
                  </a:lnTo>
                  <a:lnTo>
                    <a:pt x="134" y="1498"/>
                  </a:lnTo>
                  <a:lnTo>
                    <a:pt x="134" y="1496"/>
                  </a:lnTo>
                  <a:lnTo>
                    <a:pt x="134" y="1494"/>
                  </a:lnTo>
                  <a:lnTo>
                    <a:pt x="134" y="1492"/>
                  </a:lnTo>
                  <a:lnTo>
                    <a:pt x="132" y="1492"/>
                  </a:lnTo>
                  <a:lnTo>
                    <a:pt x="132" y="1490"/>
                  </a:lnTo>
                  <a:lnTo>
                    <a:pt x="130" y="1490"/>
                  </a:lnTo>
                  <a:lnTo>
                    <a:pt x="130" y="1488"/>
                  </a:lnTo>
                  <a:lnTo>
                    <a:pt x="130" y="1486"/>
                  </a:lnTo>
                  <a:lnTo>
                    <a:pt x="130" y="1488"/>
                  </a:lnTo>
                  <a:lnTo>
                    <a:pt x="130" y="1486"/>
                  </a:lnTo>
                  <a:lnTo>
                    <a:pt x="132" y="1486"/>
                  </a:lnTo>
                  <a:lnTo>
                    <a:pt x="132" y="1484"/>
                  </a:lnTo>
                  <a:lnTo>
                    <a:pt x="130" y="1484"/>
                  </a:lnTo>
                  <a:lnTo>
                    <a:pt x="130" y="1482"/>
                  </a:lnTo>
                  <a:lnTo>
                    <a:pt x="129" y="1482"/>
                  </a:lnTo>
                  <a:lnTo>
                    <a:pt x="129" y="1480"/>
                  </a:lnTo>
                  <a:lnTo>
                    <a:pt x="129" y="1478"/>
                  </a:lnTo>
                  <a:lnTo>
                    <a:pt x="130" y="1478"/>
                  </a:lnTo>
                  <a:lnTo>
                    <a:pt x="130" y="1476"/>
                  </a:lnTo>
                  <a:lnTo>
                    <a:pt x="129" y="1476"/>
                  </a:lnTo>
                  <a:lnTo>
                    <a:pt x="129" y="1474"/>
                  </a:lnTo>
                  <a:lnTo>
                    <a:pt x="130" y="1474"/>
                  </a:lnTo>
                  <a:lnTo>
                    <a:pt x="132" y="1474"/>
                  </a:lnTo>
                  <a:lnTo>
                    <a:pt x="132" y="1472"/>
                  </a:lnTo>
                  <a:lnTo>
                    <a:pt x="130" y="1472"/>
                  </a:lnTo>
                  <a:lnTo>
                    <a:pt x="129" y="1472"/>
                  </a:lnTo>
                  <a:lnTo>
                    <a:pt x="129" y="1470"/>
                  </a:lnTo>
                  <a:lnTo>
                    <a:pt x="129" y="1468"/>
                  </a:lnTo>
                  <a:lnTo>
                    <a:pt x="127" y="1468"/>
                  </a:lnTo>
                  <a:lnTo>
                    <a:pt x="127" y="1466"/>
                  </a:lnTo>
                  <a:lnTo>
                    <a:pt x="125" y="1466"/>
                  </a:lnTo>
                  <a:lnTo>
                    <a:pt x="127" y="1466"/>
                  </a:lnTo>
                  <a:lnTo>
                    <a:pt x="127" y="1464"/>
                  </a:lnTo>
                  <a:lnTo>
                    <a:pt x="125" y="1464"/>
                  </a:lnTo>
                  <a:lnTo>
                    <a:pt x="127" y="1464"/>
                  </a:lnTo>
                  <a:lnTo>
                    <a:pt x="127" y="1462"/>
                  </a:lnTo>
                  <a:lnTo>
                    <a:pt x="125" y="1462"/>
                  </a:lnTo>
                  <a:lnTo>
                    <a:pt x="123" y="1462"/>
                  </a:lnTo>
                  <a:lnTo>
                    <a:pt x="123" y="1460"/>
                  </a:lnTo>
                  <a:lnTo>
                    <a:pt x="121" y="1460"/>
                  </a:lnTo>
                  <a:lnTo>
                    <a:pt x="121" y="1458"/>
                  </a:lnTo>
                  <a:lnTo>
                    <a:pt x="123" y="1458"/>
                  </a:lnTo>
                  <a:lnTo>
                    <a:pt x="123" y="1456"/>
                  </a:lnTo>
                  <a:lnTo>
                    <a:pt x="121" y="1456"/>
                  </a:lnTo>
                  <a:lnTo>
                    <a:pt x="121" y="1455"/>
                  </a:lnTo>
                  <a:lnTo>
                    <a:pt x="119" y="1455"/>
                  </a:lnTo>
                  <a:lnTo>
                    <a:pt x="119" y="1453"/>
                  </a:lnTo>
                  <a:lnTo>
                    <a:pt x="117" y="1453"/>
                  </a:lnTo>
                  <a:lnTo>
                    <a:pt x="117" y="1451"/>
                  </a:lnTo>
                  <a:lnTo>
                    <a:pt x="119" y="1451"/>
                  </a:lnTo>
                  <a:lnTo>
                    <a:pt x="119" y="1449"/>
                  </a:lnTo>
                  <a:lnTo>
                    <a:pt x="119" y="1447"/>
                  </a:lnTo>
                  <a:lnTo>
                    <a:pt x="117" y="1447"/>
                  </a:lnTo>
                  <a:lnTo>
                    <a:pt x="115" y="1447"/>
                  </a:lnTo>
                  <a:lnTo>
                    <a:pt x="115" y="1445"/>
                  </a:lnTo>
                  <a:lnTo>
                    <a:pt x="113" y="1445"/>
                  </a:lnTo>
                  <a:lnTo>
                    <a:pt x="113" y="1443"/>
                  </a:lnTo>
                  <a:lnTo>
                    <a:pt x="113" y="1445"/>
                  </a:lnTo>
                  <a:lnTo>
                    <a:pt x="113" y="1443"/>
                  </a:lnTo>
                  <a:lnTo>
                    <a:pt x="111" y="1443"/>
                  </a:lnTo>
                  <a:lnTo>
                    <a:pt x="111" y="1441"/>
                  </a:lnTo>
                  <a:lnTo>
                    <a:pt x="111" y="1443"/>
                  </a:lnTo>
                  <a:lnTo>
                    <a:pt x="109" y="1443"/>
                  </a:lnTo>
                  <a:lnTo>
                    <a:pt x="109" y="1441"/>
                  </a:lnTo>
                  <a:lnTo>
                    <a:pt x="109" y="1439"/>
                  </a:lnTo>
                  <a:lnTo>
                    <a:pt x="107" y="1439"/>
                  </a:lnTo>
                  <a:lnTo>
                    <a:pt x="107" y="1437"/>
                  </a:lnTo>
                  <a:lnTo>
                    <a:pt x="109" y="1439"/>
                  </a:lnTo>
                  <a:lnTo>
                    <a:pt x="109" y="1437"/>
                  </a:lnTo>
                  <a:lnTo>
                    <a:pt x="107" y="1437"/>
                  </a:lnTo>
                  <a:lnTo>
                    <a:pt x="109" y="1437"/>
                  </a:lnTo>
                  <a:lnTo>
                    <a:pt x="111" y="1437"/>
                  </a:lnTo>
                  <a:lnTo>
                    <a:pt x="111" y="1435"/>
                  </a:lnTo>
                  <a:lnTo>
                    <a:pt x="109" y="1435"/>
                  </a:lnTo>
                  <a:lnTo>
                    <a:pt x="109" y="1433"/>
                  </a:lnTo>
                  <a:lnTo>
                    <a:pt x="109" y="1431"/>
                  </a:lnTo>
                  <a:lnTo>
                    <a:pt x="107" y="1431"/>
                  </a:lnTo>
                  <a:lnTo>
                    <a:pt x="109" y="1429"/>
                  </a:lnTo>
                  <a:lnTo>
                    <a:pt x="107" y="1429"/>
                  </a:lnTo>
                  <a:lnTo>
                    <a:pt x="107" y="1427"/>
                  </a:lnTo>
                  <a:lnTo>
                    <a:pt x="105" y="1427"/>
                  </a:lnTo>
                  <a:lnTo>
                    <a:pt x="105" y="1425"/>
                  </a:lnTo>
                  <a:lnTo>
                    <a:pt x="103" y="1425"/>
                  </a:lnTo>
                  <a:lnTo>
                    <a:pt x="105" y="1423"/>
                  </a:lnTo>
                  <a:lnTo>
                    <a:pt x="103" y="1421"/>
                  </a:lnTo>
                  <a:lnTo>
                    <a:pt x="103" y="1419"/>
                  </a:lnTo>
                  <a:lnTo>
                    <a:pt x="103" y="1417"/>
                  </a:lnTo>
                  <a:lnTo>
                    <a:pt x="101" y="1417"/>
                  </a:lnTo>
                  <a:lnTo>
                    <a:pt x="101" y="1415"/>
                  </a:lnTo>
                  <a:lnTo>
                    <a:pt x="101" y="1413"/>
                  </a:lnTo>
                  <a:lnTo>
                    <a:pt x="101" y="1415"/>
                  </a:lnTo>
                  <a:lnTo>
                    <a:pt x="101" y="1413"/>
                  </a:lnTo>
                  <a:lnTo>
                    <a:pt x="101" y="1415"/>
                  </a:lnTo>
                  <a:lnTo>
                    <a:pt x="103" y="1415"/>
                  </a:lnTo>
                  <a:lnTo>
                    <a:pt x="103" y="1413"/>
                  </a:lnTo>
                  <a:lnTo>
                    <a:pt x="101" y="1413"/>
                  </a:lnTo>
                  <a:lnTo>
                    <a:pt x="103" y="1413"/>
                  </a:lnTo>
                  <a:lnTo>
                    <a:pt x="101" y="1413"/>
                  </a:lnTo>
                  <a:lnTo>
                    <a:pt x="101" y="1411"/>
                  </a:lnTo>
                  <a:lnTo>
                    <a:pt x="101" y="1409"/>
                  </a:lnTo>
                  <a:lnTo>
                    <a:pt x="101" y="1411"/>
                  </a:lnTo>
                  <a:lnTo>
                    <a:pt x="103" y="1411"/>
                  </a:lnTo>
                  <a:lnTo>
                    <a:pt x="101" y="1411"/>
                  </a:lnTo>
                  <a:lnTo>
                    <a:pt x="103" y="1409"/>
                  </a:lnTo>
                  <a:lnTo>
                    <a:pt x="101" y="1409"/>
                  </a:lnTo>
                  <a:lnTo>
                    <a:pt x="103" y="1411"/>
                  </a:lnTo>
                  <a:lnTo>
                    <a:pt x="103" y="1409"/>
                  </a:lnTo>
                  <a:lnTo>
                    <a:pt x="105" y="1409"/>
                  </a:lnTo>
                  <a:lnTo>
                    <a:pt x="105" y="1407"/>
                  </a:lnTo>
                  <a:lnTo>
                    <a:pt x="105" y="1405"/>
                  </a:lnTo>
                  <a:lnTo>
                    <a:pt x="103" y="1405"/>
                  </a:lnTo>
                  <a:lnTo>
                    <a:pt x="103" y="1403"/>
                  </a:lnTo>
                  <a:lnTo>
                    <a:pt x="103" y="1401"/>
                  </a:lnTo>
                  <a:lnTo>
                    <a:pt x="103" y="1403"/>
                  </a:lnTo>
                  <a:lnTo>
                    <a:pt x="105" y="1403"/>
                  </a:lnTo>
                  <a:lnTo>
                    <a:pt x="105" y="1401"/>
                  </a:lnTo>
                  <a:lnTo>
                    <a:pt x="107" y="1401"/>
                  </a:lnTo>
                  <a:lnTo>
                    <a:pt x="109" y="1399"/>
                  </a:lnTo>
                  <a:lnTo>
                    <a:pt x="107" y="1399"/>
                  </a:lnTo>
                  <a:lnTo>
                    <a:pt x="109" y="1399"/>
                  </a:lnTo>
                  <a:lnTo>
                    <a:pt x="109" y="1397"/>
                  </a:lnTo>
                  <a:lnTo>
                    <a:pt x="109" y="1395"/>
                  </a:lnTo>
                  <a:lnTo>
                    <a:pt x="111" y="1395"/>
                  </a:lnTo>
                  <a:lnTo>
                    <a:pt x="111" y="1393"/>
                  </a:lnTo>
                  <a:lnTo>
                    <a:pt x="109" y="1393"/>
                  </a:lnTo>
                  <a:lnTo>
                    <a:pt x="109" y="1391"/>
                  </a:lnTo>
                  <a:lnTo>
                    <a:pt x="111" y="1391"/>
                  </a:lnTo>
                  <a:lnTo>
                    <a:pt x="109" y="1391"/>
                  </a:lnTo>
                  <a:lnTo>
                    <a:pt x="109" y="1389"/>
                  </a:lnTo>
                  <a:lnTo>
                    <a:pt x="111" y="1389"/>
                  </a:lnTo>
                  <a:lnTo>
                    <a:pt x="109" y="1388"/>
                  </a:lnTo>
                  <a:lnTo>
                    <a:pt x="111" y="1388"/>
                  </a:lnTo>
                  <a:lnTo>
                    <a:pt x="109" y="1386"/>
                  </a:lnTo>
                  <a:lnTo>
                    <a:pt x="109" y="1384"/>
                  </a:lnTo>
                  <a:lnTo>
                    <a:pt x="111" y="1384"/>
                  </a:lnTo>
                  <a:lnTo>
                    <a:pt x="111" y="1382"/>
                  </a:lnTo>
                  <a:lnTo>
                    <a:pt x="113" y="1382"/>
                  </a:lnTo>
                  <a:lnTo>
                    <a:pt x="111" y="1382"/>
                  </a:lnTo>
                  <a:lnTo>
                    <a:pt x="111" y="1380"/>
                  </a:lnTo>
                  <a:lnTo>
                    <a:pt x="111" y="1378"/>
                  </a:lnTo>
                  <a:lnTo>
                    <a:pt x="113" y="1378"/>
                  </a:lnTo>
                  <a:lnTo>
                    <a:pt x="113" y="1376"/>
                  </a:lnTo>
                  <a:lnTo>
                    <a:pt x="111" y="1376"/>
                  </a:lnTo>
                  <a:lnTo>
                    <a:pt x="111" y="1374"/>
                  </a:lnTo>
                  <a:lnTo>
                    <a:pt x="111" y="1372"/>
                  </a:lnTo>
                  <a:lnTo>
                    <a:pt x="111" y="1370"/>
                  </a:lnTo>
                  <a:lnTo>
                    <a:pt x="111" y="1368"/>
                  </a:lnTo>
                  <a:lnTo>
                    <a:pt x="113" y="1368"/>
                  </a:lnTo>
                  <a:lnTo>
                    <a:pt x="113" y="1366"/>
                  </a:lnTo>
                  <a:lnTo>
                    <a:pt x="113" y="1364"/>
                  </a:lnTo>
                  <a:lnTo>
                    <a:pt x="113" y="1362"/>
                  </a:lnTo>
                  <a:lnTo>
                    <a:pt x="111" y="1362"/>
                  </a:lnTo>
                  <a:lnTo>
                    <a:pt x="113" y="1362"/>
                  </a:lnTo>
                  <a:lnTo>
                    <a:pt x="111" y="1362"/>
                  </a:lnTo>
                  <a:lnTo>
                    <a:pt x="111" y="1360"/>
                  </a:lnTo>
                  <a:lnTo>
                    <a:pt x="111" y="1362"/>
                  </a:lnTo>
                  <a:lnTo>
                    <a:pt x="113" y="1362"/>
                  </a:lnTo>
                  <a:lnTo>
                    <a:pt x="113" y="1360"/>
                  </a:lnTo>
                  <a:lnTo>
                    <a:pt x="115" y="1360"/>
                  </a:lnTo>
                  <a:lnTo>
                    <a:pt x="115" y="1358"/>
                  </a:lnTo>
                  <a:lnTo>
                    <a:pt x="113" y="1358"/>
                  </a:lnTo>
                  <a:lnTo>
                    <a:pt x="113" y="1356"/>
                  </a:lnTo>
                  <a:lnTo>
                    <a:pt x="113" y="1358"/>
                  </a:lnTo>
                  <a:lnTo>
                    <a:pt x="115" y="1358"/>
                  </a:lnTo>
                  <a:lnTo>
                    <a:pt x="115" y="1356"/>
                  </a:lnTo>
                  <a:lnTo>
                    <a:pt x="115" y="1354"/>
                  </a:lnTo>
                  <a:lnTo>
                    <a:pt x="115" y="1352"/>
                  </a:lnTo>
                  <a:lnTo>
                    <a:pt x="115" y="1350"/>
                  </a:lnTo>
                  <a:lnTo>
                    <a:pt x="115" y="1352"/>
                  </a:lnTo>
                  <a:lnTo>
                    <a:pt x="115" y="1350"/>
                  </a:lnTo>
                  <a:lnTo>
                    <a:pt x="115" y="1352"/>
                  </a:lnTo>
                  <a:lnTo>
                    <a:pt x="115" y="1350"/>
                  </a:lnTo>
                  <a:lnTo>
                    <a:pt x="117" y="1350"/>
                  </a:lnTo>
                  <a:lnTo>
                    <a:pt x="115" y="1350"/>
                  </a:lnTo>
                  <a:lnTo>
                    <a:pt x="117" y="1350"/>
                  </a:lnTo>
                  <a:lnTo>
                    <a:pt x="117" y="1348"/>
                  </a:lnTo>
                  <a:lnTo>
                    <a:pt x="117" y="1346"/>
                  </a:lnTo>
                  <a:lnTo>
                    <a:pt x="117" y="1344"/>
                  </a:lnTo>
                  <a:lnTo>
                    <a:pt x="117" y="1342"/>
                  </a:lnTo>
                  <a:lnTo>
                    <a:pt x="119" y="1342"/>
                  </a:lnTo>
                  <a:lnTo>
                    <a:pt x="117" y="1340"/>
                  </a:lnTo>
                  <a:lnTo>
                    <a:pt x="119" y="1340"/>
                  </a:lnTo>
                  <a:lnTo>
                    <a:pt x="121" y="1340"/>
                  </a:lnTo>
                  <a:lnTo>
                    <a:pt x="121" y="1338"/>
                  </a:lnTo>
                  <a:lnTo>
                    <a:pt x="121" y="1336"/>
                  </a:lnTo>
                  <a:lnTo>
                    <a:pt x="121" y="1334"/>
                  </a:lnTo>
                  <a:lnTo>
                    <a:pt x="123" y="1334"/>
                  </a:lnTo>
                  <a:lnTo>
                    <a:pt x="121" y="1334"/>
                  </a:lnTo>
                  <a:lnTo>
                    <a:pt x="121" y="1332"/>
                  </a:lnTo>
                  <a:lnTo>
                    <a:pt x="123" y="1332"/>
                  </a:lnTo>
                  <a:lnTo>
                    <a:pt x="123" y="1330"/>
                  </a:lnTo>
                  <a:lnTo>
                    <a:pt x="121" y="1330"/>
                  </a:lnTo>
                  <a:lnTo>
                    <a:pt x="123" y="1330"/>
                  </a:lnTo>
                  <a:lnTo>
                    <a:pt x="123" y="1328"/>
                  </a:lnTo>
                  <a:lnTo>
                    <a:pt x="125" y="1328"/>
                  </a:lnTo>
                  <a:lnTo>
                    <a:pt x="125" y="1326"/>
                  </a:lnTo>
                  <a:lnTo>
                    <a:pt x="123" y="1326"/>
                  </a:lnTo>
                  <a:lnTo>
                    <a:pt x="121" y="1326"/>
                  </a:lnTo>
                  <a:lnTo>
                    <a:pt x="121" y="1324"/>
                  </a:lnTo>
                  <a:lnTo>
                    <a:pt x="121" y="1322"/>
                  </a:lnTo>
                  <a:lnTo>
                    <a:pt x="123" y="1322"/>
                  </a:lnTo>
                  <a:lnTo>
                    <a:pt x="123" y="1320"/>
                  </a:lnTo>
                  <a:lnTo>
                    <a:pt x="123" y="1319"/>
                  </a:lnTo>
                  <a:lnTo>
                    <a:pt x="123" y="1317"/>
                  </a:lnTo>
                  <a:lnTo>
                    <a:pt x="125" y="1317"/>
                  </a:lnTo>
                  <a:lnTo>
                    <a:pt x="123" y="1317"/>
                  </a:lnTo>
                  <a:lnTo>
                    <a:pt x="125" y="1317"/>
                  </a:lnTo>
                  <a:lnTo>
                    <a:pt x="125" y="1315"/>
                  </a:lnTo>
                  <a:lnTo>
                    <a:pt x="125" y="1313"/>
                  </a:lnTo>
                  <a:lnTo>
                    <a:pt x="127" y="1313"/>
                  </a:lnTo>
                  <a:lnTo>
                    <a:pt x="127" y="1311"/>
                  </a:lnTo>
                  <a:lnTo>
                    <a:pt x="127" y="1309"/>
                  </a:lnTo>
                  <a:lnTo>
                    <a:pt x="127" y="1307"/>
                  </a:lnTo>
                  <a:lnTo>
                    <a:pt x="129" y="1307"/>
                  </a:lnTo>
                  <a:lnTo>
                    <a:pt x="129" y="1305"/>
                  </a:lnTo>
                  <a:lnTo>
                    <a:pt x="129" y="1303"/>
                  </a:lnTo>
                  <a:lnTo>
                    <a:pt x="129" y="1301"/>
                  </a:lnTo>
                  <a:lnTo>
                    <a:pt x="130" y="1301"/>
                  </a:lnTo>
                  <a:lnTo>
                    <a:pt x="129" y="1301"/>
                  </a:lnTo>
                  <a:lnTo>
                    <a:pt x="129" y="1299"/>
                  </a:lnTo>
                  <a:lnTo>
                    <a:pt x="130" y="1299"/>
                  </a:lnTo>
                  <a:lnTo>
                    <a:pt x="129" y="1299"/>
                  </a:lnTo>
                  <a:lnTo>
                    <a:pt x="129" y="1297"/>
                  </a:lnTo>
                  <a:lnTo>
                    <a:pt x="129" y="1295"/>
                  </a:lnTo>
                  <a:lnTo>
                    <a:pt x="129" y="1293"/>
                  </a:lnTo>
                  <a:lnTo>
                    <a:pt x="130" y="1293"/>
                  </a:lnTo>
                  <a:lnTo>
                    <a:pt x="130" y="1291"/>
                  </a:lnTo>
                  <a:lnTo>
                    <a:pt x="129" y="1291"/>
                  </a:lnTo>
                  <a:lnTo>
                    <a:pt x="129" y="1289"/>
                  </a:lnTo>
                  <a:lnTo>
                    <a:pt x="130" y="1289"/>
                  </a:lnTo>
                  <a:lnTo>
                    <a:pt x="129" y="1289"/>
                  </a:lnTo>
                  <a:lnTo>
                    <a:pt x="129" y="1287"/>
                  </a:lnTo>
                  <a:lnTo>
                    <a:pt x="130" y="1287"/>
                  </a:lnTo>
                  <a:lnTo>
                    <a:pt x="130" y="1289"/>
                  </a:lnTo>
                  <a:lnTo>
                    <a:pt x="130" y="1287"/>
                  </a:lnTo>
                  <a:lnTo>
                    <a:pt x="130" y="1285"/>
                  </a:lnTo>
                  <a:lnTo>
                    <a:pt x="132" y="1285"/>
                  </a:lnTo>
                  <a:lnTo>
                    <a:pt x="132" y="1283"/>
                  </a:lnTo>
                  <a:lnTo>
                    <a:pt x="132" y="1281"/>
                  </a:lnTo>
                  <a:lnTo>
                    <a:pt x="132" y="1279"/>
                  </a:lnTo>
                  <a:lnTo>
                    <a:pt x="132" y="1277"/>
                  </a:lnTo>
                  <a:lnTo>
                    <a:pt x="132" y="1275"/>
                  </a:lnTo>
                  <a:lnTo>
                    <a:pt x="134" y="1275"/>
                  </a:lnTo>
                  <a:lnTo>
                    <a:pt x="134" y="1273"/>
                  </a:lnTo>
                  <a:lnTo>
                    <a:pt x="132" y="1271"/>
                  </a:lnTo>
                  <a:lnTo>
                    <a:pt x="132" y="1269"/>
                  </a:lnTo>
                  <a:lnTo>
                    <a:pt x="134" y="1269"/>
                  </a:lnTo>
                  <a:lnTo>
                    <a:pt x="134" y="1267"/>
                  </a:lnTo>
                  <a:lnTo>
                    <a:pt x="132" y="1267"/>
                  </a:lnTo>
                  <a:lnTo>
                    <a:pt x="132" y="1265"/>
                  </a:lnTo>
                  <a:lnTo>
                    <a:pt x="130" y="1265"/>
                  </a:lnTo>
                  <a:lnTo>
                    <a:pt x="130" y="1263"/>
                  </a:lnTo>
                  <a:lnTo>
                    <a:pt x="130" y="1261"/>
                  </a:lnTo>
                  <a:lnTo>
                    <a:pt x="130" y="1259"/>
                  </a:lnTo>
                  <a:lnTo>
                    <a:pt x="129" y="1259"/>
                  </a:lnTo>
                  <a:lnTo>
                    <a:pt x="129" y="1257"/>
                  </a:lnTo>
                  <a:lnTo>
                    <a:pt x="130" y="1257"/>
                  </a:lnTo>
                  <a:lnTo>
                    <a:pt x="132" y="1257"/>
                  </a:lnTo>
                  <a:lnTo>
                    <a:pt x="132" y="1255"/>
                  </a:lnTo>
                  <a:lnTo>
                    <a:pt x="134" y="1255"/>
                  </a:lnTo>
                  <a:lnTo>
                    <a:pt x="134" y="1253"/>
                  </a:lnTo>
                  <a:lnTo>
                    <a:pt x="136" y="1253"/>
                  </a:lnTo>
                  <a:lnTo>
                    <a:pt x="136" y="1252"/>
                  </a:lnTo>
                  <a:lnTo>
                    <a:pt x="136" y="1250"/>
                  </a:lnTo>
                  <a:lnTo>
                    <a:pt x="136" y="1248"/>
                  </a:lnTo>
                  <a:lnTo>
                    <a:pt x="138" y="1248"/>
                  </a:lnTo>
                  <a:lnTo>
                    <a:pt x="138" y="1246"/>
                  </a:lnTo>
                  <a:lnTo>
                    <a:pt x="140" y="1246"/>
                  </a:lnTo>
                  <a:lnTo>
                    <a:pt x="140" y="1244"/>
                  </a:lnTo>
                  <a:lnTo>
                    <a:pt x="140" y="1242"/>
                  </a:lnTo>
                  <a:lnTo>
                    <a:pt x="140" y="1240"/>
                  </a:lnTo>
                  <a:lnTo>
                    <a:pt x="140" y="1238"/>
                  </a:lnTo>
                  <a:lnTo>
                    <a:pt x="138" y="1238"/>
                  </a:lnTo>
                  <a:lnTo>
                    <a:pt x="136" y="1238"/>
                  </a:lnTo>
                  <a:lnTo>
                    <a:pt x="134" y="1238"/>
                  </a:lnTo>
                  <a:lnTo>
                    <a:pt x="134" y="1236"/>
                  </a:lnTo>
                  <a:lnTo>
                    <a:pt x="134" y="1234"/>
                  </a:lnTo>
                  <a:lnTo>
                    <a:pt x="132" y="1234"/>
                  </a:lnTo>
                  <a:lnTo>
                    <a:pt x="134" y="1234"/>
                  </a:lnTo>
                  <a:lnTo>
                    <a:pt x="134" y="1232"/>
                  </a:lnTo>
                  <a:lnTo>
                    <a:pt x="134" y="1230"/>
                  </a:lnTo>
                  <a:lnTo>
                    <a:pt x="134" y="1228"/>
                  </a:lnTo>
                  <a:lnTo>
                    <a:pt x="132" y="1228"/>
                  </a:lnTo>
                  <a:lnTo>
                    <a:pt x="132" y="1226"/>
                  </a:lnTo>
                  <a:lnTo>
                    <a:pt x="132" y="1224"/>
                  </a:lnTo>
                  <a:lnTo>
                    <a:pt x="132" y="1222"/>
                  </a:lnTo>
                  <a:lnTo>
                    <a:pt x="130" y="1222"/>
                  </a:lnTo>
                  <a:lnTo>
                    <a:pt x="130" y="1220"/>
                  </a:lnTo>
                  <a:lnTo>
                    <a:pt x="130" y="1218"/>
                  </a:lnTo>
                  <a:lnTo>
                    <a:pt x="129" y="1218"/>
                  </a:lnTo>
                  <a:lnTo>
                    <a:pt x="129" y="1216"/>
                  </a:lnTo>
                  <a:lnTo>
                    <a:pt x="129" y="1214"/>
                  </a:lnTo>
                  <a:lnTo>
                    <a:pt x="129" y="1212"/>
                  </a:lnTo>
                  <a:lnTo>
                    <a:pt x="129" y="1210"/>
                  </a:lnTo>
                  <a:lnTo>
                    <a:pt x="127" y="1210"/>
                  </a:lnTo>
                  <a:lnTo>
                    <a:pt x="125" y="1210"/>
                  </a:lnTo>
                  <a:lnTo>
                    <a:pt x="123" y="1210"/>
                  </a:lnTo>
                  <a:lnTo>
                    <a:pt x="123" y="1208"/>
                  </a:lnTo>
                  <a:lnTo>
                    <a:pt x="123" y="1206"/>
                  </a:lnTo>
                  <a:lnTo>
                    <a:pt x="121" y="1208"/>
                  </a:lnTo>
                  <a:lnTo>
                    <a:pt x="121" y="1206"/>
                  </a:lnTo>
                  <a:lnTo>
                    <a:pt x="123" y="1206"/>
                  </a:lnTo>
                  <a:lnTo>
                    <a:pt x="121" y="1206"/>
                  </a:lnTo>
                  <a:lnTo>
                    <a:pt x="121" y="1204"/>
                  </a:lnTo>
                  <a:lnTo>
                    <a:pt x="119" y="1204"/>
                  </a:lnTo>
                  <a:lnTo>
                    <a:pt x="117" y="1204"/>
                  </a:lnTo>
                  <a:lnTo>
                    <a:pt x="115" y="1204"/>
                  </a:lnTo>
                  <a:lnTo>
                    <a:pt x="115" y="1202"/>
                  </a:lnTo>
                  <a:lnTo>
                    <a:pt x="113" y="1202"/>
                  </a:lnTo>
                  <a:lnTo>
                    <a:pt x="113" y="1200"/>
                  </a:lnTo>
                  <a:lnTo>
                    <a:pt x="111" y="1200"/>
                  </a:lnTo>
                  <a:lnTo>
                    <a:pt x="111" y="1198"/>
                  </a:lnTo>
                  <a:lnTo>
                    <a:pt x="113" y="1198"/>
                  </a:lnTo>
                  <a:lnTo>
                    <a:pt x="111" y="1198"/>
                  </a:lnTo>
                  <a:lnTo>
                    <a:pt x="113" y="1196"/>
                  </a:lnTo>
                  <a:lnTo>
                    <a:pt x="111" y="1196"/>
                  </a:lnTo>
                  <a:lnTo>
                    <a:pt x="111" y="1194"/>
                  </a:lnTo>
                  <a:lnTo>
                    <a:pt x="111" y="1192"/>
                  </a:lnTo>
                  <a:lnTo>
                    <a:pt x="113" y="1194"/>
                  </a:lnTo>
                  <a:lnTo>
                    <a:pt x="113" y="1192"/>
                  </a:lnTo>
                  <a:lnTo>
                    <a:pt x="111" y="1192"/>
                  </a:lnTo>
                  <a:lnTo>
                    <a:pt x="111" y="1190"/>
                  </a:lnTo>
                  <a:lnTo>
                    <a:pt x="111" y="1192"/>
                  </a:lnTo>
                  <a:lnTo>
                    <a:pt x="111" y="1190"/>
                  </a:lnTo>
                  <a:lnTo>
                    <a:pt x="113" y="1190"/>
                  </a:lnTo>
                  <a:lnTo>
                    <a:pt x="113" y="1188"/>
                  </a:lnTo>
                  <a:lnTo>
                    <a:pt x="115" y="1188"/>
                  </a:lnTo>
                  <a:lnTo>
                    <a:pt x="115" y="1186"/>
                  </a:lnTo>
                  <a:lnTo>
                    <a:pt x="117" y="1186"/>
                  </a:lnTo>
                  <a:lnTo>
                    <a:pt x="115" y="1185"/>
                  </a:lnTo>
                  <a:lnTo>
                    <a:pt x="115" y="1183"/>
                  </a:lnTo>
                  <a:lnTo>
                    <a:pt x="115" y="1181"/>
                  </a:lnTo>
                  <a:lnTo>
                    <a:pt x="115" y="1179"/>
                  </a:lnTo>
                  <a:lnTo>
                    <a:pt x="117" y="1177"/>
                  </a:lnTo>
                  <a:lnTo>
                    <a:pt x="117" y="1175"/>
                  </a:lnTo>
                  <a:lnTo>
                    <a:pt x="117" y="1173"/>
                  </a:lnTo>
                  <a:lnTo>
                    <a:pt x="117" y="1171"/>
                  </a:lnTo>
                  <a:lnTo>
                    <a:pt x="117" y="1169"/>
                  </a:lnTo>
                  <a:lnTo>
                    <a:pt x="117" y="1167"/>
                  </a:lnTo>
                  <a:lnTo>
                    <a:pt x="117" y="1165"/>
                  </a:lnTo>
                  <a:lnTo>
                    <a:pt x="119" y="1165"/>
                  </a:lnTo>
                  <a:lnTo>
                    <a:pt x="119" y="1163"/>
                  </a:lnTo>
                  <a:lnTo>
                    <a:pt x="121" y="1163"/>
                  </a:lnTo>
                  <a:lnTo>
                    <a:pt x="119" y="1163"/>
                  </a:lnTo>
                  <a:lnTo>
                    <a:pt x="119" y="1161"/>
                  </a:lnTo>
                  <a:lnTo>
                    <a:pt x="117" y="1161"/>
                  </a:lnTo>
                  <a:lnTo>
                    <a:pt x="119" y="1161"/>
                  </a:lnTo>
                  <a:lnTo>
                    <a:pt x="119" y="1159"/>
                  </a:lnTo>
                  <a:lnTo>
                    <a:pt x="119" y="1161"/>
                  </a:lnTo>
                  <a:lnTo>
                    <a:pt x="121" y="1161"/>
                  </a:lnTo>
                  <a:lnTo>
                    <a:pt x="119" y="1161"/>
                  </a:lnTo>
                  <a:lnTo>
                    <a:pt x="119" y="1159"/>
                  </a:lnTo>
                  <a:lnTo>
                    <a:pt x="119" y="1157"/>
                  </a:lnTo>
                  <a:lnTo>
                    <a:pt x="117" y="1157"/>
                  </a:lnTo>
                  <a:lnTo>
                    <a:pt x="117" y="1155"/>
                  </a:lnTo>
                  <a:lnTo>
                    <a:pt x="117" y="1153"/>
                  </a:lnTo>
                  <a:lnTo>
                    <a:pt x="119" y="1153"/>
                  </a:lnTo>
                  <a:lnTo>
                    <a:pt x="117" y="1151"/>
                  </a:lnTo>
                  <a:lnTo>
                    <a:pt x="119" y="1151"/>
                  </a:lnTo>
                  <a:lnTo>
                    <a:pt x="119" y="1149"/>
                  </a:lnTo>
                  <a:lnTo>
                    <a:pt x="121" y="1149"/>
                  </a:lnTo>
                  <a:lnTo>
                    <a:pt x="123" y="1149"/>
                  </a:lnTo>
                  <a:lnTo>
                    <a:pt x="123" y="1147"/>
                  </a:lnTo>
                  <a:lnTo>
                    <a:pt x="123" y="1145"/>
                  </a:lnTo>
                  <a:lnTo>
                    <a:pt x="123" y="1143"/>
                  </a:lnTo>
                  <a:lnTo>
                    <a:pt x="123" y="1141"/>
                  </a:lnTo>
                  <a:lnTo>
                    <a:pt x="123" y="1139"/>
                  </a:lnTo>
                  <a:lnTo>
                    <a:pt x="123" y="1137"/>
                  </a:lnTo>
                  <a:lnTo>
                    <a:pt x="123" y="1135"/>
                  </a:lnTo>
                  <a:lnTo>
                    <a:pt x="123" y="1133"/>
                  </a:lnTo>
                  <a:lnTo>
                    <a:pt x="123" y="1131"/>
                  </a:lnTo>
                  <a:lnTo>
                    <a:pt x="123" y="1129"/>
                  </a:lnTo>
                  <a:lnTo>
                    <a:pt x="123" y="1127"/>
                  </a:lnTo>
                  <a:lnTo>
                    <a:pt x="125" y="1127"/>
                  </a:lnTo>
                  <a:lnTo>
                    <a:pt x="123" y="1125"/>
                  </a:lnTo>
                  <a:lnTo>
                    <a:pt x="123" y="1123"/>
                  </a:lnTo>
                  <a:lnTo>
                    <a:pt x="125" y="1121"/>
                  </a:lnTo>
                  <a:lnTo>
                    <a:pt x="125" y="1119"/>
                  </a:lnTo>
                  <a:lnTo>
                    <a:pt x="125" y="1118"/>
                  </a:lnTo>
                  <a:lnTo>
                    <a:pt x="127" y="1116"/>
                  </a:lnTo>
                  <a:lnTo>
                    <a:pt x="127" y="1114"/>
                  </a:lnTo>
                  <a:lnTo>
                    <a:pt x="129" y="1112"/>
                  </a:lnTo>
                  <a:lnTo>
                    <a:pt x="129" y="1110"/>
                  </a:lnTo>
                  <a:lnTo>
                    <a:pt x="129" y="1108"/>
                  </a:lnTo>
                  <a:lnTo>
                    <a:pt x="129" y="1106"/>
                  </a:lnTo>
                  <a:lnTo>
                    <a:pt x="129" y="1104"/>
                  </a:lnTo>
                  <a:lnTo>
                    <a:pt x="130" y="1104"/>
                  </a:lnTo>
                  <a:lnTo>
                    <a:pt x="130" y="1102"/>
                  </a:lnTo>
                  <a:lnTo>
                    <a:pt x="130" y="1100"/>
                  </a:lnTo>
                  <a:lnTo>
                    <a:pt x="132" y="1098"/>
                  </a:lnTo>
                  <a:lnTo>
                    <a:pt x="132" y="1094"/>
                  </a:lnTo>
                  <a:lnTo>
                    <a:pt x="132" y="1092"/>
                  </a:lnTo>
                  <a:lnTo>
                    <a:pt x="132" y="1090"/>
                  </a:lnTo>
                  <a:lnTo>
                    <a:pt x="134" y="1090"/>
                  </a:lnTo>
                  <a:lnTo>
                    <a:pt x="134" y="1088"/>
                  </a:lnTo>
                  <a:lnTo>
                    <a:pt x="134" y="1082"/>
                  </a:lnTo>
                  <a:lnTo>
                    <a:pt x="134" y="1080"/>
                  </a:lnTo>
                  <a:lnTo>
                    <a:pt x="134" y="1078"/>
                  </a:lnTo>
                  <a:lnTo>
                    <a:pt x="134" y="1076"/>
                  </a:lnTo>
                  <a:lnTo>
                    <a:pt x="134" y="1074"/>
                  </a:lnTo>
                  <a:lnTo>
                    <a:pt x="134" y="1072"/>
                  </a:lnTo>
                  <a:lnTo>
                    <a:pt x="134" y="1070"/>
                  </a:lnTo>
                  <a:lnTo>
                    <a:pt x="134" y="1068"/>
                  </a:lnTo>
                  <a:lnTo>
                    <a:pt x="134" y="1066"/>
                  </a:lnTo>
                  <a:lnTo>
                    <a:pt x="136" y="1064"/>
                  </a:lnTo>
                  <a:lnTo>
                    <a:pt x="136" y="1062"/>
                  </a:lnTo>
                  <a:lnTo>
                    <a:pt x="136" y="1060"/>
                  </a:lnTo>
                  <a:lnTo>
                    <a:pt x="138" y="1060"/>
                  </a:lnTo>
                  <a:lnTo>
                    <a:pt x="138" y="1058"/>
                  </a:lnTo>
                  <a:lnTo>
                    <a:pt x="136" y="1058"/>
                  </a:lnTo>
                  <a:lnTo>
                    <a:pt x="136" y="1056"/>
                  </a:lnTo>
                  <a:lnTo>
                    <a:pt x="134" y="1056"/>
                  </a:lnTo>
                  <a:lnTo>
                    <a:pt x="134" y="1054"/>
                  </a:lnTo>
                  <a:lnTo>
                    <a:pt x="134" y="1052"/>
                  </a:lnTo>
                  <a:lnTo>
                    <a:pt x="134" y="1051"/>
                  </a:lnTo>
                  <a:lnTo>
                    <a:pt x="134" y="1049"/>
                  </a:lnTo>
                  <a:lnTo>
                    <a:pt x="134" y="1047"/>
                  </a:lnTo>
                  <a:lnTo>
                    <a:pt x="132" y="1049"/>
                  </a:lnTo>
                  <a:lnTo>
                    <a:pt x="132" y="1047"/>
                  </a:lnTo>
                  <a:lnTo>
                    <a:pt x="132" y="1049"/>
                  </a:lnTo>
                  <a:lnTo>
                    <a:pt x="132" y="1047"/>
                  </a:lnTo>
                  <a:lnTo>
                    <a:pt x="132" y="1045"/>
                  </a:lnTo>
                  <a:lnTo>
                    <a:pt x="134" y="1045"/>
                  </a:lnTo>
                  <a:lnTo>
                    <a:pt x="134" y="1043"/>
                  </a:lnTo>
                  <a:lnTo>
                    <a:pt x="132" y="1043"/>
                  </a:lnTo>
                  <a:lnTo>
                    <a:pt x="130" y="1043"/>
                  </a:lnTo>
                  <a:lnTo>
                    <a:pt x="130" y="1041"/>
                  </a:lnTo>
                  <a:lnTo>
                    <a:pt x="130" y="1039"/>
                  </a:lnTo>
                  <a:lnTo>
                    <a:pt x="130" y="1037"/>
                  </a:lnTo>
                  <a:lnTo>
                    <a:pt x="132" y="1037"/>
                  </a:lnTo>
                  <a:lnTo>
                    <a:pt x="132" y="1035"/>
                  </a:lnTo>
                  <a:lnTo>
                    <a:pt x="134" y="1035"/>
                  </a:lnTo>
                  <a:lnTo>
                    <a:pt x="132" y="1035"/>
                  </a:lnTo>
                  <a:lnTo>
                    <a:pt x="132" y="1033"/>
                  </a:lnTo>
                  <a:lnTo>
                    <a:pt x="134" y="1033"/>
                  </a:lnTo>
                  <a:lnTo>
                    <a:pt x="134" y="1031"/>
                  </a:lnTo>
                  <a:lnTo>
                    <a:pt x="132" y="1031"/>
                  </a:lnTo>
                  <a:lnTo>
                    <a:pt x="132" y="1029"/>
                  </a:lnTo>
                  <a:lnTo>
                    <a:pt x="134" y="1029"/>
                  </a:lnTo>
                  <a:lnTo>
                    <a:pt x="134" y="1027"/>
                  </a:lnTo>
                  <a:lnTo>
                    <a:pt x="132" y="1027"/>
                  </a:lnTo>
                  <a:lnTo>
                    <a:pt x="132" y="1025"/>
                  </a:lnTo>
                  <a:lnTo>
                    <a:pt x="132" y="1023"/>
                  </a:lnTo>
                  <a:lnTo>
                    <a:pt x="134" y="1023"/>
                  </a:lnTo>
                  <a:lnTo>
                    <a:pt x="132" y="1023"/>
                  </a:lnTo>
                  <a:lnTo>
                    <a:pt x="134" y="1023"/>
                  </a:lnTo>
                  <a:lnTo>
                    <a:pt x="134" y="1021"/>
                  </a:lnTo>
                  <a:lnTo>
                    <a:pt x="132" y="1021"/>
                  </a:lnTo>
                  <a:lnTo>
                    <a:pt x="134" y="1021"/>
                  </a:lnTo>
                  <a:lnTo>
                    <a:pt x="134" y="1019"/>
                  </a:lnTo>
                  <a:lnTo>
                    <a:pt x="134" y="1017"/>
                  </a:lnTo>
                  <a:lnTo>
                    <a:pt x="134" y="1015"/>
                  </a:lnTo>
                  <a:lnTo>
                    <a:pt x="134" y="1013"/>
                  </a:lnTo>
                  <a:lnTo>
                    <a:pt x="132" y="1011"/>
                  </a:lnTo>
                  <a:lnTo>
                    <a:pt x="134" y="1011"/>
                  </a:lnTo>
                  <a:lnTo>
                    <a:pt x="132" y="1011"/>
                  </a:lnTo>
                  <a:lnTo>
                    <a:pt x="134" y="1011"/>
                  </a:lnTo>
                  <a:lnTo>
                    <a:pt x="132" y="1009"/>
                  </a:lnTo>
                  <a:lnTo>
                    <a:pt x="132" y="1007"/>
                  </a:lnTo>
                  <a:lnTo>
                    <a:pt x="132" y="1005"/>
                  </a:lnTo>
                  <a:lnTo>
                    <a:pt x="132" y="1003"/>
                  </a:lnTo>
                  <a:lnTo>
                    <a:pt x="132" y="1001"/>
                  </a:lnTo>
                  <a:lnTo>
                    <a:pt x="132" y="999"/>
                  </a:lnTo>
                  <a:lnTo>
                    <a:pt x="130" y="999"/>
                  </a:lnTo>
                  <a:lnTo>
                    <a:pt x="130" y="997"/>
                  </a:lnTo>
                  <a:lnTo>
                    <a:pt x="130" y="995"/>
                  </a:lnTo>
                  <a:lnTo>
                    <a:pt x="130" y="993"/>
                  </a:lnTo>
                  <a:lnTo>
                    <a:pt x="130" y="991"/>
                  </a:lnTo>
                  <a:lnTo>
                    <a:pt x="130" y="989"/>
                  </a:lnTo>
                  <a:lnTo>
                    <a:pt x="130" y="987"/>
                  </a:lnTo>
                  <a:lnTo>
                    <a:pt x="130" y="985"/>
                  </a:lnTo>
                  <a:lnTo>
                    <a:pt x="130" y="984"/>
                  </a:lnTo>
                  <a:lnTo>
                    <a:pt x="130" y="982"/>
                  </a:lnTo>
                  <a:lnTo>
                    <a:pt x="129" y="982"/>
                  </a:lnTo>
                  <a:lnTo>
                    <a:pt x="129" y="980"/>
                  </a:lnTo>
                  <a:lnTo>
                    <a:pt x="130" y="980"/>
                  </a:lnTo>
                  <a:lnTo>
                    <a:pt x="130" y="978"/>
                  </a:lnTo>
                  <a:lnTo>
                    <a:pt x="129" y="978"/>
                  </a:lnTo>
                  <a:lnTo>
                    <a:pt x="129" y="976"/>
                  </a:lnTo>
                  <a:lnTo>
                    <a:pt x="129" y="974"/>
                  </a:lnTo>
                  <a:lnTo>
                    <a:pt x="127" y="972"/>
                  </a:lnTo>
                  <a:lnTo>
                    <a:pt x="129" y="972"/>
                  </a:lnTo>
                  <a:lnTo>
                    <a:pt x="129" y="970"/>
                  </a:lnTo>
                  <a:lnTo>
                    <a:pt x="129" y="968"/>
                  </a:lnTo>
                  <a:lnTo>
                    <a:pt x="129" y="966"/>
                  </a:lnTo>
                  <a:lnTo>
                    <a:pt x="127" y="966"/>
                  </a:lnTo>
                  <a:lnTo>
                    <a:pt x="127" y="964"/>
                  </a:lnTo>
                  <a:lnTo>
                    <a:pt x="127" y="962"/>
                  </a:lnTo>
                  <a:lnTo>
                    <a:pt x="127" y="960"/>
                  </a:lnTo>
                  <a:lnTo>
                    <a:pt x="127" y="958"/>
                  </a:lnTo>
                  <a:lnTo>
                    <a:pt x="127" y="956"/>
                  </a:lnTo>
                  <a:lnTo>
                    <a:pt x="127" y="954"/>
                  </a:lnTo>
                  <a:lnTo>
                    <a:pt x="125" y="954"/>
                  </a:lnTo>
                  <a:lnTo>
                    <a:pt x="125" y="952"/>
                  </a:lnTo>
                  <a:lnTo>
                    <a:pt x="125" y="950"/>
                  </a:lnTo>
                  <a:lnTo>
                    <a:pt x="123" y="950"/>
                  </a:lnTo>
                  <a:lnTo>
                    <a:pt x="123" y="948"/>
                  </a:lnTo>
                  <a:lnTo>
                    <a:pt x="123" y="946"/>
                  </a:lnTo>
                  <a:lnTo>
                    <a:pt x="123" y="944"/>
                  </a:lnTo>
                  <a:lnTo>
                    <a:pt x="123" y="942"/>
                  </a:lnTo>
                  <a:lnTo>
                    <a:pt x="121" y="942"/>
                  </a:lnTo>
                  <a:lnTo>
                    <a:pt x="121" y="940"/>
                  </a:lnTo>
                  <a:lnTo>
                    <a:pt x="121" y="938"/>
                  </a:lnTo>
                  <a:lnTo>
                    <a:pt x="121" y="936"/>
                  </a:lnTo>
                  <a:lnTo>
                    <a:pt x="119" y="936"/>
                  </a:lnTo>
                  <a:lnTo>
                    <a:pt x="119" y="934"/>
                  </a:lnTo>
                  <a:lnTo>
                    <a:pt x="119" y="932"/>
                  </a:lnTo>
                  <a:lnTo>
                    <a:pt x="119" y="930"/>
                  </a:lnTo>
                  <a:lnTo>
                    <a:pt x="117" y="930"/>
                  </a:lnTo>
                  <a:lnTo>
                    <a:pt x="117" y="928"/>
                  </a:lnTo>
                  <a:lnTo>
                    <a:pt x="115" y="930"/>
                  </a:lnTo>
                  <a:lnTo>
                    <a:pt x="113" y="930"/>
                  </a:lnTo>
                  <a:lnTo>
                    <a:pt x="115" y="928"/>
                  </a:lnTo>
                  <a:lnTo>
                    <a:pt x="117" y="926"/>
                  </a:lnTo>
                  <a:lnTo>
                    <a:pt x="115" y="926"/>
                  </a:lnTo>
                  <a:lnTo>
                    <a:pt x="115" y="924"/>
                  </a:lnTo>
                  <a:lnTo>
                    <a:pt x="113" y="926"/>
                  </a:lnTo>
                  <a:lnTo>
                    <a:pt x="111" y="926"/>
                  </a:lnTo>
                  <a:lnTo>
                    <a:pt x="111" y="924"/>
                  </a:lnTo>
                  <a:lnTo>
                    <a:pt x="111" y="922"/>
                  </a:lnTo>
                  <a:lnTo>
                    <a:pt x="109" y="920"/>
                  </a:lnTo>
                  <a:lnTo>
                    <a:pt x="107" y="920"/>
                  </a:lnTo>
                  <a:lnTo>
                    <a:pt x="105" y="920"/>
                  </a:lnTo>
                  <a:lnTo>
                    <a:pt x="105" y="918"/>
                  </a:lnTo>
                  <a:lnTo>
                    <a:pt x="103" y="918"/>
                  </a:lnTo>
                  <a:lnTo>
                    <a:pt x="101" y="918"/>
                  </a:lnTo>
                  <a:lnTo>
                    <a:pt x="101" y="917"/>
                  </a:lnTo>
                  <a:lnTo>
                    <a:pt x="99" y="917"/>
                  </a:lnTo>
                  <a:lnTo>
                    <a:pt x="97" y="917"/>
                  </a:lnTo>
                  <a:lnTo>
                    <a:pt x="95" y="917"/>
                  </a:lnTo>
                  <a:lnTo>
                    <a:pt x="95" y="915"/>
                  </a:lnTo>
                  <a:lnTo>
                    <a:pt x="93" y="915"/>
                  </a:lnTo>
                  <a:lnTo>
                    <a:pt x="93" y="913"/>
                  </a:lnTo>
                  <a:lnTo>
                    <a:pt x="91" y="913"/>
                  </a:lnTo>
                  <a:lnTo>
                    <a:pt x="89" y="913"/>
                  </a:lnTo>
                  <a:lnTo>
                    <a:pt x="87" y="913"/>
                  </a:lnTo>
                  <a:lnTo>
                    <a:pt x="85" y="911"/>
                  </a:lnTo>
                  <a:lnTo>
                    <a:pt x="83" y="911"/>
                  </a:lnTo>
                  <a:lnTo>
                    <a:pt x="81" y="911"/>
                  </a:lnTo>
                  <a:lnTo>
                    <a:pt x="79" y="913"/>
                  </a:lnTo>
                  <a:lnTo>
                    <a:pt x="77" y="913"/>
                  </a:lnTo>
                  <a:lnTo>
                    <a:pt x="75" y="913"/>
                  </a:lnTo>
                  <a:lnTo>
                    <a:pt x="73" y="915"/>
                  </a:lnTo>
                  <a:lnTo>
                    <a:pt x="71" y="917"/>
                  </a:lnTo>
                  <a:lnTo>
                    <a:pt x="73" y="917"/>
                  </a:lnTo>
                  <a:lnTo>
                    <a:pt x="71" y="918"/>
                  </a:lnTo>
                  <a:lnTo>
                    <a:pt x="67" y="915"/>
                  </a:lnTo>
                  <a:lnTo>
                    <a:pt x="65" y="915"/>
                  </a:lnTo>
                  <a:lnTo>
                    <a:pt x="63" y="917"/>
                  </a:lnTo>
                  <a:lnTo>
                    <a:pt x="61" y="917"/>
                  </a:lnTo>
                  <a:lnTo>
                    <a:pt x="61" y="918"/>
                  </a:lnTo>
                  <a:lnTo>
                    <a:pt x="65" y="924"/>
                  </a:lnTo>
                  <a:lnTo>
                    <a:pt x="71" y="928"/>
                  </a:lnTo>
                  <a:lnTo>
                    <a:pt x="67" y="926"/>
                  </a:lnTo>
                  <a:lnTo>
                    <a:pt x="63" y="924"/>
                  </a:lnTo>
                  <a:lnTo>
                    <a:pt x="63" y="922"/>
                  </a:lnTo>
                  <a:lnTo>
                    <a:pt x="61" y="920"/>
                  </a:lnTo>
                  <a:lnTo>
                    <a:pt x="61" y="918"/>
                  </a:lnTo>
                  <a:lnTo>
                    <a:pt x="60" y="918"/>
                  </a:lnTo>
                  <a:lnTo>
                    <a:pt x="56" y="915"/>
                  </a:lnTo>
                  <a:lnTo>
                    <a:pt x="50" y="911"/>
                  </a:lnTo>
                  <a:lnTo>
                    <a:pt x="50" y="909"/>
                  </a:lnTo>
                  <a:lnTo>
                    <a:pt x="60" y="917"/>
                  </a:lnTo>
                  <a:lnTo>
                    <a:pt x="61" y="917"/>
                  </a:lnTo>
                  <a:lnTo>
                    <a:pt x="63" y="917"/>
                  </a:lnTo>
                  <a:lnTo>
                    <a:pt x="63" y="915"/>
                  </a:lnTo>
                  <a:lnTo>
                    <a:pt x="65" y="915"/>
                  </a:lnTo>
                  <a:lnTo>
                    <a:pt x="63" y="913"/>
                  </a:lnTo>
                  <a:lnTo>
                    <a:pt x="63" y="915"/>
                  </a:lnTo>
                  <a:lnTo>
                    <a:pt x="61" y="911"/>
                  </a:lnTo>
                  <a:lnTo>
                    <a:pt x="58" y="909"/>
                  </a:lnTo>
                  <a:lnTo>
                    <a:pt x="58" y="907"/>
                  </a:lnTo>
                  <a:lnTo>
                    <a:pt x="58" y="909"/>
                  </a:lnTo>
                  <a:lnTo>
                    <a:pt x="60" y="909"/>
                  </a:lnTo>
                  <a:lnTo>
                    <a:pt x="61" y="909"/>
                  </a:lnTo>
                  <a:lnTo>
                    <a:pt x="63" y="907"/>
                  </a:lnTo>
                  <a:lnTo>
                    <a:pt x="61" y="907"/>
                  </a:lnTo>
                  <a:lnTo>
                    <a:pt x="61" y="905"/>
                  </a:lnTo>
                  <a:lnTo>
                    <a:pt x="61" y="903"/>
                  </a:lnTo>
                  <a:lnTo>
                    <a:pt x="61" y="901"/>
                  </a:lnTo>
                  <a:lnTo>
                    <a:pt x="60" y="901"/>
                  </a:lnTo>
                  <a:lnTo>
                    <a:pt x="58" y="901"/>
                  </a:lnTo>
                  <a:lnTo>
                    <a:pt x="58" y="899"/>
                  </a:lnTo>
                  <a:lnTo>
                    <a:pt x="56" y="899"/>
                  </a:lnTo>
                  <a:lnTo>
                    <a:pt x="54" y="899"/>
                  </a:lnTo>
                  <a:lnTo>
                    <a:pt x="54" y="897"/>
                  </a:lnTo>
                  <a:lnTo>
                    <a:pt x="52" y="893"/>
                  </a:lnTo>
                  <a:lnTo>
                    <a:pt x="50" y="895"/>
                  </a:lnTo>
                  <a:lnTo>
                    <a:pt x="48" y="893"/>
                  </a:lnTo>
                  <a:lnTo>
                    <a:pt x="44" y="891"/>
                  </a:lnTo>
                  <a:lnTo>
                    <a:pt x="42" y="891"/>
                  </a:lnTo>
                  <a:lnTo>
                    <a:pt x="40" y="891"/>
                  </a:lnTo>
                  <a:lnTo>
                    <a:pt x="38" y="891"/>
                  </a:lnTo>
                  <a:lnTo>
                    <a:pt x="38" y="893"/>
                  </a:lnTo>
                  <a:lnTo>
                    <a:pt x="36" y="893"/>
                  </a:lnTo>
                  <a:lnTo>
                    <a:pt x="34" y="893"/>
                  </a:lnTo>
                  <a:lnTo>
                    <a:pt x="34" y="895"/>
                  </a:lnTo>
                  <a:lnTo>
                    <a:pt x="32" y="895"/>
                  </a:lnTo>
                  <a:lnTo>
                    <a:pt x="32" y="893"/>
                  </a:lnTo>
                  <a:lnTo>
                    <a:pt x="32" y="891"/>
                  </a:lnTo>
                  <a:lnTo>
                    <a:pt x="30" y="893"/>
                  </a:lnTo>
                  <a:lnTo>
                    <a:pt x="28" y="893"/>
                  </a:lnTo>
                  <a:lnTo>
                    <a:pt x="28" y="895"/>
                  </a:lnTo>
                  <a:lnTo>
                    <a:pt x="30" y="895"/>
                  </a:lnTo>
                  <a:lnTo>
                    <a:pt x="30" y="897"/>
                  </a:lnTo>
                  <a:lnTo>
                    <a:pt x="28" y="897"/>
                  </a:lnTo>
                  <a:lnTo>
                    <a:pt x="28" y="895"/>
                  </a:lnTo>
                  <a:lnTo>
                    <a:pt x="28" y="893"/>
                  </a:lnTo>
                  <a:lnTo>
                    <a:pt x="28" y="891"/>
                  </a:lnTo>
                  <a:lnTo>
                    <a:pt x="28" y="889"/>
                  </a:lnTo>
                  <a:lnTo>
                    <a:pt x="26" y="889"/>
                  </a:lnTo>
                  <a:lnTo>
                    <a:pt x="26" y="891"/>
                  </a:lnTo>
                  <a:lnTo>
                    <a:pt x="26" y="889"/>
                  </a:lnTo>
                  <a:lnTo>
                    <a:pt x="24" y="889"/>
                  </a:lnTo>
                  <a:lnTo>
                    <a:pt x="24" y="891"/>
                  </a:lnTo>
                  <a:lnTo>
                    <a:pt x="22" y="891"/>
                  </a:lnTo>
                  <a:lnTo>
                    <a:pt x="22" y="893"/>
                  </a:lnTo>
                  <a:lnTo>
                    <a:pt x="24" y="893"/>
                  </a:lnTo>
                  <a:lnTo>
                    <a:pt x="24" y="895"/>
                  </a:lnTo>
                  <a:lnTo>
                    <a:pt x="22" y="895"/>
                  </a:lnTo>
                  <a:lnTo>
                    <a:pt x="22" y="897"/>
                  </a:lnTo>
                  <a:lnTo>
                    <a:pt x="22" y="899"/>
                  </a:lnTo>
                  <a:lnTo>
                    <a:pt x="24" y="899"/>
                  </a:lnTo>
                  <a:lnTo>
                    <a:pt x="22" y="899"/>
                  </a:lnTo>
                  <a:lnTo>
                    <a:pt x="22" y="901"/>
                  </a:lnTo>
                  <a:lnTo>
                    <a:pt x="22" y="905"/>
                  </a:lnTo>
                  <a:lnTo>
                    <a:pt x="24" y="905"/>
                  </a:lnTo>
                  <a:lnTo>
                    <a:pt x="24" y="907"/>
                  </a:lnTo>
                  <a:lnTo>
                    <a:pt x="22" y="907"/>
                  </a:lnTo>
                  <a:lnTo>
                    <a:pt x="22" y="905"/>
                  </a:lnTo>
                  <a:lnTo>
                    <a:pt x="22" y="903"/>
                  </a:lnTo>
                  <a:lnTo>
                    <a:pt x="22" y="901"/>
                  </a:lnTo>
                  <a:lnTo>
                    <a:pt x="22" y="899"/>
                  </a:lnTo>
                  <a:lnTo>
                    <a:pt x="22" y="897"/>
                  </a:lnTo>
                  <a:lnTo>
                    <a:pt x="22" y="893"/>
                  </a:lnTo>
                  <a:lnTo>
                    <a:pt x="22" y="891"/>
                  </a:lnTo>
                  <a:lnTo>
                    <a:pt x="22" y="889"/>
                  </a:lnTo>
                  <a:lnTo>
                    <a:pt x="24" y="889"/>
                  </a:lnTo>
                  <a:lnTo>
                    <a:pt x="24" y="887"/>
                  </a:lnTo>
                  <a:lnTo>
                    <a:pt x="24" y="885"/>
                  </a:lnTo>
                  <a:lnTo>
                    <a:pt x="24" y="883"/>
                  </a:lnTo>
                  <a:lnTo>
                    <a:pt x="24" y="881"/>
                  </a:lnTo>
                  <a:lnTo>
                    <a:pt x="24" y="879"/>
                  </a:lnTo>
                  <a:lnTo>
                    <a:pt x="26" y="879"/>
                  </a:lnTo>
                  <a:lnTo>
                    <a:pt x="26" y="877"/>
                  </a:lnTo>
                  <a:lnTo>
                    <a:pt x="26" y="875"/>
                  </a:lnTo>
                  <a:lnTo>
                    <a:pt x="28" y="875"/>
                  </a:lnTo>
                  <a:lnTo>
                    <a:pt x="26" y="875"/>
                  </a:lnTo>
                  <a:lnTo>
                    <a:pt x="28" y="875"/>
                  </a:lnTo>
                  <a:lnTo>
                    <a:pt x="26" y="875"/>
                  </a:lnTo>
                  <a:lnTo>
                    <a:pt x="28" y="875"/>
                  </a:lnTo>
                  <a:lnTo>
                    <a:pt x="28" y="873"/>
                  </a:lnTo>
                  <a:lnTo>
                    <a:pt x="30" y="873"/>
                  </a:lnTo>
                  <a:lnTo>
                    <a:pt x="30" y="871"/>
                  </a:lnTo>
                  <a:lnTo>
                    <a:pt x="30" y="869"/>
                  </a:lnTo>
                  <a:lnTo>
                    <a:pt x="28" y="869"/>
                  </a:lnTo>
                  <a:lnTo>
                    <a:pt x="30" y="869"/>
                  </a:lnTo>
                  <a:lnTo>
                    <a:pt x="30" y="871"/>
                  </a:lnTo>
                  <a:lnTo>
                    <a:pt x="32" y="871"/>
                  </a:lnTo>
                  <a:lnTo>
                    <a:pt x="32" y="869"/>
                  </a:lnTo>
                  <a:lnTo>
                    <a:pt x="34" y="869"/>
                  </a:lnTo>
                  <a:lnTo>
                    <a:pt x="34" y="867"/>
                  </a:lnTo>
                  <a:lnTo>
                    <a:pt x="34" y="869"/>
                  </a:lnTo>
                  <a:lnTo>
                    <a:pt x="34" y="867"/>
                  </a:lnTo>
                  <a:lnTo>
                    <a:pt x="34" y="869"/>
                  </a:lnTo>
                  <a:lnTo>
                    <a:pt x="34" y="867"/>
                  </a:lnTo>
                  <a:lnTo>
                    <a:pt x="36" y="867"/>
                  </a:lnTo>
                  <a:lnTo>
                    <a:pt x="34" y="867"/>
                  </a:lnTo>
                  <a:lnTo>
                    <a:pt x="34" y="865"/>
                  </a:lnTo>
                  <a:lnTo>
                    <a:pt x="36" y="865"/>
                  </a:lnTo>
                  <a:lnTo>
                    <a:pt x="38" y="865"/>
                  </a:lnTo>
                  <a:lnTo>
                    <a:pt x="38" y="867"/>
                  </a:lnTo>
                  <a:lnTo>
                    <a:pt x="38" y="865"/>
                  </a:lnTo>
                  <a:lnTo>
                    <a:pt x="40" y="865"/>
                  </a:lnTo>
                  <a:lnTo>
                    <a:pt x="42" y="865"/>
                  </a:lnTo>
                  <a:lnTo>
                    <a:pt x="42" y="863"/>
                  </a:lnTo>
                  <a:lnTo>
                    <a:pt x="44" y="863"/>
                  </a:lnTo>
                  <a:lnTo>
                    <a:pt x="44" y="861"/>
                  </a:lnTo>
                  <a:lnTo>
                    <a:pt x="46" y="861"/>
                  </a:lnTo>
                  <a:lnTo>
                    <a:pt x="46" y="859"/>
                  </a:lnTo>
                  <a:lnTo>
                    <a:pt x="46" y="857"/>
                  </a:lnTo>
                  <a:lnTo>
                    <a:pt x="48" y="855"/>
                  </a:lnTo>
                  <a:lnTo>
                    <a:pt x="48" y="853"/>
                  </a:lnTo>
                  <a:lnTo>
                    <a:pt x="50" y="853"/>
                  </a:lnTo>
                  <a:lnTo>
                    <a:pt x="50" y="851"/>
                  </a:lnTo>
                  <a:lnTo>
                    <a:pt x="52" y="851"/>
                  </a:lnTo>
                  <a:lnTo>
                    <a:pt x="52" y="849"/>
                  </a:lnTo>
                  <a:lnTo>
                    <a:pt x="52" y="848"/>
                  </a:lnTo>
                  <a:lnTo>
                    <a:pt x="54" y="848"/>
                  </a:lnTo>
                  <a:lnTo>
                    <a:pt x="54" y="846"/>
                  </a:lnTo>
                  <a:lnTo>
                    <a:pt x="54" y="844"/>
                  </a:lnTo>
                  <a:lnTo>
                    <a:pt x="56" y="844"/>
                  </a:lnTo>
                  <a:lnTo>
                    <a:pt x="56" y="842"/>
                  </a:lnTo>
                  <a:lnTo>
                    <a:pt x="58" y="840"/>
                  </a:lnTo>
                  <a:lnTo>
                    <a:pt x="58" y="838"/>
                  </a:lnTo>
                  <a:lnTo>
                    <a:pt x="60" y="836"/>
                  </a:lnTo>
                  <a:lnTo>
                    <a:pt x="60" y="834"/>
                  </a:lnTo>
                  <a:lnTo>
                    <a:pt x="61" y="832"/>
                  </a:lnTo>
                  <a:lnTo>
                    <a:pt x="61" y="830"/>
                  </a:lnTo>
                  <a:lnTo>
                    <a:pt x="63" y="828"/>
                  </a:lnTo>
                  <a:lnTo>
                    <a:pt x="63" y="826"/>
                  </a:lnTo>
                  <a:lnTo>
                    <a:pt x="65" y="826"/>
                  </a:lnTo>
                  <a:lnTo>
                    <a:pt x="65" y="824"/>
                  </a:lnTo>
                  <a:lnTo>
                    <a:pt x="65" y="822"/>
                  </a:lnTo>
                  <a:lnTo>
                    <a:pt x="67" y="820"/>
                  </a:lnTo>
                  <a:lnTo>
                    <a:pt x="67" y="818"/>
                  </a:lnTo>
                  <a:lnTo>
                    <a:pt x="69" y="816"/>
                  </a:lnTo>
                  <a:lnTo>
                    <a:pt x="69" y="814"/>
                  </a:lnTo>
                  <a:lnTo>
                    <a:pt x="69" y="812"/>
                  </a:lnTo>
                  <a:lnTo>
                    <a:pt x="71" y="812"/>
                  </a:lnTo>
                  <a:lnTo>
                    <a:pt x="71" y="810"/>
                  </a:lnTo>
                  <a:lnTo>
                    <a:pt x="71" y="808"/>
                  </a:lnTo>
                  <a:lnTo>
                    <a:pt x="73" y="808"/>
                  </a:lnTo>
                  <a:lnTo>
                    <a:pt x="73" y="806"/>
                  </a:lnTo>
                  <a:lnTo>
                    <a:pt x="73" y="804"/>
                  </a:lnTo>
                  <a:lnTo>
                    <a:pt x="75" y="804"/>
                  </a:lnTo>
                  <a:lnTo>
                    <a:pt x="75" y="802"/>
                  </a:lnTo>
                  <a:lnTo>
                    <a:pt x="75" y="800"/>
                  </a:lnTo>
                  <a:lnTo>
                    <a:pt x="77" y="798"/>
                  </a:lnTo>
                  <a:lnTo>
                    <a:pt x="77" y="796"/>
                  </a:lnTo>
                  <a:lnTo>
                    <a:pt x="77" y="794"/>
                  </a:lnTo>
                  <a:lnTo>
                    <a:pt x="79" y="794"/>
                  </a:lnTo>
                  <a:lnTo>
                    <a:pt x="79" y="792"/>
                  </a:lnTo>
                  <a:lnTo>
                    <a:pt x="79" y="790"/>
                  </a:lnTo>
                  <a:lnTo>
                    <a:pt x="81" y="790"/>
                  </a:lnTo>
                  <a:lnTo>
                    <a:pt x="81" y="788"/>
                  </a:lnTo>
                  <a:lnTo>
                    <a:pt x="81" y="786"/>
                  </a:lnTo>
                  <a:lnTo>
                    <a:pt x="81" y="784"/>
                  </a:lnTo>
                  <a:lnTo>
                    <a:pt x="83" y="784"/>
                  </a:lnTo>
                  <a:lnTo>
                    <a:pt x="83" y="782"/>
                  </a:lnTo>
                  <a:lnTo>
                    <a:pt x="83" y="781"/>
                  </a:lnTo>
                  <a:lnTo>
                    <a:pt x="85" y="781"/>
                  </a:lnTo>
                  <a:lnTo>
                    <a:pt x="85" y="779"/>
                  </a:lnTo>
                  <a:lnTo>
                    <a:pt x="85" y="777"/>
                  </a:lnTo>
                  <a:lnTo>
                    <a:pt x="87" y="775"/>
                  </a:lnTo>
                  <a:lnTo>
                    <a:pt x="87" y="773"/>
                  </a:lnTo>
                  <a:lnTo>
                    <a:pt x="87" y="771"/>
                  </a:lnTo>
                  <a:lnTo>
                    <a:pt x="89" y="771"/>
                  </a:lnTo>
                  <a:lnTo>
                    <a:pt x="89" y="769"/>
                  </a:lnTo>
                  <a:lnTo>
                    <a:pt x="89" y="767"/>
                  </a:lnTo>
                  <a:lnTo>
                    <a:pt x="91" y="767"/>
                  </a:lnTo>
                  <a:lnTo>
                    <a:pt x="91" y="765"/>
                  </a:lnTo>
                  <a:lnTo>
                    <a:pt x="91" y="763"/>
                  </a:lnTo>
                  <a:lnTo>
                    <a:pt x="91" y="761"/>
                  </a:lnTo>
                  <a:lnTo>
                    <a:pt x="93" y="761"/>
                  </a:lnTo>
                  <a:lnTo>
                    <a:pt x="93" y="759"/>
                  </a:lnTo>
                  <a:lnTo>
                    <a:pt x="93" y="757"/>
                  </a:lnTo>
                  <a:lnTo>
                    <a:pt x="95" y="757"/>
                  </a:lnTo>
                  <a:lnTo>
                    <a:pt x="95" y="755"/>
                  </a:lnTo>
                  <a:lnTo>
                    <a:pt x="95" y="753"/>
                  </a:lnTo>
                  <a:lnTo>
                    <a:pt x="95" y="751"/>
                  </a:lnTo>
                  <a:lnTo>
                    <a:pt x="97" y="751"/>
                  </a:lnTo>
                  <a:lnTo>
                    <a:pt x="97" y="749"/>
                  </a:lnTo>
                  <a:lnTo>
                    <a:pt x="97" y="747"/>
                  </a:lnTo>
                  <a:lnTo>
                    <a:pt x="99" y="745"/>
                  </a:lnTo>
                  <a:lnTo>
                    <a:pt x="99" y="743"/>
                  </a:lnTo>
                  <a:lnTo>
                    <a:pt x="99" y="741"/>
                  </a:lnTo>
                  <a:lnTo>
                    <a:pt x="101" y="741"/>
                  </a:lnTo>
                  <a:lnTo>
                    <a:pt x="101" y="739"/>
                  </a:lnTo>
                  <a:lnTo>
                    <a:pt x="101" y="737"/>
                  </a:lnTo>
                  <a:lnTo>
                    <a:pt x="103" y="737"/>
                  </a:lnTo>
                  <a:lnTo>
                    <a:pt x="103" y="735"/>
                  </a:lnTo>
                  <a:lnTo>
                    <a:pt x="103" y="733"/>
                  </a:lnTo>
                  <a:lnTo>
                    <a:pt x="103" y="731"/>
                  </a:lnTo>
                  <a:lnTo>
                    <a:pt x="105" y="731"/>
                  </a:lnTo>
                  <a:lnTo>
                    <a:pt x="105" y="729"/>
                  </a:lnTo>
                  <a:lnTo>
                    <a:pt x="105" y="727"/>
                  </a:lnTo>
                  <a:lnTo>
                    <a:pt x="105" y="725"/>
                  </a:lnTo>
                  <a:lnTo>
                    <a:pt x="107" y="725"/>
                  </a:lnTo>
                  <a:lnTo>
                    <a:pt x="107" y="723"/>
                  </a:lnTo>
                  <a:lnTo>
                    <a:pt x="107" y="721"/>
                  </a:lnTo>
                  <a:lnTo>
                    <a:pt x="107" y="719"/>
                  </a:lnTo>
                  <a:lnTo>
                    <a:pt x="109" y="717"/>
                  </a:lnTo>
                  <a:lnTo>
                    <a:pt x="109" y="715"/>
                  </a:lnTo>
                  <a:lnTo>
                    <a:pt x="109" y="714"/>
                  </a:lnTo>
                  <a:lnTo>
                    <a:pt x="111" y="712"/>
                  </a:lnTo>
                  <a:lnTo>
                    <a:pt x="111" y="710"/>
                  </a:lnTo>
                  <a:lnTo>
                    <a:pt x="111" y="708"/>
                  </a:lnTo>
                  <a:lnTo>
                    <a:pt x="113" y="706"/>
                  </a:lnTo>
                  <a:lnTo>
                    <a:pt x="113" y="704"/>
                  </a:lnTo>
                  <a:lnTo>
                    <a:pt x="113" y="702"/>
                  </a:lnTo>
                  <a:lnTo>
                    <a:pt x="115" y="702"/>
                  </a:lnTo>
                  <a:lnTo>
                    <a:pt x="115" y="700"/>
                  </a:lnTo>
                  <a:lnTo>
                    <a:pt x="115" y="698"/>
                  </a:lnTo>
                  <a:lnTo>
                    <a:pt x="115" y="696"/>
                  </a:lnTo>
                  <a:lnTo>
                    <a:pt x="115" y="694"/>
                  </a:lnTo>
                  <a:lnTo>
                    <a:pt x="117" y="694"/>
                  </a:lnTo>
                  <a:lnTo>
                    <a:pt x="117" y="692"/>
                  </a:lnTo>
                  <a:lnTo>
                    <a:pt x="117" y="690"/>
                  </a:lnTo>
                  <a:lnTo>
                    <a:pt x="119" y="690"/>
                  </a:lnTo>
                  <a:lnTo>
                    <a:pt x="119" y="688"/>
                  </a:lnTo>
                  <a:lnTo>
                    <a:pt x="119" y="686"/>
                  </a:lnTo>
                  <a:lnTo>
                    <a:pt x="119" y="684"/>
                  </a:lnTo>
                  <a:lnTo>
                    <a:pt x="119" y="682"/>
                  </a:lnTo>
                  <a:lnTo>
                    <a:pt x="121" y="682"/>
                  </a:lnTo>
                  <a:lnTo>
                    <a:pt x="121" y="680"/>
                  </a:lnTo>
                  <a:lnTo>
                    <a:pt x="121" y="678"/>
                  </a:lnTo>
                  <a:lnTo>
                    <a:pt x="121" y="676"/>
                  </a:lnTo>
                  <a:lnTo>
                    <a:pt x="123" y="676"/>
                  </a:lnTo>
                  <a:lnTo>
                    <a:pt x="123" y="674"/>
                  </a:lnTo>
                  <a:lnTo>
                    <a:pt x="123" y="672"/>
                  </a:lnTo>
                  <a:lnTo>
                    <a:pt x="123" y="670"/>
                  </a:lnTo>
                  <a:lnTo>
                    <a:pt x="125" y="670"/>
                  </a:lnTo>
                  <a:lnTo>
                    <a:pt x="125" y="668"/>
                  </a:lnTo>
                  <a:lnTo>
                    <a:pt x="125" y="666"/>
                  </a:lnTo>
                  <a:lnTo>
                    <a:pt x="125" y="664"/>
                  </a:lnTo>
                  <a:lnTo>
                    <a:pt x="127" y="662"/>
                  </a:lnTo>
                  <a:lnTo>
                    <a:pt x="127" y="660"/>
                  </a:lnTo>
                  <a:lnTo>
                    <a:pt x="127" y="658"/>
                  </a:lnTo>
                  <a:lnTo>
                    <a:pt x="127" y="656"/>
                  </a:lnTo>
                  <a:lnTo>
                    <a:pt x="129" y="656"/>
                  </a:lnTo>
                  <a:lnTo>
                    <a:pt x="129" y="654"/>
                  </a:lnTo>
                  <a:lnTo>
                    <a:pt x="129" y="652"/>
                  </a:lnTo>
                  <a:lnTo>
                    <a:pt x="129" y="650"/>
                  </a:lnTo>
                  <a:lnTo>
                    <a:pt x="130" y="650"/>
                  </a:lnTo>
                  <a:lnTo>
                    <a:pt x="130" y="648"/>
                  </a:lnTo>
                  <a:lnTo>
                    <a:pt x="130" y="647"/>
                  </a:lnTo>
                  <a:lnTo>
                    <a:pt x="130" y="645"/>
                  </a:lnTo>
                  <a:lnTo>
                    <a:pt x="132" y="645"/>
                  </a:lnTo>
                  <a:lnTo>
                    <a:pt x="132" y="643"/>
                  </a:lnTo>
                  <a:lnTo>
                    <a:pt x="132" y="641"/>
                  </a:lnTo>
                  <a:lnTo>
                    <a:pt x="132" y="639"/>
                  </a:lnTo>
                  <a:lnTo>
                    <a:pt x="132" y="637"/>
                  </a:lnTo>
                  <a:lnTo>
                    <a:pt x="132" y="635"/>
                  </a:lnTo>
                  <a:lnTo>
                    <a:pt x="134" y="635"/>
                  </a:lnTo>
                  <a:lnTo>
                    <a:pt x="134" y="633"/>
                  </a:lnTo>
                  <a:lnTo>
                    <a:pt x="134" y="631"/>
                  </a:lnTo>
                  <a:lnTo>
                    <a:pt x="134" y="629"/>
                  </a:lnTo>
                  <a:lnTo>
                    <a:pt x="134" y="627"/>
                  </a:lnTo>
                  <a:lnTo>
                    <a:pt x="136" y="627"/>
                  </a:lnTo>
                  <a:lnTo>
                    <a:pt x="136" y="625"/>
                  </a:lnTo>
                  <a:lnTo>
                    <a:pt x="136" y="623"/>
                  </a:lnTo>
                  <a:lnTo>
                    <a:pt x="136" y="621"/>
                  </a:lnTo>
                  <a:lnTo>
                    <a:pt x="138" y="621"/>
                  </a:lnTo>
                  <a:lnTo>
                    <a:pt x="138" y="619"/>
                  </a:lnTo>
                  <a:lnTo>
                    <a:pt x="138" y="617"/>
                  </a:lnTo>
                  <a:lnTo>
                    <a:pt x="138" y="615"/>
                  </a:lnTo>
                  <a:lnTo>
                    <a:pt x="138" y="613"/>
                  </a:lnTo>
                  <a:lnTo>
                    <a:pt x="140" y="611"/>
                  </a:lnTo>
                  <a:lnTo>
                    <a:pt x="140" y="609"/>
                  </a:lnTo>
                  <a:lnTo>
                    <a:pt x="140" y="607"/>
                  </a:lnTo>
                  <a:lnTo>
                    <a:pt x="140" y="605"/>
                  </a:lnTo>
                  <a:lnTo>
                    <a:pt x="140" y="603"/>
                  </a:lnTo>
                  <a:lnTo>
                    <a:pt x="142" y="603"/>
                  </a:lnTo>
                  <a:lnTo>
                    <a:pt x="142" y="601"/>
                  </a:lnTo>
                  <a:lnTo>
                    <a:pt x="142" y="599"/>
                  </a:lnTo>
                  <a:lnTo>
                    <a:pt x="142" y="597"/>
                  </a:lnTo>
                  <a:lnTo>
                    <a:pt x="142" y="595"/>
                  </a:lnTo>
                  <a:lnTo>
                    <a:pt x="142" y="593"/>
                  </a:lnTo>
                  <a:lnTo>
                    <a:pt x="144" y="593"/>
                  </a:lnTo>
                  <a:lnTo>
                    <a:pt x="144" y="591"/>
                  </a:lnTo>
                  <a:lnTo>
                    <a:pt x="144" y="589"/>
                  </a:lnTo>
                  <a:lnTo>
                    <a:pt x="144" y="587"/>
                  </a:lnTo>
                  <a:lnTo>
                    <a:pt x="144" y="585"/>
                  </a:lnTo>
                  <a:lnTo>
                    <a:pt x="146" y="585"/>
                  </a:lnTo>
                  <a:lnTo>
                    <a:pt x="146" y="583"/>
                  </a:lnTo>
                  <a:lnTo>
                    <a:pt x="146" y="581"/>
                  </a:lnTo>
                  <a:lnTo>
                    <a:pt x="146" y="580"/>
                  </a:lnTo>
                  <a:lnTo>
                    <a:pt x="146" y="578"/>
                  </a:lnTo>
                  <a:lnTo>
                    <a:pt x="146" y="576"/>
                  </a:lnTo>
                  <a:lnTo>
                    <a:pt x="146" y="574"/>
                  </a:lnTo>
                  <a:lnTo>
                    <a:pt x="148" y="574"/>
                  </a:lnTo>
                  <a:lnTo>
                    <a:pt x="148" y="572"/>
                  </a:lnTo>
                  <a:lnTo>
                    <a:pt x="148" y="570"/>
                  </a:lnTo>
                  <a:lnTo>
                    <a:pt x="148" y="568"/>
                  </a:lnTo>
                  <a:lnTo>
                    <a:pt x="148" y="566"/>
                  </a:lnTo>
                  <a:lnTo>
                    <a:pt x="150" y="566"/>
                  </a:lnTo>
                  <a:lnTo>
                    <a:pt x="150" y="564"/>
                  </a:lnTo>
                  <a:lnTo>
                    <a:pt x="150" y="562"/>
                  </a:lnTo>
                  <a:lnTo>
                    <a:pt x="150" y="560"/>
                  </a:lnTo>
                  <a:lnTo>
                    <a:pt x="150" y="558"/>
                  </a:lnTo>
                  <a:lnTo>
                    <a:pt x="150" y="556"/>
                  </a:lnTo>
                  <a:lnTo>
                    <a:pt x="152" y="556"/>
                  </a:lnTo>
                  <a:lnTo>
                    <a:pt x="152" y="554"/>
                  </a:lnTo>
                  <a:lnTo>
                    <a:pt x="152" y="552"/>
                  </a:lnTo>
                  <a:lnTo>
                    <a:pt x="152" y="550"/>
                  </a:lnTo>
                  <a:lnTo>
                    <a:pt x="152" y="548"/>
                  </a:lnTo>
                  <a:lnTo>
                    <a:pt x="152" y="546"/>
                  </a:lnTo>
                  <a:lnTo>
                    <a:pt x="152" y="544"/>
                  </a:lnTo>
                  <a:lnTo>
                    <a:pt x="152" y="542"/>
                  </a:lnTo>
                  <a:lnTo>
                    <a:pt x="154" y="540"/>
                  </a:lnTo>
                  <a:lnTo>
                    <a:pt x="154" y="538"/>
                  </a:lnTo>
                  <a:lnTo>
                    <a:pt x="154" y="536"/>
                  </a:lnTo>
                  <a:lnTo>
                    <a:pt x="154" y="534"/>
                  </a:lnTo>
                  <a:lnTo>
                    <a:pt x="154" y="532"/>
                  </a:lnTo>
                  <a:lnTo>
                    <a:pt x="154" y="530"/>
                  </a:lnTo>
                  <a:lnTo>
                    <a:pt x="154" y="528"/>
                  </a:lnTo>
                  <a:lnTo>
                    <a:pt x="154" y="526"/>
                  </a:lnTo>
                  <a:lnTo>
                    <a:pt x="154" y="524"/>
                  </a:lnTo>
                  <a:lnTo>
                    <a:pt x="156" y="522"/>
                  </a:lnTo>
                  <a:lnTo>
                    <a:pt x="156" y="520"/>
                  </a:lnTo>
                  <a:lnTo>
                    <a:pt x="156" y="518"/>
                  </a:lnTo>
                  <a:lnTo>
                    <a:pt x="156" y="516"/>
                  </a:lnTo>
                  <a:lnTo>
                    <a:pt x="156" y="514"/>
                  </a:lnTo>
                  <a:lnTo>
                    <a:pt x="156" y="513"/>
                  </a:lnTo>
                  <a:lnTo>
                    <a:pt x="156" y="511"/>
                  </a:lnTo>
                  <a:lnTo>
                    <a:pt x="156" y="509"/>
                  </a:lnTo>
                  <a:lnTo>
                    <a:pt x="156" y="507"/>
                  </a:lnTo>
                  <a:lnTo>
                    <a:pt x="156" y="505"/>
                  </a:lnTo>
                  <a:lnTo>
                    <a:pt x="158" y="505"/>
                  </a:lnTo>
                  <a:lnTo>
                    <a:pt x="158" y="503"/>
                  </a:lnTo>
                  <a:lnTo>
                    <a:pt x="158" y="501"/>
                  </a:lnTo>
                  <a:lnTo>
                    <a:pt x="158" y="499"/>
                  </a:lnTo>
                  <a:lnTo>
                    <a:pt x="158" y="497"/>
                  </a:lnTo>
                  <a:lnTo>
                    <a:pt x="158" y="495"/>
                  </a:lnTo>
                  <a:lnTo>
                    <a:pt x="158" y="493"/>
                  </a:lnTo>
                  <a:lnTo>
                    <a:pt x="158" y="491"/>
                  </a:lnTo>
                  <a:lnTo>
                    <a:pt x="158" y="489"/>
                  </a:lnTo>
                  <a:lnTo>
                    <a:pt x="158" y="487"/>
                  </a:lnTo>
                  <a:lnTo>
                    <a:pt x="158" y="485"/>
                  </a:lnTo>
                  <a:lnTo>
                    <a:pt x="158" y="483"/>
                  </a:lnTo>
                  <a:lnTo>
                    <a:pt x="158" y="481"/>
                  </a:lnTo>
                  <a:lnTo>
                    <a:pt x="158" y="479"/>
                  </a:lnTo>
                  <a:lnTo>
                    <a:pt x="158" y="477"/>
                  </a:lnTo>
                  <a:lnTo>
                    <a:pt x="158" y="475"/>
                  </a:lnTo>
                  <a:lnTo>
                    <a:pt x="158" y="473"/>
                  </a:lnTo>
                  <a:lnTo>
                    <a:pt x="158" y="471"/>
                  </a:lnTo>
                  <a:lnTo>
                    <a:pt x="158" y="469"/>
                  </a:lnTo>
                  <a:lnTo>
                    <a:pt x="158" y="467"/>
                  </a:lnTo>
                  <a:lnTo>
                    <a:pt x="158" y="465"/>
                  </a:lnTo>
                  <a:lnTo>
                    <a:pt x="158" y="463"/>
                  </a:lnTo>
                  <a:lnTo>
                    <a:pt x="158" y="461"/>
                  </a:lnTo>
                  <a:lnTo>
                    <a:pt x="158" y="459"/>
                  </a:lnTo>
                  <a:lnTo>
                    <a:pt x="158" y="457"/>
                  </a:lnTo>
                  <a:lnTo>
                    <a:pt x="158" y="455"/>
                  </a:lnTo>
                  <a:lnTo>
                    <a:pt x="158" y="453"/>
                  </a:lnTo>
                  <a:lnTo>
                    <a:pt x="158" y="451"/>
                  </a:lnTo>
                  <a:lnTo>
                    <a:pt x="158" y="449"/>
                  </a:lnTo>
                  <a:lnTo>
                    <a:pt x="158" y="447"/>
                  </a:lnTo>
                  <a:lnTo>
                    <a:pt x="158" y="446"/>
                  </a:lnTo>
                  <a:lnTo>
                    <a:pt x="158" y="444"/>
                  </a:lnTo>
                  <a:lnTo>
                    <a:pt x="158" y="442"/>
                  </a:lnTo>
                  <a:lnTo>
                    <a:pt x="158" y="440"/>
                  </a:lnTo>
                  <a:lnTo>
                    <a:pt x="158" y="438"/>
                  </a:lnTo>
                  <a:lnTo>
                    <a:pt x="158" y="436"/>
                  </a:lnTo>
                  <a:lnTo>
                    <a:pt x="158" y="434"/>
                  </a:lnTo>
                  <a:lnTo>
                    <a:pt x="158" y="432"/>
                  </a:lnTo>
                  <a:lnTo>
                    <a:pt x="158" y="430"/>
                  </a:lnTo>
                  <a:lnTo>
                    <a:pt x="158" y="428"/>
                  </a:lnTo>
                  <a:lnTo>
                    <a:pt x="158" y="426"/>
                  </a:lnTo>
                  <a:lnTo>
                    <a:pt x="158" y="424"/>
                  </a:lnTo>
                  <a:lnTo>
                    <a:pt x="158" y="422"/>
                  </a:lnTo>
                  <a:lnTo>
                    <a:pt x="158" y="420"/>
                  </a:lnTo>
                  <a:lnTo>
                    <a:pt x="158" y="418"/>
                  </a:lnTo>
                  <a:lnTo>
                    <a:pt x="158" y="416"/>
                  </a:lnTo>
                  <a:lnTo>
                    <a:pt x="156" y="416"/>
                  </a:lnTo>
                  <a:lnTo>
                    <a:pt x="156" y="414"/>
                  </a:lnTo>
                  <a:lnTo>
                    <a:pt x="156" y="412"/>
                  </a:lnTo>
                  <a:lnTo>
                    <a:pt x="156" y="410"/>
                  </a:lnTo>
                  <a:lnTo>
                    <a:pt x="156" y="408"/>
                  </a:lnTo>
                  <a:lnTo>
                    <a:pt x="156" y="406"/>
                  </a:lnTo>
                  <a:lnTo>
                    <a:pt x="156" y="404"/>
                  </a:lnTo>
                  <a:lnTo>
                    <a:pt x="156" y="402"/>
                  </a:lnTo>
                  <a:lnTo>
                    <a:pt x="156" y="400"/>
                  </a:lnTo>
                  <a:lnTo>
                    <a:pt x="156" y="398"/>
                  </a:lnTo>
                  <a:lnTo>
                    <a:pt x="156" y="396"/>
                  </a:lnTo>
                  <a:lnTo>
                    <a:pt x="156" y="394"/>
                  </a:lnTo>
                  <a:lnTo>
                    <a:pt x="156" y="392"/>
                  </a:lnTo>
                  <a:lnTo>
                    <a:pt x="156" y="390"/>
                  </a:lnTo>
                  <a:lnTo>
                    <a:pt x="154" y="390"/>
                  </a:lnTo>
                  <a:lnTo>
                    <a:pt x="154" y="388"/>
                  </a:lnTo>
                  <a:lnTo>
                    <a:pt x="154" y="386"/>
                  </a:lnTo>
                  <a:lnTo>
                    <a:pt x="154" y="384"/>
                  </a:lnTo>
                  <a:lnTo>
                    <a:pt x="154" y="382"/>
                  </a:lnTo>
                  <a:lnTo>
                    <a:pt x="154" y="380"/>
                  </a:lnTo>
                  <a:lnTo>
                    <a:pt x="154" y="378"/>
                  </a:lnTo>
                  <a:lnTo>
                    <a:pt x="154" y="371"/>
                  </a:lnTo>
                  <a:lnTo>
                    <a:pt x="154" y="369"/>
                  </a:lnTo>
                  <a:lnTo>
                    <a:pt x="154" y="367"/>
                  </a:lnTo>
                  <a:lnTo>
                    <a:pt x="152" y="363"/>
                  </a:lnTo>
                  <a:lnTo>
                    <a:pt x="152" y="361"/>
                  </a:lnTo>
                  <a:lnTo>
                    <a:pt x="152" y="359"/>
                  </a:lnTo>
                  <a:lnTo>
                    <a:pt x="152" y="357"/>
                  </a:lnTo>
                  <a:lnTo>
                    <a:pt x="152" y="355"/>
                  </a:lnTo>
                  <a:lnTo>
                    <a:pt x="152" y="353"/>
                  </a:lnTo>
                  <a:lnTo>
                    <a:pt x="150" y="349"/>
                  </a:lnTo>
                  <a:lnTo>
                    <a:pt x="150" y="347"/>
                  </a:lnTo>
                  <a:lnTo>
                    <a:pt x="150" y="345"/>
                  </a:lnTo>
                  <a:lnTo>
                    <a:pt x="150" y="341"/>
                  </a:lnTo>
                  <a:lnTo>
                    <a:pt x="150" y="339"/>
                  </a:lnTo>
                  <a:lnTo>
                    <a:pt x="148" y="335"/>
                  </a:lnTo>
                  <a:lnTo>
                    <a:pt x="148" y="333"/>
                  </a:lnTo>
                  <a:lnTo>
                    <a:pt x="148" y="329"/>
                  </a:lnTo>
                  <a:lnTo>
                    <a:pt x="146" y="325"/>
                  </a:lnTo>
                  <a:lnTo>
                    <a:pt x="146" y="323"/>
                  </a:lnTo>
                  <a:lnTo>
                    <a:pt x="146" y="321"/>
                  </a:lnTo>
                  <a:lnTo>
                    <a:pt x="146" y="317"/>
                  </a:lnTo>
                  <a:lnTo>
                    <a:pt x="144" y="315"/>
                  </a:lnTo>
                  <a:lnTo>
                    <a:pt x="144" y="311"/>
                  </a:lnTo>
                  <a:lnTo>
                    <a:pt x="142" y="308"/>
                  </a:lnTo>
                  <a:lnTo>
                    <a:pt x="142" y="304"/>
                  </a:lnTo>
                  <a:lnTo>
                    <a:pt x="142" y="302"/>
                  </a:lnTo>
                  <a:lnTo>
                    <a:pt x="142" y="300"/>
                  </a:lnTo>
                  <a:lnTo>
                    <a:pt x="140" y="298"/>
                  </a:lnTo>
                  <a:lnTo>
                    <a:pt x="140" y="296"/>
                  </a:lnTo>
                  <a:lnTo>
                    <a:pt x="140" y="294"/>
                  </a:lnTo>
                  <a:lnTo>
                    <a:pt x="140" y="292"/>
                  </a:lnTo>
                  <a:lnTo>
                    <a:pt x="138" y="292"/>
                  </a:lnTo>
                  <a:lnTo>
                    <a:pt x="138" y="290"/>
                  </a:lnTo>
                  <a:lnTo>
                    <a:pt x="138" y="286"/>
                  </a:lnTo>
                  <a:lnTo>
                    <a:pt x="136" y="286"/>
                  </a:lnTo>
                  <a:lnTo>
                    <a:pt x="136" y="284"/>
                  </a:lnTo>
                  <a:lnTo>
                    <a:pt x="136" y="282"/>
                  </a:lnTo>
                  <a:lnTo>
                    <a:pt x="136" y="280"/>
                  </a:lnTo>
                  <a:lnTo>
                    <a:pt x="134" y="280"/>
                  </a:lnTo>
                  <a:lnTo>
                    <a:pt x="134" y="278"/>
                  </a:lnTo>
                  <a:lnTo>
                    <a:pt x="134" y="276"/>
                  </a:lnTo>
                  <a:lnTo>
                    <a:pt x="134" y="274"/>
                  </a:lnTo>
                  <a:lnTo>
                    <a:pt x="132" y="272"/>
                  </a:lnTo>
                  <a:lnTo>
                    <a:pt x="132" y="270"/>
                  </a:lnTo>
                  <a:lnTo>
                    <a:pt x="132" y="268"/>
                  </a:lnTo>
                  <a:lnTo>
                    <a:pt x="132" y="266"/>
                  </a:lnTo>
                  <a:lnTo>
                    <a:pt x="130" y="264"/>
                  </a:lnTo>
                  <a:lnTo>
                    <a:pt x="130" y="262"/>
                  </a:lnTo>
                  <a:lnTo>
                    <a:pt x="130" y="260"/>
                  </a:lnTo>
                  <a:lnTo>
                    <a:pt x="129" y="260"/>
                  </a:lnTo>
                  <a:lnTo>
                    <a:pt x="129" y="258"/>
                  </a:lnTo>
                  <a:lnTo>
                    <a:pt x="129" y="256"/>
                  </a:lnTo>
                  <a:lnTo>
                    <a:pt x="129" y="254"/>
                  </a:lnTo>
                  <a:lnTo>
                    <a:pt x="127" y="254"/>
                  </a:lnTo>
                  <a:lnTo>
                    <a:pt x="127" y="252"/>
                  </a:lnTo>
                  <a:lnTo>
                    <a:pt x="127" y="250"/>
                  </a:lnTo>
                  <a:lnTo>
                    <a:pt x="125" y="248"/>
                  </a:lnTo>
                  <a:lnTo>
                    <a:pt x="125" y="246"/>
                  </a:lnTo>
                  <a:lnTo>
                    <a:pt x="125" y="244"/>
                  </a:lnTo>
                  <a:lnTo>
                    <a:pt x="123" y="243"/>
                  </a:lnTo>
                  <a:lnTo>
                    <a:pt x="123" y="241"/>
                  </a:lnTo>
                  <a:lnTo>
                    <a:pt x="123" y="239"/>
                  </a:lnTo>
                  <a:lnTo>
                    <a:pt x="121" y="239"/>
                  </a:lnTo>
                  <a:lnTo>
                    <a:pt x="121" y="237"/>
                  </a:lnTo>
                  <a:lnTo>
                    <a:pt x="119" y="233"/>
                  </a:lnTo>
                  <a:lnTo>
                    <a:pt x="119" y="231"/>
                  </a:lnTo>
                  <a:lnTo>
                    <a:pt x="119" y="229"/>
                  </a:lnTo>
                  <a:lnTo>
                    <a:pt x="117" y="229"/>
                  </a:lnTo>
                  <a:lnTo>
                    <a:pt x="117" y="225"/>
                  </a:lnTo>
                  <a:lnTo>
                    <a:pt x="115" y="223"/>
                  </a:lnTo>
                  <a:lnTo>
                    <a:pt x="115" y="221"/>
                  </a:lnTo>
                  <a:lnTo>
                    <a:pt x="113" y="219"/>
                  </a:lnTo>
                  <a:lnTo>
                    <a:pt x="111" y="215"/>
                  </a:lnTo>
                  <a:lnTo>
                    <a:pt x="111" y="213"/>
                  </a:lnTo>
                  <a:lnTo>
                    <a:pt x="109" y="211"/>
                  </a:lnTo>
                  <a:lnTo>
                    <a:pt x="109" y="209"/>
                  </a:lnTo>
                  <a:lnTo>
                    <a:pt x="109" y="207"/>
                  </a:lnTo>
                  <a:lnTo>
                    <a:pt x="107" y="207"/>
                  </a:lnTo>
                  <a:lnTo>
                    <a:pt x="107" y="205"/>
                  </a:lnTo>
                  <a:lnTo>
                    <a:pt x="105" y="203"/>
                  </a:lnTo>
                  <a:lnTo>
                    <a:pt x="105" y="201"/>
                  </a:lnTo>
                  <a:lnTo>
                    <a:pt x="103" y="197"/>
                  </a:lnTo>
                  <a:lnTo>
                    <a:pt x="101" y="195"/>
                  </a:lnTo>
                  <a:lnTo>
                    <a:pt x="101" y="193"/>
                  </a:lnTo>
                  <a:lnTo>
                    <a:pt x="99" y="193"/>
                  </a:lnTo>
                  <a:lnTo>
                    <a:pt x="99" y="191"/>
                  </a:lnTo>
                  <a:lnTo>
                    <a:pt x="97" y="189"/>
                  </a:lnTo>
                  <a:lnTo>
                    <a:pt x="97" y="187"/>
                  </a:lnTo>
                  <a:lnTo>
                    <a:pt x="95" y="187"/>
                  </a:lnTo>
                  <a:lnTo>
                    <a:pt x="93" y="183"/>
                  </a:lnTo>
                  <a:lnTo>
                    <a:pt x="91" y="181"/>
                  </a:lnTo>
                  <a:lnTo>
                    <a:pt x="91" y="179"/>
                  </a:lnTo>
                  <a:lnTo>
                    <a:pt x="89" y="179"/>
                  </a:lnTo>
                  <a:lnTo>
                    <a:pt x="89" y="177"/>
                  </a:lnTo>
                  <a:lnTo>
                    <a:pt x="87" y="177"/>
                  </a:lnTo>
                  <a:lnTo>
                    <a:pt x="85" y="176"/>
                  </a:lnTo>
                  <a:lnTo>
                    <a:pt x="83" y="174"/>
                  </a:lnTo>
                  <a:lnTo>
                    <a:pt x="81" y="172"/>
                  </a:lnTo>
                  <a:lnTo>
                    <a:pt x="81" y="170"/>
                  </a:lnTo>
                  <a:lnTo>
                    <a:pt x="79" y="168"/>
                  </a:lnTo>
                  <a:lnTo>
                    <a:pt x="77" y="166"/>
                  </a:lnTo>
                  <a:lnTo>
                    <a:pt x="75" y="166"/>
                  </a:lnTo>
                  <a:lnTo>
                    <a:pt x="73" y="164"/>
                  </a:lnTo>
                  <a:lnTo>
                    <a:pt x="71" y="162"/>
                  </a:lnTo>
                  <a:lnTo>
                    <a:pt x="69" y="160"/>
                  </a:lnTo>
                  <a:lnTo>
                    <a:pt x="69" y="158"/>
                  </a:lnTo>
                  <a:lnTo>
                    <a:pt x="67" y="158"/>
                  </a:lnTo>
                  <a:lnTo>
                    <a:pt x="67" y="156"/>
                  </a:lnTo>
                  <a:lnTo>
                    <a:pt x="65" y="156"/>
                  </a:lnTo>
                  <a:lnTo>
                    <a:pt x="63" y="154"/>
                  </a:lnTo>
                  <a:lnTo>
                    <a:pt x="63" y="152"/>
                  </a:lnTo>
                  <a:lnTo>
                    <a:pt x="61" y="152"/>
                  </a:lnTo>
                  <a:lnTo>
                    <a:pt x="61" y="150"/>
                  </a:lnTo>
                  <a:lnTo>
                    <a:pt x="60" y="148"/>
                  </a:lnTo>
                  <a:lnTo>
                    <a:pt x="58" y="146"/>
                  </a:lnTo>
                  <a:lnTo>
                    <a:pt x="58" y="144"/>
                  </a:lnTo>
                  <a:lnTo>
                    <a:pt x="56" y="144"/>
                  </a:lnTo>
                  <a:lnTo>
                    <a:pt x="54" y="142"/>
                  </a:lnTo>
                  <a:lnTo>
                    <a:pt x="52" y="140"/>
                  </a:lnTo>
                  <a:lnTo>
                    <a:pt x="50" y="140"/>
                  </a:lnTo>
                  <a:lnTo>
                    <a:pt x="50" y="138"/>
                  </a:lnTo>
                  <a:lnTo>
                    <a:pt x="48" y="138"/>
                  </a:lnTo>
                  <a:lnTo>
                    <a:pt x="46" y="136"/>
                  </a:lnTo>
                  <a:lnTo>
                    <a:pt x="44" y="134"/>
                  </a:lnTo>
                  <a:lnTo>
                    <a:pt x="42" y="134"/>
                  </a:lnTo>
                  <a:lnTo>
                    <a:pt x="42" y="132"/>
                  </a:lnTo>
                  <a:lnTo>
                    <a:pt x="40" y="132"/>
                  </a:lnTo>
                  <a:lnTo>
                    <a:pt x="40" y="130"/>
                  </a:lnTo>
                  <a:lnTo>
                    <a:pt x="38" y="130"/>
                  </a:lnTo>
                  <a:lnTo>
                    <a:pt x="36" y="128"/>
                  </a:lnTo>
                  <a:lnTo>
                    <a:pt x="36" y="126"/>
                  </a:lnTo>
                  <a:lnTo>
                    <a:pt x="34" y="126"/>
                  </a:lnTo>
                  <a:lnTo>
                    <a:pt x="34" y="124"/>
                  </a:lnTo>
                  <a:lnTo>
                    <a:pt x="32" y="122"/>
                  </a:lnTo>
                  <a:lnTo>
                    <a:pt x="30" y="120"/>
                  </a:lnTo>
                  <a:lnTo>
                    <a:pt x="26" y="118"/>
                  </a:lnTo>
                  <a:lnTo>
                    <a:pt x="26" y="116"/>
                  </a:lnTo>
                  <a:lnTo>
                    <a:pt x="24" y="116"/>
                  </a:lnTo>
                  <a:lnTo>
                    <a:pt x="22" y="114"/>
                  </a:lnTo>
                  <a:lnTo>
                    <a:pt x="20" y="112"/>
                  </a:lnTo>
                  <a:lnTo>
                    <a:pt x="18" y="110"/>
                  </a:lnTo>
                  <a:lnTo>
                    <a:pt x="16" y="110"/>
                  </a:lnTo>
                  <a:lnTo>
                    <a:pt x="16" y="109"/>
                  </a:lnTo>
                  <a:lnTo>
                    <a:pt x="14" y="109"/>
                  </a:lnTo>
                  <a:lnTo>
                    <a:pt x="14" y="107"/>
                  </a:lnTo>
                  <a:lnTo>
                    <a:pt x="14" y="105"/>
                  </a:lnTo>
                  <a:lnTo>
                    <a:pt x="12" y="103"/>
                  </a:lnTo>
                  <a:lnTo>
                    <a:pt x="10" y="101"/>
                  </a:lnTo>
                  <a:lnTo>
                    <a:pt x="8" y="99"/>
                  </a:lnTo>
                  <a:lnTo>
                    <a:pt x="6" y="97"/>
                  </a:lnTo>
                  <a:lnTo>
                    <a:pt x="4" y="97"/>
                  </a:lnTo>
                  <a:lnTo>
                    <a:pt x="4" y="95"/>
                  </a:lnTo>
                  <a:lnTo>
                    <a:pt x="2" y="93"/>
                  </a:lnTo>
                  <a:lnTo>
                    <a:pt x="2" y="91"/>
                  </a:lnTo>
                  <a:lnTo>
                    <a:pt x="2" y="89"/>
                  </a:lnTo>
                  <a:lnTo>
                    <a:pt x="2" y="87"/>
                  </a:lnTo>
                  <a:lnTo>
                    <a:pt x="2" y="85"/>
                  </a:lnTo>
                  <a:lnTo>
                    <a:pt x="2" y="83"/>
                  </a:lnTo>
                  <a:lnTo>
                    <a:pt x="0" y="73"/>
                  </a:lnTo>
                  <a:lnTo>
                    <a:pt x="2" y="71"/>
                  </a:lnTo>
                  <a:lnTo>
                    <a:pt x="4" y="69"/>
                  </a:lnTo>
                  <a:lnTo>
                    <a:pt x="12" y="67"/>
                  </a:lnTo>
                  <a:lnTo>
                    <a:pt x="16" y="69"/>
                  </a:lnTo>
                  <a:lnTo>
                    <a:pt x="20" y="69"/>
                  </a:lnTo>
                  <a:lnTo>
                    <a:pt x="24" y="69"/>
                  </a:lnTo>
                  <a:lnTo>
                    <a:pt x="26" y="71"/>
                  </a:lnTo>
                  <a:lnTo>
                    <a:pt x="30" y="73"/>
                  </a:lnTo>
                  <a:lnTo>
                    <a:pt x="32" y="73"/>
                  </a:lnTo>
                  <a:lnTo>
                    <a:pt x="36" y="77"/>
                  </a:lnTo>
                  <a:lnTo>
                    <a:pt x="42" y="81"/>
                  </a:lnTo>
                  <a:lnTo>
                    <a:pt x="46" y="85"/>
                  </a:lnTo>
                  <a:lnTo>
                    <a:pt x="50" y="89"/>
                  </a:lnTo>
                  <a:lnTo>
                    <a:pt x="52" y="91"/>
                  </a:lnTo>
                  <a:lnTo>
                    <a:pt x="56" y="95"/>
                  </a:lnTo>
                  <a:lnTo>
                    <a:pt x="60" y="99"/>
                  </a:lnTo>
                  <a:lnTo>
                    <a:pt x="63" y="103"/>
                  </a:lnTo>
                  <a:lnTo>
                    <a:pt x="67" y="107"/>
                  </a:lnTo>
                  <a:lnTo>
                    <a:pt x="69" y="107"/>
                  </a:lnTo>
                  <a:lnTo>
                    <a:pt x="73" y="109"/>
                  </a:lnTo>
                  <a:lnTo>
                    <a:pt x="75" y="110"/>
                  </a:lnTo>
                  <a:lnTo>
                    <a:pt x="77" y="110"/>
                  </a:lnTo>
                  <a:lnTo>
                    <a:pt x="79" y="112"/>
                  </a:lnTo>
                  <a:lnTo>
                    <a:pt x="81" y="112"/>
                  </a:lnTo>
                  <a:lnTo>
                    <a:pt x="87" y="116"/>
                  </a:lnTo>
                  <a:lnTo>
                    <a:pt x="111" y="130"/>
                  </a:lnTo>
                  <a:lnTo>
                    <a:pt x="123" y="132"/>
                  </a:lnTo>
                  <a:lnTo>
                    <a:pt x="130" y="132"/>
                  </a:lnTo>
                  <a:lnTo>
                    <a:pt x="132" y="132"/>
                  </a:lnTo>
                  <a:lnTo>
                    <a:pt x="132" y="134"/>
                  </a:lnTo>
                  <a:lnTo>
                    <a:pt x="150" y="134"/>
                  </a:lnTo>
                  <a:lnTo>
                    <a:pt x="172" y="130"/>
                  </a:lnTo>
                  <a:lnTo>
                    <a:pt x="188" y="120"/>
                  </a:lnTo>
                  <a:lnTo>
                    <a:pt x="196" y="109"/>
                  </a:lnTo>
                  <a:lnTo>
                    <a:pt x="205" y="91"/>
                  </a:lnTo>
                  <a:lnTo>
                    <a:pt x="213" y="81"/>
                  </a:lnTo>
                  <a:lnTo>
                    <a:pt x="213" y="77"/>
                  </a:lnTo>
                  <a:lnTo>
                    <a:pt x="201" y="59"/>
                  </a:lnTo>
                  <a:lnTo>
                    <a:pt x="209" y="53"/>
                  </a:lnTo>
                  <a:lnTo>
                    <a:pt x="211" y="53"/>
                  </a:lnTo>
                  <a:lnTo>
                    <a:pt x="213" y="53"/>
                  </a:lnTo>
                  <a:lnTo>
                    <a:pt x="215" y="53"/>
                  </a:lnTo>
                  <a:lnTo>
                    <a:pt x="217" y="53"/>
                  </a:lnTo>
                  <a:lnTo>
                    <a:pt x="219" y="53"/>
                  </a:lnTo>
                  <a:lnTo>
                    <a:pt x="219" y="55"/>
                  </a:lnTo>
                  <a:lnTo>
                    <a:pt x="221" y="55"/>
                  </a:lnTo>
                  <a:lnTo>
                    <a:pt x="223" y="55"/>
                  </a:lnTo>
                  <a:lnTo>
                    <a:pt x="225" y="55"/>
                  </a:lnTo>
                  <a:lnTo>
                    <a:pt x="227" y="55"/>
                  </a:lnTo>
                  <a:lnTo>
                    <a:pt x="227" y="57"/>
                  </a:lnTo>
                  <a:lnTo>
                    <a:pt x="229" y="57"/>
                  </a:lnTo>
                  <a:lnTo>
                    <a:pt x="231" y="57"/>
                  </a:lnTo>
                  <a:lnTo>
                    <a:pt x="233" y="57"/>
                  </a:lnTo>
                  <a:lnTo>
                    <a:pt x="233" y="55"/>
                  </a:lnTo>
                  <a:lnTo>
                    <a:pt x="235" y="55"/>
                  </a:lnTo>
                  <a:lnTo>
                    <a:pt x="235" y="53"/>
                  </a:lnTo>
                  <a:lnTo>
                    <a:pt x="235" y="51"/>
                  </a:lnTo>
                  <a:lnTo>
                    <a:pt x="237" y="51"/>
                  </a:lnTo>
                  <a:lnTo>
                    <a:pt x="239" y="53"/>
                  </a:lnTo>
                  <a:lnTo>
                    <a:pt x="241" y="53"/>
                  </a:lnTo>
                  <a:lnTo>
                    <a:pt x="241" y="51"/>
                  </a:lnTo>
                  <a:lnTo>
                    <a:pt x="241" y="49"/>
                  </a:lnTo>
                  <a:lnTo>
                    <a:pt x="239" y="49"/>
                  </a:lnTo>
                  <a:lnTo>
                    <a:pt x="241" y="47"/>
                  </a:lnTo>
                  <a:lnTo>
                    <a:pt x="243" y="47"/>
                  </a:lnTo>
                  <a:lnTo>
                    <a:pt x="243" y="49"/>
                  </a:lnTo>
                  <a:lnTo>
                    <a:pt x="245" y="49"/>
                  </a:lnTo>
                  <a:lnTo>
                    <a:pt x="247" y="49"/>
                  </a:lnTo>
                  <a:lnTo>
                    <a:pt x="247" y="47"/>
                  </a:lnTo>
                  <a:lnTo>
                    <a:pt x="245" y="47"/>
                  </a:lnTo>
                  <a:lnTo>
                    <a:pt x="245" y="45"/>
                  </a:lnTo>
                  <a:lnTo>
                    <a:pt x="247" y="45"/>
                  </a:lnTo>
                  <a:lnTo>
                    <a:pt x="249" y="45"/>
                  </a:lnTo>
                  <a:lnTo>
                    <a:pt x="249" y="43"/>
                  </a:lnTo>
                  <a:lnTo>
                    <a:pt x="251" y="43"/>
                  </a:lnTo>
                  <a:lnTo>
                    <a:pt x="251" y="42"/>
                  </a:lnTo>
                  <a:lnTo>
                    <a:pt x="253" y="42"/>
                  </a:lnTo>
                  <a:lnTo>
                    <a:pt x="253" y="40"/>
                  </a:lnTo>
                  <a:lnTo>
                    <a:pt x="253" y="38"/>
                  </a:lnTo>
                  <a:lnTo>
                    <a:pt x="255" y="38"/>
                  </a:lnTo>
                  <a:lnTo>
                    <a:pt x="257" y="36"/>
                  </a:lnTo>
                  <a:lnTo>
                    <a:pt x="259" y="36"/>
                  </a:lnTo>
                  <a:lnTo>
                    <a:pt x="259" y="34"/>
                  </a:lnTo>
                  <a:lnTo>
                    <a:pt x="259" y="32"/>
                  </a:lnTo>
                  <a:lnTo>
                    <a:pt x="261" y="32"/>
                  </a:lnTo>
                  <a:lnTo>
                    <a:pt x="263" y="32"/>
                  </a:lnTo>
                  <a:lnTo>
                    <a:pt x="263" y="30"/>
                  </a:lnTo>
                  <a:lnTo>
                    <a:pt x="265" y="30"/>
                  </a:lnTo>
                  <a:lnTo>
                    <a:pt x="265" y="28"/>
                  </a:lnTo>
                  <a:lnTo>
                    <a:pt x="265" y="26"/>
                  </a:lnTo>
                  <a:lnTo>
                    <a:pt x="267" y="26"/>
                  </a:lnTo>
                  <a:lnTo>
                    <a:pt x="267" y="24"/>
                  </a:lnTo>
                  <a:lnTo>
                    <a:pt x="268" y="24"/>
                  </a:lnTo>
                  <a:lnTo>
                    <a:pt x="268" y="22"/>
                  </a:lnTo>
                  <a:lnTo>
                    <a:pt x="270" y="22"/>
                  </a:lnTo>
                  <a:lnTo>
                    <a:pt x="270" y="20"/>
                  </a:lnTo>
                  <a:lnTo>
                    <a:pt x="270" y="18"/>
                  </a:lnTo>
                  <a:lnTo>
                    <a:pt x="270" y="16"/>
                  </a:lnTo>
                  <a:lnTo>
                    <a:pt x="272" y="14"/>
                  </a:lnTo>
                  <a:lnTo>
                    <a:pt x="274" y="14"/>
                  </a:lnTo>
                  <a:lnTo>
                    <a:pt x="276" y="14"/>
                  </a:lnTo>
                  <a:lnTo>
                    <a:pt x="276" y="12"/>
                  </a:lnTo>
                  <a:lnTo>
                    <a:pt x="276" y="14"/>
                  </a:lnTo>
                  <a:lnTo>
                    <a:pt x="278" y="12"/>
                  </a:lnTo>
                  <a:lnTo>
                    <a:pt x="280" y="12"/>
                  </a:lnTo>
                  <a:lnTo>
                    <a:pt x="282" y="12"/>
                  </a:lnTo>
                  <a:lnTo>
                    <a:pt x="284" y="12"/>
                  </a:lnTo>
                  <a:lnTo>
                    <a:pt x="284" y="10"/>
                  </a:lnTo>
                  <a:lnTo>
                    <a:pt x="286" y="10"/>
                  </a:lnTo>
                  <a:lnTo>
                    <a:pt x="288" y="10"/>
                  </a:lnTo>
                  <a:lnTo>
                    <a:pt x="290" y="8"/>
                  </a:lnTo>
                  <a:lnTo>
                    <a:pt x="290" y="10"/>
                  </a:lnTo>
                  <a:lnTo>
                    <a:pt x="292" y="10"/>
                  </a:lnTo>
                  <a:lnTo>
                    <a:pt x="294" y="10"/>
                  </a:lnTo>
                  <a:lnTo>
                    <a:pt x="294" y="8"/>
                  </a:lnTo>
                  <a:lnTo>
                    <a:pt x="296" y="8"/>
                  </a:lnTo>
                  <a:lnTo>
                    <a:pt x="298" y="8"/>
                  </a:lnTo>
                  <a:lnTo>
                    <a:pt x="300" y="6"/>
                  </a:lnTo>
                  <a:lnTo>
                    <a:pt x="302" y="6"/>
                  </a:lnTo>
                  <a:lnTo>
                    <a:pt x="302" y="8"/>
                  </a:lnTo>
                  <a:lnTo>
                    <a:pt x="302" y="6"/>
                  </a:lnTo>
                  <a:lnTo>
                    <a:pt x="304" y="6"/>
                  </a:lnTo>
                  <a:lnTo>
                    <a:pt x="306" y="6"/>
                  </a:lnTo>
                  <a:lnTo>
                    <a:pt x="308" y="6"/>
                  </a:lnTo>
                  <a:lnTo>
                    <a:pt x="310" y="6"/>
                  </a:lnTo>
                  <a:lnTo>
                    <a:pt x="312" y="6"/>
                  </a:lnTo>
                  <a:lnTo>
                    <a:pt x="314" y="6"/>
                  </a:lnTo>
                  <a:lnTo>
                    <a:pt x="316" y="6"/>
                  </a:lnTo>
                  <a:lnTo>
                    <a:pt x="318" y="6"/>
                  </a:lnTo>
                  <a:lnTo>
                    <a:pt x="320" y="6"/>
                  </a:lnTo>
                  <a:lnTo>
                    <a:pt x="320" y="4"/>
                  </a:lnTo>
                  <a:lnTo>
                    <a:pt x="322" y="4"/>
                  </a:lnTo>
                  <a:lnTo>
                    <a:pt x="324" y="4"/>
                  </a:lnTo>
                  <a:lnTo>
                    <a:pt x="326" y="4"/>
                  </a:lnTo>
                  <a:lnTo>
                    <a:pt x="328" y="4"/>
                  </a:lnTo>
                  <a:lnTo>
                    <a:pt x="330" y="4"/>
                  </a:lnTo>
                  <a:lnTo>
                    <a:pt x="332" y="4"/>
                  </a:lnTo>
                  <a:lnTo>
                    <a:pt x="334" y="4"/>
                  </a:lnTo>
                  <a:lnTo>
                    <a:pt x="334" y="2"/>
                  </a:lnTo>
                  <a:lnTo>
                    <a:pt x="336" y="2"/>
                  </a:lnTo>
                  <a:lnTo>
                    <a:pt x="337" y="2"/>
                  </a:lnTo>
                  <a:lnTo>
                    <a:pt x="339" y="2"/>
                  </a:lnTo>
                  <a:lnTo>
                    <a:pt x="341" y="2"/>
                  </a:lnTo>
                  <a:lnTo>
                    <a:pt x="341" y="0"/>
                  </a:lnTo>
                  <a:lnTo>
                    <a:pt x="343" y="0"/>
                  </a:lnTo>
                  <a:lnTo>
                    <a:pt x="345" y="0"/>
                  </a:lnTo>
                  <a:lnTo>
                    <a:pt x="347" y="0"/>
                  </a:lnTo>
                  <a:lnTo>
                    <a:pt x="349"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14" name="limites4">
            <a:extLst>
              <a:ext uri="{FF2B5EF4-FFF2-40B4-BE49-F238E27FC236}">
                <a16:creationId xmlns:a16="http://schemas.microsoft.com/office/drawing/2014/main" xmlns="" id="{00000000-0008-0000-0800-000005000000}"/>
              </a:ext>
            </a:extLst>
          </xdr:cNvPr>
          <xdr:cNvGrpSpPr/>
        </xdr:nvGrpSpPr>
        <xdr:grpSpPr>
          <a:xfrm>
            <a:off x="10715649" y="11164042"/>
            <a:ext cx="2713310" cy="3561159"/>
            <a:chOff x="3028950" y="657225"/>
            <a:chExt cx="3681413" cy="5530850"/>
          </a:xfrm>
        </xdr:grpSpPr>
        <xdr:sp macro="" textlink="">
          <xdr:nvSpPr>
            <xdr:cNvPr id="21" name="Freeform 6">
              <a:extLst>
                <a:ext uri="{FF2B5EF4-FFF2-40B4-BE49-F238E27FC236}">
                  <a16:creationId xmlns:a16="http://schemas.microsoft.com/office/drawing/2014/main" xmlns="" id="{00000000-0008-0000-0800-00000C000000}"/>
                </a:ext>
              </a:extLst>
            </xdr:cNvPr>
            <xdr:cNvSpPr>
              <a:spLocks/>
            </xdr:cNvSpPr>
          </xdr:nvSpPr>
          <xdr:spPr bwMode="auto">
            <a:xfrm>
              <a:off x="4459288" y="2170113"/>
              <a:ext cx="1301750" cy="301625"/>
            </a:xfrm>
            <a:custGeom>
              <a:avLst/>
              <a:gdLst>
                <a:gd name="T0" fmla="*/ 14 w 820"/>
                <a:gd name="T1" fmla="*/ 2 h 190"/>
                <a:gd name="T2" fmla="*/ 42 w 820"/>
                <a:gd name="T3" fmla="*/ 2 h 190"/>
                <a:gd name="T4" fmla="*/ 42 w 820"/>
                <a:gd name="T5" fmla="*/ 16 h 190"/>
                <a:gd name="T6" fmla="*/ 28 w 820"/>
                <a:gd name="T7" fmla="*/ 26 h 190"/>
                <a:gd name="T8" fmla="*/ 34 w 820"/>
                <a:gd name="T9" fmla="*/ 48 h 190"/>
                <a:gd name="T10" fmla="*/ 42 w 820"/>
                <a:gd name="T11" fmla="*/ 75 h 190"/>
                <a:gd name="T12" fmla="*/ 61 w 820"/>
                <a:gd name="T13" fmla="*/ 71 h 190"/>
                <a:gd name="T14" fmla="*/ 61 w 820"/>
                <a:gd name="T15" fmla="*/ 42 h 190"/>
                <a:gd name="T16" fmla="*/ 73 w 820"/>
                <a:gd name="T17" fmla="*/ 16 h 190"/>
                <a:gd name="T18" fmla="*/ 103 w 820"/>
                <a:gd name="T19" fmla="*/ 24 h 190"/>
                <a:gd name="T20" fmla="*/ 119 w 820"/>
                <a:gd name="T21" fmla="*/ 42 h 190"/>
                <a:gd name="T22" fmla="*/ 148 w 820"/>
                <a:gd name="T23" fmla="*/ 64 h 190"/>
                <a:gd name="T24" fmla="*/ 140 w 820"/>
                <a:gd name="T25" fmla="*/ 89 h 190"/>
                <a:gd name="T26" fmla="*/ 138 w 820"/>
                <a:gd name="T27" fmla="*/ 107 h 190"/>
                <a:gd name="T28" fmla="*/ 148 w 820"/>
                <a:gd name="T29" fmla="*/ 121 h 190"/>
                <a:gd name="T30" fmla="*/ 170 w 820"/>
                <a:gd name="T31" fmla="*/ 121 h 190"/>
                <a:gd name="T32" fmla="*/ 192 w 820"/>
                <a:gd name="T33" fmla="*/ 109 h 190"/>
                <a:gd name="T34" fmla="*/ 211 w 820"/>
                <a:gd name="T35" fmla="*/ 89 h 190"/>
                <a:gd name="T36" fmla="*/ 229 w 820"/>
                <a:gd name="T37" fmla="*/ 83 h 190"/>
                <a:gd name="T38" fmla="*/ 249 w 820"/>
                <a:gd name="T39" fmla="*/ 75 h 190"/>
                <a:gd name="T40" fmla="*/ 261 w 820"/>
                <a:gd name="T41" fmla="*/ 83 h 190"/>
                <a:gd name="T42" fmla="*/ 270 w 820"/>
                <a:gd name="T43" fmla="*/ 97 h 190"/>
                <a:gd name="T44" fmla="*/ 280 w 820"/>
                <a:gd name="T45" fmla="*/ 115 h 190"/>
                <a:gd name="T46" fmla="*/ 290 w 820"/>
                <a:gd name="T47" fmla="*/ 140 h 190"/>
                <a:gd name="T48" fmla="*/ 310 w 820"/>
                <a:gd name="T49" fmla="*/ 148 h 190"/>
                <a:gd name="T50" fmla="*/ 318 w 820"/>
                <a:gd name="T51" fmla="*/ 170 h 190"/>
                <a:gd name="T52" fmla="*/ 337 w 820"/>
                <a:gd name="T53" fmla="*/ 182 h 190"/>
                <a:gd name="T54" fmla="*/ 365 w 820"/>
                <a:gd name="T55" fmla="*/ 180 h 190"/>
                <a:gd name="T56" fmla="*/ 387 w 820"/>
                <a:gd name="T57" fmla="*/ 186 h 190"/>
                <a:gd name="T58" fmla="*/ 408 w 820"/>
                <a:gd name="T59" fmla="*/ 190 h 190"/>
                <a:gd name="T60" fmla="*/ 422 w 820"/>
                <a:gd name="T61" fmla="*/ 176 h 190"/>
                <a:gd name="T62" fmla="*/ 448 w 820"/>
                <a:gd name="T63" fmla="*/ 174 h 190"/>
                <a:gd name="T64" fmla="*/ 464 w 820"/>
                <a:gd name="T65" fmla="*/ 150 h 190"/>
                <a:gd name="T66" fmla="*/ 475 w 820"/>
                <a:gd name="T67" fmla="*/ 125 h 190"/>
                <a:gd name="T68" fmla="*/ 497 w 820"/>
                <a:gd name="T69" fmla="*/ 152 h 190"/>
                <a:gd name="T70" fmla="*/ 521 w 820"/>
                <a:gd name="T71" fmla="*/ 152 h 190"/>
                <a:gd name="T72" fmla="*/ 542 w 820"/>
                <a:gd name="T73" fmla="*/ 146 h 190"/>
                <a:gd name="T74" fmla="*/ 566 w 820"/>
                <a:gd name="T75" fmla="*/ 160 h 190"/>
                <a:gd name="T76" fmla="*/ 586 w 820"/>
                <a:gd name="T77" fmla="*/ 160 h 190"/>
                <a:gd name="T78" fmla="*/ 594 w 820"/>
                <a:gd name="T79" fmla="*/ 146 h 190"/>
                <a:gd name="T80" fmla="*/ 592 w 820"/>
                <a:gd name="T81" fmla="*/ 136 h 190"/>
                <a:gd name="T82" fmla="*/ 606 w 820"/>
                <a:gd name="T83" fmla="*/ 119 h 190"/>
                <a:gd name="T84" fmla="*/ 635 w 820"/>
                <a:gd name="T85" fmla="*/ 101 h 190"/>
                <a:gd name="T86" fmla="*/ 669 w 820"/>
                <a:gd name="T87" fmla="*/ 103 h 190"/>
                <a:gd name="T88" fmla="*/ 678 w 820"/>
                <a:gd name="T89" fmla="*/ 93 h 190"/>
                <a:gd name="T90" fmla="*/ 698 w 820"/>
                <a:gd name="T91" fmla="*/ 77 h 190"/>
                <a:gd name="T92" fmla="*/ 692 w 820"/>
                <a:gd name="T93" fmla="*/ 58 h 190"/>
                <a:gd name="T94" fmla="*/ 692 w 820"/>
                <a:gd name="T95" fmla="*/ 42 h 190"/>
                <a:gd name="T96" fmla="*/ 700 w 820"/>
                <a:gd name="T97" fmla="*/ 24 h 190"/>
                <a:gd name="T98" fmla="*/ 718 w 820"/>
                <a:gd name="T99" fmla="*/ 38 h 190"/>
                <a:gd name="T100" fmla="*/ 732 w 820"/>
                <a:gd name="T101" fmla="*/ 54 h 190"/>
                <a:gd name="T102" fmla="*/ 749 w 820"/>
                <a:gd name="T103" fmla="*/ 52 h 190"/>
                <a:gd name="T104" fmla="*/ 761 w 820"/>
                <a:gd name="T105" fmla="*/ 66 h 190"/>
                <a:gd name="T106" fmla="*/ 777 w 820"/>
                <a:gd name="T107" fmla="*/ 67 h 190"/>
                <a:gd name="T108" fmla="*/ 793 w 820"/>
                <a:gd name="T109" fmla="*/ 83 h 190"/>
                <a:gd name="T110" fmla="*/ 789 w 820"/>
                <a:gd name="T111" fmla="*/ 97 h 190"/>
                <a:gd name="T112" fmla="*/ 787 w 820"/>
                <a:gd name="T113" fmla="*/ 115 h 190"/>
                <a:gd name="T114" fmla="*/ 795 w 820"/>
                <a:gd name="T115" fmla="*/ 133 h 190"/>
                <a:gd name="T116" fmla="*/ 795 w 820"/>
                <a:gd name="T117" fmla="*/ 150 h 190"/>
                <a:gd name="T118" fmla="*/ 816 w 820"/>
                <a:gd name="T119" fmla="*/ 162 h 1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20" h="190">
                  <a:moveTo>
                    <a:pt x="0" y="12"/>
                  </a:moveTo>
                  <a:lnTo>
                    <a:pt x="0" y="14"/>
                  </a:lnTo>
                  <a:lnTo>
                    <a:pt x="2" y="16"/>
                  </a:lnTo>
                  <a:lnTo>
                    <a:pt x="4" y="16"/>
                  </a:lnTo>
                  <a:lnTo>
                    <a:pt x="6" y="16"/>
                  </a:lnTo>
                  <a:lnTo>
                    <a:pt x="8" y="16"/>
                  </a:lnTo>
                  <a:lnTo>
                    <a:pt x="10" y="18"/>
                  </a:lnTo>
                  <a:lnTo>
                    <a:pt x="12" y="18"/>
                  </a:lnTo>
                  <a:lnTo>
                    <a:pt x="16" y="16"/>
                  </a:lnTo>
                  <a:lnTo>
                    <a:pt x="14" y="16"/>
                  </a:lnTo>
                  <a:lnTo>
                    <a:pt x="14" y="14"/>
                  </a:lnTo>
                  <a:lnTo>
                    <a:pt x="14" y="12"/>
                  </a:lnTo>
                  <a:lnTo>
                    <a:pt x="14" y="10"/>
                  </a:lnTo>
                  <a:lnTo>
                    <a:pt x="14" y="8"/>
                  </a:lnTo>
                  <a:lnTo>
                    <a:pt x="14" y="6"/>
                  </a:lnTo>
                  <a:lnTo>
                    <a:pt x="14" y="4"/>
                  </a:lnTo>
                  <a:lnTo>
                    <a:pt x="14" y="2"/>
                  </a:lnTo>
                  <a:lnTo>
                    <a:pt x="12" y="2"/>
                  </a:lnTo>
                  <a:lnTo>
                    <a:pt x="12" y="0"/>
                  </a:lnTo>
                  <a:lnTo>
                    <a:pt x="14" y="0"/>
                  </a:lnTo>
                  <a:lnTo>
                    <a:pt x="16" y="0"/>
                  </a:lnTo>
                  <a:lnTo>
                    <a:pt x="18" y="0"/>
                  </a:lnTo>
                  <a:lnTo>
                    <a:pt x="20" y="0"/>
                  </a:lnTo>
                  <a:lnTo>
                    <a:pt x="22" y="0"/>
                  </a:lnTo>
                  <a:lnTo>
                    <a:pt x="24" y="0"/>
                  </a:lnTo>
                  <a:lnTo>
                    <a:pt x="26" y="2"/>
                  </a:lnTo>
                  <a:lnTo>
                    <a:pt x="28" y="2"/>
                  </a:lnTo>
                  <a:lnTo>
                    <a:pt x="30" y="2"/>
                  </a:lnTo>
                  <a:lnTo>
                    <a:pt x="32" y="2"/>
                  </a:lnTo>
                  <a:lnTo>
                    <a:pt x="34" y="2"/>
                  </a:lnTo>
                  <a:lnTo>
                    <a:pt x="36" y="2"/>
                  </a:lnTo>
                  <a:lnTo>
                    <a:pt x="38" y="2"/>
                  </a:lnTo>
                  <a:lnTo>
                    <a:pt x="40" y="2"/>
                  </a:lnTo>
                  <a:lnTo>
                    <a:pt x="42" y="2"/>
                  </a:lnTo>
                  <a:lnTo>
                    <a:pt x="44" y="2"/>
                  </a:lnTo>
                  <a:lnTo>
                    <a:pt x="44" y="4"/>
                  </a:lnTo>
                  <a:lnTo>
                    <a:pt x="46" y="4"/>
                  </a:lnTo>
                  <a:lnTo>
                    <a:pt x="46" y="6"/>
                  </a:lnTo>
                  <a:lnTo>
                    <a:pt x="46" y="8"/>
                  </a:lnTo>
                  <a:lnTo>
                    <a:pt x="48" y="8"/>
                  </a:lnTo>
                  <a:lnTo>
                    <a:pt x="48" y="10"/>
                  </a:lnTo>
                  <a:lnTo>
                    <a:pt x="48" y="12"/>
                  </a:lnTo>
                  <a:lnTo>
                    <a:pt x="50" y="12"/>
                  </a:lnTo>
                  <a:lnTo>
                    <a:pt x="50" y="14"/>
                  </a:lnTo>
                  <a:lnTo>
                    <a:pt x="50" y="16"/>
                  </a:lnTo>
                  <a:lnTo>
                    <a:pt x="50" y="18"/>
                  </a:lnTo>
                  <a:lnTo>
                    <a:pt x="48" y="18"/>
                  </a:lnTo>
                  <a:lnTo>
                    <a:pt x="46" y="18"/>
                  </a:lnTo>
                  <a:lnTo>
                    <a:pt x="46" y="16"/>
                  </a:lnTo>
                  <a:lnTo>
                    <a:pt x="44" y="16"/>
                  </a:lnTo>
                  <a:lnTo>
                    <a:pt x="42" y="16"/>
                  </a:lnTo>
                  <a:lnTo>
                    <a:pt x="40" y="16"/>
                  </a:lnTo>
                  <a:lnTo>
                    <a:pt x="38" y="16"/>
                  </a:lnTo>
                  <a:lnTo>
                    <a:pt x="38" y="18"/>
                  </a:lnTo>
                  <a:lnTo>
                    <a:pt x="36" y="16"/>
                  </a:lnTo>
                  <a:lnTo>
                    <a:pt x="36" y="14"/>
                  </a:lnTo>
                  <a:lnTo>
                    <a:pt x="34" y="14"/>
                  </a:lnTo>
                  <a:lnTo>
                    <a:pt x="34" y="16"/>
                  </a:lnTo>
                  <a:lnTo>
                    <a:pt x="32" y="16"/>
                  </a:lnTo>
                  <a:lnTo>
                    <a:pt x="32" y="18"/>
                  </a:lnTo>
                  <a:lnTo>
                    <a:pt x="30" y="18"/>
                  </a:lnTo>
                  <a:lnTo>
                    <a:pt x="30" y="20"/>
                  </a:lnTo>
                  <a:lnTo>
                    <a:pt x="28" y="20"/>
                  </a:lnTo>
                  <a:lnTo>
                    <a:pt x="28" y="22"/>
                  </a:lnTo>
                  <a:lnTo>
                    <a:pt x="30" y="22"/>
                  </a:lnTo>
                  <a:lnTo>
                    <a:pt x="30" y="24"/>
                  </a:lnTo>
                  <a:lnTo>
                    <a:pt x="28" y="24"/>
                  </a:lnTo>
                  <a:lnTo>
                    <a:pt x="28" y="26"/>
                  </a:lnTo>
                  <a:lnTo>
                    <a:pt x="26" y="28"/>
                  </a:lnTo>
                  <a:lnTo>
                    <a:pt x="26" y="30"/>
                  </a:lnTo>
                  <a:lnTo>
                    <a:pt x="26" y="32"/>
                  </a:lnTo>
                  <a:lnTo>
                    <a:pt x="28" y="32"/>
                  </a:lnTo>
                  <a:lnTo>
                    <a:pt x="28" y="34"/>
                  </a:lnTo>
                  <a:lnTo>
                    <a:pt x="28" y="36"/>
                  </a:lnTo>
                  <a:lnTo>
                    <a:pt x="26" y="36"/>
                  </a:lnTo>
                  <a:lnTo>
                    <a:pt x="26" y="38"/>
                  </a:lnTo>
                  <a:lnTo>
                    <a:pt x="26" y="40"/>
                  </a:lnTo>
                  <a:lnTo>
                    <a:pt x="26" y="42"/>
                  </a:lnTo>
                  <a:lnTo>
                    <a:pt x="26" y="44"/>
                  </a:lnTo>
                  <a:lnTo>
                    <a:pt x="28" y="44"/>
                  </a:lnTo>
                  <a:lnTo>
                    <a:pt x="30" y="44"/>
                  </a:lnTo>
                  <a:lnTo>
                    <a:pt x="30" y="46"/>
                  </a:lnTo>
                  <a:lnTo>
                    <a:pt x="32" y="46"/>
                  </a:lnTo>
                  <a:lnTo>
                    <a:pt x="32" y="48"/>
                  </a:lnTo>
                  <a:lnTo>
                    <a:pt x="34" y="48"/>
                  </a:lnTo>
                  <a:lnTo>
                    <a:pt x="34" y="50"/>
                  </a:lnTo>
                  <a:lnTo>
                    <a:pt x="34" y="52"/>
                  </a:lnTo>
                  <a:lnTo>
                    <a:pt x="36" y="54"/>
                  </a:lnTo>
                  <a:lnTo>
                    <a:pt x="36" y="56"/>
                  </a:lnTo>
                  <a:lnTo>
                    <a:pt x="36" y="58"/>
                  </a:lnTo>
                  <a:lnTo>
                    <a:pt x="38" y="58"/>
                  </a:lnTo>
                  <a:lnTo>
                    <a:pt x="38" y="60"/>
                  </a:lnTo>
                  <a:lnTo>
                    <a:pt x="38" y="62"/>
                  </a:lnTo>
                  <a:lnTo>
                    <a:pt x="38" y="64"/>
                  </a:lnTo>
                  <a:lnTo>
                    <a:pt x="40" y="64"/>
                  </a:lnTo>
                  <a:lnTo>
                    <a:pt x="40" y="66"/>
                  </a:lnTo>
                  <a:lnTo>
                    <a:pt x="40" y="67"/>
                  </a:lnTo>
                  <a:lnTo>
                    <a:pt x="42" y="69"/>
                  </a:lnTo>
                  <a:lnTo>
                    <a:pt x="40" y="69"/>
                  </a:lnTo>
                  <a:lnTo>
                    <a:pt x="40" y="71"/>
                  </a:lnTo>
                  <a:lnTo>
                    <a:pt x="40" y="73"/>
                  </a:lnTo>
                  <a:lnTo>
                    <a:pt x="42" y="75"/>
                  </a:lnTo>
                  <a:lnTo>
                    <a:pt x="44" y="75"/>
                  </a:lnTo>
                  <a:lnTo>
                    <a:pt x="44" y="77"/>
                  </a:lnTo>
                  <a:lnTo>
                    <a:pt x="44" y="79"/>
                  </a:lnTo>
                  <a:lnTo>
                    <a:pt x="46" y="81"/>
                  </a:lnTo>
                  <a:lnTo>
                    <a:pt x="48" y="81"/>
                  </a:lnTo>
                  <a:lnTo>
                    <a:pt x="48" y="79"/>
                  </a:lnTo>
                  <a:lnTo>
                    <a:pt x="50" y="79"/>
                  </a:lnTo>
                  <a:lnTo>
                    <a:pt x="50" y="77"/>
                  </a:lnTo>
                  <a:lnTo>
                    <a:pt x="52" y="77"/>
                  </a:lnTo>
                  <a:lnTo>
                    <a:pt x="54" y="77"/>
                  </a:lnTo>
                  <a:lnTo>
                    <a:pt x="56" y="77"/>
                  </a:lnTo>
                  <a:lnTo>
                    <a:pt x="56" y="75"/>
                  </a:lnTo>
                  <a:lnTo>
                    <a:pt x="57" y="75"/>
                  </a:lnTo>
                  <a:lnTo>
                    <a:pt x="57" y="73"/>
                  </a:lnTo>
                  <a:lnTo>
                    <a:pt x="59" y="73"/>
                  </a:lnTo>
                  <a:lnTo>
                    <a:pt x="61" y="73"/>
                  </a:lnTo>
                  <a:lnTo>
                    <a:pt x="61" y="71"/>
                  </a:lnTo>
                  <a:lnTo>
                    <a:pt x="63" y="71"/>
                  </a:lnTo>
                  <a:lnTo>
                    <a:pt x="63" y="69"/>
                  </a:lnTo>
                  <a:lnTo>
                    <a:pt x="63" y="67"/>
                  </a:lnTo>
                  <a:lnTo>
                    <a:pt x="63" y="66"/>
                  </a:lnTo>
                  <a:lnTo>
                    <a:pt x="63" y="64"/>
                  </a:lnTo>
                  <a:lnTo>
                    <a:pt x="63" y="62"/>
                  </a:lnTo>
                  <a:lnTo>
                    <a:pt x="63" y="60"/>
                  </a:lnTo>
                  <a:lnTo>
                    <a:pt x="63" y="58"/>
                  </a:lnTo>
                  <a:lnTo>
                    <a:pt x="63" y="56"/>
                  </a:lnTo>
                  <a:lnTo>
                    <a:pt x="63" y="54"/>
                  </a:lnTo>
                  <a:lnTo>
                    <a:pt x="61" y="54"/>
                  </a:lnTo>
                  <a:lnTo>
                    <a:pt x="61" y="52"/>
                  </a:lnTo>
                  <a:lnTo>
                    <a:pt x="59" y="50"/>
                  </a:lnTo>
                  <a:lnTo>
                    <a:pt x="59" y="48"/>
                  </a:lnTo>
                  <a:lnTo>
                    <a:pt x="61" y="46"/>
                  </a:lnTo>
                  <a:lnTo>
                    <a:pt x="61" y="44"/>
                  </a:lnTo>
                  <a:lnTo>
                    <a:pt x="61" y="42"/>
                  </a:lnTo>
                  <a:lnTo>
                    <a:pt x="63" y="40"/>
                  </a:lnTo>
                  <a:lnTo>
                    <a:pt x="65" y="38"/>
                  </a:lnTo>
                  <a:lnTo>
                    <a:pt x="65" y="36"/>
                  </a:lnTo>
                  <a:lnTo>
                    <a:pt x="65" y="34"/>
                  </a:lnTo>
                  <a:lnTo>
                    <a:pt x="67" y="34"/>
                  </a:lnTo>
                  <a:lnTo>
                    <a:pt x="67" y="32"/>
                  </a:lnTo>
                  <a:lnTo>
                    <a:pt x="65" y="30"/>
                  </a:lnTo>
                  <a:lnTo>
                    <a:pt x="65" y="28"/>
                  </a:lnTo>
                  <a:lnTo>
                    <a:pt x="65" y="26"/>
                  </a:lnTo>
                  <a:lnTo>
                    <a:pt x="65" y="24"/>
                  </a:lnTo>
                  <a:lnTo>
                    <a:pt x="67" y="24"/>
                  </a:lnTo>
                  <a:lnTo>
                    <a:pt x="67" y="22"/>
                  </a:lnTo>
                  <a:lnTo>
                    <a:pt x="69" y="20"/>
                  </a:lnTo>
                  <a:lnTo>
                    <a:pt x="71" y="20"/>
                  </a:lnTo>
                  <a:lnTo>
                    <a:pt x="71" y="18"/>
                  </a:lnTo>
                  <a:lnTo>
                    <a:pt x="73" y="18"/>
                  </a:lnTo>
                  <a:lnTo>
                    <a:pt x="73" y="16"/>
                  </a:lnTo>
                  <a:lnTo>
                    <a:pt x="73" y="14"/>
                  </a:lnTo>
                  <a:lnTo>
                    <a:pt x="75" y="14"/>
                  </a:lnTo>
                  <a:lnTo>
                    <a:pt x="77" y="14"/>
                  </a:lnTo>
                  <a:lnTo>
                    <a:pt x="79" y="14"/>
                  </a:lnTo>
                  <a:lnTo>
                    <a:pt x="81" y="12"/>
                  </a:lnTo>
                  <a:lnTo>
                    <a:pt x="83" y="12"/>
                  </a:lnTo>
                  <a:lnTo>
                    <a:pt x="85" y="12"/>
                  </a:lnTo>
                  <a:lnTo>
                    <a:pt x="87" y="14"/>
                  </a:lnTo>
                  <a:lnTo>
                    <a:pt x="89" y="14"/>
                  </a:lnTo>
                  <a:lnTo>
                    <a:pt x="91" y="16"/>
                  </a:lnTo>
                  <a:lnTo>
                    <a:pt x="93" y="18"/>
                  </a:lnTo>
                  <a:lnTo>
                    <a:pt x="93" y="20"/>
                  </a:lnTo>
                  <a:lnTo>
                    <a:pt x="95" y="22"/>
                  </a:lnTo>
                  <a:lnTo>
                    <a:pt x="97" y="22"/>
                  </a:lnTo>
                  <a:lnTo>
                    <a:pt x="99" y="24"/>
                  </a:lnTo>
                  <a:lnTo>
                    <a:pt x="101" y="24"/>
                  </a:lnTo>
                  <a:lnTo>
                    <a:pt x="103" y="24"/>
                  </a:lnTo>
                  <a:lnTo>
                    <a:pt x="103" y="22"/>
                  </a:lnTo>
                  <a:lnTo>
                    <a:pt x="105" y="22"/>
                  </a:lnTo>
                  <a:lnTo>
                    <a:pt x="107" y="22"/>
                  </a:lnTo>
                  <a:lnTo>
                    <a:pt x="109" y="22"/>
                  </a:lnTo>
                  <a:lnTo>
                    <a:pt x="111" y="24"/>
                  </a:lnTo>
                  <a:lnTo>
                    <a:pt x="111" y="26"/>
                  </a:lnTo>
                  <a:lnTo>
                    <a:pt x="113" y="26"/>
                  </a:lnTo>
                  <a:lnTo>
                    <a:pt x="115" y="28"/>
                  </a:lnTo>
                  <a:lnTo>
                    <a:pt x="115" y="30"/>
                  </a:lnTo>
                  <a:lnTo>
                    <a:pt x="115" y="32"/>
                  </a:lnTo>
                  <a:lnTo>
                    <a:pt x="115" y="34"/>
                  </a:lnTo>
                  <a:lnTo>
                    <a:pt x="115" y="36"/>
                  </a:lnTo>
                  <a:lnTo>
                    <a:pt x="115" y="38"/>
                  </a:lnTo>
                  <a:lnTo>
                    <a:pt x="115" y="40"/>
                  </a:lnTo>
                  <a:lnTo>
                    <a:pt x="117" y="40"/>
                  </a:lnTo>
                  <a:lnTo>
                    <a:pt x="117" y="42"/>
                  </a:lnTo>
                  <a:lnTo>
                    <a:pt x="119" y="42"/>
                  </a:lnTo>
                  <a:lnTo>
                    <a:pt x="121" y="44"/>
                  </a:lnTo>
                  <a:lnTo>
                    <a:pt x="121" y="46"/>
                  </a:lnTo>
                  <a:lnTo>
                    <a:pt x="123" y="48"/>
                  </a:lnTo>
                  <a:lnTo>
                    <a:pt x="125" y="50"/>
                  </a:lnTo>
                  <a:lnTo>
                    <a:pt x="126" y="50"/>
                  </a:lnTo>
                  <a:lnTo>
                    <a:pt x="126" y="52"/>
                  </a:lnTo>
                  <a:lnTo>
                    <a:pt x="128" y="52"/>
                  </a:lnTo>
                  <a:lnTo>
                    <a:pt x="130" y="52"/>
                  </a:lnTo>
                  <a:lnTo>
                    <a:pt x="132" y="52"/>
                  </a:lnTo>
                  <a:lnTo>
                    <a:pt x="134" y="52"/>
                  </a:lnTo>
                  <a:lnTo>
                    <a:pt x="136" y="54"/>
                  </a:lnTo>
                  <a:lnTo>
                    <a:pt x="138" y="56"/>
                  </a:lnTo>
                  <a:lnTo>
                    <a:pt x="140" y="58"/>
                  </a:lnTo>
                  <a:lnTo>
                    <a:pt x="142" y="60"/>
                  </a:lnTo>
                  <a:lnTo>
                    <a:pt x="144" y="60"/>
                  </a:lnTo>
                  <a:lnTo>
                    <a:pt x="146" y="62"/>
                  </a:lnTo>
                  <a:lnTo>
                    <a:pt x="148" y="64"/>
                  </a:lnTo>
                  <a:lnTo>
                    <a:pt x="148" y="66"/>
                  </a:lnTo>
                  <a:lnTo>
                    <a:pt x="148" y="67"/>
                  </a:lnTo>
                  <a:lnTo>
                    <a:pt x="148" y="69"/>
                  </a:lnTo>
                  <a:lnTo>
                    <a:pt x="148" y="71"/>
                  </a:lnTo>
                  <a:lnTo>
                    <a:pt x="146" y="71"/>
                  </a:lnTo>
                  <a:lnTo>
                    <a:pt x="146" y="73"/>
                  </a:lnTo>
                  <a:lnTo>
                    <a:pt x="146" y="75"/>
                  </a:lnTo>
                  <a:lnTo>
                    <a:pt x="144" y="77"/>
                  </a:lnTo>
                  <a:lnTo>
                    <a:pt x="144" y="79"/>
                  </a:lnTo>
                  <a:lnTo>
                    <a:pt x="142" y="79"/>
                  </a:lnTo>
                  <a:lnTo>
                    <a:pt x="144" y="79"/>
                  </a:lnTo>
                  <a:lnTo>
                    <a:pt x="144" y="81"/>
                  </a:lnTo>
                  <a:lnTo>
                    <a:pt x="144" y="83"/>
                  </a:lnTo>
                  <a:lnTo>
                    <a:pt x="144" y="85"/>
                  </a:lnTo>
                  <a:lnTo>
                    <a:pt x="142" y="85"/>
                  </a:lnTo>
                  <a:lnTo>
                    <a:pt x="142" y="87"/>
                  </a:lnTo>
                  <a:lnTo>
                    <a:pt x="140" y="89"/>
                  </a:lnTo>
                  <a:lnTo>
                    <a:pt x="142" y="89"/>
                  </a:lnTo>
                  <a:lnTo>
                    <a:pt x="142" y="91"/>
                  </a:lnTo>
                  <a:lnTo>
                    <a:pt x="144" y="91"/>
                  </a:lnTo>
                  <a:lnTo>
                    <a:pt x="144" y="93"/>
                  </a:lnTo>
                  <a:lnTo>
                    <a:pt x="146" y="93"/>
                  </a:lnTo>
                  <a:lnTo>
                    <a:pt x="146" y="95"/>
                  </a:lnTo>
                  <a:lnTo>
                    <a:pt x="148" y="95"/>
                  </a:lnTo>
                  <a:lnTo>
                    <a:pt x="148" y="97"/>
                  </a:lnTo>
                  <a:lnTo>
                    <a:pt x="146" y="97"/>
                  </a:lnTo>
                  <a:lnTo>
                    <a:pt x="146" y="99"/>
                  </a:lnTo>
                  <a:lnTo>
                    <a:pt x="144" y="99"/>
                  </a:lnTo>
                  <a:lnTo>
                    <a:pt x="142" y="101"/>
                  </a:lnTo>
                  <a:lnTo>
                    <a:pt x="142" y="103"/>
                  </a:lnTo>
                  <a:lnTo>
                    <a:pt x="142" y="105"/>
                  </a:lnTo>
                  <a:lnTo>
                    <a:pt x="140" y="105"/>
                  </a:lnTo>
                  <a:lnTo>
                    <a:pt x="140" y="107"/>
                  </a:lnTo>
                  <a:lnTo>
                    <a:pt x="138" y="107"/>
                  </a:lnTo>
                  <a:lnTo>
                    <a:pt x="138" y="109"/>
                  </a:lnTo>
                  <a:lnTo>
                    <a:pt x="138" y="111"/>
                  </a:lnTo>
                  <a:lnTo>
                    <a:pt x="136" y="111"/>
                  </a:lnTo>
                  <a:lnTo>
                    <a:pt x="136" y="113"/>
                  </a:lnTo>
                  <a:lnTo>
                    <a:pt x="136" y="115"/>
                  </a:lnTo>
                  <a:lnTo>
                    <a:pt x="138" y="115"/>
                  </a:lnTo>
                  <a:lnTo>
                    <a:pt x="138" y="117"/>
                  </a:lnTo>
                  <a:lnTo>
                    <a:pt x="138" y="119"/>
                  </a:lnTo>
                  <a:lnTo>
                    <a:pt x="140" y="119"/>
                  </a:lnTo>
                  <a:lnTo>
                    <a:pt x="140" y="121"/>
                  </a:lnTo>
                  <a:lnTo>
                    <a:pt x="138" y="123"/>
                  </a:lnTo>
                  <a:lnTo>
                    <a:pt x="140" y="123"/>
                  </a:lnTo>
                  <a:lnTo>
                    <a:pt x="142" y="123"/>
                  </a:lnTo>
                  <a:lnTo>
                    <a:pt x="144" y="123"/>
                  </a:lnTo>
                  <a:lnTo>
                    <a:pt x="146" y="123"/>
                  </a:lnTo>
                  <a:lnTo>
                    <a:pt x="146" y="121"/>
                  </a:lnTo>
                  <a:lnTo>
                    <a:pt x="148" y="121"/>
                  </a:lnTo>
                  <a:lnTo>
                    <a:pt x="148" y="119"/>
                  </a:lnTo>
                  <a:lnTo>
                    <a:pt x="150" y="119"/>
                  </a:lnTo>
                  <a:lnTo>
                    <a:pt x="152" y="119"/>
                  </a:lnTo>
                  <a:lnTo>
                    <a:pt x="152" y="117"/>
                  </a:lnTo>
                  <a:lnTo>
                    <a:pt x="154" y="117"/>
                  </a:lnTo>
                  <a:lnTo>
                    <a:pt x="156" y="117"/>
                  </a:lnTo>
                  <a:lnTo>
                    <a:pt x="158" y="117"/>
                  </a:lnTo>
                  <a:lnTo>
                    <a:pt x="158" y="119"/>
                  </a:lnTo>
                  <a:lnTo>
                    <a:pt x="160" y="119"/>
                  </a:lnTo>
                  <a:lnTo>
                    <a:pt x="162" y="119"/>
                  </a:lnTo>
                  <a:lnTo>
                    <a:pt x="164" y="119"/>
                  </a:lnTo>
                  <a:lnTo>
                    <a:pt x="164" y="117"/>
                  </a:lnTo>
                  <a:lnTo>
                    <a:pt x="166" y="117"/>
                  </a:lnTo>
                  <a:lnTo>
                    <a:pt x="166" y="119"/>
                  </a:lnTo>
                  <a:lnTo>
                    <a:pt x="168" y="119"/>
                  </a:lnTo>
                  <a:lnTo>
                    <a:pt x="168" y="121"/>
                  </a:lnTo>
                  <a:lnTo>
                    <a:pt x="170" y="121"/>
                  </a:lnTo>
                  <a:lnTo>
                    <a:pt x="172" y="121"/>
                  </a:lnTo>
                  <a:lnTo>
                    <a:pt x="174" y="119"/>
                  </a:lnTo>
                  <a:lnTo>
                    <a:pt x="176" y="119"/>
                  </a:lnTo>
                  <a:lnTo>
                    <a:pt x="178" y="119"/>
                  </a:lnTo>
                  <a:lnTo>
                    <a:pt x="180" y="119"/>
                  </a:lnTo>
                  <a:lnTo>
                    <a:pt x="180" y="117"/>
                  </a:lnTo>
                  <a:lnTo>
                    <a:pt x="182" y="117"/>
                  </a:lnTo>
                  <a:lnTo>
                    <a:pt x="182" y="115"/>
                  </a:lnTo>
                  <a:lnTo>
                    <a:pt x="182" y="113"/>
                  </a:lnTo>
                  <a:lnTo>
                    <a:pt x="184" y="113"/>
                  </a:lnTo>
                  <a:lnTo>
                    <a:pt x="186" y="113"/>
                  </a:lnTo>
                  <a:lnTo>
                    <a:pt x="186" y="111"/>
                  </a:lnTo>
                  <a:lnTo>
                    <a:pt x="186" y="113"/>
                  </a:lnTo>
                  <a:lnTo>
                    <a:pt x="188" y="113"/>
                  </a:lnTo>
                  <a:lnTo>
                    <a:pt x="190" y="111"/>
                  </a:lnTo>
                  <a:lnTo>
                    <a:pt x="192" y="111"/>
                  </a:lnTo>
                  <a:lnTo>
                    <a:pt x="192" y="109"/>
                  </a:lnTo>
                  <a:lnTo>
                    <a:pt x="194" y="109"/>
                  </a:lnTo>
                  <a:lnTo>
                    <a:pt x="195" y="109"/>
                  </a:lnTo>
                  <a:lnTo>
                    <a:pt x="197" y="107"/>
                  </a:lnTo>
                  <a:lnTo>
                    <a:pt x="199" y="107"/>
                  </a:lnTo>
                  <a:lnTo>
                    <a:pt x="201" y="107"/>
                  </a:lnTo>
                  <a:lnTo>
                    <a:pt x="203" y="105"/>
                  </a:lnTo>
                  <a:lnTo>
                    <a:pt x="203" y="103"/>
                  </a:lnTo>
                  <a:lnTo>
                    <a:pt x="203" y="101"/>
                  </a:lnTo>
                  <a:lnTo>
                    <a:pt x="205" y="101"/>
                  </a:lnTo>
                  <a:lnTo>
                    <a:pt x="205" y="99"/>
                  </a:lnTo>
                  <a:lnTo>
                    <a:pt x="205" y="97"/>
                  </a:lnTo>
                  <a:lnTo>
                    <a:pt x="207" y="97"/>
                  </a:lnTo>
                  <a:lnTo>
                    <a:pt x="209" y="97"/>
                  </a:lnTo>
                  <a:lnTo>
                    <a:pt x="211" y="95"/>
                  </a:lnTo>
                  <a:lnTo>
                    <a:pt x="211" y="93"/>
                  </a:lnTo>
                  <a:lnTo>
                    <a:pt x="211" y="91"/>
                  </a:lnTo>
                  <a:lnTo>
                    <a:pt x="211" y="89"/>
                  </a:lnTo>
                  <a:lnTo>
                    <a:pt x="213" y="89"/>
                  </a:lnTo>
                  <a:lnTo>
                    <a:pt x="213" y="87"/>
                  </a:lnTo>
                  <a:lnTo>
                    <a:pt x="215" y="85"/>
                  </a:lnTo>
                  <a:lnTo>
                    <a:pt x="217" y="85"/>
                  </a:lnTo>
                  <a:lnTo>
                    <a:pt x="217" y="83"/>
                  </a:lnTo>
                  <a:lnTo>
                    <a:pt x="219" y="83"/>
                  </a:lnTo>
                  <a:lnTo>
                    <a:pt x="219" y="81"/>
                  </a:lnTo>
                  <a:lnTo>
                    <a:pt x="221" y="81"/>
                  </a:lnTo>
                  <a:lnTo>
                    <a:pt x="221" y="79"/>
                  </a:lnTo>
                  <a:lnTo>
                    <a:pt x="223" y="79"/>
                  </a:lnTo>
                  <a:lnTo>
                    <a:pt x="223" y="77"/>
                  </a:lnTo>
                  <a:lnTo>
                    <a:pt x="225" y="77"/>
                  </a:lnTo>
                  <a:lnTo>
                    <a:pt x="227" y="77"/>
                  </a:lnTo>
                  <a:lnTo>
                    <a:pt x="227" y="79"/>
                  </a:lnTo>
                  <a:lnTo>
                    <a:pt x="227" y="81"/>
                  </a:lnTo>
                  <a:lnTo>
                    <a:pt x="227" y="83"/>
                  </a:lnTo>
                  <a:lnTo>
                    <a:pt x="229" y="83"/>
                  </a:lnTo>
                  <a:lnTo>
                    <a:pt x="229" y="81"/>
                  </a:lnTo>
                  <a:lnTo>
                    <a:pt x="231" y="81"/>
                  </a:lnTo>
                  <a:lnTo>
                    <a:pt x="233" y="79"/>
                  </a:lnTo>
                  <a:lnTo>
                    <a:pt x="235" y="79"/>
                  </a:lnTo>
                  <a:lnTo>
                    <a:pt x="237" y="79"/>
                  </a:lnTo>
                  <a:lnTo>
                    <a:pt x="239" y="79"/>
                  </a:lnTo>
                  <a:lnTo>
                    <a:pt x="241" y="79"/>
                  </a:lnTo>
                  <a:lnTo>
                    <a:pt x="243" y="79"/>
                  </a:lnTo>
                  <a:lnTo>
                    <a:pt x="243" y="77"/>
                  </a:lnTo>
                  <a:lnTo>
                    <a:pt x="243" y="75"/>
                  </a:lnTo>
                  <a:lnTo>
                    <a:pt x="245" y="75"/>
                  </a:lnTo>
                  <a:lnTo>
                    <a:pt x="245" y="77"/>
                  </a:lnTo>
                  <a:lnTo>
                    <a:pt x="245" y="79"/>
                  </a:lnTo>
                  <a:lnTo>
                    <a:pt x="247" y="79"/>
                  </a:lnTo>
                  <a:lnTo>
                    <a:pt x="247" y="77"/>
                  </a:lnTo>
                  <a:lnTo>
                    <a:pt x="249" y="77"/>
                  </a:lnTo>
                  <a:lnTo>
                    <a:pt x="249" y="75"/>
                  </a:lnTo>
                  <a:lnTo>
                    <a:pt x="251" y="75"/>
                  </a:lnTo>
                  <a:lnTo>
                    <a:pt x="251" y="73"/>
                  </a:lnTo>
                  <a:lnTo>
                    <a:pt x="253" y="73"/>
                  </a:lnTo>
                  <a:lnTo>
                    <a:pt x="255" y="73"/>
                  </a:lnTo>
                  <a:lnTo>
                    <a:pt x="255" y="75"/>
                  </a:lnTo>
                  <a:lnTo>
                    <a:pt x="255" y="77"/>
                  </a:lnTo>
                  <a:lnTo>
                    <a:pt x="253" y="77"/>
                  </a:lnTo>
                  <a:lnTo>
                    <a:pt x="255" y="77"/>
                  </a:lnTo>
                  <a:lnTo>
                    <a:pt x="255" y="79"/>
                  </a:lnTo>
                  <a:lnTo>
                    <a:pt x="257" y="79"/>
                  </a:lnTo>
                  <a:lnTo>
                    <a:pt x="259" y="77"/>
                  </a:lnTo>
                  <a:lnTo>
                    <a:pt x="261" y="77"/>
                  </a:lnTo>
                  <a:lnTo>
                    <a:pt x="261" y="79"/>
                  </a:lnTo>
                  <a:lnTo>
                    <a:pt x="261" y="81"/>
                  </a:lnTo>
                  <a:lnTo>
                    <a:pt x="259" y="81"/>
                  </a:lnTo>
                  <a:lnTo>
                    <a:pt x="259" y="83"/>
                  </a:lnTo>
                  <a:lnTo>
                    <a:pt x="261" y="83"/>
                  </a:lnTo>
                  <a:lnTo>
                    <a:pt x="261" y="85"/>
                  </a:lnTo>
                  <a:lnTo>
                    <a:pt x="263" y="85"/>
                  </a:lnTo>
                  <a:lnTo>
                    <a:pt x="263" y="83"/>
                  </a:lnTo>
                  <a:lnTo>
                    <a:pt x="264" y="83"/>
                  </a:lnTo>
                  <a:lnTo>
                    <a:pt x="264" y="85"/>
                  </a:lnTo>
                  <a:lnTo>
                    <a:pt x="263" y="87"/>
                  </a:lnTo>
                  <a:lnTo>
                    <a:pt x="264" y="87"/>
                  </a:lnTo>
                  <a:lnTo>
                    <a:pt x="266" y="87"/>
                  </a:lnTo>
                  <a:lnTo>
                    <a:pt x="266" y="89"/>
                  </a:lnTo>
                  <a:lnTo>
                    <a:pt x="264" y="89"/>
                  </a:lnTo>
                  <a:lnTo>
                    <a:pt x="264" y="91"/>
                  </a:lnTo>
                  <a:lnTo>
                    <a:pt x="264" y="93"/>
                  </a:lnTo>
                  <a:lnTo>
                    <a:pt x="266" y="93"/>
                  </a:lnTo>
                  <a:lnTo>
                    <a:pt x="266" y="95"/>
                  </a:lnTo>
                  <a:lnTo>
                    <a:pt x="268" y="95"/>
                  </a:lnTo>
                  <a:lnTo>
                    <a:pt x="270" y="95"/>
                  </a:lnTo>
                  <a:lnTo>
                    <a:pt x="270" y="97"/>
                  </a:lnTo>
                  <a:lnTo>
                    <a:pt x="270" y="99"/>
                  </a:lnTo>
                  <a:lnTo>
                    <a:pt x="272" y="99"/>
                  </a:lnTo>
                  <a:lnTo>
                    <a:pt x="272" y="97"/>
                  </a:lnTo>
                  <a:lnTo>
                    <a:pt x="274" y="97"/>
                  </a:lnTo>
                  <a:lnTo>
                    <a:pt x="274" y="99"/>
                  </a:lnTo>
                  <a:lnTo>
                    <a:pt x="272" y="101"/>
                  </a:lnTo>
                  <a:lnTo>
                    <a:pt x="272" y="103"/>
                  </a:lnTo>
                  <a:lnTo>
                    <a:pt x="274" y="103"/>
                  </a:lnTo>
                  <a:lnTo>
                    <a:pt x="274" y="105"/>
                  </a:lnTo>
                  <a:lnTo>
                    <a:pt x="276" y="105"/>
                  </a:lnTo>
                  <a:lnTo>
                    <a:pt x="276" y="107"/>
                  </a:lnTo>
                  <a:lnTo>
                    <a:pt x="276" y="109"/>
                  </a:lnTo>
                  <a:lnTo>
                    <a:pt x="276" y="111"/>
                  </a:lnTo>
                  <a:lnTo>
                    <a:pt x="278" y="111"/>
                  </a:lnTo>
                  <a:lnTo>
                    <a:pt x="280" y="111"/>
                  </a:lnTo>
                  <a:lnTo>
                    <a:pt x="280" y="113"/>
                  </a:lnTo>
                  <a:lnTo>
                    <a:pt x="280" y="115"/>
                  </a:lnTo>
                  <a:lnTo>
                    <a:pt x="282" y="115"/>
                  </a:lnTo>
                  <a:lnTo>
                    <a:pt x="282" y="113"/>
                  </a:lnTo>
                  <a:lnTo>
                    <a:pt x="284" y="113"/>
                  </a:lnTo>
                  <a:lnTo>
                    <a:pt x="284" y="115"/>
                  </a:lnTo>
                  <a:lnTo>
                    <a:pt x="284" y="117"/>
                  </a:lnTo>
                  <a:lnTo>
                    <a:pt x="282" y="119"/>
                  </a:lnTo>
                  <a:lnTo>
                    <a:pt x="282" y="121"/>
                  </a:lnTo>
                  <a:lnTo>
                    <a:pt x="280" y="125"/>
                  </a:lnTo>
                  <a:lnTo>
                    <a:pt x="282" y="127"/>
                  </a:lnTo>
                  <a:lnTo>
                    <a:pt x="282" y="129"/>
                  </a:lnTo>
                  <a:lnTo>
                    <a:pt x="284" y="131"/>
                  </a:lnTo>
                  <a:lnTo>
                    <a:pt x="284" y="133"/>
                  </a:lnTo>
                  <a:lnTo>
                    <a:pt x="284" y="134"/>
                  </a:lnTo>
                  <a:lnTo>
                    <a:pt x="286" y="134"/>
                  </a:lnTo>
                  <a:lnTo>
                    <a:pt x="286" y="136"/>
                  </a:lnTo>
                  <a:lnTo>
                    <a:pt x="288" y="138"/>
                  </a:lnTo>
                  <a:lnTo>
                    <a:pt x="290" y="140"/>
                  </a:lnTo>
                  <a:lnTo>
                    <a:pt x="292" y="140"/>
                  </a:lnTo>
                  <a:lnTo>
                    <a:pt x="292" y="142"/>
                  </a:lnTo>
                  <a:lnTo>
                    <a:pt x="294" y="144"/>
                  </a:lnTo>
                  <a:lnTo>
                    <a:pt x="296" y="144"/>
                  </a:lnTo>
                  <a:lnTo>
                    <a:pt x="296" y="146"/>
                  </a:lnTo>
                  <a:lnTo>
                    <a:pt x="298" y="146"/>
                  </a:lnTo>
                  <a:lnTo>
                    <a:pt x="298" y="144"/>
                  </a:lnTo>
                  <a:lnTo>
                    <a:pt x="300" y="144"/>
                  </a:lnTo>
                  <a:lnTo>
                    <a:pt x="300" y="142"/>
                  </a:lnTo>
                  <a:lnTo>
                    <a:pt x="300" y="144"/>
                  </a:lnTo>
                  <a:lnTo>
                    <a:pt x="302" y="144"/>
                  </a:lnTo>
                  <a:lnTo>
                    <a:pt x="304" y="144"/>
                  </a:lnTo>
                  <a:lnTo>
                    <a:pt x="306" y="144"/>
                  </a:lnTo>
                  <a:lnTo>
                    <a:pt x="308" y="144"/>
                  </a:lnTo>
                  <a:lnTo>
                    <a:pt x="308" y="146"/>
                  </a:lnTo>
                  <a:lnTo>
                    <a:pt x="308" y="148"/>
                  </a:lnTo>
                  <a:lnTo>
                    <a:pt x="310" y="148"/>
                  </a:lnTo>
                  <a:lnTo>
                    <a:pt x="308" y="148"/>
                  </a:lnTo>
                  <a:lnTo>
                    <a:pt x="308" y="150"/>
                  </a:lnTo>
                  <a:lnTo>
                    <a:pt x="308" y="152"/>
                  </a:lnTo>
                  <a:lnTo>
                    <a:pt x="308" y="154"/>
                  </a:lnTo>
                  <a:lnTo>
                    <a:pt x="310" y="156"/>
                  </a:lnTo>
                  <a:lnTo>
                    <a:pt x="310" y="158"/>
                  </a:lnTo>
                  <a:lnTo>
                    <a:pt x="310" y="160"/>
                  </a:lnTo>
                  <a:lnTo>
                    <a:pt x="310" y="162"/>
                  </a:lnTo>
                  <a:lnTo>
                    <a:pt x="308" y="164"/>
                  </a:lnTo>
                  <a:lnTo>
                    <a:pt x="308" y="166"/>
                  </a:lnTo>
                  <a:lnTo>
                    <a:pt x="308" y="168"/>
                  </a:lnTo>
                  <a:lnTo>
                    <a:pt x="308" y="170"/>
                  </a:lnTo>
                  <a:lnTo>
                    <a:pt x="310" y="170"/>
                  </a:lnTo>
                  <a:lnTo>
                    <a:pt x="312" y="170"/>
                  </a:lnTo>
                  <a:lnTo>
                    <a:pt x="314" y="170"/>
                  </a:lnTo>
                  <a:lnTo>
                    <a:pt x="316" y="170"/>
                  </a:lnTo>
                  <a:lnTo>
                    <a:pt x="318" y="170"/>
                  </a:lnTo>
                  <a:lnTo>
                    <a:pt x="320" y="170"/>
                  </a:lnTo>
                  <a:lnTo>
                    <a:pt x="322" y="170"/>
                  </a:lnTo>
                  <a:lnTo>
                    <a:pt x="324" y="172"/>
                  </a:lnTo>
                  <a:lnTo>
                    <a:pt x="326" y="172"/>
                  </a:lnTo>
                  <a:lnTo>
                    <a:pt x="326" y="174"/>
                  </a:lnTo>
                  <a:lnTo>
                    <a:pt x="328" y="174"/>
                  </a:lnTo>
                  <a:lnTo>
                    <a:pt x="328" y="176"/>
                  </a:lnTo>
                  <a:lnTo>
                    <a:pt x="330" y="176"/>
                  </a:lnTo>
                  <a:lnTo>
                    <a:pt x="330" y="174"/>
                  </a:lnTo>
                  <a:lnTo>
                    <a:pt x="332" y="174"/>
                  </a:lnTo>
                  <a:lnTo>
                    <a:pt x="332" y="176"/>
                  </a:lnTo>
                  <a:lnTo>
                    <a:pt x="333" y="176"/>
                  </a:lnTo>
                  <a:lnTo>
                    <a:pt x="333" y="178"/>
                  </a:lnTo>
                  <a:lnTo>
                    <a:pt x="333" y="180"/>
                  </a:lnTo>
                  <a:lnTo>
                    <a:pt x="335" y="180"/>
                  </a:lnTo>
                  <a:lnTo>
                    <a:pt x="335" y="182"/>
                  </a:lnTo>
                  <a:lnTo>
                    <a:pt x="337" y="182"/>
                  </a:lnTo>
                  <a:lnTo>
                    <a:pt x="339" y="182"/>
                  </a:lnTo>
                  <a:lnTo>
                    <a:pt x="341" y="180"/>
                  </a:lnTo>
                  <a:lnTo>
                    <a:pt x="341" y="178"/>
                  </a:lnTo>
                  <a:lnTo>
                    <a:pt x="343" y="178"/>
                  </a:lnTo>
                  <a:lnTo>
                    <a:pt x="345" y="178"/>
                  </a:lnTo>
                  <a:lnTo>
                    <a:pt x="345" y="180"/>
                  </a:lnTo>
                  <a:lnTo>
                    <a:pt x="347" y="180"/>
                  </a:lnTo>
                  <a:lnTo>
                    <a:pt x="349" y="180"/>
                  </a:lnTo>
                  <a:lnTo>
                    <a:pt x="349" y="182"/>
                  </a:lnTo>
                  <a:lnTo>
                    <a:pt x="351" y="180"/>
                  </a:lnTo>
                  <a:lnTo>
                    <a:pt x="353" y="180"/>
                  </a:lnTo>
                  <a:lnTo>
                    <a:pt x="355" y="180"/>
                  </a:lnTo>
                  <a:lnTo>
                    <a:pt x="357" y="180"/>
                  </a:lnTo>
                  <a:lnTo>
                    <a:pt x="359" y="180"/>
                  </a:lnTo>
                  <a:lnTo>
                    <a:pt x="361" y="182"/>
                  </a:lnTo>
                  <a:lnTo>
                    <a:pt x="363" y="180"/>
                  </a:lnTo>
                  <a:lnTo>
                    <a:pt x="365" y="180"/>
                  </a:lnTo>
                  <a:lnTo>
                    <a:pt x="367" y="180"/>
                  </a:lnTo>
                  <a:lnTo>
                    <a:pt x="367" y="182"/>
                  </a:lnTo>
                  <a:lnTo>
                    <a:pt x="369" y="182"/>
                  </a:lnTo>
                  <a:lnTo>
                    <a:pt x="369" y="184"/>
                  </a:lnTo>
                  <a:lnTo>
                    <a:pt x="371" y="184"/>
                  </a:lnTo>
                  <a:lnTo>
                    <a:pt x="371" y="186"/>
                  </a:lnTo>
                  <a:lnTo>
                    <a:pt x="373" y="186"/>
                  </a:lnTo>
                  <a:lnTo>
                    <a:pt x="375" y="186"/>
                  </a:lnTo>
                  <a:lnTo>
                    <a:pt x="375" y="184"/>
                  </a:lnTo>
                  <a:lnTo>
                    <a:pt x="377" y="184"/>
                  </a:lnTo>
                  <a:lnTo>
                    <a:pt x="379" y="184"/>
                  </a:lnTo>
                  <a:lnTo>
                    <a:pt x="381" y="186"/>
                  </a:lnTo>
                  <a:lnTo>
                    <a:pt x="381" y="184"/>
                  </a:lnTo>
                  <a:lnTo>
                    <a:pt x="383" y="184"/>
                  </a:lnTo>
                  <a:lnTo>
                    <a:pt x="385" y="184"/>
                  </a:lnTo>
                  <a:lnTo>
                    <a:pt x="385" y="186"/>
                  </a:lnTo>
                  <a:lnTo>
                    <a:pt x="387" y="186"/>
                  </a:lnTo>
                  <a:lnTo>
                    <a:pt x="389" y="186"/>
                  </a:lnTo>
                  <a:lnTo>
                    <a:pt x="389" y="184"/>
                  </a:lnTo>
                  <a:lnTo>
                    <a:pt x="391" y="184"/>
                  </a:lnTo>
                  <a:lnTo>
                    <a:pt x="393" y="184"/>
                  </a:lnTo>
                  <a:lnTo>
                    <a:pt x="395" y="184"/>
                  </a:lnTo>
                  <a:lnTo>
                    <a:pt x="395" y="186"/>
                  </a:lnTo>
                  <a:lnTo>
                    <a:pt x="397" y="186"/>
                  </a:lnTo>
                  <a:lnTo>
                    <a:pt x="399" y="186"/>
                  </a:lnTo>
                  <a:lnTo>
                    <a:pt x="399" y="184"/>
                  </a:lnTo>
                  <a:lnTo>
                    <a:pt x="399" y="186"/>
                  </a:lnTo>
                  <a:lnTo>
                    <a:pt x="401" y="186"/>
                  </a:lnTo>
                  <a:lnTo>
                    <a:pt x="401" y="188"/>
                  </a:lnTo>
                  <a:lnTo>
                    <a:pt x="402" y="188"/>
                  </a:lnTo>
                  <a:lnTo>
                    <a:pt x="404" y="188"/>
                  </a:lnTo>
                  <a:lnTo>
                    <a:pt x="406" y="188"/>
                  </a:lnTo>
                  <a:lnTo>
                    <a:pt x="406" y="190"/>
                  </a:lnTo>
                  <a:lnTo>
                    <a:pt x="408" y="190"/>
                  </a:lnTo>
                  <a:lnTo>
                    <a:pt x="408" y="188"/>
                  </a:lnTo>
                  <a:lnTo>
                    <a:pt x="410" y="188"/>
                  </a:lnTo>
                  <a:lnTo>
                    <a:pt x="410" y="186"/>
                  </a:lnTo>
                  <a:lnTo>
                    <a:pt x="412" y="184"/>
                  </a:lnTo>
                  <a:lnTo>
                    <a:pt x="412" y="182"/>
                  </a:lnTo>
                  <a:lnTo>
                    <a:pt x="412" y="180"/>
                  </a:lnTo>
                  <a:lnTo>
                    <a:pt x="412" y="178"/>
                  </a:lnTo>
                  <a:lnTo>
                    <a:pt x="412" y="176"/>
                  </a:lnTo>
                  <a:lnTo>
                    <a:pt x="414" y="176"/>
                  </a:lnTo>
                  <a:lnTo>
                    <a:pt x="414" y="174"/>
                  </a:lnTo>
                  <a:lnTo>
                    <a:pt x="414" y="172"/>
                  </a:lnTo>
                  <a:lnTo>
                    <a:pt x="414" y="174"/>
                  </a:lnTo>
                  <a:lnTo>
                    <a:pt x="416" y="174"/>
                  </a:lnTo>
                  <a:lnTo>
                    <a:pt x="418" y="174"/>
                  </a:lnTo>
                  <a:lnTo>
                    <a:pt x="420" y="174"/>
                  </a:lnTo>
                  <a:lnTo>
                    <a:pt x="420" y="176"/>
                  </a:lnTo>
                  <a:lnTo>
                    <a:pt x="422" y="176"/>
                  </a:lnTo>
                  <a:lnTo>
                    <a:pt x="424" y="176"/>
                  </a:lnTo>
                  <a:lnTo>
                    <a:pt x="424" y="178"/>
                  </a:lnTo>
                  <a:lnTo>
                    <a:pt x="426" y="178"/>
                  </a:lnTo>
                  <a:lnTo>
                    <a:pt x="428" y="180"/>
                  </a:lnTo>
                  <a:lnTo>
                    <a:pt x="428" y="182"/>
                  </a:lnTo>
                  <a:lnTo>
                    <a:pt x="430" y="182"/>
                  </a:lnTo>
                  <a:lnTo>
                    <a:pt x="432" y="180"/>
                  </a:lnTo>
                  <a:lnTo>
                    <a:pt x="434" y="180"/>
                  </a:lnTo>
                  <a:lnTo>
                    <a:pt x="436" y="180"/>
                  </a:lnTo>
                  <a:lnTo>
                    <a:pt x="436" y="178"/>
                  </a:lnTo>
                  <a:lnTo>
                    <a:pt x="438" y="178"/>
                  </a:lnTo>
                  <a:lnTo>
                    <a:pt x="440" y="178"/>
                  </a:lnTo>
                  <a:lnTo>
                    <a:pt x="442" y="176"/>
                  </a:lnTo>
                  <a:lnTo>
                    <a:pt x="444" y="176"/>
                  </a:lnTo>
                  <a:lnTo>
                    <a:pt x="446" y="176"/>
                  </a:lnTo>
                  <a:lnTo>
                    <a:pt x="446" y="174"/>
                  </a:lnTo>
                  <a:lnTo>
                    <a:pt x="448" y="174"/>
                  </a:lnTo>
                  <a:lnTo>
                    <a:pt x="450" y="172"/>
                  </a:lnTo>
                  <a:lnTo>
                    <a:pt x="452" y="172"/>
                  </a:lnTo>
                  <a:lnTo>
                    <a:pt x="452" y="170"/>
                  </a:lnTo>
                  <a:lnTo>
                    <a:pt x="454" y="170"/>
                  </a:lnTo>
                  <a:lnTo>
                    <a:pt x="454" y="168"/>
                  </a:lnTo>
                  <a:lnTo>
                    <a:pt x="456" y="166"/>
                  </a:lnTo>
                  <a:lnTo>
                    <a:pt x="458" y="164"/>
                  </a:lnTo>
                  <a:lnTo>
                    <a:pt x="458" y="162"/>
                  </a:lnTo>
                  <a:lnTo>
                    <a:pt x="460" y="162"/>
                  </a:lnTo>
                  <a:lnTo>
                    <a:pt x="460" y="160"/>
                  </a:lnTo>
                  <a:lnTo>
                    <a:pt x="462" y="160"/>
                  </a:lnTo>
                  <a:lnTo>
                    <a:pt x="462" y="158"/>
                  </a:lnTo>
                  <a:lnTo>
                    <a:pt x="464" y="156"/>
                  </a:lnTo>
                  <a:lnTo>
                    <a:pt x="466" y="154"/>
                  </a:lnTo>
                  <a:lnTo>
                    <a:pt x="464" y="154"/>
                  </a:lnTo>
                  <a:lnTo>
                    <a:pt x="464" y="152"/>
                  </a:lnTo>
                  <a:lnTo>
                    <a:pt x="464" y="150"/>
                  </a:lnTo>
                  <a:lnTo>
                    <a:pt x="464" y="148"/>
                  </a:lnTo>
                  <a:lnTo>
                    <a:pt x="464" y="146"/>
                  </a:lnTo>
                  <a:lnTo>
                    <a:pt x="466" y="146"/>
                  </a:lnTo>
                  <a:lnTo>
                    <a:pt x="466" y="144"/>
                  </a:lnTo>
                  <a:lnTo>
                    <a:pt x="466" y="142"/>
                  </a:lnTo>
                  <a:lnTo>
                    <a:pt x="468" y="140"/>
                  </a:lnTo>
                  <a:lnTo>
                    <a:pt x="468" y="138"/>
                  </a:lnTo>
                  <a:lnTo>
                    <a:pt x="468" y="136"/>
                  </a:lnTo>
                  <a:lnTo>
                    <a:pt x="470" y="136"/>
                  </a:lnTo>
                  <a:lnTo>
                    <a:pt x="470" y="134"/>
                  </a:lnTo>
                  <a:lnTo>
                    <a:pt x="471" y="133"/>
                  </a:lnTo>
                  <a:lnTo>
                    <a:pt x="471" y="131"/>
                  </a:lnTo>
                  <a:lnTo>
                    <a:pt x="471" y="129"/>
                  </a:lnTo>
                  <a:lnTo>
                    <a:pt x="473" y="129"/>
                  </a:lnTo>
                  <a:lnTo>
                    <a:pt x="473" y="127"/>
                  </a:lnTo>
                  <a:lnTo>
                    <a:pt x="473" y="125"/>
                  </a:lnTo>
                  <a:lnTo>
                    <a:pt x="475" y="125"/>
                  </a:lnTo>
                  <a:lnTo>
                    <a:pt x="475" y="127"/>
                  </a:lnTo>
                  <a:lnTo>
                    <a:pt x="477" y="129"/>
                  </a:lnTo>
                  <a:lnTo>
                    <a:pt x="479" y="131"/>
                  </a:lnTo>
                  <a:lnTo>
                    <a:pt x="481" y="133"/>
                  </a:lnTo>
                  <a:lnTo>
                    <a:pt x="481" y="134"/>
                  </a:lnTo>
                  <a:lnTo>
                    <a:pt x="483" y="134"/>
                  </a:lnTo>
                  <a:lnTo>
                    <a:pt x="483" y="136"/>
                  </a:lnTo>
                  <a:lnTo>
                    <a:pt x="485" y="138"/>
                  </a:lnTo>
                  <a:lnTo>
                    <a:pt x="487" y="140"/>
                  </a:lnTo>
                  <a:lnTo>
                    <a:pt x="487" y="142"/>
                  </a:lnTo>
                  <a:lnTo>
                    <a:pt x="489" y="142"/>
                  </a:lnTo>
                  <a:lnTo>
                    <a:pt x="489" y="144"/>
                  </a:lnTo>
                  <a:lnTo>
                    <a:pt x="491" y="144"/>
                  </a:lnTo>
                  <a:lnTo>
                    <a:pt x="491" y="146"/>
                  </a:lnTo>
                  <a:lnTo>
                    <a:pt x="493" y="146"/>
                  </a:lnTo>
                  <a:lnTo>
                    <a:pt x="495" y="150"/>
                  </a:lnTo>
                  <a:lnTo>
                    <a:pt x="497" y="152"/>
                  </a:lnTo>
                  <a:lnTo>
                    <a:pt x="499" y="154"/>
                  </a:lnTo>
                  <a:lnTo>
                    <a:pt x="501" y="156"/>
                  </a:lnTo>
                  <a:lnTo>
                    <a:pt x="503" y="156"/>
                  </a:lnTo>
                  <a:lnTo>
                    <a:pt x="503" y="158"/>
                  </a:lnTo>
                  <a:lnTo>
                    <a:pt x="505" y="158"/>
                  </a:lnTo>
                  <a:lnTo>
                    <a:pt x="507" y="160"/>
                  </a:lnTo>
                  <a:lnTo>
                    <a:pt x="509" y="162"/>
                  </a:lnTo>
                  <a:lnTo>
                    <a:pt x="513" y="162"/>
                  </a:lnTo>
                  <a:lnTo>
                    <a:pt x="515" y="164"/>
                  </a:lnTo>
                  <a:lnTo>
                    <a:pt x="517" y="162"/>
                  </a:lnTo>
                  <a:lnTo>
                    <a:pt x="517" y="160"/>
                  </a:lnTo>
                  <a:lnTo>
                    <a:pt x="519" y="160"/>
                  </a:lnTo>
                  <a:lnTo>
                    <a:pt x="519" y="158"/>
                  </a:lnTo>
                  <a:lnTo>
                    <a:pt x="521" y="158"/>
                  </a:lnTo>
                  <a:lnTo>
                    <a:pt x="519" y="154"/>
                  </a:lnTo>
                  <a:lnTo>
                    <a:pt x="519" y="152"/>
                  </a:lnTo>
                  <a:lnTo>
                    <a:pt x="521" y="152"/>
                  </a:lnTo>
                  <a:lnTo>
                    <a:pt x="521" y="150"/>
                  </a:lnTo>
                  <a:lnTo>
                    <a:pt x="523" y="150"/>
                  </a:lnTo>
                  <a:lnTo>
                    <a:pt x="525" y="148"/>
                  </a:lnTo>
                  <a:lnTo>
                    <a:pt x="525" y="146"/>
                  </a:lnTo>
                  <a:lnTo>
                    <a:pt x="527" y="146"/>
                  </a:lnTo>
                  <a:lnTo>
                    <a:pt x="529" y="144"/>
                  </a:lnTo>
                  <a:lnTo>
                    <a:pt x="529" y="142"/>
                  </a:lnTo>
                  <a:lnTo>
                    <a:pt x="531" y="140"/>
                  </a:lnTo>
                  <a:lnTo>
                    <a:pt x="533" y="138"/>
                  </a:lnTo>
                  <a:lnTo>
                    <a:pt x="533" y="140"/>
                  </a:lnTo>
                  <a:lnTo>
                    <a:pt x="535" y="140"/>
                  </a:lnTo>
                  <a:lnTo>
                    <a:pt x="537" y="140"/>
                  </a:lnTo>
                  <a:lnTo>
                    <a:pt x="537" y="142"/>
                  </a:lnTo>
                  <a:lnTo>
                    <a:pt x="539" y="142"/>
                  </a:lnTo>
                  <a:lnTo>
                    <a:pt x="540" y="144"/>
                  </a:lnTo>
                  <a:lnTo>
                    <a:pt x="542" y="144"/>
                  </a:lnTo>
                  <a:lnTo>
                    <a:pt x="542" y="146"/>
                  </a:lnTo>
                  <a:lnTo>
                    <a:pt x="544" y="146"/>
                  </a:lnTo>
                  <a:lnTo>
                    <a:pt x="546" y="146"/>
                  </a:lnTo>
                  <a:lnTo>
                    <a:pt x="546" y="148"/>
                  </a:lnTo>
                  <a:lnTo>
                    <a:pt x="548" y="148"/>
                  </a:lnTo>
                  <a:lnTo>
                    <a:pt x="550" y="148"/>
                  </a:lnTo>
                  <a:lnTo>
                    <a:pt x="550" y="150"/>
                  </a:lnTo>
                  <a:lnTo>
                    <a:pt x="552" y="150"/>
                  </a:lnTo>
                  <a:lnTo>
                    <a:pt x="552" y="148"/>
                  </a:lnTo>
                  <a:lnTo>
                    <a:pt x="552" y="150"/>
                  </a:lnTo>
                  <a:lnTo>
                    <a:pt x="554" y="150"/>
                  </a:lnTo>
                  <a:lnTo>
                    <a:pt x="556" y="152"/>
                  </a:lnTo>
                  <a:lnTo>
                    <a:pt x="558" y="152"/>
                  </a:lnTo>
                  <a:lnTo>
                    <a:pt x="560" y="154"/>
                  </a:lnTo>
                  <a:lnTo>
                    <a:pt x="562" y="156"/>
                  </a:lnTo>
                  <a:lnTo>
                    <a:pt x="564" y="156"/>
                  </a:lnTo>
                  <a:lnTo>
                    <a:pt x="566" y="158"/>
                  </a:lnTo>
                  <a:lnTo>
                    <a:pt x="566" y="160"/>
                  </a:lnTo>
                  <a:lnTo>
                    <a:pt x="566" y="162"/>
                  </a:lnTo>
                  <a:lnTo>
                    <a:pt x="568" y="162"/>
                  </a:lnTo>
                  <a:lnTo>
                    <a:pt x="568" y="164"/>
                  </a:lnTo>
                  <a:lnTo>
                    <a:pt x="570" y="164"/>
                  </a:lnTo>
                  <a:lnTo>
                    <a:pt x="572" y="164"/>
                  </a:lnTo>
                  <a:lnTo>
                    <a:pt x="574" y="164"/>
                  </a:lnTo>
                  <a:lnTo>
                    <a:pt x="576" y="164"/>
                  </a:lnTo>
                  <a:lnTo>
                    <a:pt x="578" y="164"/>
                  </a:lnTo>
                  <a:lnTo>
                    <a:pt x="578" y="162"/>
                  </a:lnTo>
                  <a:lnTo>
                    <a:pt x="580" y="162"/>
                  </a:lnTo>
                  <a:lnTo>
                    <a:pt x="582" y="162"/>
                  </a:lnTo>
                  <a:lnTo>
                    <a:pt x="584" y="164"/>
                  </a:lnTo>
                  <a:lnTo>
                    <a:pt x="586" y="164"/>
                  </a:lnTo>
                  <a:lnTo>
                    <a:pt x="586" y="166"/>
                  </a:lnTo>
                  <a:lnTo>
                    <a:pt x="586" y="164"/>
                  </a:lnTo>
                  <a:lnTo>
                    <a:pt x="586" y="162"/>
                  </a:lnTo>
                  <a:lnTo>
                    <a:pt x="586" y="160"/>
                  </a:lnTo>
                  <a:lnTo>
                    <a:pt x="586" y="158"/>
                  </a:lnTo>
                  <a:lnTo>
                    <a:pt x="584" y="158"/>
                  </a:lnTo>
                  <a:lnTo>
                    <a:pt x="584" y="156"/>
                  </a:lnTo>
                  <a:lnTo>
                    <a:pt x="582" y="156"/>
                  </a:lnTo>
                  <a:lnTo>
                    <a:pt x="582" y="154"/>
                  </a:lnTo>
                  <a:lnTo>
                    <a:pt x="582" y="152"/>
                  </a:lnTo>
                  <a:lnTo>
                    <a:pt x="584" y="152"/>
                  </a:lnTo>
                  <a:lnTo>
                    <a:pt x="584" y="150"/>
                  </a:lnTo>
                  <a:lnTo>
                    <a:pt x="586" y="150"/>
                  </a:lnTo>
                  <a:lnTo>
                    <a:pt x="586" y="148"/>
                  </a:lnTo>
                  <a:lnTo>
                    <a:pt x="588" y="148"/>
                  </a:lnTo>
                  <a:lnTo>
                    <a:pt x="588" y="150"/>
                  </a:lnTo>
                  <a:lnTo>
                    <a:pt x="590" y="148"/>
                  </a:lnTo>
                  <a:lnTo>
                    <a:pt x="592" y="148"/>
                  </a:lnTo>
                  <a:lnTo>
                    <a:pt x="592" y="146"/>
                  </a:lnTo>
                  <a:lnTo>
                    <a:pt x="594" y="144"/>
                  </a:lnTo>
                  <a:lnTo>
                    <a:pt x="594" y="146"/>
                  </a:lnTo>
                  <a:lnTo>
                    <a:pt x="596" y="146"/>
                  </a:lnTo>
                  <a:lnTo>
                    <a:pt x="596" y="148"/>
                  </a:lnTo>
                  <a:lnTo>
                    <a:pt x="598" y="148"/>
                  </a:lnTo>
                  <a:lnTo>
                    <a:pt x="598" y="150"/>
                  </a:lnTo>
                  <a:lnTo>
                    <a:pt x="600" y="148"/>
                  </a:lnTo>
                  <a:lnTo>
                    <a:pt x="600" y="146"/>
                  </a:lnTo>
                  <a:lnTo>
                    <a:pt x="598" y="144"/>
                  </a:lnTo>
                  <a:lnTo>
                    <a:pt x="598" y="142"/>
                  </a:lnTo>
                  <a:lnTo>
                    <a:pt x="600" y="140"/>
                  </a:lnTo>
                  <a:lnTo>
                    <a:pt x="598" y="140"/>
                  </a:lnTo>
                  <a:lnTo>
                    <a:pt x="596" y="140"/>
                  </a:lnTo>
                  <a:lnTo>
                    <a:pt x="594" y="140"/>
                  </a:lnTo>
                  <a:lnTo>
                    <a:pt x="592" y="140"/>
                  </a:lnTo>
                  <a:lnTo>
                    <a:pt x="590" y="140"/>
                  </a:lnTo>
                  <a:lnTo>
                    <a:pt x="590" y="138"/>
                  </a:lnTo>
                  <a:lnTo>
                    <a:pt x="590" y="136"/>
                  </a:lnTo>
                  <a:lnTo>
                    <a:pt x="592" y="136"/>
                  </a:lnTo>
                  <a:lnTo>
                    <a:pt x="592" y="134"/>
                  </a:lnTo>
                  <a:lnTo>
                    <a:pt x="594" y="134"/>
                  </a:lnTo>
                  <a:lnTo>
                    <a:pt x="594" y="133"/>
                  </a:lnTo>
                  <a:lnTo>
                    <a:pt x="594" y="131"/>
                  </a:lnTo>
                  <a:lnTo>
                    <a:pt x="596" y="131"/>
                  </a:lnTo>
                  <a:lnTo>
                    <a:pt x="598" y="133"/>
                  </a:lnTo>
                  <a:lnTo>
                    <a:pt x="598" y="131"/>
                  </a:lnTo>
                  <a:lnTo>
                    <a:pt x="600" y="133"/>
                  </a:lnTo>
                  <a:lnTo>
                    <a:pt x="600" y="131"/>
                  </a:lnTo>
                  <a:lnTo>
                    <a:pt x="602" y="133"/>
                  </a:lnTo>
                  <a:lnTo>
                    <a:pt x="602" y="131"/>
                  </a:lnTo>
                  <a:lnTo>
                    <a:pt x="602" y="129"/>
                  </a:lnTo>
                  <a:lnTo>
                    <a:pt x="604" y="127"/>
                  </a:lnTo>
                  <a:lnTo>
                    <a:pt x="606" y="125"/>
                  </a:lnTo>
                  <a:lnTo>
                    <a:pt x="606" y="123"/>
                  </a:lnTo>
                  <a:lnTo>
                    <a:pt x="606" y="121"/>
                  </a:lnTo>
                  <a:lnTo>
                    <a:pt x="606" y="119"/>
                  </a:lnTo>
                  <a:lnTo>
                    <a:pt x="606" y="117"/>
                  </a:lnTo>
                  <a:lnTo>
                    <a:pt x="608" y="117"/>
                  </a:lnTo>
                  <a:lnTo>
                    <a:pt x="609" y="115"/>
                  </a:lnTo>
                  <a:lnTo>
                    <a:pt x="611" y="113"/>
                  </a:lnTo>
                  <a:lnTo>
                    <a:pt x="613" y="113"/>
                  </a:lnTo>
                  <a:lnTo>
                    <a:pt x="613" y="111"/>
                  </a:lnTo>
                  <a:lnTo>
                    <a:pt x="615" y="111"/>
                  </a:lnTo>
                  <a:lnTo>
                    <a:pt x="617" y="109"/>
                  </a:lnTo>
                  <a:lnTo>
                    <a:pt x="619" y="107"/>
                  </a:lnTo>
                  <a:lnTo>
                    <a:pt x="621" y="105"/>
                  </a:lnTo>
                  <a:lnTo>
                    <a:pt x="623" y="103"/>
                  </a:lnTo>
                  <a:lnTo>
                    <a:pt x="625" y="101"/>
                  </a:lnTo>
                  <a:lnTo>
                    <a:pt x="627" y="101"/>
                  </a:lnTo>
                  <a:lnTo>
                    <a:pt x="629" y="99"/>
                  </a:lnTo>
                  <a:lnTo>
                    <a:pt x="631" y="99"/>
                  </a:lnTo>
                  <a:lnTo>
                    <a:pt x="633" y="99"/>
                  </a:lnTo>
                  <a:lnTo>
                    <a:pt x="635" y="101"/>
                  </a:lnTo>
                  <a:lnTo>
                    <a:pt x="637" y="101"/>
                  </a:lnTo>
                  <a:lnTo>
                    <a:pt x="639" y="101"/>
                  </a:lnTo>
                  <a:lnTo>
                    <a:pt x="641" y="101"/>
                  </a:lnTo>
                  <a:lnTo>
                    <a:pt x="643" y="101"/>
                  </a:lnTo>
                  <a:lnTo>
                    <a:pt x="645" y="101"/>
                  </a:lnTo>
                  <a:lnTo>
                    <a:pt x="647" y="101"/>
                  </a:lnTo>
                  <a:lnTo>
                    <a:pt x="649" y="101"/>
                  </a:lnTo>
                  <a:lnTo>
                    <a:pt x="651" y="101"/>
                  </a:lnTo>
                  <a:lnTo>
                    <a:pt x="653" y="101"/>
                  </a:lnTo>
                  <a:lnTo>
                    <a:pt x="655" y="103"/>
                  </a:lnTo>
                  <a:lnTo>
                    <a:pt x="657" y="103"/>
                  </a:lnTo>
                  <a:lnTo>
                    <a:pt x="659" y="103"/>
                  </a:lnTo>
                  <a:lnTo>
                    <a:pt x="661" y="103"/>
                  </a:lnTo>
                  <a:lnTo>
                    <a:pt x="663" y="103"/>
                  </a:lnTo>
                  <a:lnTo>
                    <a:pt x="665" y="103"/>
                  </a:lnTo>
                  <a:lnTo>
                    <a:pt x="667" y="103"/>
                  </a:lnTo>
                  <a:lnTo>
                    <a:pt x="669" y="103"/>
                  </a:lnTo>
                  <a:lnTo>
                    <a:pt x="669" y="101"/>
                  </a:lnTo>
                  <a:lnTo>
                    <a:pt x="667" y="99"/>
                  </a:lnTo>
                  <a:lnTo>
                    <a:pt x="667" y="97"/>
                  </a:lnTo>
                  <a:lnTo>
                    <a:pt x="667" y="95"/>
                  </a:lnTo>
                  <a:lnTo>
                    <a:pt x="667" y="93"/>
                  </a:lnTo>
                  <a:lnTo>
                    <a:pt x="669" y="93"/>
                  </a:lnTo>
                  <a:lnTo>
                    <a:pt x="671" y="93"/>
                  </a:lnTo>
                  <a:lnTo>
                    <a:pt x="671" y="95"/>
                  </a:lnTo>
                  <a:lnTo>
                    <a:pt x="673" y="95"/>
                  </a:lnTo>
                  <a:lnTo>
                    <a:pt x="675" y="95"/>
                  </a:lnTo>
                  <a:lnTo>
                    <a:pt x="675" y="93"/>
                  </a:lnTo>
                  <a:lnTo>
                    <a:pt x="677" y="93"/>
                  </a:lnTo>
                  <a:lnTo>
                    <a:pt x="677" y="95"/>
                  </a:lnTo>
                  <a:lnTo>
                    <a:pt x="678" y="95"/>
                  </a:lnTo>
                  <a:lnTo>
                    <a:pt x="680" y="95"/>
                  </a:lnTo>
                  <a:lnTo>
                    <a:pt x="678" y="95"/>
                  </a:lnTo>
                  <a:lnTo>
                    <a:pt x="678" y="93"/>
                  </a:lnTo>
                  <a:lnTo>
                    <a:pt x="678" y="91"/>
                  </a:lnTo>
                  <a:lnTo>
                    <a:pt x="678" y="89"/>
                  </a:lnTo>
                  <a:lnTo>
                    <a:pt x="680" y="89"/>
                  </a:lnTo>
                  <a:lnTo>
                    <a:pt x="682" y="89"/>
                  </a:lnTo>
                  <a:lnTo>
                    <a:pt x="684" y="87"/>
                  </a:lnTo>
                  <a:lnTo>
                    <a:pt x="686" y="87"/>
                  </a:lnTo>
                  <a:lnTo>
                    <a:pt x="686" y="85"/>
                  </a:lnTo>
                  <a:lnTo>
                    <a:pt x="688" y="85"/>
                  </a:lnTo>
                  <a:lnTo>
                    <a:pt x="688" y="83"/>
                  </a:lnTo>
                  <a:lnTo>
                    <a:pt x="690" y="83"/>
                  </a:lnTo>
                  <a:lnTo>
                    <a:pt x="692" y="83"/>
                  </a:lnTo>
                  <a:lnTo>
                    <a:pt x="692" y="81"/>
                  </a:lnTo>
                  <a:lnTo>
                    <a:pt x="694" y="81"/>
                  </a:lnTo>
                  <a:lnTo>
                    <a:pt x="696" y="81"/>
                  </a:lnTo>
                  <a:lnTo>
                    <a:pt x="696" y="79"/>
                  </a:lnTo>
                  <a:lnTo>
                    <a:pt x="696" y="77"/>
                  </a:lnTo>
                  <a:lnTo>
                    <a:pt x="698" y="77"/>
                  </a:lnTo>
                  <a:lnTo>
                    <a:pt x="698" y="75"/>
                  </a:lnTo>
                  <a:lnTo>
                    <a:pt x="696" y="75"/>
                  </a:lnTo>
                  <a:lnTo>
                    <a:pt x="696" y="73"/>
                  </a:lnTo>
                  <a:lnTo>
                    <a:pt x="696" y="71"/>
                  </a:lnTo>
                  <a:lnTo>
                    <a:pt x="696" y="69"/>
                  </a:lnTo>
                  <a:lnTo>
                    <a:pt x="698" y="69"/>
                  </a:lnTo>
                  <a:lnTo>
                    <a:pt x="698" y="67"/>
                  </a:lnTo>
                  <a:lnTo>
                    <a:pt x="698" y="66"/>
                  </a:lnTo>
                  <a:lnTo>
                    <a:pt x="696" y="66"/>
                  </a:lnTo>
                  <a:lnTo>
                    <a:pt x="696" y="64"/>
                  </a:lnTo>
                  <a:lnTo>
                    <a:pt x="696" y="62"/>
                  </a:lnTo>
                  <a:lnTo>
                    <a:pt x="698" y="62"/>
                  </a:lnTo>
                  <a:lnTo>
                    <a:pt x="698" y="60"/>
                  </a:lnTo>
                  <a:lnTo>
                    <a:pt x="696" y="60"/>
                  </a:lnTo>
                  <a:lnTo>
                    <a:pt x="694" y="60"/>
                  </a:lnTo>
                  <a:lnTo>
                    <a:pt x="694" y="58"/>
                  </a:lnTo>
                  <a:lnTo>
                    <a:pt x="692" y="58"/>
                  </a:lnTo>
                  <a:lnTo>
                    <a:pt x="692" y="56"/>
                  </a:lnTo>
                  <a:lnTo>
                    <a:pt x="690" y="56"/>
                  </a:lnTo>
                  <a:lnTo>
                    <a:pt x="690" y="54"/>
                  </a:lnTo>
                  <a:lnTo>
                    <a:pt x="690" y="52"/>
                  </a:lnTo>
                  <a:lnTo>
                    <a:pt x="688" y="52"/>
                  </a:lnTo>
                  <a:lnTo>
                    <a:pt x="688" y="50"/>
                  </a:lnTo>
                  <a:lnTo>
                    <a:pt x="686" y="50"/>
                  </a:lnTo>
                  <a:lnTo>
                    <a:pt x="684" y="48"/>
                  </a:lnTo>
                  <a:lnTo>
                    <a:pt x="682" y="46"/>
                  </a:lnTo>
                  <a:lnTo>
                    <a:pt x="682" y="44"/>
                  </a:lnTo>
                  <a:lnTo>
                    <a:pt x="684" y="42"/>
                  </a:lnTo>
                  <a:lnTo>
                    <a:pt x="684" y="40"/>
                  </a:lnTo>
                  <a:lnTo>
                    <a:pt x="686" y="40"/>
                  </a:lnTo>
                  <a:lnTo>
                    <a:pt x="688" y="40"/>
                  </a:lnTo>
                  <a:lnTo>
                    <a:pt x="688" y="42"/>
                  </a:lnTo>
                  <a:lnTo>
                    <a:pt x="690" y="42"/>
                  </a:lnTo>
                  <a:lnTo>
                    <a:pt x="692" y="42"/>
                  </a:lnTo>
                  <a:lnTo>
                    <a:pt x="694" y="42"/>
                  </a:lnTo>
                  <a:lnTo>
                    <a:pt x="696" y="42"/>
                  </a:lnTo>
                  <a:lnTo>
                    <a:pt x="694" y="42"/>
                  </a:lnTo>
                  <a:lnTo>
                    <a:pt x="694" y="40"/>
                  </a:lnTo>
                  <a:lnTo>
                    <a:pt x="694" y="38"/>
                  </a:lnTo>
                  <a:lnTo>
                    <a:pt x="694" y="36"/>
                  </a:lnTo>
                  <a:lnTo>
                    <a:pt x="692" y="36"/>
                  </a:lnTo>
                  <a:lnTo>
                    <a:pt x="692" y="34"/>
                  </a:lnTo>
                  <a:lnTo>
                    <a:pt x="692" y="32"/>
                  </a:lnTo>
                  <a:lnTo>
                    <a:pt x="692" y="30"/>
                  </a:lnTo>
                  <a:lnTo>
                    <a:pt x="692" y="28"/>
                  </a:lnTo>
                  <a:lnTo>
                    <a:pt x="694" y="28"/>
                  </a:lnTo>
                  <a:lnTo>
                    <a:pt x="696" y="28"/>
                  </a:lnTo>
                  <a:lnTo>
                    <a:pt x="696" y="26"/>
                  </a:lnTo>
                  <a:lnTo>
                    <a:pt x="698" y="26"/>
                  </a:lnTo>
                  <a:lnTo>
                    <a:pt x="698" y="24"/>
                  </a:lnTo>
                  <a:lnTo>
                    <a:pt x="700" y="24"/>
                  </a:lnTo>
                  <a:lnTo>
                    <a:pt x="702" y="22"/>
                  </a:lnTo>
                  <a:lnTo>
                    <a:pt x="704" y="22"/>
                  </a:lnTo>
                  <a:lnTo>
                    <a:pt x="704" y="20"/>
                  </a:lnTo>
                  <a:lnTo>
                    <a:pt x="706" y="20"/>
                  </a:lnTo>
                  <a:lnTo>
                    <a:pt x="706" y="22"/>
                  </a:lnTo>
                  <a:lnTo>
                    <a:pt x="708" y="22"/>
                  </a:lnTo>
                  <a:lnTo>
                    <a:pt x="708" y="24"/>
                  </a:lnTo>
                  <a:lnTo>
                    <a:pt x="710" y="26"/>
                  </a:lnTo>
                  <a:lnTo>
                    <a:pt x="710" y="28"/>
                  </a:lnTo>
                  <a:lnTo>
                    <a:pt x="712" y="28"/>
                  </a:lnTo>
                  <a:lnTo>
                    <a:pt x="712" y="30"/>
                  </a:lnTo>
                  <a:lnTo>
                    <a:pt x="712" y="32"/>
                  </a:lnTo>
                  <a:lnTo>
                    <a:pt x="712" y="34"/>
                  </a:lnTo>
                  <a:lnTo>
                    <a:pt x="714" y="34"/>
                  </a:lnTo>
                  <a:lnTo>
                    <a:pt x="714" y="36"/>
                  </a:lnTo>
                  <a:lnTo>
                    <a:pt x="716" y="36"/>
                  </a:lnTo>
                  <a:lnTo>
                    <a:pt x="718" y="38"/>
                  </a:lnTo>
                  <a:lnTo>
                    <a:pt x="718" y="40"/>
                  </a:lnTo>
                  <a:lnTo>
                    <a:pt x="720" y="40"/>
                  </a:lnTo>
                  <a:lnTo>
                    <a:pt x="720" y="42"/>
                  </a:lnTo>
                  <a:lnTo>
                    <a:pt x="722" y="42"/>
                  </a:lnTo>
                  <a:lnTo>
                    <a:pt x="722" y="44"/>
                  </a:lnTo>
                  <a:lnTo>
                    <a:pt x="722" y="46"/>
                  </a:lnTo>
                  <a:lnTo>
                    <a:pt x="724" y="46"/>
                  </a:lnTo>
                  <a:lnTo>
                    <a:pt x="724" y="48"/>
                  </a:lnTo>
                  <a:lnTo>
                    <a:pt x="726" y="48"/>
                  </a:lnTo>
                  <a:lnTo>
                    <a:pt x="726" y="50"/>
                  </a:lnTo>
                  <a:lnTo>
                    <a:pt x="726" y="48"/>
                  </a:lnTo>
                  <a:lnTo>
                    <a:pt x="728" y="48"/>
                  </a:lnTo>
                  <a:lnTo>
                    <a:pt x="728" y="50"/>
                  </a:lnTo>
                  <a:lnTo>
                    <a:pt x="728" y="52"/>
                  </a:lnTo>
                  <a:lnTo>
                    <a:pt x="730" y="52"/>
                  </a:lnTo>
                  <a:lnTo>
                    <a:pt x="730" y="54"/>
                  </a:lnTo>
                  <a:lnTo>
                    <a:pt x="732" y="54"/>
                  </a:lnTo>
                  <a:lnTo>
                    <a:pt x="732" y="52"/>
                  </a:lnTo>
                  <a:lnTo>
                    <a:pt x="734" y="52"/>
                  </a:lnTo>
                  <a:lnTo>
                    <a:pt x="734" y="50"/>
                  </a:lnTo>
                  <a:lnTo>
                    <a:pt x="736" y="50"/>
                  </a:lnTo>
                  <a:lnTo>
                    <a:pt x="736" y="48"/>
                  </a:lnTo>
                  <a:lnTo>
                    <a:pt x="738" y="48"/>
                  </a:lnTo>
                  <a:lnTo>
                    <a:pt x="738" y="50"/>
                  </a:lnTo>
                  <a:lnTo>
                    <a:pt x="738" y="52"/>
                  </a:lnTo>
                  <a:lnTo>
                    <a:pt x="740" y="52"/>
                  </a:lnTo>
                  <a:lnTo>
                    <a:pt x="740" y="54"/>
                  </a:lnTo>
                  <a:lnTo>
                    <a:pt x="742" y="54"/>
                  </a:lnTo>
                  <a:lnTo>
                    <a:pt x="742" y="56"/>
                  </a:lnTo>
                  <a:lnTo>
                    <a:pt x="744" y="56"/>
                  </a:lnTo>
                  <a:lnTo>
                    <a:pt x="744" y="54"/>
                  </a:lnTo>
                  <a:lnTo>
                    <a:pt x="746" y="54"/>
                  </a:lnTo>
                  <a:lnTo>
                    <a:pt x="747" y="54"/>
                  </a:lnTo>
                  <a:lnTo>
                    <a:pt x="749" y="52"/>
                  </a:lnTo>
                  <a:lnTo>
                    <a:pt x="751" y="52"/>
                  </a:lnTo>
                  <a:lnTo>
                    <a:pt x="751" y="50"/>
                  </a:lnTo>
                  <a:lnTo>
                    <a:pt x="753" y="50"/>
                  </a:lnTo>
                  <a:lnTo>
                    <a:pt x="755" y="50"/>
                  </a:lnTo>
                  <a:lnTo>
                    <a:pt x="757" y="50"/>
                  </a:lnTo>
                  <a:lnTo>
                    <a:pt x="759" y="50"/>
                  </a:lnTo>
                  <a:lnTo>
                    <a:pt x="759" y="52"/>
                  </a:lnTo>
                  <a:lnTo>
                    <a:pt x="761" y="52"/>
                  </a:lnTo>
                  <a:lnTo>
                    <a:pt x="763" y="52"/>
                  </a:lnTo>
                  <a:lnTo>
                    <a:pt x="763" y="54"/>
                  </a:lnTo>
                  <a:lnTo>
                    <a:pt x="763" y="56"/>
                  </a:lnTo>
                  <a:lnTo>
                    <a:pt x="761" y="56"/>
                  </a:lnTo>
                  <a:lnTo>
                    <a:pt x="761" y="58"/>
                  </a:lnTo>
                  <a:lnTo>
                    <a:pt x="761" y="60"/>
                  </a:lnTo>
                  <a:lnTo>
                    <a:pt x="761" y="62"/>
                  </a:lnTo>
                  <a:lnTo>
                    <a:pt x="761" y="64"/>
                  </a:lnTo>
                  <a:lnTo>
                    <a:pt x="761" y="66"/>
                  </a:lnTo>
                  <a:lnTo>
                    <a:pt x="759" y="66"/>
                  </a:lnTo>
                  <a:lnTo>
                    <a:pt x="759" y="67"/>
                  </a:lnTo>
                  <a:lnTo>
                    <a:pt x="757" y="69"/>
                  </a:lnTo>
                  <a:lnTo>
                    <a:pt x="759" y="69"/>
                  </a:lnTo>
                  <a:lnTo>
                    <a:pt x="761" y="71"/>
                  </a:lnTo>
                  <a:lnTo>
                    <a:pt x="763" y="71"/>
                  </a:lnTo>
                  <a:lnTo>
                    <a:pt x="763" y="69"/>
                  </a:lnTo>
                  <a:lnTo>
                    <a:pt x="763" y="67"/>
                  </a:lnTo>
                  <a:lnTo>
                    <a:pt x="765" y="67"/>
                  </a:lnTo>
                  <a:lnTo>
                    <a:pt x="767" y="67"/>
                  </a:lnTo>
                  <a:lnTo>
                    <a:pt x="769" y="67"/>
                  </a:lnTo>
                  <a:lnTo>
                    <a:pt x="769" y="69"/>
                  </a:lnTo>
                  <a:lnTo>
                    <a:pt x="771" y="69"/>
                  </a:lnTo>
                  <a:lnTo>
                    <a:pt x="771" y="67"/>
                  </a:lnTo>
                  <a:lnTo>
                    <a:pt x="773" y="67"/>
                  </a:lnTo>
                  <a:lnTo>
                    <a:pt x="775" y="67"/>
                  </a:lnTo>
                  <a:lnTo>
                    <a:pt x="777" y="67"/>
                  </a:lnTo>
                  <a:lnTo>
                    <a:pt x="777" y="69"/>
                  </a:lnTo>
                  <a:lnTo>
                    <a:pt x="779" y="69"/>
                  </a:lnTo>
                  <a:lnTo>
                    <a:pt x="779" y="71"/>
                  </a:lnTo>
                  <a:lnTo>
                    <a:pt x="781" y="71"/>
                  </a:lnTo>
                  <a:lnTo>
                    <a:pt x="783" y="73"/>
                  </a:lnTo>
                  <a:lnTo>
                    <a:pt x="783" y="75"/>
                  </a:lnTo>
                  <a:lnTo>
                    <a:pt x="785" y="75"/>
                  </a:lnTo>
                  <a:lnTo>
                    <a:pt x="785" y="77"/>
                  </a:lnTo>
                  <a:lnTo>
                    <a:pt x="787" y="77"/>
                  </a:lnTo>
                  <a:lnTo>
                    <a:pt x="785" y="77"/>
                  </a:lnTo>
                  <a:lnTo>
                    <a:pt x="785" y="79"/>
                  </a:lnTo>
                  <a:lnTo>
                    <a:pt x="787" y="79"/>
                  </a:lnTo>
                  <a:lnTo>
                    <a:pt x="789" y="79"/>
                  </a:lnTo>
                  <a:lnTo>
                    <a:pt x="789" y="81"/>
                  </a:lnTo>
                  <a:lnTo>
                    <a:pt x="791" y="81"/>
                  </a:lnTo>
                  <a:lnTo>
                    <a:pt x="793" y="81"/>
                  </a:lnTo>
                  <a:lnTo>
                    <a:pt x="793" y="83"/>
                  </a:lnTo>
                  <a:lnTo>
                    <a:pt x="795" y="83"/>
                  </a:lnTo>
                  <a:lnTo>
                    <a:pt x="797" y="83"/>
                  </a:lnTo>
                  <a:lnTo>
                    <a:pt x="797" y="85"/>
                  </a:lnTo>
                  <a:lnTo>
                    <a:pt x="799" y="85"/>
                  </a:lnTo>
                  <a:lnTo>
                    <a:pt x="799" y="87"/>
                  </a:lnTo>
                  <a:lnTo>
                    <a:pt x="799" y="89"/>
                  </a:lnTo>
                  <a:lnTo>
                    <a:pt x="797" y="89"/>
                  </a:lnTo>
                  <a:lnTo>
                    <a:pt x="797" y="91"/>
                  </a:lnTo>
                  <a:lnTo>
                    <a:pt x="795" y="91"/>
                  </a:lnTo>
                  <a:lnTo>
                    <a:pt x="795" y="93"/>
                  </a:lnTo>
                  <a:lnTo>
                    <a:pt x="793" y="93"/>
                  </a:lnTo>
                  <a:lnTo>
                    <a:pt x="791" y="93"/>
                  </a:lnTo>
                  <a:lnTo>
                    <a:pt x="793" y="95"/>
                  </a:lnTo>
                  <a:lnTo>
                    <a:pt x="793" y="97"/>
                  </a:lnTo>
                  <a:lnTo>
                    <a:pt x="791" y="99"/>
                  </a:lnTo>
                  <a:lnTo>
                    <a:pt x="791" y="97"/>
                  </a:lnTo>
                  <a:lnTo>
                    <a:pt x="789" y="97"/>
                  </a:lnTo>
                  <a:lnTo>
                    <a:pt x="789" y="95"/>
                  </a:lnTo>
                  <a:lnTo>
                    <a:pt x="789" y="97"/>
                  </a:lnTo>
                  <a:lnTo>
                    <a:pt x="787" y="99"/>
                  </a:lnTo>
                  <a:lnTo>
                    <a:pt x="787" y="101"/>
                  </a:lnTo>
                  <a:lnTo>
                    <a:pt x="787" y="103"/>
                  </a:lnTo>
                  <a:lnTo>
                    <a:pt x="789" y="103"/>
                  </a:lnTo>
                  <a:lnTo>
                    <a:pt x="789" y="101"/>
                  </a:lnTo>
                  <a:lnTo>
                    <a:pt x="789" y="103"/>
                  </a:lnTo>
                  <a:lnTo>
                    <a:pt x="787" y="103"/>
                  </a:lnTo>
                  <a:lnTo>
                    <a:pt x="787" y="105"/>
                  </a:lnTo>
                  <a:lnTo>
                    <a:pt x="787" y="107"/>
                  </a:lnTo>
                  <a:lnTo>
                    <a:pt x="787" y="109"/>
                  </a:lnTo>
                  <a:lnTo>
                    <a:pt x="789" y="109"/>
                  </a:lnTo>
                  <a:lnTo>
                    <a:pt x="789" y="111"/>
                  </a:lnTo>
                  <a:lnTo>
                    <a:pt x="789" y="113"/>
                  </a:lnTo>
                  <a:lnTo>
                    <a:pt x="787" y="113"/>
                  </a:lnTo>
                  <a:lnTo>
                    <a:pt x="787" y="115"/>
                  </a:lnTo>
                  <a:lnTo>
                    <a:pt x="785" y="115"/>
                  </a:lnTo>
                  <a:lnTo>
                    <a:pt x="785" y="117"/>
                  </a:lnTo>
                  <a:lnTo>
                    <a:pt x="785" y="119"/>
                  </a:lnTo>
                  <a:lnTo>
                    <a:pt x="785" y="121"/>
                  </a:lnTo>
                  <a:lnTo>
                    <a:pt x="787" y="121"/>
                  </a:lnTo>
                  <a:lnTo>
                    <a:pt x="787" y="123"/>
                  </a:lnTo>
                  <a:lnTo>
                    <a:pt x="789" y="123"/>
                  </a:lnTo>
                  <a:lnTo>
                    <a:pt x="791" y="123"/>
                  </a:lnTo>
                  <a:lnTo>
                    <a:pt x="791" y="125"/>
                  </a:lnTo>
                  <a:lnTo>
                    <a:pt x="793" y="125"/>
                  </a:lnTo>
                  <a:lnTo>
                    <a:pt x="795" y="125"/>
                  </a:lnTo>
                  <a:lnTo>
                    <a:pt x="795" y="127"/>
                  </a:lnTo>
                  <a:lnTo>
                    <a:pt x="797" y="127"/>
                  </a:lnTo>
                  <a:lnTo>
                    <a:pt x="797" y="129"/>
                  </a:lnTo>
                  <a:lnTo>
                    <a:pt x="797" y="131"/>
                  </a:lnTo>
                  <a:lnTo>
                    <a:pt x="797" y="133"/>
                  </a:lnTo>
                  <a:lnTo>
                    <a:pt x="795" y="133"/>
                  </a:lnTo>
                  <a:lnTo>
                    <a:pt x="795" y="134"/>
                  </a:lnTo>
                  <a:lnTo>
                    <a:pt x="793" y="134"/>
                  </a:lnTo>
                  <a:lnTo>
                    <a:pt x="791" y="136"/>
                  </a:lnTo>
                  <a:lnTo>
                    <a:pt x="789" y="138"/>
                  </a:lnTo>
                  <a:lnTo>
                    <a:pt x="787" y="138"/>
                  </a:lnTo>
                  <a:lnTo>
                    <a:pt x="787" y="140"/>
                  </a:lnTo>
                  <a:lnTo>
                    <a:pt x="785" y="140"/>
                  </a:lnTo>
                  <a:lnTo>
                    <a:pt x="785" y="142"/>
                  </a:lnTo>
                  <a:lnTo>
                    <a:pt x="785" y="144"/>
                  </a:lnTo>
                  <a:lnTo>
                    <a:pt x="787" y="144"/>
                  </a:lnTo>
                  <a:lnTo>
                    <a:pt x="787" y="146"/>
                  </a:lnTo>
                  <a:lnTo>
                    <a:pt x="789" y="146"/>
                  </a:lnTo>
                  <a:lnTo>
                    <a:pt x="789" y="148"/>
                  </a:lnTo>
                  <a:lnTo>
                    <a:pt x="791" y="148"/>
                  </a:lnTo>
                  <a:lnTo>
                    <a:pt x="793" y="148"/>
                  </a:lnTo>
                  <a:lnTo>
                    <a:pt x="793" y="150"/>
                  </a:lnTo>
                  <a:lnTo>
                    <a:pt x="795" y="150"/>
                  </a:lnTo>
                  <a:lnTo>
                    <a:pt x="797" y="150"/>
                  </a:lnTo>
                  <a:lnTo>
                    <a:pt x="799" y="150"/>
                  </a:lnTo>
                  <a:lnTo>
                    <a:pt x="801" y="150"/>
                  </a:lnTo>
                  <a:lnTo>
                    <a:pt x="801" y="152"/>
                  </a:lnTo>
                  <a:lnTo>
                    <a:pt x="803" y="152"/>
                  </a:lnTo>
                  <a:lnTo>
                    <a:pt x="805" y="152"/>
                  </a:lnTo>
                  <a:lnTo>
                    <a:pt x="805" y="154"/>
                  </a:lnTo>
                  <a:lnTo>
                    <a:pt x="807" y="154"/>
                  </a:lnTo>
                  <a:lnTo>
                    <a:pt x="809" y="154"/>
                  </a:lnTo>
                  <a:lnTo>
                    <a:pt x="809" y="156"/>
                  </a:lnTo>
                  <a:lnTo>
                    <a:pt x="811" y="156"/>
                  </a:lnTo>
                  <a:lnTo>
                    <a:pt x="811" y="158"/>
                  </a:lnTo>
                  <a:lnTo>
                    <a:pt x="813" y="158"/>
                  </a:lnTo>
                  <a:lnTo>
                    <a:pt x="813" y="160"/>
                  </a:lnTo>
                  <a:lnTo>
                    <a:pt x="815" y="160"/>
                  </a:lnTo>
                  <a:lnTo>
                    <a:pt x="815" y="162"/>
                  </a:lnTo>
                  <a:lnTo>
                    <a:pt x="816" y="162"/>
                  </a:lnTo>
                  <a:lnTo>
                    <a:pt x="816" y="164"/>
                  </a:lnTo>
                  <a:lnTo>
                    <a:pt x="818" y="164"/>
                  </a:lnTo>
                  <a:lnTo>
                    <a:pt x="820" y="164"/>
                  </a:lnTo>
                  <a:lnTo>
                    <a:pt x="820" y="16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2" name="Freeform 7">
              <a:extLst>
                <a:ext uri="{FF2B5EF4-FFF2-40B4-BE49-F238E27FC236}">
                  <a16:creationId xmlns:a16="http://schemas.microsoft.com/office/drawing/2014/main" xmlns="" id="{00000000-0008-0000-0800-00000D000000}"/>
                </a:ext>
              </a:extLst>
            </xdr:cNvPr>
            <xdr:cNvSpPr>
              <a:spLocks/>
            </xdr:cNvSpPr>
          </xdr:nvSpPr>
          <xdr:spPr bwMode="auto">
            <a:xfrm>
              <a:off x="5761038" y="2433638"/>
              <a:ext cx="434975" cy="1357313"/>
            </a:xfrm>
            <a:custGeom>
              <a:avLst/>
              <a:gdLst>
                <a:gd name="T0" fmla="*/ 14 w 274"/>
                <a:gd name="T1" fmla="*/ 18 h 855"/>
                <a:gd name="T2" fmla="*/ 12 w 274"/>
                <a:gd name="T3" fmla="*/ 41 h 855"/>
                <a:gd name="T4" fmla="*/ 14 w 274"/>
                <a:gd name="T5" fmla="*/ 61 h 855"/>
                <a:gd name="T6" fmla="*/ 28 w 274"/>
                <a:gd name="T7" fmla="*/ 69 h 855"/>
                <a:gd name="T8" fmla="*/ 36 w 274"/>
                <a:gd name="T9" fmla="*/ 91 h 855"/>
                <a:gd name="T10" fmla="*/ 14 w 274"/>
                <a:gd name="T11" fmla="*/ 91 h 855"/>
                <a:gd name="T12" fmla="*/ 34 w 274"/>
                <a:gd name="T13" fmla="*/ 104 h 855"/>
                <a:gd name="T14" fmla="*/ 40 w 274"/>
                <a:gd name="T15" fmla="*/ 124 h 855"/>
                <a:gd name="T16" fmla="*/ 48 w 274"/>
                <a:gd name="T17" fmla="*/ 144 h 855"/>
                <a:gd name="T18" fmla="*/ 62 w 274"/>
                <a:gd name="T19" fmla="*/ 154 h 855"/>
                <a:gd name="T20" fmla="*/ 75 w 274"/>
                <a:gd name="T21" fmla="*/ 150 h 855"/>
                <a:gd name="T22" fmla="*/ 89 w 274"/>
                <a:gd name="T23" fmla="*/ 156 h 855"/>
                <a:gd name="T24" fmla="*/ 105 w 274"/>
                <a:gd name="T25" fmla="*/ 166 h 855"/>
                <a:gd name="T26" fmla="*/ 125 w 274"/>
                <a:gd name="T27" fmla="*/ 156 h 855"/>
                <a:gd name="T28" fmla="*/ 131 w 274"/>
                <a:gd name="T29" fmla="*/ 146 h 855"/>
                <a:gd name="T30" fmla="*/ 131 w 274"/>
                <a:gd name="T31" fmla="*/ 126 h 855"/>
                <a:gd name="T32" fmla="*/ 150 w 274"/>
                <a:gd name="T33" fmla="*/ 116 h 855"/>
                <a:gd name="T34" fmla="*/ 166 w 274"/>
                <a:gd name="T35" fmla="*/ 106 h 855"/>
                <a:gd name="T36" fmla="*/ 184 w 274"/>
                <a:gd name="T37" fmla="*/ 118 h 855"/>
                <a:gd name="T38" fmla="*/ 198 w 274"/>
                <a:gd name="T39" fmla="*/ 106 h 855"/>
                <a:gd name="T40" fmla="*/ 211 w 274"/>
                <a:gd name="T41" fmla="*/ 91 h 855"/>
                <a:gd name="T42" fmla="*/ 235 w 274"/>
                <a:gd name="T43" fmla="*/ 103 h 855"/>
                <a:gd name="T44" fmla="*/ 249 w 274"/>
                <a:gd name="T45" fmla="*/ 110 h 855"/>
                <a:gd name="T46" fmla="*/ 265 w 274"/>
                <a:gd name="T47" fmla="*/ 116 h 855"/>
                <a:gd name="T48" fmla="*/ 255 w 274"/>
                <a:gd name="T49" fmla="*/ 132 h 855"/>
                <a:gd name="T50" fmla="*/ 257 w 274"/>
                <a:gd name="T51" fmla="*/ 154 h 855"/>
                <a:gd name="T52" fmla="*/ 249 w 274"/>
                <a:gd name="T53" fmla="*/ 170 h 855"/>
                <a:gd name="T54" fmla="*/ 237 w 274"/>
                <a:gd name="T55" fmla="*/ 187 h 855"/>
                <a:gd name="T56" fmla="*/ 245 w 274"/>
                <a:gd name="T57" fmla="*/ 195 h 855"/>
                <a:gd name="T58" fmla="*/ 247 w 274"/>
                <a:gd name="T59" fmla="*/ 217 h 855"/>
                <a:gd name="T60" fmla="*/ 265 w 274"/>
                <a:gd name="T61" fmla="*/ 229 h 855"/>
                <a:gd name="T62" fmla="*/ 257 w 274"/>
                <a:gd name="T63" fmla="*/ 244 h 855"/>
                <a:gd name="T64" fmla="*/ 233 w 274"/>
                <a:gd name="T65" fmla="*/ 254 h 855"/>
                <a:gd name="T66" fmla="*/ 211 w 274"/>
                <a:gd name="T67" fmla="*/ 270 h 855"/>
                <a:gd name="T68" fmla="*/ 207 w 274"/>
                <a:gd name="T69" fmla="*/ 290 h 855"/>
                <a:gd name="T70" fmla="*/ 198 w 274"/>
                <a:gd name="T71" fmla="*/ 315 h 855"/>
                <a:gd name="T72" fmla="*/ 198 w 274"/>
                <a:gd name="T73" fmla="*/ 341 h 855"/>
                <a:gd name="T74" fmla="*/ 196 w 274"/>
                <a:gd name="T75" fmla="*/ 372 h 855"/>
                <a:gd name="T76" fmla="*/ 194 w 274"/>
                <a:gd name="T77" fmla="*/ 406 h 855"/>
                <a:gd name="T78" fmla="*/ 219 w 274"/>
                <a:gd name="T79" fmla="*/ 416 h 855"/>
                <a:gd name="T80" fmla="*/ 215 w 274"/>
                <a:gd name="T81" fmla="*/ 432 h 855"/>
                <a:gd name="T82" fmla="*/ 205 w 274"/>
                <a:gd name="T83" fmla="*/ 459 h 855"/>
                <a:gd name="T84" fmla="*/ 192 w 274"/>
                <a:gd name="T85" fmla="*/ 495 h 855"/>
                <a:gd name="T86" fmla="*/ 176 w 274"/>
                <a:gd name="T87" fmla="*/ 516 h 855"/>
                <a:gd name="T88" fmla="*/ 160 w 274"/>
                <a:gd name="T89" fmla="*/ 564 h 855"/>
                <a:gd name="T90" fmla="*/ 146 w 274"/>
                <a:gd name="T91" fmla="*/ 593 h 855"/>
                <a:gd name="T92" fmla="*/ 140 w 274"/>
                <a:gd name="T93" fmla="*/ 627 h 855"/>
                <a:gd name="T94" fmla="*/ 150 w 274"/>
                <a:gd name="T95" fmla="*/ 642 h 855"/>
                <a:gd name="T96" fmla="*/ 166 w 274"/>
                <a:gd name="T97" fmla="*/ 644 h 855"/>
                <a:gd name="T98" fmla="*/ 146 w 274"/>
                <a:gd name="T99" fmla="*/ 668 h 855"/>
                <a:gd name="T100" fmla="*/ 134 w 274"/>
                <a:gd name="T101" fmla="*/ 688 h 855"/>
                <a:gd name="T102" fmla="*/ 127 w 274"/>
                <a:gd name="T103" fmla="*/ 700 h 855"/>
                <a:gd name="T104" fmla="*/ 146 w 274"/>
                <a:gd name="T105" fmla="*/ 698 h 855"/>
                <a:gd name="T106" fmla="*/ 160 w 274"/>
                <a:gd name="T107" fmla="*/ 708 h 855"/>
                <a:gd name="T108" fmla="*/ 172 w 274"/>
                <a:gd name="T109" fmla="*/ 717 h 855"/>
                <a:gd name="T110" fmla="*/ 184 w 274"/>
                <a:gd name="T111" fmla="*/ 727 h 855"/>
                <a:gd name="T112" fmla="*/ 194 w 274"/>
                <a:gd name="T113" fmla="*/ 751 h 855"/>
                <a:gd name="T114" fmla="*/ 211 w 274"/>
                <a:gd name="T115" fmla="*/ 782 h 855"/>
                <a:gd name="T116" fmla="*/ 239 w 274"/>
                <a:gd name="T117" fmla="*/ 814 h 855"/>
                <a:gd name="T118" fmla="*/ 269 w 274"/>
                <a:gd name="T119" fmla="*/ 847 h 85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74" h="855">
                  <a:moveTo>
                    <a:pt x="0" y="0"/>
                  </a:moveTo>
                  <a:lnTo>
                    <a:pt x="2" y="0"/>
                  </a:lnTo>
                  <a:lnTo>
                    <a:pt x="2" y="2"/>
                  </a:lnTo>
                  <a:lnTo>
                    <a:pt x="4" y="2"/>
                  </a:lnTo>
                  <a:lnTo>
                    <a:pt x="6" y="2"/>
                  </a:lnTo>
                  <a:lnTo>
                    <a:pt x="6" y="4"/>
                  </a:lnTo>
                  <a:lnTo>
                    <a:pt x="8" y="4"/>
                  </a:lnTo>
                  <a:lnTo>
                    <a:pt x="8" y="6"/>
                  </a:lnTo>
                  <a:lnTo>
                    <a:pt x="10" y="6"/>
                  </a:lnTo>
                  <a:lnTo>
                    <a:pt x="12" y="8"/>
                  </a:lnTo>
                  <a:lnTo>
                    <a:pt x="14" y="8"/>
                  </a:lnTo>
                  <a:lnTo>
                    <a:pt x="14" y="10"/>
                  </a:lnTo>
                  <a:lnTo>
                    <a:pt x="14" y="12"/>
                  </a:lnTo>
                  <a:lnTo>
                    <a:pt x="14" y="14"/>
                  </a:lnTo>
                  <a:lnTo>
                    <a:pt x="16" y="14"/>
                  </a:lnTo>
                  <a:lnTo>
                    <a:pt x="16" y="16"/>
                  </a:lnTo>
                  <a:lnTo>
                    <a:pt x="14" y="18"/>
                  </a:lnTo>
                  <a:lnTo>
                    <a:pt x="14" y="20"/>
                  </a:lnTo>
                  <a:lnTo>
                    <a:pt x="12" y="20"/>
                  </a:lnTo>
                  <a:lnTo>
                    <a:pt x="12" y="22"/>
                  </a:lnTo>
                  <a:lnTo>
                    <a:pt x="12" y="24"/>
                  </a:lnTo>
                  <a:lnTo>
                    <a:pt x="12" y="26"/>
                  </a:lnTo>
                  <a:lnTo>
                    <a:pt x="10" y="26"/>
                  </a:lnTo>
                  <a:lnTo>
                    <a:pt x="10" y="28"/>
                  </a:lnTo>
                  <a:lnTo>
                    <a:pt x="10" y="30"/>
                  </a:lnTo>
                  <a:lnTo>
                    <a:pt x="10" y="32"/>
                  </a:lnTo>
                  <a:lnTo>
                    <a:pt x="8" y="32"/>
                  </a:lnTo>
                  <a:lnTo>
                    <a:pt x="8" y="34"/>
                  </a:lnTo>
                  <a:lnTo>
                    <a:pt x="10" y="34"/>
                  </a:lnTo>
                  <a:lnTo>
                    <a:pt x="10" y="36"/>
                  </a:lnTo>
                  <a:lnTo>
                    <a:pt x="10" y="37"/>
                  </a:lnTo>
                  <a:lnTo>
                    <a:pt x="10" y="39"/>
                  </a:lnTo>
                  <a:lnTo>
                    <a:pt x="12" y="39"/>
                  </a:lnTo>
                  <a:lnTo>
                    <a:pt x="12" y="41"/>
                  </a:lnTo>
                  <a:lnTo>
                    <a:pt x="12" y="43"/>
                  </a:lnTo>
                  <a:lnTo>
                    <a:pt x="14" y="43"/>
                  </a:lnTo>
                  <a:lnTo>
                    <a:pt x="14" y="45"/>
                  </a:lnTo>
                  <a:lnTo>
                    <a:pt x="12" y="45"/>
                  </a:lnTo>
                  <a:lnTo>
                    <a:pt x="12" y="47"/>
                  </a:lnTo>
                  <a:lnTo>
                    <a:pt x="12" y="49"/>
                  </a:lnTo>
                  <a:lnTo>
                    <a:pt x="10" y="49"/>
                  </a:lnTo>
                  <a:lnTo>
                    <a:pt x="8" y="49"/>
                  </a:lnTo>
                  <a:lnTo>
                    <a:pt x="10" y="49"/>
                  </a:lnTo>
                  <a:lnTo>
                    <a:pt x="10" y="51"/>
                  </a:lnTo>
                  <a:lnTo>
                    <a:pt x="12" y="51"/>
                  </a:lnTo>
                  <a:lnTo>
                    <a:pt x="12" y="53"/>
                  </a:lnTo>
                  <a:lnTo>
                    <a:pt x="12" y="55"/>
                  </a:lnTo>
                  <a:lnTo>
                    <a:pt x="14" y="55"/>
                  </a:lnTo>
                  <a:lnTo>
                    <a:pt x="14" y="57"/>
                  </a:lnTo>
                  <a:lnTo>
                    <a:pt x="14" y="59"/>
                  </a:lnTo>
                  <a:lnTo>
                    <a:pt x="14" y="61"/>
                  </a:lnTo>
                  <a:lnTo>
                    <a:pt x="14" y="63"/>
                  </a:lnTo>
                  <a:lnTo>
                    <a:pt x="16" y="63"/>
                  </a:lnTo>
                  <a:lnTo>
                    <a:pt x="16" y="65"/>
                  </a:lnTo>
                  <a:lnTo>
                    <a:pt x="16" y="67"/>
                  </a:lnTo>
                  <a:lnTo>
                    <a:pt x="16" y="65"/>
                  </a:lnTo>
                  <a:lnTo>
                    <a:pt x="18" y="65"/>
                  </a:lnTo>
                  <a:lnTo>
                    <a:pt x="18" y="63"/>
                  </a:lnTo>
                  <a:lnTo>
                    <a:pt x="20" y="63"/>
                  </a:lnTo>
                  <a:lnTo>
                    <a:pt x="20" y="61"/>
                  </a:lnTo>
                  <a:lnTo>
                    <a:pt x="20" y="63"/>
                  </a:lnTo>
                  <a:lnTo>
                    <a:pt x="22" y="63"/>
                  </a:lnTo>
                  <a:lnTo>
                    <a:pt x="22" y="65"/>
                  </a:lnTo>
                  <a:lnTo>
                    <a:pt x="22" y="67"/>
                  </a:lnTo>
                  <a:lnTo>
                    <a:pt x="24" y="67"/>
                  </a:lnTo>
                  <a:lnTo>
                    <a:pt x="24" y="69"/>
                  </a:lnTo>
                  <a:lnTo>
                    <a:pt x="26" y="69"/>
                  </a:lnTo>
                  <a:lnTo>
                    <a:pt x="28" y="69"/>
                  </a:lnTo>
                  <a:lnTo>
                    <a:pt x="28" y="71"/>
                  </a:lnTo>
                  <a:lnTo>
                    <a:pt x="30" y="71"/>
                  </a:lnTo>
                  <a:lnTo>
                    <a:pt x="32" y="71"/>
                  </a:lnTo>
                  <a:lnTo>
                    <a:pt x="32" y="73"/>
                  </a:lnTo>
                  <a:lnTo>
                    <a:pt x="34" y="73"/>
                  </a:lnTo>
                  <a:lnTo>
                    <a:pt x="32" y="75"/>
                  </a:lnTo>
                  <a:lnTo>
                    <a:pt x="32" y="77"/>
                  </a:lnTo>
                  <a:lnTo>
                    <a:pt x="30" y="77"/>
                  </a:lnTo>
                  <a:lnTo>
                    <a:pt x="32" y="77"/>
                  </a:lnTo>
                  <a:lnTo>
                    <a:pt x="32" y="79"/>
                  </a:lnTo>
                  <a:lnTo>
                    <a:pt x="32" y="81"/>
                  </a:lnTo>
                  <a:lnTo>
                    <a:pt x="34" y="83"/>
                  </a:lnTo>
                  <a:lnTo>
                    <a:pt x="34" y="85"/>
                  </a:lnTo>
                  <a:lnTo>
                    <a:pt x="36" y="85"/>
                  </a:lnTo>
                  <a:lnTo>
                    <a:pt x="36" y="87"/>
                  </a:lnTo>
                  <a:lnTo>
                    <a:pt x="36" y="89"/>
                  </a:lnTo>
                  <a:lnTo>
                    <a:pt x="36" y="91"/>
                  </a:lnTo>
                  <a:lnTo>
                    <a:pt x="34" y="91"/>
                  </a:lnTo>
                  <a:lnTo>
                    <a:pt x="32" y="91"/>
                  </a:lnTo>
                  <a:lnTo>
                    <a:pt x="32" y="89"/>
                  </a:lnTo>
                  <a:lnTo>
                    <a:pt x="30" y="89"/>
                  </a:lnTo>
                  <a:lnTo>
                    <a:pt x="28" y="89"/>
                  </a:lnTo>
                  <a:lnTo>
                    <a:pt x="28" y="87"/>
                  </a:lnTo>
                  <a:lnTo>
                    <a:pt x="28" y="85"/>
                  </a:lnTo>
                  <a:lnTo>
                    <a:pt x="28" y="87"/>
                  </a:lnTo>
                  <a:lnTo>
                    <a:pt x="26" y="87"/>
                  </a:lnTo>
                  <a:lnTo>
                    <a:pt x="26" y="89"/>
                  </a:lnTo>
                  <a:lnTo>
                    <a:pt x="24" y="89"/>
                  </a:lnTo>
                  <a:lnTo>
                    <a:pt x="22" y="89"/>
                  </a:lnTo>
                  <a:lnTo>
                    <a:pt x="22" y="91"/>
                  </a:lnTo>
                  <a:lnTo>
                    <a:pt x="20" y="91"/>
                  </a:lnTo>
                  <a:lnTo>
                    <a:pt x="18" y="91"/>
                  </a:lnTo>
                  <a:lnTo>
                    <a:pt x="16" y="91"/>
                  </a:lnTo>
                  <a:lnTo>
                    <a:pt x="14" y="91"/>
                  </a:lnTo>
                  <a:lnTo>
                    <a:pt x="14" y="93"/>
                  </a:lnTo>
                  <a:lnTo>
                    <a:pt x="16" y="93"/>
                  </a:lnTo>
                  <a:lnTo>
                    <a:pt x="16" y="95"/>
                  </a:lnTo>
                  <a:lnTo>
                    <a:pt x="18" y="95"/>
                  </a:lnTo>
                  <a:lnTo>
                    <a:pt x="20" y="95"/>
                  </a:lnTo>
                  <a:lnTo>
                    <a:pt x="20" y="97"/>
                  </a:lnTo>
                  <a:lnTo>
                    <a:pt x="22" y="97"/>
                  </a:lnTo>
                  <a:lnTo>
                    <a:pt x="24" y="97"/>
                  </a:lnTo>
                  <a:lnTo>
                    <a:pt x="26" y="97"/>
                  </a:lnTo>
                  <a:lnTo>
                    <a:pt x="26" y="99"/>
                  </a:lnTo>
                  <a:lnTo>
                    <a:pt x="28" y="99"/>
                  </a:lnTo>
                  <a:lnTo>
                    <a:pt x="28" y="101"/>
                  </a:lnTo>
                  <a:lnTo>
                    <a:pt x="30" y="101"/>
                  </a:lnTo>
                  <a:lnTo>
                    <a:pt x="30" y="103"/>
                  </a:lnTo>
                  <a:lnTo>
                    <a:pt x="32" y="103"/>
                  </a:lnTo>
                  <a:lnTo>
                    <a:pt x="32" y="104"/>
                  </a:lnTo>
                  <a:lnTo>
                    <a:pt x="34" y="104"/>
                  </a:lnTo>
                  <a:lnTo>
                    <a:pt x="34" y="106"/>
                  </a:lnTo>
                  <a:lnTo>
                    <a:pt x="36" y="106"/>
                  </a:lnTo>
                  <a:lnTo>
                    <a:pt x="36" y="108"/>
                  </a:lnTo>
                  <a:lnTo>
                    <a:pt x="36" y="110"/>
                  </a:lnTo>
                  <a:lnTo>
                    <a:pt x="38" y="110"/>
                  </a:lnTo>
                  <a:lnTo>
                    <a:pt x="38" y="112"/>
                  </a:lnTo>
                  <a:lnTo>
                    <a:pt x="36" y="112"/>
                  </a:lnTo>
                  <a:lnTo>
                    <a:pt x="36" y="114"/>
                  </a:lnTo>
                  <a:lnTo>
                    <a:pt x="38" y="114"/>
                  </a:lnTo>
                  <a:lnTo>
                    <a:pt x="36" y="114"/>
                  </a:lnTo>
                  <a:lnTo>
                    <a:pt x="36" y="116"/>
                  </a:lnTo>
                  <a:lnTo>
                    <a:pt x="38" y="116"/>
                  </a:lnTo>
                  <a:lnTo>
                    <a:pt x="38" y="118"/>
                  </a:lnTo>
                  <a:lnTo>
                    <a:pt x="40" y="118"/>
                  </a:lnTo>
                  <a:lnTo>
                    <a:pt x="40" y="120"/>
                  </a:lnTo>
                  <a:lnTo>
                    <a:pt x="40" y="122"/>
                  </a:lnTo>
                  <a:lnTo>
                    <a:pt x="40" y="124"/>
                  </a:lnTo>
                  <a:lnTo>
                    <a:pt x="40" y="126"/>
                  </a:lnTo>
                  <a:lnTo>
                    <a:pt x="42" y="126"/>
                  </a:lnTo>
                  <a:lnTo>
                    <a:pt x="44" y="126"/>
                  </a:lnTo>
                  <a:lnTo>
                    <a:pt x="46" y="126"/>
                  </a:lnTo>
                  <a:lnTo>
                    <a:pt x="46" y="128"/>
                  </a:lnTo>
                  <a:lnTo>
                    <a:pt x="46" y="130"/>
                  </a:lnTo>
                  <a:lnTo>
                    <a:pt x="46" y="132"/>
                  </a:lnTo>
                  <a:lnTo>
                    <a:pt x="46" y="134"/>
                  </a:lnTo>
                  <a:lnTo>
                    <a:pt x="48" y="134"/>
                  </a:lnTo>
                  <a:lnTo>
                    <a:pt x="46" y="134"/>
                  </a:lnTo>
                  <a:lnTo>
                    <a:pt x="48" y="134"/>
                  </a:lnTo>
                  <a:lnTo>
                    <a:pt x="46" y="134"/>
                  </a:lnTo>
                  <a:lnTo>
                    <a:pt x="48" y="136"/>
                  </a:lnTo>
                  <a:lnTo>
                    <a:pt x="48" y="138"/>
                  </a:lnTo>
                  <a:lnTo>
                    <a:pt x="48" y="140"/>
                  </a:lnTo>
                  <a:lnTo>
                    <a:pt x="48" y="142"/>
                  </a:lnTo>
                  <a:lnTo>
                    <a:pt x="48" y="144"/>
                  </a:lnTo>
                  <a:lnTo>
                    <a:pt x="48" y="146"/>
                  </a:lnTo>
                  <a:lnTo>
                    <a:pt x="48" y="148"/>
                  </a:lnTo>
                  <a:lnTo>
                    <a:pt x="50" y="148"/>
                  </a:lnTo>
                  <a:lnTo>
                    <a:pt x="50" y="150"/>
                  </a:lnTo>
                  <a:lnTo>
                    <a:pt x="50" y="152"/>
                  </a:lnTo>
                  <a:lnTo>
                    <a:pt x="50" y="154"/>
                  </a:lnTo>
                  <a:lnTo>
                    <a:pt x="50" y="156"/>
                  </a:lnTo>
                  <a:lnTo>
                    <a:pt x="52" y="156"/>
                  </a:lnTo>
                  <a:lnTo>
                    <a:pt x="52" y="158"/>
                  </a:lnTo>
                  <a:lnTo>
                    <a:pt x="52" y="160"/>
                  </a:lnTo>
                  <a:lnTo>
                    <a:pt x="52" y="162"/>
                  </a:lnTo>
                  <a:lnTo>
                    <a:pt x="52" y="160"/>
                  </a:lnTo>
                  <a:lnTo>
                    <a:pt x="54" y="160"/>
                  </a:lnTo>
                  <a:lnTo>
                    <a:pt x="56" y="160"/>
                  </a:lnTo>
                  <a:lnTo>
                    <a:pt x="58" y="158"/>
                  </a:lnTo>
                  <a:lnTo>
                    <a:pt x="60" y="156"/>
                  </a:lnTo>
                  <a:lnTo>
                    <a:pt x="62" y="154"/>
                  </a:lnTo>
                  <a:lnTo>
                    <a:pt x="64" y="154"/>
                  </a:lnTo>
                  <a:lnTo>
                    <a:pt x="64" y="152"/>
                  </a:lnTo>
                  <a:lnTo>
                    <a:pt x="65" y="152"/>
                  </a:lnTo>
                  <a:lnTo>
                    <a:pt x="67" y="150"/>
                  </a:lnTo>
                  <a:lnTo>
                    <a:pt x="71" y="150"/>
                  </a:lnTo>
                  <a:lnTo>
                    <a:pt x="71" y="148"/>
                  </a:lnTo>
                  <a:lnTo>
                    <a:pt x="73" y="148"/>
                  </a:lnTo>
                  <a:lnTo>
                    <a:pt x="75" y="148"/>
                  </a:lnTo>
                  <a:lnTo>
                    <a:pt x="77" y="148"/>
                  </a:lnTo>
                  <a:lnTo>
                    <a:pt x="77" y="146"/>
                  </a:lnTo>
                  <a:lnTo>
                    <a:pt x="79" y="146"/>
                  </a:lnTo>
                  <a:lnTo>
                    <a:pt x="81" y="146"/>
                  </a:lnTo>
                  <a:lnTo>
                    <a:pt x="79" y="146"/>
                  </a:lnTo>
                  <a:lnTo>
                    <a:pt x="79" y="148"/>
                  </a:lnTo>
                  <a:lnTo>
                    <a:pt x="77" y="148"/>
                  </a:lnTo>
                  <a:lnTo>
                    <a:pt x="77" y="150"/>
                  </a:lnTo>
                  <a:lnTo>
                    <a:pt x="75" y="150"/>
                  </a:lnTo>
                  <a:lnTo>
                    <a:pt x="75" y="152"/>
                  </a:lnTo>
                  <a:lnTo>
                    <a:pt x="75" y="154"/>
                  </a:lnTo>
                  <a:lnTo>
                    <a:pt x="73" y="154"/>
                  </a:lnTo>
                  <a:lnTo>
                    <a:pt x="73" y="156"/>
                  </a:lnTo>
                  <a:lnTo>
                    <a:pt x="75" y="156"/>
                  </a:lnTo>
                  <a:lnTo>
                    <a:pt x="75" y="158"/>
                  </a:lnTo>
                  <a:lnTo>
                    <a:pt x="77" y="158"/>
                  </a:lnTo>
                  <a:lnTo>
                    <a:pt x="77" y="160"/>
                  </a:lnTo>
                  <a:lnTo>
                    <a:pt x="77" y="162"/>
                  </a:lnTo>
                  <a:lnTo>
                    <a:pt x="79" y="162"/>
                  </a:lnTo>
                  <a:lnTo>
                    <a:pt x="81" y="162"/>
                  </a:lnTo>
                  <a:lnTo>
                    <a:pt x="83" y="160"/>
                  </a:lnTo>
                  <a:lnTo>
                    <a:pt x="85" y="160"/>
                  </a:lnTo>
                  <a:lnTo>
                    <a:pt x="85" y="158"/>
                  </a:lnTo>
                  <a:lnTo>
                    <a:pt x="87" y="158"/>
                  </a:lnTo>
                  <a:lnTo>
                    <a:pt x="89" y="158"/>
                  </a:lnTo>
                  <a:lnTo>
                    <a:pt x="89" y="156"/>
                  </a:lnTo>
                  <a:lnTo>
                    <a:pt x="91" y="156"/>
                  </a:lnTo>
                  <a:lnTo>
                    <a:pt x="93" y="156"/>
                  </a:lnTo>
                  <a:lnTo>
                    <a:pt x="95" y="156"/>
                  </a:lnTo>
                  <a:lnTo>
                    <a:pt x="95" y="154"/>
                  </a:lnTo>
                  <a:lnTo>
                    <a:pt x="97" y="154"/>
                  </a:lnTo>
                  <a:lnTo>
                    <a:pt x="97" y="156"/>
                  </a:lnTo>
                  <a:lnTo>
                    <a:pt x="97" y="158"/>
                  </a:lnTo>
                  <a:lnTo>
                    <a:pt x="97" y="160"/>
                  </a:lnTo>
                  <a:lnTo>
                    <a:pt x="97" y="162"/>
                  </a:lnTo>
                  <a:lnTo>
                    <a:pt x="95" y="162"/>
                  </a:lnTo>
                  <a:lnTo>
                    <a:pt x="95" y="164"/>
                  </a:lnTo>
                  <a:lnTo>
                    <a:pt x="95" y="166"/>
                  </a:lnTo>
                  <a:lnTo>
                    <a:pt x="97" y="166"/>
                  </a:lnTo>
                  <a:lnTo>
                    <a:pt x="99" y="166"/>
                  </a:lnTo>
                  <a:lnTo>
                    <a:pt x="101" y="166"/>
                  </a:lnTo>
                  <a:lnTo>
                    <a:pt x="103" y="166"/>
                  </a:lnTo>
                  <a:lnTo>
                    <a:pt x="105" y="166"/>
                  </a:lnTo>
                  <a:lnTo>
                    <a:pt x="105" y="164"/>
                  </a:lnTo>
                  <a:lnTo>
                    <a:pt x="107" y="164"/>
                  </a:lnTo>
                  <a:lnTo>
                    <a:pt x="109" y="164"/>
                  </a:lnTo>
                  <a:lnTo>
                    <a:pt x="109" y="162"/>
                  </a:lnTo>
                  <a:lnTo>
                    <a:pt x="111" y="162"/>
                  </a:lnTo>
                  <a:lnTo>
                    <a:pt x="113" y="162"/>
                  </a:lnTo>
                  <a:lnTo>
                    <a:pt x="113" y="160"/>
                  </a:lnTo>
                  <a:lnTo>
                    <a:pt x="115" y="160"/>
                  </a:lnTo>
                  <a:lnTo>
                    <a:pt x="117" y="158"/>
                  </a:lnTo>
                  <a:lnTo>
                    <a:pt x="119" y="158"/>
                  </a:lnTo>
                  <a:lnTo>
                    <a:pt x="119" y="156"/>
                  </a:lnTo>
                  <a:lnTo>
                    <a:pt x="121" y="156"/>
                  </a:lnTo>
                  <a:lnTo>
                    <a:pt x="121" y="154"/>
                  </a:lnTo>
                  <a:lnTo>
                    <a:pt x="123" y="156"/>
                  </a:lnTo>
                  <a:lnTo>
                    <a:pt x="123" y="158"/>
                  </a:lnTo>
                  <a:lnTo>
                    <a:pt x="125" y="158"/>
                  </a:lnTo>
                  <a:lnTo>
                    <a:pt x="125" y="156"/>
                  </a:lnTo>
                  <a:lnTo>
                    <a:pt x="127" y="156"/>
                  </a:lnTo>
                  <a:lnTo>
                    <a:pt x="129" y="156"/>
                  </a:lnTo>
                  <a:lnTo>
                    <a:pt x="129" y="154"/>
                  </a:lnTo>
                  <a:lnTo>
                    <a:pt x="127" y="154"/>
                  </a:lnTo>
                  <a:lnTo>
                    <a:pt x="129" y="154"/>
                  </a:lnTo>
                  <a:lnTo>
                    <a:pt x="129" y="152"/>
                  </a:lnTo>
                  <a:lnTo>
                    <a:pt x="131" y="152"/>
                  </a:lnTo>
                  <a:lnTo>
                    <a:pt x="133" y="150"/>
                  </a:lnTo>
                  <a:lnTo>
                    <a:pt x="134" y="150"/>
                  </a:lnTo>
                  <a:lnTo>
                    <a:pt x="134" y="148"/>
                  </a:lnTo>
                  <a:lnTo>
                    <a:pt x="136" y="148"/>
                  </a:lnTo>
                  <a:lnTo>
                    <a:pt x="134" y="148"/>
                  </a:lnTo>
                  <a:lnTo>
                    <a:pt x="134" y="146"/>
                  </a:lnTo>
                  <a:lnTo>
                    <a:pt x="133" y="148"/>
                  </a:lnTo>
                  <a:lnTo>
                    <a:pt x="131" y="148"/>
                  </a:lnTo>
                  <a:lnTo>
                    <a:pt x="129" y="148"/>
                  </a:lnTo>
                  <a:lnTo>
                    <a:pt x="131" y="146"/>
                  </a:lnTo>
                  <a:lnTo>
                    <a:pt x="133" y="146"/>
                  </a:lnTo>
                  <a:lnTo>
                    <a:pt x="133" y="144"/>
                  </a:lnTo>
                  <a:lnTo>
                    <a:pt x="134" y="144"/>
                  </a:lnTo>
                  <a:lnTo>
                    <a:pt x="136" y="142"/>
                  </a:lnTo>
                  <a:lnTo>
                    <a:pt x="134" y="142"/>
                  </a:lnTo>
                  <a:lnTo>
                    <a:pt x="134" y="140"/>
                  </a:lnTo>
                  <a:lnTo>
                    <a:pt x="134" y="138"/>
                  </a:lnTo>
                  <a:lnTo>
                    <a:pt x="133" y="138"/>
                  </a:lnTo>
                  <a:lnTo>
                    <a:pt x="133" y="136"/>
                  </a:lnTo>
                  <a:lnTo>
                    <a:pt x="131" y="136"/>
                  </a:lnTo>
                  <a:lnTo>
                    <a:pt x="131" y="134"/>
                  </a:lnTo>
                  <a:lnTo>
                    <a:pt x="131" y="132"/>
                  </a:lnTo>
                  <a:lnTo>
                    <a:pt x="129" y="132"/>
                  </a:lnTo>
                  <a:lnTo>
                    <a:pt x="131" y="130"/>
                  </a:lnTo>
                  <a:lnTo>
                    <a:pt x="133" y="128"/>
                  </a:lnTo>
                  <a:lnTo>
                    <a:pt x="133" y="126"/>
                  </a:lnTo>
                  <a:lnTo>
                    <a:pt x="131" y="126"/>
                  </a:lnTo>
                  <a:lnTo>
                    <a:pt x="129" y="126"/>
                  </a:lnTo>
                  <a:lnTo>
                    <a:pt x="129" y="124"/>
                  </a:lnTo>
                  <a:lnTo>
                    <a:pt x="131" y="124"/>
                  </a:lnTo>
                  <a:lnTo>
                    <a:pt x="133" y="124"/>
                  </a:lnTo>
                  <a:lnTo>
                    <a:pt x="133" y="122"/>
                  </a:lnTo>
                  <a:lnTo>
                    <a:pt x="134" y="122"/>
                  </a:lnTo>
                  <a:lnTo>
                    <a:pt x="136" y="122"/>
                  </a:lnTo>
                  <a:lnTo>
                    <a:pt x="136" y="120"/>
                  </a:lnTo>
                  <a:lnTo>
                    <a:pt x="138" y="120"/>
                  </a:lnTo>
                  <a:lnTo>
                    <a:pt x="140" y="120"/>
                  </a:lnTo>
                  <a:lnTo>
                    <a:pt x="142" y="120"/>
                  </a:lnTo>
                  <a:lnTo>
                    <a:pt x="144" y="120"/>
                  </a:lnTo>
                  <a:lnTo>
                    <a:pt x="144" y="118"/>
                  </a:lnTo>
                  <a:lnTo>
                    <a:pt x="146" y="118"/>
                  </a:lnTo>
                  <a:lnTo>
                    <a:pt x="148" y="118"/>
                  </a:lnTo>
                  <a:lnTo>
                    <a:pt x="150" y="118"/>
                  </a:lnTo>
                  <a:lnTo>
                    <a:pt x="150" y="116"/>
                  </a:lnTo>
                  <a:lnTo>
                    <a:pt x="150" y="114"/>
                  </a:lnTo>
                  <a:lnTo>
                    <a:pt x="152" y="114"/>
                  </a:lnTo>
                  <a:lnTo>
                    <a:pt x="152" y="112"/>
                  </a:lnTo>
                  <a:lnTo>
                    <a:pt x="154" y="112"/>
                  </a:lnTo>
                  <a:lnTo>
                    <a:pt x="154" y="110"/>
                  </a:lnTo>
                  <a:lnTo>
                    <a:pt x="154" y="108"/>
                  </a:lnTo>
                  <a:lnTo>
                    <a:pt x="154" y="106"/>
                  </a:lnTo>
                  <a:lnTo>
                    <a:pt x="156" y="106"/>
                  </a:lnTo>
                  <a:lnTo>
                    <a:pt x="156" y="104"/>
                  </a:lnTo>
                  <a:lnTo>
                    <a:pt x="158" y="104"/>
                  </a:lnTo>
                  <a:lnTo>
                    <a:pt x="160" y="104"/>
                  </a:lnTo>
                  <a:lnTo>
                    <a:pt x="160" y="103"/>
                  </a:lnTo>
                  <a:lnTo>
                    <a:pt x="162" y="103"/>
                  </a:lnTo>
                  <a:lnTo>
                    <a:pt x="164" y="103"/>
                  </a:lnTo>
                  <a:lnTo>
                    <a:pt x="166" y="103"/>
                  </a:lnTo>
                  <a:lnTo>
                    <a:pt x="166" y="104"/>
                  </a:lnTo>
                  <a:lnTo>
                    <a:pt x="166" y="106"/>
                  </a:lnTo>
                  <a:lnTo>
                    <a:pt x="168" y="106"/>
                  </a:lnTo>
                  <a:lnTo>
                    <a:pt x="168" y="108"/>
                  </a:lnTo>
                  <a:lnTo>
                    <a:pt x="170" y="108"/>
                  </a:lnTo>
                  <a:lnTo>
                    <a:pt x="170" y="110"/>
                  </a:lnTo>
                  <a:lnTo>
                    <a:pt x="172" y="110"/>
                  </a:lnTo>
                  <a:lnTo>
                    <a:pt x="172" y="112"/>
                  </a:lnTo>
                  <a:lnTo>
                    <a:pt x="174" y="112"/>
                  </a:lnTo>
                  <a:lnTo>
                    <a:pt x="174" y="114"/>
                  </a:lnTo>
                  <a:lnTo>
                    <a:pt x="176" y="114"/>
                  </a:lnTo>
                  <a:lnTo>
                    <a:pt x="176" y="116"/>
                  </a:lnTo>
                  <a:lnTo>
                    <a:pt x="178" y="116"/>
                  </a:lnTo>
                  <a:lnTo>
                    <a:pt x="178" y="118"/>
                  </a:lnTo>
                  <a:lnTo>
                    <a:pt x="180" y="118"/>
                  </a:lnTo>
                  <a:lnTo>
                    <a:pt x="180" y="120"/>
                  </a:lnTo>
                  <a:lnTo>
                    <a:pt x="182" y="120"/>
                  </a:lnTo>
                  <a:lnTo>
                    <a:pt x="184" y="120"/>
                  </a:lnTo>
                  <a:lnTo>
                    <a:pt x="184" y="118"/>
                  </a:lnTo>
                  <a:lnTo>
                    <a:pt x="184" y="116"/>
                  </a:lnTo>
                  <a:lnTo>
                    <a:pt x="186" y="116"/>
                  </a:lnTo>
                  <a:lnTo>
                    <a:pt x="186" y="114"/>
                  </a:lnTo>
                  <a:lnTo>
                    <a:pt x="188" y="114"/>
                  </a:lnTo>
                  <a:lnTo>
                    <a:pt x="188" y="112"/>
                  </a:lnTo>
                  <a:lnTo>
                    <a:pt x="190" y="112"/>
                  </a:lnTo>
                  <a:lnTo>
                    <a:pt x="190" y="110"/>
                  </a:lnTo>
                  <a:lnTo>
                    <a:pt x="190" y="108"/>
                  </a:lnTo>
                  <a:lnTo>
                    <a:pt x="188" y="108"/>
                  </a:lnTo>
                  <a:lnTo>
                    <a:pt x="190" y="108"/>
                  </a:lnTo>
                  <a:lnTo>
                    <a:pt x="190" y="106"/>
                  </a:lnTo>
                  <a:lnTo>
                    <a:pt x="192" y="106"/>
                  </a:lnTo>
                  <a:lnTo>
                    <a:pt x="192" y="108"/>
                  </a:lnTo>
                  <a:lnTo>
                    <a:pt x="194" y="108"/>
                  </a:lnTo>
                  <a:lnTo>
                    <a:pt x="196" y="108"/>
                  </a:lnTo>
                  <a:lnTo>
                    <a:pt x="196" y="106"/>
                  </a:lnTo>
                  <a:lnTo>
                    <a:pt x="198" y="106"/>
                  </a:lnTo>
                  <a:lnTo>
                    <a:pt x="200" y="104"/>
                  </a:lnTo>
                  <a:lnTo>
                    <a:pt x="202" y="104"/>
                  </a:lnTo>
                  <a:lnTo>
                    <a:pt x="202" y="106"/>
                  </a:lnTo>
                  <a:lnTo>
                    <a:pt x="203" y="106"/>
                  </a:lnTo>
                  <a:lnTo>
                    <a:pt x="205" y="106"/>
                  </a:lnTo>
                  <a:lnTo>
                    <a:pt x="205" y="104"/>
                  </a:lnTo>
                  <a:lnTo>
                    <a:pt x="205" y="103"/>
                  </a:lnTo>
                  <a:lnTo>
                    <a:pt x="205" y="101"/>
                  </a:lnTo>
                  <a:lnTo>
                    <a:pt x="205" y="99"/>
                  </a:lnTo>
                  <a:lnTo>
                    <a:pt x="205" y="97"/>
                  </a:lnTo>
                  <a:lnTo>
                    <a:pt x="205" y="95"/>
                  </a:lnTo>
                  <a:lnTo>
                    <a:pt x="205" y="93"/>
                  </a:lnTo>
                  <a:lnTo>
                    <a:pt x="207" y="93"/>
                  </a:lnTo>
                  <a:lnTo>
                    <a:pt x="207" y="91"/>
                  </a:lnTo>
                  <a:lnTo>
                    <a:pt x="209" y="91"/>
                  </a:lnTo>
                  <a:lnTo>
                    <a:pt x="211" y="93"/>
                  </a:lnTo>
                  <a:lnTo>
                    <a:pt x="211" y="91"/>
                  </a:lnTo>
                  <a:lnTo>
                    <a:pt x="213" y="91"/>
                  </a:lnTo>
                  <a:lnTo>
                    <a:pt x="215" y="91"/>
                  </a:lnTo>
                  <a:lnTo>
                    <a:pt x="217" y="91"/>
                  </a:lnTo>
                  <a:lnTo>
                    <a:pt x="219" y="91"/>
                  </a:lnTo>
                  <a:lnTo>
                    <a:pt x="221" y="91"/>
                  </a:lnTo>
                  <a:lnTo>
                    <a:pt x="223" y="91"/>
                  </a:lnTo>
                  <a:lnTo>
                    <a:pt x="223" y="93"/>
                  </a:lnTo>
                  <a:lnTo>
                    <a:pt x="225" y="93"/>
                  </a:lnTo>
                  <a:lnTo>
                    <a:pt x="227" y="95"/>
                  </a:lnTo>
                  <a:lnTo>
                    <a:pt x="229" y="95"/>
                  </a:lnTo>
                  <a:lnTo>
                    <a:pt x="229" y="97"/>
                  </a:lnTo>
                  <a:lnTo>
                    <a:pt x="229" y="99"/>
                  </a:lnTo>
                  <a:lnTo>
                    <a:pt x="229" y="101"/>
                  </a:lnTo>
                  <a:lnTo>
                    <a:pt x="231" y="101"/>
                  </a:lnTo>
                  <a:lnTo>
                    <a:pt x="233" y="101"/>
                  </a:lnTo>
                  <a:lnTo>
                    <a:pt x="233" y="103"/>
                  </a:lnTo>
                  <a:lnTo>
                    <a:pt x="235" y="103"/>
                  </a:lnTo>
                  <a:lnTo>
                    <a:pt x="235" y="104"/>
                  </a:lnTo>
                  <a:lnTo>
                    <a:pt x="235" y="106"/>
                  </a:lnTo>
                  <a:lnTo>
                    <a:pt x="237" y="106"/>
                  </a:lnTo>
                  <a:lnTo>
                    <a:pt x="237" y="108"/>
                  </a:lnTo>
                  <a:lnTo>
                    <a:pt x="239" y="110"/>
                  </a:lnTo>
                  <a:lnTo>
                    <a:pt x="239" y="112"/>
                  </a:lnTo>
                  <a:lnTo>
                    <a:pt x="241" y="112"/>
                  </a:lnTo>
                  <a:lnTo>
                    <a:pt x="241" y="114"/>
                  </a:lnTo>
                  <a:lnTo>
                    <a:pt x="241" y="116"/>
                  </a:lnTo>
                  <a:lnTo>
                    <a:pt x="243" y="116"/>
                  </a:lnTo>
                  <a:lnTo>
                    <a:pt x="243" y="118"/>
                  </a:lnTo>
                  <a:lnTo>
                    <a:pt x="245" y="118"/>
                  </a:lnTo>
                  <a:lnTo>
                    <a:pt x="245" y="116"/>
                  </a:lnTo>
                  <a:lnTo>
                    <a:pt x="247" y="116"/>
                  </a:lnTo>
                  <a:lnTo>
                    <a:pt x="247" y="114"/>
                  </a:lnTo>
                  <a:lnTo>
                    <a:pt x="249" y="112"/>
                  </a:lnTo>
                  <a:lnTo>
                    <a:pt x="249" y="110"/>
                  </a:lnTo>
                  <a:lnTo>
                    <a:pt x="251" y="110"/>
                  </a:lnTo>
                  <a:lnTo>
                    <a:pt x="253" y="108"/>
                  </a:lnTo>
                  <a:lnTo>
                    <a:pt x="255" y="108"/>
                  </a:lnTo>
                  <a:lnTo>
                    <a:pt x="255" y="110"/>
                  </a:lnTo>
                  <a:lnTo>
                    <a:pt x="257" y="110"/>
                  </a:lnTo>
                  <a:lnTo>
                    <a:pt x="257" y="112"/>
                  </a:lnTo>
                  <a:lnTo>
                    <a:pt x="257" y="110"/>
                  </a:lnTo>
                  <a:lnTo>
                    <a:pt x="259" y="110"/>
                  </a:lnTo>
                  <a:lnTo>
                    <a:pt x="259" y="112"/>
                  </a:lnTo>
                  <a:lnTo>
                    <a:pt x="261" y="114"/>
                  </a:lnTo>
                  <a:lnTo>
                    <a:pt x="263" y="114"/>
                  </a:lnTo>
                  <a:lnTo>
                    <a:pt x="265" y="114"/>
                  </a:lnTo>
                  <a:lnTo>
                    <a:pt x="267" y="114"/>
                  </a:lnTo>
                  <a:lnTo>
                    <a:pt x="267" y="116"/>
                  </a:lnTo>
                  <a:lnTo>
                    <a:pt x="265" y="116"/>
                  </a:lnTo>
                  <a:lnTo>
                    <a:pt x="265" y="118"/>
                  </a:lnTo>
                  <a:lnTo>
                    <a:pt x="265" y="116"/>
                  </a:lnTo>
                  <a:lnTo>
                    <a:pt x="263" y="116"/>
                  </a:lnTo>
                  <a:lnTo>
                    <a:pt x="261" y="114"/>
                  </a:lnTo>
                  <a:lnTo>
                    <a:pt x="259" y="114"/>
                  </a:lnTo>
                  <a:lnTo>
                    <a:pt x="257" y="114"/>
                  </a:lnTo>
                  <a:lnTo>
                    <a:pt x="257" y="116"/>
                  </a:lnTo>
                  <a:lnTo>
                    <a:pt x="257" y="118"/>
                  </a:lnTo>
                  <a:lnTo>
                    <a:pt x="257" y="120"/>
                  </a:lnTo>
                  <a:lnTo>
                    <a:pt x="257" y="122"/>
                  </a:lnTo>
                  <a:lnTo>
                    <a:pt x="257" y="124"/>
                  </a:lnTo>
                  <a:lnTo>
                    <a:pt x="259" y="124"/>
                  </a:lnTo>
                  <a:lnTo>
                    <a:pt x="257" y="124"/>
                  </a:lnTo>
                  <a:lnTo>
                    <a:pt x="255" y="126"/>
                  </a:lnTo>
                  <a:lnTo>
                    <a:pt x="253" y="126"/>
                  </a:lnTo>
                  <a:lnTo>
                    <a:pt x="253" y="128"/>
                  </a:lnTo>
                  <a:lnTo>
                    <a:pt x="253" y="130"/>
                  </a:lnTo>
                  <a:lnTo>
                    <a:pt x="253" y="132"/>
                  </a:lnTo>
                  <a:lnTo>
                    <a:pt x="255" y="132"/>
                  </a:lnTo>
                  <a:lnTo>
                    <a:pt x="255" y="134"/>
                  </a:lnTo>
                  <a:lnTo>
                    <a:pt x="257" y="134"/>
                  </a:lnTo>
                  <a:lnTo>
                    <a:pt x="257" y="136"/>
                  </a:lnTo>
                  <a:lnTo>
                    <a:pt x="259" y="136"/>
                  </a:lnTo>
                  <a:lnTo>
                    <a:pt x="257" y="138"/>
                  </a:lnTo>
                  <a:lnTo>
                    <a:pt x="259" y="140"/>
                  </a:lnTo>
                  <a:lnTo>
                    <a:pt x="259" y="142"/>
                  </a:lnTo>
                  <a:lnTo>
                    <a:pt x="261" y="142"/>
                  </a:lnTo>
                  <a:lnTo>
                    <a:pt x="261" y="144"/>
                  </a:lnTo>
                  <a:lnTo>
                    <a:pt x="261" y="146"/>
                  </a:lnTo>
                  <a:lnTo>
                    <a:pt x="261" y="148"/>
                  </a:lnTo>
                  <a:lnTo>
                    <a:pt x="263" y="148"/>
                  </a:lnTo>
                  <a:lnTo>
                    <a:pt x="263" y="150"/>
                  </a:lnTo>
                  <a:lnTo>
                    <a:pt x="261" y="150"/>
                  </a:lnTo>
                  <a:lnTo>
                    <a:pt x="259" y="152"/>
                  </a:lnTo>
                  <a:lnTo>
                    <a:pt x="257" y="152"/>
                  </a:lnTo>
                  <a:lnTo>
                    <a:pt x="257" y="154"/>
                  </a:lnTo>
                  <a:lnTo>
                    <a:pt x="255" y="154"/>
                  </a:lnTo>
                  <a:lnTo>
                    <a:pt x="255" y="156"/>
                  </a:lnTo>
                  <a:lnTo>
                    <a:pt x="253" y="156"/>
                  </a:lnTo>
                  <a:lnTo>
                    <a:pt x="253" y="158"/>
                  </a:lnTo>
                  <a:lnTo>
                    <a:pt x="255" y="158"/>
                  </a:lnTo>
                  <a:lnTo>
                    <a:pt x="255" y="160"/>
                  </a:lnTo>
                  <a:lnTo>
                    <a:pt x="255" y="162"/>
                  </a:lnTo>
                  <a:lnTo>
                    <a:pt x="257" y="162"/>
                  </a:lnTo>
                  <a:lnTo>
                    <a:pt x="257" y="164"/>
                  </a:lnTo>
                  <a:lnTo>
                    <a:pt x="255" y="164"/>
                  </a:lnTo>
                  <a:lnTo>
                    <a:pt x="255" y="166"/>
                  </a:lnTo>
                  <a:lnTo>
                    <a:pt x="255" y="164"/>
                  </a:lnTo>
                  <a:lnTo>
                    <a:pt x="253" y="164"/>
                  </a:lnTo>
                  <a:lnTo>
                    <a:pt x="253" y="166"/>
                  </a:lnTo>
                  <a:lnTo>
                    <a:pt x="251" y="166"/>
                  </a:lnTo>
                  <a:lnTo>
                    <a:pt x="249" y="168"/>
                  </a:lnTo>
                  <a:lnTo>
                    <a:pt x="249" y="170"/>
                  </a:lnTo>
                  <a:lnTo>
                    <a:pt x="247" y="170"/>
                  </a:lnTo>
                  <a:lnTo>
                    <a:pt x="247" y="171"/>
                  </a:lnTo>
                  <a:lnTo>
                    <a:pt x="245" y="171"/>
                  </a:lnTo>
                  <a:lnTo>
                    <a:pt x="245" y="173"/>
                  </a:lnTo>
                  <a:lnTo>
                    <a:pt x="243" y="173"/>
                  </a:lnTo>
                  <a:lnTo>
                    <a:pt x="243" y="175"/>
                  </a:lnTo>
                  <a:lnTo>
                    <a:pt x="245" y="175"/>
                  </a:lnTo>
                  <a:lnTo>
                    <a:pt x="245" y="177"/>
                  </a:lnTo>
                  <a:lnTo>
                    <a:pt x="243" y="177"/>
                  </a:lnTo>
                  <a:lnTo>
                    <a:pt x="243" y="179"/>
                  </a:lnTo>
                  <a:lnTo>
                    <a:pt x="243" y="181"/>
                  </a:lnTo>
                  <a:lnTo>
                    <a:pt x="241" y="181"/>
                  </a:lnTo>
                  <a:lnTo>
                    <a:pt x="241" y="183"/>
                  </a:lnTo>
                  <a:lnTo>
                    <a:pt x="239" y="183"/>
                  </a:lnTo>
                  <a:lnTo>
                    <a:pt x="237" y="183"/>
                  </a:lnTo>
                  <a:lnTo>
                    <a:pt x="237" y="185"/>
                  </a:lnTo>
                  <a:lnTo>
                    <a:pt x="237" y="187"/>
                  </a:lnTo>
                  <a:lnTo>
                    <a:pt x="237" y="189"/>
                  </a:lnTo>
                  <a:lnTo>
                    <a:pt x="239" y="189"/>
                  </a:lnTo>
                  <a:lnTo>
                    <a:pt x="239" y="191"/>
                  </a:lnTo>
                  <a:lnTo>
                    <a:pt x="239" y="193"/>
                  </a:lnTo>
                  <a:lnTo>
                    <a:pt x="241" y="193"/>
                  </a:lnTo>
                  <a:lnTo>
                    <a:pt x="241" y="191"/>
                  </a:lnTo>
                  <a:lnTo>
                    <a:pt x="243" y="191"/>
                  </a:lnTo>
                  <a:lnTo>
                    <a:pt x="245" y="191"/>
                  </a:lnTo>
                  <a:lnTo>
                    <a:pt x="245" y="189"/>
                  </a:lnTo>
                  <a:lnTo>
                    <a:pt x="245" y="191"/>
                  </a:lnTo>
                  <a:lnTo>
                    <a:pt x="247" y="191"/>
                  </a:lnTo>
                  <a:lnTo>
                    <a:pt x="249" y="191"/>
                  </a:lnTo>
                  <a:lnTo>
                    <a:pt x="251" y="193"/>
                  </a:lnTo>
                  <a:lnTo>
                    <a:pt x="249" y="193"/>
                  </a:lnTo>
                  <a:lnTo>
                    <a:pt x="249" y="195"/>
                  </a:lnTo>
                  <a:lnTo>
                    <a:pt x="247" y="195"/>
                  </a:lnTo>
                  <a:lnTo>
                    <a:pt x="245" y="195"/>
                  </a:lnTo>
                  <a:lnTo>
                    <a:pt x="245" y="197"/>
                  </a:lnTo>
                  <a:lnTo>
                    <a:pt x="243" y="197"/>
                  </a:lnTo>
                  <a:lnTo>
                    <a:pt x="243" y="199"/>
                  </a:lnTo>
                  <a:lnTo>
                    <a:pt x="243" y="201"/>
                  </a:lnTo>
                  <a:lnTo>
                    <a:pt x="243" y="203"/>
                  </a:lnTo>
                  <a:lnTo>
                    <a:pt x="243" y="205"/>
                  </a:lnTo>
                  <a:lnTo>
                    <a:pt x="243" y="207"/>
                  </a:lnTo>
                  <a:lnTo>
                    <a:pt x="243" y="209"/>
                  </a:lnTo>
                  <a:lnTo>
                    <a:pt x="243" y="211"/>
                  </a:lnTo>
                  <a:lnTo>
                    <a:pt x="245" y="211"/>
                  </a:lnTo>
                  <a:lnTo>
                    <a:pt x="245" y="209"/>
                  </a:lnTo>
                  <a:lnTo>
                    <a:pt x="247" y="209"/>
                  </a:lnTo>
                  <a:lnTo>
                    <a:pt x="249" y="211"/>
                  </a:lnTo>
                  <a:lnTo>
                    <a:pt x="249" y="213"/>
                  </a:lnTo>
                  <a:lnTo>
                    <a:pt x="249" y="215"/>
                  </a:lnTo>
                  <a:lnTo>
                    <a:pt x="247" y="215"/>
                  </a:lnTo>
                  <a:lnTo>
                    <a:pt x="247" y="217"/>
                  </a:lnTo>
                  <a:lnTo>
                    <a:pt x="249" y="217"/>
                  </a:lnTo>
                  <a:lnTo>
                    <a:pt x="251" y="217"/>
                  </a:lnTo>
                  <a:lnTo>
                    <a:pt x="251" y="215"/>
                  </a:lnTo>
                  <a:lnTo>
                    <a:pt x="253" y="215"/>
                  </a:lnTo>
                  <a:lnTo>
                    <a:pt x="255" y="215"/>
                  </a:lnTo>
                  <a:lnTo>
                    <a:pt x="257" y="215"/>
                  </a:lnTo>
                  <a:lnTo>
                    <a:pt x="257" y="217"/>
                  </a:lnTo>
                  <a:lnTo>
                    <a:pt x="257" y="219"/>
                  </a:lnTo>
                  <a:lnTo>
                    <a:pt x="257" y="221"/>
                  </a:lnTo>
                  <a:lnTo>
                    <a:pt x="259" y="221"/>
                  </a:lnTo>
                  <a:lnTo>
                    <a:pt x="259" y="223"/>
                  </a:lnTo>
                  <a:lnTo>
                    <a:pt x="259" y="225"/>
                  </a:lnTo>
                  <a:lnTo>
                    <a:pt x="261" y="225"/>
                  </a:lnTo>
                  <a:lnTo>
                    <a:pt x="261" y="227"/>
                  </a:lnTo>
                  <a:lnTo>
                    <a:pt x="263" y="227"/>
                  </a:lnTo>
                  <a:lnTo>
                    <a:pt x="263" y="229"/>
                  </a:lnTo>
                  <a:lnTo>
                    <a:pt x="265" y="229"/>
                  </a:lnTo>
                  <a:lnTo>
                    <a:pt x="267" y="229"/>
                  </a:lnTo>
                  <a:lnTo>
                    <a:pt x="267" y="231"/>
                  </a:lnTo>
                  <a:lnTo>
                    <a:pt x="269" y="231"/>
                  </a:lnTo>
                  <a:lnTo>
                    <a:pt x="269" y="233"/>
                  </a:lnTo>
                  <a:lnTo>
                    <a:pt x="271" y="233"/>
                  </a:lnTo>
                  <a:lnTo>
                    <a:pt x="271" y="235"/>
                  </a:lnTo>
                  <a:lnTo>
                    <a:pt x="269" y="235"/>
                  </a:lnTo>
                  <a:lnTo>
                    <a:pt x="269" y="237"/>
                  </a:lnTo>
                  <a:lnTo>
                    <a:pt x="267" y="237"/>
                  </a:lnTo>
                  <a:lnTo>
                    <a:pt x="267" y="238"/>
                  </a:lnTo>
                  <a:lnTo>
                    <a:pt x="265" y="238"/>
                  </a:lnTo>
                  <a:lnTo>
                    <a:pt x="265" y="240"/>
                  </a:lnTo>
                  <a:lnTo>
                    <a:pt x="263" y="240"/>
                  </a:lnTo>
                  <a:lnTo>
                    <a:pt x="263" y="242"/>
                  </a:lnTo>
                  <a:lnTo>
                    <a:pt x="261" y="242"/>
                  </a:lnTo>
                  <a:lnTo>
                    <a:pt x="259" y="244"/>
                  </a:lnTo>
                  <a:lnTo>
                    <a:pt x="257" y="244"/>
                  </a:lnTo>
                  <a:lnTo>
                    <a:pt x="257" y="246"/>
                  </a:lnTo>
                  <a:lnTo>
                    <a:pt x="255" y="246"/>
                  </a:lnTo>
                  <a:lnTo>
                    <a:pt x="253" y="248"/>
                  </a:lnTo>
                  <a:lnTo>
                    <a:pt x="251" y="248"/>
                  </a:lnTo>
                  <a:lnTo>
                    <a:pt x="249" y="250"/>
                  </a:lnTo>
                  <a:lnTo>
                    <a:pt x="247" y="250"/>
                  </a:lnTo>
                  <a:lnTo>
                    <a:pt x="247" y="252"/>
                  </a:lnTo>
                  <a:lnTo>
                    <a:pt x="245" y="252"/>
                  </a:lnTo>
                  <a:lnTo>
                    <a:pt x="245" y="254"/>
                  </a:lnTo>
                  <a:lnTo>
                    <a:pt x="243" y="254"/>
                  </a:lnTo>
                  <a:lnTo>
                    <a:pt x="241" y="254"/>
                  </a:lnTo>
                  <a:lnTo>
                    <a:pt x="239" y="254"/>
                  </a:lnTo>
                  <a:lnTo>
                    <a:pt x="237" y="254"/>
                  </a:lnTo>
                  <a:lnTo>
                    <a:pt x="235" y="254"/>
                  </a:lnTo>
                  <a:lnTo>
                    <a:pt x="235" y="256"/>
                  </a:lnTo>
                  <a:lnTo>
                    <a:pt x="233" y="256"/>
                  </a:lnTo>
                  <a:lnTo>
                    <a:pt x="233" y="254"/>
                  </a:lnTo>
                  <a:lnTo>
                    <a:pt x="235" y="254"/>
                  </a:lnTo>
                  <a:lnTo>
                    <a:pt x="233" y="254"/>
                  </a:lnTo>
                  <a:lnTo>
                    <a:pt x="231" y="254"/>
                  </a:lnTo>
                  <a:lnTo>
                    <a:pt x="229" y="256"/>
                  </a:lnTo>
                  <a:lnTo>
                    <a:pt x="227" y="256"/>
                  </a:lnTo>
                  <a:lnTo>
                    <a:pt x="225" y="258"/>
                  </a:lnTo>
                  <a:lnTo>
                    <a:pt x="223" y="258"/>
                  </a:lnTo>
                  <a:lnTo>
                    <a:pt x="223" y="260"/>
                  </a:lnTo>
                  <a:lnTo>
                    <a:pt x="221" y="260"/>
                  </a:lnTo>
                  <a:lnTo>
                    <a:pt x="219" y="262"/>
                  </a:lnTo>
                  <a:lnTo>
                    <a:pt x="217" y="264"/>
                  </a:lnTo>
                  <a:lnTo>
                    <a:pt x="215" y="264"/>
                  </a:lnTo>
                  <a:lnTo>
                    <a:pt x="215" y="266"/>
                  </a:lnTo>
                  <a:lnTo>
                    <a:pt x="213" y="266"/>
                  </a:lnTo>
                  <a:lnTo>
                    <a:pt x="213" y="268"/>
                  </a:lnTo>
                  <a:lnTo>
                    <a:pt x="211" y="268"/>
                  </a:lnTo>
                  <a:lnTo>
                    <a:pt x="211" y="270"/>
                  </a:lnTo>
                  <a:lnTo>
                    <a:pt x="209" y="270"/>
                  </a:lnTo>
                  <a:lnTo>
                    <a:pt x="209" y="272"/>
                  </a:lnTo>
                  <a:lnTo>
                    <a:pt x="207" y="272"/>
                  </a:lnTo>
                  <a:lnTo>
                    <a:pt x="207" y="274"/>
                  </a:lnTo>
                  <a:lnTo>
                    <a:pt x="205" y="274"/>
                  </a:lnTo>
                  <a:lnTo>
                    <a:pt x="205" y="276"/>
                  </a:lnTo>
                  <a:lnTo>
                    <a:pt x="205" y="278"/>
                  </a:lnTo>
                  <a:lnTo>
                    <a:pt x="205" y="280"/>
                  </a:lnTo>
                  <a:lnTo>
                    <a:pt x="205" y="282"/>
                  </a:lnTo>
                  <a:lnTo>
                    <a:pt x="207" y="282"/>
                  </a:lnTo>
                  <a:lnTo>
                    <a:pt x="207" y="280"/>
                  </a:lnTo>
                  <a:lnTo>
                    <a:pt x="207" y="282"/>
                  </a:lnTo>
                  <a:lnTo>
                    <a:pt x="207" y="284"/>
                  </a:lnTo>
                  <a:lnTo>
                    <a:pt x="207" y="286"/>
                  </a:lnTo>
                  <a:lnTo>
                    <a:pt x="209" y="288"/>
                  </a:lnTo>
                  <a:lnTo>
                    <a:pt x="209" y="290"/>
                  </a:lnTo>
                  <a:lnTo>
                    <a:pt x="207" y="290"/>
                  </a:lnTo>
                  <a:lnTo>
                    <a:pt x="207" y="292"/>
                  </a:lnTo>
                  <a:lnTo>
                    <a:pt x="207" y="294"/>
                  </a:lnTo>
                  <a:lnTo>
                    <a:pt x="205" y="294"/>
                  </a:lnTo>
                  <a:lnTo>
                    <a:pt x="205" y="296"/>
                  </a:lnTo>
                  <a:lnTo>
                    <a:pt x="205" y="298"/>
                  </a:lnTo>
                  <a:lnTo>
                    <a:pt x="203" y="300"/>
                  </a:lnTo>
                  <a:lnTo>
                    <a:pt x="203" y="302"/>
                  </a:lnTo>
                  <a:lnTo>
                    <a:pt x="202" y="302"/>
                  </a:lnTo>
                  <a:lnTo>
                    <a:pt x="202" y="304"/>
                  </a:lnTo>
                  <a:lnTo>
                    <a:pt x="202" y="305"/>
                  </a:lnTo>
                  <a:lnTo>
                    <a:pt x="202" y="307"/>
                  </a:lnTo>
                  <a:lnTo>
                    <a:pt x="200" y="307"/>
                  </a:lnTo>
                  <a:lnTo>
                    <a:pt x="200" y="309"/>
                  </a:lnTo>
                  <a:lnTo>
                    <a:pt x="198" y="309"/>
                  </a:lnTo>
                  <a:lnTo>
                    <a:pt x="198" y="311"/>
                  </a:lnTo>
                  <a:lnTo>
                    <a:pt x="198" y="313"/>
                  </a:lnTo>
                  <a:lnTo>
                    <a:pt x="198" y="315"/>
                  </a:lnTo>
                  <a:lnTo>
                    <a:pt x="198" y="317"/>
                  </a:lnTo>
                  <a:lnTo>
                    <a:pt x="198" y="319"/>
                  </a:lnTo>
                  <a:lnTo>
                    <a:pt x="198" y="321"/>
                  </a:lnTo>
                  <a:lnTo>
                    <a:pt x="198" y="323"/>
                  </a:lnTo>
                  <a:lnTo>
                    <a:pt x="198" y="325"/>
                  </a:lnTo>
                  <a:lnTo>
                    <a:pt x="198" y="327"/>
                  </a:lnTo>
                  <a:lnTo>
                    <a:pt x="196" y="327"/>
                  </a:lnTo>
                  <a:lnTo>
                    <a:pt x="196" y="329"/>
                  </a:lnTo>
                  <a:lnTo>
                    <a:pt x="198" y="329"/>
                  </a:lnTo>
                  <a:lnTo>
                    <a:pt x="198" y="331"/>
                  </a:lnTo>
                  <a:lnTo>
                    <a:pt x="198" y="333"/>
                  </a:lnTo>
                  <a:lnTo>
                    <a:pt x="200" y="333"/>
                  </a:lnTo>
                  <a:lnTo>
                    <a:pt x="200" y="335"/>
                  </a:lnTo>
                  <a:lnTo>
                    <a:pt x="200" y="337"/>
                  </a:lnTo>
                  <a:lnTo>
                    <a:pt x="200" y="339"/>
                  </a:lnTo>
                  <a:lnTo>
                    <a:pt x="200" y="341"/>
                  </a:lnTo>
                  <a:lnTo>
                    <a:pt x="198" y="341"/>
                  </a:lnTo>
                  <a:lnTo>
                    <a:pt x="200" y="341"/>
                  </a:lnTo>
                  <a:lnTo>
                    <a:pt x="198" y="343"/>
                  </a:lnTo>
                  <a:lnTo>
                    <a:pt x="200" y="345"/>
                  </a:lnTo>
                  <a:lnTo>
                    <a:pt x="198" y="345"/>
                  </a:lnTo>
                  <a:lnTo>
                    <a:pt x="198" y="347"/>
                  </a:lnTo>
                  <a:lnTo>
                    <a:pt x="198" y="349"/>
                  </a:lnTo>
                  <a:lnTo>
                    <a:pt x="198" y="351"/>
                  </a:lnTo>
                  <a:lnTo>
                    <a:pt x="196" y="353"/>
                  </a:lnTo>
                  <a:lnTo>
                    <a:pt x="196" y="355"/>
                  </a:lnTo>
                  <a:lnTo>
                    <a:pt x="196" y="357"/>
                  </a:lnTo>
                  <a:lnTo>
                    <a:pt x="196" y="359"/>
                  </a:lnTo>
                  <a:lnTo>
                    <a:pt x="196" y="361"/>
                  </a:lnTo>
                  <a:lnTo>
                    <a:pt x="196" y="363"/>
                  </a:lnTo>
                  <a:lnTo>
                    <a:pt x="196" y="367"/>
                  </a:lnTo>
                  <a:lnTo>
                    <a:pt x="196" y="369"/>
                  </a:lnTo>
                  <a:lnTo>
                    <a:pt x="196" y="371"/>
                  </a:lnTo>
                  <a:lnTo>
                    <a:pt x="196" y="372"/>
                  </a:lnTo>
                  <a:lnTo>
                    <a:pt x="196" y="374"/>
                  </a:lnTo>
                  <a:lnTo>
                    <a:pt x="196" y="376"/>
                  </a:lnTo>
                  <a:lnTo>
                    <a:pt x="196" y="378"/>
                  </a:lnTo>
                  <a:lnTo>
                    <a:pt x="196" y="380"/>
                  </a:lnTo>
                  <a:lnTo>
                    <a:pt x="196" y="382"/>
                  </a:lnTo>
                  <a:lnTo>
                    <a:pt x="196" y="384"/>
                  </a:lnTo>
                  <a:lnTo>
                    <a:pt x="196" y="386"/>
                  </a:lnTo>
                  <a:lnTo>
                    <a:pt x="196" y="388"/>
                  </a:lnTo>
                  <a:lnTo>
                    <a:pt x="196" y="390"/>
                  </a:lnTo>
                  <a:lnTo>
                    <a:pt x="194" y="392"/>
                  </a:lnTo>
                  <a:lnTo>
                    <a:pt x="194" y="394"/>
                  </a:lnTo>
                  <a:lnTo>
                    <a:pt x="194" y="396"/>
                  </a:lnTo>
                  <a:lnTo>
                    <a:pt x="194" y="398"/>
                  </a:lnTo>
                  <a:lnTo>
                    <a:pt x="194" y="400"/>
                  </a:lnTo>
                  <a:lnTo>
                    <a:pt x="194" y="402"/>
                  </a:lnTo>
                  <a:lnTo>
                    <a:pt x="194" y="404"/>
                  </a:lnTo>
                  <a:lnTo>
                    <a:pt x="194" y="406"/>
                  </a:lnTo>
                  <a:lnTo>
                    <a:pt x="196" y="406"/>
                  </a:lnTo>
                  <a:lnTo>
                    <a:pt x="196" y="408"/>
                  </a:lnTo>
                  <a:lnTo>
                    <a:pt x="196" y="410"/>
                  </a:lnTo>
                  <a:lnTo>
                    <a:pt x="198" y="412"/>
                  </a:lnTo>
                  <a:lnTo>
                    <a:pt x="198" y="414"/>
                  </a:lnTo>
                  <a:lnTo>
                    <a:pt x="200" y="416"/>
                  </a:lnTo>
                  <a:lnTo>
                    <a:pt x="200" y="418"/>
                  </a:lnTo>
                  <a:lnTo>
                    <a:pt x="202" y="418"/>
                  </a:lnTo>
                  <a:lnTo>
                    <a:pt x="203" y="418"/>
                  </a:lnTo>
                  <a:lnTo>
                    <a:pt x="205" y="418"/>
                  </a:lnTo>
                  <a:lnTo>
                    <a:pt x="207" y="418"/>
                  </a:lnTo>
                  <a:lnTo>
                    <a:pt x="209" y="418"/>
                  </a:lnTo>
                  <a:lnTo>
                    <a:pt x="211" y="418"/>
                  </a:lnTo>
                  <a:lnTo>
                    <a:pt x="213" y="418"/>
                  </a:lnTo>
                  <a:lnTo>
                    <a:pt x="215" y="416"/>
                  </a:lnTo>
                  <a:lnTo>
                    <a:pt x="217" y="416"/>
                  </a:lnTo>
                  <a:lnTo>
                    <a:pt x="219" y="416"/>
                  </a:lnTo>
                  <a:lnTo>
                    <a:pt x="219" y="418"/>
                  </a:lnTo>
                  <a:lnTo>
                    <a:pt x="219" y="416"/>
                  </a:lnTo>
                  <a:lnTo>
                    <a:pt x="221" y="418"/>
                  </a:lnTo>
                  <a:lnTo>
                    <a:pt x="223" y="418"/>
                  </a:lnTo>
                  <a:lnTo>
                    <a:pt x="225" y="418"/>
                  </a:lnTo>
                  <a:lnTo>
                    <a:pt x="225" y="420"/>
                  </a:lnTo>
                  <a:lnTo>
                    <a:pt x="227" y="422"/>
                  </a:lnTo>
                  <a:lnTo>
                    <a:pt x="227" y="424"/>
                  </a:lnTo>
                  <a:lnTo>
                    <a:pt x="225" y="424"/>
                  </a:lnTo>
                  <a:lnTo>
                    <a:pt x="225" y="426"/>
                  </a:lnTo>
                  <a:lnTo>
                    <a:pt x="223" y="426"/>
                  </a:lnTo>
                  <a:lnTo>
                    <a:pt x="221" y="428"/>
                  </a:lnTo>
                  <a:lnTo>
                    <a:pt x="221" y="430"/>
                  </a:lnTo>
                  <a:lnTo>
                    <a:pt x="219" y="430"/>
                  </a:lnTo>
                  <a:lnTo>
                    <a:pt x="217" y="430"/>
                  </a:lnTo>
                  <a:lnTo>
                    <a:pt x="217" y="432"/>
                  </a:lnTo>
                  <a:lnTo>
                    <a:pt x="215" y="432"/>
                  </a:lnTo>
                  <a:lnTo>
                    <a:pt x="215" y="434"/>
                  </a:lnTo>
                  <a:lnTo>
                    <a:pt x="213" y="434"/>
                  </a:lnTo>
                  <a:lnTo>
                    <a:pt x="211" y="436"/>
                  </a:lnTo>
                  <a:lnTo>
                    <a:pt x="211" y="438"/>
                  </a:lnTo>
                  <a:lnTo>
                    <a:pt x="209" y="439"/>
                  </a:lnTo>
                  <a:lnTo>
                    <a:pt x="209" y="441"/>
                  </a:lnTo>
                  <a:lnTo>
                    <a:pt x="207" y="441"/>
                  </a:lnTo>
                  <a:lnTo>
                    <a:pt x="207" y="443"/>
                  </a:lnTo>
                  <a:lnTo>
                    <a:pt x="207" y="445"/>
                  </a:lnTo>
                  <a:lnTo>
                    <a:pt x="207" y="447"/>
                  </a:lnTo>
                  <a:lnTo>
                    <a:pt x="207" y="449"/>
                  </a:lnTo>
                  <a:lnTo>
                    <a:pt x="209" y="449"/>
                  </a:lnTo>
                  <a:lnTo>
                    <a:pt x="209" y="453"/>
                  </a:lnTo>
                  <a:lnTo>
                    <a:pt x="207" y="453"/>
                  </a:lnTo>
                  <a:lnTo>
                    <a:pt x="207" y="455"/>
                  </a:lnTo>
                  <a:lnTo>
                    <a:pt x="205" y="457"/>
                  </a:lnTo>
                  <a:lnTo>
                    <a:pt x="205" y="459"/>
                  </a:lnTo>
                  <a:lnTo>
                    <a:pt x="207" y="461"/>
                  </a:lnTo>
                  <a:lnTo>
                    <a:pt x="205" y="465"/>
                  </a:lnTo>
                  <a:lnTo>
                    <a:pt x="203" y="467"/>
                  </a:lnTo>
                  <a:lnTo>
                    <a:pt x="203" y="469"/>
                  </a:lnTo>
                  <a:lnTo>
                    <a:pt x="203" y="471"/>
                  </a:lnTo>
                  <a:lnTo>
                    <a:pt x="203" y="473"/>
                  </a:lnTo>
                  <a:lnTo>
                    <a:pt x="203" y="475"/>
                  </a:lnTo>
                  <a:lnTo>
                    <a:pt x="203" y="477"/>
                  </a:lnTo>
                  <a:lnTo>
                    <a:pt x="202" y="477"/>
                  </a:lnTo>
                  <a:lnTo>
                    <a:pt x="200" y="479"/>
                  </a:lnTo>
                  <a:lnTo>
                    <a:pt x="198" y="481"/>
                  </a:lnTo>
                  <a:lnTo>
                    <a:pt x="196" y="483"/>
                  </a:lnTo>
                  <a:lnTo>
                    <a:pt x="196" y="485"/>
                  </a:lnTo>
                  <a:lnTo>
                    <a:pt x="196" y="487"/>
                  </a:lnTo>
                  <a:lnTo>
                    <a:pt x="196" y="489"/>
                  </a:lnTo>
                  <a:lnTo>
                    <a:pt x="192" y="493"/>
                  </a:lnTo>
                  <a:lnTo>
                    <a:pt x="192" y="495"/>
                  </a:lnTo>
                  <a:lnTo>
                    <a:pt x="190" y="495"/>
                  </a:lnTo>
                  <a:lnTo>
                    <a:pt x="188" y="495"/>
                  </a:lnTo>
                  <a:lnTo>
                    <a:pt x="184" y="495"/>
                  </a:lnTo>
                  <a:lnTo>
                    <a:pt x="182" y="493"/>
                  </a:lnTo>
                  <a:lnTo>
                    <a:pt x="182" y="495"/>
                  </a:lnTo>
                  <a:lnTo>
                    <a:pt x="180" y="495"/>
                  </a:lnTo>
                  <a:lnTo>
                    <a:pt x="180" y="497"/>
                  </a:lnTo>
                  <a:lnTo>
                    <a:pt x="178" y="499"/>
                  </a:lnTo>
                  <a:lnTo>
                    <a:pt x="178" y="501"/>
                  </a:lnTo>
                  <a:lnTo>
                    <a:pt x="178" y="503"/>
                  </a:lnTo>
                  <a:lnTo>
                    <a:pt x="178" y="505"/>
                  </a:lnTo>
                  <a:lnTo>
                    <a:pt x="178" y="508"/>
                  </a:lnTo>
                  <a:lnTo>
                    <a:pt x="178" y="510"/>
                  </a:lnTo>
                  <a:lnTo>
                    <a:pt x="178" y="512"/>
                  </a:lnTo>
                  <a:lnTo>
                    <a:pt x="178" y="514"/>
                  </a:lnTo>
                  <a:lnTo>
                    <a:pt x="176" y="514"/>
                  </a:lnTo>
                  <a:lnTo>
                    <a:pt x="176" y="516"/>
                  </a:lnTo>
                  <a:lnTo>
                    <a:pt x="176" y="518"/>
                  </a:lnTo>
                  <a:lnTo>
                    <a:pt x="174" y="520"/>
                  </a:lnTo>
                  <a:lnTo>
                    <a:pt x="174" y="522"/>
                  </a:lnTo>
                  <a:lnTo>
                    <a:pt x="170" y="528"/>
                  </a:lnTo>
                  <a:lnTo>
                    <a:pt x="168" y="530"/>
                  </a:lnTo>
                  <a:lnTo>
                    <a:pt x="166" y="532"/>
                  </a:lnTo>
                  <a:lnTo>
                    <a:pt x="164" y="536"/>
                  </a:lnTo>
                  <a:lnTo>
                    <a:pt x="162" y="538"/>
                  </a:lnTo>
                  <a:lnTo>
                    <a:pt x="160" y="540"/>
                  </a:lnTo>
                  <a:lnTo>
                    <a:pt x="158" y="544"/>
                  </a:lnTo>
                  <a:lnTo>
                    <a:pt x="158" y="546"/>
                  </a:lnTo>
                  <a:lnTo>
                    <a:pt x="158" y="552"/>
                  </a:lnTo>
                  <a:lnTo>
                    <a:pt x="158" y="554"/>
                  </a:lnTo>
                  <a:lnTo>
                    <a:pt x="160" y="556"/>
                  </a:lnTo>
                  <a:lnTo>
                    <a:pt x="160" y="558"/>
                  </a:lnTo>
                  <a:lnTo>
                    <a:pt x="160" y="562"/>
                  </a:lnTo>
                  <a:lnTo>
                    <a:pt x="160" y="564"/>
                  </a:lnTo>
                  <a:lnTo>
                    <a:pt x="162" y="568"/>
                  </a:lnTo>
                  <a:lnTo>
                    <a:pt x="160" y="570"/>
                  </a:lnTo>
                  <a:lnTo>
                    <a:pt x="160" y="572"/>
                  </a:lnTo>
                  <a:lnTo>
                    <a:pt x="160" y="574"/>
                  </a:lnTo>
                  <a:lnTo>
                    <a:pt x="160" y="575"/>
                  </a:lnTo>
                  <a:lnTo>
                    <a:pt x="158" y="577"/>
                  </a:lnTo>
                  <a:lnTo>
                    <a:pt x="158" y="579"/>
                  </a:lnTo>
                  <a:lnTo>
                    <a:pt x="154" y="581"/>
                  </a:lnTo>
                  <a:lnTo>
                    <a:pt x="152" y="581"/>
                  </a:lnTo>
                  <a:lnTo>
                    <a:pt x="150" y="583"/>
                  </a:lnTo>
                  <a:lnTo>
                    <a:pt x="148" y="583"/>
                  </a:lnTo>
                  <a:lnTo>
                    <a:pt x="146" y="585"/>
                  </a:lnTo>
                  <a:lnTo>
                    <a:pt x="146" y="587"/>
                  </a:lnTo>
                  <a:lnTo>
                    <a:pt x="144" y="589"/>
                  </a:lnTo>
                  <a:lnTo>
                    <a:pt x="146" y="589"/>
                  </a:lnTo>
                  <a:lnTo>
                    <a:pt x="146" y="591"/>
                  </a:lnTo>
                  <a:lnTo>
                    <a:pt x="146" y="593"/>
                  </a:lnTo>
                  <a:lnTo>
                    <a:pt x="146" y="595"/>
                  </a:lnTo>
                  <a:lnTo>
                    <a:pt x="146" y="597"/>
                  </a:lnTo>
                  <a:lnTo>
                    <a:pt x="146" y="601"/>
                  </a:lnTo>
                  <a:lnTo>
                    <a:pt x="146" y="603"/>
                  </a:lnTo>
                  <a:lnTo>
                    <a:pt x="144" y="603"/>
                  </a:lnTo>
                  <a:lnTo>
                    <a:pt x="144" y="605"/>
                  </a:lnTo>
                  <a:lnTo>
                    <a:pt x="144" y="607"/>
                  </a:lnTo>
                  <a:lnTo>
                    <a:pt x="144" y="609"/>
                  </a:lnTo>
                  <a:lnTo>
                    <a:pt x="144" y="611"/>
                  </a:lnTo>
                  <a:lnTo>
                    <a:pt x="144" y="613"/>
                  </a:lnTo>
                  <a:lnTo>
                    <a:pt x="144" y="615"/>
                  </a:lnTo>
                  <a:lnTo>
                    <a:pt x="144" y="617"/>
                  </a:lnTo>
                  <a:lnTo>
                    <a:pt x="142" y="619"/>
                  </a:lnTo>
                  <a:lnTo>
                    <a:pt x="142" y="621"/>
                  </a:lnTo>
                  <a:lnTo>
                    <a:pt x="140" y="623"/>
                  </a:lnTo>
                  <a:lnTo>
                    <a:pt x="140" y="625"/>
                  </a:lnTo>
                  <a:lnTo>
                    <a:pt x="140" y="627"/>
                  </a:lnTo>
                  <a:lnTo>
                    <a:pt x="138" y="627"/>
                  </a:lnTo>
                  <a:lnTo>
                    <a:pt x="138" y="629"/>
                  </a:lnTo>
                  <a:lnTo>
                    <a:pt x="138" y="631"/>
                  </a:lnTo>
                  <a:lnTo>
                    <a:pt x="138" y="633"/>
                  </a:lnTo>
                  <a:lnTo>
                    <a:pt x="138" y="635"/>
                  </a:lnTo>
                  <a:lnTo>
                    <a:pt x="138" y="637"/>
                  </a:lnTo>
                  <a:lnTo>
                    <a:pt x="138" y="639"/>
                  </a:lnTo>
                  <a:lnTo>
                    <a:pt x="138" y="641"/>
                  </a:lnTo>
                  <a:lnTo>
                    <a:pt x="138" y="644"/>
                  </a:lnTo>
                  <a:lnTo>
                    <a:pt x="140" y="644"/>
                  </a:lnTo>
                  <a:lnTo>
                    <a:pt x="142" y="646"/>
                  </a:lnTo>
                  <a:lnTo>
                    <a:pt x="144" y="646"/>
                  </a:lnTo>
                  <a:lnTo>
                    <a:pt x="146" y="646"/>
                  </a:lnTo>
                  <a:lnTo>
                    <a:pt x="148" y="646"/>
                  </a:lnTo>
                  <a:lnTo>
                    <a:pt x="148" y="644"/>
                  </a:lnTo>
                  <a:lnTo>
                    <a:pt x="148" y="642"/>
                  </a:lnTo>
                  <a:lnTo>
                    <a:pt x="150" y="642"/>
                  </a:lnTo>
                  <a:lnTo>
                    <a:pt x="150" y="641"/>
                  </a:lnTo>
                  <a:lnTo>
                    <a:pt x="152" y="639"/>
                  </a:lnTo>
                  <a:lnTo>
                    <a:pt x="152" y="637"/>
                  </a:lnTo>
                  <a:lnTo>
                    <a:pt x="154" y="637"/>
                  </a:lnTo>
                  <a:lnTo>
                    <a:pt x="154" y="635"/>
                  </a:lnTo>
                  <a:lnTo>
                    <a:pt x="156" y="635"/>
                  </a:lnTo>
                  <a:lnTo>
                    <a:pt x="158" y="633"/>
                  </a:lnTo>
                  <a:lnTo>
                    <a:pt x="160" y="633"/>
                  </a:lnTo>
                  <a:lnTo>
                    <a:pt x="162" y="633"/>
                  </a:lnTo>
                  <a:lnTo>
                    <a:pt x="164" y="633"/>
                  </a:lnTo>
                  <a:lnTo>
                    <a:pt x="166" y="635"/>
                  </a:lnTo>
                  <a:lnTo>
                    <a:pt x="166" y="637"/>
                  </a:lnTo>
                  <a:lnTo>
                    <a:pt x="168" y="637"/>
                  </a:lnTo>
                  <a:lnTo>
                    <a:pt x="168" y="639"/>
                  </a:lnTo>
                  <a:lnTo>
                    <a:pt x="168" y="641"/>
                  </a:lnTo>
                  <a:lnTo>
                    <a:pt x="168" y="642"/>
                  </a:lnTo>
                  <a:lnTo>
                    <a:pt x="166" y="644"/>
                  </a:lnTo>
                  <a:lnTo>
                    <a:pt x="166" y="646"/>
                  </a:lnTo>
                  <a:lnTo>
                    <a:pt x="166" y="648"/>
                  </a:lnTo>
                  <a:lnTo>
                    <a:pt x="166" y="650"/>
                  </a:lnTo>
                  <a:lnTo>
                    <a:pt x="164" y="652"/>
                  </a:lnTo>
                  <a:lnTo>
                    <a:pt x="164" y="654"/>
                  </a:lnTo>
                  <a:lnTo>
                    <a:pt x="162" y="654"/>
                  </a:lnTo>
                  <a:lnTo>
                    <a:pt x="162" y="656"/>
                  </a:lnTo>
                  <a:lnTo>
                    <a:pt x="160" y="658"/>
                  </a:lnTo>
                  <a:lnTo>
                    <a:pt x="158" y="660"/>
                  </a:lnTo>
                  <a:lnTo>
                    <a:pt x="158" y="662"/>
                  </a:lnTo>
                  <a:lnTo>
                    <a:pt x="156" y="662"/>
                  </a:lnTo>
                  <a:lnTo>
                    <a:pt x="154" y="664"/>
                  </a:lnTo>
                  <a:lnTo>
                    <a:pt x="152" y="664"/>
                  </a:lnTo>
                  <a:lnTo>
                    <a:pt x="150" y="664"/>
                  </a:lnTo>
                  <a:lnTo>
                    <a:pt x="148" y="664"/>
                  </a:lnTo>
                  <a:lnTo>
                    <a:pt x="148" y="666"/>
                  </a:lnTo>
                  <a:lnTo>
                    <a:pt x="146" y="668"/>
                  </a:lnTo>
                  <a:lnTo>
                    <a:pt x="146" y="670"/>
                  </a:lnTo>
                  <a:lnTo>
                    <a:pt x="148" y="672"/>
                  </a:lnTo>
                  <a:lnTo>
                    <a:pt x="148" y="674"/>
                  </a:lnTo>
                  <a:lnTo>
                    <a:pt x="148" y="676"/>
                  </a:lnTo>
                  <a:lnTo>
                    <a:pt x="148" y="678"/>
                  </a:lnTo>
                  <a:lnTo>
                    <a:pt x="146" y="678"/>
                  </a:lnTo>
                  <a:lnTo>
                    <a:pt x="146" y="680"/>
                  </a:lnTo>
                  <a:lnTo>
                    <a:pt x="146" y="682"/>
                  </a:lnTo>
                  <a:lnTo>
                    <a:pt x="146" y="684"/>
                  </a:lnTo>
                  <a:lnTo>
                    <a:pt x="144" y="684"/>
                  </a:lnTo>
                  <a:lnTo>
                    <a:pt x="142" y="684"/>
                  </a:lnTo>
                  <a:lnTo>
                    <a:pt x="142" y="686"/>
                  </a:lnTo>
                  <a:lnTo>
                    <a:pt x="140" y="686"/>
                  </a:lnTo>
                  <a:lnTo>
                    <a:pt x="138" y="686"/>
                  </a:lnTo>
                  <a:lnTo>
                    <a:pt x="138" y="688"/>
                  </a:lnTo>
                  <a:lnTo>
                    <a:pt x="136" y="688"/>
                  </a:lnTo>
                  <a:lnTo>
                    <a:pt x="134" y="688"/>
                  </a:lnTo>
                  <a:lnTo>
                    <a:pt x="133" y="688"/>
                  </a:lnTo>
                  <a:lnTo>
                    <a:pt x="131" y="688"/>
                  </a:lnTo>
                  <a:lnTo>
                    <a:pt x="131" y="690"/>
                  </a:lnTo>
                  <a:lnTo>
                    <a:pt x="129" y="690"/>
                  </a:lnTo>
                  <a:lnTo>
                    <a:pt x="127" y="692"/>
                  </a:lnTo>
                  <a:lnTo>
                    <a:pt x="127" y="694"/>
                  </a:lnTo>
                  <a:lnTo>
                    <a:pt x="127" y="696"/>
                  </a:lnTo>
                  <a:lnTo>
                    <a:pt x="125" y="698"/>
                  </a:lnTo>
                  <a:lnTo>
                    <a:pt x="125" y="700"/>
                  </a:lnTo>
                  <a:lnTo>
                    <a:pt x="123" y="702"/>
                  </a:lnTo>
                  <a:lnTo>
                    <a:pt x="121" y="704"/>
                  </a:lnTo>
                  <a:lnTo>
                    <a:pt x="123" y="704"/>
                  </a:lnTo>
                  <a:lnTo>
                    <a:pt x="125" y="706"/>
                  </a:lnTo>
                  <a:lnTo>
                    <a:pt x="125" y="704"/>
                  </a:lnTo>
                  <a:lnTo>
                    <a:pt x="125" y="702"/>
                  </a:lnTo>
                  <a:lnTo>
                    <a:pt x="127" y="702"/>
                  </a:lnTo>
                  <a:lnTo>
                    <a:pt x="127" y="700"/>
                  </a:lnTo>
                  <a:lnTo>
                    <a:pt x="129" y="700"/>
                  </a:lnTo>
                  <a:lnTo>
                    <a:pt x="129" y="702"/>
                  </a:lnTo>
                  <a:lnTo>
                    <a:pt x="131" y="702"/>
                  </a:lnTo>
                  <a:lnTo>
                    <a:pt x="131" y="700"/>
                  </a:lnTo>
                  <a:lnTo>
                    <a:pt x="131" y="698"/>
                  </a:lnTo>
                  <a:lnTo>
                    <a:pt x="133" y="698"/>
                  </a:lnTo>
                  <a:lnTo>
                    <a:pt x="134" y="698"/>
                  </a:lnTo>
                  <a:lnTo>
                    <a:pt x="136" y="698"/>
                  </a:lnTo>
                  <a:lnTo>
                    <a:pt x="136" y="696"/>
                  </a:lnTo>
                  <a:lnTo>
                    <a:pt x="138" y="696"/>
                  </a:lnTo>
                  <a:lnTo>
                    <a:pt x="138" y="698"/>
                  </a:lnTo>
                  <a:lnTo>
                    <a:pt x="140" y="698"/>
                  </a:lnTo>
                  <a:lnTo>
                    <a:pt x="142" y="698"/>
                  </a:lnTo>
                  <a:lnTo>
                    <a:pt x="142" y="696"/>
                  </a:lnTo>
                  <a:lnTo>
                    <a:pt x="144" y="696"/>
                  </a:lnTo>
                  <a:lnTo>
                    <a:pt x="144" y="698"/>
                  </a:lnTo>
                  <a:lnTo>
                    <a:pt x="146" y="698"/>
                  </a:lnTo>
                  <a:lnTo>
                    <a:pt x="146" y="700"/>
                  </a:lnTo>
                  <a:lnTo>
                    <a:pt x="146" y="702"/>
                  </a:lnTo>
                  <a:lnTo>
                    <a:pt x="146" y="704"/>
                  </a:lnTo>
                  <a:lnTo>
                    <a:pt x="148" y="704"/>
                  </a:lnTo>
                  <a:lnTo>
                    <a:pt x="150" y="704"/>
                  </a:lnTo>
                  <a:lnTo>
                    <a:pt x="150" y="702"/>
                  </a:lnTo>
                  <a:lnTo>
                    <a:pt x="152" y="704"/>
                  </a:lnTo>
                  <a:lnTo>
                    <a:pt x="150" y="706"/>
                  </a:lnTo>
                  <a:lnTo>
                    <a:pt x="152" y="706"/>
                  </a:lnTo>
                  <a:lnTo>
                    <a:pt x="154" y="706"/>
                  </a:lnTo>
                  <a:lnTo>
                    <a:pt x="154" y="708"/>
                  </a:lnTo>
                  <a:lnTo>
                    <a:pt x="156" y="708"/>
                  </a:lnTo>
                  <a:lnTo>
                    <a:pt x="154" y="708"/>
                  </a:lnTo>
                  <a:lnTo>
                    <a:pt x="154" y="709"/>
                  </a:lnTo>
                  <a:lnTo>
                    <a:pt x="156" y="709"/>
                  </a:lnTo>
                  <a:lnTo>
                    <a:pt x="158" y="708"/>
                  </a:lnTo>
                  <a:lnTo>
                    <a:pt x="160" y="708"/>
                  </a:lnTo>
                  <a:lnTo>
                    <a:pt x="160" y="709"/>
                  </a:lnTo>
                  <a:lnTo>
                    <a:pt x="160" y="711"/>
                  </a:lnTo>
                  <a:lnTo>
                    <a:pt x="162" y="711"/>
                  </a:lnTo>
                  <a:lnTo>
                    <a:pt x="164" y="711"/>
                  </a:lnTo>
                  <a:lnTo>
                    <a:pt x="164" y="713"/>
                  </a:lnTo>
                  <a:lnTo>
                    <a:pt x="164" y="715"/>
                  </a:lnTo>
                  <a:lnTo>
                    <a:pt x="164" y="717"/>
                  </a:lnTo>
                  <a:lnTo>
                    <a:pt x="166" y="717"/>
                  </a:lnTo>
                  <a:lnTo>
                    <a:pt x="168" y="717"/>
                  </a:lnTo>
                  <a:lnTo>
                    <a:pt x="170" y="717"/>
                  </a:lnTo>
                  <a:lnTo>
                    <a:pt x="170" y="715"/>
                  </a:lnTo>
                  <a:lnTo>
                    <a:pt x="170" y="713"/>
                  </a:lnTo>
                  <a:lnTo>
                    <a:pt x="172" y="713"/>
                  </a:lnTo>
                  <a:lnTo>
                    <a:pt x="174" y="713"/>
                  </a:lnTo>
                  <a:lnTo>
                    <a:pt x="174" y="715"/>
                  </a:lnTo>
                  <a:lnTo>
                    <a:pt x="172" y="715"/>
                  </a:lnTo>
                  <a:lnTo>
                    <a:pt x="172" y="717"/>
                  </a:lnTo>
                  <a:lnTo>
                    <a:pt x="174" y="717"/>
                  </a:lnTo>
                  <a:lnTo>
                    <a:pt x="174" y="719"/>
                  </a:lnTo>
                  <a:lnTo>
                    <a:pt x="172" y="719"/>
                  </a:lnTo>
                  <a:lnTo>
                    <a:pt x="174" y="719"/>
                  </a:lnTo>
                  <a:lnTo>
                    <a:pt x="176" y="719"/>
                  </a:lnTo>
                  <a:lnTo>
                    <a:pt x="178" y="717"/>
                  </a:lnTo>
                  <a:lnTo>
                    <a:pt x="178" y="719"/>
                  </a:lnTo>
                  <a:lnTo>
                    <a:pt x="178" y="721"/>
                  </a:lnTo>
                  <a:lnTo>
                    <a:pt x="180" y="721"/>
                  </a:lnTo>
                  <a:lnTo>
                    <a:pt x="180" y="719"/>
                  </a:lnTo>
                  <a:lnTo>
                    <a:pt x="182" y="721"/>
                  </a:lnTo>
                  <a:lnTo>
                    <a:pt x="182" y="723"/>
                  </a:lnTo>
                  <a:lnTo>
                    <a:pt x="184" y="723"/>
                  </a:lnTo>
                  <a:lnTo>
                    <a:pt x="184" y="725"/>
                  </a:lnTo>
                  <a:lnTo>
                    <a:pt x="182" y="725"/>
                  </a:lnTo>
                  <a:lnTo>
                    <a:pt x="182" y="727"/>
                  </a:lnTo>
                  <a:lnTo>
                    <a:pt x="184" y="727"/>
                  </a:lnTo>
                  <a:lnTo>
                    <a:pt x="186" y="727"/>
                  </a:lnTo>
                  <a:lnTo>
                    <a:pt x="186" y="725"/>
                  </a:lnTo>
                  <a:lnTo>
                    <a:pt x="188" y="725"/>
                  </a:lnTo>
                  <a:lnTo>
                    <a:pt x="188" y="727"/>
                  </a:lnTo>
                  <a:lnTo>
                    <a:pt x="188" y="729"/>
                  </a:lnTo>
                  <a:lnTo>
                    <a:pt x="188" y="731"/>
                  </a:lnTo>
                  <a:lnTo>
                    <a:pt x="186" y="733"/>
                  </a:lnTo>
                  <a:lnTo>
                    <a:pt x="188" y="733"/>
                  </a:lnTo>
                  <a:lnTo>
                    <a:pt x="188" y="735"/>
                  </a:lnTo>
                  <a:lnTo>
                    <a:pt x="188" y="737"/>
                  </a:lnTo>
                  <a:lnTo>
                    <a:pt x="188" y="739"/>
                  </a:lnTo>
                  <a:lnTo>
                    <a:pt x="190" y="741"/>
                  </a:lnTo>
                  <a:lnTo>
                    <a:pt x="190" y="743"/>
                  </a:lnTo>
                  <a:lnTo>
                    <a:pt x="190" y="745"/>
                  </a:lnTo>
                  <a:lnTo>
                    <a:pt x="192" y="747"/>
                  </a:lnTo>
                  <a:lnTo>
                    <a:pt x="192" y="749"/>
                  </a:lnTo>
                  <a:lnTo>
                    <a:pt x="194" y="751"/>
                  </a:lnTo>
                  <a:lnTo>
                    <a:pt x="194" y="753"/>
                  </a:lnTo>
                  <a:lnTo>
                    <a:pt x="194" y="755"/>
                  </a:lnTo>
                  <a:lnTo>
                    <a:pt x="194" y="757"/>
                  </a:lnTo>
                  <a:lnTo>
                    <a:pt x="196" y="761"/>
                  </a:lnTo>
                  <a:lnTo>
                    <a:pt x="198" y="763"/>
                  </a:lnTo>
                  <a:lnTo>
                    <a:pt x="200" y="765"/>
                  </a:lnTo>
                  <a:lnTo>
                    <a:pt x="200" y="767"/>
                  </a:lnTo>
                  <a:lnTo>
                    <a:pt x="202" y="769"/>
                  </a:lnTo>
                  <a:lnTo>
                    <a:pt x="203" y="771"/>
                  </a:lnTo>
                  <a:lnTo>
                    <a:pt x="203" y="773"/>
                  </a:lnTo>
                  <a:lnTo>
                    <a:pt x="205" y="773"/>
                  </a:lnTo>
                  <a:lnTo>
                    <a:pt x="205" y="775"/>
                  </a:lnTo>
                  <a:lnTo>
                    <a:pt x="207" y="776"/>
                  </a:lnTo>
                  <a:lnTo>
                    <a:pt x="209" y="778"/>
                  </a:lnTo>
                  <a:lnTo>
                    <a:pt x="209" y="780"/>
                  </a:lnTo>
                  <a:lnTo>
                    <a:pt x="211" y="780"/>
                  </a:lnTo>
                  <a:lnTo>
                    <a:pt x="211" y="782"/>
                  </a:lnTo>
                  <a:lnTo>
                    <a:pt x="213" y="784"/>
                  </a:lnTo>
                  <a:lnTo>
                    <a:pt x="215" y="784"/>
                  </a:lnTo>
                  <a:lnTo>
                    <a:pt x="215" y="786"/>
                  </a:lnTo>
                  <a:lnTo>
                    <a:pt x="219" y="790"/>
                  </a:lnTo>
                  <a:lnTo>
                    <a:pt x="219" y="792"/>
                  </a:lnTo>
                  <a:lnTo>
                    <a:pt x="221" y="794"/>
                  </a:lnTo>
                  <a:lnTo>
                    <a:pt x="221" y="796"/>
                  </a:lnTo>
                  <a:lnTo>
                    <a:pt x="223" y="796"/>
                  </a:lnTo>
                  <a:lnTo>
                    <a:pt x="223" y="798"/>
                  </a:lnTo>
                  <a:lnTo>
                    <a:pt x="225" y="800"/>
                  </a:lnTo>
                  <a:lnTo>
                    <a:pt x="227" y="802"/>
                  </a:lnTo>
                  <a:lnTo>
                    <a:pt x="229" y="804"/>
                  </a:lnTo>
                  <a:lnTo>
                    <a:pt x="231" y="806"/>
                  </a:lnTo>
                  <a:lnTo>
                    <a:pt x="231" y="808"/>
                  </a:lnTo>
                  <a:lnTo>
                    <a:pt x="233" y="810"/>
                  </a:lnTo>
                  <a:lnTo>
                    <a:pt x="235" y="812"/>
                  </a:lnTo>
                  <a:lnTo>
                    <a:pt x="239" y="814"/>
                  </a:lnTo>
                  <a:lnTo>
                    <a:pt x="241" y="816"/>
                  </a:lnTo>
                  <a:lnTo>
                    <a:pt x="243" y="818"/>
                  </a:lnTo>
                  <a:lnTo>
                    <a:pt x="245" y="820"/>
                  </a:lnTo>
                  <a:lnTo>
                    <a:pt x="245" y="822"/>
                  </a:lnTo>
                  <a:lnTo>
                    <a:pt x="247" y="824"/>
                  </a:lnTo>
                  <a:lnTo>
                    <a:pt x="249" y="826"/>
                  </a:lnTo>
                  <a:lnTo>
                    <a:pt x="251" y="828"/>
                  </a:lnTo>
                  <a:lnTo>
                    <a:pt x="251" y="830"/>
                  </a:lnTo>
                  <a:lnTo>
                    <a:pt x="253" y="832"/>
                  </a:lnTo>
                  <a:lnTo>
                    <a:pt x="255" y="834"/>
                  </a:lnTo>
                  <a:lnTo>
                    <a:pt x="257" y="838"/>
                  </a:lnTo>
                  <a:lnTo>
                    <a:pt x="259" y="840"/>
                  </a:lnTo>
                  <a:lnTo>
                    <a:pt x="261" y="842"/>
                  </a:lnTo>
                  <a:lnTo>
                    <a:pt x="263" y="842"/>
                  </a:lnTo>
                  <a:lnTo>
                    <a:pt x="265" y="842"/>
                  </a:lnTo>
                  <a:lnTo>
                    <a:pt x="267" y="845"/>
                  </a:lnTo>
                  <a:lnTo>
                    <a:pt x="269" y="847"/>
                  </a:lnTo>
                  <a:lnTo>
                    <a:pt x="271" y="849"/>
                  </a:lnTo>
                  <a:lnTo>
                    <a:pt x="272" y="851"/>
                  </a:lnTo>
                  <a:lnTo>
                    <a:pt x="274" y="853"/>
                  </a:lnTo>
                  <a:lnTo>
                    <a:pt x="274" y="855"/>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3" name="Freeform 8">
              <a:extLst>
                <a:ext uri="{FF2B5EF4-FFF2-40B4-BE49-F238E27FC236}">
                  <a16:creationId xmlns:a16="http://schemas.microsoft.com/office/drawing/2014/main" xmlns="" id="{00000000-0008-0000-0800-00000E000000}"/>
                </a:ext>
              </a:extLst>
            </xdr:cNvPr>
            <xdr:cNvSpPr>
              <a:spLocks/>
            </xdr:cNvSpPr>
          </xdr:nvSpPr>
          <xdr:spPr bwMode="auto">
            <a:xfrm>
              <a:off x="4848225" y="3790950"/>
              <a:ext cx="1536700" cy="415925"/>
            </a:xfrm>
            <a:custGeom>
              <a:avLst/>
              <a:gdLst>
                <a:gd name="T0" fmla="*/ 865 w 968"/>
                <a:gd name="T1" fmla="*/ 32 h 262"/>
                <a:gd name="T2" fmla="*/ 885 w 968"/>
                <a:gd name="T3" fmla="*/ 61 h 262"/>
                <a:gd name="T4" fmla="*/ 903 w 968"/>
                <a:gd name="T5" fmla="*/ 77 h 262"/>
                <a:gd name="T6" fmla="*/ 913 w 968"/>
                <a:gd name="T7" fmla="*/ 89 h 262"/>
                <a:gd name="T8" fmla="*/ 920 w 968"/>
                <a:gd name="T9" fmla="*/ 97 h 262"/>
                <a:gd name="T10" fmla="*/ 922 w 968"/>
                <a:gd name="T11" fmla="*/ 119 h 262"/>
                <a:gd name="T12" fmla="*/ 930 w 968"/>
                <a:gd name="T13" fmla="*/ 146 h 262"/>
                <a:gd name="T14" fmla="*/ 954 w 968"/>
                <a:gd name="T15" fmla="*/ 178 h 262"/>
                <a:gd name="T16" fmla="*/ 964 w 968"/>
                <a:gd name="T17" fmla="*/ 197 h 262"/>
                <a:gd name="T18" fmla="*/ 960 w 968"/>
                <a:gd name="T19" fmla="*/ 217 h 262"/>
                <a:gd name="T20" fmla="*/ 946 w 968"/>
                <a:gd name="T21" fmla="*/ 233 h 262"/>
                <a:gd name="T22" fmla="*/ 924 w 968"/>
                <a:gd name="T23" fmla="*/ 235 h 262"/>
                <a:gd name="T24" fmla="*/ 913 w 968"/>
                <a:gd name="T25" fmla="*/ 253 h 262"/>
                <a:gd name="T26" fmla="*/ 907 w 968"/>
                <a:gd name="T27" fmla="*/ 253 h 262"/>
                <a:gd name="T28" fmla="*/ 893 w 968"/>
                <a:gd name="T29" fmla="*/ 223 h 262"/>
                <a:gd name="T30" fmla="*/ 881 w 968"/>
                <a:gd name="T31" fmla="*/ 197 h 262"/>
                <a:gd name="T32" fmla="*/ 869 w 968"/>
                <a:gd name="T33" fmla="*/ 174 h 262"/>
                <a:gd name="T34" fmla="*/ 861 w 968"/>
                <a:gd name="T35" fmla="*/ 148 h 262"/>
                <a:gd name="T36" fmla="*/ 863 w 968"/>
                <a:gd name="T37" fmla="*/ 124 h 262"/>
                <a:gd name="T38" fmla="*/ 836 w 968"/>
                <a:gd name="T39" fmla="*/ 115 h 262"/>
                <a:gd name="T40" fmla="*/ 806 w 968"/>
                <a:gd name="T41" fmla="*/ 101 h 262"/>
                <a:gd name="T42" fmla="*/ 788 w 968"/>
                <a:gd name="T43" fmla="*/ 75 h 262"/>
                <a:gd name="T44" fmla="*/ 784 w 968"/>
                <a:gd name="T45" fmla="*/ 50 h 262"/>
                <a:gd name="T46" fmla="*/ 773 w 968"/>
                <a:gd name="T47" fmla="*/ 28 h 262"/>
                <a:gd name="T48" fmla="*/ 765 w 968"/>
                <a:gd name="T49" fmla="*/ 6 h 262"/>
                <a:gd name="T50" fmla="*/ 743 w 968"/>
                <a:gd name="T51" fmla="*/ 10 h 262"/>
                <a:gd name="T52" fmla="*/ 721 w 968"/>
                <a:gd name="T53" fmla="*/ 20 h 262"/>
                <a:gd name="T54" fmla="*/ 698 w 968"/>
                <a:gd name="T55" fmla="*/ 18 h 262"/>
                <a:gd name="T56" fmla="*/ 682 w 968"/>
                <a:gd name="T57" fmla="*/ 36 h 262"/>
                <a:gd name="T58" fmla="*/ 664 w 968"/>
                <a:gd name="T59" fmla="*/ 50 h 262"/>
                <a:gd name="T60" fmla="*/ 637 w 968"/>
                <a:gd name="T61" fmla="*/ 50 h 262"/>
                <a:gd name="T62" fmla="*/ 621 w 968"/>
                <a:gd name="T63" fmla="*/ 52 h 262"/>
                <a:gd name="T64" fmla="*/ 625 w 968"/>
                <a:gd name="T65" fmla="*/ 65 h 262"/>
                <a:gd name="T66" fmla="*/ 613 w 968"/>
                <a:gd name="T67" fmla="*/ 85 h 262"/>
                <a:gd name="T68" fmla="*/ 599 w 968"/>
                <a:gd name="T69" fmla="*/ 105 h 262"/>
                <a:gd name="T70" fmla="*/ 583 w 968"/>
                <a:gd name="T71" fmla="*/ 123 h 262"/>
                <a:gd name="T72" fmla="*/ 570 w 968"/>
                <a:gd name="T73" fmla="*/ 142 h 262"/>
                <a:gd name="T74" fmla="*/ 550 w 968"/>
                <a:gd name="T75" fmla="*/ 174 h 262"/>
                <a:gd name="T76" fmla="*/ 518 w 968"/>
                <a:gd name="T77" fmla="*/ 184 h 262"/>
                <a:gd name="T78" fmla="*/ 516 w 968"/>
                <a:gd name="T79" fmla="*/ 215 h 262"/>
                <a:gd name="T80" fmla="*/ 481 w 968"/>
                <a:gd name="T81" fmla="*/ 213 h 262"/>
                <a:gd name="T82" fmla="*/ 451 w 968"/>
                <a:gd name="T83" fmla="*/ 209 h 262"/>
                <a:gd name="T84" fmla="*/ 424 w 968"/>
                <a:gd name="T85" fmla="*/ 213 h 262"/>
                <a:gd name="T86" fmla="*/ 406 w 968"/>
                <a:gd name="T87" fmla="*/ 199 h 262"/>
                <a:gd name="T88" fmla="*/ 372 w 968"/>
                <a:gd name="T89" fmla="*/ 193 h 262"/>
                <a:gd name="T90" fmla="*/ 339 w 968"/>
                <a:gd name="T91" fmla="*/ 190 h 262"/>
                <a:gd name="T92" fmla="*/ 305 w 968"/>
                <a:gd name="T93" fmla="*/ 197 h 262"/>
                <a:gd name="T94" fmla="*/ 284 w 968"/>
                <a:gd name="T95" fmla="*/ 186 h 262"/>
                <a:gd name="T96" fmla="*/ 256 w 968"/>
                <a:gd name="T97" fmla="*/ 178 h 262"/>
                <a:gd name="T98" fmla="*/ 234 w 968"/>
                <a:gd name="T99" fmla="*/ 154 h 262"/>
                <a:gd name="T100" fmla="*/ 207 w 968"/>
                <a:gd name="T101" fmla="*/ 136 h 262"/>
                <a:gd name="T102" fmla="*/ 181 w 968"/>
                <a:gd name="T103" fmla="*/ 128 h 262"/>
                <a:gd name="T104" fmla="*/ 159 w 968"/>
                <a:gd name="T105" fmla="*/ 128 h 262"/>
                <a:gd name="T106" fmla="*/ 136 w 968"/>
                <a:gd name="T107" fmla="*/ 134 h 262"/>
                <a:gd name="T108" fmla="*/ 120 w 968"/>
                <a:gd name="T109" fmla="*/ 124 h 262"/>
                <a:gd name="T110" fmla="*/ 90 w 968"/>
                <a:gd name="T111" fmla="*/ 113 h 262"/>
                <a:gd name="T112" fmla="*/ 69 w 968"/>
                <a:gd name="T113" fmla="*/ 97 h 262"/>
                <a:gd name="T114" fmla="*/ 39 w 968"/>
                <a:gd name="T115" fmla="*/ 77 h 262"/>
                <a:gd name="T116" fmla="*/ 27 w 968"/>
                <a:gd name="T117" fmla="*/ 73 h 262"/>
                <a:gd name="T118" fmla="*/ 4 w 968"/>
                <a:gd name="T119" fmla="*/ 59 h 2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968" h="262">
                  <a:moveTo>
                    <a:pt x="849" y="0"/>
                  </a:moveTo>
                  <a:lnTo>
                    <a:pt x="851" y="2"/>
                  </a:lnTo>
                  <a:lnTo>
                    <a:pt x="853" y="4"/>
                  </a:lnTo>
                  <a:lnTo>
                    <a:pt x="855" y="6"/>
                  </a:lnTo>
                  <a:lnTo>
                    <a:pt x="855" y="8"/>
                  </a:lnTo>
                  <a:lnTo>
                    <a:pt x="857" y="8"/>
                  </a:lnTo>
                  <a:lnTo>
                    <a:pt x="857" y="10"/>
                  </a:lnTo>
                  <a:lnTo>
                    <a:pt x="857" y="12"/>
                  </a:lnTo>
                  <a:lnTo>
                    <a:pt x="857" y="14"/>
                  </a:lnTo>
                  <a:lnTo>
                    <a:pt x="857" y="16"/>
                  </a:lnTo>
                  <a:lnTo>
                    <a:pt x="859" y="18"/>
                  </a:lnTo>
                  <a:lnTo>
                    <a:pt x="859" y="20"/>
                  </a:lnTo>
                  <a:lnTo>
                    <a:pt x="861" y="22"/>
                  </a:lnTo>
                  <a:lnTo>
                    <a:pt x="861" y="24"/>
                  </a:lnTo>
                  <a:lnTo>
                    <a:pt x="863" y="26"/>
                  </a:lnTo>
                  <a:lnTo>
                    <a:pt x="863" y="28"/>
                  </a:lnTo>
                  <a:lnTo>
                    <a:pt x="865" y="32"/>
                  </a:lnTo>
                  <a:lnTo>
                    <a:pt x="865" y="34"/>
                  </a:lnTo>
                  <a:lnTo>
                    <a:pt x="867" y="34"/>
                  </a:lnTo>
                  <a:lnTo>
                    <a:pt x="867" y="36"/>
                  </a:lnTo>
                  <a:lnTo>
                    <a:pt x="869" y="38"/>
                  </a:lnTo>
                  <a:lnTo>
                    <a:pt x="871" y="40"/>
                  </a:lnTo>
                  <a:lnTo>
                    <a:pt x="871" y="42"/>
                  </a:lnTo>
                  <a:lnTo>
                    <a:pt x="873" y="44"/>
                  </a:lnTo>
                  <a:lnTo>
                    <a:pt x="875" y="46"/>
                  </a:lnTo>
                  <a:lnTo>
                    <a:pt x="875" y="48"/>
                  </a:lnTo>
                  <a:lnTo>
                    <a:pt x="875" y="50"/>
                  </a:lnTo>
                  <a:lnTo>
                    <a:pt x="877" y="52"/>
                  </a:lnTo>
                  <a:lnTo>
                    <a:pt x="879" y="54"/>
                  </a:lnTo>
                  <a:lnTo>
                    <a:pt x="879" y="55"/>
                  </a:lnTo>
                  <a:lnTo>
                    <a:pt x="881" y="57"/>
                  </a:lnTo>
                  <a:lnTo>
                    <a:pt x="883" y="57"/>
                  </a:lnTo>
                  <a:lnTo>
                    <a:pt x="883" y="59"/>
                  </a:lnTo>
                  <a:lnTo>
                    <a:pt x="885" y="61"/>
                  </a:lnTo>
                  <a:lnTo>
                    <a:pt x="885" y="63"/>
                  </a:lnTo>
                  <a:lnTo>
                    <a:pt x="887" y="65"/>
                  </a:lnTo>
                  <a:lnTo>
                    <a:pt x="889" y="67"/>
                  </a:lnTo>
                  <a:lnTo>
                    <a:pt x="891" y="69"/>
                  </a:lnTo>
                  <a:lnTo>
                    <a:pt x="891" y="71"/>
                  </a:lnTo>
                  <a:lnTo>
                    <a:pt x="893" y="71"/>
                  </a:lnTo>
                  <a:lnTo>
                    <a:pt x="895" y="71"/>
                  </a:lnTo>
                  <a:lnTo>
                    <a:pt x="895" y="73"/>
                  </a:lnTo>
                  <a:lnTo>
                    <a:pt x="893" y="77"/>
                  </a:lnTo>
                  <a:lnTo>
                    <a:pt x="893" y="79"/>
                  </a:lnTo>
                  <a:lnTo>
                    <a:pt x="895" y="79"/>
                  </a:lnTo>
                  <a:lnTo>
                    <a:pt x="897" y="77"/>
                  </a:lnTo>
                  <a:lnTo>
                    <a:pt x="899" y="75"/>
                  </a:lnTo>
                  <a:lnTo>
                    <a:pt x="901" y="75"/>
                  </a:lnTo>
                  <a:lnTo>
                    <a:pt x="903" y="77"/>
                  </a:lnTo>
                  <a:lnTo>
                    <a:pt x="903" y="79"/>
                  </a:lnTo>
                  <a:lnTo>
                    <a:pt x="903" y="77"/>
                  </a:lnTo>
                  <a:lnTo>
                    <a:pt x="903" y="79"/>
                  </a:lnTo>
                  <a:lnTo>
                    <a:pt x="905" y="79"/>
                  </a:lnTo>
                  <a:lnTo>
                    <a:pt x="905" y="77"/>
                  </a:lnTo>
                  <a:lnTo>
                    <a:pt x="907" y="77"/>
                  </a:lnTo>
                  <a:lnTo>
                    <a:pt x="909" y="79"/>
                  </a:lnTo>
                  <a:lnTo>
                    <a:pt x="911" y="79"/>
                  </a:lnTo>
                  <a:lnTo>
                    <a:pt x="911" y="81"/>
                  </a:lnTo>
                  <a:lnTo>
                    <a:pt x="909" y="83"/>
                  </a:lnTo>
                  <a:lnTo>
                    <a:pt x="911" y="83"/>
                  </a:lnTo>
                  <a:lnTo>
                    <a:pt x="913" y="83"/>
                  </a:lnTo>
                  <a:lnTo>
                    <a:pt x="915" y="83"/>
                  </a:lnTo>
                  <a:lnTo>
                    <a:pt x="916" y="83"/>
                  </a:lnTo>
                  <a:lnTo>
                    <a:pt x="915" y="83"/>
                  </a:lnTo>
                  <a:lnTo>
                    <a:pt x="915" y="85"/>
                  </a:lnTo>
                  <a:lnTo>
                    <a:pt x="913" y="85"/>
                  </a:lnTo>
                  <a:lnTo>
                    <a:pt x="913" y="87"/>
                  </a:lnTo>
                  <a:lnTo>
                    <a:pt x="913" y="89"/>
                  </a:lnTo>
                  <a:lnTo>
                    <a:pt x="915" y="89"/>
                  </a:lnTo>
                  <a:lnTo>
                    <a:pt x="913" y="89"/>
                  </a:lnTo>
                  <a:lnTo>
                    <a:pt x="913" y="91"/>
                  </a:lnTo>
                  <a:lnTo>
                    <a:pt x="913" y="93"/>
                  </a:lnTo>
                  <a:lnTo>
                    <a:pt x="913" y="95"/>
                  </a:lnTo>
                  <a:lnTo>
                    <a:pt x="915" y="95"/>
                  </a:lnTo>
                  <a:lnTo>
                    <a:pt x="916" y="95"/>
                  </a:lnTo>
                  <a:lnTo>
                    <a:pt x="916" y="93"/>
                  </a:lnTo>
                  <a:lnTo>
                    <a:pt x="916" y="91"/>
                  </a:lnTo>
                  <a:lnTo>
                    <a:pt x="918" y="91"/>
                  </a:lnTo>
                  <a:lnTo>
                    <a:pt x="918" y="93"/>
                  </a:lnTo>
                  <a:lnTo>
                    <a:pt x="920" y="93"/>
                  </a:lnTo>
                  <a:lnTo>
                    <a:pt x="918" y="93"/>
                  </a:lnTo>
                  <a:lnTo>
                    <a:pt x="918" y="95"/>
                  </a:lnTo>
                  <a:lnTo>
                    <a:pt x="920" y="95"/>
                  </a:lnTo>
                  <a:lnTo>
                    <a:pt x="918" y="97"/>
                  </a:lnTo>
                  <a:lnTo>
                    <a:pt x="920" y="97"/>
                  </a:lnTo>
                  <a:lnTo>
                    <a:pt x="920" y="99"/>
                  </a:lnTo>
                  <a:lnTo>
                    <a:pt x="920" y="101"/>
                  </a:lnTo>
                  <a:lnTo>
                    <a:pt x="920" y="103"/>
                  </a:lnTo>
                  <a:lnTo>
                    <a:pt x="922" y="103"/>
                  </a:lnTo>
                  <a:lnTo>
                    <a:pt x="922" y="101"/>
                  </a:lnTo>
                  <a:lnTo>
                    <a:pt x="922" y="103"/>
                  </a:lnTo>
                  <a:lnTo>
                    <a:pt x="924" y="103"/>
                  </a:lnTo>
                  <a:lnTo>
                    <a:pt x="924" y="105"/>
                  </a:lnTo>
                  <a:lnTo>
                    <a:pt x="924" y="107"/>
                  </a:lnTo>
                  <a:lnTo>
                    <a:pt x="922" y="107"/>
                  </a:lnTo>
                  <a:lnTo>
                    <a:pt x="922" y="109"/>
                  </a:lnTo>
                  <a:lnTo>
                    <a:pt x="922" y="111"/>
                  </a:lnTo>
                  <a:lnTo>
                    <a:pt x="924" y="113"/>
                  </a:lnTo>
                  <a:lnTo>
                    <a:pt x="924" y="115"/>
                  </a:lnTo>
                  <a:lnTo>
                    <a:pt x="924" y="117"/>
                  </a:lnTo>
                  <a:lnTo>
                    <a:pt x="924" y="119"/>
                  </a:lnTo>
                  <a:lnTo>
                    <a:pt x="922" y="119"/>
                  </a:lnTo>
                  <a:lnTo>
                    <a:pt x="922" y="121"/>
                  </a:lnTo>
                  <a:lnTo>
                    <a:pt x="922" y="123"/>
                  </a:lnTo>
                  <a:lnTo>
                    <a:pt x="924" y="123"/>
                  </a:lnTo>
                  <a:lnTo>
                    <a:pt x="924" y="124"/>
                  </a:lnTo>
                  <a:lnTo>
                    <a:pt x="924" y="126"/>
                  </a:lnTo>
                  <a:lnTo>
                    <a:pt x="924" y="128"/>
                  </a:lnTo>
                  <a:lnTo>
                    <a:pt x="924" y="132"/>
                  </a:lnTo>
                  <a:lnTo>
                    <a:pt x="926" y="132"/>
                  </a:lnTo>
                  <a:lnTo>
                    <a:pt x="924" y="134"/>
                  </a:lnTo>
                  <a:lnTo>
                    <a:pt x="924" y="136"/>
                  </a:lnTo>
                  <a:lnTo>
                    <a:pt x="926" y="136"/>
                  </a:lnTo>
                  <a:lnTo>
                    <a:pt x="926" y="138"/>
                  </a:lnTo>
                  <a:lnTo>
                    <a:pt x="928" y="140"/>
                  </a:lnTo>
                  <a:lnTo>
                    <a:pt x="928" y="142"/>
                  </a:lnTo>
                  <a:lnTo>
                    <a:pt x="930" y="142"/>
                  </a:lnTo>
                  <a:lnTo>
                    <a:pt x="928" y="142"/>
                  </a:lnTo>
                  <a:lnTo>
                    <a:pt x="930" y="146"/>
                  </a:lnTo>
                  <a:lnTo>
                    <a:pt x="932" y="150"/>
                  </a:lnTo>
                  <a:lnTo>
                    <a:pt x="934" y="152"/>
                  </a:lnTo>
                  <a:lnTo>
                    <a:pt x="934" y="154"/>
                  </a:lnTo>
                  <a:lnTo>
                    <a:pt x="936" y="156"/>
                  </a:lnTo>
                  <a:lnTo>
                    <a:pt x="936" y="158"/>
                  </a:lnTo>
                  <a:lnTo>
                    <a:pt x="938" y="158"/>
                  </a:lnTo>
                  <a:lnTo>
                    <a:pt x="940" y="162"/>
                  </a:lnTo>
                  <a:lnTo>
                    <a:pt x="944" y="164"/>
                  </a:lnTo>
                  <a:lnTo>
                    <a:pt x="944" y="166"/>
                  </a:lnTo>
                  <a:lnTo>
                    <a:pt x="946" y="168"/>
                  </a:lnTo>
                  <a:lnTo>
                    <a:pt x="948" y="170"/>
                  </a:lnTo>
                  <a:lnTo>
                    <a:pt x="948" y="174"/>
                  </a:lnTo>
                  <a:lnTo>
                    <a:pt x="950" y="174"/>
                  </a:lnTo>
                  <a:lnTo>
                    <a:pt x="950" y="176"/>
                  </a:lnTo>
                  <a:lnTo>
                    <a:pt x="950" y="178"/>
                  </a:lnTo>
                  <a:lnTo>
                    <a:pt x="952" y="178"/>
                  </a:lnTo>
                  <a:lnTo>
                    <a:pt x="954" y="178"/>
                  </a:lnTo>
                  <a:lnTo>
                    <a:pt x="956" y="178"/>
                  </a:lnTo>
                  <a:lnTo>
                    <a:pt x="956" y="180"/>
                  </a:lnTo>
                  <a:lnTo>
                    <a:pt x="956" y="182"/>
                  </a:lnTo>
                  <a:lnTo>
                    <a:pt x="956" y="184"/>
                  </a:lnTo>
                  <a:lnTo>
                    <a:pt x="956" y="186"/>
                  </a:lnTo>
                  <a:lnTo>
                    <a:pt x="958" y="186"/>
                  </a:lnTo>
                  <a:lnTo>
                    <a:pt x="960" y="186"/>
                  </a:lnTo>
                  <a:lnTo>
                    <a:pt x="962" y="186"/>
                  </a:lnTo>
                  <a:lnTo>
                    <a:pt x="962" y="188"/>
                  </a:lnTo>
                  <a:lnTo>
                    <a:pt x="962" y="190"/>
                  </a:lnTo>
                  <a:lnTo>
                    <a:pt x="960" y="190"/>
                  </a:lnTo>
                  <a:lnTo>
                    <a:pt x="960" y="191"/>
                  </a:lnTo>
                  <a:lnTo>
                    <a:pt x="962" y="191"/>
                  </a:lnTo>
                  <a:lnTo>
                    <a:pt x="962" y="193"/>
                  </a:lnTo>
                  <a:lnTo>
                    <a:pt x="962" y="195"/>
                  </a:lnTo>
                  <a:lnTo>
                    <a:pt x="964" y="195"/>
                  </a:lnTo>
                  <a:lnTo>
                    <a:pt x="964" y="197"/>
                  </a:lnTo>
                  <a:lnTo>
                    <a:pt x="964" y="199"/>
                  </a:lnTo>
                  <a:lnTo>
                    <a:pt x="964" y="201"/>
                  </a:lnTo>
                  <a:lnTo>
                    <a:pt x="964" y="203"/>
                  </a:lnTo>
                  <a:lnTo>
                    <a:pt x="966" y="203"/>
                  </a:lnTo>
                  <a:lnTo>
                    <a:pt x="964" y="205"/>
                  </a:lnTo>
                  <a:lnTo>
                    <a:pt x="966" y="205"/>
                  </a:lnTo>
                  <a:lnTo>
                    <a:pt x="968" y="205"/>
                  </a:lnTo>
                  <a:lnTo>
                    <a:pt x="968" y="207"/>
                  </a:lnTo>
                  <a:lnTo>
                    <a:pt x="968" y="209"/>
                  </a:lnTo>
                  <a:lnTo>
                    <a:pt x="968" y="211"/>
                  </a:lnTo>
                  <a:lnTo>
                    <a:pt x="968" y="213"/>
                  </a:lnTo>
                  <a:lnTo>
                    <a:pt x="966" y="213"/>
                  </a:lnTo>
                  <a:lnTo>
                    <a:pt x="964" y="213"/>
                  </a:lnTo>
                  <a:lnTo>
                    <a:pt x="964" y="215"/>
                  </a:lnTo>
                  <a:lnTo>
                    <a:pt x="962" y="215"/>
                  </a:lnTo>
                  <a:lnTo>
                    <a:pt x="962" y="217"/>
                  </a:lnTo>
                  <a:lnTo>
                    <a:pt x="960" y="217"/>
                  </a:lnTo>
                  <a:lnTo>
                    <a:pt x="958" y="217"/>
                  </a:lnTo>
                  <a:lnTo>
                    <a:pt x="956" y="217"/>
                  </a:lnTo>
                  <a:lnTo>
                    <a:pt x="954" y="217"/>
                  </a:lnTo>
                  <a:lnTo>
                    <a:pt x="954" y="215"/>
                  </a:lnTo>
                  <a:lnTo>
                    <a:pt x="952" y="215"/>
                  </a:lnTo>
                  <a:lnTo>
                    <a:pt x="950" y="215"/>
                  </a:lnTo>
                  <a:lnTo>
                    <a:pt x="950" y="217"/>
                  </a:lnTo>
                  <a:lnTo>
                    <a:pt x="948" y="217"/>
                  </a:lnTo>
                  <a:lnTo>
                    <a:pt x="948" y="219"/>
                  </a:lnTo>
                  <a:lnTo>
                    <a:pt x="948" y="221"/>
                  </a:lnTo>
                  <a:lnTo>
                    <a:pt x="946" y="221"/>
                  </a:lnTo>
                  <a:lnTo>
                    <a:pt x="946" y="223"/>
                  </a:lnTo>
                  <a:lnTo>
                    <a:pt x="946" y="225"/>
                  </a:lnTo>
                  <a:lnTo>
                    <a:pt x="946" y="227"/>
                  </a:lnTo>
                  <a:lnTo>
                    <a:pt x="946" y="229"/>
                  </a:lnTo>
                  <a:lnTo>
                    <a:pt x="946" y="231"/>
                  </a:lnTo>
                  <a:lnTo>
                    <a:pt x="946" y="233"/>
                  </a:lnTo>
                  <a:lnTo>
                    <a:pt x="946" y="235"/>
                  </a:lnTo>
                  <a:lnTo>
                    <a:pt x="944" y="235"/>
                  </a:lnTo>
                  <a:lnTo>
                    <a:pt x="944" y="237"/>
                  </a:lnTo>
                  <a:lnTo>
                    <a:pt x="942" y="237"/>
                  </a:lnTo>
                  <a:lnTo>
                    <a:pt x="942" y="239"/>
                  </a:lnTo>
                  <a:lnTo>
                    <a:pt x="940" y="239"/>
                  </a:lnTo>
                  <a:lnTo>
                    <a:pt x="938" y="239"/>
                  </a:lnTo>
                  <a:lnTo>
                    <a:pt x="936" y="239"/>
                  </a:lnTo>
                  <a:lnTo>
                    <a:pt x="934" y="239"/>
                  </a:lnTo>
                  <a:lnTo>
                    <a:pt x="932" y="239"/>
                  </a:lnTo>
                  <a:lnTo>
                    <a:pt x="932" y="237"/>
                  </a:lnTo>
                  <a:lnTo>
                    <a:pt x="930" y="239"/>
                  </a:lnTo>
                  <a:lnTo>
                    <a:pt x="930" y="237"/>
                  </a:lnTo>
                  <a:lnTo>
                    <a:pt x="928" y="237"/>
                  </a:lnTo>
                  <a:lnTo>
                    <a:pt x="926" y="237"/>
                  </a:lnTo>
                  <a:lnTo>
                    <a:pt x="926" y="235"/>
                  </a:lnTo>
                  <a:lnTo>
                    <a:pt x="924" y="235"/>
                  </a:lnTo>
                  <a:lnTo>
                    <a:pt x="922" y="235"/>
                  </a:lnTo>
                  <a:lnTo>
                    <a:pt x="922" y="233"/>
                  </a:lnTo>
                  <a:lnTo>
                    <a:pt x="920" y="233"/>
                  </a:lnTo>
                  <a:lnTo>
                    <a:pt x="918" y="233"/>
                  </a:lnTo>
                  <a:lnTo>
                    <a:pt x="918" y="235"/>
                  </a:lnTo>
                  <a:lnTo>
                    <a:pt x="916" y="235"/>
                  </a:lnTo>
                  <a:lnTo>
                    <a:pt x="915" y="235"/>
                  </a:lnTo>
                  <a:lnTo>
                    <a:pt x="915" y="237"/>
                  </a:lnTo>
                  <a:lnTo>
                    <a:pt x="915" y="239"/>
                  </a:lnTo>
                  <a:lnTo>
                    <a:pt x="915" y="241"/>
                  </a:lnTo>
                  <a:lnTo>
                    <a:pt x="915" y="243"/>
                  </a:lnTo>
                  <a:lnTo>
                    <a:pt x="913" y="243"/>
                  </a:lnTo>
                  <a:lnTo>
                    <a:pt x="913" y="245"/>
                  </a:lnTo>
                  <a:lnTo>
                    <a:pt x="913" y="247"/>
                  </a:lnTo>
                  <a:lnTo>
                    <a:pt x="913" y="249"/>
                  </a:lnTo>
                  <a:lnTo>
                    <a:pt x="913" y="251"/>
                  </a:lnTo>
                  <a:lnTo>
                    <a:pt x="913" y="253"/>
                  </a:lnTo>
                  <a:lnTo>
                    <a:pt x="915" y="253"/>
                  </a:lnTo>
                  <a:lnTo>
                    <a:pt x="915" y="255"/>
                  </a:lnTo>
                  <a:lnTo>
                    <a:pt x="916" y="255"/>
                  </a:lnTo>
                  <a:lnTo>
                    <a:pt x="916" y="257"/>
                  </a:lnTo>
                  <a:lnTo>
                    <a:pt x="918" y="257"/>
                  </a:lnTo>
                  <a:lnTo>
                    <a:pt x="918" y="258"/>
                  </a:lnTo>
                  <a:lnTo>
                    <a:pt x="918" y="260"/>
                  </a:lnTo>
                  <a:lnTo>
                    <a:pt x="916" y="260"/>
                  </a:lnTo>
                  <a:lnTo>
                    <a:pt x="916" y="262"/>
                  </a:lnTo>
                  <a:lnTo>
                    <a:pt x="915" y="262"/>
                  </a:lnTo>
                  <a:lnTo>
                    <a:pt x="915" y="260"/>
                  </a:lnTo>
                  <a:lnTo>
                    <a:pt x="913" y="260"/>
                  </a:lnTo>
                  <a:lnTo>
                    <a:pt x="911" y="258"/>
                  </a:lnTo>
                  <a:lnTo>
                    <a:pt x="909" y="257"/>
                  </a:lnTo>
                  <a:lnTo>
                    <a:pt x="907" y="257"/>
                  </a:lnTo>
                  <a:lnTo>
                    <a:pt x="907" y="255"/>
                  </a:lnTo>
                  <a:lnTo>
                    <a:pt x="907" y="253"/>
                  </a:lnTo>
                  <a:lnTo>
                    <a:pt x="905" y="253"/>
                  </a:lnTo>
                  <a:lnTo>
                    <a:pt x="905" y="251"/>
                  </a:lnTo>
                  <a:lnTo>
                    <a:pt x="905" y="249"/>
                  </a:lnTo>
                  <a:lnTo>
                    <a:pt x="903" y="249"/>
                  </a:lnTo>
                  <a:lnTo>
                    <a:pt x="903" y="247"/>
                  </a:lnTo>
                  <a:lnTo>
                    <a:pt x="903" y="245"/>
                  </a:lnTo>
                  <a:lnTo>
                    <a:pt x="901" y="245"/>
                  </a:lnTo>
                  <a:lnTo>
                    <a:pt x="901" y="243"/>
                  </a:lnTo>
                  <a:lnTo>
                    <a:pt x="901" y="241"/>
                  </a:lnTo>
                  <a:lnTo>
                    <a:pt x="899" y="239"/>
                  </a:lnTo>
                  <a:lnTo>
                    <a:pt x="899" y="237"/>
                  </a:lnTo>
                  <a:lnTo>
                    <a:pt x="899" y="235"/>
                  </a:lnTo>
                  <a:lnTo>
                    <a:pt x="897" y="233"/>
                  </a:lnTo>
                  <a:lnTo>
                    <a:pt x="897" y="231"/>
                  </a:lnTo>
                  <a:lnTo>
                    <a:pt x="895" y="229"/>
                  </a:lnTo>
                  <a:lnTo>
                    <a:pt x="895" y="225"/>
                  </a:lnTo>
                  <a:lnTo>
                    <a:pt x="893" y="223"/>
                  </a:lnTo>
                  <a:lnTo>
                    <a:pt x="893" y="221"/>
                  </a:lnTo>
                  <a:lnTo>
                    <a:pt x="893" y="219"/>
                  </a:lnTo>
                  <a:lnTo>
                    <a:pt x="891" y="217"/>
                  </a:lnTo>
                  <a:lnTo>
                    <a:pt x="891" y="215"/>
                  </a:lnTo>
                  <a:lnTo>
                    <a:pt x="889" y="213"/>
                  </a:lnTo>
                  <a:lnTo>
                    <a:pt x="889" y="211"/>
                  </a:lnTo>
                  <a:lnTo>
                    <a:pt x="887" y="211"/>
                  </a:lnTo>
                  <a:lnTo>
                    <a:pt x="887" y="209"/>
                  </a:lnTo>
                  <a:lnTo>
                    <a:pt x="885" y="209"/>
                  </a:lnTo>
                  <a:lnTo>
                    <a:pt x="885" y="207"/>
                  </a:lnTo>
                  <a:lnTo>
                    <a:pt x="883" y="207"/>
                  </a:lnTo>
                  <a:lnTo>
                    <a:pt x="883" y="205"/>
                  </a:lnTo>
                  <a:lnTo>
                    <a:pt x="883" y="203"/>
                  </a:lnTo>
                  <a:lnTo>
                    <a:pt x="883" y="201"/>
                  </a:lnTo>
                  <a:lnTo>
                    <a:pt x="881" y="201"/>
                  </a:lnTo>
                  <a:lnTo>
                    <a:pt x="881" y="199"/>
                  </a:lnTo>
                  <a:lnTo>
                    <a:pt x="881" y="197"/>
                  </a:lnTo>
                  <a:lnTo>
                    <a:pt x="881" y="195"/>
                  </a:lnTo>
                  <a:lnTo>
                    <a:pt x="879" y="195"/>
                  </a:lnTo>
                  <a:lnTo>
                    <a:pt x="879" y="193"/>
                  </a:lnTo>
                  <a:lnTo>
                    <a:pt x="879" y="191"/>
                  </a:lnTo>
                  <a:lnTo>
                    <a:pt x="879" y="190"/>
                  </a:lnTo>
                  <a:lnTo>
                    <a:pt x="879" y="188"/>
                  </a:lnTo>
                  <a:lnTo>
                    <a:pt x="877" y="188"/>
                  </a:lnTo>
                  <a:lnTo>
                    <a:pt x="877" y="186"/>
                  </a:lnTo>
                  <a:lnTo>
                    <a:pt x="875" y="184"/>
                  </a:lnTo>
                  <a:lnTo>
                    <a:pt x="875" y="182"/>
                  </a:lnTo>
                  <a:lnTo>
                    <a:pt x="873" y="182"/>
                  </a:lnTo>
                  <a:lnTo>
                    <a:pt x="873" y="180"/>
                  </a:lnTo>
                  <a:lnTo>
                    <a:pt x="871" y="180"/>
                  </a:lnTo>
                  <a:lnTo>
                    <a:pt x="871" y="178"/>
                  </a:lnTo>
                  <a:lnTo>
                    <a:pt x="871" y="176"/>
                  </a:lnTo>
                  <a:lnTo>
                    <a:pt x="869" y="176"/>
                  </a:lnTo>
                  <a:lnTo>
                    <a:pt x="869" y="174"/>
                  </a:lnTo>
                  <a:lnTo>
                    <a:pt x="867" y="174"/>
                  </a:lnTo>
                  <a:lnTo>
                    <a:pt x="867" y="172"/>
                  </a:lnTo>
                  <a:lnTo>
                    <a:pt x="865" y="172"/>
                  </a:lnTo>
                  <a:lnTo>
                    <a:pt x="865" y="170"/>
                  </a:lnTo>
                  <a:lnTo>
                    <a:pt x="863" y="168"/>
                  </a:lnTo>
                  <a:lnTo>
                    <a:pt x="863" y="166"/>
                  </a:lnTo>
                  <a:lnTo>
                    <a:pt x="861" y="166"/>
                  </a:lnTo>
                  <a:lnTo>
                    <a:pt x="861" y="164"/>
                  </a:lnTo>
                  <a:lnTo>
                    <a:pt x="859" y="162"/>
                  </a:lnTo>
                  <a:lnTo>
                    <a:pt x="859" y="160"/>
                  </a:lnTo>
                  <a:lnTo>
                    <a:pt x="859" y="158"/>
                  </a:lnTo>
                  <a:lnTo>
                    <a:pt x="859" y="156"/>
                  </a:lnTo>
                  <a:lnTo>
                    <a:pt x="859" y="154"/>
                  </a:lnTo>
                  <a:lnTo>
                    <a:pt x="859" y="152"/>
                  </a:lnTo>
                  <a:lnTo>
                    <a:pt x="861" y="152"/>
                  </a:lnTo>
                  <a:lnTo>
                    <a:pt x="861" y="150"/>
                  </a:lnTo>
                  <a:lnTo>
                    <a:pt x="861" y="148"/>
                  </a:lnTo>
                  <a:lnTo>
                    <a:pt x="861" y="146"/>
                  </a:lnTo>
                  <a:lnTo>
                    <a:pt x="863" y="146"/>
                  </a:lnTo>
                  <a:lnTo>
                    <a:pt x="863" y="144"/>
                  </a:lnTo>
                  <a:lnTo>
                    <a:pt x="863" y="142"/>
                  </a:lnTo>
                  <a:lnTo>
                    <a:pt x="863" y="140"/>
                  </a:lnTo>
                  <a:lnTo>
                    <a:pt x="865" y="140"/>
                  </a:lnTo>
                  <a:lnTo>
                    <a:pt x="865" y="138"/>
                  </a:lnTo>
                  <a:lnTo>
                    <a:pt x="865" y="136"/>
                  </a:lnTo>
                  <a:lnTo>
                    <a:pt x="865" y="134"/>
                  </a:lnTo>
                  <a:lnTo>
                    <a:pt x="867" y="132"/>
                  </a:lnTo>
                  <a:lnTo>
                    <a:pt x="869" y="130"/>
                  </a:lnTo>
                  <a:lnTo>
                    <a:pt x="869" y="128"/>
                  </a:lnTo>
                  <a:lnTo>
                    <a:pt x="869" y="126"/>
                  </a:lnTo>
                  <a:lnTo>
                    <a:pt x="867" y="126"/>
                  </a:lnTo>
                  <a:lnTo>
                    <a:pt x="865" y="126"/>
                  </a:lnTo>
                  <a:lnTo>
                    <a:pt x="863" y="126"/>
                  </a:lnTo>
                  <a:lnTo>
                    <a:pt x="863" y="124"/>
                  </a:lnTo>
                  <a:lnTo>
                    <a:pt x="861" y="124"/>
                  </a:lnTo>
                  <a:lnTo>
                    <a:pt x="859" y="124"/>
                  </a:lnTo>
                  <a:lnTo>
                    <a:pt x="857" y="124"/>
                  </a:lnTo>
                  <a:lnTo>
                    <a:pt x="857" y="123"/>
                  </a:lnTo>
                  <a:lnTo>
                    <a:pt x="855" y="123"/>
                  </a:lnTo>
                  <a:lnTo>
                    <a:pt x="853" y="123"/>
                  </a:lnTo>
                  <a:lnTo>
                    <a:pt x="851" y="121"/>
                  </a:lnTo>
                  <a:lnTo>
                    <a:pt x="849" y="121"/>
                  </a:lnTo>
                  <a:lnTo>
                    <a:pt x="847" y="121"/>
                  </a:lnTo>
                  <a:lnTo>
                    <a:pt x="847" y="119"/>
                  </a:lnTo>
                  <a:lnTo>
                    <a:pt x="846" y="119"/>
                  </a:lnTo>
                  <a:lnTo>
                    <a:pt x="844" y="119"/>
                  </a:lnTo>
                  <a:lnTo>
                    <a:pt x="842" y="119"/>
                  </a:lnTo>
                  <a:lnTo>
                    <a:pt x="840" y="117"/>
                  </a:lnTo>
                  <a:lnTo>
                    <a:pt x="838" y="117"/>
                  </a:lnTo>
                  <a:lnTo>
                    <a:pt x="836" y="117"/>
                  </a:lnTo>
                  <a:lnTo>
                    <a:pt x="836" y="115"/>
                  </a:lnTo>
                  <a:lnTo>
                    <a:pt x="834" y="115"/>
                  </a:lnTo>
                  <a:lnTo>
                    <a:pt x="832" y="113"/>
                  </a:lnTo>
                  <a:lnTo>
                    <a:pt x="830" y="113"/>
                  </a:lnTo>
                  <a:lnTo>
                    <a:pt x="828" y="113"/>
                  </a:lnTo>
                  <a:lnTo>
                    <a:pt x="826" y="113"/>
                  </a:lnTo>
                  <a:lnTo>
                    <a:pt x="824" y="113"/>
                  </a:lnTo>
                  <a:lnTo>
                    <a:pt x="822" y="113"/>
                  </a:lnTo>
                  <a:lnTo>
                    <a:pt x="820" y="113"/>
                  </a:lnTo>
                  <a:lnTo>
                    <a:pt x="818" y="113"/>
                  </a:lnTo>
                  <a:lnTo>
                    <a:pt x="816" y="111"/>
                  </a:lnTo>
                  <a:lnTo>
                    <a:pt x="814" y="109"/>
                  </a:lnTo>
                  <a:lnTo>
                    <a:pt x="812" y="107"/>
                  </a:lnTo>
                  <a:lnTo>
                    <a:pt x="810" y="107"/>
                  </a:lnTo>
                  <a:lnTo>
                    <a:pt x="810" y="105"/>
                  </a:lnTo>
                  <a:lnTo>
                    <a:pt x="808" y="105"/>
                  </a:lnTo>
                  <a:lnTo>
                    <a:pt x="806" y="103"/>
                  </a:lnTo>
                  <a:lnTo>
                    <a:pt x="806" y="101"/>
                  </a:lnTo>
                  <a:lnTo>
                    <a:pt x="804" y="101"/>
                  </a:lnTo>
                  <a:lnTo>
                    <a:pt x="804" y="99"/>
                  </a:lnTo>
                  <a:lnTo>
                    <a:pt x="802" y="97"/>
                  </a:lnTo>
                  <a:lnTo>
                    <a:pt x="802" y="95"/>
                  </a:lnTo>
                  <a:lnTo>
                    <a:pt x="800" y="95"/>
                  </a:lnTo>
                  <a:lnTo>
                    <a:pt x="800" y="93"/>
                  </a:lnTo>
                  <a:lnTo>
                    <a:pt x="798" y="91"/>
                  </a:lnTo>
                  <a:lnTo>
                    <a:pt x="798" y="89"/>
                  </a:lnTo>
                  <a:lnTo>
                    <a:pt x="796" y="87"/>
                  </a:lnTo>
                  <a:lnTo>
                    <a:pt x="796" y="85"/>
                  </a:lnTo>
                  <a:lnTo>
                    <a:pt x="794" y="83"/>
                  </a:lnTo>
                  <a:lnTo>
                    <a:pt x="794" y="81"/>
                  </a:lnTo>
                  <a:lnTo>
                    <a:pt x="792" y="81"/>
                  </a:lnTo>
                  <a:lnTo>
                    <a:pt x="792" y="79"/>
                  </a:lnTo>
                  <a:lnTo>
                    <a:pt x="790" y="79"/>
                  </a:lnTo>
                  <a:lnTo>
                    <a:pt x="790" y="77"/>
                  </a:lnTo>
                  <a:lnTo>
                    <a:pt x="788" y="75"/>
                  </a:lnTo>
                  <a:lnTo>
                    <a:pt x="786" y="75"/>
                  </a:lnTo>
                  <a:lnTo>
                    <a:pt x="786" y="73"/>
                  </a:lnTo>
                  <a:lnTo>
                    <a:pt x="786" y="71"/>
                  </a:lnTo>
                  <a:lnTo>
                    <a:pt x="786" y="69"/>
                  </a:lnTo>
                  <a:lnTo>
                    <a:pt x="788" y="69"/>
                  </a:lnTo>
                  <a:lnTo>
                    <a:pt x="788" y="67"/>
                  </a:lnTo>
                  <a:lnTo>
                    <a:pt x="788" y="65"/>
                  </a:lnTo>
                  <a:lnTo>
                    <a:pt x="786" y="65"/>
                  </a:lnTo>
                  <a:lnTo>
                    <a:pt x="786" y="63"/>
                  </a:lnTo>
                  <a:lnTo>
                    <a:pt x="786" y="61"/>
                  </a:lnTo>
                  <a:lnTo>
                    <a:pt x="786" y="59"/>
                  </a:lnTo>
                  <a:lnTo>
                    <a:pt x="786" y="57"/>
                  </a:lnTo>
                  <a:lnTo>
                    <a:pt x="786" y="55"/>
                  </a:lnTo>
                  <a:lnTo>
                    <a:pt x="786" y="54"/>
                  </a:lnTo>
                  <a:lnTo>
                    <a:pt x="786" y="52"/>
                  </a:lnTo>
                  <a:lnTo>
                    <a:pt x="784" y="52"/>
                  </a:lnTo>
                  <a:lnTo>
                    <a:pt x="784" y="50"/>
                  </a:lnTo>
                  <a:lnTo>
                    <a:pt x="784" y="48"/>
                  </a:lnTo>
                  <a:lnTo>
                    <a:pt x="782" y="46"/>
                  </a:lnTo>
                  <a:lnTo>
                    <a:pt x="782" y="44"/>
                  </a:lnTo>
                  <a:lnTo>
                    <a:pt x="784" y="44"/>
                  </a:lnTo>
                  <a:lnTo>
                    <a:pt x="784" y="42"/>
                  </a:lnTo>
                  <a:lnTo>
                    <a:pt x="782" y="44"/>
                  </a:lnTo>
                  <a:lnTo>
                    <a:pt x="782" y="42"/>
                  </a:lnTo>
                  <a:lnTo>
                    <a:pt x="780" y="40"/>
                  </a:lnTo>
                  <a:lnTo>
                    <a:pt x="780" y="38"/>
                  </a:lnTo>
                  <a:lnTo>
                    <a:pt x="778" y="36"/>
                  </a:lnTo>
                  <a:lnTo>
                    <a:pt x="778" y="34"/>
                  </a:lnTo>
                  <a:lnTo>
                    <a:pt x="777" y="34"/>
                  </a:lnTo>
                  <a:lnTo>
                    <a:pt x="777" y="32"/>
                  </a:lnTo>
                  <a:lnTo>
                    <a:pt x="775" y="32"/>
                  </a:lnTo>
                  <a:lnTo>
                    <a:pt x="773" y="32"/>
                  </a:lnTo>
                  <a:lnTo>
                    <a:pt x="773" y="30"/>
                  </a:lnTo>
                  <a:lnTo>
                    <a:pt x="773" y="28"/>
                  </a:lnTo>
                  <a:lnTo>
                    <a:pt x="771" y="28"/>
                  </a:lnTo>
                  <a:lnTo>
                    <a:pt x="771" y="26"/>
                  </a:lnTo>
                  <a:lnTo>
                    <a:pt x="771" y="24"/>
                  </a:lnTo>
                  <a:lnTo>
                    <a:pt x="769" y="24"/>
                  </a:lnTo>
                  <a:lnTo>
                    <a:pt x="769" y="22"/>
                  </a:lnTo>
                  <a:lnTo>
                    <a:pt x="767" y="22"/>
                  </a:lnTo>
                  <a:lnTo>
                    <a:pt x="767" y="20"/>
                  </a:lnTo>
                  <a:lnTo>
                    <a:pt x="765" y="20"/>
                  </a:lnTo>
                  <a:lnTo>
                    <a:pt x="765" y="18"/>
                  </a:lnTo>
                  <a:lnTo>
                    <a:pt x="765" y="16"/>
                  </a:lnTo>
                  <a:lnTo>
                    <a:pt x="765" y="14"/>
                  </a:lnTo>
                  <a:lnTo>
                    <a:pt x="767" y="14"/>
                  </a:lnTo>
                  <a:lnTo>
                    <a:pt x="767" y="12"/>
                  </a:lnTo>
                  <a:lnTo>
                    <a:pt x="767" y="10"/>
                  </a:lnTo>
                  <a:lnTo>
                    <a:pt x="767" y="8"/>
                  </a:lnTo>
                  <a:lnTo>
                    <a:pt x="765" y="8"/>
                  </a:lnTo>
                  <a:lnTo>
                    <a:pt x="765" y="6"/>
                  </a:lnTo>
                  <a:lnTo>
                    <a:pt x="765" y="4"/>
                  </a:lnTo>
                  <a:lnTo>
                    <a:pt x="763" y="4"/>
                  </a:lnTo>
                  <a:lnTo>
                    <a:pt x="761" y="4"/>
                  </a:lnTo>
                  <a:lnTo>
                    <a:pt x="759" y="4"/>
                  </a:lnTo>
                  <a:lnTo>
                    <a:pt x="757" y="4"/>
                  </a:lnTo>
                  <a:lnTo>
                    <a:pt x="757" y="2"/>
                  </a:lnTo>
                  <a:lnTo>
                    <a:pt x="755" y="2"/>
                  </a:lnTo>
                  <a:lnTo>
                    <a:pt x="753" y="2"/>
                  </a:lnTo>
                  <a:lnTo>
                    <a:pt x="753" y="4"/>
                  </a:lnTo>
                  <a:lnTo>
                    <a:pt x="751" y="4"/>
                  </a:lnTo>
                  <a:lnTo>
                    <a:pt x="751" y="6"/>
                  </a:lnTo>
                  <a:lnTo>
                    <a:pt x="749" y="6"/>
                  </a:lnTo>
                  <a:lnTo>
                    <a:pt x="749" y="8"/>
                  </a:lnTo>
                  <a:lnTo>
                    <a:pt x="747" y="8"/>
                  </a:lnTo>
                  <a:lnTo>
                    <a:pt x="747" y="10"/>
                  </a:lnTo>
                  <a:lnTo>
                    <a:pt x="745" y="10"/>
                  </a:lnTo>
                  <a:lnTo>
                    <a:pt x="743" y="10"/>
                  </a:lnTo>
                  <a:lnTo>
                    <a:pt x="741" y="10"/>
                  </a:lnTo>
                  <a:lnTo>
                    <a:pt x="739" y="10"/>
                  </a:lnTo>
                  <a:lnTo>
                    <a:pt x="737" y="10"/>
                  </a:lnTo>
                  <a:lnTo>
                    <a:pt x="737" y="12"/>
                  </a:lnTo>
                  <a:lnTo>
                    <a:pt x="735" y="12"/>
                  </a:lnTo>
                  <a:lnTo>
                    <a:pt x="733" y="12"/>
                  </a:lnTo>
                  <a:lnTo>
                    <a:pt x="731" y="12"/>
                  </a:lnTo>
                  <a:lnTo>
                    <a:pt x="731" y="10"/>
                  </a:lnTo>
                  <a:lnTo>
                    <a:pt x="729" y="12"/>
                  </a:lnTo>
                  <a:lnTo>
                    <a:pt x="727" y="12"/>
                  </a:lnTo>
                  <a:lnTo>
                    <a:pt x="725" y="12"/>
                  </a:lnTo>
                  <a:lnTo>
                    <a:pt x="725" y="14"/>
                  </a:lnTo>
                  <a:lnTo>
                    <a:pt x="725" y="16"/>
                  </a:lnTo>
                  <a:lnTo>
                    <a:pt x="723" y="16"/>
                  </a:lnTo>
                  <a:lnTo>
                    <a:pt x="723" y="18"/>
                  </a:lnTo>
                  <a:lnTo>
                    <a:pt x="721" y="18"/>
                  </a:lnTo>
                  <a:lnTo>
                    <a:pt x="721" y="20"/>
                  </a:lnTo>
                  <a:lnTo>
                    <a:pt x="719" y="20"/>
                  </a:lnTo>
                  <a:lnTo>
                    <a:pt x="719" y="22"/>
                  </a:lnTo>
                  <a:lnTo>
                    <a:pt x="717" y="22"/>
                  </a:lnTo>
                  <a:lnTo>
                    <a:pt x="717" y="24"/>
                  </a:lnTo>
                  <a:lnTo>
                    <a:pt x="715" y="24"/>
                  </a:lnTo>
                  <a:lnTo>
                    <a:pt x="713" y="24"/>
                  </a:lnTo>
                  <a:lnTo>
                    <a:pt x="711" y="24"/>
                  </a:lnTo>
                  <a:lnTo>
                    <a:pt x="709" y="24"/>
                  </a:lnTo>
                  <a:lnTo>
                    <a:pt x="708" y="24"/>
                  </a:lnTo>
                  <a:lnTo>
                    <a:pt x="706" y="24"/>
                  </a:lnTo>
                  <a:lnTo>
                    <a:pt x="704" y="24"/>
                  </a:lnTo>
                  <a:lnTo>
                    <a:pt x="704" y="22"/>
                  </a:lnTo>
                  <a:lnTo>
                    <a:pt x="702" y="22"/>
                  </a:lnTo>
                  <a:lnTo>
                    <a:pt x="702" y="20"/>
                  </a:lnTo>
                  <a:lnTo>
                    <a:pt x="700" y="20"/>
                  </a:lnTo>
                  <a:lnTo>
                    <a:pt x="700" y="18"/>
                  </a:lnTo>
                  <a:lnTo>
                    <a:pt x="698" y="18"/>
                  </a:lnTo>
                  <a:lnTo>
                    <a:pt x="696" y="18"/>
                  </a:lnTo>
                  <a:lnTo>
                    <a:pt x="696" y="20"/>
                  </a:lnTo>
                  <a:lnTo>
                    <a:pt x="696" y="22"/>
                  </a:lnTo>
                  <a:lnTo>
                    <a:pt x="694" y="22"/>
                  </a:lnTo>
                  <a:lnTo>
                    <a:pt x="694" y="24"/>
                  </a:lnTo>
                  <a:lnTo>
                    <a:pt x="692" y="24"/>
                  </a:lnTo>
                  <a:lnTo>
                    <a:pt x="692" y="26"/>
                  </a:lnTo>
                  <a:lnTo>
                    <a:pt x="690" y="26"/>
                  </a:lnTo>
                  <a:lnTo>
                    <a:pt x="690" y="28"/>
                  </a:lnTo>
                  <a:lnTo>
                    <a:pt x="690" y="30"/>
                  </a:lnTo>
                  <a:lnTo>
                    <a:pt x="688" y="30"/>
                  </a:lnTo>
                  <a:lnTo>
                    <a:pt x="688" y="32"/>
                  </a:lnTo>
                  <a:lnTo>
                    <a:pt x="686" y="32"/>
                  </a:lnTo>
                  <a:lnTo>
                    <a:pt x="686" y="34"/>
                  </a:lnTo>
                  <a:lnTo>
                    <a:pt x="684" y="34"/>
                  </a:lnTo>
                  <a:lnTo>
                    <a:pt x="684" y="36"/>
                  </a:lnTo>
                  <a:lnTo>
                    <a:pt x="682" y="36"/>
                  </a:lnTo>
                  <a:lnTo>
                    <a:pt x="682" y="38"/>
                  </a:lnTo>
                  <a:lnTo>
                    <a:pt x="680" y="38"/>
                  </a:lnTo>
                  <a:lnTo>
                    <a:pt x="680" y="40"/>
                  </a:lnTo>
                  <a:lnTo>
                    <a:pt x="678" y="40"/>
                  </a:lnTo>
                  <a:lnTo>
                    <a:pt x="678" y="42"/>
                  </a:lnTo>
                  <a:lnTo>
                    <a:pt x="678" y="44"/>
                  </a:lnTo>
                  <a:lnTo>
                    <a:pt x="678" y="46"/>
                  </a:lnTo>
                  <a:lnTo>
                    <a:pt x="676" y="48"/>
                  </a:lnTo>
                  <a:lnTo>
                    <a:pt x="676" y="50"/>
                  </a:lnTo>
                  <a:lnTo>
                    <a:pt x="676" y="52"/>
                  </a:lnTo>
                  <a:lnTo>
                    <a:pt x="674" y="52"/>
                  </a:lnTo>
                  <a:lnTo>
                    <a:pt x="672" y="52"/>
                  </a:lnTo>
                  <a:lnTo>
                    <a:pt x="670" y="52"/>
                  </a:lnTo>
                  <a:lnTo>
                    <a:pt x="668" y="52"/>
                  </a:lnTo>
                  <a:lnTo>
                    <a:pt x="666" y="52"/>
                  </a:lnTo>
                  <a:lnTo>
                    <a:pt x="666" y="50"/>
                  </a:lnTo>
                  <a:lnTo>
                    <a:pt x="664" y="50"/>
                  </a:lnTo>
                  <a:lnTo>
                    <a:pt x="662" y="50"/>
                  </a:lnTo>
                  <a:lnTo>
                    <a:pt x="660" y="52"/>
                  </a:lnTo>
                  <a:lnTo>
                    <a:pt x="658" y="52"/>
                  </a:lnTo>
                  <a:lnTo>
                    <a:pt x="656" y="52"/>
                  </a:lnTo>
                  <a:lnTo>
                    <a:pt x="654" y="52"/>
                  </a:lnTo>
                  <a:lnTo>
                    <a:pt x="652" y="52"/>
                  </a:lnTo>
                  <a:lnTo>
                    <a:pt x="650" y="52"/>
                  </a:lnTo>
                  <a:lnTo>
                    <a:pt x="648" y="52"/>
                  </a:lnTo>
                  <a:lnTo>
                    <a:pt x="648" y="50"/>
                  </a:lnTo>
                  <a:lnTo>
                    <a:pt x="646" y="50"/>
                  </a:lnTo>
                  <a:lnTo>
                    <a:pt x="646" y="48"/>
                  </a:lnTo>
                  <a:lnTo>
                    <a:pt x="644" y="48"/>
                  </a:lnTo>
                  <a:lnTo>
                    <a:pt x="642" y="48"/>
                  </a:lnTo>
                  <a:lnTo>
                    <a:pt x="640" y="48"/>
                  </a:lnTo>
                  <a:lnTo>
                    <a:pt x="639" y="48"/>
                  </a:lnTo>
                  <a:lnTo>
                    <a:pt x="639" y="50"/>
                  </a:lnTo>
                  <a:lnTo>
                    <a:pt x="637" y="50"/>
                  </a:lnTo>
                  <a:lnTo>
                    <a:pt x="637" y="52"/>
                  </a:lnTo>
                  <a:lnTo>
                    <a:pt x="637" y="54"/>
                  </a:lnTo>
                  <a:lnTo>
                    <a:pt x="635" y="54"/>
                  </a:lnTo>
                  <a:lnTo>
                    <a:pt x="635" y="55"/>
                  </a:lnTo>
                  <a:lnTo>
                    <a:pt x="633" y="55"/>
                  </a:lnTo>
                  <a:lnTo>
                    <a:pt x="633" y="57"/>
                  </a:lnTo>
                  <a:lnTo>
                    <a:pt x="631" y="57"/>
                  </a:lnTo>
                  <a:lnTo>
                    <a:pt x="629" y="57"/>
                  </a:lnTo>
                  <a:lnTo>
                    <a:pt x="627" y="57"/>
                  </a:lnTo>
                  <a:lnTo>
                    <a:pt x="627" y="55"/>
                  </a:lnTo>
                  <a:lnTo>
                    <a:pt x="627" y="54"/>
                  </a:lnTo>
                  <a:lnTo>
                    <a:pt x="629" y="54"/>
                  </a:lnTo>
                  <a:lnTo>
                    <a:pt x="629" y="52"/>
                  </a:lnTo>
                  <a:lnTo>
                    <a:pt x="627" y="52"/>
                  </a:lnTo>
                  <a:lnTo>
                    <a:pt x="625" y="52"/>
                  </a:lnTo>
                  <a:lnTo>
                    <a:pt x="623" y="52"/>
                  </a:lnTo>
                  <a:lnTo>
                    <a:pt x="621" y="52"/>
                  </a:lnTo>
                  <a:lnTo>
                    <a:pt x="619" y="52"/>
                  </a:lnTo>
                  <a:lnTo>
                    <a:pt x="617" y="52"/>
                  </a:lnTo>
                  <a:lnTo>
                    <a:pt x="615" y="52"/>
                  </a:lnTo>
                  <a:lnTo>
                    <a:pt x="615" y="54"/>
                  </a:lnTo>
                  <a:lnTo>
                    <a:pt x="615" y="55"/>
                  </a:lnTo>
                  <a:lnTo>
                    <a:pt x="615" y="57"/>
                  </a:lnTo>
                  <a:lnTo>
                    <a:pt x="617" y="57"/>
                  </a:lnTo>
                  <a:lnTo>
                    <a:pt x="617" y="59"/>
                  </a:lnTo>
                  <a:lnTo>
                    <a:pt x="619" y="59"/>
                  </a:lnTo>
                  <a:lnTo>
                    <a:pt x="621" y="59"/>
                  </a:lnTo>
                  <a:lnTo>
                    <a:pt x="623" y="59"/>
                  </a:lnTo>
                  <a:lnTo>
                    <a:pt x="625" y="59"/>
                  </a:lnTo>
                  <a:lnTo>
                    <a:pt x="625" y="61"/>
                  </a:lnTo>
                  <a:lnTo>
                    <a:pt x="627" y="61"/>
                  </a:lnTo>
                  <a:lnTo>
                    <a:pt x="627" y="63"/>
                  </a:lnTo>
                  <a:lnTo>
                    <a:pt x="627" y="65"/>
                  </a:lnTo>
                  <a:lnTo>
                    <a:pt x="625" y="65"/>
                  </a:lnTo>
                  <a:lnTo>
                    <a:pt x="623" y="67"/>
                  </a:lnTo>
                  <a:lnTo>
                    <a:pt x="623" y="69"/>
                  </a:lnTo>
                  <a:lnTo>
                    <a:pt x="623" y="71"/>
                  </a:lnTo>
                  <a:lnTo>
                    <a:pt x="623" y="73"/>
                  </a:lnTo>
                  <a:lnTo>
                    <a:pt x="623" y="75"/>
                  </a:lnTo>
                  <a:lnTo>
                    <a:pt x="623" y="77"/>
                  </a:lnTo>
                  <a:lnTo>
                    <a:pt x="621" y="77"/>
                  </a:lnTo>
                  <a:lnTo>
                    <a:pt x="621" y="79"/>
                  </a:lnTo>
                  <a:lnTo>
                    <a:pt x="619" y="79"/>
                  </a:lnTo>
                  <a:lnTo>
                    <a:pt x="617" y="79"/>
                  </a:lnTo>
                  <a:lnTo>
                    <a:pt x="617" y="81"/>
                  </a:lnTo>
                  <a:lnTo>
                    <a:pt x="615" y="81"/>
                  </a:lnTo>
                  <a:lnTo>
                    <a:pt x="615" y="83"/>
                  </a:lnTo>
                  <a:lnTo>
                    <a:pt x="615" y="85"/>
                  </a:lnTo>
                  <a:lnTo>
                    <a:pt x="613" y="85"/>
                  </a:lnTo>
                  <a:lnTo>
                    <a:pt x="615" y="85"/>
                  </a:lnTo>
                  <a:lnTo>
                    <a:pt x="613" y="85"/>
                  </a:lnTo>
                  <a:lnTo>
                    <a:pt x="613" y="87"/>
                  </a:lnTo>
                  <a:lnTo>
                    <a:pt x="615" y="87"/>
                  </a:lnTo>
                  <a:lnTo>
                    <a:pt x="615" y="89"/>
                  </a:lnTo>
                  <a:lnTo>
                    <a:pt x="615" y="91"/>
                  </a:lnTo>
                  <a:lnTo>
                    <a:pt x="615" y="93"/>
                  </a:lnTo>
                  <a:lnTo>
                    <a:pt x="615" y="97"/>
                  </a:lnTo>
                  <a:lnTo>
                    <a:pt x="613" y="99"/>
                  </a:lnTo>
                  <a:lnTo>
                    <a:pt x="611" y="99"/>
                  </a:lnTo>
                  <a:lnTo>
                    <a:pt x="611" y="101"/>
                  </a:lnTo>
                  <a:lnTo>
                    <a:pt x="609" y="101"/>
                  </a:lnTo>
                  <a:lnTo>
                    <a:pt x="609" y="103"/>
                  </a:lnTo>
                  <a:lnTo>
                    <a:pt x="607" y="103"/>
                  </a:lnTo>
                  <a:lnTo>
                    <a:pt x="607" y="105"/>
                  </a:lnTo>
                  <a:lnTo>
                    <a:pt x="605" y="105"/>
                  </a:lnTo>
                  <a:lnTo>
                    <a:pt x="603" y="105"/>
                  </a:lnTo>
                  <a:lnTo>
                    <a:pt x="601" y="105"/>
                  </a:lnTo>
                  <a:lnTo>
                    <a:pt x="599" y="105"/>
                  </a:lnTo>
                  <a:lnTo>
                    <a:pt x="597" y="105"/>
                  </a:lnTo>
                  <a:lnTo>
                    <a:pt x="597" y="107"/>
                  </a:lnTo>
                  <a:lnTo>
                    <a:pt x="595" y="107"/>
                  </a:lnTo>
                  <a:lnTo>
                    <a:pt x="593" y="107"/>
                  </a:lnTo>
                  <a:lnTo>
                    <a:pt x="591" y="107"/>
                  </a:lnTo>
                  <a:lnTo>
                    <a:pt x="589" y="107"/>
                  </a:lnTo>
                  <a:lnTo>
                    <a:pt x="587" y="107"/>
                  </a:lnTo>
                  <a:lnTo>
                    <a:pt x="587" y="109"/>
                  </a:lnTo>
                  <a:lnTo>
                    <a:pt x="585" y="109"/>
                  </a:lnTo>
                  <a:lnTo>
                    <a:pt x="585" y="111"/>
                  </a:lnTo>
                  <a:lnTo>
                    <a:pt x="585" y="113"/>
                  </a:lnTo>
                  <a:lnTo>
                    <a:pt x="583" y="113"/>
                  </a:lnTo>
                  <a:lnTo>
                    <a:pt x="583" y="115"/>
                  </a:lnTo>
                  <a:lnTo>
                    <a:pt x="583" y="117"/>
                  </a:lnTo>
                  <a:lnTo>
                    <a:pt x="583" y="119"/>
                  </a:lnTo>
                  <a:lnTo>
                    <a:pt x="583" y="121"/>
                  </a:lnTo>
                  <a:lnTo>
                    <a:pt x="583" y="123"/>
                  </a:lnTo>
                  <a:lnTo>
                    <a:pt x="581" y="123"/>
                  </a:lnTo>
                  <a:lnTo>
                    <a:pt x="581" y="124"/>
                  </a:lnTo>
                  <a:lnTo>
                    <a:pt x="581" y="126"/>
                  </a:lnTo>
                  <a:lnTo>
                    <a:pt x="581" y="128"/>
                  </a:lnTo>
                  <a:lnTo>
                    <a:pt x="581" y="130"/>
                  </a:lnTo>
                  <a:lnTo>
                    <a:pt x="581" y="132"/>
                  </a:lnTo>
                  <a:lnTo>
                    <a:pt x="579" y="132"/>
                  </a:lnTo>
                  <a:lnTo>
                    <a:pt x="579" y="134"/>
                  </a:lnTo>
                  <a:lnTo>
                    <a:pt x="579" y="136"/>
                  </a:lnTo>
                  <a:lnTo>
                    <a:pt x="577" y="136"/>
                  </a:lnTo>
                  <a:lnTo>
                    <a:pt x="577" y="138"/>
                  </a:lnTo>
                  <a:lnTo>
                    <a:pt x="575" y="138"/>
                  </a:lnTo>
                  <a:lnTo>
                    <a:pt x="575" y="140"/>
                  </a:lnTo>
                  <a:lnTo>
                    <a:pt x="573" y="140"/>
                  </a:lnTo>
                  <a:lnTo>
                    <a:pt x="571" y="140"/>
                  </a:lnTo>
                  <a:lnTo>
                    <a:pt x="571" y="142"/>
                  </a:lnTo>
                  <a:lnTo>
                    <a:pt x="570" y="142"/>
                  </a:lnTo>
                  <a:lnTo>
                    <a:pt x="568" y="142"/>
                  </a:lnTo>
                  <a:lnTo>
                    <a:pt x="566" y="144"/>
                  </a:lnTo>
                  <a:lnTo>
                    <a:pt x="566" y="146"/>
                  </a:lnTo>
                  <a:lnTo>
                    <a:pt x="564" y="146"/>
                  </a:lnTo>
                  <a:lnTo>
                    <a:pt x="562" y="146"/>
                  </a:lnTo>
                  <a:lnTo>
                    <a:pt x="562" y="148"/>
                  </a:lnTo>
                  <a:lnTo>
                    <a:pt x="560" y="148"/>
                  </a:lnTo>
                  <a:lnTo>
                    <a:pt x="560" y="150"/>
                  </a:lnTo>
                  <a:lnTo>
                    <a:pt x="560" y="152"/>
                  </a:lnTo>
                  <a:lnTo>
                    <a:pt x="558" y="152"/>
                  </a:lnTo>
                  <a:lnTo>
                    <a:pt x="558" y="154"/>
                  </a:lnTo>
                  <a:lnTo>
                    <a:pt x="558" y="156"/>
                  </a:lnTo>
                  <a:lnTo>
                    <a:pt x="558" y="158"/>
                  </a:lnTo>
                  <a:lnTo>
                    <a:pt x="556" y="162"/>
                  </a:lnTo>
                  <a:lnTo>
                    <a:pt x="554" y="166"/>
                  </a:lnTo>
                  <a:lnTo>
                    <a:pt x="552" y="170"/>
                  </a:lnTo>
                  <a:lnTo>
                    <a:pt x="550" y="174"/>
                  </a:lnTo>
                  <a:lnTo>
                    <a:pt x="548" y="176"/>
                  </a:lnTo>
                  <a:lnTo>
                    <a:pt x="546" y="176"/>
                  </a:lnTo>
                  <a:lnTo>
                    <a:pt x="544" y="178"/>
                  </a:lnTo>
                  <a:lnTo>
                    <a:pt x="542" y="178"/>
                  </a:lnTo>
                  <a:lnTo>
                    <a:pt x="540" y="178"/>
                  </a:lnTo>
                  <a:lnTo>
                    <a:pt x="538" y="178"/>
                  </a:lnTo>
                  <a:lnTo>
                    <a:pt x="536" y="178"/>
                  </a:lnTo>
                  <a:lnTo>
                    <a:pt x="534" y="178"/>
                  </a:lnTo>
                  <a:lnTo>
                    <a:pt x="534" y="180"/>
                  </a:lnTo>
                  <a:lnTo>
                    <a:pt x="532" y="180"/>
                  </a:lnTo>
                  <a:lnTo>
                    <a:pt x="530" y="180"/>
                  </a:lnTo>
                  <a:lnTo>
                    <a:pt x="528" y="180"/>
                  </a:lnTo>
                  <a:lnTo>
                    <a:pt x="526" y="182"/>
                  </a:lnTo>
                  <a:lnTo>
                    <a:pt x="524" y="182"/>
                  </a:lnTo>
                  <a:lnTo>
                    <a:pt x="522" y="182"/>
                  </a:lnTo>
                  <a:lnTo>
                    <a:pt x="520" y="184"/>
                  </a:lnTo>
                  <a:lnTo>
                    <a:pt x="518" y="184"/>
                  </a:lnTo>
                  <a:lnTo>
                    <a:pt x="512" y="190"/>
                  </a:lnTo>
                  <a:lnTo>
                    <a:pt x="510" y="190"/>
                  </a:lnTo>
                  <a:lnTo>
                    <a:pt x="510" y="191"/>
                  </a:lnTo>
                  <a:lnTo>
                    <a:pt x="510" y="193"/>
                  </a:lnTo>
                  <a:lnTo>
                    <a:pt x="508" y="195"/>
                  </a:lnTo>
                  <a:lnTo>
                    <a:pt x="508" y="197"/>
                  </a:lnTo>
                  <a:lnTo>
                    <a:pt x="508" y="199"/>
                  </a:lnTo>
                  <a:lnTo>
                    <a:pt x="510" y="199"/>
                  </a:lnTo>
                  <a:lnTo>
                    <a:pt x="510" y="201"/>
                  </a:lnTo>
                  <a:lnTo>
                    <a:pt x="510" y="203"/>
                  </a:lnTo>
                  <a:lnTo>
                    <a:pt x="512" y="205"/>
                  </a:lnTo>
                  <a:lnTo>
                    <a:pt x="512" y="207"/>
                  </a:lnTo>
                  <a:lnTo>
                    <a:pt x="514" y="207"/>
                  </a:lnTo>
                  <a:lnTo>
                    <a:pt x="514" y="209"/>
                  </a:lnTo>
                  <a:lnTo>
                    <a:pt x="514" y="211"/>
                  </a:lnTo>
                  <a:lnTo>
                    <a:pt x="516" y="213"/>
                  </a:lnTo>
                  <a:lnTo>
                    <a:pt x="516" y="215"/>
                  </a:lnTo>
                  <a:lnTo>
                    <a:pt x="514" y="215"/>
                  </a:lnTo>
                  <a:lnTo>
                    <a:pt x="510" y="217"/>
                  </a:lnTo>
                  <a:lnTo>
                    <a:pt x="508" y="217"/>
                  </a:lnTo>
                  <a:lnTo>
                    <a:pt x="506" y="215"/>
                  </a:lnTo>
                  <a:lnTo>
                    <a:pt x="504" y="215"/>
                  </a:lnTo>
                  <a:lnTo>
                    <a:pt x="502" y="215"/>
                  </a:lnTo>
                  <a:lnTo>
                    <a:pt x="501" y="215"/>
                  </a:lnTo>
                  <a:lnTo>
                    <a:pt x="499" y="215"/>
                  </a:lnTo>
                  <a:lnTo>
                    <a:pt x="495" y="215"/>
                  </a:lnTo>
                  <a:lnTo>
                    <a:pt x="493" y="215"/>
                  </a:lnTo>
                  <a:lnTo>
                    <a:pt x="491" y="215"/>
                  </a:lnTo>
                  <a:lnTo>
                    <a:pt x="489" y="215"/>
                  </a:lnTo>
                  <a:lnTo>
                    <a:pt x="489" y="213"/>
                  </a:lnTo>
                  <a:lnTo>
                    <a:pt x="487" y="213"/>
                  </a:lnTo>
                  <a:lnTo>
                    <a:pt x="485" y="213"/>
                  </a:lnTo>
                  <a:lnTo>
                    <a:pt x="483" y="213"/>
                  </a:lnTo>
                  <a:lnTo>
                    <a:pt x="481" y="213"/>
                  </a:lnTo>
                  <a:lnTo>
                    <a:pt x="479" y="213"/>
                  </a:lnTo>
                  <a:lnTo>
                    <a:pt x="477" y="211"/>
                  </a:lnTo>
                  <a:lnTo>
                    <a:pt x="475" y="211"/>
                  </a:lnTo>
                  <a:lnTo>
                    <a:pt x="473" y="211"/>
                  </a:lnTo>
                  <a:lnTo>
                    <a:pt x="471" y="211"/>
                  </a:lnTo>
                  <a:lnTo>
                    <a:pt x="469" y="211"/>
                  </a:lnTo>
                  <a:lnTo>
                    <a:pt x="469" y="209"/>
                  </a:lnTo>
                  <a:lnTo>
                    <a:pt x="467" y="209"/>
                  </a:lnTo>
                  <a:lnTo>
                    <a:pt x="465" y="209"/>
                  </a:lnTo>
                  <a:lnTo>
                    <a:pt x="463" y="209"/>
                  </a:lnTo>
                  <a:lnTo>
                    <a:pt x="461" y="209"/>
                  </a:lnTo>
                  <a:lnTo>
                    <a:pt x="459" y="209"/>
                  </a:lnTo>
                  <a:lnTo>
                    <a:pt x="457" y="209"/>
                  </a:lnTo>
                  <a:lnTo>
                    <a:pt x="455" y="209"/>
                  </a:lnTo>
                  <a:lnTo>
                    <a:pt x="455" y="207"/>
                  </a:lnTo>
                  <a:lnTo>
                    <a:pt x="453" y="207"/>
                  </a:lnTo>
                  <a:lnTo>
                    <a:pt x="451" y="209"/>
                  </a:lnTo>
                  <a:lnTo>
                    <a:pt x="449" y="209"/>
                  </a:lnTo>
                  <a:lnTo>
                    <a:pt x="447" y="209"/>
                  </a:lnTo>
                  <a:lnTo>
                    <a:pt x="445" y="209"/>
                  </a:lnTo>
                  <a:lnTo>
                    <a:pt x="443" y="209"/>
                  </a:lnTo>
                  <a:lnTo>
                    <a:pt x="441" y="209"/>
                  </a:lnTo>
                  <a:lnTo>
                    <a:pt x="441" y="207"/>
                  </a:lnTo>
                  <a:lnTo>
                    <a:pt x="439" y="207"/>
                  </a:lnTo>
                  <a:lnTo>
                    <a:pt x="439" y="209"/>
                  </a:lnTo>
                  <a:lnTo>
                    <a:pt x="437" y="209"/>
                  </a:lnTo>
                  <a:lnTo>
                    <a:pt x="437" y="211"/>
                  </a:lnTo>
                  <a:lnTo>
                    <a:pt x="435" y="211"/>
                  </a:lnTo>
                  <a:lnTo>
                    <a:pt x="433" y="213"/>
                  </a:lnTo>
                  <a:lnTo>
                    <a:pt x="432" y="215"/>
                  </a:lnTo>
                  <a:lnTo>
                    <a:pt x="430" y="217"/>
                  </a:lnTo>
                  <a:lnTo>
                    <a:pt x="428" y="215"/>
                  </a:lnTo>
                  <a:lnTo>
                    <a:pt x="426" y="213"/>
                  </a:lnTo>
                  <a:lnTo>
                    <a:pt x="424" y="213"/>
                  </a:lnTo>
                  <a:lnTo>
                    <a:pt x="422" y="213"/>
                  </a:lnTo>
                  <a:lnTo>
                    <a:pt x="422" y="211"/>
                  </a:lnTo>
                  <a:lnTo>
                    <a:pt x="420" y="211"/>
                  </a:lnTo>
                  <a:lnTo>
                    <a:pt x="418" y="209"/>
                  </a:lnTo>
                  <a:lnTo>
                    <a:pt x="418" y="211"/>
                  </a:lnTo>
                  <a:lnTo>
                    <a:pt x="416" y="209"/>
                  </a:lnTo>
                  <a:lnTo>
                    <a:pt x="414" y="209"/>
                  </a:lnTo>
                  <a:lnTo>
                    <a:pt x="412" y="207"/>
                  </a:lnTo>
                  <a:lnTo>
                    <a:pt x="412" y="205"/>
                  </a:lnTo>
                  <a:lnTo>
                    <a:pt x="410" y="205"/>
                  </a:lnTo>
                  <a:lnTo>
                    <a:pt x="412" y="205"/>
                  </a:lnTo>
                  <a:lnTo>
                    <a:pt x="412" y="203"/>
                  </a:lnTo>
                  <a:lnTo>
                    <a:pt x="410" y="203"/>
                  </a:lnTo>
                  <a:lnTo>
                    <a:pt x="410" y="201"/>
                  </a:lnTo>
                  <a:lnTo>
                    <a:pt x="408" y="201"/>
                  </a:lnTo>
                  <a:lnTo>
                    <a:pt x="406" y="201"/>
                  </a:lnTo>
                  <a:lnTo>
                    <a:pt x="406" y="199"/>
                  </a:lnTo>
                  <a:lnTo>
                    <a:pt x="404" y="199"/>
                  </a:lnTo>
                  <a:lnTo>
                    <a:pt x="404" y="197"/>
                  </a:lnTo>
                  <a:lnTo>
                    <a:pt x="404" y="195"/>
                  </a:lnTo>
                  <a:lnTo>
                    <a:pt x="402" y="195"/>
                  </a:lnTo>
                  <a:lnTo>
                    <a:pt x="400" y="195"/>
                  </a:lnTo>
                  <a:lnTo>
                    <a:pt x="400" y="193"/>
                  </a:lnTo>
                  <a:lnTo>
                    <a:pt x="398" y="193"/>
                  </a:lnTo>
                  <a:lnTo>
                    <a:pt x="396" y="193"/>
                  </a:lnTo>
                  <a:lnTo>
                    <a:pt x="394" y="193"/>
                  </a:lnTo>
                  <a:lnTo>
                    <a:pt x="392" y="195"/>
                  </a:lnTo>
                  <a:lnTo>
                    <a:pt x="390" y="195"/>
                  </a:lnTo>
                  <a:lnTo>
                    <a:pt x="388" y="195"/>
                  </a:lnTo>
                  <a:lnTo>
                    <a:pt x="384" y="195"/>
                  </a:lnTo>
                  <a:lnTo>
                    <a:pt x="380" y="195"/>
                  </a:lnTo>
                  <a:lnTo>
                    <a:pt x="378" y="195"/>
                  </a:lnTo>
                  <a:lnTo>
                    <a:pt x="374" y="193"/>
                  </a:lnTo>
                  <a:lnTo>
                    <a:pt x="372" y="193"/>
                  </a:lnTo>
                  <a:lnTo>
                    <a:pt x="372" y="191"/>
                  </a:lnTo>
                  <a:lnTo>
                    <a:pt x="370" y="191"/>
                  </a:lnTo>
                  <a:lnTo>
                    <a:pt x="370" y="190"/>
                  </a:lnTo>
                  <a:lnTo>
                    <a:pt x="368" y="190"/>
                  </a:lnTo>
                  <a:lnTo>
                    <a:pt x="364" y="190"/>
                  </a:lnTo>
                  <a:lnTo>
                    <a:pt x="363" y="190"/>
                  </a:lnTo>
                  <a:lnTo>
                    <a:pt x="359" y="188"/>
                  </a:lnTo>
                  <a:lnTo>
                    <a:pt x="355" y="188"/>
                  </a:lnTo>
                  <a:lnTo>
                    <a:pt x="353" y="188"/>
                  </a:lnTo>
                  <a:lnTo>
                    <a:pt x="351" y="188"/>
                  </a:lnTo>
                  <a:lnTo>
                    <a:pt x="349" y="186"/>
                  </a:lnTo>
                  <a:lnTo>
                    <a:pt x="347" y="188"/>
                  </a:lnTo>
                  <a:lnTo>
                    <a:pt x="345" y="188"/>
                  </a:lnTo>
                  <a:lnTo>
                    <a:pt x="345" y="190"/>
                  </a:lnTo>
                  <a:lnTo>
                    <a:pt x="343" y="190"/>
                  </a:lnTo>
                  <a:lnTo>
                    <a:pt x="341" y="190"/>
                  </a:lnTo>
                  <a:lnTo>
                    <a:pt x="339" y="190"/>
                  </a:lnTo>
                  <a:lnTo>
                    <a:pt x="339" y="191"/>
                  </a:lnTo>
                  <a:lnTo>
                    <a:pt x="337" y="191"/>
                  </a:lnTo>
                  <a:lnTo>
                    <a:pt x="337" y="193"/>
                  </a:lnTo>
                  <a:lnTo>
                    <a:pt x="335" y="193"/>
                  </a:lnTo>
                  <a:lnTo>
                    <a:pt x="333" y="193"/>
                  </a:lnTo>
                  <a:lnTo>
                    <a:pt x="331" y="193"/>
                  </a:lnTo>
                  <a:lnTo>
                    <a:pt x="329" y="195"/>
                  </a:lnTo>
                  <a:lnTo>
                    <a:pt x="327" y="195"/>
                  </a:lnTo>
                  <a:lnTo>
                    <a:pt x="325" y="195"/>
                  </a:lnTo>
                  <a:lnTo>
                    <a:pt x="321" y="197"/>
                  </a:lnTo>
                  <a:lnTo>
                    <a:pt x="319" y="197"/>
                  </a:lnTo>
                  <a:lnTo>
                    <a:pt x="317" y="199"/>
                  </a:lnTo>
                  <a:lnTo>
                    <a:pt x="315" y="199"/>
                  </a:lnTo>
                  <a:lnTo>
                    <a:pt x="313" y="199"/>
                  </a:lnTo>
                  <a:lnTo>
                    <a:pt x="309" y="199"/>
                  </a:lnTo>
                  <a:lnTo>
                    <a:pt x="307" y="199"/>
                  </a:lnTo>
                  <a:lnTo>
                    <a:pt x="305" y="197"/>
                  </a:lnTo>
                  <a:lnTo>
                    <a:pt x="303" y="197"/>
                  </a:lnTo>
                  <a:lnTo>
                    <a:pt x="303" y="195"/>
                  </a:lnTo>
                  <a:lnTo>
                    <a:pt x="301" y="195"/>
                  </a:lnTo>
                  <a:lnTo>
                    <a:pt x="299" y="195"/>
                  </a:lnTo>
                  <a:lnTo>
                    <a:pt x="297" y="193"/>
                  </a:lnTo>
                  <a:lnTo>
                    <a:pt x="295" y="193"/>
                  </a:lnTo>
                  <a:lnTo>
                    <a:pt x="297" y="193"/>
                  </a:lnTo>
                  <a:lnTo>
                    <a:pt x="297" y="191"/>
                  </a:lnTo>
                  <a:lnTo>
                    <a:pt x="295" y="191"/>
                  </a:lnTo>
                  <a:lnTo>
                    <a:pt x="294" y="191"/>
                  </a:lnTo>
                  <a:lnTo>
                    <a:pt x="294" y="190"/>
                  </a:lnTo>
                  <a:lnTo>
                    <a:pt x="292" y="190"/>
                  </a:lnTo>
                  <a:lnTo>
                    <a:pt x="290" y="190"/>
                  </a:lnTo>
                  <a:lnTo>
                    <a:pt x="288" y="190"/>
                  </a:lnTo>
                  <a:lnTo>
                    <a:pt x="286" y="188"/>
                  </a:lnTo>
                  <a:lnTo>
                    <a:pt x="286" y="186"/>
                  </a:lnTo>
                  <a:lnTo>
                    <a:pt x="284" y="186"/>
                  </a:lnTo>
                  <a:lnTo>
                    <a:pt x="282" y="186"/>
                  </a:lnTo>
                  <a:lnTo>
                    <a:pt x="282" y="184"/>
                  </a:lnTo>
                  <a:lnTo>
                    <a:pt x="280" y="184"/>
                  </a:lnTo>
                  <a:lnTo>
                    <a:pt x="278" y="184"/>
                  </a:lnTo>
                  <a:lnTo>
                    <a:pt x="276" y="184"/>
                  </a:lnTo>
                  <a:lnTo>
                    <a:pt x="274" y="184"/>
                  </a:lnTo>
                  <a:lnTo>
                    <a:pt x="272" y="184"/>
                  </a:lnTo>
                  <a:lnTo>
                    <a:pt x="270" y="184"/>
                  </a:lnTo>
                  <a:lnTo>
                    <a:pt x="268" y="184"/>
                  </a:lnTo>
                  <a:lnTo>
                    <a:pt x="268" y="182"/>
                  </a:lnTo>
                  <a:lnTo>
                    <a:pt x="266" y="182"/>
                  </a:lnTo>
                  <a:lnTo>
                    <a:pt x="264" y="182"/>
                  </a:lnTo>
                  <a:lnTo>
                    <a:pt x="262" y="180"/>
                  </a:lnTo>
                  <a:lnTo>
                    <a:pt x="260" y="180"/>
                  </a:lnTo>
                  <a:lnTo>
                    <a:pt x="258" y="180"/>
                  </a:lnTo>
                  <a:lnTo>
                    <a:pt x="258" y="178"/>
                  </a:lnTo>
                  <a:lnTo>
                    <a:pt x="256" y="178"/>
                  </a:lnTo>
                  <a:lnTo>
                    <a:pt x="254" y="176"/>
                  </a:lnTo>
                  <a:lnTo>
                    <a:pt x="252" y="174"/>
                  </a:lnTo>
                  <a:lnTo>
                    <a:pt x="250" y="172"/>
                  </a:lnTo>
                  <a:lnTo>
                    <a:pt x="248" y="172"/>
                  </a:lnTo>
                  <a:lnTo>
                    <a:pt x="248" y="170"/>
                  </a:lnTo>
                  <a:lnTo>
                    <a:pt x="246" y="170"/>
                  </a:lnTo>
                  <a:lnTo>
                    <a:pt x="244" y="168"/>
                  </a:lnTo>
                  <a:lnTo>
                    <a:pt x="242" y="166"/>
                  </a:lnTo>
                  <a:lnTo>
                    <a:pt x="240" y="164"/>
                  </a:lnTo>
                  <a:lnTo>
                    <a:pt x="240" y="162"/>
                  </a:lnTo>
                  <a:lnTo>
                    <a:pt x="238" y="162"/>
                  </a:lnTo>
                  <a:lnTo>
                    <a:pt x="236" y="160"/>
                  </a:lnTo>
                  <a:lnTo>
                    <a:pt x="236" y="158"/>
                  </a:lnTo>
                  <a:lnTo>
                    <a:pt x="234" y="158"/>
                  </a:lnTo>
                  <a:lnTo>
                    <a:pt x="234" y="156"/>
                  </a:lnTo>
                  <a:lnTo>
                    <a:pt x="232" y="156"/>
                  </a:lnTo>
                  <a:lnTo>
                    <a:pt x="234" y="154"/>
                  </a:lnTo>
                  <a:lnTo>
                    <a:pt x="232" y="152"/>
                  </a:lnTo>
                  <a:lnTo>
                    <a:pt x="230" y="150"/>
                  </a:lnTo>
                  <a:lnTo>
                    <a:pt x="228" y="150"/>
                  </a:lnTo>
                  <a:lnTo>
                    <a:pt x="226" y="150"/>
                  </a:lnTo>
                  <a:lnTo>
                    <a:pt x="225" y="148"/>
                  </a:lnTo>
                  <a:lnTo>
                    <a:pt x="225" y="146"/>
                  </a:lnTo>
                  <a:lnTo>
                    <a:pt x="223" y="146"/>
                  </a:lnTo>
                  <a:lnTo>
                    <a:pt x="223" y="144"/>
                  </a:lnTo>
                  <a:lnTo>
                    <a:pt x="221" y="144"/>
                  </a:lnTo>
                  <a:lnTo>
                    <a:pt x="219" y="144"/>
                  </a:lnTo>
                  <a:lnTo>
                    <a:pt x="217" y="144"/>
                  </a:lnTo>
                  <a:lnTo>
                    <a:pt x="217" y="142"/>
                  </a:lnTo>
                  <a:lnTo>
                    <a:pt x="215" y="140"/>
                  </a:lnTo>
                  <a:lnTo>
                    <a:pt x="213" y="140"/>
                  </a:lnTo>
                  <a:lnTo>
                    <a:pt x="211" y="138"/>
                  </a:lnTo>
                  <a:lnTo>
                    <a:pt x="209" y="136"/>
                  </a:lnTo>
                  <a:lnTo>
                    <a:pt x="207" y="136"/>
                  </a:lnTo>
                  <a:lnTo>
                    <a:pt x="207" y="134"/>
                  </a:lnTo>
                  <a:lnTo>
                    <a:pt x="205" y="134"/>
                  </a:lnTo>
                  <a:lnTo>
                    <a:pt x="205" y="132"/>
                  </a:lnTo>
                  <a:lnTo>
                    <a:pt x="203" y="132"/>
                  </a:lnTo>
                  <a:lnTo>
                    <a:pt x="201" y="130"/>
                  </a:lnTo>
                  <a:lnTo>
                    <a:pt x="199" y="130"/>
                  </a:lnTo>
                  <a:lnTo>
                    <a:pt x="197" y="130"/>
                  </a:lnTo>
                  <a:lnTo>
                    <a:pt x="195" y="130"/>
                  </a:lnTo>
                  <a:lnTo>
                    <a:pt x="193" y="130"/>
                  </a:lnTo>
                  <a:lnTo>
                    <a:pt x="191" y="130"/>
                  </a:lnTo>
                  <a:lnTo>
                    <a:pt x="189" y="130"/>
                  </a:lnTo>
                  <a:lnTo>
                    <a:pt x="187" y="130"/>
                  </a:lnTo>
                  <a:lnTo>
                    <a:pt x="187" y="128"/>
                  </a:lnTo>
                  <a:lnTo>
                    <a:pt x="185" y="128"/>
                  </a:lnTo>
                  <a:lnTo>
                    <a:pt x="183" y="128"/>
                  </a:lnTo>
                  <a:lnTo>
                    <a:pt x="183" y="130"/>
                  </a:lnTo>
                  <a:lnTo>
                    <a:pt x="181" y="128"/>
                  </a:lnTo>
                  <a:lnTo>
                    <a:pt x="179" y="128"/>
                  </a:lnTo>
                  <a:lnTo>
                    <a:pt x="177" y="128"/>
                  </a:lnTo>
                  <a:lnTo>
                    <a:pt x="177" y="126"/>
                  </a:lnTo>
                  <a:lnTo>
                    <a:pt x="175" y="126"/>
                  </a:lnTo>
                  <a:lnTo>
                    <a:pt x="173" y="124"/>
                  </a:lnTo>
                  <a:lnTo>
                    <a:pt x="171" y="124"/>
                  </a:lnTo>
                  <a:lnTo>
                    <a:pt x="171" y="123"/>
                  </a:lnTo>
                  <a:lnTo>
                    <a:pt x="169" y="123"/>
                  </a:lnTo>
                  <a:lnTo>
                    <a:pt x="169" y="121"/>
                  </a:lnTo>
                  <a:lnTo>
                    <a:pt x="167" y="121"/>
                  </a:lnTo>
                  <a:lnTo>
                    <a:pt x="165" y="121"/>
                  </a:lnTo>
                  <a:lnTo>
                    <a:pt x="165" y="123"/>
                  </a:lnTo>
                  <a:lnTo>
                    <a:pt x="163" y="123"/>
                  </a:lnTo>
                  <a:lnTo>
                    <a:pt x="161" y="124"/>
                  </a:lnTo>
                  <a:lnTo>
                    <a:pt x="159" y="124"/>
                  </a:lnTo>
                  <a:lnTo>
                    <a:pt x="159" y="126"/>
                  </a:lnTo>
                  <a:lnTo>
                    <a:pt x="159" y="128"/>
                  </a:lnTo>
                  <a:lnTo>
                    <a:pt x="157" y="128"/>
                  </a:lnTo>
                  <a:lnTo>
                    <a:pt x="157" y="126"/>
                  </a:lnTo>
                  <a:lnTo>
                    <a:pt x="156" y="126"/>
                  </a:lnTo>
                  <a:lnTo>
                    <a:pt x="156" y="128"/>
                  </a:lnTo>
                  <a:lnTo>
                    <a:pt x="154" y="128"/>
                  </a:lnTo>
                  <a:lnTo>
                    <a:pt x="152" y="128"/>
                  </a:lnTo>
                  <a:lnTo>
                    <a:pt x="152" y="130"/>
                  </a:lnTo>
                  <a:lnTo>
                    <a:pt x="152" y="132"/>
                  </a:lnTo>
                  <a:lnTo>
                    <a:pt x="150" y="132"/>
                  </a:lnTo>
                  <a:lnTo>
                    <a:pt x="150" y="134"/>
                  </a:lnTo>
                  <a:lnTo>
                    <a:pt x="148" y="134"/>
                  </a:lnTo>
                  <a:lnTo>
                    <a:pt x="146" y="134"/>
                  </a:lnTo>
                  <a:lnTo>
                    <a:pt x="144" y="134"/>
                  </a:lnTo>
                  <a:lnTo>
                    <a:pt x="142" y="134"/>
                  </a:lnTo>
                  <a:lnTo>
                    <a:pt x="140" y="134"/>
                  </a:lnTo>
                  <a:lnTo>
                    <a:pt x="138" y="134"/>
                  </a:lnTo>
                  <a:lnTo>
                    <a:pt x="136" y="134"/>
                  </a:lnTo>
                  <a:lnTo>
                    <a:pt x="134" y="134"/>
                  </a:lnTo>
                  <a:lnTo>
                    <a:pt x="134" y="132"/>
                  </a:lnTo>
                  <a:lnTo>
                    <a:pt x="134" y="130"/>
                  </a:lnTo>
                  <a:lnTo>
                    <a:pt x="132" y="130"/>
                  </a:lnTo>
                  <a:lnTo>
                    <a:pt x="132" y="128"/>
                  </a:lnTo>
                  <a:lnTo>
                    <a:pt x="132" y="126"/>
                  </a:lnTo>
                  <a:lnTo>
                    <a:pt x="132" y="124"/>
                  </a:lnTo>
                  <a:lnTo>
                    <a:pt x="130" y="124"/>
                  </a:lnTo>
                  <a:lnTo>
                    <a:pt x="130" y="123"/>
                  </a:lnTo>
                  <a:lnTo>
                    <a:pt x="128" y="123"/>
                  </a:lnTo>
                  <a:lnTo>
                    <a:pt x="126" y="121"/>
                  </a:lnTo>
                  <a:lnTo>
                    <a:pt x="124" y="121"/>
                  </a:lnTo>
                  <a:lnTo>
                    <a:pt x="122" y="121"/>
                  </a:lnTo>
                  <a:lnTo>
                    <a:pt x="122" y="123"/>
                  </a:lnTo>
                  <a:lnTo>
                    <a:pt x="122" y="124"/>
                  </a:lnTo>
                  <a:lnTo>
                    <a:pt x="120" y="123"/>
                  </a:lnTo>
                  <a:lnTo>
                    <a:pt x="120" y="124"/>
                  </a:lnTo>
                  <a:lnTo>
                    <a:pt x="118" y="124"/>
                  </a:lnTo>
                  <a:lnTo>
                    <a:pt x="116" y="124"/>
                  </a:lnTo>
                  <a:lnTo>
                    <a:pt x="114" y="123"/>
                  </a:lnTo>
                  <a:lnTo>
                    <a:pt x="112" y="123"/>
                  </a:lnTo>
                  <a:lnTo>
                    <a:pt x="110" y="124"/>
                  </a:lnTo>
                  <a:lnTo>
                    <a:pt x="108" y="124"/>
                  </a:lnTo>
                  <a:lnTo>
                    <a:pt x="108" y="123"/>
                  </a:lnTo>
                  <a:lnTo>
                    <a:pt x="106" y="123"/>
                  </a:lnTo>
                  <a:lnTo>
                    <a:pt x="106" y="121"/>
                  </a:lnTo>
                  <a:lnTo>
                    <a:pt x="104" y="119"/>
                  </a:lnTo>
                  <a:lnTo>
                    <a:pt x="102" y="117"/>
                  </a:lnTo>
                  <a:lnTo>
                    <a:pt x="100" y="115"/>
                  </a:lnTo>
                  <a:lnTo>
                    <a:pt x="98" y="115"/>
                  </a:lnTo>
                  <a:lnTo>
                    <a:pt x="96" y="115"/>
                  </a:lnTo>
                  <a:lnTo>
                    <a:pt x="94" y="115"/>
                  </a:lnTo>
                  <a:lnTo>
                    <a:pt x="92" y="113"/>
                  </a:lnTo>
                  <a:lnTo>
                    <a:pt x="90" y="113"/>
                  </a:lnTo>
                  <a:lnTo>
                    <a:pt x="90" y="111"/>
                  </a:lnTo>
                  <a:lnTo>
                    <a:pt x="90" y="109"/>
                  </a:lnTo>
                  <a:lnTo>
                    <a:pt x="88" y="109"/>
                  </a:lnTo>
                  <a:lnTo>
                    <a:pt x="88" y="107"/>
                  </a:lnTo>
                  <a:lnTo>
                    <a:pt x="87" y="107"/>
                  </a:lnTo>
                  <a:lnTo>
                    <a:pt x="85" y="107"/>
                  </a:lnTo>
                  <a:lnTo>
                    <a:pt x="83" y="105"/>
                  </a:lnTo>
                  <a:lnTo>
                    <a:pt x="81" y="105"/>
                  </a:lnTo>
                  <a:lnTo>
                    <a:pt x="79" y="107"/>
                  </a:lnTo>
                  <a:lnTo>
                    <a:pt x="77" y="107"/>
                  </a:lnTo>
                  <a:lnTo>
                    <a:pt x="75" y="107"/>
                  </a:lnTo>
                  <a:lnTo>
                    <a:pt x="75" y="105"/>
                  </a:lnTo>
                  <a:lnTo>
                    <a:pt x="73" y="105"/>
                  </a:lnTo>
                  <a:lnTo>
                    <a:pt x="73" y="103"/>
                  </a:lnTo>
                  <a:lnTo>
                    <a:pt x="71" y="101"/>
                  </a:lnTo>
                  <a:lnTo>
                    <a:pt x="71" y="99"/>
                  </a:lnTo>
                  <a:lnTo>
                    <a:pt x="69" y="97"/>
                  </a:lnTo>
                  <a:lnTo>
                    <a:pt x="67" y="97"/>
                  </a:lnTo>
                  <a:lnTo>
                    <a:pt x="67" y="95"/>
                  </a:lnTo>
                  <a:lnTo>
                    <a:pt x="65" y="95"/>
                  </a:lnTo>
                  <a:lnTo>
                    <a:pt x="63" y="95"/>
                  </a:lnTo>
                  <a:lnTo>
                    <a:pt x="61" y="93"/>
                  </a:lnTo>
                  <a:lnTo>
                    <a:pt x="57" y="89"/>
                  </a:lnTo>
                  <a:lnTo>
                    <a:pt x="55" y="89"/>
                  </a:lnTo>
                  <a:lnTo>
                    <a:pt x="53" y="87"/>
                  </a:lnTo>
                  <a:lnTo>
                    <a:pt x="49" y="87"/>
                  </a:lnTo>
                  <a:lnTo>
                    <a:pt x="49" y="85"/>
                  </a:lnTo>
                  <a:lnTo>
                    <a:pt x="47" y="85"/>
                  </a:lnTo>
                  <a:lnTo>
                    <a:pt x="47" y="83"/>
                  </a:lnTo>
                  <a:lnTo>
                    <a:pt x="45" y="83"/>
                  </a:lnTo>
                  <a:lnTo>
                    <a:pt x="43" y="81"/>
                  </a:lnTo>
                  <a:lnTo>
                    <a:pt x="41" y="81"/>
                  </a:lnTo>
                  <a:lnTo>
                    <a:pt x="41" y="79"/>
                  </a:lnTo>
                  <a:lnTo>
                    <a:pt x="39" y="77"/>
                  </a:lnTo>
                  <a:lnTo>
                    <a:pt x="37" y="75"/>
                  </a:lnTo>
                  <a:lnTo>
                    <a:pt x="35" y="75"/>
                  </a:lnTo>
                  <a:lnTo>
                    <a:pt x="35" y="77"/>
                  </a:lnTo>
                  <a:lnTo>
                    <a:pt x="33" y="77"/>
                  </a:lnTo>
                  <a:lnTo>
                    <a:pt x="33" y="79"/>
                  </a:lnTo>
                  <a:lnTo>
                    <a:pt x="31" y="79"/>
                  </a:lnTo>
                  <a:lnTo>
                    <a:pt x="31" y="81"/>
                  </a:lnTo>
                  <a:lnTo>
                    <a:pt x="31" y="83"/>
                  </a:lnTo>
                  <a:lnTo>
                    <a:pt x="29" y="83"/>
                  </a:lnTo>
                  <a:lnTo>
                    <a:pt x="29" y="81"/>
                  </a:lnTo>
                  <a:lnTo>
                    <a:pt x="27" y="81"/>
                  </a:lnTo>
                  <a:lnTo>
                    <a:pt x="27" y="79"/>
                  </a:lnTo>
                  <a:lnTo>
                    <a:pt x="25" y="79"/>
                  </a:lnTo>
                  <a:lnTo>
                    <a:pt x="25" y="77"/>
                  </a:lnTo>
                  <a:lnTo>
                    <a:pt x="25" y="75"/>
                  </a:lnTo>
                  <a:lnTo>
                    <a:pt x="27" y="75"/>
                  </a:lnTo>
                  <a:lnTo>
                    <a:pt x="27" y="73"/>
                  </a:lnTo>
                  <a:lnTo>
                    <a:pt x="29" y="73"/>
                  </a:lnTo>
                  <a:lnTo>
                    <a:pt x="27" y="71"/>
                  </a:lnTo>
                  <a:lnTo>
                    <a:pt x="25" y="71"/>
                  </a:lnTo>
                  <a:lnTo>
                    <a:pt x="25" y="69"/>
                  </a:lnTo>
                  <a:lnTo>
                    <a:pt x="23" y="69"/>
                  </a:lnTo>
                  <a:lnTo>
                    <a:pt x="21" y="67"/>
                  </a:lnTo>
                  <a:lnTo>
                    <a:pt x="19" y="67"/>
                  </a:lnTo>
                  <a:lnTo>
                    <a:pt x="18" y="67"/>
                  </a:lnTo>
                  <a:lnTo>
                    <a:pt x="18" y="65"/>
                  </a:lnTo>
                  <a:lnTo>
                    <a:pt x="16" y="65"/>
                  </a:lnTo>
                  <a:lnTo>
                    <a:pt x="14" y="65"/>
                  </a:lnTo>
                  <a:lnTo>
                    <a:pt x="12" y="63"/>
                  </a:lnTo>
                  <a:lnTo>
                    <a:pt x="10" y="63"/>
                  </a:lnTo>
                  <a:lnTo>
                    <a:pt x="8" y="61"/>
                  </a:lnTo>
                  <a:lnTo>
                    <a:pt x="6" y="61"/>
                  </a:lnTo>
                  <a:lnTo>
                    <a:pt x="4" y="61"/>
                  </a:lnTo>
                  <a:lnTo>
                    <a:pt x="4" y="59"/>
                  </a:lnTo>
                  <a:lnTo>
                    <a:pt x="2" y="59"/>
                  </a:lnTo>
                  <a:lnTo>
                    <a:pt x="2" y="57"/>
                  </a:lnTo>
                  <a:lnTo>
                    <a:pt x="0" y="57"/>
                  </a:lnTo>
                  <a:lnTo>
                    <a:pt x="0" y="55"/>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4" name="Freeform 9">
              <a:extLst>
                <a:ext uri="{FF2B5EF4-FFF2-40B4-BE49-F238E27FC236}">
                  <a16:creationId xmlns:a16="http://schemas.microsoft.com/office/drawing/2014/main" xmlns="" id="{00000000-0008-0000-0800-00000F000000}"/>
                </a:ext>
              </a:extLst>
            </xdr:cNvPr>
            <xdr:cNvSpPr>
              <a:spLocks/>
            </xdr:cNvSpPr>
          </xdr:nvSpPr>
          <xdr:spPr bwMode="auto">
            <a:xfrm>
              <a:off x="3502025" y="2668588"/>
              <a:ext cx="1346200" cy="1209675"/>
            </a:xfrm>
            <a:custGeom>
              <a:avLst/>
              <a:gdLst>
                <a:gd name="T0" fmla="*/ 820 w 848"/>
                <a:gd name="T1" fmla="*/ 749 h 762"/>
                <a:gd name="T2" fmla="*/ 791 w 848"/>
                <a:gd name="T3" fmla="*/ 733 h 762"/>
                <a:gd name="T4" fmla="*/ 775 w 848"/>
                <a:gd name="T5" fmla="*/ 753 h 762"/>
                <a:gd name="T6" fmla="*/ 753 w 848"/>
                <a:gd name="T7" fmla="*/ 759 h 762"/>
                <a:gd name="T8" fmla="*/ 728 w 848"/>
                <a:gd name="T9" fmla="*/ 739 h 762"/>
                <a:gd name="T10" fmla="*/ 712 w 848"/>
                <a:gd name="T11" fmla="*/ 723 h 762"/>
                <a:gd name="T12" fmla="*/ 690 w 848"/>
                <a:gd name="T13" fmla="*/ 731 h 762"/>
                <a:gd name="T14" fmla="*/ 664 w 848"/>
                <a:gd name="T15" fmla="*/ 731 h 762"/>
                <a:gd name="T16" fmla="*/ 635 w 848"/>
                <a:gd name="T17" fmla="*/ 733 h 762"/>
                <a:gd name="T18" fmla="*/ 611 w 848"/>
                <a:gd name="T19" fmla="*/ 739 h 762"/>
                <a:gd name="T20" fmla="*/ 595 w 848"/>
                <a:gd name="T21" fmla="*/ 721 h 762"/>
                <a:gd name="T22" fmla="*/ 582 w 848"/>
                <a:gd name="T23" fmla="*/ 729 h 762"/>
                <a:gd name="T24" fmla="*/ 560 w 848"/>
                <a:gd name="T25" fmla="*/ 719 h 762"/>
                <a:gd name="T26" fmla="*/ 538 w 848"/>
                <a:gd name="T27" fmla="*/ 699 h 762"/>
                <a:gd name="T28" fmla="*/ 509 w 848"/>
                <a:gd name="T29" fmla="*/ 692 h 762"/>
                <a:gd name="T30" fmla="*/ 473 w 848"/>
                <a:gd name="T31" fmla="*/ 684 h 762"/>
                <a:gd name="T32" fmla="*/ 452 w 848"/>
                <a:gd name="T33" fmla="*/ 672 h 762"/>
                <a:gd name="T34" fmla="*/ 422 w 848"/>
                <a:gd name="T35" fmla="*/ 648 h 762"/>
                <a:gd name="T36" fmla="*/ 396 w 848"/>
                <a:gd name="T37" fmla="*/ 644 h 762"/>
                <a:gd name="T38" fmla="*/ 418 w 848"/>
                <a:gd name="T39" fmla="*/ 613 h 762"/>
                <a:gd name="T40" fmla="*/ 428 w 848"/>
                <a:gd name="T41" fmla="*/ 583 h 762"/>
                <a:gd name="T42" fmla="*/ 434 w 848"/>
                <a:gd name="T43" fmla="*/ 577 h 762"/>
                <a:gd name="T44" fmla="*/ 426 w 848"/>
                <a:gd name="T45" fmla="*/ 556 h 762"/>
                <a:gd name="T46" fmla="*/ 394 w 848"/>
                <a:gd name="T47" fmla="*/ 556 h 762"/>
                <a:gd name="T48" fmla="*/ 396 w 848"/>
                <a:gd name="T49" fmla="*/ 530 h 762"/>
                <a:gd name="T50" fmla="*/ 396 w 848"/>
                <a:gd name="T51" fmla="*/ 502 h 762"/>
                <a:gd name="T52" fmla="*/ 381 w 848"/>
                <a:gd name="T53" fmla="*/ 467 h 762"/>
                <a:gd name="T54" fmla="*/ 357 w 848"/>
                <a:gd name="T55" fmla="*/ 431 h 762"/>
                <a:gd name="T56" fmla="*/ 341 w 848"/>
                <a:gd name="T57" fmla="*/ 400 h 762"/>
                <a:gd name="T58" fmla="*/ 312 w 848"/>
                <a:gd name="T59" fmla="*/ 402 h 762"/>
                <a:gd name="T60" fmla="*/ 276 w 848"/>
                <a:gd name="T61" fmla="*/ 431 h 762"/>
                <a:gd name="T62" fmla="*/ 241 w 848"/>
                <a:gd name="T63" fmla="*/ 427 h 762"/>
                <a:gd name="T64" fmla="*/ 209 w 848"/>
                <a:gd name="T65" fmla="*/ 418 h 762"/>
                <a:gd name="T66" fmla="*/ 193 w 848"/>
                <a:gd name="T67" fmla="*/ 410 h 762"/>
                <a:gd name="T68" fmla="*/ 164 w 848"/>
                <a:gd name="T69" fmla="*/ 398 h 762"/>
                <a:gd name="T70" fmla="*/ 174 w 848"/>
                <a:gd name="T71" fmla="*/ 437 h 762"/>
                <a:gd name="T72" fmla="*/ 152 w 848"/>
                <a:gd name="T73" fmla="*/ 443 h 762"/>
                <a:gd name="T74" fmla="*/ 112 w 848"/>
                <a:gd name="T75" fmla="*/ 418 h 762"/>
                <a:gd name="T76" fmla="*/ 89 w 848"/>
                <a:gd name="T77" fmla="*/ 398 h 762"/>
                <a:gd name="T78" fmla="*/ 49 w 848"/>
                <a:gd name="T79" fmla="*/ 384 h 762"/>
                <a:gd name="T80" fmla="*/ 22 w 848"/>
                <a:gd name="T81" fmla="*/ 384 h 762"/>
                <a:gd name="T82" fmla="*/ 10 w 848"/>
                <a:gd name="T83" fmla="*/ 325 h 762"/>
                <a:gd name="T84" fmla="*/ 4 w 848"/>
                <a:gd name="T85" fmla="*/ 303 h 762"/>
                <a:gd name="T86" fmla="*/ 20 w 848"/>
                <a:gd name="T87" fmla="*/ 290 h 762"/>
                <a:gd name="T88" fmla="*/ 36 w 848"/>
                <a:gd name="T89" fmla="*/ 270 h 762"/>
                <a:gd name="T90" fmla="*/ 55 w 848"/>
                <a:gd name="T91" fmla="*/ 248 h 762"/>
                <a:gd name="T92" fmla="*/ 79 w 848"/>
                <a:gd name="T93" fmla="*/ 234 h 762"/>
                <a:gd name="T94" fmla="*/ 95 w 848"/>
                <a:gd name="T95" fmla="*/ 207 h 762"/>
                <a:gd name="T96" fmla="*/ 124 w 848"/>
                <a:gd name="T97" fmla="*/ 193 h 762"/>
                <a:gd name="T98" fmla="*/ 154 w 848"/>
                <a:gd name="T99" fmla="*/ 171 h 762"/>
                <a:gd name="T100" fmla="*/ 181 w 848"/>
                <a:gd name="T101" fmla="*/ 146 h 762"/>
                <a:gd name="T102" fmla="*/ 176 w 848"/>
                <a:gd name="T103" fmla="*/ 124 h 762"/>
                <a:gd name="T104" fmla="*/ 187 w 848"/>
                <a:gd name="T105" fmla="*/ 90 h 762"/>
                <a:gd name="T106" fmla="*/ 179 w 848"/>
                <a:gd name="T107" fmla="*/ 71 h 762"/>
                <a:gd name="T108" fmla="*/ 154 w 848"/>
                <a:gd name="T109" fmla="*/ 73 h 762"/>
                <a:gd name="T110" fmla="*/ 140 w 848"/>
                <a:gd name="T111" fmla="*/ 61 h 762"/>
                <a:gd name="T112" fmla="*/ 166 w 848"/>
                <a:gd name="T113" fmla="*/ 31 h 762"/>
                <a:gd name="T114" fmla="*/ 195 w 848"/>
                <a:gd name="T115" fmla="*/ 10 h 762"/>
                <a:gd name="T116" fmla="*/ 223 w 848"/>
                <a:gd name="T117" fmla="*/ 23 h 762"/>
                <a:gd name="T118" fmla="*/ 246 w 848"/>
                <a:gd name="T119" fmla="*/ 6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48" h="762">
                  <a:moveTo>
                    <a:pt x="848" y="762"/>
                  </a:moveTo>
                  <a:lnTo>
                    <a:pt x="846" y="761"/>
                  </a:lnTo>
                  <a:lnTo>
                    <a:pt x="844" y="761"/>
                  </a:lnTo>
                  <a:lnTo>
                    <a:pt x="844" y="759"/>
                  </a:lnTo>
                  <a:lnTo>
                    <a:pt x="842" y="757"/>
                  </a:lnTo>
                  <a:lnTo>
                    <a:pt x="840" y="755"/>
                  </a:lnTo>
                  <a:lnTo>
                    <a:pt x="838" y="755"/>
                  </a:lnTo>
                  <a:lnTo>
                    <a:pt x="836" y="753"/>
                  </a:lnTo>
                  <a:lnTo>
                    <a:pt x="834" y="753"/>
                  </a:lnTo>
                  <a:lnTo>
                    <a:pt x="832" y="753"/>
                  </a:lnTo>
                  <a:lnTo>
                    <a:pt x="830" y="753"/>
                  </a:lnTo>
                  <a:lnTo>
                    <a:pt x="828" y="753"/>
                  </a:lnTo>
                  <a:lnTo>
                    <a:pt x="826" y="751"/>
                  </a:lnTo>
                  <a:lnTo>
                    <a:pt x="824" y="751"/>
                  </a:lnTo>
                  <a:lnTo>
                    <a:pt x="822" y="751"/>
                  </a:lnTo>
                  <a:lnTo>
                    <a:pt x="820" y="751"/>
                  </a:lnTo>
                  <a:lnTo>
                    <a:pt x="820" y="749"/>
                  </a:lnTo>
                  <a:lnTo>
                    <a:pt x="818" y="749"/>
                  </a:lnTo>
                  <a:lnTo>
                    <a:pt x="816" y="747"/>
                  </a:lnTo>
                  <a:lnTo>
                    <a:pt x="814" y="747"/>
                  </a:lnTo>
                  <a:lnTo>
                    <a:pt x="812" y="747"/>
                  </a:lnTo>
                  <a:lnTo>
                    <a:pt x="812" y="745"/>
                  </a:lnTo>
                  <a:lnTo>
                    <a:pt x="810" y="745"/>
                  </a:lnTo>
                  <a:lnTo>
                    <a:pt x="808" y="743"/>
                  </a:lnTo>
                  <a:lnTo>
                    <a:pt x="806" y="741"/>
                  </a:lnTo>
                  <a:lnTo>
                    <a:pt x="804" y="741"/>
                  </a:lnTo>
                  <a:lnTo>
                    <a:pt x="804" y="739"/>
                  </a:lnTo>
                  <a:lnTo>
                    <a:pt x="802" y="739"/>
                  </a:lnTo>
                  <a:lnTo>
                    <a:pt x="802" y="737"/>
                  </a:lnTo>
                  <a:lnTo>
                    <a:pt x="800" y="737"/>
                  </a:lnTo>
                  <a:lnTo>
                    <a:pt x="797" y="737"/>
                  </a:lnTo>
                  <a:lnTo>
                    <a:pt x="795" y="735"/>
                  </a:lnTo>
                  <a:lnTo>
                    <a:pt x="793" y="735"/>
                  </a:lnTo>
                  <a:lnTo>
                    <a:pt x="791" y="733"/>
                  </a:lnTo>
                  <a:lnTo>
                    <a:pt x="791" y="735"/>
                  </a:lnTo>
                  <a:lnTo>
                    <a:pt x="791" y="737"/>
                  </a:lnTo>
                  <a:lnTo>
                    <a:pt x="789" y="737"/>
                  </a:lnTo>
                  <a:lnTo>
                    <a:pt x="787" y="739"/>
                  </a:lnTo>
                  <a:lnTo>
                    <a:pt x="785" y="739"/>
                  </a:lnTo>
                  <a:lnTo>
                    <a:pt x="785" y="741"/>
                  </a:lnTo>
                  <a:lnTo>
                    <a:pt x="783" y="741"/>
                  </a:lnTo>
                  <a:lnTo>
                    <a:pt x="783" y="743"/>
                  </a:lnTo>
                  <a:lnTo>
                    <a:pt x="781" y="743"/>
                  </a:lnTo>
                  <a:lnTo>
                    <a:pt x="781" y="745"/>
                  </a:lnTo>
                  <a:lnTo>
                    <a:pt x="779" y="745"/>
                  </a:lnTo>
                  <a:lnTo>
                    <a:pt x="779" y="747"/>
                  </a:lnTo>
                  <a:lnTo>
                    <a:pt x="777" y="747"/>
                  </a:lnTo>
                  <a:lnTo>
                    <a:pt x="777" y="749"/>
                  </a:lnTo>
                  <a:lnTo>
                    <a:pt x="777" y="751"/>
                  </a:lnTo>
                  <a:lnTo>
                    <a:pt x="775" y="751"/>
                  </a:lnTo>
                  <a:lnTo>
                    <a:pt x="775" y="753"/>
                  </a:lnTo>
                  <a:lnTo>
                    <a:pt x="775" y="755"/>
                  </a:lnTo>
                  <a:lnTo>
                    <a:pt x="775" y="757"/>
                  </a:lnTo>
                  <a:lnTo>
                    <a:pt x="773" y="757"/>
                  </a:lnTo>
                  <a:lnTo>
                    <a:pt x="771" y="757"/>
                  </a:lnTo>
                  <a:lnTo>
                    <a:pt x="771" y="759"/>
                  </a:lnTo>
                  <a:lnTo>
                    <a:pt x="769" y="759"/>
                  </a:lnTo>
                  <a:lnTo>
                    <a:pt x="767" y="759"/>
                  </a:lnTo>
                  <a:lnTo>
                    <a:pt x="765" y="759"/>
                  </a:lnTo>
                  <a:lnTo>
                    <a:pt x="763" y="761"/>
                  </a:lnTo>
                  <a:lnTo>
                    <a:pt x="761" y="761"/>
                  </a:lnTo>
                  <a:lnTo>
                    <a:pt x="759" y="761"/>
                  </a:lnTo>
                  <a:lnTo>
                    <a:pt x="757" y="761"/>
                  </a:lnTo>
                  <a:lnTo>
                    <a:pt x="757" y="759"/>
                  </a:lnTo>
                  <a:lnTo>
                    <a:pt x="757" y="757"/>
                  </a:lnTo>
                  <a:lnTo>
                    <a:pt x="755" y="757"/>
                  </a:lnTo>
                  <a:lnTo>
                    <a:pt x="755" y="759"/>
                  </a:lnTo>
                  <a:lnTo>
                    <a:pt x="753" y="759"/>
                  </a:lnTo>
                  <a:lnTo>
                    <a:pt x="751" y="759"/>
                  </a:lnTo>
                  <a:lnTo>
                    <a:pt x="749" y="759"/>
                  </a:lnTo>
                  <a:lnTo>
                    <a:pt x="747" y="759"/>
                  </a:lnTo>
                  <a:lnTo>
                    <a:pt x="745" y="759"/>
                  </a:lnTo>
                  <a:lnTo>
                    <a:pt x="743" y="757"/>
                  </a:lnTo>
                  <a:lnTo>
                    <a:pt x="741" y="755"/>
                  </a:lnTo>
                  <a:lnTo>
                    <a:pt x="739" y="753"/>
                  </a:lnTo>
                  <a:lnTo>
                    <a:pt x="737" y="751"/>
                  </a:lnTo>
                  <a:lnTo>
                    <a:pt x="735" y="749"/>
                  </a:lnTo>
                  <a:lnTo>
                    <a:pt x="733" y="749"/>
                  </a:lnTo>
                  <a:lnTo>
                    <a:pt x="735" y="747"/>
                  </a:lnTo>
                  <a:lnTo>
                    <a:pt x="733" y="747"/>
                  </a:lnTo>
                  <a:lnTo>
                    <a:pt x="733" y="745"/>
                  </a:lnTo>
                  <a:lnTo>
                    <a:pt x="731" y="745"/>
                  </a:lnTo>
                  <a:lnTo>
                    <a:pt x="731" y="743"/>
                  </a:lnTo>
                  <a:lnTo>
                    <a:pt x="729" y="741"/>
                  </a:lnTo>
                  <a:lnTo>
                    <a:pt x="728" y="739"/>
                  </a:lnTo>
                  <a:lnTo>
                    <a:pt x="726" y="737"/>
                  </a:lnTo>
                  <a:lnTo>
                    <a:pt x="726" y="735"/>
                  </a:lnTo>
                  <a:lnTo>
                    <a:pt x="724" y="735"/>
                  </a:lnTo>
                  <a:lnTo>
                    <a:pt x="724" y="733"/>
                  </a:lnTo>
                  <a:lnTo>
                    <a:pt x="724" y="731"/>
                  </a:lnTo>
                  <a:lnTo>
                    <a:pt x="722" y="731"/>
                  </a:lnTo>
                  <a:lnTo>
                    <a:pt x="722" y="729"/>
                  </a:lnTo>
                  <a:lnTo>
                    <a:pt x="722" y="727"/>
                  </a:lnTo>
                  <a:lnTo>
                    <a:pt x="720" y="727"/>
                  </a:lnTo>
                  <a:lnTo>
                    <a:pt x="720" y="725"/>
                  </a:lnTo>
                  <a:lnTo>
                    <a:pt x="718" y="725"/>
                  </a:lnTo>
                  <a:lnTo>
                    <a:pt x="718" y="723"/>
                  </a:lnTo>
                  <a:lnTo>
                    <a:pt x="718" y="721"/>
                  </a:lnTo>
                  <a:lnTo>
                    <a:pt x="716" y="721"/>
                  </a:lnTo>
                  <a:lnTo>
                    <a:pt x="716" y="723"/>
                  </a:lnTo>
                  <a:lnTo>
                    <a:pt x="714" y="723"/>
                  </a:lnTo>
                  <a:lnTo>
                    <a:pt x="712" y="723"/>
                  </a:lnTo>
                  <a:lnTo>
                    <a:pt x="710" y="723"/>
                  </a:lnTo>
                  <a:lnTo>
                    <a:pt x="708" y="723"/>
                  </a:lnTo>
                  <a:lnTo>
                    <a:pt x="708" y="721"/>
                  </a:lnTo>
                  <a:lnTo>
                    <a:pt x="706" y="721"/>
                  </a:lnTo>
                  <a:lnTo>
                    <a:pt x="706" y="719"/>
                  </a:lnTo>
                  <a:lnTo>
                    <a:pt x="704" y="719"/>
                  </a:lnTo>
                  <a:lnTo>
                    <a:pt x="702" y="721"/>
                  </a:lnTo>
                  <a:lnTo>
                    <a:pt x="700" y="721"/>
                  </a:lnTo>
                  <a:lnTo>
                    <a:pt x="698" y="723"/>
                  </a:lnTo>
                  <a:lnTo>
                    <a:pt x="698" y="725"/>
                  </a:lnTo>
                  <a:lnTo>
                    <a:pt x="696" y="725"/>
                  </a:lnTo>
                  <a:lnTo>
                    <a:pt x="696" y="727"/>
                  </a:lnTo>
                  <a:lnTo>
                    <a:pt x="694" y="727"/>
                  </a:lnTo>
                  <a:lnTo>
                    <a:pt x="694" y="729"/>
                  </a:lnTo>
                  <a:lnTo>
                    <a:pt x="692" y="729"/>
                  </a:lnTo>
                  <a:lnTo>
                    <a:pt x="692" y="731"/>
                  </a:lnTo>
                  <a:lnTo>
                    <a:pt x="690" y="731"/>
                  </a:lnTo>
                  <a:lnTo>
                    <a:pt x="688" y="733"/>
                  </a:lnTo>
                  <a:lnTo>
                    <a:pt x="686" y="733"/>
                  </a:lnTo>
                  <a:lnTo>
                    <a:pt x="684" y="733"/>
                  </a:lnTo>
                  <a:lnTo>
                    <a:pt x="682" y="731"/>
                  </a:lnTo>
                  <a:lnTo>
                    <a:pt x="680" y="731"/>
                  </a:lnTo>
                  <a:lnTo>
                    <a:pt x="680" y="729"/>
                  </a:lnTo>
                  <a:lnTo>
                    <a:pt x="678" y="729"/>
                  </a:lnTo>
                  <a:lnTo>
                    <a:pt x="678" y="727"/>
                  </a:lnTo>
                  <a:lnTo>
                    <a:pt x="676" y="727"/>
                  </a:lnTo>
                  <a:lnTo>
                    <a:pt x="676" y="729"/>
                  </a:lnTo>
                  <a:lnTo>
                    <a:pt x="674" y="729"/>
                  </a:lnTo>
                  <a:lnTo>
                    <a:pt x="672" y="729"/>
                  </a:lnTo>
                  <a:lnTo>
                    <a:pt x="670" y="729"/>
                  </a:lnTo>
                  <a:lnTo>
                    <a:pt x="670" y="731"/>
                  </a:lnTo>
                  <a:lnTo>
                    <a:pt x="668" y="731"/>
                  </a:lnTo>
                  <a:lnTo>
                    <a:pt x="666" y="731"/>
                  </a:lnTo>
                  <a:lnTo>
                    <a:pt x="664" y="731"/>
                  </a:lnTo>
                  <a:lnTo>
                    <a:pt x="662" y="731"/>
                  </a:lnTo>
                  <a:lnTo>
                    <a:pt x="660" y="731"/>
                  </a:lnTo>
                  <a:lnTo>
                    <a:pt x="659" y="729"/>
                  </a:lnTo>
                  <a:lnTo>
                    <a:pt x="657" y="729"/>
                  </a:lnTo>
                  <a:lnTo>
                    <a:pt x="655" y="729"/>
                  </a:lnTo>
                  <a:lnTo>
                    <a:pt x="653" y="729"/>
                  </a:lnTo>
                  <a:lnTo>
                    <a:pt x="651" y="729"/>
                  </a:lnTo>
                  <a:lnTo>
                    <a:pt x="649" y="731"/>
                  </a:lnTo>
                  <a:lnTo>
                    <a:pt x="647" y="731"/>
                  </a:lnTo>
                  <a:lnTo>
                    <a:pt x="645" y="731"/>
                  </a:lnTo>
                  <a:lnTo>
                    <a:pt x="643" y="731"/>
                  </a:lnTo>
                  <a:lnTo>
                    <a:pt x="641" y="731"/>
                  </a:lnTo>
                  <a:lnTo>
                    <a:pt x="641" y="733"/>
                  </a:lnTo>
                  <a:lnTo>
                    <a:pt x="639" y="733"/>
                  </a:lnTo>
                  <a:lnTo>
                    <a:pt x="639" y="731"/>
                  </a:lnTo>
                  <a:lnTo>
                    <a:pt x="637" y="733"/>
                  </a:lnTo>
                  <a:lnTo>
                    <a:pt x="635" y="733"/>
                  </a:lnTo>
                  <a:lnTo>
                    <a:pt x="635" y="735"/>
                  </a:lnTo>
                  <a:lnTo>
                    <a:pt x="633" y="735"/>
                  </a:lnTo>
                  <a:lnTo>
                    <a:pt x="631" y="735"/>
                  </a:lnTo>
                  <a:lnTo>
                    <a:pt x="631" y="737"/>
                  </a:lnTo>
                  <a:lnTo>
                    <a:pt x="629" y="737"/>
                  </a:lnTo>
                  <a:lnTo>
                    <a:pt x="629" y="739"/>
                  </a:lnTo>
                  <a:lnTo>
                    <a:pt x="627" y="739"/>
                  </a:lnTo>
                  <a:lnTo>
                    <a:pt x="625" y="739"/>
                  </a:lnTo>
                  <a:lnTo>
                    <a:pt x="623" y="739"/>
                  </a:lnTo>
                  <a:lnTo>
                    <a:pt x="621" y="739"/>
                  </a:lnTo>
                  <a:lnTo>
                    <a:pt x="619" y="739"/>
                  </a:lnTo>
                  <a:lnTo>
                    <a:pt x="619" y="741"/>
                  </a:lnTo>
                  <a:lnTo>
                    <a:pt x="617" y="741"/>
                  </a:lnTo>
                  <a:lnTo>
                    <a:pt x="615" y="741"/>
                  </a:lnTo>
                  <a:lnTo>
                    <a:pt x="613" y="741"/>
                  </a:lnTo>
                  <a:lnTo>
                    <a:pt x="611" y="741"/>
                  </a:lnTo>
                  <a:lnTo>
                    <a:pt x="611" y="739"/>
                  </a:lnTo>
                  <a:lnTo>
                    <a:pt x="609" y="739"/>
                  </a:lnTo>
                  <a:lnTo>
                    <a:pt x="607" y="739"/>
                  </a:lnTo>
                  <a:lnTo>
                    <a:pt x="605" y="739"/>
                  </a:lnTo>
                  <a:lnTo>
                    <a:pt x="603" y="739"/>
                  </a:lnTo>
                  <a:lnTo>
                    <a:pt x="603" y="737"/>
                  </a:lnTo>
                  <a:lnTo>
                    <a:pt x="601" y="737"/>
                  </a:lnTo>
                  <a:lnTo>
                    <a:pt x="601" y="735"/>
                  </a:lnTo>
                  <a:lnTo>
                    <a:pt x="599" y="735"/>
                  </a:lnTo>
                  <a:lnTo>
                    <a:pt x="599" y="733"/>
                  </a:lnTo>
                  <a:lnTo>
                    <a:pt x="599" y="731"/>
                  </a:lnTo>
                  <a:lnTo>
                    <a:pt x="599" y="729"/>
                  </a:lnTo>
                  <a:lnTo>
                    <a:pt x="597" y="729"/>
                  </a:lnTo>
                  <a:lnTo>
                    <a:pt x="597" y="727"/>
                  </a:lnTo>
                  <a:lnTo>
                    <a:pt x="597" y="725"/>
                  </a:lnTo>
                  <a:lnTo>
                    <a:pt x="595" y="725"/>
                  </a:lnTo>
                  <a:lnTo>
                    <a:pt x="595" y="723"/>
                  </a:lnTo>
                  <a:lnTo>
                    <a:pt x="595" y="721"/>
                  </a:lnTo>
                  <a:lnTo>
                    <a:pt x="593" y="721"/>
                  </a:lnTo>
                  <a:lnTo>
                    <a:pt x="593" y="719"/>
                  </a:lnTo>
                  <a:lnTo>
                    <a:pt x="593" y="717"/>
                  </a:lnTo>
                  <a:lnTo>
                    <a:pt x="591" y="717"/>
                  </a:lnTo>
                  <a:lnTo>
                    <a:pt x="590" y="717"/>
                  </a:lnTo>
                  <a:lnTo>
                    <a:pt x="588" y="717"/>
                  </a:lnTo>
                  <a:lnTo>
                    <a:pt x="586" y="717"/>
                  </a:lnTo>
                  <a:lnTo>
                    <a:pt x="586" y="719"/>
                  </a:lnTo>
                  <a:lnTo>
                    <a:pt x="584" y="719"/>
                  </a:lnTo>
                  <a:lnTo>
                    <a:pt x="582" y="719"/>
                  </a:lnTo>
                  <a:lnTo>
                    <a:pt x="580" y="719"/>
                  </a:lnTo>
                  <a:lnTo>
                    <a:pt x="580" y="721"/>
                  </a:lnTo>
                  <a:lnTo>
                    <a:pt x="580" y="723"/>
                  </a:lnTo>
                  <a:lnTo>
                    <a:pt x="580" y="725"/>
                  </a:lnTo>
                  <a:lnTo>
                    <a:pt x="582" y="725"/>
                  </a:lnTo>
                  <a:lnTo>
                    <a:pt x="582" y="727"/>
                  </a:lnTo>
                  <a:lnTo>
                    <a:pt x="582" y="729"/>
                  </a:lnTo>
                  <a:lnTo>
                    <a:pt x="582" y="731"/>
                  </a:lnTo>
                  <a:lnTo>
                    <a:pt x="580" y="731"/>
                  </a:lnTo>
                  <a:lnTo>
                    <a:pt x="578" y="731"/>
                  </a:lnTo>
                  <a:lnTo>
                    <a:pt x="576" y="731"/>
                  </a:lnTo>
                  <a:lnTo>
                    <a:pt x="574" y="731"/>
                  </a:lnTo>
                  <a:lnTo>
                    <a:pt x="572" y="731"/>
                  </a:lnTo>
                  <a:lnTo>
                    <a:pt x="570" y="731"/>
                  </a:lnTo>
                  <a:lnTo>
                    <a:pt x="568" y="731"/>
                  </a:lnTo>
                  <a:lnTo>
                    <a:pt x="568" y="729"/>
                  </a:lnTo>
                  <a:lnTo>
                    <a:pt x="566" y="729"/>
                  </a:lnTo>
                  <a:lnTo>
                    <a:pt x="566" y="727"/>
                  </a:lnTo>
                  <a:lnTo>
                    <a:pt x="564" y="727"/>
                  </a:lnTo>
                  <a:lnTo>
                    <a:pt x="564" y="725"/>
                  </a:lnTo>
                  <a:lnTo>
                    <a:pt x="562" y="723"/>
                  </a:lnTo>
                  <a:lnTo>
                    <a:pt x="560" y="723"/>
                  </a:lnTo>
                  <a:lnTo>
                    <a:pt x="560" y="721"/>
                  </a:lnTo>
                  <a:lnTo>
                    <a:pt x="560" y="719"/>
                  </a:lnTo>
                  <a:lnTo>
                    <a:pt x="558" y="719"/>
                  </a:lnTo>
                  <a:lnTo>
                    <a:pt x="558" y="717"/>
                  </a:lnTo>
                  <a:lnTo>
                    <a:pt x="556" y="717"/>
                  </a:lnTo>
                  <a:lnTo>
                    <a:pt x="556" y="715"/>
                  </a:lnTo>
                  <a:lnTo>
                    <a:pt x="554" y="715"/>
                  </a:lnTo>
                  <a:lnTo>
                    <a:pt x="554" y="713"/>
                  </a:lnTo>
                  <a:lnTo>
                    <a:pt x="552" y="713"/>
                  </a:lnTo>
                  <a:lnTo>
                    <a:pt x="550" y="711"/>
                  </a:lnTo>
                  <a:lnTo>
                    <a:pt x="548" y="709"/>
                  </a:lnTo>
                  <a:lnTo>
                    <a:pt x="546" y="709"/>
                  </a:lnTo>
                  <a:lnTo>
                    <a:pt x="546" y="707"/>
                  </a:lnTo>
                  <a:lnTo>
                    <a:pt x="544" y="707"/>
                  </a:lnTo>
                  <a:lnTo>
                    <a:pt x="544" y="705"/>
                  </a:lnTo>
                  <a:lnTo>
                    <a:pt x="542" y="705"/>
                  </a:lnTo>
                  <a:lnTo>
                    <a:pt x="542" y="703"/>
                  </a:lnTo>
                  <a:lnTo>
                    <a:pt x="540" y="701"/>
                  </a:lnTo>
                  <a:lnTo>
                    <a:pt x="538" y="699"/>
                  </a:lnTo>
                  <a:lnTo>
                    <a:pt x="538" y="697"/>
                  </a:lnTo>
                  <a:lnTo>
                    <a:pt x="536" y="697"/>
                  </a:lnTo>
                  <a:lnTo>
                    <a:pt x="534" y="695"/>
                  </a:lnTo>
                  <a:lnTo>
                    <a:pt x="532" y="695"/>
                  </a:lnTo>
                  <a:lnTo>
                    <a:pt x="530" y="695"/>
                  </a:lnTo>
                  <a:lnTo>
                    <a:pt x="530" y="694"/>
                  </a:lnTo>
                  <a:lnTo>
                    <a:pt x="528" y="694"/>
                  </a:lnTo>
                  <a:lnTo>
                    <a:pt x="526" y="694"/>
                  </a:lnTo>
                  <a:lnTo>
                    <a:pt x="524" y="694"/>
                  </a:lnTo>
                  <a:lnTo>
                    <a:pt x="522" y="694"/>
                  </a:lnTo>
                  <a:lnTo>
                    <a:pt x="521" y="694"/>
                  </a:lnTo>
                  <a:lnTo>
                    <a:pt x="519" y="694"/>
                  </a:lnTo>
                  <a:lnTo>
                    <a:pt x="517" y="694"/>
                  </a:lnTo>
                  <a:lnTo>
                    <a:pt x="515" y="694"/>
                  </a:lnTo>
                  <a:lnTo>
                    <a:pt x="513" y="694"/>
                  </a:lnTo>
                  <a:lnTo>
                    <a:pt x="513" y="692"/>
                  </a:lnTo>
                  <a:lnTo>
                    <a:pt x="509" y="692"/>
                  </a:lnTo>
                  <a:lnTo>
                    <a:pt x="507" y="692"/>
                  </a:lnTo>
                  <a:lnTo>
                    <a:pt x="505" y="692"/>
                  </a:lnTo>
                  <a:lnTo>
                    <a:pt x="503" y="692"/>
                  </a:lnTo>
                  <a:lnTo>
                    <a:pt x="501" y="692"/>
                  </a:lnTo>
                  <a:lnTo>
                    <a:pt x="499" y="692"/>
                  </a:lnTo>
                  <a:lnTo>
                    <a:pt x="497" y="692"/>
                  </a:lnTo>
                  <a:lnTo>
                    <a:pt x="495" y="692"/>
                  </a:lnTo>
                  <a:lnTo>
                    <a:pt x="493" y="692"/>
                  </a:lnTo>
                  <a:lnTo>
                    <a:pt x="491" y="692"/>
                  </a:lnTo>
                  <a:lnTo>
                    <a:pt x="487" y="692"/>
                  </a:lnTo>
                  <a:lnTo>
                    <a:pt x="485" y="690"/>
                  </a:lnTo>
                  <a:lnTo>
                    <a:pt x="481" y="690"/>
                  </a:lnTo>
                  <a:lnTo>
                    <a:pt x="479" y="690"/>
                  </a:lnTo>
                  <a:lnTo>
                    <a:pt x="479" y="688"/>
                  </a:lnTo>
                  <a:lnTo>
                    <a:pt x="477" y="688"/>
                  </a:lnTo>
                  <a:lnTo>
                    <a:pt x="475" y="686"/>
                  </a:lnTo>
                  <a:lnTo>
                    <a:pt x="473" y="684"/>
                  </a:lnTo>
                  <a:lnTo>
                    <a:pt x="471" y="684"/>
                  </a:lnTo>
                  <a:lnTo>
                    <a:pt x="469" y="684"/>
                  </a:lnTo>
                  <a:lnTo>
                    <a:pt x="469" y="682"/>
                  </a:lnTo>
                  <a:lnTo>
                    <a:pt x="467" y="682"/>
                  </a:lnTo>
                  <a:lnTo>
                    <a:pt x="465" y="682"/>
                  </a:lnTo>
                  <a:lnTo>
                    <a:pt x="463" y="682"/>
                  </a:lnTo>
                  <a:lnTo>
                    <a:pt x="461" y="682"/>
                  </a:lnTo>
                  <a:lnTo>
                    <a:pt x="459" y="682"/>
                  </a:lnTo>
                  <a:lnTo>
                    <a:pt x="457" y="682"/>
                  </a:lnTo>
                  <a:lnTo>
                    <a:pt x="455" y="682"/>
                  </a:lnTo>
                  <a:lnTo>
                    <a:pt x="453" y="682"/>
                  </a:lnTo>
                  <a:lnTo>
                    <a:pt x="453" y="680"/>
                  </a:lnTo>
                  <a:lnTo>
                    <a:pt x="453" y="678"/>
                  </a:lnTo>
                  <a:lnTo>
                    <a:pt x="453" y="676"/>
                  </a:lnTo>
                  <a:lnTo>
                    <a:pt x="453" y="674"/>
                  </a:lnTo>
                  <a:lnTo>
                    <a:pt x="453" y="672"/>
                  </a:lnTo>
                  <a:lnTo>
                    <a:pt x="452" y="672"/>
                  </a:lnTo>
                  <a:lnTo>
                    <a:pt x="452" y="670"/>
                  </a:lnTo>
                  <a:lnTo>
                    <a:pt x="450" y="668"/>
                  </a:lnTo>
                  <a:lnTo>
                    <a:pt x="450" y="666"/>
                  </a:lnTo>
                  <a:lnTo>
                    <a:pt x="448" y="664"/>
                  </a:lnTo>
                  <a:lnTo>
                    <a:pt x="448" y="662"/>
                  </a:lnTo>
                  <a:lnTo>
                    <a:pt x="448" y="660"/>
                  </a:lnTo>
                  <a:lnTo>
                    <a:pt x="446" y="658"/>
                  </a:lnTo>
                  <a:lnTo>
                    <a:pt x="446" y="656"/>
                  </a:lnTo>
                  <a:lnTo>
                    <a:pt x="446" y="654"/>
                  </a:lnTo>
                  <a:lnTo>
                    <a:pt x="444" y="654"/>
                  </a:lnTo>
                  <a:lnTo>
                    <a:pt x="432" y="652"/>
                  </a:lnTo>
                  <a:lnTo>
                    <a:pt x="430" y="652"/>
                  </a:lnTo>
                  <a:lnTo>
                    <a:pt x="428" y="650"/>
                  </a:lnTo>
                  <a:lnTo>
                    <a:pt x="426" y="650"/>
                  </a:lnTo>
                  <a:lnTo>
                    <a:pt x="424" y="650"/>
                  </a:lnTo>
                  <a:lnTo>
                    <a:pt x="422" y="650"/>
                  </a:lnTo>
                  <a:lnTo>
                    <a:pt x="422" y="648"/>
                  </a:lnTo>
                  <a:lnTo>
                    <a:pt x="420" y="648"/>
                  </a:lnTo>
                  <a:lnTo>
                    <a:pt x="418" y="648"/>
                  </a:lnTo>
                  <a:lnTo>
                    <a:pt x="416" y="648"/>
                  </a:lnTo>
                  <a:lnTo>
                    <a:pt x="414" y="648"/>
                  </a:lnTo>
                  <a:lnTo>
                    <a:pt x="410" y="650"/>
                  </a:lnTo>
                  <a:lnTo>
                    <a:pt x="408" y="650"/>
                  </a:lnTo>
                  <a:lnTo>
                    <a:pt x="406" y="650"/>
                  </a:lnTo>
                  <a:lnTo>
                    <a:pt x="402" y="652"/>
                  </a:lnTo>
                  <a:lnTo>
                    <a:pt x="400" y="652"/>
                  </a:lnTo>
                  <a:lnTo>
                    <a:pt x="396" y="652"/>
                  </a:lnTo>
                  <a:lnTo>
                    <a:pt x="392" y="654"/>
                  </a:lnTo>
                  <a:lnTo>
                    <a:pt x="392" y="652"/>
                  </a:lnTo>
                  <a:lnTo>
                    <a:pt x="394" y="650"/>
                  </a:lnTo>
                  <a:lnTo>
                    <a:pt x="394" y="648"/>
                  </a:lnTo>
                  <a:lnTo>
                    <a:pt x="396" y="648"/>
                  </a:lnTo>
                  <a:lnTo>
                    <a:pt x="396" y="646"/>
                  </a:lnTo>
                  <a:lnTo>
                    <a:pt x="396" y="644"/>
                  </a:lnTo>
                  <a:lnTo>
                    <a:pt x="398" y="644"/>
                  </a:lnTo>
                  <a:lnTo>
                    <a:pt x="398" y="642"/>
                  </a:lnTo>
                  <a:lnTo>
                    <a:pt x="400" y="640"/>
                  </a:lnTo>
                  <a:lnTo>
                    <a:pt x="400" y="638"/>
                  </a:lnTo>
                  <a:lnTo>
                    <a:pt x="402" y="636"/>
                  </a:lnTo>
                  <a:lnTo>
                    <a:pt x="402" y="634"/>
                  </a:lnTo>
                  <a:lnTo>
                    <a:pt x="404" y="632"/>
                  </a:lnTo>
                  <a:lnTo>
                    <a:pt x="406" y="630"/>
                  </a:lnTo>
                  <a:lnTo>
                    <a:pt x="408" y="628"/>
                  </a:lnTo>
                  <a:lnTo>
                    <a:pt x="410" y="625"/>
                  </a:lnTo>
                  <a:lnTo>
                    <a:pt x="412" y="625"/>
                  </a:lnTo>
                  <a:lnTo>
                    <a:pt x="412" y="623"/>
                  </a:lnTo>
                  <a:lnTo>
                    <a:pt x="414" y="619"/>
                  </a:lnTo>
                  <a:lnTo>
                    <a:pt x="414" y="617"/>
                  </a:lnTo>
                  <a:lnTo>
                    <a:pt x="416" y="615"/>
                  </a:lnTo>
                  <a:lnTo>
                    <a:pt x="416" y="613"/>
                  </a:lnTo>
                  <a:lnTo>
                    <a:pt x="418" y="613"/>
                  </a:lnTo>
                  <a:lnTo>
                    <a:pt x="418" y="611"/>
                  </a:lnTo>
                  <a:lnTo>
                    <a:pt x="420" y="609"/>
                  </a:lnTo>
                  <a:lnTo>
                    <a:pt x="422" y="609"/>
                  </a:lnTo>
                  <a:lnTo>
                    <a:pt x="424" y="607"/>
                  </a:lnTo>
                  <a:lnTo>
                    <a:pt x="426" y="605"/>
                  </a:lnTo>
                  <a:lnTo>
                    <a:pt x="426" y="603"/>
                  </a:lnTo>
                  <a:lnTo>
                    <a:pt x="426" y="601"/>
                  </a:lnTo>
                  <a:lnTo>
                    <a:pt x="432" y="599"/>
                  </a:lnTo>
                  <a:lnTo>
                    <a:pt x="432" y="597"/>
                  </a:lnTo>
                  <a:lnTo>
                    <a:pt x="436" y="597"/>
                  </a:lnTo>
                  <a:lnTo>
                    <a:pt x="438" y="595"/>
                  </a:lnTo>
                  <a:lnTo>
                    <a:pt x="436" y="591"/>
                  </a:lnTo>
                  <a:lnTo>
                    <a:pt x="436" y="589"/>
                  </a:lnTo>
                  <a:lnTo>
                    <a:pt x="434" y="587"/>
                  </a:lnTo>
                  <a:lnTo>
                    <a:pt x="432" y="585"/>
                  </a:lnTo>
                  <a:lnTo>
                    <a:pt x="430" y="585"/>
                  </a:lnTo>
                  <a:lnTo>
                    <a:pt x="428" y="583"/>
                  </a:lnTo>
                  <a:lnTo>
                    <a:pt x="426" y="583"/>
                  </a:lnTo>
                  <a:lnTo>
                    <a:pt x="424" y="581"/>
                  </a:lnTo>
                  <a:lnTo>
                    <a:pt x="420" y="579"/>
                  </a:lnTo>
                  <a:lnTo>
                    <a:pt x="418" y="579"/>
                  </a:lnTo>
                  <a:lnTo>
                    <a:pt x="416" y="577"/>
                  </a:lnTo>
                  <a:lnTo>
                    <a:pt x="416" y="575"/>
                  </a:lnTo>
                  <a:lnTo>
                    <a:pt x="418" y="575"/>
                  </a:lnTo>
                  <a:lnTo>
                    <a:pt x="420" y="575"/>
                  </a:lnTo>
                  <a:lnTo>
                    <a:pt x="422" y="575"/>
                  </a:lnTo>
                  <a:lnTo>
                    <a:pt x="424" y="575"/>
                  </a:lnTo>
                  <a:lnTo>
                    <a:pt x="426" y="575"/>
                  </a:lnTo>
                  <a:lnTo>
                    <a:pt x="426" y="573"/>
                  </a:lnTo>
                  <a:lnTo>
                    <a:pt x="428" y="573"/>
                  </a:lnTo>
                  <a:lnTo>
                    <a:pt x="430" y="573"/>
                  </a:lnTo>
                  <a:lnTo>
                    <a:pt x="430" y="575"/>
                  </a:lnTo>
                  <a:lnTo>
                    <a:pt x="432" y="575"/>
                  </a:lnTo>
                  <a:lnTo>
                    <a:pt x="434" y="577"/>
                  </a:lnTo>
                  <a:lnTo>
                    <a:pt x="436" y="575"/>
                  </a:lnTo>
                  <a:lnTo>
                    <a:pt x="436" y="573"/>
                  </a:lnTo>
                  <a:lnTo>
                    <a:pt x="436" y="571"/>
                  </a:lnTo>
                  <a:lnTo>
                    <a:pt x="434" y="571"/>
                  </a:lnTo>
                  <a:lnTo>
                    <a:pt x="434" y="569"/>
                  </a:lnTo>
                  <a:lnTo>
                    <a:pt x="434" y="567"/>
                  </a:lnTo>
                  <a:lnTo>
                    <a:pt x="434" y="565"/>
                  </a:lnTo>
                  <a:lnTo>
                    <a:pt x="432" y="563"/>
                  </a:lnTo>
                  <a:lnTo>
                    <a:pt x="432" y="561"/>
                  </a:lnTo>
                  <a:lnTo>
                    <a:pt x="432" y="560"/>
                  </a:lnTo>
                  <a:lnTo>
                    <a:pt x="432" y="558"/>
                  </a:lnTo>
                  <a:lnTo>
                    <a:pt x="432" y="556"/>
                  </a:lnTo>
                  <a:lnTo>
                    <a:pt x="430" y="556"/>
                  </a:lnTo>
                  <a:lnTo>
                    <a:pt x="430" y="554"/>
                  </a:lnTo>
                  <a:lnTo>
                    <a:pt x="428" y="554"/>
                  </a:lnTo>
                  <a:lnTo>
                    <a:pt x="428" y="556"/>
                  </a:lnTo>
                  <a:lnTo>
                    <a:pt x="426" y="556"/>
                  </a:lnTo>
                  <a:lnTo>
                    <a:pt x="424" y="556"/>
                  </a:lnTo>
                  <a:lnTo>
                    <a:pt x="422" y="556"/>
                  </a:lnTo>
                  <a:lnTo>
                    <a:pt x="420" y="556"/>
                  </a:lnTo>
                  <a:lnTo>
                    <a:pt x="418" y="556"/>
                  </a:lnTo>
                  <a:lnTo>
                    <a:pt x="416" y="556"/>
                  </a:lnTo>
                  <a:lnTo>
                    <a:pt x="414" y="556"/>
                  </a:lnTo>
                  <a:lnTo>
                    <a:pt x="414" y="558"/>
                  </a:lnTo>
                  <a:lnTo>
                    <a:pt x="412" y="558"/>
                  </a:lnTo>
                  <a:lnTo>
                    <a:pt x="408" y="558"/>
                  </a:lnTo>
                  <a:lnTo>
                    <a:pt x="408" y="556"/>
                  </a:lnTo>
                  <a:lnTo>
                    <a:pt x="406" y="556"/>
                  </a:lnTo>
                  <a:lnTo>
                    <a:pt x="404" y="556"/>
                  </a:lnTo>
                  <a:lnTo>
                    <a:pt x="402" y="556"/>
                  </a:lnTo>
                  <a:lnTo>
                    <a:pt x="400" y="554"/>
                  </a:lnTo>
                  <a:lnTo>
                    <a:pt x="398" y="554"/>
                  </a:lnTo>
                  <a:lnTo>
                    <a:pt x="396" y="556"/>
                  </a:lnTo>
                  <a:lnTo>
                    <a:pt x="394" y="556"/>
                  </a:lnTo>
                  <a:lnTo>
                    <a:pt x="394" y="558"/>
                  </a:lnTo>
                  <a:lnTo>
                    <a:pt x="392" y="558"/>
                  </a:lnTo>
                  <a:lnTo>
                    <a:pt x="390" y="556"/>
                  </a:lnTo>
                  <a:lnTo>
                    <a:pt x="390" y="554"/>
                  </a:lnTo>
                  <a:lnTo>
                    <a:pt x="390" y="552"/>
                  </a:lnTo>
                  <a:lnTo>
                    <a:pt x="390" y="550"/>
                  </a:lnTo>
                  <a:lnTo>
                    <a:pt x="388" y="548"/>
                  </a:lnTo>
                  <a:lnTo>
                    <a:pt x="390" y="546"/>
                  </a:lnTo>
                  <a:lnTo>
                    <a:pt x="388" y="544"/>
                  </a:lnTo>
                  <a:lnTo>
                    <a:pt x="390" y="544"/>
                  </a:lnTo>
                  <a:lnTo>
                    <a:pt x="392" y="542"/>
                  </a:lnTo>
                  <a:lnTo>
                    <a:pt x="392" y="540"/>
                  </a:lnTo>
                  <a:lnTo>
                    <a:pt x="392" y="538"/>
                  </a:lnTo>
                  <a:lnTo>
                    <a:pt x="390" y="536"/>
                  </a:lnTo>
                  <a:lnTo>
                    <a:pt x="390" y="534"/>
                  </a:lnTo>
                  <a:lnTo>
                    <a:pt x="392" y="532"/>
                  </a:lnTo>
                  <a:lnTo>
                    <a:pt x="396" y="530"/>
                  </a:lnTo>
                  <a:lnTo>
                    <a:pt x="398" y="528"/>
                  </a:lnTo>
                  <a:lnTo>
                    <a:pt x="400" y="528"/>
                  </a:lnTo>
                  <a:lnTo>
                    <a:pt x="400" y="526"/>
                  </a:lnTo>
                  <a:lnTo>
                    <a:pt x="402" y="526"/>
                  </a:lnTo>
                  <a:lnTo>
                    <a:pt x="406" y="524"/>
                  </a:lnTo>
                  <a:lnTo>
                    <a:pt x="402" y="520"/>
                  </a:lnTo>
                  <a:lnTo>
                    <a:pt x="402" y="518"/>
                  </a:lnTo>
                  <a:lnTo>
                    <a:pt x="402" y="516"/>
                  </a:lnTo>
                  <a:lnTo>
                    <a:pt x="400" y="514"/>
                  </a:lnTo>
                  <a:lnTo>
                    <a:pt x="400" y="512"/>
                  </a:lnTo>
                  <a:lnTo>
                    <a:pt x="400" y="510"/>
                  </a:lnTo>
                  <a:lnTo>
                    <a:pt x="398" y="510"/>
                  </a:lnTo>
                  <a:lnTo>
                    <a:pt x="398" y="508"/>
                  </a:lnTo>
                  <a:lnTo>
                    <a:pt x="398" y="506"/>
                  </a:lnTo>
                  <a:lnTo>
                    <a:pt x="396" y="506"/>
                  </a:lnTo>
                  <a:lnTo>
                    <a:pt x="396" y="504"/>
                  </a:lnTo>
                  <a:lnTo>
                    <a:pt x="396" y="502"/>
                  </a:lnTo>
                  <a:lnTo>
                    <a:pt x="396" y="500"/>
                  </a:lnTo>
                  <a:lnTo>
                    <a:pt x="394" y="496"/>
                  </a:lnTo>
                  <a:lnTo>
                    <a:pt x="392" y="494"/>
                  </a:lnTo>
                  <a:lnTo>
                    <a:pt x="392" y="493"/>
                  </a:lnTo>
                  <a:lnTo>
                    <a:pt x="392" y="491"/>
                  </a:lnTo>
                  <a:lnTo>
                    <a:pt x="392" y="489"/>
                  </a:lnTo>
                  <a:lnTo>
                    <a:pt x="390" y="487"/>
                  </a:lnTo>
                  <a:lnTo>
                    <a:pt x="390" y="485"/>
                  </a:lnTo>
                  <a:lnTo>
                    <a:pt x="388" y="485"/>
                  </a:lnTo>
                  <a:lnTo>
                    <a:pt x="386" y="483"/>
                  </a:lnTo>
                  <a:lnTo>
                    <a:pt x="384" y="481"/>
                  </a:lnTo>
                  <a:lnTo>
                    <a:pt x="384" y="479"/>
                  </a:lnTo>
                  <a:lnTo>
                    <a:pt x="384" y="477"/>
                  </a:lnTo>
                  <a:lnTo>
                    <a:pt x="383" y="475"/>
                  </a:lnTo>
                  <a:lnTo>
                    <a:pt x="383" y="473"/>
                  </a:lnTo>
                  <a:lnTo>
                    <a:pt x="383" y="471"/>
                  </a:lnTo>
                  <a:lnTo>
                    <a:pt x="381" y="467"/>
                  </a:lnTo>
                  <a:lnTo>
                    <a:pt x="381" y="465"/>
                  </a:lnTo>
                  <a:lnTo>
                    <a:pt x="379" y="463"/>
                  </a:lnTo>
                  <a:lnTo>
                    <a:pt x="377" y="455"/>
                  </a:lnTo>
                  <a:lnTo>
                    <a:pt x="377" y="453"/>
                  </a:lnTo>
                  <a:lnTo>
                    <a:pt x="373" y="449"/>
                  </a:lnTo>
                  <a:lnTo>
                    <a:pt x="371" y="447"/>
                  </a:lnTo>
                  <a:lnTo>
                    <a:pt x="371" y="445"/>
                  </a:lnTo>
                  <a:lnTo>
                    <a:pt x="369" y="443"/>
                  </a:lnTo>
                  <a:lnTo>
                    <a:pt x="367" y="441"/>
                  </a:lnTo>
                  <a:lnTo>
                    <a:pt x="365" y="439"/>
                  </a:lnTo>
                  <a:lnTo>
                    <a:pt x="365" y="437"/>
                  </a:lnTo>
                  <a:lnTo>
                    <a:pt x="363" y="437"/>
                  </a:lnTo>
                  <a:lnTo>
                    <a:pt x="363" y="435"/>
                  </a:lnTo>
                  <a:lnTo>
                    <a:pt x="361" y="435"/>
                  </a:lnTo>
                  <a:lnTo>
                    <a:pt x="361" y="433"/>
                  </a:lnTo>
                  <a:lnTo>
                    <a:pt x="359" y="431"/>
                  </a:lnTo>
                  <a:lnTo>
                    <a:pt x="357" y="431"/>
                  </a:lnTo>
                  <a:lnTo>
                    <a:pt x="355" y="429"/>
                  </a:lnTo>
                  <a:lnTo>
                    <a:pt x="353" y="427"/>
                  </a:lnTo>
                  <a:lnTo>
                    <a:pt x="351" y="427"/>
                  </a:lnTo>
                  <a:lnTo>
                    <a:pt x="349" y="426"/>
                  </a:lnTo>
                  <a:lnTo>
                    <a:pt x="349" y="424"/>
                  </a:lnTo>
                  <a:lnTo>
                    <a:pt x="349" y="422"/>
                  </a:lnTo>
                  <a:lnTo>
                    <a:pt x="349" y="420"/>
                  </a:lnTo>
                  <a:lnTo>
                    <a:pt x="349" y="418"/>
                  </a:lnTo>
                  <a:lnTo>
                    <a:pt x="347" y="418"/>
                  </a:lnTo>
                  <a:lnTo>
                    <a:pt x="347" y="416"/>
                  </a:lnTo>
                  <a:lnTo>
                    <a:pt x="345" y="414"/>
                  </a:lnTo>
                  <a:lnTo>
                    <a:pt x="345" y="412"/>
                  </a:lnTo>
                  <a:lnTo>
                    <a:pt x="343" y="410"/>
                  </a:lnTo>
                  <a:lnTo>
                    <a:pt x="343" y="408"/>
                  </a:lnTo>
                  <a:lnTo>
                    <a:pt x="343" y="406"/>
                  </a:lnTo>
                  <a:lnTo>
                    <a:pt x="341" y="404"/>
                  </a:lnTo>
                  <a:lnTo>
                    <a:pt x="341" y="400"/>
                  </a:lnTo>
                  <a:lnTo>
                    <a:pt x="339" y="398"/>
                  </a:lnTo>
                  <a:lnTo>
                    <a:pt x="339" y="396"/>
                  </a:lnTo>
                  <a:lnTo>
                    <a:pt x="337" y="396"/>
                  </a:lnTo>
                  <a:lnTo>
                    <a:pt x="335" y="396"/>
                  </a:lnTo>
                  <a:lnTo>
                    <a:pt x="333" y="396"/>
                  </a:lnTo>
                  <a:lnTo>
                    <a:pt x="331" y="396"/>
                  </a:lnTo>
                  <a:lnTo>
                    <a:pt x="329" y="396"/>
                  </a:lnTo>
                  <a:lnTo>
                    <a:pt x="327" y="396"/>
                  </a:lnTo>
                  <a:lnTo>
                    <a:pt x="325" y="396"/>
                  </a:lnTo>
                  <a:lnTo>
                    <a:pt x="325" y="398"/>
                  </a:lnTo>
                  <a:lnTo>
                    <a:pt x="323" y="398"/>
                  </a:lnTo>
                  <a:lnTo>
                    <a:pt x="321" y="400"/>
                  </a:lnTo>
                  <a:lnTo>
                    <a:pt x="319" y="400"/>
                  </a:lnTo>
                  <a:lnTo>
                    <a:pt x="317" y="400"/>
                  </a:lnTo>
                  <a:lnTo>
                    <a:pt x="315" y="402"/>
                  </a:lnTo>
                  <a:lnTo>
                    <a:pt x="314" y="402"/>
                  </a:lnTo>
                  <a:lnTo>
                    <a:pt x="312" y="402"/>
                  </a:lnTo>
                  <a:lnTo>
                    <a:pt x="312" y="404"/>
                  </a:lnTo>
                  <a:lnTo>
                    <a:pt x="310" y="404"/>
                  </a:lnTo>
                  <a:lnTo>
                    <a:pt x="310" y="406"/>
                  </a:lnTo>
                  <a:lnTo>
                    <a:pt x="308" y="406"/>
                  </a:lnTo>
                  <a:lnTo>
                    <a:pt x="306" y="406"/>
                  </a:lnTo>
                  <a:lnTo>
                    <a:pt x="304" y="408"/>
                  </a:lnTo>
                  <a:lnTo>
                    <a:pt x="302" y="408"/>
                  </a:lnTo>
                  <a:lnTo>
                    <a:pt x="300" y="410"/>
                  </a:lnTo>
                  <a:lnTo>
                    <a:pt x="298" y="412"/>
                  </a:lnTo>
                  <a:lnTo>
                    <a:pt x="298" y="414"/>
                  </a:lnTo>
                  <a:lnTo>
                    <a:pt x="296" y="416"/>
                  </a:lnTo>
                  <a:lnTo>
                    <a:pt x="294" y="422"/>
                  </a:lnTo>
                  <a:lnTo>
                    <a:pt x="290" y="426"/>
                  </a:lnTo>
                  <a:lnTo>
                    <a:pt x="282" y="429"/>
                  </a:lnTo>
                  <a:lnTo>
                    <a:pt x="280" y="429"/>
                  </a:lnTo>
                  <a:lnTo>
                    <a:pt x="278" y="431"/>
                  </a:lnTo>
                  <a:lnTo>
                    <a:pt x="276" y="431"/>
                  </a:lnTo>
                  <a:lnTo>
                    <a:pt x="274" y="431"/>
                  </a:lnTo>
                  <a:lnTo>
                    <a:pt x="270" y="431"/>
                  </a:lnTo>
                  <a:lnTo>
                    <a:pt x="268" y="431"/>
                  </a:lnTo>
                  <a:lnTo>
                    <a:pt x="264" y="431"/>
                  </a:lnTo>
                  <a:lnTo>
                    <a:pt x="260" y="431"/>
                  </a:lnTo>
                  <a:lnTo>
                    <a:pt x="256" y="431"/>
                  </a:lnTo>
                  <a:lnTo>
                    <a:pt x="254" y="431"/>
                  </a:lnTo>
                  <a:lnTo>
                    <a:pt x="254" y="429"/>
                  </a:lnTo>
                  <a:lnTo>
                    <a:pt x="252" y="429"/>
                  </a:lnTo>
                  <a:lnTo>
                    <a:pt x="250" y="427"/>
                  </a:lnTo>
                  <a:lnTo>
                    <a:pt x="250" y="426"/>
                  </a:lnTo>
                  <a:lnTo>
                    <a:pt x="248" y="422"/>
                  </a:lnTo>
                  <a:lnTo>
                    <a:pt x="248" y="424"/>
                  </a:lnTo>
                  <a:lnTo>
                    <a:pt x="246" y="426"/>
                  </a:lnTo>
                  <a:lnTo>
                    <a:pt x="245" y="427"/>
                  </a:lnTo>
                  <a:lnTo>
                    <a:pt x="243" y="427"/>
                  </a:lnTo>
                  <a:lnTo>
                    <a:pt x="241" y="427"/>
                  </a:lnTo>
                  <a:lnTo>
                    <a:pt x="239" y="427"/>
                  </a:lnTo>
                  <a:lnTo>
                    <a:pt x="235" y="429"/>
                  </a:lnTo>
                  <a:lnTo>
                    <a:pt x="233" y="429"/>
                  </a:lnTo>
                  <a:lnTo>
                    <a:pt x="231" y="429"/>
                  </a:lnTo>
                  <a:lnTo>
                    <a:pt x="225" y="435"/>
                  </a:lnTo>
                  <a:lnTo>
                    <a:pt x="223" y="437"/>
                  </a:lnTo>
                  <a:lnTo>
                    <a:pt x="219" y="437"/>
                  </a:lnTo>
                  <a:lnTo>
                    <a:pt x="213" y="437"/>
                  </a:lnTo>
                  <a:lnTo>
                    <a:pt x="213" y="435"/>
                  </a:lnTo>
                  <a:lnTo>
                    <a:pt x="213" y="431"/>
                  </a:lnTo>
                  <a:lnTo>
                    <a:pt x="213" y="429"/>
                  </a:lnTo>
                  <a:lnTo>
                    <a:pt x="211" y="427"/>
                  </a:lnTo>
                  <a:lnTo>
                    <a:pt x="211" y="426"/>
                  </a:lnTo>
                  <a:lnTo>
                    <a:pt x="211" y="424"/>
                  </a:lnTo>
                  <a:lnTo>
                    <a:pt x="211" y="422"/>
                  </a:lnTo>
                  <a:lnTo>
                    <a:pt x="211" y="420"/>
                  </a:lnTo>
                  <a:lnTo>
                    <a:pt x="209" y="418"/>
                  </a:lnTo>
                  <a:lnTo>
                    <a:pt x="209" y="416"/>
                  </a:lnTo>
                  <a:lnTo>
                    <a:pt x="209" y="414"/>
                  </a:lnTo>
                  <a:lnTo>
                    <a:pt x="207" y="414"/>
                  </a:lnTo>
                  <a:lnTo>
                    <a:pt x="205" y="416"/>
                  </a:lnTo>
                  <a:lnTo>
                    <a:pt x="203" y="416"/>
                  </a:lnTo>
                  <a:lnTo>
                    <a:pt x="201" y="416"/>
                  </a:lnTo>
                  <a:lnTo>
                    <a:pt x="201" y="418"/>
                  </a:lnTo>
                  <a:lnTo>
                    <a:pt x="199" y="418"/>
                  </a:lnTo>
                  <a:lnTo>
                    <a:pt x="197" y="418"/>
                  </a:lnTo>
                  <a:lnTo>
                    <a:pt x="197" y="420"/>
                  </a:lnTo>
                  <a:lnTo>
                    <a:pt x="195" y="420"/>
                  </a:lnTo>
                  <a:lnTo>
                    <a:pt x="193" y="420"/>
                  </a:lnTo>
                  <a:lnTo>
                    <a:pt x="193" y="418"/>
                  </a:lnTo>
                  <a:lnTo>
                    <a:pt x="193" y="416"/>
                  </a:lnTo>
                  <a:lnTo>
                    <a:pt x="193" y="414"/>
                  </a:lnTo>
                  <a:lnTo>
                    <a:pt x="193" y="412"/>
                  </a:lnTo>
                  <a:lnTo>
                    <a:pt x="193" y="410"/>
                  </a:lnTo>
                  <a:lnTo>
                    <a:pt x="193" y="406"/>
                  </a:lnTo>
                  <a:lnTo>
                    <a:pt x="193" y="404"/>
                  </a:lnTo>
                  <a:lnTo>
                    <a:pt x="191" y="400"/>
                  </a:lnTo>
                  <a:lnTo>
                    <a:pt x="191" y="398"/>
                  </a:lnTo>
                  <a:lnTo>
                    <a:pt x="191" y="392"/>
                  </a:lnTo>
                  <a:lnTo>
                    <a:pt x="187" y="390"/>
                  </a:lnTo>
                  <a:lnTo>
                    <a:pt x="185" y="390"/>
                  </a:lnTo>
                  <a:lnTo>
                    <a:pt x="183" y="392"/>
                  </a:lnTo>
                  <a:lnTo>
                    <a:pt x="181" y="392"/>
                  </a:lnTo>
                  <a:lnTo>
                    <a:pt x="179" y="392"/>
                  </a:lnTo>
                  <a:lnTo>
                    <a:pt x="177" y="392"/>
                  </a:lnTo>
                  <a:lnTo>
                    <a:pt x="176" y="394"/>
                  </a:lnTo>
                  <a:lnTo>
                    <a:pt x="174" y="394"/>
                  </a:lnTo>
                  <a:lnTo>
                    <a:pt x="172" y="396"/>
                  </a:lnTo>
                  <a:lnTo>
                    <a:pt x="170" y="396"/>
                  </a:lnTo>
                  <a:lnTo>
                    <a:pt x="166" y="398"/>
                  </a:lnTo>
                  <a:lnTo>
                    <a:pt x="164" y="398"/>
                  </a:lnTo>
                  <a:lnTo>
                    <a:pt x="162" y="398"/>
                  </a:lnTo>
                  <a:lnTo>
                    <a:pt x="162" y="400"/>
                  </a:lnTo>
                  <a:lnTo>
                    <a:pt x="164" y="400"/>
                  </a:lnTo>
                  <a:lnTo>
                    <a:pt x="164" y="402"/>
                  </a:lnTo>
                  <a:lnTo>
                    <a:pt x="168" y="406"/>
                  </a:lnTo>
                  <a:lnTo>
                    <a:pt x="168" y="408"/>
                  </a:lnTo>
                  <a:lnTo>
                    <a:pt x="170" y="410"/>
                  </a:lnTo>
                  <a:lnTo>
                    <a:pt x="174" y="414"/>
                  </a:lnTo>
                  <a:lnTo>
                    <a:pt x="174" y="416"/>
                  </a:lnTo>
                  <a:lnTo>
                    <a:pt x="176" y="418"/>
                  </a:lnTo>
                  <a:lnTo>
                    <a:pt x="177" y="424"/>
                  </a:lnTo>
                  <a:lnTo>
                    <a:pt x="177" y="427"/>
                  </a:lnTo>
                  <a:lnTo>
                    <a:pt x="177" y="429"/>
                  </a:lnTo>
                  <a:lnTo>
                    <a:pt x="177" y="433"/>
                  </a:lnTo>
                  <a:lnTo>
                    <a:pt x="177" y="435"/>
                  </a:lnTo>
                  <a:lnTo>
                    <a:pt x="176" y="435"/>
                  </a:lnTo>
                  <a:lnTo>
                    <a:pt x="174" y="437"/>
                  </a:lnTo>
                  <a:lnTo>
                    <a:pt x="172" y="437"/>
                  </a:lnTo>
                  <a:lnTo>
                    <a:pt x="172" y="439"/>
                  </a:lnTo>
                  <a:lnTo>
                    <a:pt x="172" y="441"/>
                  </a:lnTo>
                  <a:lnTo>
                    <a:pt x="170" y="441"/>
                  </a:lnTo>
                  <a:lnTo>
                    <a:pt x="168" y="441"/>
                  </a:lnTo>
                  <a:lnTo>
                    <a:pt x="166" y="441"/>
                  </a:lnTo>
                  <a:lnTo>
                    <a:pt x="166" y="443"/>
                  </a:lnTo>
                  <a:lnTo>
                    <a:pt x="164" y="443"/>
                  </a:lnTo>
                  <a:lnTo>
                    <a:pt x="162" y="443"/>
                  </a:lnTo>
                  <a:lnTo>
                    <a:pt x="162" y="445"/>
                  </a:lnTo>
                  <a:lnTo>
                    <a:pt x="162" y="443"/>
                  </a:lnTo>
                  <a:lnTo>
                    <a:pt x="160" y="445"/>
                  </a:lnTo>
                  <a:lnTo>
                    <a:pt x="158" y="445"/>
                  </a:lnTo>
                  <a:lnTo>
                    <a:pt x="156" y="445"/>
                  </a:lnTo>
                  <a:lnTo>
                    <a:pt x="154" y="445"/>
                  </a:lnTo>
                  <a:lnTo>
                    <a:pt x="152" y="445"/>
                  </a:lnTo>
                  <a:lnTo>
                    <a:pt x="152" y="443"/>
                  </a:lnTo>
                  <a:lnTo>
                    <a:pt x="150" y="441"/>
                  </a:lnTo>
                  <a:lnTo>
                    <a:pt x="150" y="439"/>
                  </a:lnTo>
                  <a:lnTo>
                    <a:pt x="150" y="435"/>
                  </a:lnTo>
                  <a:lnTo>
                    <a:pt x="150" y="433"/>
                  </a:lnTo>
                  <a:lnTo>
                    <a:pt x="150" y="431"/>
                  </a:lnTo>
                  <a:lnTo>
                    <a:pt x="150" y="429"/>
                  </a:lnTo>
                  <a:lnTo>
                    <a:pt x="150" y="427"/>
                  </a:lnTo>
                  <a:lnTo>
                    <a:pt x="148" y="426"/>
                  </a:lnTo>
                  <a:lnTo>
                    <a:pt x="148" y="424"/>
                  </a:lnTo>
                  <a:lnTo>
                    <a:pt x="148" y="422"/>
                  </a:lnTo>
                  <a:lnTo>
                    <a:pt x="144" y="420"/>
                  </a:lnTo>
                  <a:lnTo>
                    <a:pt x="142" y="420"/>
                  </a:lnTo>
                  <a:lnTo>
                    <a:pt x="136" y="420"/>
                  </a:lnTo>
                  <a:lnTo>
                    <a:pt x="130" y="420"/>
                  </a:lnTo>
                  <a:lnTo>
                    <a:pt x="124" y="418"/>
                  </a:lnTo>
                  <a:lnTo>
                    <a:pt x="116" y="418"/>
                  </a:lnTo>
                  <a:lnTo>
                    <a:pt x="112" y="418"/>
                  </a:lnTo>
                  <a:lnTo>
                    <a:pt x="108" y="416"/>
                  </a:lnTo>
                  <a:lnTo>
                    <a:pt x="107" y="416"/>
                  </a:lnTo>
                  <a:lnTo>
                    <a:pt x="103" y="416"/>
                  </a:lnTo>
                  <a:lnTo>
                    <a:pt x="101" y="416"/>
                  </a:lnTo>
                  <a:lnTo>
                    <a:pt x="101" y="414"/>
                  </a:lnTo>
                  <a:lnTo>
                    <a:pt x="101" y="412"/>
                  </a:lnTo>
                  <a:lnTo>
                    <a:pt x="101" y="410"/>
                  </a:lnTo>
                  <a:lnTo>
                    <a:pt x="99" y="404"/>
                  </a:lnTo>
                  <a:lnTo>
                    <a:pt x="99" y="402"/>
                  </a:lnTo>
                  <a:lnTo>
                    <a:pt x="99" y="400"/>
                  </a:lnTo>
                  <a:lnTo>
                    <a:pt x="99" y="398"/>
                  </a:lnTo>
                  <a:lnTo>
                    <a:pt x="99" y="396"/>
                  </a:lnTo>
                  <a:lnTo>
                    <a:pt x="99" y="394"/>
                  </a:lnTo>
                  <a:lnTo>
                    <a:pt x="99" y="392"/>
                  </a:lnTo>
                  <a:lnTo>
                    <a:pt x="95" y="394"/>
                  </a:lnTo>
                  <a:lnTo>
                    <a:pt x="93" y="396"/>
                  </a:lnTo>
                  <a:lnTo>
                    <a:pt x="89" y="398"/>
                  </a:lnTo>
                  <a:lnTo>
                    <a:pt x="87" y="398"/>
                  </a:lnTo>
                  <a:lnTo>
                    <a:pt x="85" y="398"/>
                  </a:lnTo>
                  <a:lnTo>
                    <a:pt x="81" y="400"/>
                  </a:lnTo>
                  <a:lnTo>
                    <a:pt x="73" y="394"/>
                  </a:lnTo>
                  <a:lnTo>
                    <a:pt x="71" y="394"/>
                  </a:lnTo>
                  <a:lnTo>
                    <a:pt x="67" y="392"/>
                  </a:lnTo>
                  <a:lnTo>
                    <a:pt x="67" y="390"/>
                  </a:lnTo>
                  <a:lnTo>
                    <a:pt x="65" y="390"/>
                  </a:lnTo>
                  <a:lnTo>
                    <a:pt x="61" y="388"/>
                  </a:lnTo>
                  <a:lnTo>
                    <a:pt x="59" y="388"/>
                  </a:lnTo>
                  <a:lnTo>
                    <a:pt x="57" y="388"/>
                  </a:lnTo>
                  <a:lnTo>
                    <a:pt x="57" y="386"/>
                  </a:lnTo>
                  <a:lnTo>
                    <a:pt x="55" y="386"/>
                  </a:lnTo>
                  <a:lnTo>
                    <a:pt x="53" y="386"/>
                  </a:lnTo>
                  <a:lnTo>
                    <a:pt x="53" y="384"/>
                  </a:lnTo>
                  <a:lnTo>
                    <a:pt x="51" y="384"/>
                  </a:lnTo>
                  <a:lnTo>
                    <a:pt x="49" y="384"/>
                  </a:lnTo>
                  <a:lnTo>
                    <a:pt x="47" y="384"/>
                  </a:lnTo>
                  <a:lnTo>
                    <a:pt x="45" y="384"/>
                  </a:lnTo>
                  <a:lnTo>
                    <a:pt x="43" y="384"/>
                  </a:lnTo>
                  <a:lnTo>
                    <a:pt x="43" y="386"/>
                  </a:lnTo>
                  <a:lnTo>
                    <a:pt x="41" y="386"/>
                  </a:lnTo>
                  <a:lnTo>
                    <a:pt x="39" y="386"/>
                  </a:lnTo>
                  <a:lnTo>
                    <a:pt x="38" y="386"/>
                  </a:lnTo>
                  <a:lnTo>
                    <a:pt x="36" y="386"/>
                  </a:lnTo>
                  <a:lnTo>
                    <a:pt x="36" y="388"/>
                  </a:lnTo>
                  <a:lnTo>
                    <a:pt x="34" y="388"/>
                  </a:lnTo>
                  <a:lnTo>
                    <a:pt x="32" y="388"/>
                  </a:lnTo>
                  <a:lnTo>
                    <a:pt x="30" y="388"/>
                  </a:lnTo>
                  <a:lnTo>
                    <a:pt x="28" y="388"/>
                  </a:lnTo>
                  <a:lnTo>
                    <a:pt x="26" y="388"/>
                  </a:lnTo>
                  <a:lnTo>
                    <a:pt x="24" y="388"/>
                  </a:lnTo>
                  <a:lnTo>
                    <a:pt x="22" y="386"/>
                  </a:lnTo>
                  <a:lnTo>
                    <a:pt x="22" y="384"/>
                  </a:lnTo>
                  <a:lnTo>
                    <a:pt x="22" y="382"/>
                  </a:lnTo>
                  <a:lnTo>
                    <a:pt x="22" y="380"/>
                  </a:lnTo>
                  <a:lnTo>
                    <a:pt x="22" y="376"/>
                  </a:lnTo>
                  <a:lnTo>
                    <a:pt x="22" y="372"/>
                  </a:lnTo>
                  <a:lnTo>
                    <a:pt x="22" y="368"/>
                  </a:lnTo>
                  <a:lnTo>
                    <a:pt x="22" y="366"/>
                  </a:lnTo>
                  <a:lnTo>
                    <a:pt x="22" y="364"/>
                  </a:lnTo>
                  <a:lnTo>
                    <a:pt x="22" y="362"/>
                  </a:lnTo>
                  <a:lnTo>
                    <a:pt x="20" y="359"/>
                  </a:lnTo>
                  <a:lnTo>
                    <a:pt x="16" y="353"/>
                  </a:lnTo>
                  <a:lnTo>
                    <a:pt x="12" y="347"/>
                  </a:lnTo>
                  <a:lnTo>
                    <a:pt x="12" y="343"/>
                  </a:lnTo>
                  <a:lnTo>
                    <a:pt x="12" y="339"/>
                  </a:lnTo>
                  <a:lnTo>
                    <a:pt x="10" y="333"/>
                  </a:lnTo>
                  <a:lnTo>
                    <a:pt x="10" y="329"/>
                  </a:lnTo>
                  <a:lnTo>
                    <a:pt x="10" y="327"/>
                  </a:lnTo>
                  <a:lnTo>
                    <a:pt x="10" y="325"/>
                  </a:lnTo>
                  <a:lnTo>
                    <a:pt x="10" y="323"/>
                  </a:lnTo>
                  <a:lnTo>
                    <a:pt x="8" y="323"/>
                  </a:lnTo>
                  <a:lnTo>
                    <a:pt x="8" y="321"/>
                  </a:lnTo>
                  <a:lnTo>
                    <a:pt x="6" y="321"/>
                  </a:lnTo>
                  <a:lnTo>
                    <a:pt x="6" y="319"/>
                  </a:lnTo>
                  <a:lnTo>
                    <a:pt x="6" y="317"/>
                  </a:lnTo>
                  <a:lnTo>
                    <a:pt x="6" y="315"/>
                  </a:lnTo>
                  <a:lnTo>
                    <a:pt x="4" y="315"/>
                  </a:lnTo>
                  <a:lnTo>
                    <a:pt x="4" y="313"/>
                  </a:lnTo>
                  <a:lnTo>
                    <a:pt x="2" y="311"/>
                  </a:lnTo>
                  <a:lnTo>
                    <a:pt x="2" y="309"/>
                  </a:lnTo>
                  <a:lnTo>
                    <a:pt x="0" y="309"/>
                  </a:lnTo>
                  <a:lnTo>
                    <a:pt x="2" y="309"/>
                  </a:lnTo>
                  <a:lnTo>
                    <a:pt x="2" y="307"/>
                  </a:lnTo>
                  <a:lnTo>
                    <a:pt x="2" y="305"/>
                  </a:lnTo>
                  <a:lnTo>
                    <a:pt x="4" y="305"/>
                  </a:lnTo>
                  <a:lnTo>
                    <a:pt x="4" y="303"/>
                  </a:lnTo>
                  <a:lnTo>
                    <a:pt x="4" y="301"/>
                  </a:lnTo>
                  <a:lnTo>
                    <a:pt x="4" y="299"/>
                  </a:lnTo>
                  <a:lnTo>
                    <a:pt x="6" y="299"/>
                  </a:lnTo>
                  <a:lnTo>
                    <a:pt x="6" y="297"/>
                  </a:lnTo>
                  <a:lnTo>
                    <a:pt x="8" y="297"/>
                  </a:lnTo>
                  <a:lnTo>
                    <a:pt x="8" y="295"/>
                  </a:lnTo>
                  <a:lnTo>
                    <a:pt x="6" y="295"/>
                  </a:lnTo>
                  <a:lnTo>
                    <a:pt x="8" y="295"/>
                  </a:lnTo>
                  <a:lnTo>
                    <a:pt x="10" y="295"/>
                  </a:lnTo>
                  <a:lnTo>
                    <a:pt x="12" y="295"/>
                  </a:lnTo>
                  <a:lnTo>
                    <a:pt x="12" y="293"/>
                  </a:lnTo>
                  <a:lnTo>
                    <a:pt x="14" y="293"/>
                  </a:lnTo>
                  <a:lnTo>
                    <a:pt x="16" y="293"/>
                  </a:lnTo>
                  <a:lnTo>
                    <a:pt x="16" y="291"/>
                  </a:lnTo>
                  <a:lnTo>
                    <a:pt x="18" y="291"/>
                  </a:lnTo>
                  <a:lnTo>
                    <a:pt x="18" y="290"/>
                  </a:lnTo>
                  <a:lnTo>
                    <a:pt x="20" y="290"/>
                  </a:lnTo>
                  <a:lnTo>
                    <a:pt x="20" y="288"/>
                  </a:lnTo>
                  <a:lnTo>
                    <a:pt x="22" y="288"/>
                  </a:lnTo>
                  <a:lnTo>
                    <a:pt x="22" y="286"/>
                  </a:lnTo>
                  <a:lnTo>
                    <a:pt x="24" y="286"/>
                  </a:lnTo>
                  <a:lnTo>
                    <a:pt x="26" y="284"/>
                  </a:lnTo>
                  <a:lnTo>
                    <a:pt x="28" y="284"/>
                  </a:lnTo>
                  <a:lnTo>
                    <a:pt x="28" y="282"/>
                  </a:lnTo>
                  <a:lnTo>
                    <a:pt x="28" y="280"/>
                  </a:lnTo>
                  <a:lnTo>
                    <a:pt x="30" y="280"/>
                  </a:lnTo>
                  <a:lnTo>
                    <a:pt x="28" y="280"/>
                  </a:lnTo>
                  <a:lnTo>
                    <a:pt x="30" y="278"/>
                  </a:lnTo>
                  <a:lnTo>
                    <a:pt x="30" y="276"/>
                  </a:lnTo>
                  <a:lnTo>
                    <a:pt x="32" y="274"/>
                  </a:lnTo>
                  <a:lnTo>
                    <a:pt x="32" y="272"/>
                  </a:lnTo>
                  <a:lnTo>
                    <a:pt x="34" y="272"/>
                  </a:lnTo>
                  <a:lnTo>
                    <a:pt x="34" y="270"/>
                  </a:lnTo>
                  <a:lnTo>
                    <a:pt x="36" y="270"/>
                  </a:lnTo>
                  <a:lnTo>
                    <a:pt x="36" y="268"/>
                  </a:lnTo>
                  <a:lnTo>
                    <a:pt x="38" y="268"/>
                  </a:lnTo>
                  <a:lnTo>
                    <a:pt x="39" y="268"/>
                  </a:lnTo>
                  <a:lnTo>
                    <a:pt x="41" y="266"/>
                  </a:lnTo>
                  <a:lnTo>
                    <a:pt x="43" y="264"/>
                  </a:lnTo>
                  <a:lnTo>
                    <a:pt x="45" y="264"/>
                  </a:lnTo>
                  <a:lnTo>
                    <a:pt x="45" y="262"/>
                  </a:lnTo>
                  <a:lnTo>
                    <a:pt x="47" y="260"/>
                  </a:lnTo>
                  <a:lnTo>
                    <a:pt x="47" y="258"/>
                  </a:lnTo>
                  <a:lnTo>
                    <a:pt x="49" y="256"/>
                  </a:lnTo>
                  <a:lnTo>
                    <a:pt x="49" y="254"/>
                  </a:lnTo>
                  <a:lnTo>
                    <a:pt x="51" y="254"/>
                  </a:lnTo>
                  <a:lnTo>
                    <a:pt x="51" y="252"/>
                  </a:lnTo>
                  <a:lnTo>
                    <a:pt x="53" y="252"/>
                  </a:lnTo>
                  <a:lnTo>
                    <a:pt x="53" y="250"/>
                  </a:lnTo>
                  <a:lnTo>
                    <a:pt x="53" y="248"/>
                  </a:lnTo>
                  <a:lnTo>
                    <a:pt x="55" y="248"/>
                  </a:lnTo>
                  <a:lnTo>
                    <a:pt x="57" y="248"/>
                  </a:lnTo>
                  <a:lnTo>
                    <a:pt x="59" y="246"/>
                  </a:lnTo>
                  <a:lnTo>
                    <a:pt x="61" y="246"/>
                  </a:lnTo>
                  <a:lnTo>
                    <a:pt x="63" y="246"/>
                  </a:lnTo>
                  <a:lnTo>
                    <a:pt x="65" y="246"/>
                  </a:lnTo>
                  <a:lnTo>
                    <a:pt x="67" y="246"/>
                  </a:lnTo>
                  <a:lnTo>
                    <a:pt x="69" y="244"/>
                  </a:lnTo>
                  <a:lnTo>
                    <a:pt x="71" y="244"/>
                  </a:lnTo>
                  <a:lnTo>
                    <a:pt x="71" y="242"/>
                  </a:lnTo>
                  <a:lnTo>
                    <a:pt x="73" y="242"/>
                  </a:lnTo>
                  <a:lnTo>
                    <a:pt x="73" y="240"/>
                  </a:lnTo>
                  <a:lnTo>
                    <a:pt x="75" y="240"/>
                  </a:lnTo>
                  <a:lnTo>
                    <a:pt x="75" y="238"/>
                  </a:lnTo>
                  <a:lnTo>
                    <a:pt x="77" y="238"/>
                  </a:lnTo>
                  <a:lnTo>
                    <a:pt x="77" y="236"/>
                  </a:lnTo>
                  <a:lnTo>
                    <a:pt x="79" y="236"/>
                  </a:lnTo>
                  <a:lnTo>
                    <a:pt x="79" y="234"/>
                  </a:lnTo>
                  <a:lnTo>
                    <a:pt x="81" y="234"/>
                  </a:lnTo>
                  <a:lnTo>
                    <a:pt x="81" y="232"/>
                  </a:lnTo>
                  <a:lnTo>
                    <a:pt x="83" y="230"/>
                  </a:lnTo>
                  <a:lnTo>
                    <a:pt x="83" y="228"/>
                  </a:lnTo>
                  <a:lnTo>
                    <a:pt x="85" y="228"/>
                  </a:lnTo>
                  <a:lnTo>
                    <a:pt x="85" y="226"/>
                  </a:lnTo>
                  <a:lnTo>
                    <a:pt x="85" y="224"/>
                  </a:lnTo>
                  <a:lnTo>
                    <a:pt x="87" y="224"/>
                  </a:lnTo>
                  <a:lnTo>
                    <a:pt x="87" y="223"/>
                  </a:lnTo>
                  <a:lnTo>
                    <a:pt x="89" y="223"/>
                  </a:lnTo>
                  <a:lnTo>
                    <a:pt x="89" y="221"/>
                  </a:lnTo>
                  <a:lnTo>
                    <a:pt x="91" y="219"/>
                  </a:lnTo>
                  <a:lnTo>
                    <a:pt x="93" y="217"/>
                  </a:lnTo>
                  <a:lnTo>
                    <a:pt x="95" y="215"/>
                  </a:lnTo>
                  <a:lnTo>
                    <a:pt x="97" y="213"/>
                  </a:lnTo>
                  <a:lnTo>
                    <a:pt x="95" y="211"/>
                  </a:lnTo>
                  <a:lnTo>
                    <a:pt x="95" y="207"/>
                  </a:lnTo>
                  <a:lnTo>
                    <a:pt x="97" y="207"/>
                  </a:lnTo>
                  <a:lnTo>
                    <a:pt x="99" y="205"/>
                  </a:lnTo>
                  <a:lnTo>
                    <a:pt x="101" y="203"/>
                  </a:lnTo>
                  <a:lnTo>
                    <a:pt x="103" y="201"/>
                  </a:lnTo>
                  <a:lnTo>
                    <a:pt x="105" y="201"/>
                  </a:lnTo>
                  <a:lnTo>
                    <a:pt x="107" y="199"/>
                  </a:lnTo>
                  <a:lnTo>
                    <a:pt x="108" y="199"/>
                  </a:lnTo>
                  <a:lnTo>
                    <a:pt x="110" y="199"/>
                  </a:lnTo>
                  <a:lnTo>
                    <a:pt x="112" y="199"/>
                  </a:lnTo>
                  <a:lnTo>
                    <a:pt x="114" y="199"/>
                  </a:lnTo>
                  <a:lnTo>
                    <a:pt x="116" y="199"/>
                  </a:lnTo>
                  <a:lnTo>
                    <a:pt x="118" y="199"/>
                  </a:lnTo>
                  <a:lnTo>
                    <a:pt x="118" y="197"/>
                  </a:lnTo>
                  <a:lnTo>
                    <a:pt x="120" y="197"/>
                  </a:lnTo>
                  <a:lnTo>
                    <a:pt x="122" y="195"/>
                  </a:lnTo>
                  <a:lnTo>
                    <a:pt x="122" y="193"/>
                  </a:lnTo>
                  <a:lnTo>
                    <a:pt x="124" y="193"/>
                  </a:lnTo>
                  <a:lnTo>
                    <a:pt x="126" y="193"/>
                  </a:lnTo>
                  <a:lnTo>
                    <a:pt x="126" y="191"/>
                  </a:lnTo>
                  <a:lnTo>
                    <a:pt x="128" y="191"/>
                  </a:lnTo>
                  <a:lnTo>
                    <a:pt x="128" y="189"/>
                  </a:lnTo>
                  <a:lnTo>
                    <a:pt x="130" y="189"/>
                  </a:lnTo>
                  <a:lnTo>
                    <a:pt x="132" y="189"/>
                  </a:lnTo>
                  <a:lnTo>
                    <a:pt x="134" y="189"/>
                  </a:lnTo>
                  <a:lnTo>
                    <a:pt x="136" y="189"/>
                  </a:lnTo>
                  <a:lnTo>
                    <a:pt x="136" y="187"/>
                  </a:lnTo>
                  <a:lnTo>
                    <a:pt x="138" y="187"/>
                  </a:lnTo>
                  <a:lnTo>
                    <a:pt x="140" y="185"/>
                  </a:lnTo>
                  <a:lnTo>
                    <a:pt x="140" y="183"/>
                  </a:lnTo>
                  <a:lnTo>
                    <a:pt x="142" y="181"/>
                  </a:lnTo>
                  <a:lnTo>
                    <a:pt x="148" y="179"/>
                  </a:lnTo>
                  <a:lnTo>
                    <a:pt x="150" y="177"/>
                  </a:lnTo>
                  <a:lnTo>
                    <a:pt x="152" y="175"/>
                  </a:lnTo>
                  <a:lnTo>
                    <a:pt x="154" y="171"/>
                  </a:lnTo>
                  <a:lnTo>
                    <a:pt x="156" y="167"/>
                  </a:lnTo>
                  <a:lnTo>
                    <a:pt x="156" y="165"/>
                  </a:lnTo>
                  <a:lnTo>
                    <a:pt x="158" y="163"/>
                  </a:lnTo>
                  <a:lnTo>
                    <a:pt x="160" y="161"/>
                  </a:lnTo>
                  <a:lnTo>
                    <a:pt x="160" y="159"/>
                  </a:lnTo>
                  <a:lnTo>
                    <a:pt x="160" y="157"/>
                  </a:lnTo>
                  <a:lnTo>
                    <a:pt x="162" y="156"/>
                  </a:lnTo>
                  <a:lnTo>
                    <a:pt x="164" y="154"/>
                  </a:lnTo>
                  <a:lnTo>
                    <a:pt x="164" y="152"/>
                  </a:lnTo>
                  <a:lnTo>
                    <a:pt x="166" y="152"/>
                  </a:lnTo>
                  <a:lnTo>
                    <a:pt x="168" y="150"/>
                  </a:lnTo>
                  <a:lnTo>
                    <a:pt x="170" y="150"/>
                  </a:lnTo>
                  <a:lnTo>
                    <a:pt x="172" y="150"/>
                  </a:lnTo>
                  <a:lnTo>
                    <a:pt x="174" y="148"/>
                  </a:lnTo>
                  <a:lnTo>
                    <a:pt x="176" y="148"/>
                  </a:lnTo>
                  <a:lnTo>
                    <a:pt x="177" y="146"/>
                  </a:lnTo>
                  <a:lnTo>
                    <a:pt x="181" y="146"/>
                  </a:lnTo>
                  <a:lnTo>
                    <a:pt x="183" y="144"/>
                  </a:lnTo>
                  <a:lnTo>
                    <a:pt x="185" y="144"/>
                  </a:lnTo>
                  <a:lnTo>
                    <a:pt x="185" y="142"/>
                  </a:lnTo>
                  <a:lnTo>
                    <a:pt x="183" y="140"/>
                  </a:lnTo>
                  <a:lnTo>
                    <a:pt x="183" y="138"/>
                  </a:lnTo>
                  <a:lnTo>
                    <a:pt x="183" y="136"/>
                  </a:lnTo>
                  <a:lnTo>
                    <a:pt x="185" y="136"/>
                  </a:lnTo>
                  <a:lnTo>
                    <a:pt x="185" y="134"/>
                  </a:lnTo>
                  <a:lnTo>
                    <a:pt x="185" y="132"/>
                  </a:lnTo>
                  <a:lnTo>
                    <a:pt x="183" y="132"/>
                  </a:lnTo>
                  <a:lnTo>
                    <a:pt x="183" y="130"/>
                  </a:lnTo>
                  <a:lnTo>
                    <a:pt x="181" y="130"/>
                  </a:lnTo>
                  <a:lnTo>
                    <a:pt x="181" y="128"/>
                  </a:lnTo>
                  <a:lnTo>
                    <a:pt x="179" y="126"/>
                  </a:lnTo>
                  <a:lnTo>
                    <a:pt x="179" y="124"/>
                  </a:lnTo>
                  <a:lnTo>
                    <a:pt x="177" y="124"/>
                  </a:lnTo>
                  <a:lnTo>
                    <a:pt x="176" y="124"/>
                  </a:lnTo>
                  <a:lnTo>
                    <a:pt x="176" y="122"/>
                  </a:lnTo>
                  <a:lnTo>
                    <a:pt x="174" y="120"/>
                  </a:lnTo>
                  <a:lnTo>
                    <a:pt x="174" y="118"/>
                  </a:lnTo>
                  <a:lnTo>
                    <a:pt x="174" y="114"/>
                  </a:lnTo>
                  <a:lnTo>
                    <a:pt x="174" y="112"/>
                  </a:lnTo>
                  <a:lnTo>
                    <a:pt x="174" y="110"/>
                  </a:lnTo>
                  <a:lnTo>
                    <a:pt x="176" y="110"/>
                  </a:lnTo>
                  <a:lnTo>
                    <a:pt x="176" y="108"/>
                  </a:lnTo>
                  <a:lnTo>
                    <a:pt x="177" y="106"/>
                  </a:lnTo>
                  <a:lnTo>
                    <a:pt x="177" y="104"/>
                  </a:lnTo>
                  <a:lnTo>
                    <a:pt x="177" y="102"/>
                  </a:lnTo>
                  <a:lnTo>
                    <a:pt x="179" y="102"/>
                  </a:lnTo>
                  <a:lnTo>
                    <a:pt x="179" y="100"/>
                  </a:lnTo>
                  <a:lnTo>
                    <a:pt x="179" y="98"/>
                  </a:lnTo>
                  <a:lnTo>
                    <a:pt x="181" y="96"/>
                  </a:lnTo>
                  <a:lnTo>
                    <a:pt x="185" y="92"/>
                  </a:lnTo>
                  <a:lnTo>
                    <a:pt x="187" y="90"/>
                  </a:lnTo>
                  <a:lnTo>
                    <a:pt x="189" y="90"/>
                  </a:lnTo>
                  <a:lnTo>
                    <a:pt x="191" y="89"/>
                  </a:lnTo>
                  <a:lnTo>
                    <a:pt x="195" y="87"/>
                  </a:lnTo>
                  <a:lnTo>
                    <a:pt x="197" y="85"/>
                  </a:lnTo>
                  <a:lnTo>
                    <a:pt x="195" y="85"/>
                  </a:lnTo>
                  <a:lnTo>
                    <a:pt x="195" y="83"/>
                  </a:lnTo>
                  <a:lnTo>
                    <a:pt x="195" y="81"/>
                  </a:lnTo>
                  <a:lnTo>
                    <a:pt x="195" y="79"/>
                  </a:lnTo>
                  <a:lnTo>
                    <a:pt x="197" y="77"/>
                  </a:lnTo>
                  <a:lnTo>
                    <a:pt x="197" y="75"/>
                  </a:lnTo>
                  <a:lnTo>
                    <a:pt x="193" y="75"/>
                  </a:lnTo>
                  <a:lnTo>
                    <a:pt x="191" y="73"/>
                  </a:lnTo>
                  <a:lnTo>
                    <a:pt x="189" y="73"/>
                  </a:lnTo>
                  <a:lnTo>
                    <a:pt x="185" y="73"/>
                  </a:lnTo>
                  <a:lnTo>
                    <a:pt x="183" y="71"/>
                  </a:lnTo>
                  <a:lnTo>
                    <a:pt x="181" y="71"/>
                  </a:lnTo>
                  <a:lnTo>
                    <a:pt x="179" y="71"/>
                  </a:lnTo>
                  <a:lnTo>
                    <a:pt x="177" y="71"/>
                  </a:lnTo>
                  <a:lnTo>
                    <a:pt x="176" y="71"/>
                  </a:lnTo>
                  <a:lnTo>
                    <a:pt x="174" y="71"/>
                  </a:lnTo>
                  <a:lnTo>
                    <a:pt x="172" y="71"/>
                  </a:lnTo>
                  <a:lnTo>
                    <a:pt x="170" y="69"/>
                  </a:lnTo>
                  <a:lnTo>
                    <a:pt x="170" y="71"/>
                  </a:lnTo>
                  <a:lnTo>
                    <a:pt x="168" y="71"/>
                  </a:lnTo>
                  <a:lnTo>
                    <a:pt x="166" y="71"/>
                  </a:lnTo>
                  <a:lnTo>
                    <a:pt x="166" y="73"/>
                  </a:lnTo>
                  <a:lnTo>
                    <a:pt x="164" y="73"/>
                  </a:lnTo>
                  <a:lnTo>
                    <a:pt x="162" y="73"/>
                  </a:lnTo>
                  <a:lnTo>
                    <a:pt x="160" y="73"/>
                  </a:lnTo>
                  <a:lnTo>
                    <a:pt x="160" y="75"/>
                  </a:lnTo>
                  <a:lnTo>
                    <a:pt x="158" y="75"/>
                  </a:lnTo>
                  <a:lnTo>
                    <a:pt x="156" y="75"/>
                  </a:lnTo>
                  <a:lnTo>
                    <a:pt x="156" y="73"/>
                  </a:lnTo>
                  <a:lnTo>
                    <a:pt x="154" y="73"/>
                  </a:lnTo>
                  <a:lnTo>
                    <a:pt x="152" y="73"/>
                  </a:lnTo>
                  <a:lnTo>
                    <a:pt x="150" y="73"/>
                  </a:lnTo>
                  <a:lnTo>
                    <a:pt x="148" y="73"/>
                  </a:lnTo>
                  <a:lnTo>
                    <a:pt x="146" y="73"/>
                  </a:lnTo>
                  <a:lnTo>
                    <a:pt x="144" y="73"/>
                  </a:lnTo>
                  <a:lnTo>
                    <a:pt x="142" y="73"/>
                  </a:lnTo>
                  <a:lnTo>
                    <a:pt x="140" y="73"/>
                  </a:lnTo>
                  <a:lnTo>
                    <a:pt x="138" y="73"/>
                  </a:lnTo>
                  <a:lnTo>
                    <a:pt x="136" y="71"/>
                  </a:lnTo>
                  <a:lnTo>
                    <a:pt x="134" y="71"/>
                  </a:lnTo>
                  <a:lnTo>
                    <a:pt x="132" y="71"/>
                  </a:lnTo>
                  <a:lnTo>
                    <a:pt x="134" y="71"/>
                  </a:lnTo>
                  <a:lnTo>
                    <a:pt x="136" y="69"/>
                  </a:lnTo>
                  <a:lnTo>
                    <a:pt x="136" y="67"/>
                  </a:lnTo>
                  <a:lnTo>
                    <a:pt x="138" y="65"/>
                  </a:lnTo>
                  <a:lnTo>
                    <a:pt x="140" y="63"/>
                  </a:lnTo>
                  <a:lnTo>
                    <a:pt x="140" y="61"/>
                  </a:lnTo>
                  <a:lnTo>
                    <a:pt x="142" y="61"/>
                  </a:lnTo>
                  <a:lnTo>
                    <a:pt x="142" y="59"/>
                  </a:lnTo>
                  <a:lnTo>
                    <a:pt x="144" y="59"/>
                  </a:lnTo>
                  <a:lnTo>
                    <a:pt x="144" y="57"/>
                  </a:lnTo>
                  <a:lnTo>
                    <a:pt x="146" y="55"/>
                  </a:lnTo>
                  <a:lnTo>
                    <a:pt x="148" y="53"/>
                  </a:lnTo>
                  <a:lnTo>
                    <a:pt x="150" y="51"/>
                  </a:lnTo>
                  <a:lnTo>
                    <a:pt x="152" y="47"/>
                  </a:lnTo>
                  <a:lnTo>
                    <a:pt x="154" y="45"/>
                  </a:lnTo>
                  <a:lnTo>
                    <a:pt x="156" y="43"/>
                  </a:lnTo>
                  <a:lnTo>
                    <a:pt x="158" y="41"/>
                  </a:lnTo>
                  <a:lnTo>
                    <a:pt x="158" y="39"/>
                  </a:lnTo>
                  <a:lnTo>
                    <a:pt x="160" y="37"/>
                  </a:lnTo>
                  <a:lnTo>
                    <a:pt x="160" y="35"/>
                  </a:lnTo>
                  <a:lnTo>
                    <a:pt x="160" y="33"/>
                  </a:lnTo>
                  <a:lnTo>
                    <a:pt x="162" y="33"/>
                  </a:lnTo>
                  <a:lnTo>
                    <a:pt x="166" y="31"/>
                  </a:lnTo>
                  <a:lnTo>
                    <a:pt x="170" y="29"/>
                  </a:lnTo>
                  <a:lnTo>
                    <a:pt x="170" y="27"/>
                  </a:lnTo>
                  <a:lnTo>
                    <a:pt x="172" y="25"/>
                  </a:lnTo>
                  <a:lnTo>
                    <a:pt x="174" y="23"/>
                  </a:lnTo>
                  <a:lnTo>
                    <a:pt x="174" y="22"/>
                  </a:lnTo>
                  <a:lnTo>
                    <a:pt x="176" y="20"/>
                  </a:lnTo>
                  <a:lnTo>
                    <a:pt x="177" y="20"/>
                  </a:lnTo>
                  <a:lnTo>
                    <a:pt x="179" y="18"/>
                  </a:lnTo>
                  <a:lnTo>
                    <a:pt x="179" y="16"/>
                  </a:lnTo>
                  <a:lnTo>
                    <a:pt x="181" y="14"/>
                  </a:lnTo>
                  <a:lnTo>
                    <a:pt x="183" y="12"/>
                  </a:lnTo>
                  <a:lnTo>
                    <a:pt x="183" y="10"/>
                  </a:lnTo>
                  <a:lnTo>
                    <a:pt x="185" y="10"/>
                  </a:lnTo>
                  <a:lnTo>
                    <a:pt x="185" y="8"/>
                  </a:lnTo>
                  <a:lnTo>
                    <a:pt x="187" y="6"/>
                  </a:lnTo>
                  <a:lnTo>
                    <a:pt x="195" y="8"/>
                  </a:lnTo>
                  <a:lnTo>
                    <a:pt x="195" y="10"/>
                  </a:lnTo>
                  <a:lnTo>
                    <a:pt x="197" y="10"/>
                  </a:lnTo>
                  <a:lnTo>
                    <a:pt x="201" y="10"/>
                  </a:lnTo>
                  <a:lnTo>
                    <a:pt x="203" y="10"/>
                  </a:lnTo>
                  <a:lnTo>
                    <a:pt x="205" y="12"/>
                  </a:lnTo>
                  <a:lnTo>
                    <a:pt x="207" y="12"/>
                  </a:lnTo>
                  <a:lnTo>
                    <a:pt x="209" y="14"/>
                  </a:lnTo>
                  <a:lnTo>
                    <a:pt x="211" y="14"/>
                  </a:lnTo>
                  <a:lnTo>
                    <a:pt x="213" y="16"/>
                  </a:lnTo>
                  <a:lnTo>
                    <a:pt x="213" y="18"/>
                  </a:lnTo>
                  <a:lnTo>
                    <a:pt x="215" y="20"/>
                  </a:lnTo>
                  <a:lnTo>
                    <a:pt x="217" y="22"/>
                  </a:lnTo>
                  <a:lnTo>
                    <a:pt x="219" y="23"/>
                  </a:lnTo>
                  <a:lnTo>
                    <a:pt x="219" y="25"/>
                  </a:lnTo>
                  <a:lnTo>
                    <a:pt x="221" y="25"/>
                  </a:lnTo>
                  <a:lnTo>
                    <a:pt x="221" y="27"/>
                  </a:lnTo>
                  <a:lnTo>
                    <a:pt x="221" y="25"/>
                  </a:lnTo>
                  <a:lnTo>
                    <a:pt x="223" y="23"/>
                  </a:lnTo>
                  <a:lnTo>
                    <a:pt x="223" y="22"/>
                  </a:lnTo>
                  <a:lnTo>
                    <a:pt x="225" y="22"/>
                  </a:lnTo>
                  <a:lnTo>
                    <a:pt x="225" y="20"/>
                  </a:lnTo>
                  <a:lnTo>
                    <a:pt x="227" y="20"/>
                  </a:lnTo>
                  <a:lnTo>
                    <a:pt x="227" y="18"/>
                  </a:lnTo>
                  <a:lnTo>
                    <a:pt x="229" y="18"/>
                  </a:lnTo>
                  <a:lnTo>
                    <a:pt x="229" y="16"/>
                  </a:lnTo>
                  <a:lnTo>
                    <a:pt x="231" y="16"/>
                  </a:lnTo>
                  <a:lnTo>
                    <a:pt x="233" y="14"/>
                  </a:lnTo>
                  <a:lnTo>
                    <a:pt x="235" y="14"/>
                  </a:lnTo>
                  <a:lnTo>
                    <a:pt x="237" y="14"/>
                  </a:lnTo>
                  <a:lnTo>
                    <a:pt x="239" y="14"/>
                  </a:lnTo>
                  <a:lnTo>
                    <a:pt x="241" y="12"/>
                  </a:lnTo>
                  <a:lnTo>
                    <a:pt x="243" y="10"/>
                  </a:lnTo>
                  <a:lnTo>
                    <a:pt x="245" y="8"/>
                  </a:lnTo>
                  <a:lnTo>
                    <a:pt x="245" y="6"/>
                  </a:lnTo>
                  <a:lnTo>
                    <a:pt x="246" y="6"/>
                  </a:lnTo>
                  <a:lnTo>
                    <a:pt x="246" y="4"/>
                  </a:lnTo>
                  <a:lnTo>
                    <a:pt x="248" y="4"/>
                  </a:lnTo>
                  <a:lnTo>
                    <a:pt x="248" y="2"/>
                  </a:lnTo>
                  <a:lnTo>
                    <a:pt x="248"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5" name="Freeform 10">
              <a:extLst>
                <a:ext uri="{FF2B5EF4-FFF2-40B4-BE49-F238E27FC236}">
                  <a16:creationId xmlns:a16="http://schemas.microsoft.com/office/drawing/2014/main" xmlns="" id="{00000000-0008-0000-0800-000010000000}"/>
                </a:ext>
              </a:extLst>
            </xdr:cNvPr>
            <xdr:cNvSpPr>
              <a:spLocks/>
            </xdr:cNvSpPr>
          </xdr:nvSpPr>
          <xdr:spPr bwMode="auto">
            <a:xfrm>
              <a:off x="3895725" y="2162175"/>
              <a:ext cx="595313" cy="603250"/>
            </a:xfrm>
            <a:custGeom>
              <a:avLst/>
              <a:gdLst>
                <a:gd name="T0" fmla="*/ 8 w 375"/>
                <a:gd name="T1" fmla="*/ 301 h 380"/>
                <a:gd name="T2" fmla="*/ 26 w 375"/>
                <a:gd name="T3" fmla="*/ 285 h 380"/>
                <a:gd name="T4" fmla="*/ 38 w 375"/>
                <a:gd name="T5" fmla="*/ 297 h 380"/>
                <a:gd name="T6" fmla="*/ 52 w 375"/>
                <a:gd name="T7" fmla="*/ 293 h 380"/>
                <a:gd name="T8" fmla="*/ 71 w 375"/>
                <a:gd name="T9" fmla="*/ 279 h 380"/>
                <a:gd name="T10" fmla="*/ 69 w 375"/>
                <a:gd name="T11" fmla="*/ 266 h 380"/>
                <a:gd name="T12" fmla="*/ 83 w 375"/>
                <a:gd name="T13" fmla="*/ 256 h 380"/>
                <a:gd name="T14" fmla="*/ 99 w 375"/>
                <a:gd name="T15" fmla="*/ 266 h 380"/>
                <a:gd name="T16" fmla="*/ 119 w 375"/>
                <a:gd name="T17" fmla="*/ 279 h 380"/>
                <a:gd name="T18" fmla="*/ 135 w 375"/>
                <a:gd name="T19" fmla="*/ 264 h 380"/>
                <a:gd name="T20" fmla="*/ 150 w 375"/>
                <a:gd name="T21" fmla="*/ 256 h 380"/>
                <a:gd name="T22" fmla="*/ 162 w 375"/>
                <a:gd name="T23" fmla="*/ 258 h 380"/>
                <a:gd name="T24" fmla="*/ 170 w 375"/>
                <a:gd name="T25" fmla="*/ 236 h 380"/>
                <a:gd name="T26" fmla="*/ 176 w 375"/>
                <a:gd name="T27" fmla="*/ 250 h 380"/>
                <a:gd name="T28" fmla="*/ 192 w 375"/>
                <a:gd name="T29" fmla="*/ 266 h 380"/>
                <a:gd name="T30" fmla="*/ 209 w 375"/>
                <a:gd name="T31" fmla="*/ 274 h 380"/>
                <a:gd name="T32" fmla="*/ 209 w 375"/>
                <a:gd name="T33" fmla="*/ 283 h 380"/>
                <a:gd name="T34" fmla="*/ 215 w 375"/>
                <a:gd name="T35" fmla="*/ 295 h 380"/>
                <a:gd name="T36" fmla="*/ 227 w 375"/>
                <a:gd name="T37" fmla="*/ 309 h 380"/>
                <a:gd name="T38" fmla="*/ 249 w 375"/>
                <a:gd name="T39" fmla="*/ 305 h 380"/>
                <a:gd name="T40" fmla="*/ 267 w 375"/>
                <a:gd name="T41" fmla="*/ 299 h 380"/>
                <a:gd name="T42" fmla="*/ 282 w 375"/>
                <a:gd name="T43" fmla="*/ 315 h 380"/>
                <a:gd name="T44" fmla="*/ 284 w 375"/>
                <a:gd name="T45" fmla="*/ 335 h 380"/>
                <a:gd name="T46" fmla="*/ 300 w 375"/>
                <a:gd name="T47" fmla="*/ 339 h 380"/>
                <a:gd name="T48" fmla="*/ 318 w 375"/>
                <a:gd name="T49" fmla="*/ 337 h 380"/>
                <a:gd name="T50" fmla="*/ 314 w 375"/>
                <a:gd name="T51" fmla="*/ 354 h 380"/>
                <a:gd name="T52" fmla="*/ 326 w 375"/>
                <a:gd name="T53" fmla="*/ 368 h 380"/>
                <a:gd name="T54" fmla="*/ 343 w 375"/>
                <a:gd name="T55" fmla="*/ 378 h 380"/>
                <a:gd name="T56" fmla="*/ 355 w 375"/>
                <a:gd name="T57" fmla="*/ 368 h 380"/>
                <a:gd name="T58" fmla="*/ 365 w 375"/>
                <a:gd name="T59" fmla="*/ 344 h 380"/>
                <a:gd name="T60" fmla="*/ 371 w 375"/>
                <a:gd name="T61" fmla="*/ 327 h 380"/>
                <a:gd name="T62" fmla="*/ 359 w 375"/>
                <a:gd name="T63" fmla="*/ 313 h 380"/>
                <a:gd name="T64" fmla="*/ 345 w 375"/>
                <a:gd name="T65" fmla="*/ 315 h 380"/>
                <a:gd name="T66" fmla="*/ 336 w 375"/>
                <a:gd name="T67" fmla="*/ 323 h 380"/>
                <a:gd name="T68" fmla="*/ 328 w 375"/>
                <a:gd name="T69" fmla="*/ 303 h 380"/>
                <a:gd name="T70" fmla="*/ 318 w 375"/>
                <a:gd name="T71" fmla="*/ 291 h 380"/>
                <a:gd name="T72" fmla="*/ 304 w 375"/>
                <a:gd name="T73" fmla="*/ 283 h 380"/>
                <a:gd name="T74" fmla="*/ 304 w 375"/>
                <a:gd name="T75" fmla="*/ 262 h 380"/>
                <a:gd name="T76" fmla="*/ 322 w 375"/>
                <a:gd name="T77" fmla="*/ 252 h 380"/>
                <a:gd name="T78" fmla="*/ 336 w 375"/>
                <a:gd name="T79" fmla="*/ 240 h 380"/>
                <a:gd name="T80" fmla="*/ 320 w 375"/>
                <a:gd name="T81" fmla="*/ 230 h 380"/>
                <a:gd name="T82" fmla="*/ 306 w 375"/>
                <a:gd name="T83" fmla="*/ 222 h 380"/>
                <a:gd name="T84" fmla="*/ 292 w 375"/>
                <a:gd name="T85" fmla="*/ 222 h 380"/>
                <a:gd name="T86" fmla="*/ 276 w 375"/>
                <a:gd name="T87" fmla="*/ 224 h 380"/>
                <a:gd name="T88" fmla="*/ 269 w 375"/>
                <a:gd name="T89" fmla="*/ 208 h 380"/>
                <a:gd name="T90" fmla="*/ 251 w 375"/>
                <a:gd name="T91" fmla="*/ 199 h 380"/>
                <a:gd name="T92" fmla="*/ 231 w 375"/>
                <a:gd name="T93" fmla="*/ 191 h 380"/>
                <a:gd name="T94" fmla="*/ 209 w 375"/>
                <a:gd name="T95" fmla="*/ 181 h 380"/>
                <a:gd name="T96" fmla="*/ 211 w 375"/>
                <a:gd name="T97" fmla="*/ 163 h 380"/>
                <a:gd name="T98" fmla="*/ 227 w 375"/>
                <a:gd name="T99" fmla="*/ 149 h 380"/>
                <a:gd name="T100" fmla="*/ 237 w 375"/>
                <a:gd name="T101" fmla="*/ 134 h 380"/>
                <a:gd name="T102" fmla="*/ 241 w 375"/>
                <a:gd name="T103" fmla="*/ 114 h 380"/>
                <a:gd name="T104" fmla="*/ 247 w 375"/>
                <a:gd name="T105" fmla="*/ 98 h 380"/>
                <a:gd name="T106" fmla="*/ 239 w 375"/>
                <a:gd name="T107" fmla="*/ 80 h 380"/>
                <a:gd name="T108" fmla="*/ 253 w 375"/>
                <a:gd name="T109" fmla="*/ 61 h 380"/>
                <a:gd name="T110" fmla="*/ 265 w 375"/>
                <a:gd name="T111" fmla="*/ 71 h 380"/>
                <a:gd name="T112" fmla="*/ 278 w 375"/>
                <a:gd name="T113" fmla="*/ 61 h 380"/>
                <a:gd name="T114" fmla="*/ 286 w 375"/>
                <a:gd name="T115" fmla="*/ 43 h 380"/>
                <a:gd name="T116" fmla="*/ 300 w 375"/>
                <a:gd name="T117" fmla="*/ 27 h 380"/>
                <a:gd name="T118" fmla="*/ 316 w 375"/>
                <a:gd name="T119" fmla="*/ 13 h 380"/>
                <a:gd name="T120" fmla="*/ 332 w 375"/>
                <a:gd name="T121" fmla="*/ 15 h 380"/>
                <a:gd name="T122" fmla="*/ 345 w 375"/>
                <a:gd name="T123" fmla="*/ 2 h 38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375" h="380">
                  <a:moveTo>
                    <a:pt x="0" y="319"/>
                  </a:moveTo>
                  <a:lnTo>
                    <a:pt x="2" y="319"/>
                  </a:lnTo>
                  <a:lnTo>
                    <a:pt x="2" y="317"/>
                  </a:lnTo>
                  <a:lnTo>
                    <a:pt x="4" y="317"/>
                  </a:lnTo>
                  <a:lnTo>
                    <a:pt x="4" y="315"/>
                  </a:lnTo>
                  <a:lnTo>
                    <a:pt x="4" y="313"/>
                  </a:lnTo>
                  <a:lnTo>
                    <a:pt x="4" y="311"/>
                  </a:lnTo>
                  <a:lnTo>
                    <a:pt x="6" y="311"/>
                  </a:lnTo>
                  <a:lnTo>
                    <a:pt x="6" y="309"/>
                  </a:lnTo>
                  <a:lnTo>
                    <a:pt x="6" y="307"/>
                  </a:lnTo>
                  <a:lnTo>
                    <a:pt x="6" y="305"/>
                  </a:lnTo>
                  <a:lnTo>
                    <a:pt x="6" y="303"/>
                  </a:lnTo>
                  <a:lnTo>
                    <a:pt x="8" y="301"/>
                  </a:lnTo>
                  <a:lnTo>
                    <a:pt x="8" y="299"/>
                  </a:lnTo>
                  <a:lnTo>
                    <a:pt x="10" y="297"/>
                  </a:lnTo>
                  <a:lnTo>
                    <a:pt x="10" y="295"/>
                  </a:lnTo>
                  <a:lnTo>
                    <a:pt x="12" y="293"/>
                  </a:lnTo>
                  <a:lnTo>
                    <a:pt x="14" y="293"/>
                  </a:lnTo>
                  <a:lnTo>
                    <a:pt x="16" y="293"/>
                  </a:lnTo>
                  <a:lnTo>
                    <a:pt x="18" y="291"/>
                  </a:lnTo>
                  <a:lnTo>
                    <a:pt x="18" y="289"/>
                  </a:lnTo>
                  <a:lnTo>
                    <a:pt x="20" y="289"/>
                  </a:lnTo>
                  <a:lnTo>
                    <a:pt x="20" y="287"/>
                  </a:lnTo>
                  <a:lnTo>
                    <a:pt x="20" y="285"/>
                  </a:lnTo>
                  <a:lnTo>
                    <a:pt x="22" y="285"/>
                  </a:lnTo>
                  <a:lnTo>
                    <a:pt x="26" y="285"/>
                  </a:lnTo>
                  <a:lnTo>
                    <a:pt x="26" y="283"/>
                  </a:lnTo>
                  <a:lnTo>
                    <a:pt x="28" y="283"/>
                  </a:lnTo>
                  <a:lnTo>
                    <a:pt x="32" y="281"/>
                  </a:lnTo>
                  <a:lnTo>
                    <a:pt x="34" y="281"/>
                  </a:lnTo>
                  <a:lnTo>
                    <a:pt x="34" y="285"/>
                  </a:lnTo>
                  <a:lnTo>
                    <a:pt x="34" y="287"/>
                  </a:lnTo>
                  <a:lnTo>
                    <a:pt x="34" y="289"/>
                  </a:lnTo>
                  <a:lnTo>
                    <a:pt x="34" y="291"/>
                  </a:lnTo>
                  <a:lnTo>
                    <a:pt x="34" y="293"/>
                  </a:lnTo>
                  <a:lnTo>
                    <a:pt x="34" y="295"/>
                  </a:lnTo>
                  <a:lnTo>
                    <a:pt x="34" y="297"/>
                  </a:lnTo>
                  <a:lnTo>
                    <a:pt x="36" y="297"/>
                  </a:lnTo>
                  <a:lnTo>
                    <a:pt x="38" y="297"/>
                  </a:lnTo>
                  <a:lnTo>
                    <a:pt x="40" y="297"/>
                  </a:lnTo>
                  <a:lnTo>
                    <a:pt x="42" y="297"/>
                  </a:lnTo>
                  <a:lnTo>
                    <a:pt x="42" y="299"/>
                  </a:lnTo>
                  <a:lnTo>
                    <a:pt x="44" y="301"/>
                  </a:lnTo>
                  <a:lnTo>
                    <a:pt x="44" y="303"/>
                  </a:lnTo>
                  <a:lnTo>
                    <a:pt x="46" y="301"/>
                  </a:lnTo>
                  <a:lnTo>
                    <a:pt x="46" y="299"/>
                  </a:lnTo>
                  <a:lnTo>
                    <a:pt x="48" y="299"/>
                  </a:lnTo>
                  <a:lnTo>
                    <a:pt x="48" y="297"/>
                  </a:lnTo>
                  <a:lnTo>
                    <a:pt x="50" y="297"/>
                  </a:lnTo>
                  <a:lnTo>
                    <a:pt x="50" y="295"/>
                  </a:lnTo>
                  <a:lnTo>
                    <a:pt x="52" y="295"/>
                  </a:lnTo>
                  <a:lnTo>
                    <a:pt x="52" y="293"/>
                  </a:lnTo>
                  <a:lnTo>
                    <a:pt x="54" y="291"/>
                  </a:lnTo>
                  <a:lnTo>
                    <a:pt x="56" y="291"/>
                  </a:lnTo>
                  <a:lnTo>
                    <a:pt x="56" y="289"/>
                  </a:lnTo>
                  <a:lnTo>
                    <a:pt x="58" y="289"/>
                  </a:lnTo>
                  <a:lnTo>
                    <a:pt x="60" y="287"/>
                  </a:lnTo>
                  <a:lnTo>
                    <a:pt x="62" y="285"/>
                  </a:lnTo>
                  <a:lnTo>
                    <a:pt x="64" y="285"/>
                  </a:lnTo>
                  <a:lnTo>
                    <a:pt x="64" y="283"/>
                  </a:lnTo>
                  <a:lnTo>
                    <a:pt x="66" y="283"/>
                  </a:lnTo>
                  <a:lnTo>
                    <a:pt x="66" y="281"/>
                  </a:lnTo>
                  <a:lnTo>
                    <a:pt x="67" y="281"/>
                  </a:lnTo>
                  <a:lnTo>
                    <a:pt x="69" y="281"/>
                  </a:lnTo>
                  <a:lnTo>
                    <a:pt x="71" y="279"/>
                  </a:lnTo>
                  <a:lnTo>
                    <a:pt x="73" y="279"/>
                  </a:lnTo>
                  <a:lnTo>
                    <a:pt x="73" y="277"/>
                  </a:lnTo>
                  <a:lnTo>
                    <a:pt x="75" y="275"/>
                  </a:lnTo>
                  <a:lnTo>
                    <a:pt x="77" y="275"/>
                  </a:lnTo>
                  <a:lnTo>
                    <a:pt x="75" y="275"/>
                  </a:lnTo>
                  <a:lnTo>
                    <a:pt x="73" y="274"/>
                  </a:lnTo>
                  <a:lnTo>
                    <a:pt x="71" y="272"/>
                  </a:lnTo>
                  <a:lnTo>
                    <a:pt x="71" y="270"/>
                  </a:lnTo>
                  <a:lnTo>
                    <a:pt x="69" y="270"/>
                  </a:lnTo>
                  <a:lnTo>
                    <a:pt x="69" y="268"/>
                  </a:lnTo>
                  <a:lnTo>
                    <a:pt x="67" y="268"/>
                  </a:lnTo>
                  <a:lnTo>
                    <a:pt x="67" y="266"/>
                  </a:lnTo>
                  <a:lnTo>
                    <a:pt x="69" y="266"/>
                  </a:lnTo>
                  <a:lnTo>
                    <a:pt x="71" y="264"/>
                  </a:lnTo>
                  <a:lnTo>
                    <a:pt x="73" y="264"/>
                  </a:lnTo>
                  <a:lnTo>
                    <a:pt x="73" y="262"/>
                  </a:lnTo>
                  <a:lnTo>
                    <a:pt x="75" y="262"/>
                  </a:lnTo>
                  <a:lnTo>
                    <a:pt x="75" y="260"/>
                  </a:lnTo>
                  <a:lnTo>
                    <a:pt x="77" y="260"/>
                  </a:lnTo>
                  <a:lnTo>
                    <a:pt x="77" y="258"/>
                  </a:lnTo>
                  <a:lnTo>
                    <a:pt x="79" y="258"/>
                  </a:lnTo>
                  <a:lnTo>
                    <a:pt x="79" y="256"/>
                  </a:lnTo>
                  <a:lnTo>
                    <a:pt x="79" y="254"/>
                  </a:lnTo>
                  <a:lnTo>
                    <a:pt x="81" y="254"/>
                  </a:lnTo>
                  <a:lnTo>
                    <a:pt x="83" y="254"/>
                  </a:lnTo>
                  <a:lnTo>
                    <a:pt x="83" y="256"/>
                  </a:lnTo>
                  <a:lnTo>
                    <a:pt x="85" y="258"/>
                  </a:lnTo>
                  <a:lnTo>
                    <a:pt x="87" y="258"/>
                  </a:lnTo>
                  <a:lnTo>
                    <a:pt x="89" y="258"/>
                  </a:lnTo>
                  <a:lnTo>
                    <a:pt x="91" y="256"/>
                  </a:lnTo>
                  <a:lnTo>
                    <a:pt x="93" y="256"/>
                  </a:lnTo>
                  <a:lnTo>
                    <a:pt x="93" y="258"/>
                  </a:lnTo>
                  <a:lnTo>
                    <a:pt x="93" y="260"/>
                  </a:lnTo>
                  <a:lnTo>
                    <a:pt x="93" y="262"/>
                  </a:lnTo>
                  <a:lnTo>
                    <a:pt x="95" y="262"/>
                  </a:lnTo>
                  <a:lnTo>
                    <a:pt x="95" y="264"/>
                  </a:lnTo>
                  <a:lnTo>
                    <a:pt x="97" y="264"/>
                  </a:lnTo>
                  <a:lnTo>
                    <a:pt x="99" y="264"/>
                  </a:lnTo>
                  <a:lnTo>
                    <a:pt x="99" y="266"/>
                  </a:lnTo>
                  <a:lnTo>
                    <a:pt x="101" y="268"/>
                  </a:lnTo>
                  <a:lnTo>
                    <a:pt x="103" y="268"/>
                  </a:lnTo>
                  <a:lnTo>
                    <a:pt x="105" y="270"/>
                  </a:lnTo>
                  <a:lnTo>
                    <a:pt x="105" y="272"/>
                  </a:lnTo>
                  <a:lnTo>
                    <a:pt x="107" y="272"/>
                  </a:lnTo>
                  <a:lnTo>
                    <a:pt x="107" y="274"/>
                  </a:lnTo>
                  <a:lnTo>
                    <a:pt x="109" y="274"/>
                  </a:lnTo>
                  <a:lnTo>
                    <a:pt x="111" y="274"/>
                  </a:lnTo>
                  <a:lnTo>
                    <a:pt x="111" y="275"/>
                  </a:lnTo>
                  <a:lnTo>
                    <a:pt x="113" y="275"/>
                  </a:lnTo>
                  <a:lnTo>
                    <a:pt x="115" y="277"/>
                  </a:lnTo>
                  <a:lnTo>
                    <a:pt x="117" y="279"/>
                  </a:lnTo>
                  <a:lnTo>
                    <a:pt x="119" y="279"/>
                  </a:lnTo>
                  <a:lnTo>
                    <a:pt x="121" y="279"/>
                  </a:lnTo>
                  <a:lnTo>
                    <a:pt x="123" y="279"/>
                  </a:lnTo>
                  <a:lnTo>
                    <a:pt x="125" y="279"/>
                  </a:lnTo>
                  <a:lnTo>
                    <a:pt x="127" y="277"/>
                  </a:lnTo>
                  <a:lnTo>
                    <a:pt x="129" y="275"/>
                  </a:lnTo>
                  <a:lnTo>
                    <a:pt x="131" y="274"/>
                  </a:lnTo>
                  <a:lnTo>
                    <a:pt x="131" y="272"/>
                  </a:lnTo>
                  <a:lnTo>
                    <a:pt x="131" y="270"/>
                  </a:lnTo>
                  <a:lnTo>
                    <a:pt x="133" y="270"/>
                  </a:lnTo>
                  <a:lnTo>
                    <a:pt x="133" y="268"/>
                  </a:lnTo>
                  <a:lnTo>
                    <a:pt x="133" y="266"/>
                  </a:lnTo>
                  <a:lnTo>
                    <a:pt x="135" y="266"/>
                  </a:lnTo>
                  <a:lnTo>
                    <a:pt x="135" y="264"/>
                  </a:lnTo>
                  <a:lnTo>
                    <a:pt x="136" y="262"/>
                  </a:lnTo>
                  <a:lnTo>
                    <a:pt x="138" y="260"/>
                  </a:lnTo>
                  <a:lnTo>
                    <a:pt x="140" y="258"/>
                  </a:lnTo>
                  <a:lnTo>
                    <a:pt x="140" y="256"/>
                  </a:lnTo>
                  <a:lnTo>
                    <a:pt x="142" y="256"/>
                  </a:lnTo>
                  <a:lnTo>
                    <a:pt x="142" y="254"/>
                  </a:lnTo>
                  <a:lnTo>
                    <a:pt x="144" y="254"/>
                  </a:lnTo>
                  <a:lnTo>
                    <a:pt x="144" y="252"/>
                  </a:lnTo>
                  <a:lnTo>
                    <a:pt x="146" y="250"/>
                  </a:lnTo>
                  <a:lnTo>
                    <a:pt x="148" y="250"/>
                  </a:lnTo>
                  <a:lnTo>
                    <a:pt x="148" y="252"/>
                  </a:lnTo>
                  <a:lnTo>
                    <a:pt x="150" y="254"/>
                  </a:lnTo>
                  <a:lnTo>
                    <a:pt x="150" y="256"/>
                  </a:lnTo>
                  <a:lnTo>
                    <a:pt x="152" y="258"/>
                  </a:lnTo>
                  <a:lnTo>
                    <a:pt x="154" y="260"/>
                  </a:lnTo>
                  <a:lnTo>
                    <a:pt x="154" y="262"/>
                  </a:lnTo>
                  <a:lnTo>
                    <a:pt x="156" y="264"/>
                  </a:lnTo>
                  <a:lnTo>
                    <a:pt x="156" y="266"/>
                  </a:lnTo>
                  <a:lnTo>
                    <a:pt x="158" y="270"/>
                  </a:lnTo>
                  <a:lnTo>
                    <a:pt x="160" y="270"/>
                  </a:lnTo>
                  <a:lnTo>
                    <a:pt x="160" y="268"/>
                  </a:lnTo>
                  <a:lnTo>
                    <a:pt x="160" y="266"/>
                  </a:lnTo>
                  <a:lnTo>
                    <a:pt x="160" y="264"/>
                  </a:lnTo>
                  <a:lnTo>
                    <a:pt x="160" y="262"/>
                  </a:lnTo>
                  <a:lnTo>
                    <a:pt x="162" y="260"/>
                  </a:lnTo>
                  <a:lnTo>
                    <a:pt x="162" y="258"/>
                  </a:lnTo>
                  <a:lnTo>
                    <a:pt x="162" y="256"/>
                  </a:lnTo>
                  <a:lnTo>
                    <a:pt x="162" y="254"/>
                  </a:lnTo>
                  <a:lnTo>
                    <a:pt x="164" y="254"/>
                  </a:lnTo>
                  <a:lnTo>
                    <a:pt x="164" y="250"/>
                  </a:lnTo>
                  <a:lnTo>
                    <a:pt x="164" y="248"/>
                  </a:lnTo>
                  <a:lnTo>
                    <a:pt x="166" y="246"/>
                  </a:lnTo>
                  <a:lnTo>
                    <a:pt x="166" y="244"/>
                  </a:lnTo>
                  <a:lnTo>
                    <a:pt x="166" y="242"/>
                  </a:lnTo>
                  <a:lnTo>
                    <a:pt x="168" y="240"/>
                  </a:lnTo>
                  <a:lnTo>
                    <a:pt x="168" y="238"/>
                  </a:lnTo>
                  <a:lnTo>
                    <a:pt x="168" y="236"/>
                  </a:lnTo>
                  <a:lnTo>
                    <a:pt x="170" y="234"/>
                  </a:lnTo>
                  <a:lnTo>
                    <a:pt x="170" y="236"/>
                  </a:lnTo>
                  <a:lnTo>
                    <a:pt x="170" y="238"/>
                  </a:lnTo>
                  <a:lnTo>
                    <a:pt x="172" y="238"/>
                  </a:lnTo>
                  <a:lnTo>
                    <a:pt x="172" y="240"/>
                  </a:lnTo>
                  <a:lnTo>
                    <a:pt x="172" y="242"/>
                  </a:lnTo>
                  <a:lnTo>
                    <a:pt x="172" y="244"/>
                  </a:lnTo>
                  <a:lnTo>
                    <a:pt x="170" y="244"/>
                  </a:lnTo>
                  <a:lnTo>
                    <a:pt x="170" y="246"/>
                  </a:lnTo>
                  <a:lnTo>
                    <a:pt x="170" y="248"/>
                  </a:lnTo>
                  <a:lnTo>
                    <a:pt x="172" y="248"/>
                  </a:lnTo>
                  <a:lnTo>
                    <a:pt x="174" y="246"/>
                  </a:lnTo>
                  <a:lnTo>
                    <a:pt x="176" y="246"/>
                  </a:lnTo>
                  <a:lnTo>
                    <a:pt x="176" y="248"/>
                  </a:lnTo>
                  <a:lnTo>
                    <a:pt x="176" y="250"/>
                  </a:lnTo>
                  <a:lnTo>
                    <a:pt x="178" y="252"/>
                  </a:lnTo>
                  <a:lnTo>
                    <a:pt x="180" y="252"/>
                  </a:lnTo>
                  <a:lnTo>
                    <a:pt x="180" y="254"/>
                  </a:lnTo>
                  <a:lnTo>
                    <a:pt x="180" y="256"/>
                  </a:lnTo>
                  <a:lnTo>
                    <a:pt x="182" y="256"/>
                  </a:lnTo>
                  <a:lnTo>
                    <a:pt x="182" y="258"/>
                  </a:lnTo>
                  <a:lnTo>
                    <a:pt x="184" y="260"/>
                  </a:lnTo>
                  <a:lnTo>
                    <a:pt x="186" y="260"/>
                  </a:lnTo>
                  <a:lnTo>
                    <a:pt x="188" y="260"/>
                  </a:lnTo>
                  <a:lnTo>
                    <a:pt x="188" y="262"/>
                  </a:lnTo>
                  <a:lnTo>
                    <a:pt x="190" y="262"/>
                  </a:lnTo>
                  <a:lnTo>
                    <a:pt x="190" y="264"/>
                  </a:lnTo>
                  <a:lnTo>
                    <a:pt x="192" y="266"/>
                  </a:lnTo>
                  <a:lnTo>
                    <a:pt x="194" y="266"/>
                  </a:lnTo>
                  <a:lnTo>
                    <a:pt x="196" y="266"/>
                  </a:lnTo>
                  <a:lnTo>
                    <a:pt x="196" y="268"/>
                  </a:lnTo>
                  <a:lnTo>
                    <a:pt x="198" y="268"/>
                  </a:lnTo>
                  <a:lnTo>
                    <a:pt x="198" y="270"/>
                  </a:lnTo>
                  <a:lnTo>
                    <a:pt x="200" y="270"/>
                  </a:lnTo>
                  <a:lnTo>
                    <a:pt x="202" y="270"/>
                  </a:lnTo>
                  <a:lnTo>
                    <a:pt x="202" y="272"/>
                  </a:lnTo>
                  <a:lnTo>
                    <a:pt x="204" y="272"/>
                  </a:lnTo>
                  <a:lnTo>
                    <a:pt x="204" y="274"/>
                  </a:lnTo>
                  <a:lnTo>
                    <a:pt x="205" y="274"/>
                  </a:lnTo>
                  <a:lnTo>
                    <a:pt x="207" y="274"/>
                  </a:lnTo>
                  <a:lnTo>
                    <a:pt x="209" y="274"/>
                  </a:lnTo>
                  <a:lnTo>
                    <a:pt x="211" y="274"/>
                  </a:lnTo>
                  <a:lnTo>
                    <a:pt x="213" y="274"/>
                  </a:lnTo>
                  <a:lnTo>
                    <a:pt x="215" y="274"/>
                  </a:lnTo>
                  <a:lnTo>
                    <a:pt x="215" y="272"/>
                  </a:lnTo>
                  <a:lnTo>
                    <a:pt x="217" y="274"/>
                  </a:lnTo>
                  <a:lnTo>
                    <a:pt x="217" y="275"/>
                  </a:lnTo>
                  <a:lnTo>
                    <a:pt x="215" y="275"/>
                  </a:lnTo>
                  <a:lnTo>
                    <a:pt x="215" y="277"/>
                  </a:lnTo>
                  <a:lnTo>
                    <a:pt x="213" y="279"/>
                  </a:lnTo>
                  <a:lnTo>
                    <a:pt x="213" y="281"/>
                  </a:lnTo>
                  <a:lnTo>
                    <a:pt x="211" y="281"/>
                  </a:lnTo>
                  <a:lnTo>
                    <a:pt x="211" y="283"/>
                  </a:lnTo>
                  <a:lnTo>
                    <a:pt x="209" y="283"/>
                  </a:lnTo>
                  <a:lnTo>
                    <a:pt x="209" y="285"/>
                  </a:lnTo>
                  <a:lnTo>
                    <a:pt x="209" y="287"/>
                  </a:lnTo>
                  <a:lnTo>
                    <a:pt x="207" y="287"/>
                  </a:lnTo>
                  <a:lnTo>
                    <a:pt x="207" y="289"/>
                  </a:lnTo>
                  <a:lnTo>
                    <a:pt x="207" y="291"/>
                  </a:lnTo>
                  <a:lnTo>
                    <a:pt x="209" y="291"/>
                  </a:lnTo>
                  <a:lnTo>
                    <a:pt x="209" y="293"/>
                  </a:lnTo>
                  <a:lnTo>
                    <a:pt x="211" y="293"/>
                  </a:lnTo>
                  <a:lnTo>
                    <a:pt x="211" y="295"/>
                  </a:lnTo>
                  <a:lnTo>
                    <a:pt x="213" y="295"/>
                  </a:lnTo>
                  <a:lnTo>
                    <a:pt x="215" y="295"/>
                  </a:lnTo>
                  <a:lnTo>
                    <a:pt x="215" y="297"/>
                  </a:lnTo>
                  <a:lnTo>
                    <a:pt x="215" y="295"/>
                  </a:lnTo>
                  <a:lnTo>
                    <a:pt x="217" y="295"/>
                  </a:lnTo>
                  <a:lnTo>
                    <a:pt x="217" y="297"/>
                  </a:lnTo>
                  <a:lnTo>
                    <a:pt x="219" y="297"/>
                  </a:lnTo>
                  <a:lnTo>
                    <a:pt x="219" y="299"/>
                  </a:lnTo>
                  <a:lnTo>
                    <a:pt x="221" y="299"/>
                  </a:lnTo>
                  <a:lnTo>
                    <a:pt x="221" y="301"/>
                  </a:lnTo>
                  <a:lnTo>
                    <a:pt x="221" y="303"/>
                  </a:lnTo>
                  <a:lnTo>
                    <a:pt x="223" y="303"/>
                  </a:lnTo>
                  <a:lnTo>
                    <a:pt x="223" y="305"/>
                  </a:lnTo>
                  <a:lnTo>
                    <a:pt x="225" y="305"/>
                  </a:lnTo>
                  <a:lnTo>
                    <a:pt x="225" y="307"/>
                  </a:lnTo>
                  <a:lnTo>
                    <a:pt x="227" y="307"/>
                  </a:lnTo>
                  <a:lnTo>
                    <a:pt x="227" y="309"/>
                  </a:lnTo>
                  <a:lnTo>
                    <a:pt x="229" y="309"/>
                  </a:lnTo>
                  <a:lnTo>
                    <a:pt x="229" y="311"/>
                  </a:lnTo>
                  <a:lnTo>
                    <a:pt x="231" y="311"/>
                  </a:lnTo>
                  <a:lnTo>
                    <a:pt x="233" y="311"/>
                  </a:lnTo>
                  <a:lnTo>
                    <a:pt x="235" y="311"/>
                  </a:lnTo>
                  <a:lnTo>
                    <a:pt x="235" y="313"/>
                  </a:lnTo>
                  <a:lnTo>
                    <a:pt x="237" y="311"/>
                  </a:lnTo>
                  <a:lnTo>
                    <a:pt x="239" y="311"/>
                  </a:lnTo>
                  <a:lnTo>
                    <a:pt x="241" y="309"/>
                  </a:lnTo>
                  <a:lnTo>
                    <a:pt x="241" y="307"/>
                  </a:lnTo>
                  <a:lnTo>
                    <a:pt x="245" y="307"/>
                  </a:lnTo>
                  <a:lnTo>
                    <a:pt x="247" y="305"/>
                  </a:lnTo>
                  <a:lnTo>
                    <a:pt x="249" y="305"/>
                  </a:lnTo>
                  <a:lnTo>
                    <a:pt x="251" y="305"/>
                  </a:lnTo>
                  <a:lnTo>
                    <a:pt x="253" y="305"/>
                  </a:lnTo>
                  <a:lnTo>
                    <a:pt x="253" y="303"/>
                  </a:lnTo>
                  <a:lnTo>
                    <a:pt x="255" y="301"/>
                  </a:lnTo>
                  <a:lnTo>
                    <a:pt x="257" y="299"/>
                  </a:lnTo>
                  <a:lnTo>
                    <a:pt x="259" y="299"/>
                  </a:lnTo>
                  <a:lnTo>
                    <a:pt x="259" y="297"/>
                  </a:lnTo>
                  <a:lnTo>
                    <a:pt x="261" y="295"/>
                  </a:lnTo>
                  <a:lnTo>
                    <a:pt x="261" y="293"/>
                  </a:lnTo>
                  <a:lnTo>
                    <a:pt x="263" y="293"/>
                  </a:lnTo>
                  <a:lnTo>
                    <a:pt x="263" y="295"/>
                  </a:lnTo>
                  <a:lnTo>
                    <a:pt x="265" y="297"/>
                  </a:lnTo>
                  <a:lnTo>
                    <a:pt x="267" y="299"/>
                  </a:lnTo>
                  <a:lnTo>
                    <a:pt x="269" y="301"/>
                  </a:lnTo>
                  <a:lnTo>
                    <a:pt x="271" y="301"/>
                  </a:lnTo>
                  <a:lnTo>
                    <a:pt x="271" y="303"/>
                  </a:lnTo>
                  <a:lnTo>
                    <a:pt x="273" y="303"/>
                  </a:lnTo>
                  <a:lnTo>
                    <a:pt x="273" y="305"/>
                  </a:lnTo>
                  <a:lnTo>
                    <a:pt x="273" y="307"/>
                  </a:lnTo>
                  <a:lnTo>
                    <a:pt x="274" y="307"/>
                  </a:lnTo>
                  <a:lnTo>
                    <a:pt x="274" y="309"/>
                  </a:lnTo>
                  <a:lnTo>
                    <a:pt x="274" y="311"/>
                  </a:lnTo>
                  <a:lnTo>
                    <a:pt x="276" y="311"/>
                  </a:lnTo>
                  <a:lnTo>
                    <a:pt x="278" y="313"/>
                  </a:lnTo>
                  <a:lnTo>
                    <a:pt x="280" y="313"/>
                  </a:lnTo>
                  <a:lnTo>
                    <a:pt x="282" y="315"/>
                  </a:lnTo>
                  <a:lnTo>
                    <a:pt x="284" y="317"/>
                  </a:lnTo>
                  <a:lnTo>
                    <a:pt x="284" y="319"/>
                  </a:lnTo>
                  <a:lnTo>
                    <a:pt x="286" y="321"/>
                  </a:lnTo>
                  <a:lnTo>
                    <a:pt x="288" y="323"/>
                  </a:lnTo>
                  <a:lnTo>
                    <a:pt x="288" y="325"/>
                  </a:lnTo>
                  <a:lnTo>
                    <a:pt x="290" y="325"/>
                  </a:lnTo>
                  <a:lnTo>
                    <a:pt x="290" y="327"/>
                  </a:lnTo>
                  <a:lnTo>
                    <a:pt x="288" y="329"/>
                  </a:lnTo>
                  <a:lnTo>
                    <a:pt x="288" y="331"/>
                  </a:lnTo>
                  <a:lnTo>
                    <a:pt x="286" y="331"/>
                  </a:lnTo>
                  <a:lnTo>
                    <a:pt x="286" y="333"/>
                  </a:lnTo>
                  <a:lnTo>
                    <a:pt x="284" y="333"/>
                  </a:lnTo>
                  <a:lnTo>
                    <a:pt x="284" y="335"/>
                  </a:lnTo>
                  <a:lnTo>
                    <a:pt x="282" y="337"/>
                  </a:lnTo>
                  <a:lnTo>
                    <a:pt x="282" y="339"/>
                  </a:lnTo>
                  <a:lnTo>
                    <a:pt x="286" y="341"/>
                  </a:lnTo>
                  <a:lnTo>
                    <a:pt x="288" y="341"/>
                  </a:lnTo>
                  <a:lnTo>
                    <a:pt x="290" y="342"/>
                  </a:lnTo>
                  <a:lnTo>
                    <a:pt x="292" y="342"/>
                  </a:lnTo>
                  <a:lnTo>
                    <a:pt x="294" y="344"/>
                  </a:lnTo>
                  <a:lnTo>
                    <a:pt x="296" y="346"/>
                  </a:lnTo>
                  <a:lnTo>
                    <a:pt x="296" y="344"/>
                  </a:lnTo>
                  <a:lnTo>
                    <a:pt x="298" y="344"/>
                  </a:lnTo>
                  <a:lnTo>
                    <a:pt x="298" y="342"/>
                  </a:lnTo>
                  <a:lnTo>
                    <a:pt x="300" y="341"/>
                  </a:lnTo>
                  <a:lnTo>
                    <a:pt x="300" y="339"/>
                  </a:lnTo>
                  <a:lnTo>
                    <a:pt x="300" y="337"/>
                  </a:lnTo>
                  <a:lnTo>
                    <a:pt x="302" y="335"/>
                  </a:lnTo>
                  <a:lnTo>
                    <a:pt x="304" y="335"/>
                  </a:lnTo>
                  <a:lnTo>
                    <a:pt x="304" y="333"/>
                  </a:lnTo>
                  <a:lnTo>
                    <a:pt x="306" y="333"/>
                  </a:lnTo>
                  <a:lnTo>
                    <a:pt x="308" y="333"/>
                  </a:lnTo>
                  <a:lnTo>
                    <a:pt x="310" y="333"/>
                  </a:lnTo>
                  <a:lnTo>
                    <a:pt x="312" y="333"/>
                  </a:lnTo>
                  <a:lnTo>
                    <a:pt x="314" y="333"/>
                  </a:lnTo>
                  <a:lnTo>
                    <a:pt x="314" y="335"/>
                  </a:lnTo>
                  <a:lnTo>
                    <a:pt x="316" y="335"/>
                  </a:lnTo>
                  <a:lnTo>
                    <a:pt x="318" y="335"/>
                  </a:lnTo>
                  <a:lnTo>
                    <a:pt x="318" y="337"/>
                  </a:lnTo>
                  <a:lnTo>
                    <a:pt x="318" y="339"/>
                  </a:lnTo>
                  <a:lnTo>
                    <a:pt x="316" y="339"/>
                  </a:lnTo>
                  <a:lnTo>
                    <a:pt x="316" y="341"/>
                  </a:lnTo>
                  <a:lnTo>
                    <a:pt x="316" y="342"/>
                  </a:lnTo>
                  <a:lnTo>
                    <a:pt x="314" y="342"/>
                  </a:lnTo>
                  <a:lnTo>
                    <a:pt x="314" y="344"/>
                  </a:lnTo>
                  <a:lnTo>
                    <a:pt x="314" y="346"/>
                  </a:lnTo>
                  <a:lnTo>
                    <a:pt x="314" y="348"/>
                  </a:lnTo>
                  <a:lnTo>
                    <a:pt x="314" y="350"/>
                  </a:lnTo>
                  <a:lnTo>
                    <a:pt x="312" y="350"/>
                  </a:lnTo>
                  <a:lnTo>
                    <a:pt x="314" y="352"/>
                  </a:lnTo>
                  <a:lnTo>
                    <a:pt x="312" y="352"/>
                  </a:lnTo>
                  <a:lnTo>
                    <a:pt x="314" y="354"/>
                  </a:lnTo>
                  <a:lnTo>
                    <a:pt x="314" y="356"/>
                  </a:lnTo>
                  <a:lnTo>
                    <a:pt x="312" y="356"/>
                  </a:lnTo>
                  <a:lnTo>
                    <a:pt x="314" y="358"/>
                  </a:lnTo>
                  <a:lnTo>
                    <a:pt x="314" y="360"/>
                  </a:lnTo>
                  <a:lnTo>
                    <a:pt x="316" y="362"/>
                  </a:lnTo>
                  <a:lnTo>
                    <a:pt x="316" y="364"/>
                  </a:lnTo>
                  <a:lnTo>
                    <a:pt x="318" y="364"/>
                  </a:lnTo>
                  <a:lnTo>
                    <a:pt x="320" y="366"/>
                  </a:lnTo>
                  <a:lnTo>
                    <a:pt x="320" y="364"/>
                  </a:lnTo>
                  <a:lnTo>
                    <a:pt x="322" y="366"/>
                  </a:lnTo>
                  <a:lnTo>
                    <a:pt x="324" y="366"/>
                  </a:lnTo>
                  <a:lnTo>
                    <a:pt x="324" y="368"/>
                  </a:lnTo>
                  <a:lnTo>
                    <a:pt x="326" y="368"/>
                  </a:lnTo>
                  <a:lnTo>
                    <a:pt x="326" y="370"/>
                  </a:lnTo>
                  <a:lnTo>
                    <a:pt x="328" y="370"/>
                  </a:lnTo>
                  <a:lnTo>
                    <a:pt x="328" y="372"/>
                  </a:lnTo>
                  <a:lnTo>
                    <a:pt x="330" y="372"/>
                  </a:lnTo>
                  <a:lnTo>
                    <a:pt x="332" y="372"/>
                  </a:lnTo>
                  <a:lnTo>
                    <a:pt x="334" y="372"/>
                  </a:lnTo>
                  <a:lnTo>
                    <a:pt x="336" y="372"/>
                  </a:lnTo>
                  <a:lnTo>
                    <a:pt x="336" y="374"/>
                  </a:lnTo>
                  <a:lnTo>
                    <a:pt x="338" y="374"/>
                  </a:lnTo>
                  <a:lnTo>
                    <a:pt x="340" y="376"/>
                  </a:lnTo>
                  <a:lnTo>
                    <a:pt x="342" y="376"/>
                  </a:lnTo>
                  <a:lnTo>
                    <a:pt x="343" y="376"/>
                  </a:lnTo>
                  <a:lnTo>
                    <a:pt x="343" y="378"/>
                  </a:lnTo>
                  <a:lnTo>
                    <a:pt x="345" y="378"/>
                  </a:lnTo>
                  <a:lnTo>
                    <a:pt x="347" y="378"/>
                  </a:lnTo>
                  <a:lnTo>
                    <a:pt x="349" y="378"/>
                  </a:lnTo>
                  <a:lnTo>
                    <a:pt x="351" y="378"/>
                  </a:lnTo>
                  <a:lnTo>
                    <a:pt x="351" y="380"/>
                  </a:lnTo>
                  <a:lnTo>
                    <a:pt x="351" y="378"/>
                  </a:lnTo>
                  <a:lnTo>
                    <a:pt x="353" y="378"/>
                  </a:lnTo>
                  <a:lnTo>
                    <a:pt x="355" y="378"/>
                  </a:lnTo>
                  <a:lnTo>
                    <a:pt x="355" y="376"/>
                  </a:lnTo>
                  <a:lnTo>
                    <a:pt x="355" y="374"/>
                  </a:lnTo>
                  <a:lnTo>
                    <a:pt x="355" y="372"/>
                  </a:lnTo>
                  <a:lnTo>
                    <a:pt x="355" y="370"/>
                  </a:lnTo>
                  <a:lnTo>
                    <a:pt x="355" y="368"/>
                  </a:lnTo>
                  <a:lnTo>
                    <a:pt x="357" y="366"/>
                  </a:lnTo>
                  <a:lnTo>
                    <a:pt x="357" y="364"/>
                  </a:lnTo>
                  <a:lnTo>
                    <a:pt x="355" y="360"/>
                  </a:lnTo>
                  <a:lnTo>
                    <a:pt x="355" y="358"/>
                  </a:lnTo>
                  <a:lnTo>
                    <a:pt x="357" y="358"/>
                  </a:lnTo>
                  <a:lnTo>
                    <a:pt x="357" y="356"/>
                  </a:lnTo>
                  <a:lnTo>
                    <a:pt x="357" y="354"/>
                  </a:lnTo>
                  <a:lnTo>
                    <a:pt x="359" y="352"/>
                  </a:lnTo>
                  <a:lnTo>
                    <a:pt x="361" y="350"/>
                  </a:lnTo>
                  <a:lnTo>
                    <a:pt x="363" y="348"/>
                  </a:lnTo>
                  <a:lnTo>
                    <a:pt x="365" y="348"/>
                  </a:lnTo>
                  <a:lnTo>
                    <a:pt x="365" y="346"/>
                  </a:lnTo>
                  <a:lnTo>
                    <a:pt x="365" y="344"/>
                  </a:lnTo>
                  <a:lnTo>
                    <a:pt x="365" y="342"/>
                  </a:lnTo>
                  <a:lnTo>
                    <a:pt x="365" y="341"/>
                  </a:lnTo>
                  <a:lnTo>
                    <a:pt x="367" y="341"/>
                  </a:lnTo>
                  <a:lnTo>
                    <a:pt x="369" y="339"/>
                  </a:lnTo>
                  <a:lnTo>
                    <a:pt x="371" y="339"/>
                  </a:lnTo>
                  <a:lnTo>
                    <a:pt x="371" y="337"/>
                  </a:lnTo>
                  <a:lnTo>
                    <a:pt x="373" y="335"/>
                  </a:lnTo>
                  <a:lnTo>
                    <a:pt x="373" y="333"/>
                  </a:lnTo>
                  <a:lnTo>
                    <a:pt x="375" y="333"/>
                  </a:lnTo>
                  <a:lnTo>
                    <a:pt x="375" y="331"/>
                  </a:lnTo>
                  <a:lnTo>
                    <a:pt x="375" y="329"/>
                  </a:lnTo>
                  <a:lnTo>
                    <a:pt x="373" y="329"/>
                  </a:lnTo>
                  <a:lnTo>
                    <a:pt x="371" y="327"/>
                  </a:lnTo>
                  <a:lnTo>
                    <a:pt x="371" y="325"/>
                  </a:lnTo>
                  <a:lnTo>
                    <a:pt x="369" y="325"/>
                  </a:lnTo>
                  <a:lnTo>
                    <a:pt x="369" y="323"/>
                  </a:lnTo>
                  <a:lnTo>
                    <a:pt x="367" y="323"/>
                  </a:lnTo>
                  <a:lnTo>
                    <a:pt x="367" y="321"/>
                  </a:lnTo>
                  <a:lnTo>
                    <a:pt x="367" y="319"/>
                  </a:lnTo>
                  <a:lnTo>
                    <a:pt x="365" y="319"/>
                  </a:lnTo>
                  <a:lnTo>
                    <a:pt x="365" y="317"/>
                  </a:lnTo>
                  <a:lnTo>
                    <a:pt x="363" y="317"/>
                  </a:lnTo>
                  <a:lnTo>
                    <a:pt x="363" y="315"/>
                  </a:lnTo>
                  <a:lnTo>
                    <a:pt x="361" y="315"/>
                  </a:lnTo>
                  <a:lnTo>
                    <a:pt x="361" y="313"/>
                  </a:lnTo>
                  <a:lnTo>
                    <a:pt x="359" y="313"/>
                  </a:lnTo>
                  <a:lnTo>
                    <a:pt x="357" y="311"/>
                  </a:lnTo>
                  <a:lnTo>
                    <a:pt x="355" y="311"/>
                  </a:lnTo>
                  <a:lnTo>
                    <a:pt x="353" y="311"/>
                  </a:lnTo>
                  <a:lnTo>
                    <a:pt x="351" y="311"/>
                  </a:lnTo>
                  <a:lnTo>
                    <a:pt x="351" y="309"/>
                  </a:lnTo>
                  <a:lnTo>
                    <a:pt x="349" y="309"/>
                  </a:lnTo>
                  <a:lnTo>
                    <a:pt x="347" y="309"/>
                  </a:lnTo>
                  <a:lnTo>
                    <a:pt x="345" y="309"/>
                  </a:lnTo>
                  <a:lnTo>
                    <a:pt x="345" y="307"/>
                  </a:lnTo>
                  <a:lnTo>
                    <a:pt x="345" y="309"/>
                  </a:lnTo>
                  <a:lnTo>
                    <a:pt x="345" y="311"/>
                  </a:lnTo>
                  <a:lnTo>
                    <a:pt x="345" y="313"/>
                  </a:lnTo>
                  <a:lnTo>
                    <a:pt x="345" y="315"/>
                  </a:lnTo>
                  <a:lnTo>
                    <a:pt x="343" y="317"/>
                  </a:lnTo>
                  <a:lnTo>
                    <a:pt x="343" y="319"/>
                  </a:lnTo>
                  <a:lnTo>
                    <a:pt x="342" y="321"/>
                  </a:lnTo>
                  <a:lnTo>
                    <a:pt x="342" y="323"/>
                  </a:lnTo>
                  <a:lnTo>
                    <a:pt x="340" y="323"/>
                  </a:lnTo>
                  <a:lnTo>
                    <a:pt x="340" y="325"/>
                  </a:lnTo>
                  <a:lnTo>
                    <a:pt x="338" y="325"/>
                  </a:lnTo>
                  <a:lnTo>
                    <a:pt x="338" y="327"/>
                  </a:lnTo>
                  <a:lnTo>
                    <a:pt x="336" y="327"/>
                  </a:lnTo>
                  <a:lnTo>
                    <a:pt x="334" y="327"/>
                  </a:lnTo>
                  <a:lnTo>
                    <a:pt x="334" y="325"/>
                  </a:lnTo>
                  <a:lnTo>
                    <a:pt x="334" y="323"/>
                  </a:lnTo>
                  <a:lnTo>
                    <a:pt x="336" y="323"/>
                  </a:lnTo>
                  <a:lnTo>
                    <a:pt x="336" y="321"/>
                  </a:lnTo>
                  <a:lnTo>
                    <a:pt x="336" y="319"/>
                  </a:lnTo>
                  <a:lnTo>
                    <a:pt x="336" y="317"/>
                  </a:lnTo>
                  <a:lnTo>
                    <a:pt x="334" y="317"/>
                  </a:lnTo>
                  <a:lnTo>
                    <a:pt x="334" y="315"/>
                  </a:lnTo>
                  <a:lnTo>
                    <a:pt x="334" y="313"/>
                  </a:lnTo>
                  <a:lnTo>
                    <a:pt x="332" y="311"/>
                  </a:lnTo>
                  <a:lnTo>
                    <a:pt x="332" y="309"/>
                  </a:lnTo>
                  <a:lnTo>
                    <a:pt x="330" y="309"/>
                  </a:lnTo>
                  <a:lnTo>
                    <a:pt x="330" y="307"/>
                  </a:lnTo>
                  <a:lnTo>
                    <a:pt x="330" y="305"/>
                  </a:lnTo>
                  <a:lnTo>
                    <a:pt x="328" y="305"/>
                  </a:lnTo>
                  <a:lnTo>
                    <a:pt x="328" y="303"/>
                  </a:lnTo>
                  <a:lnTo>
                    <a:pt x="330" y="303"/>
                  </a:lnTo>
                  <a:lnTo>
                    <a:pt x="330" y="301"/>
                  </a:lnTo>
                  <a:lnTo>
                    <a:pt x="328" y="301"/>
                  </a:lnTo>
                  <a:lnTo>
                    <a:pt x="328" y="299"/>
                  </a:lnTo>
                  <a:lnTo>
                    <a:pt x="328" y="297"/>
                  </a:lnTo>
                  <a:lnTo>
                    <a:pt x="328" y="295"/>
                  </a:lnTo>
                  <a:lnTo>
                    <a:pt x="326" y="295"/>
                  </a:lnTo>
                  <a:lnTo>
                    <a:pt x="326" y="293"/>
                  </a:lnTo>
                  <a:lnTo>
                    <a:pt x="324" y="293"/>
                  </a:lnTo>
                  <a:lnTo>
                    <a:pt x="324" y="291"/>
                  </a:lnTo>
                  <a:lnTo>
                    <a:pt x="322" y="291"/>
                  </a:lnTo>
                  <a:lnTo>
                    <a:pt x="320" y="291"/>
                  </a:lnTo>
                  <a:lnTo>
                    <a:pt x="318" y="291"/>
                  </a:lnTo>
                  <a:lnTo>
                    <a:pt x="318" y="289"/>
                  </a:lnTo>
                  <a:lnTo>
                    <a:pt x="318" y="287"/>
                  </a:lnTo>
                  <a:lnTo>
                    <a:pt x="316" y="287"/>
                  </a:lnTo>
                  <a:lnTo>
                    <a:pt x="316" y="289"/>
                  </a:lnTo>
                  <a:lnTo>
                    <a:pt x="314" y="289"/>
                  </a:lnTo>
                  <a:lnTo>
                    <a:pt x="312" y="289"/>
                  </a:lnTo>
                  <a:lnTo>
                    <a:pt x="310" y="289"/>
                  </a:lnTo>
                  <a:lnTo>
                    <a:pt x="308" y="289"/>
                  </a:lnTo>
                  <a:lnTo>
                    <a:pt x="308" y="287"/>
                  </a:lnTo>
                  <a:lnTo>
                    <a:pt x="308" y="285"/>
                  </a:lnTo>
                  <a:lnTo>
                    <a:pt x="306" y="285"/>
                  </a:lnTo>
                  <a:lnTo>
                    <a:pt x="306" y="283"/>
                  </a:lnTo>
                  <a:lnTo>
                    <a:pt x="304" y="283"/>
                  </a:lnTo>
                  <a:lnTo>
                    <a:pt x="302" y="283"/>
                  </a:lnTo>
                  <a:lnTo>
                    <a:pt x="302" y="281"/>
                  </a:lnTo>
                  <a:lnTo>
                    <a:pt x="302" y="279"/>
                  </a:lnTo>
                  <a:lnTo>
                    <a:pt x="304" y="277"/>
                  </a:lnTo>
                  <a:lnTo>
                    <a:pt x="304" y="275"/>
                  </a:lnTo>
                  <a:lnTo>
                    <a:pt x="304" y="274"/>
                  </a:lnTo>
                  <a:lnTo>
                    <a:pt x="304" y="272"/>
                  </a:lnTo>
                  <a:lnTo>
                    <a:pt x="306" y="270"/>
                  </a:lnTo>
                  <a:lnTo>
                    <a:pt x="306" y="268"/>
                  </a:lnTo>
                  <a:lnTo>
                    <a:pt x="306" y="266"/>
                  </a:lnTo>
                  <a:lnTo>
                    <a:pt x="306" y="264"/>
                  </a:lnTo>
                  <a:lnTo>
                    <a:pt x="304" y="264"/>
                  </a:lnTo>
                  <a:lnTo>
                    <a:pt x="304" y="262"/>
                  </a:lnTo>
                  <a:lnTo>
                    <a:pt x="306" y="262"/>
                  </a:lnTo>
                  <a:lnTo>
                    <a:pt x="306" y="260"/>
                  </a:lnTo>
                  <a:lnTo>
                    <a:pt x="308" y="260"/>
                  </a:lnTo>
                  <a:lnTo>
                    <a:pt x="310" y="260"/>
                  </a:lnTo>
                  <a:lnTo>
                    <a:pt x="310" y="258"/>
                  </a:lnTo>
                  <a:lnTo>
                    <a:pt x="312" y="258"/>
                  </a:lnTo>
                  <a:lnTo>
                    <a:pt x="314" y="258"/>
                  </a:lnTo>
                  <a:lnTo>
                    <a:pt x="316" y="258"/>
                  </a:lnTo>
                  <a:lnTo>
                    <a:pt x="316" y="256"/>
                  </a:lnTo>
                  <a:lnTo>
                    <a:pt x="318" y="256"/>
                  </a:lnTo>
                  <a:lnTo>
                    <a:pt x="318" y="254"/>
                  </a:lnTo>
                  <a:lnTo>
                    <a:pt x="320" y="252"/>
                  </a:lnTo>
                  <a:lnTo>
                    <a:pt x="322" y="252"/>
                  </a:lnTo>
                  <a:lnTo>
                    <a:pt x="322" y="250"/>
                  </a:lnTo>
                  <a:lnTo>
                    <a:pt x="324" y="250"/>
                  </a:lnTo>
                  <a:lnTo>
                    <a:pt x="326" y="250"/>
                  </a:lnTo>
                  <a:lnTo>
                    <a:pt x="326" y="248"/>
                  </a:lnTo>
                  <a:lnTo>
                    <a:pt x="328" y="248"/>
                  </a:lnTo>
                  <a:lnTo>
                    <a:pt x="328" y="246"/>
                  </a:lnTo>
                  <a:lnTo>
                    <a:pt x="330" y="246"/>
                  </a:lnTo>
                  <a:lnTo>
                    <a:pt x="330" y="244"/>
                  </a:lnTo>
                  <a:lnTo>
                    <a:pt x="332" y="244"/>
                  </a:lnTo>
                  <a:lnTo>
                    <a:pt x="332" y="242"/>
                  </a:lnTo>
                  <a:lnTo>
                    <a:pt x="334" y="242"/>
                  </a:lnTo>
                  <a:lnTo>
                    <a:pt x="334" y="240"/>
                  </a:lnTo>
                  <a:lnTo>
                    <a:pt x="336" y="240"/>
                  </a:lnTo>
                  <a:lnTo>
                    <a:pt x="336" y="238"/>
                  </a:lnTo>
                  <a:lnTo>
                    <a:pt x="334" y="238"/>
                  </a:lnTo>
                  <a:lnTo>
                    <a:pt x="332" y="238"/>
                  </a:lnTo>
                  <a:lnTo>
                    <a:pt x="332" y="236"/>
                  </a:lnTo>
                  <a:lnTo>
                    <a:pt x="330" y="236"/>
                  </a:lnTo>
                  <a:lnTo>
                    <a:pt x="330" y="234"/>
                  </a:lnTo>
                  <a:lnTo>
                    <a:pt x="328" y="234"/>
                  </a:lnTo>
                  <a:lnTo>
                    <a:pt x="326" y="234"/>
                  </a:lnTo>
                  <a:lnTo>
                    <a:pt x="324" y="234"/>
                  </a:lnTo>
                  <a:lnTo>
                    <a:pt x="324" y="232"/>
                  </a:lnTo>
                  <a:lnTo>
                    <a:pt x="322" y="232"/>
                  </a:lnTo>
                  <a:lnTo>
                    <a:pt x="320" y="232"/>
                  </a:lnTo>
                  <a:lnTo>
                    <a:pt x="320" y="230"/>
                  </a:lnTo>
                  <a:lnTo>
                    <a:pt x="318" y="230"/>
                  </a:lnTo>
                  <a:lnTo>
                    <a:pt x="318" y="228"/>
                  </a:lnTo>
                  <a:lnTo>
                    <a:pt x="316" y="228"/>
                  </a:lnTo>
                  <a:lnTo>
                    <a:pt x="314" y="226"/>
                  </a:lnTo>
                  <a:lnTo>
                    <a:pt x="314" y="224"/>
                  </a:lnTo>
                  <a:lnTo>
                    <a:pt x="312" y="224"/>
                  </a:lnTo>
                  <a:lnTo>
                    <a:pt x="312" y="222"/>
                  </a:lnTo>
                  <a:lnTo>
                    <a:pt x="310" y="220"/>
                  </a:lnTo>
                  <a:lnTo>
                    <a:pt x="310" y="218"/>
                  </a:lnTo>
                  <a:lnTo>
                    <a:pt x="308" y="218"/>
                  </a:lnTo>
                  <a:lnTo>
                    <a:pt x="308" y="220"/>
                  </a:lnTo>
                  <a:lnTo>
                    <a:pt x="306" y="220"/>
                  </a:lnTo>
                  <a:lnTo>
                    <a:pt x="306" y="222"/>
                  </a:lnTo>
                  <a:lnTo>
                    <a:pt x="304" y="222"/>
                  </a:lnTo>
                  <a:lnTo>
                    <a:pt x="304" y="224"/>
                  </a:lnTo>
                  <a:lnTo>
                    <a:pt x="302" y="224"/>
                  </a:lnTo>
                  <a:lnTo>
                    <a:pt x="302" y="226"/>
                  </a:lnTo>
                  <a:lnTo>
                    <a:pt x="300" y="226"/>
                  </a:lnTo>
                  <a:lnTo>
                    <a:pt x="300" y="228"/>
                  </a:lnTo>
                  <a:lnTo>
                    <a:pt x="298" y="228"/>
                  </a:lnTo>
                  <a:lnTo>
                    <a:pt x="296" y="228"/>
                  </a:lnTo>
                  <a:lnTo>
                    <a:pt x="294" y="228"/>
                  </a:lnTo>
                  <a:lnTo>
                    <a:pt x="292" y="228"/>
                  </a:lnTo>
                  <a:lnTo>
                    <a:pt x="292" y="226"/>
                  </a:lnTo>
                  <a:lnTo>
                    <a:pt x="292" y="224"/>
                  </a:lnTo>
                  <a:lnTo>
                    <a:pt x="292" y="222"/>
                  </a:lnTo>
                  <a:lnTo>
                    <a:pt x="292" y="220"/>
                  </a:lnTo>
                  <a:lnTo>
                    <a:pt x="290" y="220"/>
                  </a:lnTo>
                  <a:lnTo>
                    <a:pt x="288" y="220"/>
                  </a:lnTo>
                  <a:lnTo>
                    <a:pt x="286" y="220"/>
                  </a:lnTo>
                  <a:lnTo>
                    <a:pt x="284" y="220"/>
                  </a:lnTo>
                  <a:lnTo>
                    <a:pt x="284" y="222"/>
                  </a:lnTo>
                  <a:lnTo>
                    <a:pt x="282" y="222"/>
                  </a:lnTo>
                  <a:lnTo>
                    <a:pt x="282" y="224"/>
                  </a:lnTo>
                  <a:lnTo>
                    <a:pt x="280" y="224"/>
                  </a:lnTo>
                  <a:lnTo>
                    <a:pt x="280" y="226"/>
                  </a:lnTo>
                  <a:lnTo>
                    <a:pt x="278" y="226"/>
                  </a:lnTo>
                  <a:lnTo>
                    <a:pt x="276" y="226"/>
                  </a:lnTo>
                  <a:lnTo>
                    <a:pt x="276" y="224"/>
                  </a:lnTo>
                  <a:lnTo>
                    <a:pt x="276" y="222"/>
                  </a:lnTo>
                  <a:lnTo>
                    <a:pt x="274" y="220"/>
                  </a:lnTo>
                  <a:lnTo>
                    <a:pt x="276" y="220"/>
                  </a:lnTo>
                  <a:lnTo>
                    <a:pt x="276" y="218"/>
                  </a:lnTo>
                  <a:lnTo>
                    <a:pt x="276" y="216"/>
                  </a:lnTo>
                  <a:lnTo>
                    <a:pt x="276" y="214"/>
                  </a:lnTo>
                  <a:lnTo>
                    <a:pt x="276" y="212"/>
                  </a:lnTo>
                  <a:lnTo>
                    <a:pt x="276" y="210"/>
                  </a:lnTo>
                  <a:lnTo>
                    <a:pt x="274" y="210"/>
                  </a:lnTo>
                  <a:lnTo>
                    <a:pt x="273" y="210"/>
                  </a:lnTo>
                  <a:lnTo>
                    <a:pt x="271" y="210"/>
                  </a:lnTo>
                  <a:lnTo>
                    <a:pt x="271" y="208"/>
                  </a:lnTo>
                  <a:lnTo>
                    <a:pt x="269" y="208"/>
                  </a:lnTo>
                  <a:lnTo>
                    <a:pt x="267" y="208"/>
                  </a:lnTo>
                  <a:lnTo>
                    <a:pt x="267" y="207"/>
                  </a:lnTo>
                  <a:lnTo>
                    <a:pt x="265" y="207"/>
                  </a:lnTo>
                  <a:lnTo>
                    <a:pt x="263" y="207"/>
                  </a:lnTo>
                  <a:lnTo>
                    <a:pt x="261" y="205"/>
                  </a:lnTo>
                  <a:lnTo>
                    <a:pt x="259" y="205"/>
                  </a:lnTo>
                  <a:lnTo>
                    <a:pt x="257" y="205"/>
                  </a:lnTo>
                  <a:lnTo>
                    <a:pt x="257" y="203"/>
                  </a:lnTo>
                  <a:lnTo>
                    <a:pt x="255" y="203"/>
                  </a:lnTo>
                  <a:lnTo>
                    <a:pt x="255" y="201"/>
                  </a:lnTo>
                  <a:lnTo>
                    <a:pt x="253" y="201"/>
                  </a:lnTo>
                  <a:lnTo>
                    <a:pt x="253" y="199"/>
                  </a:lnTo>
                  <a:lnTo>
                    <a:pt x="251" y="199"/>
                  </a:lnTo>
                  <a:lnTo>
                    <a:pt x="249" y="199"/>
                  </a:lnTo>
                  <a:lnTo>
                    <a:pt x="247" y="199"/>
                  </a:lnTo>
                  <a:lnTo>
                    <a:pt x="245" y="199"/>
                  </a:lnTo>
                  <a:lnTo>
                    <a:pt x="245" y="197"/>
                  </a:lnTo>
                  <a:lnTo>
                    <a:pt x="243" y="197"/>
                  </a:lnTo>
                  <a:lnTo>
                    <a:pt x="241" y="197"/>
                  </a:lnTo>
                  <a:lnTo>
                    <a:pt x="239" y="195"/>
                  </a:lnTo>
                  <a:lnTo>
                    <a:pt x="237" y="195"/>
                  </a:lnTo>
                  <a:lnTo>
                    <a:pt x="237" y="193"/>
                  </a:lnTo>
                  <a:lnTo>
                    <a:pt x="235" y="193"/>
                  </a:lnTo>
                  <a:lnTo>
                    <a:pt x="233" y="193"/>
                  </a:lnTo>
                  <a:lnTo>
                    <a:pt x="231" y="193"/>
                  </a:lnTo>
                  <a:lnTo>
                    <a:pt x="231" y="191"/>
                  </a:lnTo>
                  <a:lnTo>
                    <a:pt x="229" y="191"/>
                  </a:lnTo>
                  <a:lnTo>
                    <a:pt x="227" y="191"/>
                  </a:lnTo>
                  <a:lnTo>
                    <a:pt x="225" y="191"/>
                  </a:lnTo>
                  <a:lnTo>
                    <a:pt x="223" y="189"/>
                  </a:lnTo>
                  <a:lnTo>
                    <a:pt x="221" y="189"/>
                  </a:lnTo>
                  <a:lnTo>
                    <a:pt x="219" y="187"/>
                  </a:lnTo>
                  <a:lnTo>
                    <a:pt x="217" y="185"/>
                  </a:lnTo>
                  <a:lnTo>
                    <a:pt x="215" y="185"/>
                  </a:lnTo>
                  <a:lnTo>
                    <a:pt x="215" y="183"/>
                  </a:lnTo>
                  <a:lnTo>
                    <a:pt x="213" y="183"/>
                  </a:lnTo>
                  <a:lnTo>
                    <a:pt x="211" y="183"/>
                  </a:lnTo>
                  <a:lnTo>
                    <a:pt x="211" y="181"/>
                  </a:lnTo>
                  <a:lnTo>
                    <a:pt x="209" y="181"/>
                  </a:lnTo>
                  <a:lnTo>
                    <a:pt x="209" y="179"/>
                  </a:lnTo>
                  <a:lnTo>
                    <a:pt x="207" y="179"/>
                  </a:lnTo>
                  <a:lnTo>
                    <a:pt x="205" y="177"/>
                  </a:lnTo>
                  <a:lnTo>
                    <a:pt x="204" y="177"/>
                  </a:lnTo>
                  <a:lnTo>
                    <a:pt x="205" y="175"/>
                  </a:lnTo>
                  <a:lnTo>
                    <a:pt x="205" y="173"/>
                  </a:lnTo>
                  <a:lnTo>
                    <a:pt x="205" y="171"/>
                  </a:lnTo>
                  <a:lnTo>
                    <a:pt x="207" y="171"/>
                  </a:lnTo>
                  <a:lnTo>
                    <a:pt x="207" y="169"/>
                  </a:lnTo>
                  <a:lnTo>
                    <a:pt x="209" y="167"/>
                  </a:lnTo>
                  <a:lnTo>
                    <a:pt x="209" y="165"/>
                  </a:lnTo>
                  <a:lnTo>
                    <a:pt x="211" y="165"/>
                  </a:lnTo>
                  <a:lnTo>
                    <a:pt x="211" y="163"/>
                  </a:lnTo>
                  <a:lnTo>
                    <a:pt x="213" y="163"/>
                  </a:lnTo>
                  <a:lnTo>
                    <a:pt x="213" y="161"/>
                  </a:lnTo>
                  <a:lnTo>
                    <a:pt x="215" y="159"/>
                  </a:lnTo>
                  <a:lnTo>
                    <a:pt x="215" y="157"/>
                  </a:lnTo>
                  <a:lnTo>
                    <a:pt x="217" y="157"/>
                  </a:lnTo>
                  <a:lnTo>
                    <a:pt x="219" y="157"/>
                  </a:lnTo>
                  <a:lnTo>
                    <a:pt x="219" y="155"/>
                  </a:lnTo>
                  <a:lnTo>
                    <a:pt x="221" y="155"/>
                  </a:lnTo>
                  <a:lnTo>
                    <a:pt x="221" y="153"/>
                  </a:lnTo>
                  <a:lnTo>
                    <a:pt x="223" y="153"/>
                  </a:lnTo>
                  <a:lnTo>
                    <a:pt x="223" y="151"/>
                  </a:lnTo>
                  <a:lnTo>
                    <a:pt x="225" y="151"/>
                  </a:lnTo>
                  <a:lnTo>
                    <a:pt x="227" y="149"/>
                  </a:lnTo>
                  <a:lnTo>
                    <a:pt x="227" y="147"/>
                  </a:lnTo>
                  <a:lnTo>
                    <a:pt x="229" y="147"/>
                  </a:lnTo>
                  <a:lnTo>
                    <a:pt x="229" y="145"/>
                  </a:lnTo>
                  <a:lnTo>
                    <a:pt x="231" y="145"/>
                  </a:lnTo>
                  <a:lnTo>
                    <a:pt x="231" y="143"/>
                  </a:lnTo>
                  <a:lnTo>
                    <a:pt x="231" y="141"/>
                  </a:lnTo>
                  <a:lnTo>
                    <a:pt x="231" y="139"/>
                  </a:lnTo>
                  <a:lnTo>
                    <a:pt x="233" y="139"/>
                  </a:lnTo>
                  <a:lnTo>
                    <a:pt x="233" y="138"/>
                  </a:lnTo>
                  <a:lnTo>
                    <a:pt x="233" y="136"/>
                  </a:lnTo>
                  <a:lnTo>
                    <a:pt x="235" y="136"/>
                  </a:lnTo>
                  <a:lnTo>
                    <a:pt x="235" y="134"/>
                  </a:lnTo>
                  <a:lnTo>
                    <a:pt x="237" y="134"/>
                  </a:lnTo>
                  <a:lnTo>
                    <a:pt x="237" y="132"/>
                  </a:lnTo>
                  <a:lnTo>
                    <a:pt x="239" y="132"/>
                  </a:lnTo>
                  <a:lnTo>
                    <a:pt x="239" y="130"/>
                  </a:lnTo>
                  <a:lnTo>
                    <a:pt x="239" y="128"/>
                  </a:lnTo>
                  <a:lnTo>
                    <a:pt x="239" y="126"/>
                  </a:lnTo>
                  <a:lnTo>
                    <a:pt x="239" y="124"/>
                  </a:lnTo>
                  <a:lnTo>
                    <a:pt x="241" y="124"/>
                  </a:lnTo>
                  <a:lnTo>
                    <a:pt x="239" y="124"/>
                  </a:lnTo>
                  <a:lnTo>
                    <a:pt x="241" y="122"/>
                  </a:lnTo>
                  <a:lnTo>
                    <a:pt x="241" y="120"/>
                  </a:lnTo>
                  <a:lnTo>
                    <a:pt x="241" y="118"/>
                  </a:lnTo>
                  <a:lnTo>
                    <a:pt x="241" y="116"/>
                  </a:lnTo>
                  <a:lnTo>
                    <a:pt x="241" y="114"/>
                  </a:lnTo>
                  <a:lnTo>
                    <a:pt x="241" y="112"/>
                  </a:lnTo>
                  <a:lnTo>
                    <a:pt x="241" y="110"/>
                  </a:lnTo>
                  <a:lnTo>
                    <a:pt x="243" y="110"/>
                  </a:lnTo>
                  <a:lnTo>
                    <a:pt x="243" y="108"/>
                  </a:lnTo>
                  <a:lnTo>
                    <a:pt x="245" y="108"/>
                  </a:lnTo>
                  <a:lnTo>
                    <a:pt x="245" y="106"/>
                  </a:lnTo>
                  <a:lnTo>
                    <a:pt x="245" y="104"/>
                  </a:lnTo>
                  <a:lnTo>
                    <a:pt x="247" y="104"/>
                  </a:lnTo>
                  <a:lnTo>
                    <a:pt x="247" y="102"/>
                  </a:lnTo>
                  <a:lnTo>
                    <a:pt x="245" y="102"/>
                  </a:lnTo>
                  <a:lnTo>
                    <a:pt x="247" y="102"/>
                  </a:lnTo>
                  <a:lnTo>
                    <a:pt x="247" y="100"/>
                  </a:lnTo>
                  <a:lnTo>
                    <a:pt x="247" y="98"/>
                  </a:lnTo>
                  <a:lnTo>
                    <a:pt x="247" y="96"/>
                  </a:lnTo>
                  <a:lnTo>
                    <a:pt x="247" y="94"/>
                  </a:lnTo>
                  <a:lnTo>
                    <a:pt x="247" y="92"/>
                  </a:lnTo>
                  <a:lnTo>
                    <a:pt x="247" y="90"/>
                  </a:lnTo>
                  <a:lnTo>
                    <a:pt x="247" y="88"/>
                  </a:lnTo>
                  <a:lnTo>
                    <a:pt x="247" y="86"/>
                  </a:lnTo>
                  <a:lnTo>
                    <a:pt x="247" y="84"/>
                  </a:lnTo>
                  <a:lnTo>
                    <a:pt x="245" y="84"/>
                  </a:lnTo>
                  <a:lnTo>
                    <a:pt x="245" y="82"/>
                  </a:lnTo>
                  <a:lnTo>
                    <a:pt x="243" y="82"/>
                  </a:lnTo>
                  <a:lnTo>
                    <a:pt x="243" y="80"/>
                  </a:lnTo>
                  <a:lnTo>
                    <a:pt x="241" y="80"/>
                  </a:lnTo>
                  <a:lnTo>
                    <a:pt x="239" y="80"/>
                  </a:lnTo>
                  <a:lnTo>
                    <a:pt x="239" y="78"/>
                  </a:lnTo>
                  <a:lnTo>
                    <a:pt x="241" y="76"/>
                  </a:lnTo>
                  <a:lnTo>
                    <a:pt x="243" y="74"/>
                  </a:lnTo>
                  <a:lnTo>
                    <a:pt x="243" y="72"/>
                  </a:lnTo>
                  <a:lnTo>
                    <a:pt x="245" y="71"/>
                  </a:lnTo>
                  <a:lnTo>
                    <a:pt x="247" y="69"/>
                  </a:lnTo>
                  <a:lnTo>
                    <a:pt x="247" y="67"/>
                  </a:lnTo>
                  <a:lnTo>
                    <a:pt x="249" y="67"/>
                  </a:lnTo>
                  <a:lnTo>
                    <a:pt x="249" y="65"/>
                  </a:lnTo>
                  <a:lnTo>
                    <a:pt x="251" y="65"/>
                  </a:lnTo>
                  <a:lnTo>
                    <a:pt x="251" y="63"/>
                  </a:lnTo>
                  <a:lnTo>
                    <a:pt x="253" y="63"/>
                  </a:lnTo>
                  <a:lnTo>
                    <a:pt x="253" y="61"/>
                  </a:lnTo>
                  <a:lnTo>
                    <a:pt x="255" y="61"/>
                  </a:lnTo>
                  <a:lnTo>
                    <a:pt x="255" y="59"/>
                  </a:lnTo>
                  <a:lnTo>
                    <a:pt x="257" y="59"/>
                  </a:lnTo>
                  <a:lnTo>
                    <a:pt x="257" y="61"/>
                  </a:lnTo>
                  <a:lnTo>
                    <a:pt x="257" y="63"/>
                  </a:lnTo>
                  <a:lnTo>
                    <a:pt x="259" y="63"/>
                  </a:lnTo>
                  <a:lnTo>
                    <a:pt x="259" y="65"/>
                  </a:lnTo>
                  <a:lnTo>
                    <a:pt x="261" y="65"/>
                  </a:lnTo>
                  <a:lnTo>
                    <a:pt x="261" y="67"/>
                  </a:lnTo>
                  <a:lnTo>
                    <a:pt x="263" y="67"/>
                  </a:lnTo>
                  <a:lnTo>
                    <a:pt x="263" y="69"/>
                  </a:lnTo>
                  <a:lnTo>
                    <a:pt x="265" y="69"/>
                  </a:lnTo>
                  <a:lnTo>
                    <a:pt x="265" y="71"/>
                  </a:lnTo>
                  <a:lnTo>
                    <a:pt x="265" y="72"/>
                  </a:lnTo>
                  <a:lnTo>
                    <a:pt x="267" y="72"/>
                  </a:lnTo>
                  <a:lnTo>
                    <a:pt x="267" y="71"/>
                  </a:lnTo>
                  <a:lnTo>
                    <a:pt x="267" y="69"/>
                  </a:lnTo>
                  <a:lnTo>
                    <a:pt x="269" y="69"/>
                  </a:lnTo>
                  <a:lnTo>
                    <a:pt x="269" y="67"/>
                  </a:lnTo>
                  <a:lnTo>
                    <a:pt x="271" y="67"/>
                  </a:lnTo>
                  <a:lnTo>
                    <a:pt x="271" y="65"/>
                  </a:lnTo>
                  <a:lnTo>
                    <a:pt x="273" y="65"/>
                  </a:lnTo>
                  <a:lnTo>
                    <a:pt x="274" y="65"/>
                  </a:lnTo>
                  <a:lnTo>
                    <a:pt x="274" y="63"/>
                  </a:lnTo>
                  <a:lnTo>
                    <a:pt x="276" y="63"/>
                  </a:lnTo>
                  <a:lnTo>
                    <a:pt x="278" y="61"/>
                  </a:lnTo>
                  <a:lnTo>
                    <a:pt x="278" y="59"/>
                  </a:lnTo>
                  <a:lnTo>
                    <a:pt x="280" y="57"/>
                  </a:lnTo>
                  <a:lnTo>
                    <a:pt x="280" y="55"/>
                  </a:lnTo>
                  <a:lnTo>
                    <a:pt x="282" y="55"/>
                  </a:lnTo>
                  <a:lnTo>
                    <a:pt x="280" y="55"/>
                  </a:lnTo>
                  <a:lnTo>
                    <a:pt x="282" y="55"/>
                  </a:lnTo>
                  <a:lnTo>
                    <a:pt x="282" y="53"/>
                  </a:lnTo>
                  <a:lnTo>
                    <a:pt x="282" y="51"/>
                  </a:lnTo>
                  <a:lnTo>
                    <a:pt x="284" y="49"/>
                  </a:lnTo>
                  <a:lnTo>
                    <a:pt x="284" y="47"/>
                  </a:lnTo>
                  <a:lnTo>
                    <a:pt x="284" y="45"/>
                  </a:lnTo>
                  <a:lnTo>
                    <a:pt x="286" y="45"/>
                  </a:lnTo>
                  <a:lnTo>
                    <a:pt x="286" y="43"/>
                  </a:lnTo>
                  <a:lnTo>
                    <a:pt x="288" y="43"/>
                  </a:lnTo>
                  <a:lnTo>
                    <a:pt x="288" y="41"/>
                  </a:lnTo>
                  <a:lnTo>
                    <a:pt x="290" y="39"/>
                  </a:lnTo>
                  <a:lnTo>
                    <a:pt x="290" y="37"/>
                  </a:lnTo>
                  <a:lnTo>
                    <a:pt x="292" y="37"/>
                  </a:lnTo>
                  <a:lnTo>
                    <a:pt x="292" y="35"/>
                  </a:lnTo>
                  <a:lnTo>
                    <a:pt x="294" y="35"/>
                  </a:lnTo>
                  <a:lnTo>
                    <a:pt x="294" y="33"/>
                  </a:lnTo>
                  <a:lnTo>
                    <a:pt x="296" y="31"/>
                  </a:lnTo>
                  <a:lnTo>
                    <a:pt x="296" y="29"/>
                  </a:lnTo>
                  <a:lnTo>
                    <a:pt x="298" y="29"/>
                  </a:lnTo>
                  <a:lnTo>
                    <a:pt x="298" y="27"/>
                  </a:lnTo>
                  <a:lnTo>
                    <a:pt x="300" y="27"/>
                  </a:lnTo>
                  <a:lnTo>
                    <a:pt x="300" y="25"/>
                  </a:lnTo>
                  <a:lnTo>
                    <a:pt x="302" y="25"/>
                  </a:lnTo>
                  <a:lnTo>
                    <a:pt x="302" y="23"/>
                  </a:lnTo>
                  <a:lnTo>
                    <a:pt x="304" y="23"/>
                  </a:lnTo>
                  <a:lnTo>
                    <a:pt x="306" y="21"/>
                  </a:lnTo>
                  <a:lnTo>
                    <a:pt x="308" y="21"/>
                  </a:lnTo>
                  <a:lnTo>
                    <a:pt x="308" y="19"/>
                  </a:lnTo>
                  <a:lnTo>
                    <a:pt x="310" y="19"/>
                  </a:lnTo>
                  <a:lnTo>
                    <a:pt x="310" y="17"/>
                  </a:lnTo>
                  <a:lnTo>
                    <a:pt x="312" y="17"/>
                  </a:lnTo>
                  <a:lnTo>
                    <a:pt x="312" y="15"/>
                  </a:lnTo>
                  <a:lnTo>
                    <a:pt x="314" y="13"/>
                  </a:lnTo>
                  <a:lnTo>
                    <a:pt x="316" y="13"/>
                  </a:lnTo>
                  <a:lnTo>
                    <a:pt x="316" y="11"/>
                  </a:lnTo>
                  <a:lnTo>
                    <a:pt x="316" y="9"/>
                  </a:lnTo>
                  <a:lnTo>
                    <a:pt x="318" y="9"/>
                  </a:lnTo>
                  <a:lnTo>
                    <a:pt x="318" y="11"/>
                  </a:lnTo>
                  <a:lnTo>
                    <a:pt x="320" y="13"/>
                  </a:lnTo>
                  <a:lnTo>
                    <a:pt x="322" y="13"/>
                  </a:lnTo>
                  <a:lnTo>
                    <a:pt x="324" y="13"/>
                  </a:lnTo>
                  <a:lnTo>
                    <a:pt x="326" y="13"/>
                  </a:lnTo>
                  <a:lnTo>
                    <a:pt x="328" y="15"/>
                  </a:lnTo>
                  <a:lnTo>
                    <a:pt x="328" y="17"/>
                  </a:lnTo>
                  <a:lnTo>
                    <a:pt x="330" y="17"/>
                  </a:lnTo>
                  <a:lnTo>
                    <a:pt x="332" y="17"/>
                  </a:lnTo>
                  <a:lnTo>
                    <a:pt x="332" y="15"/>
                  </a:lnTo>
                  <a:lnTo>
                    <a:pt x="334" y="13"/>
                  </a:lnTo>
                  <a:lnTo>
                    <a:pt x="334" y="11"/>
                  </a:lnTo>
                  <a:lnTo>
                    <a:pt x="336" y="11"/>
                  </a:lnTo>
                  <a:lnTo>
                    <a:pt x="336" y="9"/>
                  </a:lnTo>
                  <a:lnTo>
                    <a:pt x="338" y="9"/>
                  </a:lnTo>
                  <a:lnTo>
                    <a:pt x="338" y="7"/>
                  </a:lnTo>
                  <a:lnTo>
                    <a:pt x="340" y="7"/>
                  </a:lnTo>
                  <a:lnTo>
                    <a:pt x="340" y="5"/>
                  </a:lnTo>
                  <a:lnTo>
                    <a:pt x="342" y="4"/>
                  </a:lnTo>
                  <a:lnTo>
                    <a:pt x="342" y="2"/>
                  </a:lnTo>
                  <a:lnTo>
                    <a:pt x="343" y="0"/>
                  </a:lnTo>
                  <a:lnTo>
                    <a:pt x="343" y="2"/>
                  </a:lnTo>
                  <a:lnTo>
                    <a:pt x="345" y="2"/>
                  </a:lnTo>
                  <a:lnTo>
                    <a:pt x="347" y="2"/>
                  </a:lnTo>
                  <a:lnTo>
                    <a:pt x="347" y="4"/>
                  </a:lnTo>
                  <a:lnTo>
                    <a:pt x="349" y="4"/>
                  </a:lnTo>
                  <a:lnTo>
                    <a:pt x="349" y="5"/>
                  </a:lnTo>
                  <a:lnTo>
                    <a:pt x="351" y="5"/>
                  </a:lnTo>
                  <a:lnTo>
                    <a:pt x="351" y="7"/>
                  </a:lnTo>
                  <a:lnTo>
                    <a:pt x="351" y="9"/>
                  </a:lnTo>
                  <a:lnTo>
                    <a:pt x="351" y="11"/>
                  </a:lnTo>
                  <a:lnTo>
                    <a:pt x="353" y="13"/>
                  </a:lnTo>
                  <a:lnTo>
                    <a:pt x="353" y="15"/>
                  </a:lnTo>
                  <a:lnTo>
                    <a:pt x="355" y="17"/>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6" name="Freeform 12">
              <a:extLst>
                <a:ext uri="{FF2B5EF4-FFF2-40B4-BE49-F238E27FC236}">
                  <a16:creationId xmlns:a16="http://schemas.microsoft.com/office/drawing/2014/main" xmlns="" id="{00000000-0008-0000-0800-000011000000}"/>
                </a:ext>
              </a:extLst>
            </xdr:cNvPr>
            <xdr:cNvSpPr>
              <a:spLocks/>
            </xdr:cNvSpPr>
          </xdr:nvSpPr>
          <xdr:spPr bwMode="auto">
            <a:xfrm>
              <a:off x="5561013" y="660400"/>
              <a:ext cx="1089025" cy="1814513"/>
            </a:xfrm>
            <a:custGeom>
              <a:avLst/>
              <a:gdLst>
                <a:gd name="T0" fmla="*/ 12 w 686"/>
                <a:gd name="T1" fmla="*/ 19 h 1143"/>
                <a:gd name="T2" fmla="*/ 16 w 686"/>
                <a:gd name="T3" fmla="*/ 45 h 1143"/>
                <a:gd name="T4" fmla="*/ 34 w 686"/>
                <a:gd name="T5" fmla="*/ 71 h 1143"/>
                <a:gd name="T6" fmla="*/ 44 w 686"/>
                <a:gd name="T7" fmla="*/ 94 h 1143"/>
                <a:gd name="T8" fmla="*/ 57 w 686"/>
                <a:gd name="T9" fmla="*/ 112 h 1143"/>
                <a:gd name="T10" fmla="*/ 81 w 686"/>
                <a:gd name="T11" fmla="*/ 126 h 1143"/>
                <a:gd name="T12" fmla="*/ 99 w 686"/>
                <a:gd name="T13" fmla="*/ 147 h 1143"/>
                <a:gd name="T14" fmla="*/ 109 w 686"/>
                <a:gd name="T15" fmla="*/ 171 h 1143"/>
                <a:gd name="T16" fmla="*/ 124 w 686"/>
                <a:gd name="T17" fmla="*/ 191 h 1143"/>
                <a:gd name="T18" fmla="*/ 146 w 686"/>
                <a:gd name="T19" fmla="*/ 193 h 1143"/>
                <a:gd name="T20" fmla="*/ 170 w 686"/>
                <a:gd name="T21" fmla="*/ 199 h 1143"/>
                <a:gd name="T22" fmla="*/ 174 w 686"/>
                <a:gd name="T23" fmla="*/ 222 h 1143"/>
                <a:gd name="T24" fmla="*/ 184 w 686"/>
                <a:gd name="T25" fmla="*/ 246 h 1143"/>
                <a:gd name="T26" fmla="*/ 197 w 686"/>
                <a:gd name="T27" fmla="*/ 260 h 1143"/>
                <a:gd name="T28" fmla="*/ 215 w 686"/>
                <a:gd name="T29" fmla="*/ 260 h 1143"/>
                <a:gd name="T30" fmla="*/ 231 w 686"/>
                <a:gd name="T31" fmla="*/ 272 h 1143"/>
                <a:gd name="T32" fmla="*/ 253 w 686"/>
                <a:gd name="T33" fmla="*/ 281 h 1143"/>
                <a:gd name="T34" fmla="*/ 276 w 686"/>
                <a:gd name="T35" fmla="*/ 293 h 1143"/>
                <a:gd name="T36" fmla="*/ 272 w 686"/>
                <a:gd name="T37" fmla="*/ 315 h 1143"/>
                <a:gd name="T38" fmla="*/ 268 w 686"/>
                <a:gd name="T39" fmla="*/ 335 h 1143"/>
                <a:gd name="T40" fmla="*/ 272 w 686"/>
                <a:gd name="T41" fmla="*/ 358 h 1143"/>
                <a:gd name="T42" fmla="*/ 268 w 686"/>
                <a:gd name="T43" fmla="*/ 382 h 1143"/>
                <a:gd name="T44" fmla="*/ 257 w 686"/>
                <a:gd name="T45" fmla="*/ 404 h 1143"/>
                <a:gd name="T46" fmla="*/ 257 w 686"/>
                <a:gd name="T47" fmla="*/ 423 h 1143"/>
                <a:gd name="T48" fmla="*/ 268 w 686"/>
                <a:gd name="T49" fmla="*/ 449 h 1143"/>
                <a:gd name="T50" fmla="*/ 272 w 686"/>
                <a:gd name="T51" fmla="*/ 486 h 1143"/>
                <a:gd name="T52" fmla="*/ 298 w 686"/>
                <a:gd name="T53" fmla="*/ 504 h 1143"/>
                <a:gd name="T54" fmla="*/ 314 w 686"/>
                <a:gd name="T55" fmla="*/ 532 h 1143"/>
                <a:gd name="T56" fmla="*/ 345 w 686"/>
                <a:gd name="T57" fmla="*/ 559 h 1143"/>
                <a:gd name="T58" fmla="*/ 347 w 686"/>
                <a:gd name="T59" fmla="*/ 585 h 1143"/>
                <a:gd name="T60" fmla="*/ 341 w 686"/>
                <a:gd name="T61" fmla="*/ 616 h 1143"/>
                <a:gd name="T62" fmla="*/ 345 w 686"/>
                <a:gd name="T63" fmla="*/ 652 h 1143"/>
                <a:gd name="T64" fmla="*/ 359 w 686"/>
                <a:gd name="T65" fmla="*/ 680 h 1143"/>
                <a:gd name="T66" fmla="*/ 377 w 686"/>
                <a:gd name="T67" fmla="*/ 697 h 1143"/>
                <a:gd name="T68" fmla="*/ 400 w 686"/>
                <a:gd name="T69" fmla="*/ 703 h 1143"/>
                <a:gd name="T70" fmla="*/ 424 w 686"/>
                <a:gd name="T71" fmla="*/ 713 h 1143"/>
                <a:gd name="T72" fmla="*/ 448 w 686"/>
                <a:gd name="T73" fmla="*/ 719 h 1143"/>
                <a:gd name="T74" fmla="*/ 467 w 686"/>
                <a:gd name="T75" fmla="*/ 725 h 1143"/>
                <a:gd name="T76" fmla="*/ 469 w 686"/>
                <a:gd name="T77" fmla="*/ 745 h 1143"/>
                <a:gd name="T78" fmla="*/ 467 w 686"/>
                <a:gd name="T79" fmla="*/ 766 h 1143"/>
                <a:gd name="T80" fmla="*/ 460 w 686"/>
                <a:gd name="T81" fmla="*/ 788 h 1143"/>
                <a:gd name="T82" fmla="*/ 456 w 686"/>
                <a:gd name="T83" fmla="*/ 810 h 1143"/>
                <a:gd name="T84" fmla="*/ 483 w 686"/>
                <a:gd name="T85" fmla="*/ 825 h 1143"/>
                <a:gd name="T86" fmla="*/ 511 w 686"/>
                <a:gd name="T87" fmla="*/ 825 h 1143"/>
                <a:gd name="T88" fmla="*/ 540 w 686"/>
                <a:gd name="T89" fmla="*/ 816 h 1143"/>
                <a:gd name="T90" fmla="*/ 574 w 686"/>
                <a:gd name="T91" fmla="*/ 804 h 1143"/>
                <a:gd name="T92" fmla="*/ 605 w 686"/>
                <a:gd name="T93" fmla="*/ 814 h 1143"/>
                <a:gd name="T94" fmla="*/ 627 w 686"/>
                <a:gd name="T95" fmla="*/ 827 h 1143"/>
                <a:gd name="T96" fmla="*/ 651 w 686"/>
                <a:gd name="T97" fmla="*/ 847 h 1143"/>
                <a:gd name="T98" fmla="*/ 665 w 686"/>
                <a:gd name="T99" fmla="*/ 877 h 1143"/>
                <a:gd name="T100" fmla="*/ 673 w 686"/>
                <a:gd name="T101" fmla="*/ 904 h 1143"/>
                <a:gd name="T102" fmla="*/ 674 w 686"/>
                <a:gd name="T103" fmla="*/ 930 h 1143"/>
                <a:gd name="T104" fmla="*/ 676 w 686"/>
                <a:gd name="T105" fmla="*/ 953 h 1143"/>
                <a:gd name="T106" fmla="*/ 663 w 686"/>
                <a:gd name="T107" fmla="*/ 977 h 1143"/>
                <a:gd name="T108" fmla="*/ 651 w 686"/>
                <a:gd name="T109" fmla="*/ 1005 h 1143"/>
                <a:gd name="T110" fmla="*/ 633 w 686"/>
                <a:gd name="T111" fmla="*/ 1030 h 1143"/>
                <a:gd name="T112" fmla="*/ 611 w 686"/>
                <a:gd name="T113" fmla="*/ 1060 h 1143"/>
                <a:gd name="T114" fmla="*/ 598 w 686"/>
                <a:gd name="T115" fmla="*/ 1095 h 1143"/>
                <a:gd name="T116" fmla="*/ 572 w 686"/>
                <a:gd name="T117" fmla="*/ 1117 h 1143"/>
                <a:gd name="T118" fmla="*/ 584 w 686"/>
                <a:gd name="T119" fmla="*/ 1135 h 1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686" h="1143">
                  <a:moveTo>
                    <a:pt x="0" y="2"/>
                  </a:moveTo>
                  <a:lnTo>
                    <a:pt x="2" y="2"/>
                  </a:lnTo>
                  <a:lnTo>
                    <a:pt x="4" y="2"/>
                  </a:lnTo>
                  <a:lnTo>
                    <a:pt x="6" y="0"/>
                  </a:lnTo>
                  <a:lnTo>
                    <a:pt x="6" y="2"/>
                  </a:lnTo>
                  <a:lnTo>
                    <a:pt x="6" y="4"/>
                  </a:lnTo>
                  <a:lnTo>
                    <a:pt x="6" y="6"/>
                  </a:lnTo>
                  <a:lnTo>
                    <a:pt x="6" y="8"/>
                  </a:lnTo>
                  <a:lnTo>
                    <a:pt x="8" y="8"/>
                  </a:lnTo>
                  <a:lnTo>
                    <a:pt x="10" y="8"/>
                  </a:lnTo>
                  <a:lnTo>
                    <a:pt x="10" y="9"/>
                  </a:lnTo>
                  <a:lnTo>
                    <a:pt x="12" y="9"/>
                  </a:lnTo>
                  <a:lnTo>
                    <a:pt x="12" y="11"/>
                  </a:lnTo>
                  <a:lnTo>
                    <a:pt x="12" y="13"/>
                  </a:lnTo>
                  <a:lnTo>
                    <a:pt x="12" y="15"/>
                  </a:lnTo>
                  <a:lnTo>
                    <a:pt x="12" y="17"/>
                  </a:lnTo>
                  <a:lnTo>
                    <a:pt x="12" y="19"/>
                  </a:lnTo>
                  <a:lnTo>
                    <a:pt x="12" y="21"/>
                  </a:lnTo>
                  <a:lnTo>
                    <a:pt x="12" y="23"/>
                  </a:lnTo>
                  <a:lnTo>
                    <a:pt x="12" y="25"/>
                  </a:lnTo>
                  <a:lnTo>
                    <a:pt x="12" y="27"/>
                  </a:lnTo>
                  <a:lnTo>
                    <a:pt x="14" y="27"/>
                  </a:lnTo>
                  <a:lnTo>
                    <a:pt x="14" y="29"/>
                  </a:lnTo>
                  <a:lnTo>
                    <a:pt x="14" y="31"/>
                  </a:lnTo>
                  <a:lnTo>
                    <a:pt x="14" y="33"/>
                  </a:lnTo>
                  <a:lnTo>
                    <a:pt x="14" y="35"/>
                  </a:lnTo>
                  <a:lnTo>
                    <a:pt x="12" y="35"/>
                  </a:lnTo>
                  <a:lnTo>
                    <a:pt x="12" y="37"/>
                  </a:lnTo>
                  <a:lnTo>
                    <a:pt x="12" y="39"/>
                  </a:lnTo>
                  <a:lnTo>
                    <a:pt x="12" y="41"/>
                  </a:lnTo>
                  <a:lnTo>
                    <a:pt x="12" y="43"/>
                  </a:lnTo>
                  <a:lnTo>
                    <a:pt x="14" y="43"/>
                  </a:lnTo>
                  <a:lnTo>
                    <a:pt x="14" y="45"/>
                  </a:lnTo>
                  <a:lnTo>
                    <a:pt x="16" y="45"/>
                  </a:lnTo>
                  <a:lnTo>
                    <a:pt x="16" y="47"/>
                  </a:lnTo>
                  <a:lnTo>
                    <a:pt x="16" y="49"/>
                  </a:lnTo>
                  <a:lnTo>
                    <a:pt x="16" y="51"/>
                  </a:lnTo>
                  <a:lnTo>
                    <a:pt x="18" y="51"/>
                  </a:lnTo>
                  <a:lnTo>
                    <a:pt x="18" y="53"/>
                  </a:lnTo>
                  <a:lnTo>
                    <a:pt x="20" y="53"/>
                  </a:lnTo>
                  <a:lnTo>
                    <a:pt x="20" y="55"/>
                  </a:lnTo>
                  <a:lnTo>
                    <a:pt x="22" y="55"/>
                  </a:lnTo>
                  <a:lnTo>
                    <a:pt x="24" y="57"/>
                  </a:lnTo>
                  <a:lnTo>
                    <a:pt x="26" y="57"/>
                  </a:lnTo>
                  <a:lnTo>
                    <a:pt x="26" y="59"/>
                  </a:lnTo>
                  <a:lnTo>
                    <a:pt x="28" y="61"/>
                  </a:lnTo>
                  <a:lnTo>
                    <a:pt x="28" y="63"/>
                  </a:lnTo>
                  <a:lnTo>
                    <a:pt x="30" y="63"/>
                  </a:lnTo>
                  <a:lnTo>
                    <a:pt x="32" y="65"/>
                  </a:lnTo>
                  <a:lnTo>
                    <a:pt x="32" y="69"/>
                  </a:lnTo>
                  <a:lnTo>
                    <a:pt x="34" y="71"/>
                  </a:lnTo>
                  <a:lnTo>
                    <a:pt x="34" y="73"/>
                  </a:lnTo>
                  <a:lnTo>
                    <a:pt x="34" y="75"/>
                  </a:lnTo>
                  <a:lnTo>
                    <a:pt x="34" y="76"/>
                  </a:lnTo>
                  <a:lnTo>
                    <a:pt x="34" y="78"/>
                  </a:lnTo>
                  <a:lnTo>
                    <a:pt x="34" y="80"/>
                  </a:lnTo>
                  <a:lnTo>
                    <a:pt x="36" y="82"/>
                  </a:lnTo>
                  <a:lnTo>
                    <a:pt x="34" y="82"/>
                  </a:lnTo>
                  <a:lnTo>
                    <a:pt x="36" y="82"/>
                  </a:lnTo>
                  <a:lnTo>
                    <a:pt x="36" y="84"/>
                  </a:lnTo>
                  <a:lnTo>
                    <a:pt x="38" y="84"/>
                  </a:lnTo>
                  <a:lnTo>
                    <a:pt x="38" y="86"/>
                  </a:lnTo>
                  <a:lnTo>
                    <a:pt x="40" y="86"/>
                  </a:lnTo>
                  <a:lnTo>
                    <a:pt x="40" y="88"/>
                  </a:lnTo>
                  <a:lnTo>
                    <a:pt x="40" y="90"/>
                  </a:lnTo>
                  <a:lnTo>
                    <a:pt x="40" y="92"/>
                  </a:lnTo>
                  <a:lnTo>
                    <a:pt x="42" y="92"/>
                  </a:lnTo>
                  <a:lnTo>
                    <a:pt x="44" y="94"/>
                  </a:lnTo>
                  <a:lnTo>
                    <a:pt x="44" y="96"/>
                  </a:lnTo>
                  <a:lnTo>
                    <a:pt x="44" y="98"/>
                  </a:lnTo>
                  <a:lnTo>
                    <a:pt x="44" y="100"/>
                  </a:lnTo>
                  <a:lnTo>
                    <a:pt x="44" y="102"/>
                  </a:lnTo>
                  <a:lnTo>
                    <a:pt x="46" y="102"/>
                  </a:lnTo>
                  <a:lnTo>
                    <a:pt x="46" y="104"/>
                  </a:lnTo>
                  <a:lnTo>
                    <a:pt x="44" y="106"/>
                  </a:lnTo>
                  <a:lnTo>
                    <a:pt x="44" y="108"/>
                  </a:lnTo>
                  <a:lnTo>
                    <a:pt x="46" y="108"/>
                  </a:lnTo>
                  <a:lnTo>
                    <a:pt x="48" y="110"/>
                  </a:lnTo>
                  <a:lnTo>
                    <a:pt x="50" y="112"/>
                  </a:lnTo>
                  <a:lnTo>
                    <a:pt x="50" y="114"/>
                  </a:lnTo>
                  <a:lnTo>
                    <a:pt x="52" y="114"/>
                  </a:lnTo>
                  <a:lnTo>
                    <a:pt x="53" y="114"/>
                  </a:lnTo>
                  <a:lnTo>
                    <a:pt x="53" y="112"/>
                  </a:lnTo>
                  <a:lnTo>
                    <a:pt x="55" y="112"/>
                  </a:lnTo>
                  <a:lnTo>
                    <a:pt x="57" y="112"/>
                  </a:lnTo>
                  <a:lnTo>
                    <a:pt x="57" y="114"/>
                  </a:lnTo>
                  <a:lnTo>
                    <a:pt x="59" y="114"/>
                  </a:lnTo>
                  <a:lnTo>
                    <a:pt x="59" y="116"/>
                  </a:lnTo>
                  <a:lnTo>
                    <a:pt x="61" y="116"/>
                  </a:lnTo>
                  <a:lnTo>
                    <a:pt x="61" y="118"/>
                  </a:lnTo>
                  <a:lnTo>
                    <a:pt x="63" y="118"/>
                  </a:lnTo>
                  <a:lnTo>
                    <a:pt x="63" y="120"/>
                  </a:lnTo>
                  <a:lnTo>
                    <a:pt x="65" y="122"/>
                  </a:lnTo>
                  <a:lnTo>
                    <a:pt x="67" y="122"/>
                  </a:lnTo>
                  <a:lnTo>
                    <a:pt x="67" y="124"/>
                  </a:lnTo>
                  <a:lnTo>
                    <a:pt x="69" y="124"/>
                  </a:lnTo>
                  <a:lnTo>
                    <a:pt x="71" y="124"/>
                  </a:lnTo>
                  <a:lnTo>
                    <a:pt x="73" y="124"/>
                  </a:lnTo>
                  <a:lnTo>
                    <a:pt x="75" y="124"/>
                  </a:lnTo>
                  <a:lnTo>
                    <a:pt x="77" y="124"/>
                  </a:lnTo>
                  <a:lnTo>
                    <a:pt x="79" y="126"/>
                  </a:lnTo>
                  <a:lnTo>
                    <a:pt x="81" y="126"/>
                  </a:lnTo>
                  <a:lnTo>
                    <a:pt x="83" y="128"/>
                  </a:lnTo>
                  <a:lnTo>
                    <a:pt x="83" y="130"/>
                  </a:lnTo>
                  <a:lnTo>
                    <a:pt x="83" y="132"/>
                  </a:lnTo>
                  <a:lnTo>
                    <a:pt x="85" y="132"/>
                  </a:lnTo>
                  <a:lnTo>
                    <a:pt x="87" y="132"/>
                  </a:lnTo>
                  <a:lnTo>
                    <a:pt x="89" y="132"/>
                  </a:lnTo>
                  <a:lnTo>
                    <a:pt x="89" y="134"/>
                  </a:lnTo>
                  <a:lnTo>
                    <a:pt x="89" y="136"/>
                  </a:lnTo>
                  <a:lnTo>
                    <a:pt x="89" y="138"/>
                  </a:lnTo>
                  <a:lnTo>
                    <a:pt x="91" y="138"/>
                  </a:lnTo>
                  <a:lnTo>
                    <a:pt x="91" y="140"/>
                  </a:lnTo>
                  <a:lnTo>
                    <a:pt x="91" y="142"/>
                  </a:lnTo>
                  <a:lnTo>
                    <a:pt x="91" y="143"/>
                  </a:lnTo>
                  <a:lnTo>
                    <a:pt x="93" y="143"/>
                  </a:lnTo>
                  <a:lnTo>
                    <a:pt x="95" y="145"/>
                  </a:lnTo>
                  <a:lnTo>
                    <a:pt x="97" y="145"/>
                  </a:lnTo>
                  <a:lnTo>
                    <a:pt x="99" y="147"/>
                  </a:lnTo>
                  <a:lnTo>
                    <a:pt x="99" y="149"/>
                  </a:lnTo>
                  <a:lnTo>
                    <a:pt x="101" y="149"/>
                  </a:lnTo>
                  <a:lnTo>
                    <a:pt x="101" y="151"/>
                  </a:lnTo>
                  <a:lnTo>
                    <a:pt x="101" y="153"/>
                  </a:lnTo>
                  <a:lnTo>
                    <a:pt x="101" y="155"/>
                  </a:lnTo>
                  <a:lnTo>
                    <a:pt x="103" y="155"/>
                  </a:lnTo>
                  <a:lnTo>
                    <a:pt x="103" y="159"/>
                  </a:lnTo>
                  <a:lnTo>
                    <a:pt x="103" y="161"/>
                  </a:lnTo>
                  <a:lnTo>
                    <a:pt x="105" y="161"/>
                  </a:lnTo>
                  <a:lnTo>
                    <a:pt x="105" y="163"/>
                  </a:lnTo>
                  <a:lnTo>
                    <a:pt x="105" y="165"/>
                  </a:lnTo>
                  <a:lnTo>
                    <a:pt x="107" y="165"/>
                  </a:lnTo>
                  <a:lnTo>
                    <a:pt x="109" y="165"/>
                  </a:lnTo>
                  <a:lnTo>
                    <a:pt x="107" y="167"/>
                  </a:lnTo>
                  <a:lnTo>
                    <a:pt x="107" y="169"/>
                  </a:lnTo>
                  <a:lnTo>
                    <a:pt x="107" y="171"/>
                  </a:lnTo>
                  <a:lnTo>
                    <a:pt x="109" y="171"/>
                  </a:lnTo>
                  <a:lnTo>
                    <a:pt x="111" y="171"/>
                  </a:lnTo>
                  <a:lnTo>
                    <a:pt x="111" y="173"/>
                  </a:lnTo>
                  <a:lnTo>
                    <a:pt x="111" y="175"/>
                  </a:lnTo>
                  <a:lnTo>
                    <a:pt x="111" y="177"/>
                  </a:lnTo>
                  <a:lnTo>
                    <a:pt x="113" y="177"/>
                  </a:lnTo>
                  <a:lnTo>
                    <a:pt x="113" y="179"/>
                  </a:lnTo>
                  <a:lnTo>
                    <a:pt x="115" y="179"/>
                  </a:lnTo>
                  <a:lnTo>
                    <a:pt x="115" y="181"/>
                  </a:lnTo>
                  <a:lnTo>
                    <a:pt x="117" y="181"/>
                  </a:lnTo>
                  <a:lnTo>
                    <a:pt x="117" y="183"/>
                  </a:lnTo>
                  <a:lnTo>
                    <a:pt x="119" y="183"/>
                  </a:lnTo>
                  <a:lnTo>
                    <a:pt x="121" y="183"/>
                  </a:lnTo>
                  <a:lnTo>
                    <a:pt x="121" y="185"/>
                  </a:lnTo>
                  <a:lnTo>
                    <a:pt x="122" y="187"/>
                  </a:lnTo>
                  <a:lnTo>
                    <a:pt x="124" y="187"/>
                  </a:lnTo>
                  <a:lnTo>
                    <a:pt x="124" y="189"/>
                  </a:lnTo>
                  <a:lnTo>
                    <a:pt x="124" y="191"/>
                  </a:lnTo>
                  <a:lnTo>
                    <a:pt x="126" y="191"/>
                  </a:lnTo>
                  <a:lnTo>
                    <a:pt x="128" y="191"/>
                  </a:lnTo>
                  <a:lnTo>
                    <a:pt x="128" y="193"/>
                  </a:lnTo>
                  <a:lnTo>
                    <a:pt x="130" y="193"/>
                  </a:lnTo>
                  <a:lnTo>
                    <a:pt x="130" y="191"/>
                  </a:lnTo>
                  <a:lnTo>
                    <a:pt x="132" y="191"/>
                  </a:lnTo>
                  <a:lnTo>
                    <a:pt x="132" y="189"/>
                  </a:lnTo>
                  <a:lnTo>
                    <a:pt x="134" y="189"/>
                  </a:lnTo>
                  <a:lnTo>
                    <a:pt x="136" y="191"/>
                  </a:lnTo>
                  <a:lnTo>
                    <a:pt x="138" y="191"/>
                  </a:lnTo>
                  <a:lnTo>
                    <a:pt x="138" y="193"/>
                  </a:lnTo>
                  <a:lnTo>
                    <a:pt x="138" y="195"/>
                  </a:lnTo>
                  <a:lnTo>
                    <a:pt x="138" y="193"/>
                  </a:lnTo>
                  <a:lnTo>
                    <a:pt x="140" y="193"/>
                  </a:lnTo>
                  <a:lnTo>
                    <a:pt x="142" y="193"/>
                  </a:lnTo>
                  <a:lnTo>
                    <a:pt x="144" y="193"/>
                  </a:lnTo>
                  <a:lnTo>
                    <a:pt x="146" y="193"/>
                  </a:lnTo>
                  <a:lnTo>
                    <a:pt x="148" y="193"/>
                  </a:lnTo>
                  <a:lnTo>
                    <a:pt x="150" y="193"/>
                  </a:lnTo>
                  <a:lnTo>
                    <a:pt x="150" y="195"/>
                  </a:lnTo>
                  <a:lnTo>
                    <a:pt x="152" y="195"/>
                  </a:lnTo>
                  <a:lnTo>
                    <a:pt x="154" y="195"/>
                  </a:lnTo>
                  <a:lnTo>
                    <a:pt x="154" y="193"/>
                  </a:lnTo>
                  <a:lnTo>
                    <a:pt x="156" y="193"/>
                  </a:lnTo>
                  <a:lnTo>
                    <a:pt x="158" y="191"/>
                  </a:lnTo>
                  <a:lnTo>
                    <a:pt x="160" y="191"/>
                  </a:lnTo>
                  <a:lnTo>
                    <a:pt x="162" y="191"/>
                  </a:lnTo>
                  <a:lnTo>
                    <a:pt x="164" y="193"/>
                  </a:lnTo>
                  <a:lnTo>
                    <a:pt x="166" y="193"/>
                  </a:lnTo>
                  <a:lnTo>
                    <a:pt x="166" y="195"/>
                  </a:lnTo>
                  <a:lnTo>
                    <a:pt x="168" y="195"/>
                  </a:lnTo>
                  <a:lnTo>
                    <a:pt x="170" y="195"/>
                  </a:lnTo>
                  <a:lnTo>
                    <a:pt x="170" y="197"/>
                  </a:lnTo>
                  <a:lnTo>
                    <a:pt x="170" y="199"/>
                  </a:lnTo>
                  <a:lnTo>
                    <a:pt x="168" y="199"/>
                  </a:lnTo>
                  <a:lnTo>
                    <a:pt x="168" y="201"/>
                  </a:lnTo>
                  <a:lnTo>
                    <a:pt x="170" y="201"/>
                  </a:lnTo>
                  <a:lnTo>
                    <a:pt x="170" y="203"/>
                  </a:lnTo>
                  <a:lnTo>
                    <a:pt x="172" y="203"/>
                  </a:lnTo>
                  <a:lnTo>
                    <a:pt x="172" y="205"/>
                  </a:lnTo>
                  <a:lnTo>
                    <a:pt x="174" y="205"/>
                  </a:lnTo>
                  <a:lnTo>
                    <a:pt x="174" y="207"/>
                  </a:lnTo>
                  <a:lnTo>
                    <a:pt x="174" y="209"/>
                  </a:lnTo>
                  <a:lnTo>
                    <a:pt x="172" y="211"/>
                  </a:lnTo>
                  <a:lnTo>
                    <a:pt x="174" y="212"/>
                  </a:lnTo>
                  <a:lnTo>
                    <a:pt x="174" y="214"/>
                  </a:lnTo>
                  <a:lnTo>
                    <a:pt x="174" y="216"/>
                  </a:lnTo>
                  <a:lnTo>
                    <a:pt x="174" y="218"/>
                  </a:lnTo>
                  <a:lnTo>
                    <a:pt x="172" y="218"/>
                  </a:lnTo>
                  <a:lnTo>
                    <a:pt x="172" y="220"/>
                  </a:lnTo>
                  <a:lnTo>
                    <a:pt x="174" y="222"/>
                  </a:lnTo>
                  <a:lnTo>
                    <a:pt x="174" y="224"/>
                  </a:lnTo>
                  <a:lnTo>
                    <a:pt x="174" y="226"/>
                  </a:lnTo>
                  <a:lnTo>
                    <a:pt x="172" y="226"/>
                  </a:lnTo>
                  <a:lnTo>
                    <a:pt x="172" y="228"/>
                  </a:lnTo>
                  <a:lnTo>
                    <a:pt x="172" y="230"/>
                  </a:lnTo>
                  <a:lnTo>
                    <a:pt x="172" y="232"/>
                  </a:lnTo>
                  <a:lnTo>
                    <a:pt x="172" y="234"/>
                  </a:lnTo>
                  <a:lnTo>
                    <a:pt x="172" y="236"/>
                  </a:lnTo>
                  <a:lnTo>
                    <a:pt x="174" y="238"/>
                  </a:lnTo>
                  <a:lnTo>
                    <a:pt x="176" y="238"/>
                  </a:lnTo>
                  <a:lnTo>
                    <a:pt x="176" y="240"/>
                  </a:lnTo>
                  <a:lnTo>
                    <a:pt x="176" y="242"/>
                  </a:lnTo>
                  <a:lnTo>
                    <a:pt x="178" y="242"/>
                  </a:lnTo>
                  <a:lnTo>
                    <a:pt x="180" y="242"/>
                  </a:lnTo>
                  <a:lnTo>
                    <a:pt x="182" y="244"/>
                  </a:lnTo>
                  <a:lnTo>
                    <a:pt x="184" y="244"/>
                  </a:lnTo>
                  <a:lnTo>
                    <a:pt x="184" y="246"/>
                  </a:lnTo>
                  <a:lnTo>
                    <a:pt x="184" y="248"/>
                  </a:lnTo>
                  <a:lnTo>
                    <a:pt x="184" y="250"/>
                  </a:lnTo>
                  <a:lnTo>
                    <a:pt x="182" y="250"/>
                  </a:lnTo>
                  <a:lnTo>
                    <a:pt x="182" y="252"/>
                  </a:lnTo>
                  <a:lnTo>
                    <a:pt x="180" y="252"/>
                  </a:lnTo>
                  <a:lnTo>
                    <a:pt x="182" y="252"/>
                  </a:lnTo>
                  <a:lnTo>
                    <a:pt x="182" y="254"/>
                  </a:lnTo>
                  <a:lnTo>
                    <a:pt x="184" y="254"/>
                  </a:lnTo>
                  <a:lnTo>
                    <a:pt x="186" y="254"/>
                  </a:lnTo>
                  <a:lnTo>
                    <a:pt x="186" y="256"/>
                  </a:lnTo>
                  <a:lnTo>
                    <a:pt x="188" y="256"/>
                  </a:lnTo>
                  <a:lnTo>
                    <a:pt x="190" y="256"/>
                  </a:lnTo>
                  <a:lnTo>
                    <a:pt x="191" y="258"/>
                  </a:lnTo>
                  <a:lnTo>
                    <a:pt x="193" y="258"/>
                  </a:lnTo>
                  <a:lnTo>
                    <a:pt x="195" y="258"/>
                  </a:lnTo>
                  <a:lnTo>
                    <a:pt x="195" y="260"/>
                  </a:lnTo>
                  <a:lnTo>
                    <a:pt x="197" y="260"/>
                  </a:lnTo>
                  <a:lnTo>
                    <a:pt x="199" y="260"/>
                  </a:lnTo>
                  <a:lnTo>
                    <a:pt x="199" y="262"/>
                  </a:lnTo>
                  <a:lnTo>
                    <a:pt x="199" y="260"/>
                  </a:lnTo>
                  <a:lnTo>
                    <a:pt x="201" y="260"/>
                  </a:lnTo>
                  <a:lnTo>
                    <a:pt x="201" y="262"/>
                  </a:lnTo>
                  <a:lnTo>
                    <a:pt x="201" y="264"/>
                  </a:lnTo>
                  <a:lnTo>
                    <a:pt x="201" y="266"/>
                  </a:lnTo>
                  <a:lnTo>
                    <a:pt x="201" y="268"/>
                  </a:lnTo>
                  <a:lnTo>
                    <a:pt x="203" y="268"/>
                  </a:lnTo>
                  <a:lnTo>
                    <a:pt x="205" y="266"/>
                  </a:lnTo>
                  <a:lnTo>
                    <a:pt x="205" y="264"/>
                  </a:lnTo>
                  <a:lnTo>
                    <a:pt x="207" y="264"/>
                  </a:lnTo>
                  <a:lnTo>
                    <a:pt x="209" y="264"/>
                  </a:lnTo>
                  <a:lnTo>
                    <a:pt x="211" y="264"/>
                  </a:lnTo>
                  <a:lnTo>
                    <a:pt x="213" y="262"/>
                  </a:lnTo>
                  <a:lnTo>
                    <a:pt x="213" y="260"/>
                  </a:lnTo>
                  <a:lnTo>
                    <a:pt x="215" y="260"/>
                  </a:lnTo>
                  <a:lnTo>
                    <a:pt x="217" y="258"/>
                  </a:lnTo>
                  <a:lnTo>
                    <a:pt x="219" y="258"/>
                  </a:lnTo>
                  <a:lnTo>
                    <a:pt x="221" y="258"/>
                  </a:lnTo>
                  <a:lnTo>
                    <a:pt x="221" y="260"/>
                  </a:lnTo>
                  <a:lnTo>
                    <a:pt x="221" y="262"/>
                  </a:lnTo>
                  <a:lnTo>
                    <a:pt x="219" y="262"/>
                  </a:lnTo>
                  <a:lnTo>
                    <a:pt x="221" y="262"/>
                  </a:lnTo>
                  <a:lnTo>
                    <a:pt x="221" y="264"/>
                  </a:lnTo>
                  <a:lnTo>
                    <a:pt x="221" y="266"/>
                  </a:lnTo>
                  <a:lnTo>
                    <a:pt x="223" y="266"/>
                  </a:lnTo>
                  <a:lnTo>
                    <a:pt x="223" y="268"/>
                  </a:lnTo>
                  <a:lnTo>
                    <a:pt x="223" y="270"/>
                  </a:lnTo>
                  <a:lnTo>
                    <a:pt x="223" y="272"/>
                  </a:lnTo>
                  <a:lnTo>
                    <a:pt x="225" y="272"/>
                  </a:lnTo>
                  <a:lnTo>
                    <a:pt x="227" y="272"/>
                  </a:lnTo>
                  <a:lnTo>
                    <a:pt x="229" y="272"/>
                  </a:lnTo>
                  <a:lnTo>
                    <a:pt x="231" y="272"/>
                  </a:lnTo>
                  <a:lnTo>
                    <a:pt x="233" y="272"/>
                  </a:lnTo>
                  <a:lnTo>
                    <a:pt x="235" y="274"/>
                  </a:lnTo>
                  <a:lnTo>
                    <a:pt x="237" y="274"/>
                  </a:lnTo>
                  <a:lnTo>
                    <a:pt x="237" y="276"/>
                  </a:lnTo>
                  <a:lnTo>
                    <a:pt x="239" y="276"/>
                  </a:lnTo>
                  <a:lnTo>
                    <a:pt x="241" y="276"/>
                  </a:lnTo>
                  <a:lnTo>
                    <a:pt x="243" y="276"/>
                  </a:lnTo>
                  <a:lnTo>
                    <a:pt x="245" y="276"/>
                  </a:lnTo>
                  <a:lnTo>
                    <a:pt x="245" y="278"/>
                  </a:lnTo>
                  <a:lnTo>
                    <a:pt x="247" y="278"/>
                  </a:lnTo>
                  <a:lnTo>
                    <a:pt x="247" y="276"/>
                  </a:lnTo>
                  <a:lnTo>
                    <a:pt x="247" y="278"/>
                  </a:lnTo>
                  <a:lnTo>
                    <a:pt x="249" y="278"/>
                  </a:lnTo>
                  <a:lnTo>
                    <a:pt x="251" y="278"/>
                  </a:lnTo>
                  <a:lnTo>
                    <a:pt x="251" y="279"/>
                  </a:lnTo>
                  <a:lnTo>
                    <a:pt x="253" y="279"/>
                  </a:lnTo>
                  <a:lnTo>
                    <a:pt x="253" y="281"/>
                  </a:lnTo>
                  <a:lnTo>
                    <a:pt x="253" y="283"/>
                  </a:lnTo>
                  <a:lnTo>
                    <a:pt x="255" y="285"/>
                  </a:lnTo>
                  <a:lnTo>
                    <a:pt x="257" y="285"/>
                  </a:lnTo>
                  <a:lnTo>
                    <a:pt x="259" y="285"/>
                  </a:lnTo>
                  <a:lnTo>
                    <a:pt x="259" y="287"/>
                  </a:lnTo>
                  <a:lnTo>
                    <a:pt x="260" y="287"/>
                  </a:lnTo>
                  <a:lnTo>
                    <a:pt x="262" y="287"/>
                  </a:lnTo>
                  <a:lnTo>
                    <a:pt x="264" y="287"/>
                  </a:lnTo>
                  <a:lnTo>
                    <a:pt x="266" y="287"/>
                  </a:lnTo>
                  <a:lnTo>
                    <a:pt x="266" y="289"/>
                  </a:lnTo>
                  <a:lnTo>
                    <a:pt x="268" y="291"/>
                  </a:lnTo>
                  <a:lnTo>
                    <a:pt x="270" y="293"/>
                  </a:lnTo>
                  <a:lnTo>
                    <a:pt x="272" y="293"/>
                  </a:lnTo>
                  <a:lnTo>
                    <a:pt x="272" y="295"/>
                  </a:lnTo>
                  <a:lnTo>
                    <a:pt x="274" y="295"/>
                  </a:lnTo>
                  <a:lnTo>
                    <a:pt x="274" y="293"/>
                  </a:lnTo>
                  <a:lnTo>
                    <a:pt x="276" y="293"/>
                  </a:lnTo>
                  <a:lnTo>
                    <a:pt x="276" y="295"/>
                  </a:lnTo>
                  <a:lnTo>
                    <a:pt x="276" y="297"/>
                  </a:lnTo>
                  <a:lnTo>
                    <a:pt x="278" y="297"/>
                  </a:lnTo>
                  <a:lnTo>
                    <a:pt x="278" y="299"/>
                  </a:lnTo>
                  <a:lnTo>
                    <a:pt x="280" y="299"/>
                  </a:lnTo>
                  <a:lnTo>
                    <a:pt x="280" y="301"/>
                  </a:lnTo>
                  <a:lnTo>
                    <a:pt x="282" y="303"/>
                  </a:lnTo>
                  <a:lnTo>
                    <a:pt x="282" y="305"/>
                  </a:lnTo>
                  <a:lnTo>
                    <a:pt x="280" y="305"/>
                  </a:lnTo>
                  <a:lnTo>
                    <a:pt x="280" y="307"/>
                  </a:lnTo>
                  <a:lnTo>
                    <a:pt x="280" y="309"/>
                  </a:lnTo>
                  <a:lnTo>
                    <a:pt x="278" y="309"/>
                  </a:lnTo>
                  <a:lnTo>
                    <a:pt x="276" y="311"/>
                  </a:lnTo>
                  <a:lnTo>
                    <a:pt x="276" y="313"/>
                  </a:lnTo>
                  <a:lnTo>
                    <a:pt x="274" y="313"/>
                  </a:lnTo>
                  <a:lnTo>
                    <a:pt x="274" y="315"/>
                  </a:lnTo>
                  <a:lnTo>
                    <a:pt x="272" y="315"/>
                  </a:lnTo>
                  <a:lnTo>
                    <a:pt x="272" y="317"/>
                  </a:lnTo>
                  <a:lnTo>
                    <a:pt x="270" y="317"/>
                  </a:lnTo>
                  <a:lnTo>
                    <a:pt x="270" y="319"/>
                  </a:lnTo>
                  <a:lnTo>
                    <a:pt x="268" y="321"/>
                  </a:lnTo>
                  <a:lnTo>
                    <a:pt x="270" y="321"/>
                  </a:lnTo>
                  <a:lnTo>
                    <a:pt x="270" y="323"/>
                  </a:lnTo>
                  <a:lnTo>
                    <a:pt x="268" y="323"/>
                  </a:lnTo>
                  <a:lnTo>
                    <a:pt x="268" y="325"/>
                  </a:lnTo>
                  <a:lnTo>
                    <a:pt x="270" y="325"/>
                  </a:lnTo>
                  <a:lnTo>
                    <a:pt x="270" y="327"/>
                  </a:lnTo>
                  <a:lnTo>
                    <a:pt x="270" y="329"/>
                  </a:lnTo>
                  <a:lnTo>
                    <a:pt x="268" y="329"/>
                  </a:lnTo>
                  <a:lnTo>
                    <a:pt x="268" y="331"/>
                  </a:lnTo>
                  <a:lnTo>
                    <a:pt x="270" y="331"/>
                  </a:lnTo>
                  <a:lnTo>
                    <a:pt x="270" y="333"/>
                  </a:lnTo>
                  <a:lnTo>
                    <a:pt x="270" y="335"/>
                  </a:lnTo>
                  <a:lnTo>
                    <a:pt x="268" y="335"/>
                  </a:lnTo>
                  <a:lnTo>
                    <a:pt x="268" y="337"/>
                  </a:lnTo>
                  <a:lnTo>
                    <a:pt x="268" y="339"/>
                  </a:lnTo>
                  <a:lnTo>
                    <a:pt x="268" y="341"/>
                  </a:lnTo>
                  <a:lnTo>
                    <a:pt x="266" y="341"/>
                  </a:lnTo>
                  <a:lnTo>
                    <a:pt x="266" y="343"/>
                  </a:lnTo>
                  <a:lnTo>
                    <a:pt x="266" y="345"/>
                  </a:lnTo>
                  <a:lnTo>
                    <a:pt x="268" y="345"/>
                  </a:lnTo>
                  <a:lnTo>
                    <a:pt x="268" y="346"/>
                  </a:lnTo>
                  <a:lnTo>
                    <a:pt x="270" y="348"/>
                  </a:lnTo>
                  <a:lnTo>
                    <a:pt x="270" y="350"/>
                  </a:lnTo>
                  <a:lnTo>
                    <a:pt x="272" y="350"/>
                  </a:lnTo>
                  <a:lnTo>
                    <a:pt x="272" y="352"/>
                  </a:lnTo>
                  <a:lnTo>
                    <a:pt x="274" y="352"/>
                  </a:lnTo>
                  <a:lnTo>
                    <a:pt x="274" y="354"/>
                  </a:lnTo>
                  <a:lnTo>
                    <a:pt x="274" y="356"/>
                  </a:lnTo>
                  <a:lnTo>
                    <a:pt x="272" y="356"/>
                  </a:lnTo>
                  <a:lnTo>
                    <a:pt x="272" y="358"/>
                  </a:lnTo>
                  <a:lnTo>
                    <a:pt x="272" y="360"/>
                  </a:lnTo>
                  <a:lnTo>
                    <a:pt x="274" y="360"/>
                  </a:lnTo>
                  <a:lnTo>
                    <a:pt x="274" y="362"/>
                  </a:lnTo>
                  <a:lnTo>
                    <a:pt x="274" y="364"/>
                  </a:lnTo>
                  <a:lnTo>
                    <a:pt x="272" y="364"/>
                  </a:lnTo>
                  <a:lnTo>
                    <a:pt x="272" y="366"/>
                  </a:lnTo>
                  <a:lnTo>
                    <a:pt x="272" y="368"/>
                  </a:lnTo>
                  <a:lnTo>
                    <a:pt x="272" y="370"/>
                  </a:lnTo>
                  <a:lnTo>
                    <a:pt x="270" y="370"/>
                  </a:lnTo>
                  <a:lnTo>
                    <a:pt x="270" y="372"/>
                  </a:lnTo>
                  <a:lnTo>
                    <a:pt x="270" y="374"/>
                  </a:lnTo>
                  <a:lnTo>
                    <a:pt x="268" y="374"/>
                  </a:lnTo>
                  <a:lnTo>
                    <a:pt x="268" y="376"/>
                  </a:lnTo>
                  <a:lnTo>
                    <a:pt x="268" y="378"/>
                  </a:lnTo>
                  <a:lnTo>
                    <a:pt x="266" y="380"/>
                  </a:lnTo>
                  <a:lnTo>
                    <a:pt x="266" y="382"/>
                  </a:lnTo>
                  <a:lnTo>
                    <a:pt x="268" y="382"/>
                  </a:lnTo>
                  <a:lnTo>
                    <a:pt x="268" y="384"/>
                  </a:lnTo>
                  <a:lnTo>
                    <a:pt x="266" y="384"/>
                  </a:lnTo>
                  <a:lnTo>
                    <a:pt x="266" y="386"/>
                  </a:lnTo>
                  <a:lnTo>
                    <a:pt x="266" y="388"/>
                  </a:lnTo>
                  <a:lnTo>
                    <a:pt x="264" y="388"/>
                  </a:lnTo>
                  <a:lnTo>
                    <a:pt x="264" y="390"/>
                  </a:lnTo>
                  <a:lnTo>
                    <a:pt x="262" y="390"/>
                  </a:lnTo>
                  <a:lnTo>
                    <a:pt x="260" y="390"/>
                  </a:lnTo>
                  <a:lnTo>
                    <a:pt x="260" y="388"/>
                  </a:lnTo>
                  <a:lnTo>
                    <a:pt x="260" y="390"/>
                  </a:lnTo>
                  <a:lnTo>
                    <a:pt x="260" y="392"/>
                  </a:lnTo>
                  <a:lnTo>
                    <a:pt x="260" y="394"/>
                  </a:lnTo>
                  <a:lnTo>
                    <a:pt x="260" y="396"/>
                  </a:lnTo>
                  <a:lnTo>
                    <a:pt x="259" y="398"/>
                  </a:lnTo>
                  <a:lnTo>
                    <a:pt x="257" y="400"/>
                  </a:lnTo>
                  <a:lnTo>
                    <a:pt x="257" y="402"/>
                  </a:lnTo>
                  <a:lnTo>
                    <a:pt x="257" y="404"/>
                  </a:lnTo>
                  <a:lnTo>
                    <a:pt x="255" y="404"/>
                  </a:lnTo>
                  <a:lnTo>
                    <a:pt x="255" y="406"/>
                  </a:lnTo>
                  <a:lnTo>
                    <a:pt x="253" y="408"/>
                  </a:lnTo>
                  <a:lnTo>
                    <a:pt x="253" y="410"/>
                  </a:lnTo>
                  <a:lnTo>
                    <a:pt x="251" y="410"/>
                  </a:lnTo>
                  <a:lnTo>
                    <a:pt x="251" y="412"/>
                  </a:lnTo>
                  <a:lnTo>
                    <a:pt x="251" y="413"/>
                  </a:lnTo>
                  <a:lnTo>
                    <a:pt x="251" y="415"/>
                  </a:lnTo>
                  <a:lnTo>
                    <a:pt x="251" y="417"/>
                  </a:lnTo>
                  <a:lnTo>
                    <a:pt x="251" y="419"/>
                  </a:lnTo>
                  <a:lnTo>
                    <a:pt x="253" y="419"/>
                  </a:lnTo>
                  <a:lnTo>
                    <a:pt x="253" y="421"/>
                  </a:lnTo>
                  <a:lnTo>
                    <a:pt x="253" y="419"/>
                  </a:lnTo>
                  <a:lnTo>
                    <a:pt x="255" y="421"/>
                  </a:lnTo>
                  <a:lnTo>
                    <a:pt x="255" y="419"/>
                  </a:lnTo>
                  <a:lnTo>
                    <a:pt x="257" y="421"/>
                  </a:lnTo>
                  <a:lnTo>
                    <a:pt x="257" y="423"/>
                  </a:lnTo>
                  <a:lnTo>
                    <a:pt x="259" y="425"/>
                  </a:lnTo>
                  <a:lnTo>
                    <a:pt x="259" y="427"/>
                  </a:lnTo>
                  <a:lnTo>
                    <a:pt x="259" y="429"/>
                  </a:lnTo>
                  <a:lnTo>
                    <a:pt x="260" y="429"/>
                  </a:lnTo>
                  <a:lnTo>
                    <a:pt x="262" y="429"/>
                  </a:lnTo>
                  <a:lnTo>
                    <a:pt x="262" y="431"/>
                  </a:lnTo>
                  <a:lnTo>
                    <a:pt x="264" y="431"/>
                  </a:lnTo>
                  <a:lnTo>
                    <a:pt x="264" y="433"/>
                  </a:lnTo>
                  <a:lnTo>
                    <a:pt x="264" y="435"/>
                  </a:lnTo>
                  <a:lnTo>
                    <a:pt x="264" y="437"/>
                  </a:lnTo>
                  <a:lnTo>
                    <a:pt x="264" y="439"/>
                  </a:lnTo>
                  <a:lnTo>
                    <a:pt x="264" y="441"/>
                  </a:lnTo>
                  <a:lnTo>
                    <a:pt x="264" y="443"/>
                  </a:lnTo>
                  <a:lnTo>
                    <a:pt x="264" y="445"/>
                  </a:lnTo>
                  <a:lnTo>
                    <a:pt x="266" y="447"/>
                  </a:lnTo>
                  <a:lnTo>
                    <a:pt x="266" y="449"/>
                  </a:lnTo>
                  <a:lnTo>
                    <a:pt x="268" y="449"/>
                  </a:lnTo>
                  <a:lnTo>
                    <a:pt x="268" y="451"/>
                  </a:lnTo>
                  <a:lnTo>
                    <a:pt x="270" y="453"/>
                  </a:lnTo>
                  <a:lnTo>
                    <a:pt x="270" y="455"/>
                  </a:lnTo>
                  <a:lnTo>
                    <a:pt x="270" y="457"/>
                  </a:lnTo>
                  <a:lnTo>
                    <a:pt x="270" y="459"/>
                  </a:lnTo>
                  <a:lnTo>
                    <a:pt x="270" y="461"/>
                  </a:lnTo>
                  <a:lnTo>
                    <a:pt x="268" y="465"/>
                  </a:lnTo>
                  <a:lnTo>
                    <a:pt x="268" y="467"/>
                  </a:lnTo>
                  <a:lnTo>
                    <a:pt x="268" y="471"/>
                  </a:lnTo>
                  <a:lnTo>
                    <a:pt x="266" y="475"/>
                  </a:lnTo>
                  <a:lnTo>
                    <a:pt x="264" y="477"/>
                  </a:lnTo>
                  <a:lnTo>
                    <a:pt x="266" y="479"/>
                  </a:lnTo>
                  <a:lnTo>
                    <a:pt x="268" y="480"/>
                  </a:lnTo>
                  <a:lnTo>
                    <a:pt x="268" y="482"/>
                  </a:lnTo>
                  <a:lnTo>
                    <a:pt x="270" y="484"/>
                  </a:lnTo>
                  <a:lnTo>
                    <a:pt x="272" y="484"/>
                  </a:lnTo>
                  <a:lnTo>
                    <a:pt x="272" y="486"/>
                  </a:lnTo>
                  <a:lnTo>
                    <a:pt x="274" y="488"/>
                  </a:lnTo>
                  <a:lnTo>
                    <a:pt x="276" y="490"/>
                  </a:lnTo>
                  <a:lnTo>
                    <a:pt x="278" y="490"/>
                  </a:lnTo>
                  <a:lnTo>
                    <a:pt x="278" y="492"/>
                  </a:lnTo>
                  <a:lnTo>
                    <a:pt x="282" y="492"/>
                  </a:lnTo>
                  <a:lnTo>
                    <a:pt x="284" y="492"/>
                  </a:lnTo>
                  <a:lnTo>
                    <a:pt x="284" y="494"/>
                  </a:lnTo>
                  <a:lnTo>
                    <a:pt x="286" y="494"/>
                  </a:lnTo>
                  <a:lnTo>
                    <a:pt x="288" y="496"/>
                  </a:lnTo>
                  <a:lnTo>
                    <a:pt x="288" y="498"/>
                  </a:lnTo>
                  <a:lnTo>
                    <a:pt x="290" y="498"/>
                  </a:lnTo>
                  <a:lnTo>
                    <a:pt x="292" y="500"/>
                  </a:lnTo>
                  <a:lnTo>
                    <a:pt x="292" y="502"/>
                  </a:lnTo>
                  <a:lnTo>
                    <a:pt x="294" y="502"/>
                  </a:lnTo>
                  <a:lnTo>
                    <a:pt x="294" y="504"/>
                  </a:lnTo>
                  <a:lnTo>
                    <a:pt x="296" y="504"/>
                  </a:lnTo>
                  <a:lnTo>
                    <a:pt x="298" y="504"/>
                  </a:lnTo>
                  <a:lnTo>
                    <a:pt x="298" y="506"/>
                  </a:lnTo>
                  <a:lnTo>
                    <a:pt x="300" y="508"/>
                  </a:lnTo>
                  <a:lnTo>
                    <a:pt x="302" y="508"/>
                  </a:lnTo>
                  <a:lnTo>
                    <a:pt x="302" y="510"/>
                  </a:lnTo>
                  <a:lnTo>
                    <a:pt x="304" y="512"/>
                  </a:lnTo>
                  <a:lnTo>
                    <a:pt x="306" y="514"/>
                  </a:lnTo>
                  <a:lnTo>
                    <a:pt x="308" y="516"/>
                  </a:lnTo>
                  <a:lnTo>
                    <a:pt x="308" y="518"/>
                  </a:lnTo>
                  <a:lnTo>
                    <a:pt x="310" y="520"/>
                  </a:lnTo>
                  <a:lnTo>
                    <a:pt x="312" y="520"/>
                  </a:lnTo>
                  <a:lnTo>
                    <a:pt x="312" y="522"/>
                  </a:lnTo>
                  <a:lnTo>
                    <a:pt x="314" y="522"/>
                  </a:lnTo>
                  <a:lnTo>
                    <a:pt x="314" y="524"/>
                  </a:lnTo>
                  <a:lnTo>
                    <a:pt x="312" y="526"/>
                  </a:lnTo>
                  <a:lnTo>
                    <a:pt x="312" y="528"/>
                  </a:lnTo>
                  <a:lnTo>
                    <a:pt x="312" y="530"/>
                  </a:lnTo>
                  <a:lnTo>
                    <a:pt x="314" y="532"/>
                  </a:lnTo>
                  <a:lnTo>
                    <a:pt x="316" y="534"/>
                  </a:lnTo>
                  <a:lnTo>
                    <a:pt x="318" y="536"/>
                  </a:lnTo>
                  <a:lnTo>
                    <a:pt x="320" y="538"/>
                  </a:lnTo>
                  <a:lnTo>
                    <a:pt x="322" y="538"/>
                  </a:lnTo>
                  <a:lnTo>
                    <a:pt x="322" y="540"/>
                  </a:lnTo>
                  <a:lnTo>
                    <a:pt x="324" y="542"/>
                  </a:lnTo>
                  <a:lnTo>
                    <a:pt x="328" y="542"/>
                  </a:lnTo>
                  <a:lnTo>
                    <a:pt x="328" y="544"/>
                  </a:lnTo>
                  <a:lnTo>
                    <a:pt x="329" y="546"/>
                  </a:lnTo>
                  <a:lnTo>
                    <a:pt x="331" y="547"/>
                  </a:lnTo>
                  <a:lnTo>
                    <a:pt x="333" y="549"/>
                  </a:lnTo>
                  <a:lnTo>
                    <a:pt x="335" y="551"/>
                  </a:lnTo>
                  <a:lnTo>
                    <a:pt x="337" y="551"/>
                  </a:lnTo>
                  <a:lnTo>
                    <a:pt x="339" y="553"/>
                  </a:lnTo>
                  <a:lnTo>
                    <a:pt x="341" y="555"/>
                  </a:lnTo>
                  <a:lnTo>
                    <a:pt x="343" y="557"/>
                  </a:lnTo>
                  <a:lnTo>
                    <a:pt x="345" y="559"/>
                  </a:lnTo>
                  <a:lnTo>
                    <a:pt x="345" y="561"/>
                  </a:lnTo>
                  <a:lnTo>
                    <a:pt x="347" y="561"/>
                  </a:lnTo>
                  <a:lnTo>
                    <a:pt x="349" y="561"/>
                  </a:lnTo>
                  <a:lnTo>
                    <a:pt x="351" y="563"/>
                  </a:lnTo>
                  <a:lnTo>
                    <a:pt x="351" y="565"/>
                  </a:lnTo>
                  <a:lnTo>
                    <a:pt x="353" y="565"/>
                  </a:lnTo>
                  <a:lnTo>
                    <a:pt x="355" y="565"/>
                  </a:lnTo>
                  <a:lnTo>
                    <a:pt x="357" y="567"/>
                  </a:lnTo>
                  <a:lnTo>
                    <a:pt x="357" y="569"/>
                  </a:lnTo>
                  <a:lnTo>
                    <a:pt x="355" y="569"/>
                  </a:lnTo>
                  <a:lnTo>
                    <a:pt x="355" y="571"/>
                  </a:lnTo>
                  <a:lnTo>
                    <a:pt x="353" y="575"/>
                  </a:lnTo>
                  <a:lnTo>
                    <a:pt x="351" y="579"/>
                  </a:lnTo>
                  <a:lnTo>
                    <a:pt x="351" y="581"/>
                  </a:lnTo>
                  <a:lnTo>
                    <a:pt x="349" y="581"/>
                  </a:lnTo>
                  <a:lnTo>
                    <a:pt x="349" y="583"/>
                  </a:lnTo>
                  <a:lnTo>
                    <a:pt x="347" y="585"/>
                  </a:lnTo>
                  <a:lnTo>
                    <a:pt x="347" y="587"/>
                  </a:lnTo>
                  <a:lnTo>
                    <a:pt x="347" y="589"/>
                  </a:lnTo>
                  <a:lnTo>
                    <a:pt x="345" y="589"/>
                  </a:lnTo>
                  <a:lnTo>
                    <a:pt x="345" y="591"/>
                  </a:lnTo>
                  <a:lnTo>
                    <a:pt x="343" y="593"/>
                  </a:lnTo>
                  <a:lnTo>
                    <a:pt x="343" y="595"/>
                  </a:lnTo>
                  <a:lnTo>
                    <a:pt x="343" y="597"/>
                  </a:lnTo>
                  <a:lnTo>
                    <a:pt x="341" y="599"/>
                  </a:lnTo>
                  <a:lnTo>
                    <a:pt x="339" y="601"/>
                  </a:lnTo>
                  <a:lnTo>
                    <a:pt x="339" y="603"/>
                  </a:lnTo>
                  <a:lnTo>
                    <a:pt x="339" y="605"/>
                  </a:lnTo>
                  <a:lnTo>
                    <a:pt x="339" y="607"/>
                  </a:lnTo>
                  <a:lnTo>
                    <a:pt x="339" y="609"/>
                  </a:lnTo>
                  <a:lnTo>
                    <a:pt x="339" y="611"/>
                  </a:lnTo>
                  <a:lnTo>
                    <a:pt x="339" y="613"/>
                  </a:lnTo>
                  <a:lnTo>
                    <a:pt x="341" y="614"/>
                  </a:lnTo>
                  <a:lnTo>
                    <a:pt x="341" y="616"/>
                  </a:lnTo>
                  <a:lnTo>
                    <a:pt x="343" y="618"/>
                  </a:lnTo>
                  <a:lnTo>
                    <a:pt x="345" y="620"/>
                  </a:lnTo>
                  <a:lnTo>
                    <a:pt x="345" y="622"/>
                  </a:lnTo>
                  <a:lnTo>
                    <a:pt x="345" y="624"/>
                  </a:lnTo>
                  <a:lnTo>
                    <a:pt x="345" y="626"/>
                  </a:lnTo>
                  <a:lnTo>
                    <a:pt x="345" y="628"/>
                  </a:lnTo>
                  <a:lnTo>
                    <a:pt x="345" y="630"/>
                  </a:lnTo>
                  <a:lnTo>
                    <a:pt x="345" y="632"/>
                  </a:lnTo>
                  <a:lnTo>
                    <a:pt x="345" y="634"/>
                  </a:lnTo>
                  <a:lnTo>
                    <a:pt x="343" y="636"/>
                  </a:lnTo>
                  <a:lnTo>
                    <a:pt x="343" y="638"/>
                  </a:lnTo>
                  <a:lnTo>
                    <a:pt x="341" y="640"/>
                  </a:lnTo>
                  <a:lnTo>
                    <a:pt x="341" y="644"/>
                  </a:lnTo>
                  <a:lnTo>
                    <a:pt x="341" y="646"/>
                  </a:lnTo>
                  <a:lnTo>
                    <a:pt x="343" y="648"/>
                  </a:lnTo>
                  <a:lnTo>
                    <a:pt x="345" y="650"/>
                  </a:lnTo>
                  <a:lnTo>
                    <a:pt x="345" y="652"/>
                  </a:lnTo>
                  <a:lnTo>
                    <a:pt x="345" y="654"/>
                  </a:lnTo>
                  <a:lnTo>
                    <a:pt x="347" y="656"/>
                  </a:lnTo>
                  <a:lnTo>
                    <a:pt x="349" y="658"/>
                  </a:lnTo>
                  <a:lnTo>
                    <a:pt x="347" y="660"/>
                  </a:lnTo>
                  <a:lnTo>
                    <a:pt x="347" y="664"/>
                  </a:lnTo>
                  <a:lnTo>
                    <a:pt x="347" y="666"/>
                  </a:lnTo>
                  <a:lnTo>
                    <a:pt x="347" y="668"/>
                  </a:lnTo>
                  <a:lnTo>
                    <a:pt x="347" y="670"/>
                  </a:lnTo>
                  <a:lnTo>
                    <a:pt x="347" y="672"/>
                  </a:lnTo>
                  <a:lnTo>
                    <a:pt x="347" y="674"/>
                  </a:lnTo>
                  <a:lnTo>
                    <a:pt x="349" y="674"/>
                  </a:lnTo>
                  <a:lnTo>
                    <a:pt x="351" y="674"/>
                  </a:lnTo>
                  <a:lnTo>
                    <a:pt x="351" y="676"/>
                  </a:lnTo>
                  <a:lnTo>
                    <a:pt x="353" y="676"/>
                  </a:lnTo>
                  <a:lnTo>
                    <a:pt x="355" y="678"/>
                  </a:lnTo>
                  <a:lnTo>
                    <a:pt x="357" y="680"/>
                  </a:lnTo>
                  <a:lnTo>
                    <a:pt x="359" y="680"/>
                  </a:lnTo>
                  <a:lnTo>
                    <a:pt x="359" y="682"/>
                  </a:lnTo>
                  <a:lnTo>
                    <a:pt x="361" y="682"/>
                  </a:lnTo>
                  <a:lnTo>
                    <a:pt x="361" y="683"/>
                  </a:lnTo>
                  <a:lnTo>
                    <a:pt x="363" y="683"/>
                  </a:lnTo>
                  <a:lnTo>
                    <a:pt x="363" y="685"/>
                  </a:lnTo>
                  <a:lnTo>
                    <a:pt x="365" y="685"/>
                  </a:lnTo>
                  <a:lnTo>
                    <a:pt x="365" y="687"/>
                  </a:lnTo>
                  <a:lnTo>
                    <a:pt x="365" y="689"/>
                  </a:lnTo>
                  <a:lnTo>
                    <a:pt x="367" y="689"/>
                  </a:lnTo>
                  <a:lnTo>
                    <a:pt x="369" y="691"/>
                  </a:lnTo>
                  <a:lnTo>
                    <a:pt x="371" y="693"/>
                  </a:lnTo>
                  <a:lnTo>
                    <a:pt x="369" y="693"/>
                  </a:lnTo>
                  <a:lnTo>
                    <a:pt x="371" y="693"/>
                  </a:lnTo>
                  <a:lnTo>
                    <a:pt x="371" y="695"/>
                  </a:lnTo>
                  <a:lnTo>
                    <a:pt x="373" y="695"/>
                  </a:lnTo>
                  <a:lnTo>
                    <a:pt x="375" y="695"/>
                  </a:lnTo>
                  <a:lnTo>
                    <a:pt x="377" y="697"/>
                  </a:lnTo>
                  <a:lnTo>
                    <a:pt x="379" y="697"/>
                  </a:lnTo>
                  <a:lnTo>
                    <a:pt x="379" y="699"/>
                  </a:lnTo>
                  <a:lnTo>
                    <a:pt x="381" y="699"/>
                  </a:lnTo>
                  <a:lnTo>
                    <a:pt x="383" y="699"/>
                  </a:lnTo>
                  <a:lnTo>
                    <a:pt x="385" y="699"/>
                  </a:lnTo>
                  <a:lnTo>
                    <a:pt x="385" y="701"/>
                  </a:lnTo>
                  <a:lnTo>
                    <a:pt x="385" y="703"/>
                  </a:lnTo>
                  <a:lnTo>
                    <a:pt x="387" y="703"/>
                  </a:lnTo>
                  <a:lnTo>
                    <a:pt x="389" y="703"/>
                  </a:lnTo>
                  <a:lnTo>
                    <a:pt x="391" y="703"/>
                  </a:lnTo>
                  <a:lnTo>
                    <a:pt x="393" y="703"/>
                  </a:lnTo>
                  <a:lnTo>
                    <a:pt x="393" y="705"/>
                  </a:lnTo>
                  <a:lnTo>
                    <a:pt x="395" y="705"/>
                  </a:lnTo>
                  <a:lnTo>
                    <a:pt x="397" y="705"/>
                  </a:lnTo>
                  <a:lnTo>
                    <a:pt x="397" y="703"/>
                  </a:lnTo>
                  <a:lnTo>
                    <a:pt x="398" y="703"/>
                  </a:lnTo>
                  <a:lnTo>
                    <a:pt x="400" y="703"/>
                  </a:lnTo>
                  <a:lnTo>
                    <a:pt x="402" y="703"/>
                  </a:lnTo>
                  <a:lnTo>
                    <a:pt x="404" y="703"/>
                  </a:lnTo>
                  <a:lnTo>
                    <a:pt x="404" y="705"/>
                  </a:lnTo>
                  <a:lnTo>
                    <a:pt x="406" y="705"/>
                  </a:lnTo>
                  <a:lnTo>
                    <a:pt x="406" y="707"/>
                  </a:lnTo>
                  <a:lnTo>
                    <a:pt x="408" y="707"/>
                  </a:lnTo>
                  <a:lnTo>
                    <a:pt x="408" y="709"/>
                  </a:lnTo>
                  <a:lnTo>
                    <a:pt x="410" y="709"/>
                  </a:lnTo>
                  <a:lnTo>
                    <a:pt x="412" y="709"/>
                  </a:lnTo>
                  <a:lnTo>
                    <a:pt x="414" y="709"/>
                  </a:lnTo>
                  <a:lnTo>
                    <a:pt x="414" y="711"/>
                  </a:lnTo>
                  <a:lnTo>
                    <a:pt x="416" y="711"/>
                  </a:lnTo>
                  <a:lnTo>
                    <a:pt x="418" y="711"/>
                  </a:lnTo>
                  <a:lnTo>
                    <a:pt x="420" y="711"/>
                  </a:lnTo>
                  <a:lnTo>
                    <a:pt x="420" y="713"/>
                  </a:lnTo>
                  <a:lnTo>
                    <a:pt x="422" y="713"/>
                  </a:lnTo>
                  <a:lnTo>
                    <a:pt x="424" y="713"/>
                  </a:lnTo>
                  <a:lnTo>
                    <a:pt x="426" y="713"/>
                  </a:lnTo>
                  <a:lnTo>
                    <a:pt x="428" y="713"/>
                  </a:lnTo>
                  <a:lnTo>
                    <a:pt x="430" y="713"/>
                  </a:lnTo>
                  <a:lnTo>
                    <a:pt x="430" y="711"/>
                  </a:lnTo>
                  <a:lnTo>
                    <a:pt x="432" y="711"/>
                  </a:lnTo>
                  <a:lnTo>
                    <a:pt x="434" y="711"/>
                  </a:lnTo>
                  <a:lnTo>
                    <a:pt x="436" y="711"/>
                  </a:lnTo>
                  <a:lnTo>
                    <a:pt x="436" y="713"/>
                  </a:lnTo>
                  <a:lnTo>
                    <a:pt x="438" y="713"/>
                  </a:lnTo>
                  <a:lnTo>
                    <a:pt x="438" y="715"/>
                  </a:lnTo>
                  <a:lnTo>
                    <a:pt x="440" y="715"/>
                  </a:lnTo>
                  <a:lnTo>
                    <a:pt x="442" y="717"/>
                  </a:lnTo>
                  <a:lnTo>
                    <a:pt x="444" y="719"/>
                  </a:lnTo>
                  <a:lnTo>
                    <a:pt x="446" y="719"/>
                  </a:lnTo>
                  <a:lnTo>
                    <a:pt x="446" y="721"/>
                  </a:lnTo>
                  <a:lnTo>
                    <a:pt x="448" y="721"/>
                  </a:lnTo>
                  <a:lnTo>
                    <a:pt x="448" y="719"/>
                  </a:lnTo>
                  <a:lnTo>
                    <a:pt x="450" y="719"/>
                  </a:lnTo>
                  <a:lnTo>
                    <a:pt x="450" y="721"/>
                  </a:lnTo>
                  <a:lnTo>
                    <a:pt x="452" y="721"/>
                  </a:lnTo>
                  <a:lnTo>
                    <a:pt x="452" y="723"/>
                  </a:lnTo>
                  <a:lnTo>
                    <a:pt x="454" y="723"/>
                  </a:lnTo>
                  <a:lnTo>
                    <a:pt x="454" y="725"/>
                  </a:lnTo>
                  <a:lnTo>
                    <a:pt x="456" y="725"/>
                  </a:lnTo>
                  <a:lnTo>
                    <a:pt x="458" y="725"/>
                  </a:lnTo>
                  <a:lnTo>
                    <a:pt x="458" y="723"/>
                  </a:lnTo>
                  <a:lnTo>
                    <a:pt x="458" y="725"/>
                  </a:lnTo>
                  <a:lnTo>
                    <a:pt x="460" y="725"/>
                  </a:lnTo>
                  <a:lnTo>
                    <a:pt x="462" y="725"/>
                  </a:lnTo>
                  <a:lnTo>
                    <a:pt x="462" y="723"/>
                  </a:lnTo>
                  <a:lnTo>
                    <a:pt x="464" y="723"/>
                  </a:lnTo>
                  <a:lnTo>
                    <a:pt x="464" y="725"/>
                  </a:lnTo>
                  <a:lnTo>
                    <a:pt x="466" y="725"/>
                  </a:lnTo>
                  <a:lnTo>
                    <a:pt x="467" y="725"/>
                  </a:lnTo>
                  <a:lnTo>
                    <a:pt x="469" y="725"/>
                  </a:lnTo>
                  <a:lnTo>
                    <a:pt x="471" y="725"/>
                  </a:lnTo>
                  <a:lnTo>
                    <a:pt x="471" y="727"/>
                  </a:lnTo>
                  <a:lnTo>
                    <a:pt x="471" y="729"/>
                  </a:lnTo>
                  <a:lnTo>
                    <a:pt x="471" y="731"/>
                  </a:lnTo>
                  <a:lnTo>
                    <a:pt x="471" y="733"/>
                  </a:lnTo>
                  <a:lnTo>
                    <a:pt x="473" y="733"/>
                  </a:lnTo>
                  <a:lnTo>
                    <a:pt x="473" y="735"/>
                  </a:lnTo>
                  <a:lnTo>
                    <a:pt x="473" y="737"/>
                  </a:lnTo>
                  <a:lnTo>
                    <a:pt x="471" y="737"/>
                  </a:lnTo>
                  <a:lnTo>
                    <a:pt x="471" y="739"/>
                  </a:lnTo>
                  <a:lnTo>
                    <a:pt x="473" y="739"/>
                  </a:lnTo>
                  <a:lnTo>
                    <a:pt x="473" y="741"/>
                  </a:lnTo>
                  <a:lnTo>
                    <a:pt x="473" y="743"/>
                  </a:lnTo>
                  <a:lnTo>
                    <a:pt x="471" y="743"/>
                  </a:lnTo>
                  <a:lnTo>
                    <a:pt x="471" y="745"/>
                  </a:lnTo>
                  <a:lnTo>
                    <a:pt x="469" y="745"/>
                  </a:lnTo>
                  <a:lnTo>
                    <a:pt x="469" y="747"/>
                  </a:lnTo>
                  <a:lnTo>
                    <a:pt x="469" y="749"/>
                  </a:lnTo>
                  <a:lnTo>
                    <a:pt x="469" y="750"/>
                  </a:lnTo>
                  <a:lnTo>
                    <a:pt x="467" y="750"/>
                  </a:lnTo>
                  <a:lnTo>
                    <a:pt x="467" y="752"/>
                  </a:lnTo>
                  <a:lnTo>
                    <a:pt x="466" y="754"/>
                  </a:lnTo>
                  <a:lnTo>
                    <a:pt x="466" y="756"/>
                  </a:lnTo>
                  <a:lnTo>
                    <a:pt x="464" y="756"/>
                  </a:lnTo>
                  <a:lnTo>
                    <a:pt x="464" y="758"/>
                  </a:lnTo>
                  <a:lnTo>
                    <a:pt x="466" y="758"/>
                  </a:lnTo>
                  <a:lnTo>
                    <a:pt x="466" y="760"/>
                  </a:lnTo>
                  <a:lnTo>
                    <a:pt x="467" y="760"/>
                  </a:lnTo>
                  <a:lnTo>
                    <a:pt x="467" y="762"/>
                  </a:lnTo>
                  <a:lnTo>
                    <a:pt x="469" y="762"/>
                  </a:lnTo>
                  <a:lnTo>
                    <a:pt x="469" y="764"/>
                  </a:lnTo>
                  <a:lnTo>
                    <a:pt x="469" y="766"/>
                  </a:lnTo>
                  <a:lnTo>
                    <a:pt x="467" y="766"/>
                  </a:lnTo>
                  <a:lnTo>
                    <a:pt x="467" y="768"/>
                  </a:lnTo>
                  <a:lnTo>
                    <a:pt x="467" y="770"/>
                  </a:lnTo>
                  <a:lnTo>
                    <a:pt x="466" y="770"/>
                  </a:lnTo>
                  <a:lnTo>
                    <a:pt x="466" y="772"/>
                  </a:lnTo>
                  <a:lnTo>
                    <a:pt x="464" y="772"/>
                  </a:lnTo>
                  <a:lnTo>
                    <a:pt x="464" y="774"/>
                  </a:lnTo>
                  <a:lnTo>
                    <a:pt x="464" y="776"/>
                  </a:lnTo>
                  <a:lnTo>
                    <a:pt x="464" y="778"/>
                  </a:lnTo>
                  <a:lnTo>
                    <a:pt x="462" y="778"/>
                  </a:lnTo>
                  <a:lnTo>
                    <a:pt x="462" y="780"/>
                  </a:lnTo>
                  <a:lnTo>
                    <a:pt x="462" y="782"/>
                  </a:lnTo>
                  <a:lnTo>
                    <a:pt x="464" y="782"/>
                  </a:lnTo>
                  <a:lnTo>
                    <a:pt x="462" y="782"/>
                  </a:lnTo>
                  <a:lnTo>
                    <a:pt x="462" y="784"/>
                  </a:lnTo>
                  <a:lnTo>
                    <a:pt x="462" y="786"/>
                  </a:lnTo>
                  <a:lnTo>
                    <a:pt x="460" y="786"/>
                  </a:lnTo>
                  <a:lnTo>
                    <a:pt x="460" y="788"/>
                  </a:lnTo>
                  <a:lnTo>
                    <a:pt x="460" y="790"/>
                  </a:lnTo>
                  <a:lnTo>
                    <a:pt x="462" y="790"/>
                  </a:lnTo>
                  <a:lnTo>
                    <a:pt x="462" y="792"/>
                  </a:lnTo>
                  <a:lnTo>
                    <a:pt x="460" y="792"/>
                  </a:lnTo>
                  <a:lnTo>
                    <a:pt x="460" y="794"/>
                  </a:lnTo>
                  <a:lnTo>
                    <a:pt x="460" y="796"/>
                  </a:lnTo>
                  <a:lnTo>
                    <a:pt x="458" y="796"/>
                  </a:lnTo>
                  <a:lnTo>
                    <a:pt x="458" y="798"/>
                  </a:lnTo>
                  <a:lnTo>
                    <a:pt x="456" y="798"/>
                  </a:lnTo>
                  <a:lnTo>
                    <a:pt x="456" y="800"/>
                  </a:lnTo>
                  <a:lnTo>
                    <a:pt x="454" y="800"/>
                  </a:lnTo>
                  <a:lnTo>
                    <a:pt x="454" y="802"/>
                  </a:lnTo>
                  <a:lnTo>
                    <a:pt x="456" y="802"/>
                  </a:lnTo>
                  <a:lnTo>
                    <a:pt x="456" y="804"/>
                  </a:lnTo>
                  <a:lnTo>
                    <a:pt x="456" y="806"/>
                  </a:lnTo>
                  <a:lnTo>
                    <a:pt x="456" y="808"/>
                  </a:lnTo>
                  <a:lnTo>
                    <a:pt x="456" y="810"/>
                  </a:lnTo>
                  <a:lnTo>
                    <a:pt x="458" y="812"/>
                  </a:lnTo>
                  <a:lnTo>
                    <a:pt x="460" y="814"/>
                  </a:lnTo>
                  <a:lnTo>
                    <a:pt x="460" y="816"/>
                  </a:lnTo>
                  <a:lnTo>
                    <a:pt x="460" y="817"/>
                  </a:lnTo>
                  <a:lnTo>
                    <a:pt x="462" y="817"/>
                  </a:lnTo>
                  <a:lnTo>
                    <a:pt x="462" y="819"/>
                  </a:lnTo>
                  <a:lnTo>
                    <a:pt x="466" y="819"/>
                  </a:lnTo>
                  <a:lnTo>
                    <a:pt x="467" y="821"/>
                  </a:lnTo>
                  <a:lnTo>
                    <a:pt x="469" y="821"/>
                  </a:lnTo>
                  <a:lnTo>
                    <a:pt x="471" y="821"/>
                  </a:lnTo>
                  <a:lnTo>
                    <a:pt x="471" y="823"/>
                  </a:lnTo>
                  <a:lnTo>
                    <a:pt x="473" y="823"/>
                  </a:lnTo>
                  <a:lnTo>
                    <a:pt x="475" y="823"/>
                  </a:lnTo>
                  <a:lnTo>
                    <a:pt x="477" y="823"/>
                  </a:lnTo>
                  <a:lnTo>
                    <a:pt x="479" y="823"/>
                  </a:lnTo>
                  <a:lnTo>
                    <a:pt x="481" y="825"/>
                  </a:lnTo>
                  <a:lnTo>
                    <a:pt x="483" y="825"/>
                  </a:lnTo>
                  <a:lnTo>
                    <a:pt x="487" y="825"/>
                  </a:lnTo>
                  <a:lnTo>
                    <a:pt x="489" y="827"/>
                  </a:lnTo>
                  <a:lnTo>
                    <a:pt x="491" y="827"/>
                  </a:lnTo>
                  <a:lnTo>
                    <a:pt x="493" y="827"/>
                  </a:lnTo>
                  <a:lnTo>
                    <a:pt x="495" y="827"/>
                  </a:lnTo>
                  <a:lnTo>
                    <a:pt x="495" y="829"/>
                  </a:lnTo>
                  <a:lnTo>
                    <a:pt x="497" y="829"/>
                  </a:lnTo>
                  <a:lnTo>
                    <a:pt x="499" y="829"/>
                  </a:lnTo>
                  <a:lnTo>
                    <a:pt x="501" y="829"/>
                  </a:lnTo>
                  <a:lnTo>
                    <a:pt x="501" y="831"/>
                  </a:lnTo>
                  <a:lnTo>
                    <a:pt x="503" y="831"/>
                  </a:lnTo>
                  <a:lnTo>
                    <a:pt x="505" y="831"/>
                  </a:lnTo>
                  <a:lnTo>
                    <a:pt x="507" y="831"/>
                  </a:lnTo>
                  <a:lnTo>
                    <a:pt x="509" y="829"/>
                  </a:lnTo>
                  <a:lnTo>
                    <a:pt x="509" y="827"/>
                  </a:lnTo>
                  <a:lnTo>
                    <a:pt x="509" y="825"/>
                  </a:lnTo>
                  <a:lnTo>
                    <a:pt x="511" y="825"/>
                  </a:lnTo>
                  <a:lnTo>
                    <a:pt x="511" y="823"/>
                  </a:lnTo>
                  <a:lnTo>
                    <a:pt x="513" y="823"/>
                  </a:lnTo>
                  <a:lnTo>
                    <a:pt x="517" y="821"/>
                  </a:lnTo>
                  <a:lnTo>
                    <a:pt x="519" y="821"/>
                  </a:lnTo>
                  <a:lnTo>
                    <a:pt x="521" y="819"/>
                  </a:lnTo>
                  <a:lnTo>
                    <a:pt x="523" y="819"/>
                  </a:lnTo>
                  <a:lnTo>
                    <a:pt x="525" y="819"/>
                  </a:lnTo>
                  <a:lnTo>
                    <a:pt x="527" y="819"/>
                  </a:lnTo>
                  <a:lnTo>
                    <a:pt x="529" y="819"/>
                  </a:lnTo>
                  <a:lnTo>
                    <a:pt x="531" y="819"/>
                  </a:lnTo>
                  <a:lnTo>
                    <a:pt x="531" y="817"/>
                  </a:lnTo>
                  <a:lnTo>
                    <a:pt x="533" y="817"/>
                  </a:lnTo>
                  <a:lnTo>
                    <a:pt x="535" y="817"/>
                  </a:lnTo>
                  <a:lnTo>
                    <a:pt x="536" y="817"/>
                  </a:lnTo>
                  <a:lnTo>
                    <a:pt x="538" y="817"/>
                  </a:lnTo>
                  <a:lnTo>
                    <a:pt x="538" y="816"/>
                  </a:lnTo>
                  <a:lnTo>
                    <a:pt x="540" y="816"/>
                  </a:lnTo>
                  <a:lnTo>
                    <a:pt x="542" y="814"/>
                  </a:lnTo>
                  <a:lnTo>
                    <a:pt x="544" y="814"/>
                  </a:lnTo>
                  <a:lnTo>
                    <a:pt x="546" y="812"/>
                  </a:lnTo>
                  <a:lnTo>
                    <a:pt x="548" y="812"/>
                  </a:lnTo>
                  <a:lnTo>
                    <a:pt x="550" y="812"/>
                  </a:lnTo>
                  <a:lnTo>
                    <a:pt x="552" y="812"/>
                  </a:lnTo>
                  <a:lnTo>
                    <a:pt x="554" y="812"/>
                  </a:lnTo>
                  <a:lnTo>
                    <a:pt x="554" y="810"/>
                  </a:lnTo>
                  <a:lnTo>
                    <a:pt x="556" y="810"/>
                  </a:lnTo>
                  <a:lnTo>
                    <a:pt x="558" y="810"/>
                  </a:lnTo>
                  <a:lnTo>
                    <a:pt x="560" y="810"/>
                  </a:lnTo>
                  <a:lnTo>
                    <a:pt x="562" y="808"/>
                  </a:lnTo>
                  <a:lnTo>
                    <a:pt x="564" y="806"/>
                  </a:lnTo>
                  <a:lnTo>
                    <a:pt x="566" y="804"/>
                  </a:lnTo>
                  <a:lnTo>
                    <a:pt x="568" y="804"/>
                  </a:lnTo>
                  <a:lnTo>
                    <a:pt x="570" y="804"/>
                  </a:lnTo>
                  <a:lnTo>
                    <a:pt x="574" y="804"/>
                  </a:lnTo>
                  <a:lnTo>
                    <a:pt x="576" y="804"/>
                  </a:lnTo>
                  <a:lnTo>
                    <a:pt x="580" y="804"/>
                  </a:lnTo>
                  <a:lnTo>
                    <a:pt x="582" y="804"/>
                  </a:lnTo>
                  <a:lnTo>
                    <a:pt x="584" y="804"/>
                  </a:lnTo>
                  <a:lnTo>
                    <a:pt x="586" y="804"/>
                  </a:lnTo>
                  <a:lnTo>
                    <a:pt x="588" y="804"/>
                  </a:lnTo>
                  <a:lnTo>
                    <a:pt x="590" y="804"/>
                  </a:lnTo>
                  <a:lnTo>
                    <a:pt x="592" y="806"/>
                  </a:lnTo>
                  <a:lnTo>
                    <a:pt x="594" y="806"/>
                  </a:lnTo>
                  <a:lnTo>
                    <a:pt x="596" y="808"/>
                  </a:lnTo>
                  <a:lnTo>
                    <a:pt x="598" y="808"/>
                  </a:lnTo>
                  <a:lnTo>
                    <a:pt x="598" y="810"/>
                  </a:lnTo>
                  <a:lnTo>
                    <a:pt x="600" y="810"/>
                  </a:lnTo>
                  <a:lnTo>
                    <a:pt x="602" y="812"/>
                  </a:lnTo>
                  <a:lnTo>
                    <a:pt x="604" y="812"/>
                  </a:lnTo>
                  <a:lnTo>
                    <a:pt x="604" y="814"/>
                  </a:lnTo>
                  <a:lnTo>
                    <a:pt x="605" y="814"/>
                  </a:lnTo>
                  <a:lnTo>
                    <a:pt x="605" y="816"/>
                  </a:lnTo>
                  <a:lnTo>
                    <a:pt x="607" y="816"/>
                  </a:lnTo>
                  <a:lnTo>
                    <a:pt x="609" y="816"/>
                  </a:lnTo>
                  <a:lnTo>
                    <a:pt x="609" y="817"/>
                  </a:lnTo>
                  <a:lnTo>
                    <a:pt x="611" y="817"/>
                  </a:lnTo>
                  <a:lnTo>
                    <a:pt x="611" y="819"/>
                  </a:lnTo>
                  <a:lnTo>
                    <a:pt x="613" y="819"/>
                  </a:lnTo>
                  <a:lnTo>
                    <a:pt x="613" y="821"/>
                  </a:lnTo>
                  <a:lnTo>
                    <a:pt x="615" y="821"/>
                  </a:lnTo>
                  <a:lnTo>
                    <a:pt x="615" y="823"/>
                  </a:lnTo>
                  <a:lnTo>
                    <a:pt x="617" y="823"/>
                  </a:lnTo>
                  <a:lnTo>
                    <a:pt x="619" y="825"/>
                  </a:lnTo>
                  <a:lnTo>
                    <a:pt x="621" y="825"/>
                  </a:lnTo>
                  <a:lnTo>
                    <a:pt x="623" y="825"/>
                  </a:lnTo>
                  <a:lnTo>
                    <a:pt x="623" y="827"/>
                  </a:lnTo>
                  <a:lnTo>
                    <a:pt x="625" y="827"/>
                  </a:lnTo>
                  <a:lnTo>
                    <a:pt x="627" y="827"/>
                  </a:lnTo>
                  <a:lnTo>
                    <a:pt x="627" y="829"/>
                  </a:lnTo>
                  <a:lnTo>
                    <a:pt x="629" y="829"/>
                  </a:lnTo>
                  <a:lnTo>
                    <a:pt x="631" y="829"/>
                  </a:lnTo>
                  <a:lnTo>
                    <a:pt x="633" y="831"/>
                  </a:lnTo>
                  <a:lnTo>
                    <a:pt x="635" y="833"/>
                  </a:lnTo>
                  <a:lnTo>
                    <a:pt x="637" y="835"/>
                  </a:lnTo>
                  <a:lnTo>
                    <a:pt x="639" y="835"/>
                  </a:lnTo>
                  <a:lnTo>
                    <a:pt x="639" y="837"/>
                  </a:lnTo>
                  <a:lnTo>
                    <a:pt x="641" y="837"/>
                  </a:lnTo>
                  <a:lnTo>
                    <a:pt x="641" y="839"/>
                  </a:lnTo>
                  <a:lnTo>
                    <a:pt x="643" y="841"/>
                  </a:lnTo>
                  <a:lnTo>
                    <a:pt x="645" y="841"/>
                  </a:lnTo>
                  <a:lnTo>
                    <a:pt x="647" y="843"/>
                  </a:lnTo>
                  <a:lnTo>
                    <a:pt x="647" y="845"/>
                  </a:lnTo>
                  <a:lnTo>
                    <a:pt x="649" y="845"/>
                  </a:lnTo>
                  <a:lnTo>
                    <a:pt x="649" y="847"/>
                  </a:lnTo>
                  <a:lnTo>
                    <a:pt x="651" y="847"/>
                  </a:lnTo>
                  <a:lnTo>
                    <a:pt x="651" y="849"/>
                  </a:lnTo>
                  <a:lnTo>
                    <a:pt x="651" y="851"/>
                  </a:lnTo>
                  <a:lnTo>
                    <a:pt x="653" y="853"/>
                  </a:lnTo>
                  <a:lnTo>
                    <a:pt x="653" y="855"/>
                  </a:lnTo>
                  <a:lnTo>
                    <a:pt x="655" y="857"/>
                  </a:lnTo>
                  <a:lnTo>
                    <a:pt x="655" y="859"/>
                  </a:lnTo>
                  <a:lnTo>
                    <a:pt x="655" y="861"/>
                  </a:lnTo>
                  <a:lnTo>
                    <a:pt x="657" y="861"/>
                  </a:lnTo>
                  <a:lnTo>
                    <a:pt x="659" y="863"/>
                  </a:lnTo>
                  <a:lnTo>
                    <a:pt x="659" y="865"/>
                  </a:lnTo>
                  <a:lnTo>
                    <a:pt x="661" y="867"/>
                  </a:lnTo>
                  <a:lnTo>
                    <a:pt x="663" y="869"/>
                  </a:lnTo>
                  <a:lnTo>
                    <a:pt x="663" y="871"/>
                  </a:lnTo>
                  <a:lnTo>
                    <a:pt x="663" y="873"/>
                  </a:lnTo>
                  <a:lnTo>
                    <a:pt x="663" y="875"/>
                  </a:lnTo>
                  <a:lnTo>
                    <a:pt x="663" y="877"/>
                  </a:lnTo>
                  <a:lnTo>
                    <a:pt x="665" y="877"/>
                  </a:lnTo>
                  <a:lnTo>
                    <a:pt x="665" y="879"/>
                  </a:lnTo>
                  <a:lnTo>
                    <a:pt x="667" y="881"/>
                  </a:lnTo>
                  <a:lnTo>
                    <a:pt x="669" y="883"/>
                  </a:lnTo>
                  <a:lnTo>
                    <a:pt x="669" y="884"/>
                  </a:lnTo>
                  <a:lnTo>
                    <a:pt x="671" y="884"/>
                  </a:lnTo>
                  <a:lnTo>
                    <a:pt x="671" y="886"/>
                  </a:lnTo>
                  <a:lnTo>
                    <a:pt x="673" y="886"/>
                  </a:lnTo>
                  <a:lnTo>
                    <a:pt x="673" y="888"/>
                  </a:lnTo>
                  <a:lnTo>
                    <a:pt x="673" y="890"/>
                  </a:lnTo>
                  <a:lnTo>
                    <a:pt x="674" y="892"/>
                  </a:lnTo>
                  <a:lnTo>
                    <a:pt x="674" y="894"/>
                  </a:lnTo>
                  <a:lnTo>
                    <a:pt x="676" y="896"/>
                  </a:lnTo>
                  <a:lnTo>
                    <a:pt x="674" y="898"/>
                  </a:lnTo>
                  <a:lnTo>
                    <a:pt x="674" y="900"/>
                  </a:lnTo>
                  <a:lnTo>
                    <a:pt x="673" y="900"/>
                  </a:lnTo>
                  <a:lnTo>
                    <a:pt x="673" y="902"/>
                  </a:lnTo>
                  <a:lnTo>
                    <a:pt x="673" y="904"/>
                  </a:lnTo>
                  <a:lnTo>
                    <a:pt x="673" y="906"/>
                  </a:lnTo>
                  <a:lnTo>
                    <a:pt x="671" y="908"/>
                  </a:lnTo>
                  <a:lnTo>
                    <a:pt x="671" y="910"/>
                  </a:lnTo>
                  <a:lnTo>
                    <a:pt x="669" y="910"/>
                  </a:lnTo>
                  <a:lnTo>
                    <a:pt x="671" y="912"/>
                  </a:lnTo>
                  <a:lnTo>
                    <a:pt x="669" y="914"/>
                  </a:lnTo>
                  <a:lnTo>
                    <a:pt x="669" y="916"/>
                  </a:lnTo>
                  <a:lnTo>
                    <a:pt x="667" y="918"/>
                  </a:lnTo>
                  <a:lnTo>
                    <a:pt x="667" y="920"/>
                  </a:lnTo>
                  <a:lnTo>
                    <a:pt x="669" y="920"/>
                  </a:lnTo>
                  <a:lnTo>
                    <a:pt x="669" y="922"/>
                  </a:lnTo>
                  <a:lnTo>
                    <a:pt x="671" y="922"/>
                  </a:lnTo>
                  <a:lnTo>
                    <a:pt x="671" y="924"/>
                  </a:lnTo>
                  <a:lnTo>
                    <a:pt x="673" y="926"/>
                  </a:lnTo>
                  <a:lnTo>
                    <a:pt x="673" y="928"/>
                  </a:lnTo>
                  <a:lnTo>
                    <a:pt x="674" y="928"/>
                  </a:lnTo>
                  <a:lnTo>
                    <a:pt x="674" y="930"/>
                  </a:lnTo>
                  <a:lnTo>
                    <a:pt x="676" y="930"/>
                  </a:lnTo>
                  <a:lnTo>
                    <a:pt x="676" y="932"/>
                  </a:lnTo>
                  <a:lnTo>
                    <a:pt x="678" y="934"/>
                  </a:lnTo>
                  <a:lnTo>
                    <a:pt x="680" y="934"/>
                  </a:lnTo>
                  <a:lnTo>
                    <a:pt x="680" y="936"/>
                  </a:lnTo>
                  <a:lnTo>
                    <a:pt x="682" y="938"/>
                  </a:lnTo>
                  <a:lnTo>
                    <a:pt x="682" y="940"/>
                  </a:lnTo>
                  <a:lnTo>
                    <a:pt x="684" y="942"/>
                  </a:lnTo>
                  <a:lnTo>
                    <a:pt x="686" y="942"/>
                  </a:lnTo>
                  <a:lnTo>
                    <a:pt x="684" y="944"/>
                  </a:lnTo>
                  <a:lnTo>
                    <a:pt x="682" y="946"/>
                  </a:lnTo>
                  <a:lnTo>
                    <a:pt x="680" y="948"/>
                  </a:lnTo>
                  <a:lnTo>
                    <a:pt x="680" y="950"/>
                  </a:lnTo>
                  <a:lnTo>
                    <a:pt x="678" y="950"/>
                  </a:lnTo>
                  <a:lnTo>
                    <a:pt x="678" y="951"/>
                  </a:lnTo>
                  <a:lnTo>
                    <a:pt x="676" y="951"/>
                  </a:lnTo>
                  <a:lnTo>
                    <a:pt x="676" y="953"/>
                  </a:lnTo>
                  <a:lnTo>
                    <a:pt x="674" y="953"/>
                  </a:lnTo>
                  <a:lnTo>
                    <a:pt x="674" y="955"/>
                  </a:lnTo>
                  <a:lnTo>
                    <a:pt x="674" y="957"/>
                  </a:lnTo>
                  <a:lnTo>
                    <a:pt x="673" y="957"/>
                  </a:lnTo>
                  <a:lnTo>
                    <a:pt x="673" y="959"/>
                  </a:lnTo>
                  <a:lnTo>
                    <a:pt x="671" y="959"/>
                  </a:lnTo>
                  <a:lnTo>
                    <a:pt x="671" y="961"/>
                  </a:lnTo>
                  <a:lnTo>
                    <a:pt x="671" y="963"/>
                  </a:lnTo>
                  <a:lnTo>
                    <a:pt x="669" y="965"/>
                  </a:lnTo>
                  <a:lnTo>
                    <a:pt x="669" y="967"/>
                  </a:lnTo>
                  <a:lnTo>
                    <a:pt x="667" y="969"/>
                  </a:lnTo>
                  <a:lnTo>
                    <a:pt x="667" y="971"/>
                  </a:lnTo>
                  <a:lnTo>
                    <a:pt x="665" y="971"/>
                  </a:lnTo>
                  <a:lnTo>
                    <a:pt x="665" y="973"/>
                  </a:lnTo>
                  <a:lnTo>
                    <a:pt x="665" y="975"/>
                  </a:lnTo>
                  <a:lnTo>
                    <a:pt x="665" y="977"/>
                  </a:lnTo>
                  <a:lnTo>
                    <a:pt x="663" y="977"/>
                  </a:lnTo>
                  <a:lnTo>
                    <a:pt x="663" y="979"/>
                  </a:lnTo>
                  <a:lnTo>
                    <a:pt x="663" y="981"/>
                  </a:lnTo>
                  <a:lnTo>
                    <a:pt x="661" y="983"/>
                  </a:lnTo>
                  <a:lnTo>
                    <a:pt x="659" y="985"/>
                  </a:lnTo>
                  <a:lnTo>
                    <a:pt x="659" y="987"/>
                  </a:lnTo>
                  <a:lnTo>
                    <a:pt x="657" y="989"/>
                  </a:lnTo>
                  <a:lnTo>
                    <a:pt x="657" y="991"/>
                  </a:lnTo>
                  <a:lnTo>
                    <a:pt x="657" y="993"/>
                  </a:lnTo>
                  <a:lnTo>
                    <a:pt x="655" y="993"/>
                  </a:lnTo>
                  <a:lnTo>
                    <a:pt x="655" y="995"/>
                  </a:lnTo>
                  <a:lnTo>
                    <a:pt x="655" y="997"/>
                  </a:lnTo>
                  <a:lnTo>
                    <a:pt x="653" y="997"/>
                  </a:lnTo>
                  <a:lnTo>
                    <a:pt x="653" y="999"/>
                  </a:lnTo>
                  <a:lnTo>
                    <a:pt x="651" y="999"/>
                  </a:lnTo>
                  <a:lnTo>
                    <a:pt x="651" y="1001"/>
                  </a:lnTo>
                  <a:lnTo>
                    <a:pt x="651" y="1003"/>
                  </a:lnTo>
                  <a:lnTo>
                    <a:pt x="651" y="1005"/>
                  </a:lnTo>
                  <a:lnTo>
                    <a:pt x="649" y="1007"/>
                  </a:lnTo>
                  <a:lnTo>
                    <a:pt x="649" y="1009"/>
                  </a:lnTo>
                  <a:lnTo>
                    <a:pt x="647" y="1009"/>
                  </a:lnTo>
                  <a:lnTo>
                    <a:pt x="647" y="1011"/>
                  </a:lnTo>
                  <a:lnTo>
                    <a:pt x="647" y="1013"/>
                  </a:lnTo>
                  <a:lnTo>
                    <a:pt x="645" y="1013"/>
                  </a:lnTo>
                  <a:lnTo>
                    <a:pt x="645" y="1015"/>
                  </a:lnTo>
                  <a:lnTo>
                    <a:pt x="643" y="1015"/>
                  </a:lnTo>
                  <a:lnTo>
                    <a:pt x="643" y="1017"/>
                  </a:lnTo>
                  <a:lnTo>
                    <a:pt x="641" y="1017"/>
                  </a:lnTo>
                  <a:lnTo>
                    <a:pt x="641" y="1018"/>
                  </a:lnTo>
                  <a:lnTo>
                    <a:pt x="639" y="1018"/>
                  </a:lnTo>
                  <a:lnTo>
                    <a:pt x="637" y="1022"/>
                  </a:lnTo>
                  <a:lnTo>
                    <a:pt x="637" y="1024"/>
                  </a:lnTo>
                  <a:lnTo>
                    <a:pt x="635" y="1026"/>
                  </a:lnTo>
                  <a:lnTo>
                    <a:pt x="633" y="1028"/>
                  </a:lnTo>
                  <a:lnTo>
                    <a:pt x="633" y="1030"/>
                  </a:lnTo>
                  <a:lnTo>
                    <a:pt x="633" y="1032"/>
                  </a:lnTo>
                  <a:lnTo>
                    <a:pt x="631" y="1034"/>
                  </a:lnTo>
                  <a:lnTo>
                    <a:pt x="629" y="1036"/>
                  </a:lnTo>
                  <a:lnTo>
                    <a:pt x="629" y="1038"/>
                  </a:lnTo>
                  <a:lnTo>
                    <a:pt x="627" y="1040"/>
                  </a:lnTo>
                  <a:lnTo>
                    <a:pt x="625" y="1042"/>
                  </a:lnTo>
                  <a:lnTo>
                    <a:pt x="623" y="1042"/>
                  </a:lnTo>
                  <a:lnTo>
                    <a:pt x="623" y="1044"/>
                  </a:lnTo>
                  <a:lnTo>
                    <a:pt x="621" y="1044"/>
                  </a:lnTo>
                  <a:lnTo>
                    <a:pt x="621" y="1046"/>
                  </a:lnTo>
                  <a:lnTo>
                    <a:pt x="619" y="1048"/>
                  </a:lnTo>
                  <a:lnTo>
                    <a:pt x="617" y="1050"/>
                  </a:lnTo>
                  <a:lnTo>
                    <a:pt x="617" y="1052"/>
                  </a:lnTo>
                  <a:lnTo>
                    <a:pt x="615" y="1054"/>
                  </a:lnTo>
                  <a:lnTo>
                    <a:pt x="613" y="1056"/>
                  </a:lnTo>
                  <a:lnTo>
                    <a:pt x="613" y="1058"/>
                  </a:lnTo>
                  <a:lnTo>
                    <a:pt x="611" y="1060"/>
                  </a:lnTo>
                  <a:lnTo>
                    <a:pt x="611" y="1062"/>
                  </a:lnTo>
                  <a:lnTo>
                    <a:pt x="609" y="1064"/>
                  </a:lnTo>
                  <a:lnTo>
                    <a:pt x="609" y="1066"/>
                  </a:lnTo>
                  <a:lnTo>
                    <a:pt x="607" y="1066"/>
                  </a:lnTo>
                  <a:lnTo>
                    <a:pt x="607" y="1068"/>
                  </a:lnTo>
                  <a:lnTo>
                    <a:pt x="605" y="1070"/>
                  </a:lnTo>
                  <a:lnTo>
                    <a:pt x="605" y="1074"/>
                  </a:lnTo>
                  <a:lnTo>
                    <a:pt x="605" y="1076"/>
                  </a:lnTo>
                  <a:lnTo>
                    <a:pt x="604" y="1078"/>
                  </a:lnTo>
                  <a:lnTo>
                    <a:pt x="604" y="1080"/>
                  </a:lnTo>
                  <a:lnTo>
                    <a:pt x="604" y="1082"/>
                  </a:lnTo>
                  <a:lnTo>
                    <a:pt x="602" y="1085"/>
                  </a:lnTo>
                  <a:lnTo>
                    <a:pt x="602" y="1087"/>
                  </a:lnTo>
                  <a:lnTo>
                    <a:pt x="602" y="1089"/>
                  </a:lnTo>
                  <a:lnTo>
                    <a:pt x="600" y="1091"/>
                  </a:lnTo>
                  <a:lnTo>
                    <a:pt x="600" y="1093"/>
                  </a:lnTo>
                  <a:lnTo>
                    <a:pt x="598" y="1095"/>
                  </a:lnTo>
                  <a:lnTo>
                    <a:pt x="596" y="1097"/>
                  </a:lnTo>
                  <a:lnTo>
                    <a:pt x="594" y="1099"/>
                  </a:lnTo>
                  <a:lnTo>
                    <a:pt x="592" y="1099"/>
                  </a:lnTo>
                  <a:lnTo>
                    <a:pt x="592" y="1101"/>
                  </a:lnTo>
                  <a:lnTo>
                    <a:pt x="590" y="1101"/>
                  </a:lnTo>
                  <a:lnTo>
                    <a:pt x="590" y="1103"/>
                  </a:lnTo>
                  <a:lnTo>
                    <a:pt x="588" y="1103"/>
                  </a:lnTo>
                  <a:lnTo>
                    <a:pt x="586" y="1105"/>
                  </a:lnTo>
                  <a:lnTo>
                    <a:pt x="584" y="1107"/>
                  </a:lnTo>
                  <a:lnTo>
                    <a:pt x="582" y="1107"/>
                  </a:lnTo>
                  <a:lnTo>
                    <a:pt x="580" y="1109"/>
                  </a:lnTo>
                  <a:lnTo>
                    <a:pt x="580" y="1111"/>
                  </a:lnTo>
                  <a:lnTo>
                    <a:pt x="578" y="1111"/>
                  </a:lnTo>
                  <a:lnTo>
                    <a:pt x="576" y="1113"/>
                  </a:lnTo>
                  <a:lnTo>
                    <a:pt x="574" y="1115"/>
                  </a:lnTo>
                  <a:lnTo>
                    <a:pt x="572" y="1115"/>
                  </a:lnTo>
                  <a:lnTo>
                    <a:pt x="572" y="1117"/>
                  </a:lnTo>
                  <a:lnTo>
                    <a:pt x="570" y="1117"/>
                  </a:lnTo>
                  <a:lnTo>
                    <a:pt x="572" y="1117"/>
                  </a:lnTo>
                  <a:lnTo>
                    <a:pt x="572" y="1119"/>
                  </a:lnTo>
                  <a:lnTo>
                    <a:pt x="574" y="1121"/>
                  </a:lnTo>
                  <a:lnTo>
                    <a:pt x="574" y="1123"/>
                  </a:lnTo>
                  <a:lnTo>
                    <a:pt x="576" y="1123"/>
                  </a:lnTo>
                  <a:lnTo>
                    <a:pt x="576" y="1125"/>
                  </a:lnTo>
                  <a:lnTo>
                    <a:pt x="578" y="1125"/>
                  </a:lnTo>
                  <a:lnTo>
                    <a:pt x="578" y="1123"/>
                  </a:lnTo>
                  <a:lnTo>
                    <a:pt x="578" y="1125"/>
                  </a:lnTo>
                  <a:lnTo>
                    <a:pt x="580" y="1125"/>
                  </a:lnTo>
                  <a:lnTo>
                    <a:pt x="580" y="1127"/>
                  </a:lnTo>
                  <a:lnTo>
                    <a:pt x="582" y="1127"/>
                  </a:lnTo>
                  <a:lnTo>
                    <a:pt x="582" y="1129"/>
                  </a:lnTo>
                  <a:lnTo>
                    <a:pt x="584" y="1131"/>
                  </a:lnTo>
                  <a:lnTo>
                    <a:pt x="584" y="1133"/>
                  </a:lnTo>
                  <a:lnTo>
                    <a:pt x="584" y="1135"/>
                  </a:lnTo>
                  <a:lnTo>
                    <a:pt x="586" y="1137"/>
                  </a:lnTo>
                  <a:lnTo>
                    <a:pt x="586" y="1139"/>
                  </a:lnTo>
                  <a:lnTo>
                    <a:pt x="586" y="1141"/>
                  </a:lnTo>
                  <a:lnTo>
                    <a:pt x="586" y="1143"/>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7" name="Freeform 13">
              <a:extLst>
                <a:ext uri="{FF2B5EF4-FFF2-40B4-BE49-F238E27FC236}">
                  <a16:creationId xmlns:a16="http://schemas.microsoft.com/office/drawing/2014/main" xmlns="" id="{00000000-0008-0000-0800-000012000000}"/>
                </a:ext>
              </a:extLst>
            </xdr:cNvPr>
            <xdr:cNvSpPr>
              <a:spLocks/>
            </xdr:cNvSpPr>
          </xdr:nvSpPr>
          <xdr:spPr bwMode="auto">
            <a:xfrm>
              <a:off x="5405438" y="2201863"/>
              <a:ext cx="1098550" cy="601663"/>
            </a:xfrm>
            <a:custGeom>
              <a:avLst/>
              <a:gdLst>
                <a:gd name="T0" fmla="*/ 690 w 692"/>
                <a:gd name="T1" fmla="*/ 191 h 379"/>
                <a:gd name="T2" fmla="*/ 680 w 692"/>
                <a:gd name="T3" fmla="*/ 209 h 379"/>
                <a:gd name="T4" fmla="*/ 658 w 692"/>
                <a:gd name="T5" fmla="*/ 219 h 379"/>
                <a:gd name="T6" fmla="*/ 640 w 692"/>
                <a:gd name="T7" fmla="*/ 245 h 379"/>
                <a:gd name="T8" fmla="*/ 621 w 692"/>
                <a:gd name="T9" fmla="*/ 280 h 379"/>
                <a:gd name="T10" fmla="*/ 577 w 692"/>
                <a:gd name="T11" fmla="*/ 290 h 379"/>
                <a:gd name="T12" fmla="*/ 544 w 692"/>
                <a:gd name="T13" fmla="*/ 335 h 379"/>
                <a:gd name="T14" fmla="*/ 520 w 692"/>
                <a:gd name="T15" fmla="*/ 347 h 379"/>
                <a:gd name="T16" fmla="*/ 506 w 692"/>
                <a:gd name="T17" fmla="*/ 357 h 379"/>
                <a:gd name="T18" fmla="*/ 496 w 692"/>
                <a:gd name="T19" fmla="*/ 379 h 379"/>
                <a:gd name="T20" fmla="*/ 481 w 692"/>
                <a:gd name="T21" fmla="*/ 361 h 379"/>
                <a:gd name="T22" fmla="*/ 467 w 692"/>
                <a:gd name="T23" fmla="*/ 351 h 379"/>
                <a:gd name="T24" fmla="*/ 465 w 692"/>
                <a:gd name="T25" fmla="*/ 337 h 379"/>
                <a:gd name="T26" fmla="*/ 467 w 692"/>
                <a:gd name="T27" fmla="*/ 321 h 379"/>
                <a:gd name="T28" fmla="*/ 479 w 692"/>
                <a:gd name="T29" fmla="*/ 306 h 379"/>
                <a:gd name="T30" fmla="*/ 483 w 692"/>
                <a:gd name="T31" fmla="*/ 286 h 379"/>
                <a:gd name="T32" fmla="*/ 481 w 692"/>
                <a:gd name="T33" fmla="*/ 264 h 379"/>
                <a:gd name="T34" fmla="*/ 481 w 692"/>
                <a:gd name="T35" fmla="*/ 258 h 379"/>
                <a:gd name="T36" fmla="*/ 463 w 692"/>
                <a:gd name="T37" fmla="*/ 258 h 379"/>
                <a:gd name="T38" fmla="*/ 447 w 692"/>
                <a:gd name="T39" fmla="*/ 237 h 379"/>
                <a:gd name="T40" fmla="*/ 429 w 692"/>
                <a:gd name="T41" fmla="*/ 250 h 379"/>
                <a:gd name="T42" fmla="*/ 414 w 692"/>
                <a:gd name="T43" fmla="*/ 258 h 379"/>
                <a:gd name="T44" fmla="*/ 396 w 692"/>
                <a:gd name="T45" fmla="*/ 258 h 379"/>
                <a:gd name="T46" fmla="*/ 378 w 692"/>
                <a:gd name="T47" fmla="*/ 254 h 379"/>
                <a:gd name="T48" fmla="*/ 358 w 692"/>
                <a:gd name="T49" fmla="*/ 268 h 379"/>
                <a:gd name="T50" fmla="*/ 358 w 692"/>
                <a:gd name="T51" fmla="*/ 286 h 379"/>
                <a:gd name="T52" fmla="*/ 353 w 692"/>
                <a:gd name="T53" fmla="*/ 298 h 379"/>
                <a:gd name="T54" fmla="*/ 337 w 692"/>
                <a:gd name="T55" fmla="*/ 308 h 379"/>
                <a:gd name="T56" fmla="*/ 321 w 692"/>
                <a:gd name="T57" fmla="*/ 302 h 379"/>
                <a:gd name="T58" fmla="*/ 299 w 692"/>
                <a:gd name="T59" fmla="*/ 304 h 379"/>
                <a:gd name="T60" fmla="*/ 295 w 692"/>
                <a:gd name="T61" fmla="*/ 294 h 379"/>
                <a:gd name="T62" fmla="*/ 274 w 692"/>
                <a:gd name="T63" fmla="*/ 300 h 379"/>
                <a:gd name="T64" fmla="*/ 270 w 692"/>
                <a:gd name="T65" fmla="*/ 276 h 379"/>
                <a:gd name="T66" fmla="*/ 262 w 692"/>
                <a:gd name="T67" fmla="*/ 258 h 379"/>
                <a:gd name="T68" fmla="*/ 244 w 692"/>
                <a:gd name="T69" fmla="*/ 243 h 379"/>
                <a:gd name="T70" fmla="*/ 252 w 692"/>
                <a:gd name="T71" fmla="*/ 233 h 379"/>
                <a:gd name="T72" fmla="*/ 256 w 692"/>
                <a:gd name="T73" fmla="*/ 221 h 379"/>
                <a:gd name="T74" fmla="*/ 242 w 692"/>
                <a:gd name="T75" fmla="*/ 211 h 379"/>
                <a:gd name="T76" fmla="*/ 236 w 692"/>
                <a:gd name="T77" fmla="*/ 195 h 379"/>
                <a:gd name="T78" fmla="*/ 234 w 692"/>
                <a:gd name="T79" fmla="*/ 172 h 379"/>
                <a:gd name="T80" fmla="*/ 230 w 692"/>
                <a:gd name="T81" fmla="*/ 150 h 379"/>
                <a:gd name="T82" fmla="*/ 213 w 692"/>
                <a:gd name="T83" fmla="*/ 134 h 379"/>
                <a:gd name="T84" fmla="*/ 189 w 692"/>
                <a:gd name="T85" fmla="*/ 124 h 379"/>
                <a:gd name="T86" fmla="*/ 195 w 692"/>
                <a:gd name="T87" fmla="*/ 105 h 379"/>
                <a:gd name="T88" fmla="*/ 191 w 692"/>
                <a:gd name="T89" fmla="*/ 83 h 379"/>
                <a:gd name="T90" fmla="*/ 199 w 692"/>
                <a:gd name="T91" fmla="*/ 71 h 379"/>
                <a:gd name="T92" fmla="*/ 191 w 692"/>
                <a:gd name="T93" fmla="*/ 57 h 379"/>
                <a:gd name="T94" fmla="*/ 169 w 692"/>
                <a:gd name="T95" fmla="*/ 47 h 379"/>
                <a:gd name="T96" fmla="*/ 167 w 692"/>
                <a:gd name="T97" fmla="*/ 32 h 379"/>
                <a:gd name="T98" fmla="*/ 144 w 692"/>
                <a:gd name="T99" fmla="*/ 32 h 379"/>
                <a:gd name="T100" fmla="*/ 130 w 692"/>
                <a:gd name="T101" fmla="*/ 28 h 379"/>
                <a:gd name="T102" fmla="*/ 114 w 692"/>
                <a:gd name="T103" fmla="*/ 8 h 379"/>
                <a:gd name="T104" fmla="*/ 96 w 692"/>
                <a:gd name="T105" fmla="*/ 12 h 379"/>
                <a:gd name="T106" fmla="*/ 86 w 692"/>
                <a:gd name="T107" fmla="*/ 26 h 379"/>
                <a:gd name="T108" fmla="*/ 100 w 692"/>
                <a:gd name="T109" fmla="*/ 46 h 379"/>
                <a:gd name="T110" fmla="*/ 92 w 692"/>
                <a:gd name="T111" fmla="*/ 63 h 379"/>
                <a:gd name="T112" fmla="*/ 77 w 692"/>
                <a:gd name="T113" fmla="*/ 75 h 379"/>
                <a:gd name="T114" fmla="*/ 57 w 692"/>
                <a:gd name="T115" fmla="*/ 81 h 379"/>
                <a:gd name="T116" fmla="*/ 23 w 692"/>
                <a:gd name="T117" fmla="*/ 87 h 379"/>
                <a:gd name="T118" fmla="*/ 4 w 692"/>
                <a:gd name="T119" fmla="*/ 111 h 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692" h="379">
                  <a:moveTo>
                    <a:pt x="684" y="172"/>
                  </a:moveTo>
                  <a:lnTo>
                    <a:pt x="684" y="174"/>
                  </a:lnTo>
                  <a:lnTo>
                    <a:pt x="684" y="176"/>
                  </a:lnTo>
                  <a:lnTo>
                    <a:pt x="684" y="178"/>
                  </a:lnTo>
                  <a:lnTo>
                    <a:pt x="684" y="180"/>
                  </a:lnTo>
                  <a:lnTo>
                    <a:pt x="682" y="180"/>
                  </a:lnTo>
                  <a:lnTo>
                    <a:pt x="684" y="182"/>
                  </a:lnTo>
                  <a:lnTo>
                    <a:pt x="686" y="182"/>
                  </a:lnTo>
                  <a:lnTo>
                    <a:pt x="688" y="180"/>
                  </a:lnTo>
                  <a:lnTo>
                    <a:pt x="688" y="182"/>
                  </a:lnTo>
                  <a:lnTo>
                    <a:pt x="690" y="182"/>
                  </a:lnTo>
                  <a:lnTo>
                    <a:pt x="690" y="183"/>
                  </a:lnTo>
                  <a:lnTo>
                    <a:pt x="690" y="185"/>
                  </a:lnTo>
                  <a:lnTo>
                    <a:pt x="692" y="187"/>
                  </a:lnTo>
                  <a:lnTo>
                    <a:pt x="692" y="189"/>
                  </a:lnTo>
                  <a:lnTo>
                    <a:pt x="692" y="191"/>
                  </a:lnTo>
                  <a:lnTo>
                    <a:pt x="690" y="191"/>
                  </a:lnTo>
                  <a:lnTo>
                    <a:pt x="688" y="191"/>
                  </a:lnTo>
                  <a:lnTo>
                    <a:pt x="688" y="193"/>
                  </a:lnTo>
                  <a:lnTo>
                    <a:pt x="688" y="197"/>
                  </a:lnTo>
                  <a:lnTo>
                    <a:pt x="686" y="197"/>
                  </a:lnTo>
                  <a:lnTo>
                    <a:pt x="686" y="199"/>
                  </a:lnTo>
                  <a:lnTo>
                    <a:pt x="684" y="199"/>
                  </a:lnTo>
                  <a:lnTo>
                    <a:pt x="684" y="201"/>
                  </a:lnTo>
                  <a:lnTo>
                    <a:pt x="684" y="203"/>
                  </a:lnTo>
                  <a:lnTo>
                    <a:pt x="684" y="205"/>
                  </a:lnTo>
                  <a:lnTo>
                    <a:pt x="686" y="205"/>
                  </a:lnTo>
                  <a:lnTo>
                    <a:pt x="686" y="207"/>
                  </a:lnTo>
                  <a:lnTo>
                    <a:pt x="684" y="207"/>
                  </a:lnTo>
                  <a:lnTo>
                    <a:pt x="684" y="209"/>
                  </a:lnTo>
                  <a:lnTo>
                    <a:pt x="682" y="211"/>
                  </a:lnTo>
                  <a:lnTo>
                    <a:pt x="680" y="211"/>
                  </a:lnTo>
                  <a:lnTo>
                    <a:pt x="678" y="211"/>
                  </a:lnTo>
                  <a:lnTo>
                    <a:pt x="680" y="209"/>
                  </a:lnTo>
                  <a:lnTo>
                    <a:pt x="678" y="209"/>
                  </a:lnTo>
                  <a:lnTo>
                    <a:pt x="678" y="207"/>
                  </a:lnTo>
                  <a:lnTo>
                    <a:pt x="678" y="209"/>
                  </a:lnTo>
                  <a:lnTo>
                    <a:pt x="676" y="209"/>
                  </a:lnTo>
                  <a:lnTo>
                    <a:pt x="676" y="211"/>
                  </a:lnTo>
                  <a:lnTo>
                    <a:pt x="676" y="213"/>
                  </a:lnTo>
                  <a:lnTo>
                    <a:pt x="674" y="213"/>
                  </a:lnTo>
                  <a:lnTo>
                    <a:pt x="672" y="215"/>
                  </a:lnTo>
                  <a:lnTo>
                    <a:pt x="670" y="215"/>
                  </a:lnTo>
                  <a:lnTo>
                    <a:pt x="670" y="217"/>
                  </a:lnTo>
                  <a:lnTo>
                    <a:pt x="668" y="217"/>
                  </a:lnTo>
                  <a:lnTo>
                    <a:pt x="668" y="219"/>
                  </a:lnTo>
                  <a:lnTo>
                    <a:pt x="666" y="219"/>
                  </a:lnTo>
                  <a:lnTo>
                    <a:pt x="664" y="219"/>
                  </a:lnTo>
                  <a:lnTo>
                    <a:pt x="662" y="219"/>
                  </a:lnTo>
                  <a:lnTo>
                    <a:pt x="660" y="219"/>
                  </a:lnTo>
                  <a:lnTo>
                    <a:pt x="658" y="219"/>
                  </a:lnTo>
                  <a:lnTo>
                    <a:pt x="658" y="221"/>
                  </a:lnTo>
                  <a:lnTo>
                    <a:pt x="656" y="221"/>
                  </a:lnTo>
                  <a:lnTo>
                    <a:pt x="656" y="223"/>
                  </a:lnTo>
                  <a:lnTo>
                    <a:pt x="654" y="225"/>
                  </a:lnTo>
                  <a:lnTo>
                    <a:pt x="652" y="225"/>
                  </a:lnTo>
                  <a:lnTo>
                    <a:pt x="650" y="225"/>
                  </a:lnTo>
                  <a:lnTo>
                    <a:pt x="650" y="227"/>
                  </a:lnTo>
                  <a:lnTo>
                    <a:pt x="648" y="227"/>
                  </a:lnTo>
                  <a:lnTo>
                    <a:pt x="648" y="229"/>
                  </a:lnTo>
                  <a:lnTo>
                    <a:pt x="646" y="231"/>
                  </a:lnTo>
                  <a:lnTo>
                    <a:pt x="646" y="233"/>
                  </a:lnTo>
                  <a:lnTo>
                    <a:pt x="644" y="233"/>
                  </a:lnTo>
                  <a:lnTo>
                    <a:pt x="644" y="235"/>
                  </a:lnTo>
                  <a:lnTo>
                    <a:pt x="642" y="237"/>
                  </a:lnTo>
                  <a:lnTo>
                    <a:pt x="642" y="239"/>
                  </a:lnTo>
                  <a:lnTo>
                    <a:pt x="640" y="243"/>
                  </a:lnTo>
                  <a:lnTo>
                    <a:pt x="640" y="245"/>
                  </a:lnTo>
                  <a:lnTo>
                    <a:pt x="640" y="247"/>
                  </a:lnTo>
                  <a:lnTo>
                    <a:pt x="638" y="249"/>
                  </a:lnTo>
                  <a:lnTo>
                    <a:pt x="636" y="252"/>
                  </a:lnTo>
                  <a:lnTo>
                    <a:pt x="634" y="254"/>
                  </a:lnTo>
                  <a:lnTo>
                    <a:pt x="633" y="256"/>
                  </a:lnTo>
                  <a:lnTo>
                    <a:pt x="633" y="258"/>
                  </a:lnTo>
                  <a:lnTo>
                    <a:pt x="631" y="260"/>
                  </a:lnTo>
                  <a:lnTo>
                    <a:pt x="631" y="262"/>
                  </a:lnTo>
                  <a:lnTo>
                    <a:pt x="631" y="264"/>
                  </a:lnTo>
                  <a:lnTo>
                    <a:pt x="631" y="266"/>
                  </a:lnTo>
                  <a:lnTo>
                    <a:pt x="629" y="270"/>
                  </a:lnTo>
                  <a:lnTo>
                    <a:pt x="629" y="272"/>
                  </a:lnTo>
                  <a:lnTo>
                    <a:pt x="627" y="274"/>
                  </a:lnTo>
                  <a:lnTo>
                    <a:pt x="627" y="276"/>
                  </a:lnTo>
                  <a:lnTo>
                    <a:pt x="625" y="276"/>
                  </a:lnTo>
                  <a:lnTo>
                    <a:pt x="623" y="278"/>
                  </a:lnTo>
                  <a:lnTo>
                    <a:pt x="621" y="280"/>
                  </a:lnTo>
                  <a:lnTo>
                    <a:pt x="619" y="282"/>
                  </a:lnTo>
                  <a:lnTo>
                    <a:pt x="617" y="282"/>
                  </a:lnTo>
                  <a:lnTo>
                    <a:pt x="615" y="282"/>
                  </a:lnTo>
                  <a:lnTo>
                    <a:pt x="613" y="282"/>
                  </a:lnTo>
                  <a:lnTo>
                    <a:pt x="609" y="280"/>
                  </a:lnTo>
                  <a:lnTo>
                    <a:pt x="605" y="280"/>
                  </a:lnTo>
                  <a:lnTo>
                    <a:pt x="603" y="282"/>
                  </a:lnTo>
                  <a:lnTo>
                    <a:pt x="601" y="282"/>
                  </a:lnTo>
                  <a:lnTo>
                    <a:pt x="595" y="282"/>
                  </a:lnTo>
                  <a:lnTo>
                    <a:pt x="591" y="282"/>
                  </a:lnTo>
                  <a:lnTo>
                    <a:pt x="589" y="282"/>
                  </a:lnTo>
                  <a:lnTo>
                    <a:pt x="587" y="282"/>
                  </a:lnTo>
                  <a:lnTo>
                    <a:pt x="585" y="284"/>
                  </a:lnTo>
                  <a:lnTo>
                    <a:pt x="583" y="284"/>
                  </a:lnTo>
                  <a:lnTo>
                    <a:pt x="581" y="286"/>
                  </a:lnTo>
                  <a:lnTo>
                    <a:pt x="579" y="288"/>
                  </a:lnTo>
                  <a:lnTo>
                    <a:pt x="577" y="290"/>
                  </a:lnTo>
                  <a:lnTo>
                    <a:pt x="573" y="294"/>
                  </a:lnTo>
                  <a:lnTo>
                    <a:pt x="567" y="298"/>
                  </a:lnTo>
                  <a:lnTo>
                    <a:pt x="565" y="300"/>
                  </a:lnTo>
                  <a:lnTo>
                    <a:pt x="564" y="302"/>
                  </a:lnTo>
                  <a:lnTo>
                    <a:pt x="562" y="304"/>
                  </a:lnTo>
                  <a:lnTo>
                    <a:pt x="560" y="306"/>
                  </a:lnTo>
                  <a:lnTo>
                    <a:pt x="558" y="308"/>
                  </a:lnTo>
                  <a:lnTo>
                    <a:pt x="554" y="314"/>
                  </a:lnTo>
                  <a:lnTo>
                    <a:pt x="552" y="316"/>
                  </a:lnTo>
                  <a:lnTo>
                    <a:pt x="550" y="317"/>
                  </a:lnTo>
                  <a:lnTo>
                    <a:pt x="550" y="319"/>
                  </a:lnTo>
                  <a:lnTo>
                    <a:pt x="550" y="321"/>
                  </a:lnTo>
                  <a:lnTo>
                    <a:pt x="548" y="325"/>
                  </a:lnTo>
                  <a:lnTo>
                    <a:pt x="546" y="329"/>
                  </a:lnTo>
                  <a:lnTo>
                    <a:pt x="544" y="331"/>
                  </a:lnTo>
                  <a:lnTo>
                    <a:pt x="544" y="333"/>
                  </a:lnTo>
                  <a:lnTo>
                    <a:pt x="544" y="335"/>
                  </a:lnTo>
                  <a:lnTo>
                    <a:pt x="542" y="335"/>
                  </a:lnTo>
                  <a:lnTo>
                    <a:pt x="542" y="337"/>
                  </a:lnTo>
                  <a:lnTo>
                    <a:pt x="540" y="337"/>
                  </a:lnTo>
                  <a:lnTo>
                    <a:pt x="540" y="339"/>
                  </a:lnTo>
                  <a:lnTo>
                    <a:pt x="538" y="339"/>
                  </a:lnTo>
                  <a:lnTo>
                    <a:pt x="536" y="339"/>
                  </a:lnTo>
                  <a:lnTo>
                    <a:pt x="536" y="341"/>
                  </a:lnTo>
                  <a:lnTo>
                    <a:pt x="534" y="341"/>
                  </a:lnTo>
                  <a:lnTo>
                    <a:pt x="532" y="341"/>
                  </a:lnTo>
                  <a:lnTo>
                    <a:pt x="530" y="343"/>
                  </a:lnTo>
                  <a:lnTo>
                    <a:pt x="528" y="343"/>
                  </a:lnTo>
                  <a:lnTo>
                    <a:pt x="526" y="343"/>
                  </a:lnTo>
                  <a:lnTo>
                    <a:pt x="526" y="345"/>
                  </a:lnTo>
                  <a:lnTo>
                    <a:pt x="524" y="345"/>
                  </a:lnTo>
                  <a:lnTo>
                    <a:pt x="522" y="345"/>
                  </a:lnTo>
                  <a:lnTo>
                    <a:pt x="520" y="345"/>
                  </a:lnTo>
                  <a:lnTo>
                    <a:pt x="520" y="347"/>
                  </a:lnTo>
                  <a:lnTo>
                    <a:pt x="518" y="347"/>
                  </a:lnTo>
                  <a:lnTo>
                    <a:pt x="518" y="349"/>
                  </a:lnTo>
                  <a:lnTo>
                    <a:pt x="516" y="349"/>
                  </a:lnTo>
                  <a:lnTo>
                    <a:pt x="516" y="351"/>
                  </a:lnTo>
                  <a:lnTo>
                    <a:pt x="514" y="349"/>
                  </a:lnTo>
                  <a:lnTo>
                    <a:pt x="514" y="351"/>
                  </a:lnTo>
                  <a:lnTo>
                    <a:pt x="512" y="351"/>
                  </a:lnTo>
                  <a:lnTo>
                    <a:pt x="512" y="349"/>
                  </a:lnTo>
                  <a:lnTo>
                    <a:pt x="512" y="351"/>
                  </a:lnTo>
                  <a:lnTo>
                    <a:pt x="512" y="353"/>
                  </a:lnTo>
                  <a:lnTo>
                    <a:pt x="510" y="353"/>
                  </a:lnTo>
                  <a:lnTo>
                    <a:pt x="510" y="351"/>
                  </a:lnTo>
                  <a:lnTo>
                    <a:pt x="510" y="353"/>
                  </a:lnTo>
                  <a:lnTo>
                    <a:pt x="508" y="353"/>
                  </a:lnTo>
                  <a:lnTo>
                    <a:pt x="508" y="355"/>
                  </a:lnTo>
                  <a:lnTo>
                    <a:pt x="506" y="355"/>
                  </a:lnTo>
                  <a:lnTo>
                    <a:pt x="506" y="357"/>
                  </a:lnTo>
                  <a:lnTo>
                    <a:pt x="504" y="357"/>
                  </a:lnTo>
                  <a:lnTo>
                    <a:pt x="504" y="359"/>
                  </a:lnTo>
                  <a:lnTo>
                    <a:pt x="502" y="359"/>
                  </a:lnTo>
                  <a:lnTo>
                    <a:pt x="502" y="361"/>
                  </a:lnTo>
                  <a:lnTo>
                    <a:pt x="504" y="361"/>
                  </a:lnTo>
                  <a:lnTo>
                    <a:pt x="504" y="363"/>
                  </a:lnTo>
                  <a:lnTo>
                    <a:pt x="504" y="365"/>
                  </a:lnTo>
                  <a:lnTo>
                    <a:pt x="504" y="367"/>
                  </a:lnTo>
                  <a:lnTo>
                    <a:pt x="502" y="367"/>
                  </a:lnTo>
                  <a:lnTo>
                    <a:pt x="502" y="369"/>
                  </a:lnTo>
                  <a:lnTo>
                    <a:pt x="500" y="371"/>
                  </a:lnTo>
                  <a:lnTo>
                    <a:pt x="500" y="373"/>
                  </a:lnTo>
                  <a:lnTo>
                    <a:pt x="498" y="373"/>
                  </a:lnTo>
                  <a:lnTo>
                    <a:pt x="498" y="375"/>
                  </a:lnTo>
                  <a:lnTo>
                    <a:pt x="498" y="377"/>
                  </a:lnTo>
                  <a:lnTo>
                    <a:pt x="496" y="377"/>
                  </a:lnTo>
                  <a:lnTo>
                    <a:pt x="496" y="379"/>
                  </a:lnTo>
                  <a:lnTo>
                    <a:pt x="495" y="379"/>
                  </a:lnTo>
                  <a:lnTo>
                    <a:pt x="493" y="379"/>
                  </a:lnTo>
                  <a:lnTo>
                    <a:pt x="493" y="377"/>
                  </a:lnTo>
                  <a:lnTo>
                    <a:pt x="491" y="377"/>
                  </a:lnTo>
                  <a:lnTo>
                    <a:pt x="491" y="375"/>
                  </a:lnTo>
                  <a:lnTo>
                    <a:pt x="489" y="375"/>
                  </a:lnTo>
                  <a:lnTo>
                    <a:pt x="487" y="375"/>
                  </a:lnTo>
                  <a:lnTo>
                    <a:pt x="487" y="373"/>
                  </a:lnTo>
                  <a:lnTo>
                    <a:pt x="485" y="373"/>
                  </a:lnTo>
                  <a:lnTo>
                    <a:pt x="485" y="371"/>
                  </a:lnTo>
                  <a:lnTo>
                    <a:pt x="483" y="371"/>
                  </a:lnTo>
                  <a:lnTo>
                    <a:pt x="483" y="369"/>
                  </a:lnTo>
                  <a:lnTo>
                    <a:pt x="483" y="367"/>
                  </a:lnTo>
                  <a:lnTo>
                    <a:pt x="481" y="367"/>
                  </a:lnTo>
                  <a:lnTo>
                    <a:pt x="481" y="365"/>
                  </a:lnTo>
                  <a:lnTo>
                    <a:pt x="481" y="363"/>
                  </a:lnTo>
                  <a:lnTo>
                    <a:pt x="481" y="361"/>
                  </a:lnTo>
                  <a:lnTo>
                    <a:pt x="479" y="361"/>
                  </a:lnTo>
                  <a:lnTo>
                    <a:pt x="477" y="361"/>
                  </a:lnTo>
                  <a:lnTo>
                    <a:pt x="475" y="361"/>
                  </a:lnTo>
                  <a:lnTo>
                    <a:pt x="475" y="363"/>
                  </a:lnTo>
                  <a:lnTo>
                    <a:pt x="473" y="363"/>
                  </a:lnTo>
                  <a:lnTo>
                    <a:pt x="471" y="363"/>
                  </a:lnTo>
                  <a:lnTo>
                    <a:pt x="471" y="361"/>
                  </a:lnTo>
                  <a:lnTo>
                    <a:pt x="473" y="361"/>
                  </a:lnTo>
                  <a:lnTo>
                    <a:pt x="473" y="359"/>
                  </a:lnTo>
                  <a:lnTo>
                    <a:pt x="473" y="357"/>
                  </a:lnTo>
                  <a:lnTo>
                    <a:pt x="471" y="355"/>
                  </a:lnTo>
                  <a:lnTo>
                    <a:pt x="469" y="355"/>
                  </a:lnTo>
                  <a:lnTo>
                    <a:pt x="469" y="357"/>
                  </a:lnTo>
                  <a:lnTo>
                    <a:pt x="467" y="357"/>
                  </a:lnTo>
                  <a:lnTo>
                    <a:pt x="467" y="355"/>
                  </a:lnTo>
                  <a:lnTo>
                    <a:pt x="467" y="353"/>
                  </a:lnTo>
                  <a:lnTo>
                    <a:pt x="467" y="351"/>
                  </a:lnTo>
                  <a:lnTo>
                    <a:pt x="467" y="349"/>
                  </a:lnTo>
                  <a:lnTo>
                    <a:pt x="467" y="347"/>
                  </a:lnTo>
                  <a:lnTo>
                    <a:pt x="467" y="345"/>
                  </a:lnTo>
                  <a:lnTo>
                    <a:pt x="467" y="343"/>
                  </a:lnTo>
                  <a:lnTo>
                    <a:pt x="469" y="343"/>
                  </a:lnTo>
                  <a:lnTo>
                    <a:pt x="469" y="341"/>
                  </a:lnTo>
                  <a:lnTo>
                    <a:pt x="471" y="341"/>
                  </a:lnTo>
                  <a:lnTo>
                    <a:pt x="473" y="341"/>
                  </a:lnTo>
                  <a:lnTo>
                    <a:pt x="473" y="339"/>
                  </a:lnTo>
                  <a:lnTo>
                    <a:pt x="475" y="339"/>
                  </a:lnTo>
                  <a:lnTo>
                    <a:pt x="473" y="337"/>
                  </a:lnTo>
                  <a:lnTo>
                    <a:pt x="471" y="337"/>
                  </a:lnTo>
                  <a:lnTo>
                    <a:pt x="469" y="337"/>
                  </a:lnTo>
                  <a:lnTo>
                    <a:pt x="469" y="335"/>
                  </a:lnTo>
                  <a:lnTo>
                    <a:pt x="469" y="337"/>
                  </a:lnTo>
                  <a:lnTo>
                    <a:pt x="467" y="337"/>
                  </a:lnTo>
                  <a:lnTo>
                    <a:pt x="465" y="337"/>
                  </a:lnTo>
                  <a:lnTo>
                    <a:pt x="465" y="339"/>
                  </a:lnTo>
                  <a:lnTo>
                    <a:pt x="463" y="339"/>
                  </a:lnTo>
                  <a:lnTo>
                    <a:pt x="463" y="337"/>
                  </a:lnTo>
                  <a:lnTo>
                    <a:pt x="463" y="335"/>
                  </a:lnTo>
                  <a:lnTo>
                    <a:pt x="461" y="335"/>
                  </a:lnTo>
                  <a:lnTo>
                    <a:pt x="461" y="333"/>
                  </a:lnTo>
                  <a:lnTo>
                    <a:pt x="461" y="331"/>
                  </a:lnTo>
                  <a:lnTo>
                    <a:pt x="461" y="329"/>
                  </a:lnTo>
                  <a:lnTo>
                    <a:pt x="463" y="329"/>
                  </a:lnTo>
                  <a:lnTo>
                    <a:pt x="465" y="329"/>
                  </a:lnTo>
                  <a:lnTo>
                    <a:pt x="465" y="327"/>
                  </a:lnTo>
                  <a:lnTo>
                    <a:pt x="467" y="327"/>
                  </a:lnTo>
                  <a:lnTo>
                    <a:pt x="467" y="325"/>
                  </a:lnTo>
                  <a:lnTo>
                    <a:pt x="467" y="323"/>
                  </a:lnTo>
                  <a:lnTo>
                    <a:pt x="469" y="323"/>
                  </a:lnTo>
                  <a:lnTo>
                    <a:pt x="469" y="321"/>
                  </a:lnTo>
                  <a:lnTo>
                    <a:pt x="467" y="321"/>
                  </a:lnTo>
                  <a:lnTo>
                    <a:pt x="467" y="319"/>
                  </a:lnTo>
                  <a:lnTo>
                    <a:pt x="469" y="319"/>
                  </a:lnTo>
                  <a:lnTo>
                    <a:pt x="469" y="317"/>
                  </a:lnTo>
                  <a:lnTo>
                    <a:pt x="471" y="317"/>
                  </a:lnTo>
                  <a:lnTo>
                    <a:pt x="471" y="316"/>
                  </a:lnTo>
                  <a:lnTo>
                    <a:pt x="473" y="316"/>
                  </a:lnTo>
                  <a:lnTo>
                    <a:pt x="473" y="314"/>
                  </a:lnTo>
                  <a:lnTo>
                    <a:pt x="475" y="312"/>
                  </a:lnTo>
                  <a:lnTo>
                    <a:pt x="477" y="312"/>
                  </a:lnTo>
                  <a:lnTo>
                    <a:pt x="477" y="310"/>
                  </a:lnTo>
                  <a:lnTo>
                    <a:pt x="479" y="310"/>
                  </a:lnTo>
                  <a:lnTo>
                    <a:pt x="479" y="312"/>
                  </a:lnTo>
                  <a:lnTo>
                    <a:pt x="479" y="310"/>
                  </a:lnTo>
                  <a:lnTo>
                    <a:pt x="481" y="310"/>
                  </a:lnTo>
                  <a:lnTo>
                    <a:pt x="481" y="308"/>
                  </a:lnTo>
                  <a:lnTo>
                    <a:pt x="479" y="308"/>
                  </a:lnTo>
                  <a:lnTo>
                    <a:pt x="479" y="306"/>
                  </a:lnTo>
                  <a:lnTo>
                    <a:pt x="479" y="304"/>
                  </a:lnTo>
                  <a:lnTo>
                    <a:pt x="477" y="304"/>
                  </a:lnTo>
                  <a:lnTo>
                    <a:pt x="477" y="302"/>
                  </a:lnTo>
                  <a:lnTo>
                    <a:pt x="479" y="302"/>
                  </a:lnTo>
                  <a:lnTo>
                    <a:pt x="479" y="300"/>
                  </a:lnTo>
                  <a:lnTo>
                    <a:pt x="481" y="300"/>
                  </a:lnTo>
                  <a:lnTo>
                    <a:pt x="481" y="298"/>
                  </a:lnTo>
                  <a:lnTo>
                    <a:pt x="483" y="298"/>
                  </a:lnTo>
                  <a:lnTo>
                    <a:pt x="485" y="296"/>
                  </a:lnTo>
                  <a:lnTo>
                    <a:pt x="487" y="296"/>
                  </a:lnTo>
                  <a:lnTo>
                    <a:pt x="487" y="294"/>
                  </a:lnTo>
                  <a:lnTo>
                    <a:pt x="485" y="294"/>
                  </a:lnTo>
                  <a:lnTo>
                    <a:pt x="485" y="292"/>
                  </a:lnTo>
                  <a:lnTo>
                    <a:pt x="485" y="290"/>
                  </a:lnTo>
                  <a:lnTo>
                    <a:pt x="485" y="288"/>
                  </a:lnTo>
                  <a:lnTo>
                    <a:pt x="483" y="288"/>
                  </a:lnTo>
                  <a:lnTo>
                    <a:pt x="483" y="286"/>
                  </a:lnTo>
                  <a:lnTo>
                    <a:pt x="481" y="284"/>
                  </a:lnTo>
                  <a:lnTo>
                    <a:pt x="483" y="282"/>
                  </a:lnTo>
                  <a:lnTo>
                    <a:pt x="481" y="282"/>
                  </a:lnTo>
                  <a:lnTo>
                    <a:pt x="481" y="280"/>
                  </a:lnTo>
                  <a:lnTo>
                    <a:pt x="479" y="280"/>
                  </a:lnTo>
                  <a:lnTo>
                    <a:pt x="479" y="278"/>
                  </a:lnTo>
                  <a:lnTo>
                    <a:pt x="477" y="278"/>
                  </a:lnTo>
                  <a:lnTo>
                    <a:pt x="477" y="276"/>
                  </a:lnTo>
                  <a:lnTo>
                    <a:pt x="477" y="274"/>
                  </a:lnTo>
                  <a:lnTo>
                    <a:pt x="477" y="272"/>
                  </a:lnTo>
                  <a:lnTo>
                    <a:pt x="479" y="272"/>
                  </a:lnTo>
                  <a:lnTo>
                    <a:pt x="481" y="270"/>
                  </a:lnTo>
                  <a:lnTo>
                    <a:pt x="483" y="270"/>
                  </a:lnTo>
                  <a:lnTo>
                    <a:pt x="481" y="270"/>
                  </a:lnTo>
                  <a:lnTo>
                    <a:pt x="481" y="268"/>
                  </a:lnTo>
                  <a:lnTo>
                    <a:pt x="481" y="266"/>
                  </a:lnTo>
                  <a:lnTo>
                    <a:pt x="481" y="264"/>
                  </a:lnTo>
                  <a:lnTo>
                    <a:pt x="481" y="262"/>
                  </a:lnTo>
                  <a:lnTo>
                    <a:pt x="481" y="260"/>
                  </a:lnTo>
                  <a:lnTo>
                    <a:pt x="483" y="260"/>
                  </a:lnTo>
                  <a:lnTo>
                    <a:pt x="485" y="260"/>
                  </a:lnTo>
                  <a:lnTo>
                    <a:pt x="487" y="262"/>
                  </a:lnTo>
                  <a:lnTo>
                    <a:pt x="489" y="262"/>
                  </a:lnTo>
                  <a:lnTo>
                    <a:pt x="489" y="264"/>
                  </a:lnTo>
                  <a:lnTo>
                    <a:pt x="489" y="262"/>
                  </a:lnTo>
                  <a:lnTo>
                    <a:pt x="491" y="262"/>
                  </a:lnTo>
                  <a:lnTo>
                    <a:pt x="491" y="260"/>
                  </a:lnTo>
                  <a:lnTo>
                    <a:pt x="489" y="260"/>
                  </a:lnTo>
                  <a:lnTo>
                    <a:pt x="487" y="260"/>
                  </a:lnTo>
                  <a:lnTo>
                    <a:pt x="485" y="260"/>
                  </a:lnTo>
                  <a:lnTo>
                    <a:pt x="483" y="258"/>
                  </a:lnTo>
                  <a:lnTo>
                    <a:pt x="483" y="256"/>
                  </a:lnTo>
                  <a:lnTo>
                    <a:pt x="481" y="256"/>
                  </a:lnTo>
                  <a:lnTo>
                    <a:pt x="481" y="258"/>
                  </a:lnTo>
                  <a:lnTo>
                    <a:pt x="481" y="256"/>
                  </a:lnTo>
                  <a:lnTo>
                    <a:pt x="479" y="256"/>
                  </a:lnTo>
                  <a:lnTo>
                    <a:pt x="479" y="254"/>
                  </a:lnTo>
                  <a:lnTo>
                    <a:pt x="477" y="254"/>
                  </a:lnTo>
                  <a:lnTo>
                    <a:pt x="475" y="256"/>
                  </a:lnTo>
                  <a:lnTo>
                    <a:pt x="473" y="256"/>
                  </a:lnTo>
                  <a:lnTo>
                    <a:pt x="473" y="258"/>
                  </a:lnTo>
                  <a:lnTo>
                    <a:pt x="471" y="260"/>
                  </a:lnTo>
                  <a:lnTo>
                    <a:pt x="471" y="262"/>
                  </a:lnTo>
                  <a:lnTo>
                    <a:pt x="469" y="262"/>
                  </a:lnTo>
                  <a:lnTo>
                    <a:pt x="469" y="264"/>
                  </a:lnTo>
                  <a:lnTo>
                    <a:pt x="467" y="264"/>
                  </a:lnTo>
                  <a:lnTo>
                    <a:pt x="467" y="262"/>
                  </a:lnTo>
                  <a:lnTo>
                    <a:pt x="465" y="262"/>
                  </a:lnTo>
                  <a:lnTo>
                    <a:pt x="465" y="260"/>
                  </a:lnTo>
                  <a:lnTo>
                    <a:pt x="465" y="258"/>
                  </a:lnTo>
                  <a:lnTo>
                    <a:pt x="463" y="258"/>
                  </a:lnTo>
                  <a:lnTo>
                    <a:pt x="463" y="256"/>
                  </a:lnTo>
                  <a:lnTo>
                    <a:pt x="461" y="254"/>
                  </a:lnTo>
                  <a:lnTo>
                    <a:pt x="461" y="252"/>
                  </a:lnTo>
                  <a:lnTo>
                    <a:pt x="459" y="252"/>
                  </a:lnTo>
                  <a:lnTo>
                    <a:pt x="459" y="250"/>
                  </a:lnTo>
                  <a:lnTo>
                    <a:pt x="459" y="249"/>
                  </a:lnTo>
                  <a:lnTo>
                    <a:pt x="457" y="249"/>
                  </a:lnTo>
                  <a:lnTo>
                    <a:pt x="457" y="247"/>
                  </a:lnTo>
                  <a:lnTo>
                    <a:pt x="455" y="247"/>
                  </a:lnTo>
                  <a:lnTo>
                    <a:pt x="453" y="247"/>
                  </a:lnTo>
                  <a:lnTo>
                    <a:pt x="453" y="245"/>
                  </a:lnTo>
                  <a:lnTo>
                    <a:pt x="453" y="243"/>
                  </a:lnTo>
                  <a:lnTo>
                    <a:pt x="453" y="241"/>
                  </a:lnTo>
                  <a:lnTo>
                    <a:pt x="451" y="241"/>
                  </a:lnTo>
                  <a:lnTo>
                    <a:pt x="449" y="239"/>
                  </a:lnTo>
                  <a:lnTo>
                    <a:pt x="447" y="239"/>
                  </a:lnTo>
                  <a:lnTo>
                    <a:pt x="447" y="237"/>
                  </a:lnTo>
                  <a:lnTo>
                    <a:pt x="445" y="237"/>
                  </a:lnTo>
                  <a:lnTo>
                    <a:pt x="443" y="237"/>
                  </a:lnTo>
                  <a:lnTo>
                    <a:pt x="441" y="237"/>
                  </a:lnTo>
                  <a:lnTo>
                    <a:pt x="439" y="237"/>
                  </a:lnTo>
                  <a:lnTo>
                    <a:pt x="437" y="237"/>
                  </a:lnTo>
                  <a:lnTo>
                    <a:pt x="435" y="237"/>
                  </a:lnTo>
                  <a:lnTo>
                    <a:pt x="435" y="239"/>
                  </a:lnTo>
                  <a:lnTo>
                    <a:pt x="433" y="237"/>
                  </a:lnTo>
                  <a:lnTo>
                    <a:pt x="431" y="237"/>
                  </a:lnTo>
                  <a:lnTo>
                    <a:pt x="431" y="239"/>
                  </a:lnTo>
                  <a:lnTo>
                    <a:pt x="429" y="239"/>
                  </a:lnTo>
                  <a:lnTo>
                    <a:pt x="429" y="241"/>
                  </a:lnTo>
                  <a:lnTo>
                    <a:pt x="429" y="243"/>
                  </a:lnTo>
                  <a:lnTo>
                    <a:pt x="429" y="245"/>
                  </a:lnTo>
                  <a:lnTo>
                    <a:pt x="429" y="247"/>
                  </a:lnTo>
                  <a:lnTo>
                    <a:pt x="429" y="249"/>
                  </a:lnTo>
                  <a:lnTo>
                    <a:pt x="429" y="250"/>
                  </a:lnTo>
                  <a:lnTo>
                    <a:pt x="429" y="252"/>
                  </a:lnTo>
                  <a:lnTo>
                    <a:pt x="427" y="252"/>
                  </a:lnTo>
                  <a:lnTo>
                    <a:pt x="426" y="252"/>
                  </a:lnTo>
                  <a:lnTo>
                    <a:pt x="426" y="250"/>
                  </a:lnTo>
                  <a:lnTo>
                    <a:pt x="424" y="250"/>
                  </a:lnTo>
                  <a:lnTo>
                    <a:pt x="422" y="252"/>
                  </a:lnTo>
                  <a:lnTo>
                    <a:pt x="420" y="252"/>
                  </a:lnTo>
                  <a:lnTo>
                    <a:pt x="420" y="254"/>
                  </a:lnTo>
                  <a:lnTo>
                    <a:pt x="418" y="254"/>
                  </a:lnTo>
                  <a:lnTo>
                    <a:pt x="416" y="254"/>
                  </a:lnTo>
                  <a:lnTo>
                    <a:pt x="416" y="252"/>
                  </a:lnTo>
                  <a:lnTo>
                    <a:pt x="414" y="252"/>
                  </a:lnTo>
                  <a:lnTo>
                    <a:pt x="414" y="254"/>
                  </a:lnTo>
                  <a:lnTo>
                    <a:pt x="412" y="254"/>
                  </a:lnTo>
                  <a:lnTo>
                    <a:pt x="414" y="254"/>
                  </a:lnTo>
                  <a:lnTo>
                    <a:pt x="414" y="256"/>
                  </a:lnTo>
                  <a:lnTo>
                    <a:pt x="414" y="258"/>
                  </a:lnTo>
                  <a:lnTo>
                    <a:pt x="412" y="258"/>
                  </a:lnTo>
                  <a:lnTo>
                    <a:pt x="412" y="260"/>
                  </a:lnTo>
                  <a:lnTo>
                    <a:pt x="410" y="260"/>
                  </a:lnTo>
                  <a:lnTo>
                    <a:pt x="410" y="262"/>
                  </a:lnTo>
                  <a:lnTo>
                    <a:pt x="408" y="262"/>
                  </a:lnTo>
                  <a:lnTo>
                    <a:pt x="408" y="264"/>
                  </a:lnTo>
                  <a:lnTo>
                    <a:pt x="408" y="266"/>
                  </a:lnTo>
                  <a:lnTo>
                    <a:pt x="406" y="266"/>
                  </a:lnTo>
                  <a:lnTo>
                    <a:pt x="404" y="266"/>
                  </a:lnTo>
                  <a:lnTo>
                    <a:pt x="404" y="264"/>
                  </a:lnTo>
                  <a:lnTo>
                    <a:pt x="402" y="264"/>
                  </a:lnTo>
                  <a:lnTo>
                    <a:pt x="402" y="262"/>
                  </a:lnTo>
                  <a:lnTo>
                    <a:pt x="400" y="262"/>
                  </a:lnTo>
                  <a:lnTo>
                    <a:pt x="400" y="260"/>
                  </a:lnTo>
                  <a:lnTo>
                    <a:pt x="398" y="260"/>
                  </a:lnTo>
                  <a:lnTo>
                    <a:pt x="398" y="258"/>
                  </a:lnTo>
                  <a:lnTo>
                    <a:pt x="396" y="258"/>
                  </a:lnTo>
                  <a:lnTo>
                    <a:pt x="396" y="256"/>
                  </a:lnTo>
                  <a:lnTo>
                    <a:pt x="394" y="256"/>
                  </a:lnTo>
                  <a:lnTo>
                    <a:pt x="394" y="254"/>
                  </a:lnTo>
                  <a:lnTo>
                    <a:pt x="392" y="254"/>
                  </a:lnTo>
                  <a:lnTo>
                    <a:pt x="392" y="252"/>
                  </a:lnTo>
                  <a:lnTo>
                    <a:pt x="390" y="252"/>
                  </a:lnTo>
                  <a:lnTo>
                    <a:pt x="390" y="250"/>
                  </a:lnTo>
                  <a:lnTo>
                    <a:pt x="390" y="249"/>
                  </a:lnTo>
                  <a:lnTo>
                    <a:pt x="388" y="249"/>
                  </a:lnTo>
                  <a:lnTo>
                    <a:pt x="386" y="249"/>
                  </a:lnTo>
                  <a:lnTo>
                    <a:pt x="384" y="249"/>
                  </a:lnTo>
                  <a:lnTo>
                    <a:pt x="384" y="250"/>
                  </a:lnTo>
                  <a:lnTo>
                    <a:pt x="382" y="250"/>
                  </a:lnTo>
                  <a:lnTo>
                    <a:pt x="380" y="250"/>
                  </a:lnTo>
                  <a:lnTo>
                    <a:pt x="380" y="252"/>
                  </a:lnTo>
                  <a:lnTo>
                    <a:pt x="378" y="252"/>
                  </a:lnTo>
                  <a:lnTo>
                    <a:pt x="378" y="254"/>
                  </a:lnTo>
                  <a:lnTo>
                    <a:pt x="378" y="256"/>
                  </a:lnTo>
                  <a:lnTo>
                    <a:pt x="378" y="258"/>
                  </a:lnTo>
                  <a:lnTo>
                    <a:pt x="376" y="258"/>
                  </a:lnTo>
                  <a:lnTo>
                    <a:pt x="376" y="260"/>
                  </a:lnTo>
                  <a:lnTo>
                    <a:pt x="374" y="260"/>
                  </a:lnTo>
                  <a:lnTo>
                    <a:pt x="374" y="262"/>
                  </a:lnTo>
                  <a:lnTo>
                    <a:pt x="374" y="264"/>
                  </a:lnTo>
                  <a:lnTo>
                    <a:pt x="372" y="264"/>
                  </a:lnTo>
                  <a:lnTo>
                    <a:pt x="370" y="264"/>
                  </a:lnTo>
                  <a:lnTo>
                    <a:pt x="368" y="264"/>
                  </a:lnTo>
                  <a:lnTo>
                    <a:pt x="368" y="266"/>
                  </a:lnTo>
                  <a:lnTo>
                    <a:pt x="366" y="266"/>
                  </a:lnTo>
                  <a:lnTo>
                    <a:pt x="364" y="266"/>
                  </a:lnTo>
                  <a:lnTo>
                    <a:pt x="362" y="266"/>
                  </a:lnTo>
                  <a:lnTo>
                    <a:pt x="360" y="266"/>
                  </a:lnTo>
                  <a:lnTo>
                    <a:pt x="360" y="268"/>
                  </a:lnTo>
                  <a:lnTo>
                    <a:pt x="358" y="268"/>
                  </a:lnTo>
                  <a:lnTo>
                    <a:pt x="357" y="268"/>
                  </a:lnTo>
                  <a:lnTo>
                    <a:pt x="357" y="270"/>
                  </a:lnTo>
                  <a:lnTo>
                    <a:pt x="355" y="270"/>
                  </a:lnTo>
                  <a:lnTo>
                    <a:pt x="353" y="270"/>
                  </a:lnTo>
                  <a:lnTo>
                    <a:pt x="353" y="272"/>
                  </a:lnTo>
                  <a:lnTo>
                    <a:pt x="355" y="272"/>
                  </a:lnTo>
                  <a:lnTo>
                    <a:pt x="357" y="272"/>
                  </a:lnTo>
                  <a:lnTo>
                    <a:pt x="357" y="274"/>
                  </a:lnTo>
                  <a:lnTo>
                    <a:pt x="355" y="276"/>
                  </a:lnTo>
                  <a:lnTo>
                    <a:pt x="353" y="278"/>
                  </a:lnTo>
                  <a:lnTo>
                    <a:pt x="355" y="278"/>
                  </a:lnTo>
                  <a:lnTo>
                    <a:pt x="355" y="280"/>
                  </a:lnTo>
                  <a:lnTo>
                    <a:pt x="355" y="282"/>
                  </a:lnTo>
                  <a:lnTo>
                    <a:pt x="357" y="282"/>
                  </a:lnTo>
                  <a:lnTo>
                    <a:pt x="357" y="284"/>
                  </a:lnTo>
                  <a:lnTo>
                    <a:pt x="358" y="284"/>
                  </a:lnTo>
                  <a:lnTo>
                    <a:pt x="358" y="286"/>
                  </a:lnTo>
                  <a:lnTo>
                    <a:pt x="358" y="288"/>
                  </a:lnTo>
                  <a:lnTo>
                    <a:pt x="360" y="288"/>
                  </a:lnTo>
                  <a:lnTo>
                    <a:pt x="358" y="290"/>
                  </a:lnTo>
                  <a:lnTo>
                    <a:pt x="357" y="290"/>
                  </a:lnTo>
                  <a:lnTo>
                    <a:pt x="357" y="292"/>
                  </a:lnTo>
                  <a:lnTo>
                    <a:pt x="355" y="292"/>
                  </a:lnTo>
                  <a:lnTo>
                    <a:pt x="353" y="294"/>
                  </a:lnTo>
                  <a:lnTo>
                    <a:pt x="355" y="294"/>
                  </a:lnTo>
                  <a:lnTo>
                    <a:pt x="357" y="294"/>
                  </a:lnTo>
                  <a:lnTo>
                    <a:pt x="358" y="292"/>
                  </a:lnTo>
                  <a:lnTo>
                    <a:pt x="358" y="294"/>
                  </a:lnTo>
                  <a:lnTo>
                    <a:pt x="360" y="294"/>
                  </a:lnTo>
                  <a:lnTo>
                    <a:pt x="358" y="294"/>
                  </a:lnTo>
                  <a:lnTo>
                    <a:pt x="358" y="296"/>
                  </a:lnTo>
                  <a:lnTo>
                    <a:pt x="357" y="296"/>
                  </a:lnTo>
                  <a:lnTo>
                    <a:pt x="355" y="298"/>
                  </a:lnTo>
                  <a:lnTo>
                    <a:pt x="353" y="298"/>
                  </a:lnTo>
                  <a:lnTo>
                    <a:pt x="353" y="300"/>
                  </a:lnTo>
                  <a:lnTo>
                    <a:pt x="351" y="300"/>
                  </a:lnTo>
                  <a:lnTo>
                    <a:pt x="353" y="300"/>
                  </a:lnTo>
                  <a:lnTo>
                    <a:pt x="353" y="302"/>
                  </a:lnTo>
                  <a:lnTo>
                    <a:pt x="351" y="302"/>
                  </a:lnTo>
                  <a:lnTo>
                    <a:pt x="349" y="302"/>
                  </a:lnTo>
                  <a:lnTo>
                    <a:pt x="349" y="304"/>
                  </a:lnTo>
                  <a:lnTo>
                    <a:pt x="347" y="304"/>
                  </a:lnTo>
                  <a:lnTo>
                    <a:pt x="347" y="302"/>
                  </a:lnTo>
                  <a:lnTo>
                    <a:pt x="345" y="300"/>
                  </a:lnTo>
                  <a:lnTo>
                    <a:pt x="345" y="302"/>
                  </a:lnTo>
                  <a:lnTo>
                    <a:pt x="343" y="302"/>
                  </a:lnTo>
                  <a:lnTo>
                    <a:pt x="343" y="304"/>
                  </a:lnTo>
                  <a:lnTo>
                    <a:pt x="341" y="304"/>
                  </a:lnTo>
                  <a:lnTo>
                    <a:pt x="339" y="306"/>
                  </a:lnTo>
                  <a:lnTo>
                    <a:pt x="337" y="306"/>
                  </a:lnTo>
                  <a:lnTo>
                    <a:pt x="337" y="308"/>
                  </a:lnTo>
                  <a:lnTo>
                    <a:pt x="335" y="308"/>
                  </a:lnTo>
                  <a:lnTo>
                    <a:pt x="333" y="308"/>
                  </a:lnTo>
                  <a:lnTo>
                    <a:pt x="333" y="310"/>
                  </a:lnTo>
                  <a:lnTo>
                    <a:pt x="331" y="310"/>
                  </a:lnTo>
                  <a:lnTo>
                    <a:pt x="329" y="310"/>
                  </a:lnTo>
                  <a:lnTo>
                    <a:pt x="329" y="312"/>
                  </a:lnTo>
                  <a:lnTo>
                    <a:pt x="327" y="312"/>
                  </a:lnTo>
                  <a:lnTo>
                    <a:pt x="325" y="312"/>
                  </a:lnTo>
                  <a:lnTo>
                    <a:pt x="323" y="312"/>
                  </a:lnTo>
                  <a:lnTo>
                    <a:pt x="321" y="312"/>
                  </a:lnTo>
                  <a:lnTo>
                    <a:pt x="319" y="312"/>
                  </a:lnTo>
                  <a:lnTo>
                    <a:pt x="319" y="310"/>
                  </a:lnTo>
                  <a:lnTo>
                    <a:pt x="319" y="308"/>
                  </a:lnTo>
                  <a:lnTo>
                    <a:pt x="321" y="308"/>
                  </a:lnTo>
                  <a:lnTo>
                    <a:pt x="321" y="306"/>
                  </a:lnTo>
                  <a:lnTo>
                    <a:pt x="321" y="304"/>
                  </a:lnTo>
                  <a:lnTo>
                    <a:pt x="321" y="302"/>
                  </a:lnTo>
                  <a:lnTo>
                    <a:pt x="321" y="300"/>
                  </a:lnTo>
                  <a:lnTo>
                    <a:pt x="319" y="300"/>
                  </a:lnTo>
                  <a:lnTo>
                    <a:pt x="319" y="302"/>
                  </a:lnTo>
                  <a:lnTo>
                    <a:pt x="317" y="302"/>
                  </a:lnTo>
                  <a:lnTo>
                    <a:pt x="315" y="302"/>
                  </a:lnTo>
                  <a:lnTo>
                    <a:pt x="313" y="302"/>
                  </a:lnTo>
                  <a:lnTo>
                    <a:pt x="313" y="304"/>
                  </a:lnTo>
                  <a:lnTo>
                    <a:pt x="311" y="304"/>
                  </a:lnTo>
                  <a:lnTo>
                    <a:pt x="309" y="304"/>
                  </a:lnTo>
                  <a:lnTo>
                    <a:pt x="309" y="306"/>
                  </a:lnTo>
                  <a:lnTo>
                    <a:pt x="307" y="306"/>
                  </a:lnTo>
                  <a:lnTo>
                    <a:pt x="305" y="308"/>
                  </a:lnTo>
                  <a:lnTo>
                    <a:pt x="303" y="308"/>
                  </a:lnTo>
                  <a:lnTo>
                    <a:pt x="301" y="308"/>
                  </a:lnTo>
                  <a:lnTo>
                    <a:pt x="301" y="306"/>
                  </a:lnTo>
                  <a:lnTo>
                    <a:pt x="301" y="304"/>
                  </a:lnTo>
                  <a:lnTo>
                    <a:pt x="299" y="304"/>
                  </a:lnTo>
                  <a:lnTo>
                    <a:pt x="299" y="302"/>
                  </a:lnTo>
                  <a:lnTo>
                    <a:pt x="297" y="302"/>
                  </a:lnTo>
                  <a:lnTo>
                    <a:pt x="297" y="300"/>
                  </a:lnTo>
                  <a:lnTo>
                    <a:pt x="299" y="300"/>
                  </a:lnTo>
                  <a:lnTo>
                    <a:pt x="299" y="298"/>
                  </a:lnTo>
                  <a:lnTo>
                    <a:pt x="299" y="296"/>
                  </a:lnTo>
                  <a:lnTo>
                    <a:pt x="301" y="296"/>
                  </a:lnTo>
                  <a:lnTo>
                    <a:pt x="301" y="294"/>
                  </a:lnTo>
                  <a:lnTo>
                    <a:pt x="303" y="294"/>
                  </a:lnTo>
                  <a:lnTo>
                    <a:pt x="303" y="292"/>
                  </a:lnTo>
                  <a:lnTo>
                    <a:pt x="305" y="292"/>
                  </a:lnTo>
                  <a:lnTo>
                    <a:pt x="303" y="292"/>
                  </a:lnTo>
                  <a:lnTo>
                    <a:pt x="301" y="292"/>
                  </a:lnTo>
                  <a:lnTo>
                    <a:pt x="301" y="294"/>
                  </a:lnTo>
                  <a:lnTo>
                    <a:pt x="299" y="294"/>
                  </a:lnTo>
                  <a:lnTo>
                    <a:pt x="297" y="294"/>
                  </a:lnTo>
                  <a:lnTo>
                    <a:pt x="295" y="294"/>
                  </a:lnTo>
                  <a:lnTo>
                    <a:pt x="295" y="296"/>
                  </a:lnTo>
                  <a:lnTo>
                    <a:pt x="291" y="296"/>
                  </a:lnTo>
                  <a:lnTo>
                    <a:pt x="289" y="298"/>
                  </a:lnTo>
                  <a:lnTo>
                    <a:pt x="288" y="298"/>
                  </a:lnTo>
                  <a:lnTo>
                    <a:pt x="288" y="300"/>
                  </a:lnTo>
                  <a:lnTo>
                    <a:pt x="286" y="300"/>
                  </a:lnTo>
                  <a:lnTo>
                    <a:pt x="284" y="302"/>
                  </a:lnTo>
                  <a:lnTo>
                    <a:pt x="282" y="304"/>
                  </a:lnTo>
                  <a:lnTo>
                    <a:pt x="280" y="306"/>
                  </a:lnTo>
                  <a:lnTo>
                    <a:pt x="278" y="306"/>
                  </a:lnTo>
                  <a:lnTo>
                    <a:pt x="276" y="306"/>
                  </a:lnTo>
                  <a:lnTo>
                    <a:pt x="276" y="308"/>
                  </a:lnTo>
                  <a:lnTo>
                    <a:pt x="276" y="306"/>
                  </a:lnTo>
                  <a:lnTo>
                    <a:pt x="276" y="304"/>
                  </a:lnTo>
                  <a:lnTo>
                    <a:pt x="276" y="302"/>
                  </a:lnTo>
                  <a:lnTo>
                    <a:pt x="274" y="302"/>
                  </a:lnTo>
                  <a:lnTo>
                    <a:pt x="274" y="300"/>
                  </a:lnTo>
                  <a:lnTo>
                    <a:pt x="274" y="298"/>
                  </a:lnTo>
                  <a:lnTo>
                    <a:pt x="274" y="296"/>
                  </a:lnTo>
                  <a:lnTo>
                    <a:pt x="274" y="294"/>
                  </a:lnTo>
                  <a:lnTo>
                    <a:pt x="272" y="294"/>
                  </a:lnTo>
                  <a:lnTo>
                    <a:pt x="272" y="292"/>
                  </a:lnTo>
                  <a:lnTo>
                    <a:pt x="272" y="290"/>
                  </a:lnTo>
                  <a:lnTo>
                    <a:pt x="272" y="288"/>
                  </a:lnTo>
                  <a:lnTo>
                    <a:pt x="272" y="286"/>
                  </a:lnTo>
                  <a:lnTo>
                    <a:pt x="272" y="284"/>
                  </a:lnTo>
                  <a:lnTo>
                    <a:pt x="272" y="282"/>
                  </a:lnTo>
                  <a:lnTo>
                    <a:pt x="270" y="280"/>
                  </a:lnTo>
                  <a:lnTo>
                    <a:pt x="272" y="280"/>
                  </a:lnTo>
                  <a:lnTo>
                    <a:pt x="270" y="280"/>
                  </a:lnTo>
                  <a:lnTo>
                    <a:pt x="272" y="280"/>
                  </a:lnTo>
                  <a:lnTo>
                    <a:pt x="270" y="280"/>
                  </a:lnTo>
                  <a:lnTo>
                    <a:pt x="270" y="278"/>
                  </a:lnTo>
                  <a:lnTo>
                    <a:pt x="270" y="276"/>
                  </a:lnTo>
                  <a:lnTo>
                    <a:pt x="270" y="274"/>
                  </a:lnTo>
                  <a:lnTo>
                    <a:pt x="270" y="272"/>
                  </a:lnTo>
                  <a:lnTo>
                    <a:pt x="268" y="272"/>
                  </a:lnTo>
                  <a:lnTo>
                    <a:pt x="266" y="272"/>
                  </a:lnTo>
                  <a:lnTo>
                    <a:pt x="264" y="272"/>
                  </a:lnTo>
                  <a:lnTo>
                    <a:pt x="264" y="270"/>
                  </a:lnTo>
                  <a:lnTo>
                    <a:pt x="264" y="268"/>
                  </a:lnTo>
                  <a:lnTo>
                    <a:pt x="264" y="266"/>
                  </a:lnTo>
                  <a:lnTo>
                    <a:pt x="264" y="264"/>
                  </a:lnTo>
                  <a:lnTo>
                    <a:pt x="262" y="264"/>
                  </a:lnTo>
                  <a:lnTo>
                    <a:pt x="262" y="262"/>
                  </a:lnTo>
                  <a:lnTo>
                    <a:pt x="260" y="262"/>
                  </a:lnTo>
                  <a:lnTo>
                    <a:pt x="260" y="260"/>
                  </a:lnTo>
                  <a:lnTo>
                    <a:pt x="262" y="260"/>
                  </a:lnTo>
                  <a:lnTo>
                    <a:pt x="260" y="260"/>
                  </a:lnTo>
                  <a:lnTo>
                    <a:pt x="260" y="258"/>
                  </a:lnTo>
                  <a:lnTo>
                    <a:pt x="262" y="258"/>
                  </a:lnTo>
                  <a:lnTo>
                    <a:pt x="262" y="256"/>
                  </a:lnTo>
                  <a:lnTo>
                    <a:pt x="260" y="256"/>
                  </a:lnTo>
                  <a:lnTo>
                    <a:pt x="260" y="254"/>
                  </a:lnTo>
                  <a:lnTo>
                    <a:pt x="260" y="252"/>
                  </a:lnTo>
                  <a:lnTo>
                    <a:pt x="258" y="252"/>
                  </a:lnTo>
                  <a:lnTo>
                    <a:pt x="258" y="250"/>
                  </a:lnTo>
                  <a:lnTo>
                    <a:pt x="256" y="250"/>
                  </a:lnTo>
                  <a:lnTo>
                    <a:pt x="256" y="249"/>
                  </a:lnTo>
                  <a:lnTo>
                    <a:pt x="254" y="249"/>
                  </a:lnTo>
                  <a:lnTo>
                    <a:pt x="254" y="247"/>
                  </a:lnTo>
                  <a:lnTo>
                    <a:pt x="252" y="247"/>
                  </a:lnTo>
                  <a:lnTo>
                    <a:pt x="252" y="245"/>
                  </a:lnTo>
                  <a:lnTo>
                    <a:pt x="250" y="245"/>
                  </a:lnTo>
                  <a:lnTo>
                    <a:pt x="250" y="243"/>
                  </a:lnTo>
                  <a:lnTo>
                    <a:pt x="248" y="243"/>
                  </a:lnTo>
                  <a:lnTo>
                    <a:pt x="246" y="243"/>
                  </a:lnTo>
                  <a:lnTo>
                    <a:pt x="244" y="243"/>
                  </a:lnTo>
                  <a:lnTo>
                    <a:pt x="244" y="241"/>
                  </a:lnTo>
                  <a:lnTo>
                    <a:pt x="242" y="241"/>
                  </a:lnTo>
                  <a:lnTo>
                    <a:pt x="240" y="241"/>
                  </a:lnTo>
                  <a:lnTo>
                    <a:pt x="240" y="239"/>
                  </a:lnTo>
                  <a:lnTo>
                    <a:pt x="238" y="239"/>
                  </a:lnTo>
                  <a:lnTo>
                    <a:pt x="238" y="237"/>
                  </a:lnTo>
                  <a:lnTo>
                    <a:pt x="240" y="237"/>
                  </a:lnTo>
                  <a:lnTo>
                    <a:pt x="242" y="237"/>
                  </a:lnTo>
                  <a:lnTo>
                    <a:pt x="244" y="237"/>
                  </a:lnTo>
                  <a:lnTo>
                    <a:pt x="246" y="237"/>
                  </a:lnTo>
                  <a:lnTo>
                    <a:pt x="246" y="235"/>
                  </a:lnTo>
                  <a:lnTo>
                    <a:pt x="248" y="235"/>
                  </a:lnTo>
                  <a:lnTo>
                    <a:pt x="250" y="235"/>
                  </a:lnTo>
                  <a:lnTo>
                    <a:pt x="250" y="233"/>
                  </a:lnTo>
                  <a:lnTo>
                    <a:pt x="252" y="233"/>
                  </a:lnTo>
                  <a:lnTo>
                    <a:pt x="252" y="231"/>
                  </a:lnTo>
                  <a:lnTo>
                    <a:pt x="252" y="233"/>
                  </a:lnTo>
                  <a:lnTo>
                    <a:pt x="252" y="235"/>
                  </a:lnTo>
                  <a:lnTo>
                    <a:pt x="254" y="235"/>
                  </a:lnTo>
                  <a:lnTo>
                    <a:pt x="256" y="235"/>
                  </a:lnTo>
                  <a:lnTo>
                    <a:pt x="256" y="237"/>
                  </a:lnTo>
                  <a:lnTo>
                    <a:pt x="258" y="237"/>
                  </a:lnTo>
                  <a:lnTo>
                    <a:pt x="260" y="237"/>
                  </a:lnTo>
                  <a:lnTo>
                    <a:pt x="260" y="235"/>
                  </a:lnTo>
                  <a:lnTo>
                    <a:pt x="260" y="233"/>
                  </a:lnTo>
                  <a:lnTo>
                    <a:pt x="260" y="231"/>
                  </a:lnTo>
                  <a:lnTo>
                    <a:pt x="258" y="231"/>
                  </a:lnTo>
                  <a:lnTo>
                    <a:pt x="258" y="229"/>
                  </a:lnTo>
                  <a:lnTo>
                    <a:pt x="256" y="227"/>
                  </a:lnTo>
                  <a:lnTo>
                    <a:pt x="256" y="225"/>
                  </a:lnTo>
                  <a:lnTo>
                    <a:pt x="256" y="223"/>
                  </a:lnTo>
                  <a:lnTo>
                    <a:pt x="254" y="223"/>
                  </a:lnTo>
                  <a:lnTo>
                    <a:pt x="256" y="223"/>
                  </a:lnTo>
                  <a:lnTo>
                    <a:pt x="256" y="221"/>
                  </a:lnTo>
                  <a:lnTo>
                    <a:pt x="258" y="219"/>
                  </a:lnTo>
                  <a:lnTo>
                    <a:pt x="256" y="219"/>
                  </a:lnTo>
                  <a:lnTo>
                    <a:pt x="256" y="217"/>
                  </a:lnTo>
                  <a:lnTo>
                    <a:pt x="254" y="217"/>
                  </a:lnTo>
                  <a:lnTo>
                    <a:pt x="252" y="217"/>
                  </a:lnTo>
                  <a:lnTo>
                    <a:pt x="252" y="215"/>
                  </a:lnTo>
                  <a:lnTo>
                    <a:pt x="250" y="215"/>
                  </a:lnTo>
                  <a:lnTo>
                    <a:pt x="248" y="215"/>
                  </a:lnTo>
                  <a:lnTo>
                    <a:pt x="248" y="213"/>
                  </a:lnTo>
                  <a:lnTo>
                    <a:pt x="246" y="213"/>
                  </a:lnTo>
                  <a:lnTo>
                    <a:pt x="246" y="211"/>
                  </a:lnTo>
                  <a:lnTo>
                    <a:pt x="246" y="209"/>
                  </a:lnTo>
                  <a:lnTo>
                    <a:pt x="244" y="209"/>
                  </a:lnTo>
                  <a:lnTo>
                    <a:pt x="244" y="207"/>
                  </a:lnTo>
                  <a:lnTo>
                    <a:pt x="244" y="209"/>
                  </a:lnTo>
                  <a:lnTo>
                    <a:pt x="242" y="209"/>
                  </a:lnTo>
                  <a:lnTo>
                    <a:pt x="242" y="211"/>
                  </a:lnTo>
                  <a:lnTo>
                    <a:pt x="240" y="211"/>
                  </a:lnTo>
                  <a:lnTo>
                    <a:pt x="240" y="213"/>
                  </a:lnTo>
                  <a:lnTo>
                    <a:pt x="240" y="211"/>
                  </a:lnTo>
                  <a:lnTo>
                    <a:pt x="240" y="209"/>
                  </a:lnTo>
                  <a:lnTo>
                    <a:pt x="238" y="209"/>
                  </a:lnTo>
                  <a:lnTo>
                    <a:pt x="238" y="207"/>
                  </a:lnTo>
                  <a:lnTo>
                    <a:pt x="238" y="205"/>
                  </a:lnTo>
                  <a:lnTo>
                    <a:pt x="238" y="203"/>
                  </a:lnTo>
                  <a:lnTo>
                    <a:pt x="238" y="201"/>
                  </a:lnTo>
                  <a:lnTo>
                    <a:pt x="236" y="201"/>
                  </a:lnTo>
                  <a:lnTo>
                    <a:pt x="236" y="199"/>
                  </a:lnTo>
                  <a:lnTo>
                    <a:pt x="236" y="197"/>
                  </a:lnTo>
                  <a:lnTo>
                    <a:pt x="234" y="197"/>
                  </a:lnTo>
                  <a:lnTo>
                    <a:pt x="234" y="195"/>
                  </a:lnTo>
                  <a:lnTo>
                    <a:pt x="232" y="195"/>
                  </a:lnTo>
                  <a:lnTo>
                    <a:pt x="234" y="195"/>
                  </a:lnTo>
                  <a:lnTo>
                    <a:pt x="236" y="195"/>
                  </a:lnTo>
                  <a:lnTo>
                    <a:pt x="236" y="193"/>
                  </a:lnTo>
                  <a:lnTo>
                    <a:pt x="236" y="191"/>
                  </a:lnTo>
                  <a:lnTo>
                    <a:pt x="238" y="191"/>
                  </a:lnTo>
                  <a:lnTo>
                    <a:pt x="238" y="189"/>
                  </a:lnTo>
                  <a:lnTo>
                    <a:pt x="236" y="189"/>
                  </a:lnTo>
                  <a:lnTo>
                    <a:pt x="236" y="187"/>
                  </a:lnTo>
                  <a:lnTo>
                    <a:pt x="236" y="185"/>
                  </a:lnTo>
                  <a:lnTo>
                    <a:pt x="234" y="185"/>
                  </a:lnTo>
                  <a:lnTo>
                    <a:pt x="234" y="183"/>
                  </a:lnTo>
                  <a:lnTo>
                    <a:pt x="234" y="182"/>
                  </a:lnTo>
                  <a:lnTo>
                    <a:pt x="234" y="180"/>
                  </a:lnTo>
                  <a:lnTo>
                    <a:pt x="232" y="180"/>
                  </a:lnTo>
                  <a:lnTo>
                    <a:pt x="232" y="178"/>
                  </a:lnTo>
                  <a:lnTo>
                    <a:pt x="234" y="178"/>
                  </a:lnTo>
                  <a:lnTo>
                    <a:pt x="234" y="176"/>
                  </a:lnTo>
                  <a:lnTo>
                    <a:pt x="234" y="174"/>
                  </a:lnTo>
                  <a:lnTo>
                    <a:pt x="234" y="172"/>
                  </a:lnTo>
                  <a:lnTo>
                    <a:pt x="236" y="172"/>
                  </a:lnTo>
                  <a:lnTo>
                    <a:pt x="236" y="170"/>
                  </a:lnTo>
                  <a:lnTo>
                    <a:pt x="236" y="168"/>
                  </a:lnTo>
                  <a:lnTo>
                    <a:pt x="236" y="166"/>
                  </a:lnTo>
                  <a:lnTo>
                    <a:pt x="238" y="166"/>
                  </a:lnTo>
                  <a:lnTo>
                    <a:pt x="238" y="164"/>
                  </a:lnTo>
                  <a:lnTo>
                    <a:pt x="240" y="162"/>
                  </a:lnTo>
                  <a:lnTo>
                    <a:pt x="240" y="160"/>
                  </a:lnTo>
                  <a:lnTo>
                    <a:pt x="238" y="160"/>
                  </a:lnTo>
                  <a:lnTo>
                    <a:pt x="238" y="158"/>
                  </a:lnTo>
                  <a:lnTo>
                    <a:pt x="238" y="156"/>
                  </a:lnTo>
                  <a:lnTo>
                    <a:pt x="238" y="154"/>
                  </a:lnTo>
                  <a:lnTo>
                    <a:pt x="236" y="154"/>
                  </a:lnTo>
                  <a:lnTo>
                    <a:pt x="234" y="152"/>
                  </a:lnTo>
                  <a:lnTo>
                    <a:pt x="232" y="152"/>
                  </a:lnTo>
                  <a:lnTo>
                    <a:pt x="232" y="150"/>
                  </a:lnTo>
                  <a:lnTo>
                    <a:pt x="230" y="150"/>
                  </a:lnTo>
                  <a:lnTo>
                    <a:pt x="230" y="148"/>
                  </a:lnTo>
                  <a:lnTo>
                    <a:pt x="228" y="148"/>
                  </a:lnTo>
                  <a:lnTo>
                    <a:pt x="226" y="148"/>
                  </a:lnTo>
                  <a:lnTo>
                    <a:pt x="226" y="146"/>
                  </a:lnTo>
                  <a:lnTo>
                    <a:pt x="224" y="146"/>
                  </a:lnTo>
                  <a:lnTo>
                    <a:pt x="224" y="144"/>
                  </a:lnTo>
                  <a:lnTo>
                    <a:pt x="222" y="144"/>
                  </a:lnTo>
                  <a:lnTo>
                    <a:pt x="220" y="144"/>
                  </a:lnTo>
                  <a:lnTo>
                    <a:pt x="220" y="142"/>
                  </a:lnTo>
                  <a:lnTo>
                    <a:pt x="219" y="142"/>
                  </a:lnTo>
                  <a:lnTo>
                    <a:pt x="219" y="140"/>
                  </a:lnTo>
                  <a:lnTo>
                    <a:pt x="217" y="140"/>
                  </a:lnTo>
                  <a:lnTo>
                    <a:pt x="217" y="138"/>
                  </a:lnTo>
                  <a:lnTo>
                    <a:pt x="215" y="138"/>
                  </a:lnTo>
                  <a:lnTo>
                    <a:pt x="215" y="136"/>
                  </a:lnTo>
                  <a:lnTo>
                    <a:pt x="213" y="136"/>
                  </a:lnTo>
                  <a:lnTo>
                    <a:pt x="213" y="134"/>
                  </a:lnTo>
                  <a:lnTo>
                    <a:pt x="211" y="134"/>
                  </a:lnTo>
                  <a:lnTo>
                    <a:pt x="209" y="134"/>
                  </a:lnTo>
                  <a:lnTo>
                    <a:pt x="209" y="132"/>
                  </a:lnTo>
                  <a:lnTo>
                    <a:pt x="207" y="132"/>
                  </a:lnTo>
                  <a:lnTo>
                    <a:pt x="205" y="132"/>
                  </a:lnTo>
                  <a:lnTo>
                    <a:pt x="205" y="130"/>
                  </a:lnTo>
                  <a:lnTo>
                    <a:pt x="203" y="130"/>
                  </a:lnTo>
                  <a:lnTo>
                    <a:pt x="201" y="130"/>
                  </a:lnTo>
                  <a:lnTo>
                    <a:pt x="199" y="130"/>
                  </a:lnTo>
                  <a:lnTo>
                    <a:pt x="197" y="130"/>
                  </a:lnTo>
                  <a:lnTo>
                    <a:pt x="197" y="128"/>
                  </a:lnTo>
                  <a:lnTo>
                    <a:pt x="195" y="128"/>
                  </a:lnTo>
                  <a:lnTo>
                    <a:pt x="193" y="128"/>
                  </a:lnTo>
                  <a:lnTo>
                    <a:pt x="193" y="126"/>
                  </a:lnTo>
                  <a:lnTo>
                    <a:pt x="191" y="126"/>
                  </a:lnTo>
                  <a:lnTo>
                    <a:pt x="191" y="124"/>
                  </a:lnTo>
                  <a:lnTo>
                    <a:pt x="189" y="124"/>
                  </a:lnTo>
                  <a:lnTo>
                    <a:pt x="189" y="122"/>
                  </a:lnTo>
                  <a:lnTo>
                    <a:pt x="189" y="120"/>
                  </a:lnTo>
                  <a:lnTo>
                    <a:pt x="191" y="120"/>
                  </a:lnTo>
                  <a:lnTo>
                    <a:pt x="191" y="118"/>
                  </a:lnTo>
                  <a:lnTo>
                    <a:pt x="193" y="118"/>
                  </a:lnTo>
                  <a:lnTo>
                    <a:pt x="195" y="116"/>
                  </a:lnTo>
                  <a:lnTo>
                    <a:pt x="197" y="114"/>
                  </a:lnTo>
                  <a:lnTo>
                    <a:pt x="199" y="114"/>
                  </a:lnTo>
                  <a:lnTo>
                    <a:pt x="199" y="113"/>
                  </a:lnTo>
                  <a:lnTo>
                    <a:pt x="201" y="113"/>
                  </a:lnTo>
                  <a:lnTo>
                    <a:pt x="201" y="111"/>
                  </a:lnTo>
                  <a:lnTo>
                    <a:pt x="201" y="109"/>
                  </a:lnTo>
                  <a:lnTo>
                    <a:pt x="201" y="107"/>
                  </a:lnTo>
                  <a:lnTo>
                    <a:pt x="199" y="107"/>
                  </a:lnTo>
                  <a:lnTo>
                    <a:pt x="199" y="105"/>
                  </a:lnTo>
                  <a:lnTo>
                    <a:pt x="197" y="105"/>
                  </a:lnTo>
                  <a:lnTo>
                    <a:pt x="195" y="105"/>
                  </a:lnTo>
                  <a:lnTo>
                    <a:pt x="195" y="103"/>
                  </a:lnTo>
                  <a:lnTo>
                    <a:pt x="193" y="103"/>
                  </a:lnTo>
                  <a:lnTo>
                    <a:pt x="191" y="103"/>
                  </a:lnTo>
                  <a:lnTo>
                    <a:pt x="191" y="101"/>
                  </a:lnTo>
                  <a:lnTo>
                    <a:pt x="189" y="101"/>
                  </a:lnTo>
                  <a:lnTo>
                    <a:pt x="189" y="99"/>
                  </a:lnTo>
                  <a:lnTo>
                    <a:pt x="189" y="97"/>
                  </a:lnTo>
                  <a:lnTo>
                    <a:pt x="189" y="95"/>
                  </a:lnTo>
                  <a:lnTo>
                    <a:pt x="191" y="95"/>
                  </a:lnTo>
                  <a:lnTo>
                    <a:pt x="191" y="93"/>
                  </a:lnTo>
                  <a:lnTo>
                    <a:pt x="193" y="93"/>
                  </a:lnTo>
                  <a:lnTo>
                    <a:pt x="193" y="91"/>
                  </a:lnTo>
                  <a:lnTo>
                    <a:pt x="193" y="89"/>
                  </a:lnTo>
                  <a:lnTo>
                    <a:pt x="191" y="89"/>
                  </a:lnTo>
                  <a:lnTo>
                    <a:pt x="191" y="87"/>
                  </a:lnTo>
                  <a:lnTo>
                    <a:pt x="191" y="85"/>
                  </a:lnTo>
                  <a:lnTo>
                    <a:pt x="191" y="83"/>
                  </a:lnTo>
                  <a:lnTo>
                    <a:pt x="193" y="83"/>
                  </a:lnTo>
                  <a:lnTo>
                    <a:pt x="193" y="81"/>
                  </a:lnTo>
                  <a:lnTo>
                    <a:pt x="193" y="83"/>
                  </a:lnTo>
                  <a:lnTo>
                    <a:pt x="191" y="83"/>
                  </a:lnTo>
                  <a:lnTo>
                    <a:pt x="191" y="81"/>
                  </a:lnTo>
                  <a:lnTo>
                    <a:pt x="191" y="79"/>
                  </a:lnTo>
                  <a:lnTo>
                    <a:pt x="193" y="77"/>
                  </a:lnTo>
                  <a:lnTo>
                    <a:pt x="193" y="75"/>
                  </a:lnTo>
                  <a:lnTo>
                    <a:pt x="193" y="77"/>
                  </a:lnTo>
                  <a:lnTo>
                    <a:pt x="195" y="77"/>
                  </a:lnTo>
                  <a:lnTo>
                    <a:pt x="195" y="79"/>
                  </a:lnTo>
                  <a:lnTo>
                    <a:pt x="197" y="77"/>
                  </a:lnTo>
                  <a:lnTo>
                    <a:pt x="197" y="75"/>
                  </a:lnTo>
                  <a:lnTo>
                    <a:pt x="195" y="73"/>
                  </a:lnTo>
                  <a:lnTo>
                    <a:pt x="197" y="73"/>
                  </a:lnTo>
                  <a:lnTo>
                    <a:pt x="199" y="73"/>
                  </a:lnTo>
                  <a:lnTo>
                    <a:pt x="199" y="71"/>
                  </a:lnTo>
                  <a:lnTo>
                    <a:pt x="201" y="71"/>
                  </a:lnTo>
                  <a:lnTo>
                    <a:pt x="201" y="69"/>
                  </a:lnTo>
                  <a:lnTo>
                    <a:pt x="203" y="69"/>
                  </a:lnTo>
                  <a:lnTo>
                    <a:pt x="203" y="67"/>
                  </a:lnTo>
                  <a:lnTo>
                    <a:pt x="203" y="65"/>
                  </a:lnTo>
                  <a:lnTo>
                    <a:pt x="201" y="65"/>
                  </a:lnTo>
                  <a:lnTo>
                    <a:pt x="201" y="63"/>
                  </a:lnTo>
                  <a:lnTo>
                    <a:pt x="199" y="63"/>
                  </a:lnTo>
                  <a:lnTo>
                    <a:pt x="197" y="63"/>
                  </a:lnTo>
                  <a:lnTo>
                    <a:pt x="197" y="61"/>
                  </a:lnTo>
                  <a:lnTo>
                    <a:pt x="195" y="61"/>
                  </a:lnTo>
                  <a:lnTo>
                    <a:pt x="193" y="61"/>
                  </a:lnTo>
                  <a:lnTo>
                    <a:pt x="193" y="59"/>
                  </a:lnTo>
                  <a:lnTo>
                    <a:pt x="191" y="59"/>
                  </a:lnTo>
                  <a:lnTo>
                    <a:pt x="189" y="59"/>
                  </a:lnTo>
                  <a:lnTo>
                    <a:pt x="189" y="57"/>
                  </a:lnTo>
                  <a:lnTo>
                    <a:pt x="191" y="57"/>
                  </a:lnTo>
                  <a:lnTo>
                    <a:pt x="189" y="57"/>
                  </a:lnTo>
                  <a:lnTo>
                    <a:pt x="189" y="55"/>
                  </a:lnTo>
                  <a:lnTo>
                    <a:pt x="187" y="55"/>
                  </a:lnTo>
                  <a:lnTo>
                    <a:pt x="187" y="53"/>
                  </a:lnTo>
                  <a:lnTo>
                    <a:pt x="185" y="51"/>
                  </a:lnTo>
                  <a:lnTo>
                    <a:pt x="183" y="51"/>
                  </a:lnTo>
                  <a:lnTo>
                    <a:pt x="183" y="49"/>
                  </a:lnTo>
                  <a:lnTo>
                    <a:pt x="181" y="49"/>
                  </a:lnTo>
                  <a:lnTo>
                    <a:pt x="181" y="47"/>
                  </a:lnTo>
                  <a:lnTo>
                    <a:pt x="179" y="47"/>
                  </a:lnTo>
                  <a:lnTo>
                    <a:pt x="177" y="47"/>
                  </a:lnTo>
                  <a:lnTo>
                    <a:pt x="175" y="47"/>
                  </a:lnTo>
                  <a:lnTo>
                    <a:pt x="175" y="49"/>
                  </a:lnTo>
                  <a:lnTo>
                    <a:pt x="173" y="49"/>
                  </a:lnTo>
                  <a:lnTo>
                    <a:pt x="173" y="47"/>
                  </a:lnTo>
                  <a:lnTo>
                    <a:pt x="171" y="47"/>
                  </a:lnTo>
                  <a:lnTo>
                    <a:pt x="169" y="47"/>
                  </a:lnTo>
                  <a:lnTo>
                    <a:pt x="167" y="47"/>
                  </a:lnTo>
                  <a:lnTo>
                    <a:pt x="167" y="49"/>
                  </a:lnTo>
                  <a:lnTo>
                    <a:pt x="167" y="51"/>
                  </a:lnTo>
                  <a:lnTo>
                    <a:pt x="165" y="51"/>
                  </a:lnTo>
                  <a:lnTo>
                    <a:pt x="163" y="49"/>
                  </a:lnTo>
                  <a:lnTo>
                    <a:pt x="161" y="49"/>
                  </a:lnTo>
                  <a:lnTo>
                    <a:pt x="163" y="47"/>
                  </a:lnTo>
                  <a:lnTo>
                    <a:pt x="163" y="46"/>
                  </a:lnTo>
                  <a:lnTo>
                    <a:pt x="165" y="46"/>
                  </a:lnTo>
                  <a:lnTo>
                    <a:pt x="165" y="44"/>
                  </a:lnTo>
                  <a:lnTo>
                    <a:pt x="165" y="42"/>
                  </a:lnTo>
                  <a:lnTo>
                    <a:pt x="165" y="40"/>
                  </a:lnTo>
                  <a:lnTo>
                    <a:pt x="165" y="38"/>
                  </a:lnTo>
                  <a:lnTo>
                    <a:pt x="165" y="36"/>
                  </a:lnTo>
                  <a:lnTo>
                    <a:pt x="167" y="36"/>
                  </a:lnTo>
                  <a:lnTo>
                    <a:pt x="167" y="34"/>
                  </a:lnTo>
                  <a:lnTo>
                    <a:pt x="167" y="32"/>
                  </a:lnTo>
                  <a:lnTo>
                    <a:pt x="165" y="32"/>
                  </a:lnTo>
                  <a:lnTo>
                    <a:pt x="163" y="32"/>
                  </a:lnTo>
                  <a:lnTo>
                    <a:pt x="163" y="30"/>
                  </a:lnTo>
                  <a:lnTo>
                    <a:pt x="161" y="30"/>
                  </a:lnTo>
                  <a:lnTo>
                    <a:pt x="159" y="30"/>
                  </a:lnTo>
                  <a:lnTo>
                    <a:pt x="157" y="30"/>
                  </a:lnTo>
                  <a:lnTo>
                    <a:pt x="155" y="30"/>
                  </a:lnTo>
                  <a:lnTo>
                    <a:pt x="155" y="32"/>
                  </a:lnTo>
                  <a:lnTo>
                    <a:pt x="153" y="32"/>
                  </a:lnTo>
                  <a:lnTo>
                    <a:pt x="151" y="34"/>
                  </a:lnTo>
                  <a:lnTo>
                    <a:pt x="150" y="34"/>
                  </a:lnTo>
                  <a:lnTo>
                    <a:pt x="148" y="34"/>
                  </a:lnTo>
                  <a:lnTo>
                    <a:pt x="148" y="36"/>
                  </a:lnTo>
                  <a:lnTo>
                    <a:pt x="146" y="36"/>
                  </a:lnTo>
                  <a:lnTo>
                    <a:pt x="146" y="34"/>
                  </a:lnTo>
                  <a:lnTo>
                    <a:pt x="144" y="34"/>
                  </a:lnTo>
                  <a:lnTo>
                    <a:pt x="144" y="32"/>
                  </a:lnTo>
                  <a:lnTo>
                    <a:pt x="142" y="32"/>
                  </a:lnTo>
                  <a:lnTo>
                    <a:pt x="142" y="30"/>
                  </a:lnTo>
                  <a:lnTo>
                    <a:pt x="142" y="28"/>
                  </a:lnTo>
                  <a:lnTo>
                    <a:pt x="140" y="28"/>
                  </a:lnTo>
                  <a:lnTo>
                    <a:pt x="140" y="30"/>
                  </a:lnTo>
                  <a:lnTo>
                    <a:pt x="138" y="30"/>
                  </a:lnTo>
                  <a:lnTo>
                    <a:pt x="138" y="32"/>
                  </a:lnTo>
                  <a:lnTo>
                    <a:pt x="136" y="32"/>
                  </a:lnTo>
                  <a:lnTo>
                    <a:pt x="136" y="34"/>
                  </a:lnTo>
                  <a:lnTo>
                    <a:pt x="134" y="34"/>
                  </a:lnTo>
                  <a:lnTo>
                    <a:pt x="134" y="32"/>
                  </a:lnTo>
                  <a:lnTo>
                    <a:pt x="132" y="32"/>
                  </a:lnTo>
                  <a:lnTo>
                    <a:pt x="132" y="30"/>
                  </a:lnTo>
                  <a:lnTo>
                    <a:pt x="132" y="28"/>
                  </a:lnTo>
                  <a:lnTo>
                    <a:pt x="130" y="28"/>
                  </a:lnTo>
                  <a:lnTo>
                    <a:pt x="130" y="30"/>
                  </a:lnTo>
                  <a:lnTo>
                    <a:pt x="130" y="28"/>
                  </a:lnTo>
                  <a:lnTo>
                    <a:pt x="128" y="28"/>
                  </a:lnTo>
                  <a:lnTo>
                    <a:pt x="128" y="26"/>
                  </a:lnTo>
                  <a:lnTo>
                    <a:pt x="126" y="26"/>
                  </a:lnTo>
                  <a:lnTo>
                    <a:pt x="126" y="24"/>
                  </a:lnTo>
                  <a:lnTo>
                    <a:pt x="126" y="22"/>
                  </a:lnTo>
                  <a:lnTo>
                    <a:pt x="124" y="22"/>
                  </a:lnTo>
                  <a:lnTo>
                    <a:pt x="124" y="20"/>
                  </a:lnTo>
                  <a:lnTo>
                    <a:pt x="122" y="20"/>
                  </a:lnTo>
                  <a:lnTo>
                    <a:pt x="122" y="18"/>
                  </a:lnTo>
                  <a:lnTo>
                    <a:pt x="120" y="16"/>
                  </a:lnTo>
                  <a:lnTo>
                    <a:pt x="118" y="16"/>
                  </a:lnTo>
                  <a:lnTo>
                    <a:pt x="118" y="14"/>
                  </a:lnTo>
                  <a:lnTo>
                    <a:pt x="116" y="14"/>
                  </a:lnTo>
                  <a:lnTo>
                    <a:pt x="116" y="12"/>
                  </a:lnTo>
                  <a:lnTo>
                    <a:pt x="116" y="10"/>
                  </a:lnTo>
                  <a:lnTo>
                    <a:pt x="116" y="8"/>
                  </a:lnTo>
                  <a:lnTo>
                    <a:pt x="114" y="8"/>
                  </a:lnTo>
                  <a:lnTo>
                    <a:pt x="114" y="6"/>
                  </a:lnTo>
                  <a:lnTo>
                    <a:pt x="112" y="4"/>
                  </a:lnTo>
                  <a:lnTo>
                    <a:pt x="112" y="2"/>
                  </a:lnTo>
                  <a:lnTo>
                    <a:pt x="110" y="2"/>
                  </a:lnTo>
                  <a:lnTo>
                    <a:pt x="110" y="0"/>
                  </a:lnTo>
                  <a:lnTo>
                    <a:pt x="108" y="0"/>
                  </a:lnTo>
                  <a:lnTo>
                    <a:pt x="108" y="2"/>
                  </a:lnTo>
                  <a:lnTo>
                    <a:pt x="106" y="2"/>
                  </a:lnTo>
                  <a:lnTo>
                    <a:pt x="104" y="4"/>
                  </a:lnTo>
                  <a:lnTo>
                    <a:pt x="102" y="4"/>
                  </a:lnTo>
                  <a:lnTo>
                    <a:pt x="102" y="6"/>
                  </a:lnTo>
                  <a:lnTo>
                    <a:pt x="100" y="6"/>
                  </a:lnTo>
                  <a:lnTo>
                    <a:pt x="100" y="8"/>
                  </a:lnTo>
                  <a:lnTo>
                    <a:pt x="98" y="8"/>
                  </a:lnTo>
                  <a:lnTo>
                    <a:pt x="96" y="8"/>
                  </a:lnTo>
                  <a:lnTo>
                    <a:pt x="96" y="10"/>
                  </a:lnTo>
                  <a:lnTo>
                    <a:pt x="96" y="12"/>
                  </a:lnTo>
                  <a:lnTo>
                    <a:pt x="96" y="14"/>
                  </a:lnTo>
                  <a:lnTo>
                    <a:pt x="96" y="16"/>
                  </a:lnTo>
                  <a:lnTo>
                    <a:pt x="98" y="16"/>
                  </a:lnTo>
                  <a:lnTo>
                    <a:pt x="98" y="18"/>
                  </a:lnTo>
                  <a:lnTo>
                    <a:pt x="98" y="20"/>
                  </a:lnTo>
                  <a:lnTo>
                    <a:pt x="98" y="22"/>
                  </a:lnTo>
                  <a:lnTo>
                    <a:pt x="100" y="22"/>
                  </a:lnTo>
                  <a:lnTo>
                    <a:pt x="98" y="22"/>
                  </a:lnTo>
                  <a:lnTo>
                    <a:pt x="96" y="22"/>
                  </a:lnTo>
                  <a:lnTo>
                    <a:pt x="94" y="22"/>
                  </a:lnTo>
                  <a:lnTo>
                    <a:pt x="92" y="22"/>
                  </a:lnTo>
                  <a:lnTo>
                    <a:pt x="92" y="20"/>
                  </a:lnTo>
                  <a:lnTo>
                    <a:pt x="90" y="20"/>
                  </a:lnTo>
                  <a:lnTo>
                    <a:pt x="88" y="20"/>
                  </a:lnTo>
                  <a:lnTo>
                    <a:pt x="88" y="22"/>
                  </a:lnTo>
                  <a:lnTo>
                    <a:pt x="86" y="24"/>
                  </a:lnTo>
                  <a:lnTo>
                    <a:pt x="86" y="26"/>
                  </a:lnTo>
                  <a:lnTo>
                    <a:pt x="88" y="28"/>
                  </a:lnTo>
                  <a:lnTo>
                    <a:pt x="90" y="30"/>
                  </a:lnTo>
                  <a:lnTo>
                    <a:pt x="92" y="30"/>
                  </a:lnTo>
                  <a:lnTo>
                    <a:pt x="92" y="32"/>
                  </a:lnTo>
                  <a:lnTo>
                    <a:pt x="94" y="32"/>
                  </a:lnTo>
                  <a:lnTo>
                    <a:pt x="94" y="34"/>
                  </a:lnTo>
                  <a:lnTo>
                    <a:pt x="94" y="36"/>
                  </a:lnTo>
                  <a:lnTo>
                    <a:pt x="96" y="36"/>
                  </a:lnTo>
                  <a:lnTo>
                    <a:pt x="96" y="38"/>
                  </a:lnTo>
                  <a:lnTo>
                    <a:pt x="98" y="38"/>
                  </a:lnTo>
                  <a:lnTo>
                    <a:pt x="98" y="40"/>
                  </a:lnTo>
                  <a:lnTo>
                    <a:pt x="100" y="40"/>
                  </a:lnTo>
                  <a:lnTo>
                    <a:pt x="102" y="40"/>
                  </a:lnTo>
                  <a:lnTo>
                    <a:pt x="102" y="42"/>
                  </a:lnTo>
                  <a:lnTo>
                    <a:pt x="100" y="42"/>
                  </a:lnTo>
                  <a:lnTo>
                    <a:pt x="100" y="44"/>
                  </a:lnTo>
                  <a:lnTo>
                    <a:pt x="100" y="46"/>
                  </a:lnTo>
                  <a:lnTo>
                    <a:pt x="102" y="46"/>
                  </a:lnTo>
                  <a:lnTo>
                    <a:pt x="102" y="47"/>
                  </a:lnTo>
                  <a:lnTo>
                    <a:pt x="102" y="49"/>
                  </a:lnTo>
                  <a:lnTo>
                    <a:pt x="100" y="49"/>
                  </a:lnTo>
                  <a:lnTo>
                    <a:pt x="100" y="51"/>
                  </a:lnTo>
                  <a:lnTo>
                    <a:pt x="100" y="53"/>
                  </a:lnTo>
                  <a:lnTo>
                    <a:pt x="100" y="55"/>
                  </a:lnTo>
                  <a:lnTo>
                    <a:pt x="102" y="55"/>
                  </a:lnTo>
                  <a:lnTo>
                    <a:pt x="102" y="57"/>
                  </a:lnTo>
                  <a:lnTo>
                    <a:pt x="100" y="57"/>
                  </a:lnTo>
                  <a:lnTo>
                    <a:pt x="100" y="59"/>
                  </a:lnTo>
                  <a:lnTo>
                    <a:pt x="100" y="61"/>
                  </a:lnTo>
                  <a:lnTo>
                    <a:pt x="98" y="61"/>
                  </a:lnTo>
                  <a:lnTo>
                    <a:pt x="96" y="61"/>
                  </a:lnTo>
                  <a:lnTo>
                    <a:pt x="96" y="63"/>
                  </a:lnTo>
                  <a:lnTo>
                    <a:pt x="94" y="63"/>
                  </a:lnTo>
                  <a:lnTo>
                    <a:pt x="92" y="63"/>
                  </a:lnTo>
                  <a:lnTo>
                    <a:pt x="92" y="65"/>
                  </a:lnTo>
                  <a:lnTo>
                    <a:pt x="90" y="65"/>
                  </a:lnTo>
                  <a:lnTo>
                    <a:pt x="90" y="67"/>
                  </a:lnTo>
                  <a:lnTo>
                    <a:pt x="88" y="67"/>
                  </a:lnTo>
                  <a:lnTo>
                    <a:pt x="86" y="69"/>
                  </a:lnTo>
                  <a:lnTo>
                    <a:pt x="84" y="69"/>
                  </a:lnTo>
                  <a:lnTo>
                    <a:pt x="82" y="69"/>
                  </a:lnTo>
                  <a:lnTo>
                    <a:pt x="82" y="71"/>
                  </a:lnTo>
                  <a:lnTo>
                    <a:pt x="82" y="73"/>
                  </a:lnTo>
                  <a:lnTo>
                    <a:pt x="82" y="75"/>
                  </a:lnTo>
                  <a:lnTo>
                    <a:pt x="84" y="75"/>
                  </a:lnTo>
                  <a:lnTo>
                    <a:pt x="82" y="75"/>
                  </a:lnTo>
                  <a:lnTo>
                    <a:pt x="81" y="75"/>
                  </a:lnTo>
                  <a:lnTo>
                    <a:pt x="81" y="73"/>
                  </a:lnTo>
                  <a:lnTo>
                    <a:pt x="79" y="73"/>
                  </a:lnTo>
                  <a:lnTo>
                    <a:pt x="79" y="75"/>
                  </a:lnTo>
                  <a:lnTo>
                    <a:pt x="77" y="75"/>
                  </a:lnTo>
                  <a:lnTo>
                    <a:pt x="75" y="75"/>
                  </a:lnTo>
                  <a:lnTo>
                    <a:pt x="75" y="73"/>
                  </a:lnTo>
                  <a:lnTo>
                    <a:pt x="73" y="73"/>
                  </a:lnTo>
                  <a:lnTo>
                    <a:pt x="71" y="73"/>
                  </a:lnTo>
                  <a:lnTo>
                    <a:pt x="71" y="75"/>
                  </a:lnTo>
                  <a:lnTo>
                    <a:pt x="71" y="77"/>
                  </a:lnTo>
                  <a:lnTo>
                    <a:pt x="71" y="79"/>
                  </a:lnTo>
                  <a:lnTo>
                    <a:pt x="73" y="81"/>
                  </a:lnTo>
                  <a:lnTo>
                    <a:pt x="73" y="83"/>
                  </a:lnTo>
                  <a:lnTo>
                    <a:pt x="71" y="83"/>
                  </a:lnTo>
                  <a:lnTo>
                    <a:pt x="69" y="83"/>
                  </a:lnTo>
                  <a:lnTo>
                    <a:pt x="67" y="83"/>
                  </a:lnTo>
                  <a:lnTo>
                    <a:pt x="65" y="83"/>
                  </a:lnTo>
                  <a:lnTo>
                    <a:pt x="63" y="83"/>
                  </a:lnTo>
                  <a:lnTo>
                    <a:pt x="61" y="83"/>
                  </a:lnTo>
                  <a:lnTo>
                    <a:pt x="59" y="83"/>
                  </a:lnTo>
                  <a:lnTo>
                    <a:pt x="57" y="81"/>
                  </a:lnTo>
                  <a:lnTo>
                    <a:pt x="55" y="81"/>
                  </a:lnTo>
                  <a:lnTo>
                    <a:pt x="53" y="81"/>
                  </a:lnTo>
                  <a:lnTo>
                    <a:pt x="51" y="81"/>
                  </a:lnTo>
                  <a:lnTo>
                    <a:pt x="49" y="81"/>
                  </a:lnTo>
                  <a:lnTo>
                    <a:pt x="47" y="81"/>
                  </a:lnTo>
                  <a:lnTo>
                    <a:pt x="45" y="81"/>
                  </a:lnTo>
                  <a:lnTo>
                    <a:pt x="43" y="81"/>
                  </a:lnTo>
                  <a:lnTo>
                    <a:pt x="41" y="81"/>
                  </a:lnTo>
                  <a:lnTo>
                    <a:pt x="39" y="81"/>
                  </a:lnTo>
                  <a:lnTo>
                    <a:pt x="37" y="79"/>
                  </a:lnTo>
                  <a:lnTo>
                    <a:pt x="35" y="79"/>
                  </a:lnTo>
                  <a:lnTo>
                    <a:pt x="33" y="79"/>
                  </a:lnTo>
                  <a:lnTo>
                    <a:pt x="31" y="81"/>
                  </a:lnTo>
                  <a:lnTo>
                    <a:pt x="29" y="81"/>
                  </a:lnTo>
                  <a:lnTo>
                    <a:pt x="27" y="83"/>
                  </a:lnTo>
                  <a:lnTo>
                    <a:pt x="25" y="85"/>
                  </a:lnTo>
                  <a:lnTo>
                    <a:pt x="23" y="87"/>
                  </a:lnTo>
                  <a:lnTo>
                    <a:pt x="21" y="89"/>
                  </a:lnTo>
                  <a:lnTo>
                    <a:pt x="19" y="91"/>
                  </a:lnTo>
                  <a:lnTo>
                    <a:pt x="17" y="91"/>
                  </a:lnTo>
                  <a:lnTo>
                    <a:pt x="17" y="93"/>
                  </a:lnTo>
                  <a:lnTo>
                    <a:pt x="15" y="93"/>
                  </a:lnTo>
                  <a:lnTo>
                    <a:pt x="13" y="95"/>
                  </a:lnTo>
                  <a:lnTo>
                    <a:pt x="12" y="97"/>
                  </a:lnTo>
                  <a:lnTo>
                    <a:pt x="10" y="97"/>
                  </a:lnTo>
                  <a:lnTo>
                    <a:pt x="10" y="99"/>
                  </a:lnTo>
                  <a:lnTo>
                    <a:pt x="10" y="101"/>
                  </a:lnTo>
                  <a:lnTo>
                    <a:pt x="10" y="103"/>
                  </a:lnTo>
                  <a:lnTo>
                    <a:pt x="10" y="105"/>
                  </a:lnTo>
                  <a:lnTo>
                    <a:pt x="8" y="107"/>
                  </a:lnTo>
                  <a:lnTo>
                    <a:pt x="6" y="109"/>
                  </a:lnTo>
                  <a:lnTo>
                    <a:pt x="6" y="111"/>
                  </a:lnTo>
                  <a:lnTo>
                    <a:pt x="6" y="113"/>
                  </a:lnTo>
                  <a:lnTo>
                    <a:pt x="4" y="111"/>
                  </a:lnTo>
                  <a:lnTo>
                    <a:pt x="4" y="113"/>
                  </a:lnTo>
                  <a:lnTo>
                    <a:pt x="2" y="111"/>
                  </a:lnTo>
                  <a:lnTo>
                    <a:pt x="2" y="113"/>
                  </a:lnTo>
                  <a:lnTo>
                    <a:pt x="0" y="111"/>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8" name="Freeform 14">
              <a:extLst>
                <a:ext uri="{FF2B5EF4-FFF2-40B4-BE49-F238E27FC236}">
                  <a16:creationId xmlns:a16="http://schemas.microsoft.com/office/drawing/2014/main" xmlns="" id="{00000000-0008-0000-0800-000013000000}"/>
                </a:ext>
              </a:extLst>
            </xdr:cNvPr>
            <xdr:cNvSpPr>
              <a:spLocks/>
            </xdr:cNvSpPr>
          </xdr:nvSpPr>
          <xdr:spPr bwMode="auto">
            <a:xfrm>
              <a:off x="4087813" y="1898650"/>
              <a:ext cx="1323975" cy="573088"/>
            </a:xfrm>
            <a:custGeom>
              <a:avLst/>
              <a:gdLst>
                <a:gd name="T0" fmla="*/ 834 w 834"/>
                <a:gd name="T1" fmla="*/ 317 h 361"/>
                <a:gd name="T2" fmla="*/ 816 w 834"/>
                <a:gd name="T3" fmla="*/ 323 h 361"/>
                <a:gd name="T4" fmla="*/ 808 w 834"/>
                <a:gd name="T5" fmla="*/ 335 h 361"/>
                <a:gd name="T6" fmla="*/ 784 w 834"/>
                <a:gd name="T7" fmla="*/ 321 h 361"/>
                <a:gd name="T8" fmla="*/ 763 w 834"/>
                <a:gd name="T9" fmla="*/ 315 h 361"/>
                <a:gd name="T10" fmla="*/ 741 w 834"/>
                <a:gd name="T11" fmla="*/ 331 h 361"/>
                <a:gd name="T12" fmla="*/ 717 w 834"/>
                <a:gd name="T13" fmla="*/ 305 h 361"/>
                <a:gd name="T14" fmla="*/ 702 w 834"/>
                <a:gd name="T15" fmla="*/ 311 h 361"/>
                <a:gd name="T16" fmla="*/ 690 w 834"/>
                <a:gd name="T17" fmla="*/ 337 h 361"/>
                <a:gd name="T18" fmla="*/ 664 w 834"/>
                <a:gd name="T19" fmla="*/ 353 h 361"/>
                <a:gd name="T20" fmla="*/ 646 w 834"/>
                <a:gd name="T21" fmla="*/ 351 h 361"/>
                <a:gd name="T22" fmla="*/ 629 w 834"/>
                <a:gd name="T23" fmla="*/ 357 h 361"/>
                <a:gd name="T24" fmla="*/ 605 w 834"/>
                <a:gd name="T25" fmla="*/ 357 h 361"/>
                <a:gd name="T26" fmla="*/ 579 w 834"/>
                <a:gd name="T27" fmla="*/ 351 h 361"/>
                <a:gd name="T28" fmla="*/ 562 w 834"/>
                <a:gd name="T29" fmla="*/ 345 h 361"/>
                <a:gd name="T30" fmla="*/ 544 w 834"/>
                <a:gd name="T31" fmla="*/ 329 h 361"/>
                <a:gd name="T32" fmla="*/ 532 w 834"/>
                <a:gd name="T33" fmla="*/ 317 h 361"/>
                <a:gd name="T34" fmla="*/ 516 w 834"/>
                <a:gd name="T35" fmla="*/ 290 h 361"/>
                <a:gd name="T36" fmla="*/ 506 w 834"/>
                <a:gd name="T37" fmla="*/ 272 h 361"/>
                <a:gd name="T38" fmla="*/ 497 w 834"/>
                <a:gd name="T39" fmla="*/ 258 h 361"/>
                <a:gd name="T40" fmla="*/ 489 w 834"/>
                <a:gd name="T41" fmla="*/ 248 h 361"/>
                <a:gd name="T42" fmla="*/ 473 w 834"/>
                <a:gd name="T43" fmla="*/ 250 h 361"/>
                <a:gd name="T44" fmla="*/ 453 w 834"/>
                <a:gd name="T45" fmla="*/ 254 h 361"/>
                <a:gd name="T46" fmla="*/ 437 w 834"/>
                <a:gd name="T47" fmla="*/ 276 h 361"/>
                <a:gd name="T48" fmla="*/ 414 w 834"/>
                <a:gd name="T49" fmla="*/ 288 h 361"/>
                <a:gd name="T50" fmla="*/ 390 w 834"/>
                <a:gd name="T51" fmla="*/ 288 h 361"/>
                <a:gd name="T52" fmla="*/ 372 w 834"/>
                <a:gd name="T53" fmla="*/ 286 h 361"/>
                <a:gd name="T54" fmla="*/ 380 w 834"/>
                <a:gd name="T55" fmla="*/ 266 h 361"/>
                <a:gd name="T56" fmla="*/ 380 w 834"/>
                <a:gd name="T57" fmla="*/ 244 h 361"/>
                <a:gd name="T58" fmla="*/ 360 w 834"/>
                <a:gd name="T59" fmla="*/ 223 h 361"/>
                <a:gd name="T60" fmla="*/ 345 w 834"/>
                <a:gd name="T61" fmla="*/ 197 h 361"/>
                <a:gd name="T62" fmla="*/ 317 w 834"/>
                <a:gd name="T63" fmla="*/ 183 h 361"/>
                <a:gd name="T64" fmla="*/ 301 w 834"/>
                <a:gd name="T65" fmla="*/ 203 h 361"/>
                <a:gd name="T66" fmla="*/ 297 w 834"/>
                <a:gd name="T67" fmla="*/ 233 h 361"/>
                <a:gd name="T68" fmla="*/ 282 w 834"/>
                <a:gd name="T69" fmla="*/ 250 h 361"/>
                <a:gd name="T70" fmla="*/ 272 w 834"/>
                <a:gd name="T71" fmla="*/ 229 h 361"/>
                <a:gd name="T72" fmla="*/ 262 w 834"/>
                <a:gd name="T73" fmla="*/ 207 h 361"/>
                <a:gd name="T74" fmla="*/ 268 w 834"/>
                <a:gd name="T75" fmla="*/ 185 h 361"/>
                <a:gd name="T76" fmla="*/ 282 w 834"/>
                <a:gd name="T77" fmla="*/ 179 h 361"/>
                <a:gd name="T78" fmla="*/ 254 w 834"/>
                <a:gd name="T79" fmla="*/ 171 h 361"/>
                <a:gd name="T80" fmla="*/ 242 w 834"/>
                <a:gd name="T81" fmla="*/ 187 h 361"/>
                <a:gd name="T82" fmla="*/ 222 w 834"/>
                <a:gd name="T83" fmla="*/ 168 h 361"/>
                <a:gd name="T84" fmla="*/ 205 w 834"/>
                <a:gd name="T85" fmla="*/ 179 h 361"/>
                <a:gd name="T86" fmla="*/ 183 w 834"/>
                <a:gd name="T87" fmla="*/ 189 h 361"/>
                <a:gd name="T88" fmla="*/ 165 w 834"/>
                <a:gd name="T89" fmla="*/ 209 h 361"/>
                <a:gd name="T90" fmla="*/ 152 w 834"/>
                <a:gd name="T91" fmla="*/ 231 h 361"/>
                <a:gd name="T92" fmla="*/ 136 w 834"/>
                <a:gd name="T93" fmla="*/ 229 h 361"/>
                <a:gd name="T94" fmla="*/ 140 w 834"/>
                <a:gd name="T95" fmla="*/ 211 h 361"/>
                <a:gd name="T96" fmla="*/ 122 w 834"/>
                <a:gd name="T97" fmla="*/ 205 h 361"/>
                <a:gd name="T98" fmla="*/ 104 w 834"/>
                <a:gd name="T99" fmla="*/ 193 h 361"/>
                <a:gd name="T100" fmla="*/ 94 w 834"/>
                <a:gd name="T101" fmla="*/ 166 h 361"/>
                <a:gd name="T102" fmla="*/ 90 w 834"/>
                <a:gd name="T103" fmla="*/ 146 h 361"/>
                <a:gd name="T104" fmla="*/ 75 w 834"/>
                <a:gd name="T105" fmla="*/ 130 h 361"/>
                <a:gd name="T106" fmla="*/ 63 w 834"/>
                <a:gd name="T107" fmla="*/ 110 h 361"/>
                <a:gd name="T108" fmla="*/ 55 w 834"/>
                <a:gd name="T109" fmla="*/ 83 h 361"/>
                <a:gd name="T110" fmla="*/ 35 w 834"/>
                <a:gd name="T111" fmla="*/ 73 h 361"/>
                <a:gd name="T112" fmla="*/ 12 w 834"/>
                <a:gd name="T113" fmla="*/ 65 h 361"/>
                <a:gd name="T114" fmla="*/ 0 w 834"/>
                <a:gd name="T115" fmla="*/ 45 h 361"/>
                <a:gd name="T116" fmla="*/ 15 w 834"/>
                <a:gd name="T117" fmla="*/ 28 h 361"/>
                <a:gd name="T118" fmla="*/ 31 w 834"/>
                <a:gd name="T119" fmla="*/ 8 h 3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34" h="361">
                  <a:moveTo>
                    <a:pt x="830" y="302"/>
                  </a:moveTo>
                  <a:lnTo>
                    <a:pt x="828" y="302"/>
                  </a:lnTo>
                  <a:lnTo>
                    <a:pt x="828" y="304"/>
                  </a:lnTo>
                  <a:lnTo>
                    <a:pt x="828" y="305"/>
                  </a:lnTo>
                  <a:lnTo>
                    <a:pt x="826" y="305"/>
                  </a:lnTo>
                  <a:lnTo>
                    <a:pt x="826" y="307"/>
                  </a:lnTo>
                  <a:lnTo>
                    <a:pt x="824" y="307"/>
                  </a:lnTo>
                  <a:lnTo>
                    <a:pt x="824" y="309"/>
                  </a:lnTo>
                  <a:lnTo>
                    <a:pt x="824" y="311"/>
                  </a:lnTo>
                  <a:lnTo>
                    <a:pt x="826" y="311"/>
                  </a:lnTo>
                  <a:lnTo>
                    <a:pt x="828" y="311"/>
                  </a:lnTo>
                  <a:lnTo>
                    <a:pt x="830" y="311"/>
                  </a:lnTo>
                  <a:lnTo>
                    <a:pt x="832" y="311"/>
                  </a:lnTo>
                  <a:lnTo>
                    <a:pt x="834" y="311"/>
                  </a:lnTo>
                  <a:lnTo>
                    <a:pt x="832" y="313"/>
                  </a:lnTo>
                  <a:lnTo>
                    <a:pt x="832" y="315"/>
                  </a:lnTo>
                  <a:lnTo>
                    <a:pt x="834" y="317"/>
                  </a:lnTo>
                  <a:lnTo>
                    <a:pt x="834" y="319"/>
                  </a:lnTo>
                  <a:lnTo>
                    <a:pt x="832" y="321"/>
                  </a:lnTo>
                  <a:lnTo>
                    <a:pt x="832" y="319"/>
                  </a:lnTo>
                  <a:lnTo>
                    <a:pt x="830" y="319"/>
                  </a:lnTo>
                  <a:lnTo>
                    <a:pt x="830" y="317"/>
                  </a:lnTo>
                  <a:lnTo>
                    <a:pt x="828" y="317"/>
                  </a:lnTo>
                  <a:lnTo>
                    <a:pt x="828" y="315"/>
                  </a:lnTo>
                  <a:lnTo>
                    <a:pt x="826" y="317"/>
                  </a:lnTo>
                  <a:lnTo>
                    <a:pt x="826" y="319"/>
                  </a:lnTo>
                  <a:lnTo>
                    <a:pt x="824" y="319"/>
                  </a:lnTo>
                  <a:lnTo>
                    <a:pt x="822" y="321"/>
                  </a:lnTo>
                  <a:lnTo>
                    <a:pt x="822" y="319"/>
                  </a:lnTo>
                  <a:lnTo>
                    <a:pt x="820" y="319"/>
                  </a:lnTo>
                  <a:lnTo>
                    <a:pt x="820" y="321"/>
                  </a:lnTo>
                  <a:lnTo>
                    <a:pt x="818" y="321"/>
                  </a:lnTo>
                  <a:lnTo>
                    <a:pt x="818" y="323"/>
                  </a:lnTo>
                  <a:lnTo>
                    <a:pt x="816" y="323"/>
                  </a:lnTo>
                  <a:lnTo>
                    <a:pt x="816" y="325"/>
                  </a:lnTo>
                  <a:lnTo>
                    <a:pt x="816" y="327"/>
                  </a:lnTo>
                  <a:lnTo>
                    <a:pt x="818" y="327"/>
                  </a:lnTo>
                  <a:lnTo>
                    <a:pt x="818" y="329"/>
                  </a:lnTo>
                  <a:lnTo>
                    <a:pt x="820" y="329"/>
                  </a:lnTo>
                  <a:lnTo>
                    <a:pt x="820" y="331"/>
                  </a:lnTo>
                  <a:lnTo>
                    <a:pt x="820" y="333"/>
                  </a:lnTo>
                  <a:lnTo>
                    <a:pt x="820" y="335"/>
                  </a:lnTo>
                  <a:lnTo>
                    <a:pt x="820" y="337"/>
                  </a:lnTo>
                  <a:lnTo>
                    <a:pt x="820" y="335"/>
                  </a:lnTo>
                  <a:lnTo>
                    <a:pt x="818" y="335"/>
                  </a:lnTo>
                  <a:lnTo>
                    <a:pt x="816" y="333"/>
                  </a:lnTo>
                  <a:lnTo>
                    <a:pt x="814" y="333"/>
                  </a:lnTo>
                  <a:lnTo>
                    <a:pt x="812" y="333"/>
                  </a:lnTo>
                  <a:lnTo>
                    <a:pt x="812" y="335"/>
                  </a:lnTo>
                  <a:lnTo>
                    <a:pt x="810" y="335"/>
                  </a:lnTo>
                  <a:lnTo>
                    <a:pt x="808" y="335"/>
                  </a:lnTo>
                  <a:lnTo>
                    <a:pt x="806" y="335"/>
                  </a:lnTo>
                  <a:lnTo>
                    <a:pt x="804" y="335"/>
                  </a:lnTo>
                  <a:lnTo>
                    <a:pt x="802" y="335"/>
                  </a:lnTo>
                  <a:lnTo>
                    <a:pt x="802" y="333"/>
                  </a:lnTo>
                  <a:lnTo>
                    <a:pt x="800" y="333"/>
                  </a:lnTo>
                  <a:lnTo>
                    <a:pt x="800" y="331"/>
                  </a:lnTo>
                  <a:lnTo>
                    <a:pt x="800" y="329"/>
                  </a:lnTo>
                  <a:lnTo>
                    <a:pt x="798" y="327"/>
                  </a:lnTo>
                  <a:lnTo>
                    <a:pt x="796" y="327"/>
                  </a:lnTo>
                  <a:lnTo>
                    <a:pt x="794" y="325"/>
                  </a:lnTo>
                  <a:lnTo>
                    <a:pt x="792" y="323"/>
                  </a:lnTo>
                  <a:lnTo>
                    <a:pt x="790" y="323"/>
                  </a:lnTo>
                  <a:lnTo>
                    <a:pt x="788" y="321"/>
                  </a:lnTo>
                  <a:lnTo>
                    <a:pt x="786" y="321"/>
                  </a:lnTo>
                  <a:lnTo>
                    <a:pt x="786" y="319"/>
                  </a:lnTo>
                  <a:lnTo>
                    <a:pt x="786" y="321"/>
                  </a:lnTo>
                  <a:lnTo>
                    <a:pt x="784" y="321"/>
                  </a:lnTo>
                  <a:lnTo>
                    <a:pt x="784" y="319"/>
                  </a:lnTo>
                  <a:lnTo>
                    <a:pt x="782" y="319"/>
                  </a:lnTo>
                  <a:lnTo>
                    <a:pt x="780" y="319"/>
                  </a:lnTo>
                  <a:lnTo>
                    <a:pt x="780" y="317"/>
                  </a:lnTo>
                  <a:lnTo>
                    <a:pt x="778" y="317"/>
                  </a:lnTo>
                  <a:lnTo>
                    <a:pt x="776" y="317"/>
                  </a:lnTo>
                  <a:lnTo>
                    <a:pt x="776" y="315"/>
                  </a:lnTo>
                  <a:lnTo>
                    <a:pt x="774" y="315"/>
                  </a:lnTo>
                  <a:lnTo>
                    <a:pt x="773" y="313"/>
                  </a:lnTo>
                  <a:lnTo>
                    <a:pt x="771" y="313"/>
                  </a:lnTo>
                  <a:lnTo>
                    <a:pt x="771" y="311"/>
                  </a:lnTo>
                  <a:lnTo>
                    <a:pt x="769" y="311"/>
                  </a:lnTo>
                  <a:lnTo>
                    <a:pt x="767" y="311"/>
                  </a:lnTo>
                  <a:lnTo>
                    <a:pt x="767" y="309"/>
                  </a:lnTo>
                  <a:lnTo>
                    <a:pt x="765" y="311"/>
                  </a:lnTo>
                  <a:lnTo>
                    <a:pt x="763" y="313"/>
                  </a:lnTo>
                  <a:lnTo>
                    <a:pt x="763" y="315"/>
                  </a:lnTo>
                  <a:lnTo>
                    <a:pt x="761" y="317"/>
                  </a:lnTo>
                  <a:lnTo>
                    <a:pt x="759" y="317"/>
                  </a:lnTo>
                  <a:lnTo>
                    <a:pt x="759" y="319"/>
                  </a:lnTo>
                  <a:lnTo>
                    <a:pt x="757" y="321"/>
                  </a:lnTo>
                  <a:lnTo>
                    <a:pt x="755" y="321"/>
                  </a:lnTo>
                  <a:lnTo>
                    <a:pt x="755" y="323"/>
                  </a:lnTo>
                  <a:lnTo>
                    <a:pt x="753" y="323"/>
                  </a:lnTo>
                  <a:lnTo>
                    <a:pt x="753" y="325"/>
                  </a:lnTo>
                  <a:lnTo>
                    <a:pt x="755" y="329"/>
                  </a:lnTo>
                  <a:lnTo>
                    <a:pt x="753" y="329"/>
                  </a:lnTo>
                  <a:lnTo>
                    <a:pt x="753" y="331"/>
                  </a:lnTo>
                  <a:lnTo>
                    <a:pt x="751" y="331"/>
                  </a:lnTo>
                  <a:lnTo>
                    <a:pt x="751" y="333"/>
                  </a:lnTo>
                  <a:lnTo>
                    <a:pt x="749" y="335"/>
                  </a:lnTo>
                  <a:lnTo>
                    <a:pt x="747" y="333"/>
                  </a:lnTo>
                  <a:lnTo>
                    <a:pt x="743" y="333"/>
                  </a:lnTo>
                  <a:lnTo>
                    <a:pt x="741" y="331"/>
                  </a:lnTo>
                  <a:lnTo>
                    <a:pt x="739" y="329"/>
                  </a:lnTo>
                  <a:lnTo>
                    <a:pt x="737" y="329"/>
                  </a:lnTo>
                  <a:lnTo>
                    <a:pt x="737" y="327"/>
                  </a:lnTo>
                  <a:lnTo>
                    <a:pt x="735" y="327"/>
                  </a:lnTo>
                  <a:lnTo>
                    <a:pt x="733" y="325"/>
                  </a:lnTo>
                  <a:lnTo>
                    <a:pt x="731" y="323"/>
                  </a:lnTo>
                  <a:lnTo>
                    <a:pt x="729" y="321"/>
                  </a:lnTo>
                  <a:lnTo>
                    <a:pt x="727" y="317"/>
                  </a:lnTo>
                  <a:lnTo>
                    <a:pt x="725" y="317"/>
                  </a:lnTo>
                  <a:lnTo>
                    <a:pt x="725" y="315"/>
                  </a:lnTo>
                  <a:lnTo>
                    <a:pt x="723" y="315"/>
                  </a:lnTo>
                  <a:lnTo>
                    <a:pt x="723" y="313"/>
                  </a:lnTo>
                  <a:lnTo>
                    <a:pt x="721" y="313"/>
                  </a:lnTo>
                  <a:lnTo>
                    <a:pt x="721" y="311"/>
                  </a:lnTo>
                  <a:lnTo>
                    <a:pt x="719" y="309"/>
                  </a:lnTo>
                  <a:lnTo>
                    <a:pt x="717" y="307"/>
                  </a:lnTo>
                  <a:lnTo>
                    <a:pt x="717" y="305"/>
                  </a:lnTo>
                  <a:lnTo>
                    <a:pt x="715" y="305"/>
                  </a:lnTo>
                  <a:lnTo>
                    <a:pt x="715" y="304"/>
                  </a:lnTo>
                  <a:lnTo>
                    <a:pt x="713" y="302"/>
                  </a:lnTo>
                  <a:lnTo>
                    <a:pt x="711" y="300"/>
                  </a:lnTo>
                  <a:lnTo>
                    <a:pt x="709" y="298"/>
                  </a:lnTo>
                  <a:lnTo>
                    <a:pt x="709" y="296"/>
                  </a:lnTo>
                  <a:lnTo>
                    <a:pt x="707" y="296"/>
                  </a:lnTo>
                  <a:lnTo>
                    <a:pt x="707" y="298"/>
                  </a:lnTo>
                  <a:lnTo>
                    <a:pt x="707" y="300"/>
                  </a:lnTo>
                  <a:lnTo>
                    <a:pt x="705" y="300"/>
                  </a:lnTo>
                  <a:lnTo>
                    <a:pt x="705" y="302"/>
                  </a:lnTo>
                  <a:lnTo>
                    <a:pt x="705" y="304"/>
                  </a:lnTo>
                  <a:lnTo>
                    <a:pt x="704" y="305"/>
                  </a:lnTo>
                  <a:lnTo>
                    <a:pt x="704" y="307"/>
                  </a:lnTo>
                  <a:lnTo>
                    <a:pt x="702" y="307"/>
                  </a:lnTo>
                  <a:lnTo>
                    <a:pt x="702" y="309"/>
                  </a:lnTo>
                  <a:lnTo>
                    <a:pt x="702" y="311"/>
                  </a:lnTo>
                  <a:lnTo>
                    <a:pt x="700" y="313"/>
                  </a:lnTo>
                  <a:lnTo>
                    <a:pt x="700" y="315"/>
                  </a:lnTo>
                  <a:lnTo>
                    <a:pt x="700" y="317"/>
                  </a:lnTo>
                  <a:lnTo>
                    <a:pt x="698" y="317"/>
                  </a:lnTo>
                  <a:lnTo>
                    <a:pt x="698" y="319"/>
                  </a:lnTo>
                  <a:lnTo>
                    <a:pt x="698" y="321"/>
                  </a:lnTo>
                  <a:lnTo>
                    <a:pt x="698" y="323"/>
                  </a:lnTo>
                  <a:lnTo>
                    <a:pt x="698" y="325"/>
                  </a:lnTo>
                  <a:lnTo>
                    <a:pt x="700" y="325"/>
                  </a:lnTo>
                  <a:lnTo>
                    <a:pt x="698" y="327"/>
                  </a:lnTo>
                  <a:lnTo>
                    <a:pt x="696" y="329"/>
                  </a:lnTo>
                  <a:lnTo>
                    <a:pt x="696" y="331"/>
                  </a:lnTo>
                  <a:lnTo>
                    <a:pt x="694" y="331"/>
                  </a:lnTo>
                  <a:lnTo>
                    <a:pt x="694" y="333"/>
                  </a:lnTo>
                  <a:lnTo>
                    <a:pt x="692" y="333"/>
                  </a:lnTo>
                  <a:lnTo>
                    <a:pt x="692" y="335"/>
                  </a:lnTo>
                  <a:lnTo>
                    <a:pt x="690" y="337"/>
                  </a:lnTo>
                  <a:lnTo>
                    <a:pt x="688" y="339"/>
                  </a:lnTo>
                  <a:lnTo>
                    <a:pt x="688" y="341"/>
                  </a:lnTo>
                  <a:lnTo>
                    <a:pt x="686" y="341"/>
                  </a:lnTo>
                  <a:lnTo>
                    <a:pt x="686" y="343"/>
                  </a:lnTo>
                  <a:lnTo>
                    <a:pt x="684" y="343"/>
                  </a:lnTo>
                  <a:lnTo>
                    <a:pt x="682" y="345"/>
                  </a:lnTo>
                  <a:lnTo>
                    <a:pt x="680" y="345"/>
                  </a:lnTo>
                  <a:lnTo>
                    <a:pt x="680" y="347"/>
                  </a:lnTo>
                  <a:lnTo>
                    <a:pt x="678" y="347"/>
                  </a:lnTo>
                  <a:lnTo>
                    <a:pt x="676" y="347"/>
                  </a:lnTo>
                  <a:lnTo>
                    <a:pt x="674" y="349"/>
                  </a:lnTo>
                  <a:lnTo>
                    <a:pt x="672" y="349"/>
                  </a:lnTo>
                  <a:lnTo>
                    <a:pt x="670" y="349"/>
                  </a:lnTo>
                  <a:lnTo>
                    <a:pt x="670" y="351"/>
                  </a:lnTo>
                  <a:lnTo>
                    <a:pt x="668" y="351"/>
                  </a:lnTo>
                  <a:lnTo>
                    <a:pt x="666" y="351"/>
                  </a:lnTo>
                  <a:lnTo>
                    <a:pt x="664" y="353"/>
                  </a:lnTo>
                  <a:lnTo>
                    <a:pt x="662" y="353"/>
                  </a:lnTo>
                  <a:lnTo>
                    <a:pt x="662" y="351"/>
                  </a:lnTo>
                  <a:lnTo>
                    <a:pt x="660" y="349"/>
                  </a:lnTo>
                  <a:lnTo>
                    <a:pt x="658" y="349"/>
                  </a:lnTo>
                  <a:lnTo>
                    <a:pt x="658" y="347"/>
                  </a:lnTo>
                  <a:lnTo>
                    <a:pt x="656" y="347"/>
                  </a:lnTo>
                  <a:lnTo>
                    <a:pt x="654" y="347"/>
                  </a:lnTo>
                  <a:lnTo>
                    <a:pt x="654" y="345"/>
                  </a:lnTo>
                  <a:lnTo>
                    <a:pt x="652" y="345"/>
                  </a:lnTo>
                  <a:lnTo>
                    <a:pt x="650" y="345"/>
                  </a:lnTo>
                  <a:lnTo>
                    <a:pt x="648" y="345"/>
                  </a:lnTo>
                  <a:lnTo>
                    <a:pt x="648" y="343"/>
                  </a:lnTo>
                  <a:lnTo>
                    <a:pt x="648" y="345"/>
                  </a:lnTo>
                  <a:lnTo>
                    <a:pt x="648" y="347"/>
                  </a:lnTo>
                  <a:lnTo>
                    <a:pt x="646" y="347"/>
                  </a:lnTo>
                  <a:lnTo>
                    <a:pt x="646" y="349"/>
                  </a:lnTo>
                  <a:lnTo>
                    <a:pt x="646" y="351"/>
                  </a:lnTo>
                  <a:lnTo>
                    <a:pt x="646" y="353"/>
                  </a:lnTo>
                  <a:lnTo>
                    <a:pt x="646" y="355"/>
                  </a:lnTo>
                  <a:lnTo>
                    <a:pt x="644" y="357"/>
                  </a:lnTo>
                  <a:lnTo>
                    <a:pt x="644" y="359"/>
                  </a:lnTo>
                  <a:lnTo>
                    <a:pt x="642" y="359"/>
                  </a:lnTo>
                  <a:lnTo>
                    <a:pt x="642" y="361"/>
                  </a:lnTo>
                  <a:lnTo>
                    <a:pt x="640" y="361"/>
                  </a:lnTo>
                  <a:lnTo>
                    <a:pt x="640" y="359"/>
                  </a:lnTo>
                  <a:lnTo>
                    <a:pt x="638" y="359"/>
                  </a:lnTo>
                  <a:lnTo>
                    <a:pt x="636" y="359"/>
                  </a:lnTo>
                  <a:lnTo>
                    <a:pt x="635" y="359"/>
                  </a:lnTo>
                  <a:lnTo>
                    <a:pt x="635" y="357"/>
                  </a:lnTo>
                  <a:lnTo>
                    <a:pt x="633" y="357"/>
                  </a:lnTo>
                  <a:lnTo>
                    <a:pt x="633" y="355"/>
                  </a:lnTo>
                  <a:lnTo>
                    <a:pt x="633" y="357"/>
                  </a:lnTo>
                  <a:lnTo>
                    <a:pt x="631" y="357"/>
                  </a:lnTo>
                  <a:lnTo>
                    <a:pt x="629" y="357"/>
                  </a:lnTo>
                  <a:lnTo>
                    <a:pt x="629" y="355"/>
                  </a:lnTo>
                  <a:lnTo>
                    <a:pt x="627" y="355"/>
                  </a:lnTo>
                  <a:lnTo>
                    <a:pt x="625" y="355"/>
                  </a:lnTo>
                  <a:lnTo>
                    <a:pt x="623" y="355"/>
                  </a:lnTo>
                  <a:lnTo>
                    <a:pt x="623" y="357"/>
                  </a:lnTo>
                  <a:lnTo>
                    <a:pt x="621" y="357"/>
                  </a:lnTo>
                  <a:lnTo>
                    <a:pt x="619" y="357"/>
                  </a:lnTo>
                  <a:lnTo>
                    <a:pt x="619" y="355"/>
                  </a:lnTo>
                  <a:lnTo>
                    <a:pt x="617" y="355"/>
                  </a:lnTo>
                  <a:lnTo>
                    <a:pt x="615" y="355"/>
                  </a:lnTo>
                  <a:lnTo>
                    <a:pt x="615" y="357"/>
                  </a:lnTo>
                  <a:lnTo>
                    <a:pt x="613" y="355"/>
                  </a:lnTo>
                  <a:lnTo>
                    <a:pt x="611" y="355"/>
                  </a:lnTo>
                  <a:lnTo>
                    <a:pt x="609" y="355"/>
                  </a:lnTo>
                  <a:lnTo>
                    <a:pt x="609" y="357"/>
                  </a:lnTo>
                  <a:lnTo>
                    <a:pt x="607" y="357"/>
                  </a:lnTo>
                  <a:lnTo>
                    <a:pt x="605" y="357"/>
                  </a:lnTo>
                  <a:lnTo>
                    <a:pt x="605" y="355"/>
                  </a:lnTo>
                  <a:lnTo>
                    <a:pt x="603" y="355"/>
                  </a:lnTo>
                  <a:lnTo>
                    <a:pt x="603" y="353"/>
                  </a:lnTo>
                  <a:lnTo>
                    <a:pt x="601" y="353"/>
                  </a:lnTo>
                  <a:lnTo>
                    <a:pt x="601" y="351"/>
                  </a:lnTo>
                  <a:lnTo>
                    <a:pt x="599" y="351"/>
                  </a:lnTo>
                  <a:lnTo>
                    <a:pt x="597" y="351"/>
                  </a:lnTo>
                  <a:lnTo>
                    <a:pt x="595" y="353"/>
                  </a:lnTo>
                  <a:lnTo>
                    <a:pt x="593" y="351"/>
                  </a:lnTo>
                  <a:lnTo>
                    <a:pt x="591" y="351"/>
                  </a:lnTo>
                  <a:lnTo>
                    <a:pt x="589" y="351"/>
                  </a:lnTo>
                  <a:lnTo>
                    <a:pt x="587" y="351"/>
                  </a:lnTo>
                  <a:lnTo>
                    <a:pt x="585" y="351"/>
                  </a:lnTo>
                  <a:lnTo>
                    <a:pt x="583" y="353"/>
                  </a:lnTo>
                  <a:lnTo>
                    <a:pt x="583" y="351"/>
                  </a:lnTo>
                  <a:lnTo>
                    <a:pt x="581" y="351"/>
                  </a:lnTo>
                  <a:lnTo>
                    <a:pt x="579" y="351"/>
                  </a:lnTo>
                  <a:lnTo>
                    <a:pt x="579" y="349"/>
                  </a:lnTo>
                  <a:lnTo>
                    <a:pt x="577" y="349"/>
                  </a:lnTo>
                  <a:lnTo>
                    <a:pt x="575" y="349"/>
                  </a:lnTo>
                  <a:lnTo>
                    <a:pt x="575" y="351"/>
                  </a:lnTo>
                  <a:lnTo>
                    <a:pt x="573" y="353"/>
                  </a:lnTo>
                  <a:lnTo>
                    <a:pt x="571" y="353"/>
                  </a:lnTo>
                  <a:lnTo>
                    <a:pt x="569" y="353"/>
                  </a:lnTo>
                  <a:lnTo>
                    <a:pt x="569" y="351"/>
                  </a:lnTo>
                  <a:lnTo>
                    <a:pt x="567" y="351"/>
                  </a:lnTo>
                  <a:lnTo>
                    <a:pt x="567" y="349"/>
                  </a:lnTo>
                  <a:lnTo>
                    <a:pt x="567" y="347"/>
                  </a:lnTo>
                  <a:lnTo>
                    <a:pt x="566" y="347"/>
                  </a:lnTo>
                  <a:lnTo>
                    <a:pt x="566" y="345"/>
                  </a:lnTo>
                  <a:lnTo>
                    <a:pt x="564" y="345"/>
                  </a:lnTo>
                  <a:lnTo>
                    <a:pt x="564" y="347"/>
                  </a:lnTo>
                  <a:lnTo>
                    <a:pt x="562" y="347"/>
                  </a:lnTo>
                  <a:lnTo>
                    <a:pt x="562" y="345"/>
                  </a:lnTo>
                  <a:lnTo>
                    <a:pt x="560" y="345"/>
                  </a:lnTo>
                  <a:lnTo>
                    <a:pt x="560" y="343"/>
                  </a:lnTo>
                  <a:lnTo>
                    <a:pt x="558" y="343"/>
                  </a:lnTo>
                  <a:lnTo>
                    <a:pt x="556" y="341"/>
                  </a:lnTo>
                  <a:lnTo>
                    <a:pt x="554" y="341"/>
                  </a:lnTo>
                  <a:lnTo>
                    <a:pt x="552" y="341"/>
                  </a:lnTo>
                  <a:lnTo>
                    <a:pt x="550" y="341"/>
                  </a:lnTo>
                  <a:lnTo>
                    <a:pt x="548" y="341"/>
                  </a:lnTo>
                  <a:lnTo>
                    <a:pt x="546" y="341"/>
                  </a:lnTo>
                  <a:lnTo>
                    <a:pt x="544" y="341"/>
                  </a:lnTo>
                  <a:lnTo>
                    <a:pt x="542" y="341"/>
                  </a:lnTo>
                  <a:lnTo>
                    <a:pt x="542" y="339"/>
                  </a:lnTo>
                  <a:lnTo>
                    <a:pt x="542" y="337"/>
                  </a:lnTo>
                  <a:lnTo>
                    <a:pt x="542" y="335"/>
                  </a:lnTo>
                  <a:lnTo>
                    <a:pt x="544" y="333"/>
                  </a:lnTo>
                  <a:lnTo>
                    <a:pt x="544" y="331"/>
                  </a:lnTo>
                  <a:lnTo>
                    <a:pt x="544" y="329"/>
                  </a:lnTo>
                  <a:lnTo>
                    <a:pt x="544" y="327"/>
                  </a:lnTo>
                  <a:lnTo>
                    <a:pt x="542" y="325"/>
                  </a:lnTo>
                  <a:lnTo>
                    <a:pt x="542" y="323"/>
                  </a:lnTo>
                  <a:lnTo>
                    <a:pt x="542" y="321"/>
                  </a:lnTo>
                  <a:lnTo>
                    <a:pt x="542" y="319"/>
                  </a:lnTo>
                  <a:lnTo>
                    <a:pt x="544" y="319"/>
                  </a:lnTo>
                  <a:lnTo>
                    <a:pt x="542" y="319"/>
                  </a:lnTo>
                  <a:lnTo>
                    <a:pt x="542" y="317"/>
                  </a:lnTo>
                  <a:lnTo>
                    <a:pt x="542" y="315"/>
                  </a:lnTo>
                  <a:lnTo>
                    <a:pt x="540" y="315"/>
                  </a:lnTo>
                  <a:lnTo>
                    <a:pt x="538" y="315"/>
                  </a:lnTo>
                  <a:lnTo>
                    <a:pt x="536" y="315"/>
                  </a:lnTo>
                  <a:lnTo>
                    <a:pt x="534" y="315"/>
                  </a:lnTo>
                  <a:lnTo>
                    <a:pt x="534" y="313"/>
                  </a:lnTo>
                  <a:lnTo>
                    <a:pt x="534" y="315"/>
                  </a:lnTo>
                  <a:lnTo>
                    <a:pt x="532" y="315"/>
                  </a:lnTo>
                  <a:lnTo>
                    <a:pt x="532" y="317"/>
                  </a:lnTo>
                  <a:lnTo>
                    <a:pt x="530" y="317"/>
                  </a:lnTo>
                  <a:lnTo>
                    <a:pt x="530" y="315"/>
                  </a:lnTo>
                  <a:lnTo>
                    <a:pt x="528" y="315"/>
                  </a:lnTo>
                  <a:lnTo>
                    <a:pt x="526" y="313"/>
                  </a:lnTo>
                  <a:lnTo>
                    <a:pt x="526" y="311"/>
                  </a:lnTo>
                  <a:lnTo>
                    <a:pt x="524" y="311"/>
                  </a:lnTo>
                  <a:lnTo>
                    <a:pt x="522" y="309"/>
                  </a:lnTo>
                  <a:lnTo>
                    <a:pt x="520" y="307"/>
                  </a:lnTo>
                  <a:lnTo>
                    <a:pt x="520" y="305"/>
                  </a:lnTo>
                  <a:lnTo>
                    <a:pt x="518" y="305"/>
                  </a:lnTo>
                  <a:lnTo>
                    <a:pt x="518" y="304"/>
                  </a:lnTo>
                  <a:lnTo>
                    <a:pt x="518" y="302"/>
                  </a:lnTo>
                  <a:lnTo>
                    <a:pt x="516" y="300"/>
                  </a:lnTo>
                  <a:lnTo>
                    <a:pt x="516" y="298"/>
                  </a:lnTo>
                  <a:lnTo>
                    <a:pt x="514" y="296"/>
                  </a:lnTo>
                  <a:lnTo>
                    <a:pt x="516" y="292"/>
                  </a:lnTo>
                  <a:lnTo>
                    <a:pt x="516" y="290"/>
                  </a:lnTo>
                  <a:lnTo>
                    <a:pt x="518" y="288"/>
                  </a:lnTo>
                  <a:lnTo>
                    <a:pt x="518" y="286"/>
                  </a:lnTo>
                  <a:lnTo>
                    <a:pt x="518" y="284"/>
                  </a:lnTo>
                  <a:lnTo>
                    <a:pt x="516" y="284"/>
                  </a:lnTo>
                  <a:lnTo>
                    <a:pt x="516" y="286"/>
                  </a:lnTo>
                  <a:lnTo>
                    <a:pt x="514" y="286"/>
                  </a:lnTo>
                  <a:lnTo>
                    <a:pt x="514" y="284"/>
                  </a:lnTo>
                  <a:lnTo>
                    <a:pt x="514" y="282"/>
                  </a:lnTo>
                  <a:lnTo>
                    <a:pt x="512" y="282"/>
                  </a:lnTo>
                  <a:lnTo>
                    <a:pt x="510" y="282"/>
                  </a:lnTo>
                  <a:lnTo>
                    <a:pt x="510" y="280"/>
                  </a:lnTo>
                  <a:lnTo>
                    <a:pt x="510" y="278"/>
                  </a:lnTo>
                  <a:lnTo>
                    <a:pt x="510" y="276"/>
                  </a:lnTo>
                  <a:lnTo>
                    <a:pt x="508" y="276"/>
                  </a:lnTo>
                  <a:lnTo>
                    <a:pt x="508" y="274"/>
                  </a:lnTo>
                  <a:lnTo>
                    <a:pt x="506" y="274"/>
                  </a:lnTo>
                  <a:lnTo>
                    <a:pt x="506" y="272"/>
                  </a:lnTo>
                  <a:lnTo>
                    <a:pt x="508" y="270"/>
                  </a:lnTo>
                  <a:lnTo>
                    <a:pt x="508" y="268"/>
                  </a:lnTo>
                  <a:lnTo>
                    <a:pt x="506" y="268"/>
                  </a:lnTo>
                  <a:lnTo>
                    <a:pt x="506" y="270"/>
                  </a:lnTo>
                  <a:lnTo>
                    <a:pt x="504" y="270"/>
                  </a:lnTo>
                  <a:lnTo>
                    <a:pt x="504" y="268"/>
                  </a:lnTo>
                  <a:lnTo>
                    <a:pt x="504" y="266"/>
                  </a:lnTo>
                  <a:lnTo>
                    <a:pt x="502" y="266"/>
                  </a:lnTo>
                  <a:lnTo>
                    <a:pt x="500" y="266"/>
                  </a:lnTo>
                  <a:lnTo>
                    <a:pt x="500" y="264"/>
                  </a:lnTo>
                  <a:lnTo>
                    <a:pt x="498" y="264"/>
                  </a:lnTo>
                  <a:lnTo>
                    <a:pt x="498" y="262"/>
                  </a:lnTo>
                  <a:lnTo>
                    <a:pt x="498" y="260"/>
                  </a:lnTo>
                  <a:lnTo>
                    <a:pt x="500" y="260"/>
                  </a:lnTo>
                  <a:lnTo>
                    <a:pt x="500" y="258"/>
                  </a:lnTo>
                  <a:lnTo>
                    <a:pt x="498" y="258"/>
                  </a:lnTo>
                  <a:lnTo>
                    <a:pt x="497" y="258"/>
                  </a:lnTo>
                  <a:lnTo>
                    <a:pt x="498" y="256"/>
                  </a:lnTo>
                  <a:lnTo>
                    <a:pt x="498" y="254"/>
                  </a:lnTo>
                  <a:lnTo>
                    <a:pt x="497" y="254"/>
                  </a:lnTo>
                  <a:lnTo>
                    <a:pt x="497" y="256"/>
                  </a:lnTo>
                  <a:lnTo>
                    <a:pt x="495" y="256"/>
                  </a:lnTo>
                  <a:lnTo>
                    <a:pt x="495" y="254"/>
                  </a:lnTo>
                  <a:lnTo>
                    <a:pt x="493" y="254"/>
                  </a:lnTo>
                  <a:lnTo>
                    <a:pt x="493" y="252"/>
                  </a:lnTo>
                  <a:lnTo>
                    <a:pt x="495" y="252"/>
                  </a:lnTo>
                  <a:lnTo>
                    <a:pt x="495" y="250"/>
                  </a:lnTo>
                  <a:lnTo>
                    <a:pt x="495" y="248"/>
                  </a:lnTo>
                  <a:lnTo>
                    <a:pt x="493" y="248"/>
                  </a:lnTo>
                  <a:lnTo>
                    <a:pt x="491" y="250"/>
                  </a:lnTo>
                  <a:lnTo>
                    <a:pt x="489" y="250"/>
                  </a:lnTo>
                  <a:lnTo>
                    <a:pt x="489" y="248"/>
                  </a:lnTo>
                  <a:lnTo>
                    <a:pt x="487" y="248"/>
                  </a:lnTo>
                  <a:lnTo>
                    <a:pt x="489" y="248"/>
                  </a:lnTo>
                  <a:lnTo>
                    <a:pt x="489" y="246"/>
                  </a:lnTo>
                  <a:lnTo>
                    <a:pt x="489" y="244"/>
                  </a:lnTo>
                  <a:lnTo>
                    <a:pt x="487" y="244"/>
                  </a:lnTo>
                  <a:lnTo>
                    <a:pt x="485" y="244"/>
                  </a:lnTo>
                  <a:lnTo>
                    <a:pt x="485" y="246"/>
                  </a:lnTo>
                  <a:lnTo>
                    <a:pt x="483" y="246"/>
                  </a:lnTo>
                  <a:lnTo>
                    <a:pt x="483" y="248"/>
                  </a:lnTo>
                  <a:lnTo>
                    <a:pt x="481" y="248"/>
                  </a:lnTo>
                  <a:lnTo>
                    <a:pt x="481" y="250"/>
                  </a:lnTo>
                  <a:lnTo>
                    <a:pt x="479" y="250"/>
                  </a:lnTo>
                  <a:lnTo>
                    <a:pt x="479" y="248"/>
                  </a:lnTo>
                  <a:lnTo>
                    <a:pt x="479" y="246"/>
                  </a:lnTo>
                  <a:lnTo>
                    <a:pt x="477" y="246"/>
                  </a:lnTo>
                  <a:lnTo>
                    <a:pt x="477" y="248"/>
                  </a:lnTo>
                  <a:lnTo>
                    <a:pt x="477" y="250"/>
                  </a:lnTo>
                  <a:lnTo>
                    <a:pt x="475" y="250"/>
                  </a:lnTo>
                  <a:lnTo>
                    <a:pt x="473" y="250"/>
                  </a:lnTo>
                  <a:lnTo>
                    <a:pt x="471" y="250"/>
                  </a:lnTo>
                  <a:lnTo>
                    <a:pt x="469" y="250"/>
                  </a:lnTo>
                  <a:lnTo>
                    <a:pt x="467" y="250"/>
                  </a:lnTo>
                  <a:lnTo>
                    <a:pt x="465" y="252"/>
                  </a:lnTo>
                  <a:lnTo>
                    <a:pt x="463" y="252"/>
                  </a:lnTo>
                  <a:lnTo>
                    <a:pt x="463" y="254"/>
                  </a:lnTo>
                  <a:lnTo>
                    <a:pt x="461" y="254"/>
                  </a:lnTo>
                  <a:lnTo>
                    <a:pt x="461" y="252"/>
                  </a:lnTo>
                  <a:lnTo>
                    <a:pt x="461" y="250"/>
                  </a:lnTo>
                  <a:lnTo>
                    <a:pt x="461" y="248"/>
                  </a:lnTo>
                  <a:lnTo>
                    <a:pt x="459" y="248"/>
                  </a:lnTo>
                  <a:lnTo>
                    <a:pt x="457" y="248"/>
                  </a:lnTo>
                  <a:lnTo>
                    <a:pt x="457" y="250"/>
                  </a:lnTo>
                  <a:lnTo>
                    <a:pt x="455" y="250"/>
                  </a:lnTo>
                  <a:lnTo>
                    <a:pt x="455" y="252"/>
                  </a:lnTo>
                  <a:lnTo>
                    <a:pt x="453" y="252"/>
                  </a:lnTo>
                  <a:lnTo>
                    <a:pt x="453" y="254"/>
                  </a:lnTo>
                  <a:lnTo>
                    <a:pt x="451" y="254"/>
                  </a:lnTo>
                  <a:lnTo>
                    <a:pt x="451" y="256"/>
                  </a:lnTo>
                  <a:lnTo>
                    <a:pt x="449" y="256"/>
                  </a:lnTo>
                  <a:lnTo>
                    <a:pt x="447" y="258"/>
                  </a:lnTo>
                  <a:lnTo>
                    <a:pt x="447" y="260"/>
                  </a:lnTo>
                  <a:lnTo>
                    <a:pt x="445" y="260"/>
                  </a:lnTo>
                  <a:lnTo>
                    <a:pt x="445" y="262"/>
                  </a:lnTo>
                  <a:lnTo>
                    <a:pt x="445" y="264"/>
                  </a:lnTo>
                  <a:lnTo>
                    <a:pt x="445" y="266"/>
                  </a:lnTo>
                  <a:lnTo>
                    <a:pt x="443" y="268"/>
                  </a:lnTo>
                  <a:lnTo>
                    <a:pt x="441" y="268"/>
                  </a:lnTo>
                  <a:lnTo>
                    <a:pt x="439" y="268"/>
                  </a:lnTo>
                  <a:lnTo>
                    <a:pt x="439" y="270"/>
                  </a:lnTo>
                  <a:lnTo>
                    <a:pt x="439" y="272"/>
                  </a:lnTo>
                  <a:lnTo>
                    <a:pt x="437" y="272"/>
                  </a:lnTo>
                  <a:lnTo>
                    <a:pt x="437" y="274"/>
                  </a:lnTo>
                  <a:lnTo>
                    <a:pt x="437" y="276"/>
                  </a:lnTo>
                  <a:lnTo>
                    <a:pt x="435" y="278"/>
                  </a:lnTo>
                  <a:lnTo>
                    <a:pt x="433" y="278"/>
                  </a:lnTo>
                  <a:lnTo>
                    <a:pt x="431" y="278"/>
                  </a:lnTo>
                  <a:lnTo>
                    <a:pt x="429" y="280"/>
                  </a:lnTo>
                  <a:lnTo>
                    <a:pt x="428" y="280"/>
                  </a:lnTo>
                  <a:lnTo>
                    <a:pt x="426" y="280"/>
                  </a:lnTo>
                  <a:lnTo>
                    <a:pt x="426" y="282"/>
                  </a:lnTo>
                  <a:lnTo>
                    <a:pt x="424" y="282"/>
                  </a:lnTo>
                  <a:lnTo>
                    <a:pt x="422" y="284"/>
                  </a:lnTo>
                  <a:lnTo>
                    <a:pt x="420" y="284"/>
                  </a:lnTo>
                  <a:lnTo>
                    <a:pt x="420" y="282"/>
                  </a:lnTo>
                  <a:lnTo>
                    <a:pt x="420" y="284"/>
                  </a:lnTo>
                  <a:lnTo>
                    <a:pt x="418" y="284"/>
                  </a:lnTo>
                  <a:lnTo>
                    <a:pt x="416" y="284"/>
                  </a:lnTo>
                  <a:lnTo>
                    <a:pt x="416" y="286"/>
                  </a:lnTo>
                  <a:lnTo>
                    <a:pt x="416" y="288"/>
                  </a:lnTo>
                  <a:lnTo>
                    <a:pt x="414" y="288"/>
                  </a:lnTo>
                  <a:lnTo>
                    <a:pt x="414" y="290"/>
                  </a:lnTo>
                  <a:lnTo>
                    <a:pt x="412" y="290"/>
                  </a:lnTo>
                  <a:lnTo>
                    <a:pt x="410" y="290"/>
                  </a:lnTo>
                  <a:lnTo>
                    <a:pt x="408" y="290"/>
                  </a:lnTo>
                  <a:lnTo>
                    <a:pt x="406" y="292"/>
                  </a:lnTo>
                  <a:lnTo>
                    <a:pt x="404" y="292"/>
                  </a:lnTo>
                  <a:lnTo>
                    <a:pt x="402" y="292"/>
                  </a:lnTo>
                  <a:lnTo>
                    <a:pt x="402" y="290"/>
                  </a:lnTo>
                  <a:lnTo>
                    <a:pt x="400" y="290"/>
                  </a:lnTo>
                  <a:lnTo>
                    <a:pt x="400" y="288"/>
                  </a:lnTo>
                  <a:lnTo>
                    <a:pt x="398" y="288"/>
                  </a:lnTo>
                  <a:lnTo>
                    <a:pt x="398" y="290"/>
                  </a:lnTo>
                  <a:lnTo>
                    <a:pt x="396" y="290"/>
                  </a:lnTo>
                  <a:lnTo>
                    <a:pt x="394" y="290"/>
                  </a:lnTo>
                  <a:lnTo>
                    <a:pt x="392" y="290"/>
                  </a:lnTo>
                  <a:lnTo>
                    <a:pt x="392" y="288"/>
                  </a:lnTo>
                  <a:lnTo>
                    <a:pt x="390" y="288"/>
                  </a:lnTo>
                  <a:lnTo>
                    <a:pt x="388" y="288"/>
                  </a:lnTo>
                  <a:lnTo>
                    <a:pt x="386" y="288"/>
                  </a:lnTo>
                  <a:lnTo>
                    <a:pt x="386" y="290"/>
                  </a:lnTo>
                  <a:lnTo>
                    <a:pt x="384" y="290"/>
                  </a:lnTo>
                  <a:lnTo>
                    <a:pt x="382" y="290"/>
                  </a:lnTo>
                  <a:lnTo>
                    <a:pt x="382" y="292"/>
                  </a:lnTo>
                  <a:lnTo>
                    <a:pt x="380" y="292"/>
                  </a:lnTo>
                  <a:lnTo>
                    <a:pt x="380" y="294"/>
                  </a:lnTo>
                  <a:lnTo>
                    <a:pt x="378" y="294"/>
                  </a:lnTo>
                  <a:lnTo>
                    <a:pt x="376" y="294"/>
                  </a:lnTo>
                  <a:lnTo>
                    <a:pt x="374" y="294"/>
                  </a:lnTo>
                  <a:lnTo>
                    <a:pt x="372" y="294"/>
                  </a:lnTo>
                  <a:lnTo>
                    <a:pt x="374" y="292"/>
                  </a:lnTo>
                  <a:lnTo>
                    <a:pt x="374" y="290"/>
                  </a:lnTo>
                  <a:lnTo>
                    <a:pt x="372" y="290"/>
                  </a:lnTo>
                  <a:lnTo>
                    <a:pt x="372" y="288"/>
                  </a:lnTo>
                  <a:lnTo>
                    <a:pt x="372" y="286"/>
                  </a:lnTo>
                  <a:lnTo>
                    <a:pt x="370" y="286"/>
                  </a:lnTo>
                  <a:lnTo>
                    <a:pt x="370" y="284"/>
                  </a:lnTo>
                  <a:lnTo>
                    <a:pt x="370" y="282"/>
                  </a:lnTo>
                  <a:lnTo>
                    <a:pt x="372" y="282"/>
                  </a:lnTo>
                  <a:lnTo>
                    <a:pt x="372" y="280"/>
                  </a:lnTo>
                  <a:lnTo>
                    <a:pt x="372" y="278"/>
                  </a:lnTo>
                  <a:lnTo>
                    <a:pt x="374" y="278"/>
                  </a:lnTo>
                  <a:lnTo>
                    <a:pt x="374" y="276"/>
                  </a:lnTo>
                  <a:lnTo>
                    <a:pt x="376" y="276"/>
                  </a:lnTo>
                  <a:lnTo>
                    <a:pt x="376" y="274"/>
                  </a:lnTo>
                  <a:lnTo>
                    <a:pt x="376" y="272"/>
                  </a:lnTo>
                  <a:lnTo>
                    <a:pt x="378" y="270"/>
                  </a:lnTo>
                  <a:lnTo>
                    <a:pt x="380" y="270"/>
                  </a:lnTo>
                  <a:lnTo>
                    <a:pt x="380" y="268"/>
                  </a:lnTo>
                  <a:lnTo>
                    <a:pt x="382" y="268"/>
                  </a:lnTo>
                  <a:lnTo>
                    <a:pt x="382" y="266"/>
                  </a:lnTo>
                  <a:lnTo>
                    <a:pt x="380" y="266"/>
                  </a:lnTo>
                  <a:lnTo>
                    <a:pt x="380" y="264"/>
                  </a:lnTo>
                  <a:lnTo>
                    <a:pt x="378" y="264"/>
                  </a:lnTo>
                  <a:lnTo>
                    <a:pt x="378" y="262"/>
                  </a:lnTo>
                  <a:lnTo>
                    <a:pt x="376" y="262"/>
                  </a:lnTo>
                  <a:lnTo>
                    <a:pt x="376" y="260"/>
                  </a:lnTo>
                  <a:lnTo>
                    <a:pt x="374" y="260"/>
                  </a:lnTo>
                  <a:lnTo>
                    <a:pt x="376" y="258"/>
                  </a:lnTo>
                  <a:lnTo>
                    <a:pt x="376" y="256"/>
                  </a:lnTo>
                  <a:lnTo>
                    <a:pt x="378" y="256"/>
                  </a:lnTo>
                  <a:lnTo>
                    <a:pt x="378" y="254"/>
                  </a:lnTo>
                  <a:lnTo>
                    <a:pt x="378" y="252"/>
                  </a:lnTo>
                  <a:lnTo>
                    <a:pt x="378" y="250"/>
                  </a:lnTo>
                  <a:lnTo>
                    <a:pt x="376" y="250"/>
                  </a:lnTo>
                  <a:lnTo>
                    <a:pt x="378" y="250"/>
                  </a:lnTo>
                  <a:lnTo>
                    <a:pt x="378" y="248"/>
                  </a:lnTo>
                  <a:lnTo>
                    <a:pt x="380" y="246"/>
                  </a:lnTo>
                  <a:lnTo>
                    <a:pt x="380" y="244"/>
                  </a:lnTo>
                  <a:lnTo>
                    <a:pt x="380" y="242"/>
                  </a:lnTo>
                  <a:lnTo>
                    <a:pt x="382" y="242"/>
                  </a:lnTo>
                  <a:lnTo>
                    <a:pt x="382" y="240"/>
                  </a:lnTo>
                  <a:lnTo>
                    <a:pt x="382" y="238"/>
                  </a:lnTo>
                  <a:lnTo>
                    <a:pt x="382" y="237"/>
                  </a:lnTo>
                  <a:lnTo>
                    <a:pt x="382" y="235"/>
                  </a:lnTo>
                  <a:lnTo>
                    <a:pt x="380" y="233"/>
                  </a:lnTo>
                  <a:lnTo>
                    <a:pt x="378" y="231"/>
                  </a:lnTo>
                  <a:lnTo>
                    <a:pt x="376" y="231"/>
                  </a:lnTo>
                  <a:lnTo>
                    <a:pt x="374" y="229"/>
                  </a:lnTo>
                  <a:lnTo>
                    <a:pt x="372" y="227"/>
                  </a:lnTo>
                  <a:lnTo>
                    <a:pt x="370" y="225"/>
                  </a:lnTo>
                  <a:lnTo>
                    <a:pt x="368" y="223"/>
                  </a:lnTo>
                  <a:lnTo>
                    <a:pt x="366" y="223"/>
                  </a:lnTo>
                  <a:lnTo>
                    <a:pt x="364" y="223"/>
                  </a:lnTo>
                  <a:lnTo>
                    <a:pt x="362" y="223"/>
                  </a:lnTo>
                  <a:lnTo>
                    <a:pt x="360" y="223"/>
                  </a:lnTo>
                  <a:lnTo>
                    <a:pt x="360" y="221"/>
                  </a:lnTo>
                  <a:lnTo>
                    <a:pt x="359" y="221"/>
                  </a:lnTo>
                  <a:lnTo>
                    <a:pt x="357" y="219"/>
                  </a:lnTo>
                  <a:lnTo>
                    <a:pt x="355" y="217"/>
                  </a:lnTo>
                  <a:lnTo>
                    <a:pt x="355" y="215"/>
                  </a:lnTo>
                  <a:lnTo>
                    <a:pt x="353" y="213"/>
                  </a:lnTo>
                  <a:lnTo>
                    <a:pt x="351" y="213"/>
                  </a:lnTo>
                  <a:lnTo>
                    <a:pt x="351" y="211"/>
                  </a:lnTo>
                  <a:lnTo>
                    <a:pt x="349" y="211"/>
                  </a:lnTo>
                  <a:lnTo>
                    <a:pt x="349" y="209"/>
                  </a:lnTo>
                  <a:lnTo>
                    <a:pt x="349" y="207"/>
                  </a:lnTo>
                  <a:lnTo>
                    <a:pt x="349" y="205"/>
                  </a:lnTo>
                  <a:lnTo>
                    <a:pt x="349" y="203"/>
                  </a:lnTo>
                  <a:lnTo>
                    <a:pt x="349" y="201"/>
                  </a:lnTo>
                  <a:lnTo>
                    <a:pt x="349" y="199"/>
                  </a:lnTo>
                  <a:lnTo>
                    <a:pt x="347" y="197"/>
                  </a:lnTo>
                  <a:lnTo>
                    <a:pt x="345" y="197"/>
                  </a:lnTo>
                  <a:lnTo>
                    <a:pt x="345" y="195"/>
                  </a:lnTo>
                  <a:lnTo>
                    <a:pt x="343" y="193"/>
                  </a:lnTo>
                  <a:lnTo>
                    <a:pt x="341" y="193"/>
                  </a:lnTo>
                  <a:lnTo>
                    <a:pt x="339" y="193"/>
                  </a:lnTo>
                  <a:lnTo>
                    <a:pt x="337" y="193"/>
                  </a:lnTo>
                  <a:lnTo>
                    <a:pt x="337" y="195"/>
                  </a:lnTo>
                  <a:lnTo>
                    <a:pt x="335" y="195"/>
                  </a:lnTo>
                  <a:lnTo>
                    <a:pt x="333" y="195"/>
                  </a:lnTo>
                  <a:lnTo>
                    <a:pt x="331" y="193"/>
                  </a:lnTo>
                  <a:lnTo>
                    <a:pt x="329" y="193"/>
                  </a:lnTo>
                  <a:lnTo>
                    <a:pt x="327" y="191"/>
                  </a:lnTo>
                  <a:lnTo>
                    <a:pt x="327" y="189"/>
                  </a:lnTo>
                  <a:lnTo>
                    <a:pt x="325" y="187"/>
                  </a:lnTo>
                  <a:lnTo>
                    <a:pt x="323" y="185"/>
                  </a:lnTo>
                  <a:lnTo>
                    <a:pt x="321" y="185"/>
                  </a:lnTo>
                  <a:lnTo>
                    <a:pt x="319" y="183"/>
                  </a:lnTo>
                  <a:lnTo>
                    <a:pt x="317" y="183"/>
                  </a:lnTo>
                  <a:lnTo>
                    <a:pt x="315" y="183"/>
                  </a:lnTo>
                  <a:lnTo>
                    <a:pt x="313" y="185"/>
                  </a:lnTo>
                  <a:lnTo>
                    <a:pt x="311" y="185"/>
                  </a:lnTo>
                  <a:lnTo>
                    <a:pt x="309" y="185"/>
                  </a:lnTo>
                  <a:lnTo>
                    <a:pt x="307" y="185"/>
                  </a:lnTo>
                  <a:lnTo>
                    <a:pt x="307" y="187"/>
                  </a:lnTo>
                  <a:lnTo>
                    <a:pt x="307" y="189"/>
                  </a:lnTo>
                  <a:lnTo>
                    <a:pt x="305" y="189"/>
                  </a:lnTo>
                  <a:lnTo>
                    <a:pt x="305" y="191"/>
                  </a:lnTo>
                  <a:lnTo>
                    <a:pt x="303" y="191"/>
                  </a:lnTo>
                  <a:lnTo>
                    <a:pt x="301" y="193"/>
                  </a:lnTo>
                  <a:lnTo>
                    <a:pt x="301" y="195"/>
                  </a:lnTo>
                  <a:lnTo>
                    <a:pt x="299" y="195"/>
                  </a:lnTo>
                  <a:lnTo>
                    <a:pt x="299" y="197"/>
                  </a:lnTo>
                  <a:lnTo>
                    <a:pt x="299" y="199"/>
                  </a:lnTo>
                  <a:lnTo>
                    <a:pt x="299" y="201"/>
                  </a:lnTo>
                  <a:lnTo>
                    <a:pt x="301" y="203"/>
                  </a:lnTo>
                  <a:lnTo>
                    <a:pt x="301" y="205"/>
                  </a:lnTo>
                  <a:lnTo>
                    <a:pt x="299" y="205"/>
                  </a:lnTo>
                  <a:lnTo>
                    <a:pt x="299" y="207"/>
                  </a:lnTo>
                  <a:lnTo>
                    <a:pt x="299" y="209"/>
                  </a:lnTo>
                  <a:lnTo>
                    <a:pt x="297" y="211"/>
                  </a:lnTo>
                  <a:lnTo>
                    <a:pt x="295" y="213"/>
                  </a:lnTo>
                  <a:lnTo>
                    <a:pt x="295" y="215"/>
                  </a:lnTo>
                  <a:lnTo>
                    <a:pt x="295" y="217"/>
                  </a:lnTo>
                  <a:lnTo>
                    <a:pt x="293" y="219"/>
                  </a:lnTo>
                  <a:lnTo>
                    <a:pt x="293" y="221"/>
                  </a:lnTo>
                  <a:lnTo>
                    <a:pt x="295" y="223"/>
                  </a:lnTo>
                  <a:lnTo>
                    <a:pt x="295" y="225"/>
                  </a:lnTo>
                  <a:lnTo>
                    <a:pt x="297" y="225"/>
                  </a:lnTo>
                  <a:lnTo>
                    <a:pt x="297" y="227"/>
                  </a:lnTo>
                  <a:lnTo>
                    <a:pt x="297" y="229"/>
                  </a:lnTo>
                  <a:lnTo>
                    <a:pt x="297" y="231"/>
                  </a:lnTo>
                  <a:lnTo>
                    <a:pt x="297" y="233"/>
                  </a:lnTo>
                  <a:lnTo>
                    <a:pt x="297" y="235"/>
                  </a:lnTo>
                  <a:lnTo>
                    <a:pt x="297" y="237"/>
                  </a:lnTo>
                  <a:lnTo>
                    <a:pt x="297" y="238"/>
                  </a:lnTo>
                  <a:lnTo>
                    <a:pt x="297" y="240"/>
                  </a:lnTo>
                  <a:lnTo>
                    <a:pt x="297" y="242"/>
                  </a:lnTo>
                  <a:lnTo>
                    <a:pt x="295" y="242"/>
                  </a:lnTo>
                  <a:lnTo>
                    <a:pt x="295" y="244"/>
                  </a:lnTo>
                  <a:lnTo>
                    <a:pt x="293" y="244"/>
                  </a:lnTo>
                  <a:lnTo>
                    <a:pt x="291" y="244"/>
                  </a:lnTo>
                  <a:lnTo>
                    <a:pt x="291" y="246"/>
                  </a:lnTo>
                  <a:lnTo>
                    <a:pt x="290" y="246"/>
                  </a:lnTo>
                  <a:lnTo>
                    <a:pt x="290" y="248"/>
                  </a:lnTo>
                  <a:lnTo>
                    <a:pt x="288" y="248"/>
                  </a:lnTo>
                  <a:lnTo>
                    <a:pt x="286" y="248"/>
                  </a:lnTo>
                  <a:lnTo>
                    <a:pt x="284" y="248"/>
                  </a:lnTo>
                  <a:lnTo>
                    <a:pt x="284" y="250"/>
                  </a:lnTo>
                  <a:lnTo>
                    <a:pt x="282" y="250"/>
                  </a:lnTo>
                  <a:lnTo>
                    <a:pt x="282" y="252"/>
                  </a:lnTo>
                  <a:lnTo>
                    <a:pt x="280" y="252"/>
                  </a:lnTo>
                  <a:lnTo>
                    <a:pt x="278" y="250"/>
                  </a:lnTo>
                  <a:lnTo>
                    <a:pt x="278" y="248"/>
                  </a:lnTo>
                  <a:lnTo>
                    <a:pt x="278" y="246"/>
                  </a:lnTo>
                  <a:lnTo>
                    <a:pt x="276" y="246"/>
                  </a:lnTo>
                  <a:lnTo>
                    <a:pt x="274" y="244"/>
                  </a:lnTo>
                  <a:lnTo>
                    <a:pt x="274" y="242"/>
                  </a:lnTo>
                  <a:lnTo>
                    <a:pt x="274" y="240"/>
                  </a:lnTo>
                  <a:lnTo>
                    <a:pt x="276" y="240"/>
                  </a:lnTo>
                  <a:lnTo>
                    <a:pt x="274" y="238"/>
                  </a:lnTo>
                  <a:lnTo>
                    <a:pt x="274" y="237"/>
                  </a:lnTo>
                  <a:lnTo>
                    <a:pt x="274" y="235"/>
                  </a:lnTo>
                  <a:lnTo>
                    <a:pt x="272" y="235"/>
                  </a:lnTo>
                  <a:lnTo>
                    <a:pt x="272" y="233"/>
                  </a:lnTo>
                  <a:lnTo>
                    <a:pt x="272" y="231"/>
                  </a:lnTo>
                  <a:lnTo>
                    <a:pt x="272" y="229"/>
                  </a:lnTo>
                  <a:lnTo>
                    <a:pt x="270" y="229"/>
                  </a:lnTo>
                  <a:lnTo>
                    <a:pt x="270" y="227"/>
                  </a:lnTo>
                  <a:lnTo>
                    <a:pt x="270" y="225"/>
                  </a:lnTo>
                  <a:lnTo>
                    <a:pt x="268" y="223"/>
                  </a:lnTo>
                  <a:lnTo>
                    <a:pt x="268" y="221"/>
                  </a:lnTo>
                  <a:lnTo>
                    <a:pt x="268" y="219"/>
                  </a:lnTo>
                  <a:lnTo>
                    <a:pt x="266" y="219"/>
                  </a:lnTo>
                  <a:lnTo>
                    <a:pt x="266" y="217"/>
                  </a:lnTo>
                  <a:lnTo>
                    <a:pt x="264" y="217"/>
                  </a:lnTo>
                  <a:lnTo>
                    <a:pt x="264" y="215"/>
                  </a:lnTo>
                  <a:lnTo>
                    <a:pt x="262" y="215"/>
                  </a:lnTo>
                  <a:lnTo>
                    <a:pt x="260" y="215"/>
                  </a:lnTo>
                  <a:lnTo>
                    <a:pt x="260" y="213"/>
                  </a:lnTo>
                  <a:lnTo>
                    <a:pt x="260" y="211"/>
                  </a:lnTo>
                  <a:lnTo>
                    <a:pt x="260" y="209"/>
                  </a:lnTo>
                  <a:lnTo>
                    <a:pt x="260" y="207"/>
                  </a:lnTo>
                  <a:lnTo>
                    <a:pt x="262" y="207"/>
                  </a:lnTo>
                  <a:lnTo>
                    <a:pt x="262" y="205"/>
                  </a:lnTo>
                  <a:lnTo>
                    <a:pt x="262" y="203"/>
                  </a:lnTo>
                  <a:lnTo>
                    <a:pt x="260" y="203"/>
                  </a:lnTo>
                  <a:lnTo>
                    <a:pt x="260" y="201"/>
                  </a:lnTo>
                  <a:lnTo>
                    <a:pt x="260" y="199"/>
                  </a:lnTo>
                  <a:lnTo>
                    <a:pt x="262" y="197"/>
                  </a:lnTo>
                  <a:lnTo>
                    <a:pt x="262" y="195"/>
                  </a:lnTo>
                  <a:lnTo>
                    <a:pt x="264" y="195"/>
                  </a:lnTo>
                  <a:lnTo>
                    <a:pt x="264" y="193"/>
                  </a:lnTo>
                  <a:lnTo>
                    <a:pt x="262" y="193"/>
                  </a:lnTo>
                  <a:lnTo>
                    <a:pt x="262" y="191"/>
                  </a:lnTo>
                  <a:lnTo>
                    <a:pt x="264" y="191"/>
                  </a:lnTo>
                  <a:lnTo>
                    <a:pt x="264" y="189"/>
                  </a:lnTo>
                  <a:lnTo>
                    <a:pt x="266" y="189"/>
                  </a:lnTo>
                  <a:lnTo>
                    <a:pt x="266" y="187"/>
                  </a:lnTo>
                  <a:lnTo>
                    <a:pt x="268" y="187"/>
                  </a:lnTo>
                  <a:lnTo>
                    <a:pt x="268" y="185"/>
                  </a:lnTo>
                  <a:lnTo>
                    <a:pt x="270" y="185"/>
                  </a:lnTo>
                  <a:lnTo>
                    <a:pt x="270" y="187"/>
                  </a:lnTo>
                  <a:lnTo>
                    <a:pt x="272" y="189"/>
                  </a:lnTo>
                  <a:lnTo>
                    <a:pt x="272" y="187"/>
                  </a:lnTo>
                  <a:lnTo>
                    <a:pt x="274" y="187"/>
                  </a:lnTo>
                  <a:lnTo>
                    <a:pt x="276" y="187"/>
                  </a:lnTo>
                  <a:lnTo>
                    <a:pt x="278" y="187"/>
                  </a:lnTo>
                  <a:lnTo>
                    <a:pt x="280" y="187"/>
                  </a:lnTo>
                  <a:lnTo>
                    <a:pt x="280" y="189"/>
                  </a:lnTo>
                  <a:lnTo>
                    <a:pt x="282" y="189"/>
                  </a:lnTo>
                  <a:lnTo>
                    <a:pt x="284" y="189"/>
                  </a:lnTo>
                  <a:lnTo>
                    <a:pt x="284" y="187"/>
                  </a:lnTo>
                  <a:lnTo>
                    <a:pt x="284" y="185"/>
                  </a:lnTo>
                  <a:lnTo>
                    <a:pt x="284" y="183"/>
                  </a:lnTo>
                  <a:lnTo>
                    <a:pt x="282" y="183"/>
                  </a:lnTo>
                  <a:lnTo>
                    <a:pt x="282" y="181"/>
                  </a:lnTo>
                  <a:lnTo>
                    <a:pt x="282" y="179"/>
                  </a:lnTo>
                  <a:lnTo>
                    <a:pt x="280" y="179"/>
                  </a:lnTo>
                  <a:lnTo>
                    <a:pt x="280" y="177"/>
                  </a:lnTo>
                  <a:lnTo>
                    <a:pt x="280" y="175"/>
                  </a:lnTo>
                  <a:lnTo>
                    <a:pt x="278" y="175"/>
                  </a:lnTo>
                  <a:lnTo>
                    <a:pt x="278" y="173"/>
                  </a:lnTo>
                  <a:lnTo>
                    <a:pt x="276" y="173"/>
                  </a:lnTo>
                  <a:lnTo>
                    <a:pt x="274" y="173"/>
                  </a:lnTo>
                  <a:lnTo>
                    <a:pt x="272" y="173"/>
                  </a:lnTo>
                  <a:lnTo>
                    <a:pt x="270" y="173"/>
                  </a:lnTo>
                  <a:lnTo>
                    <a:pt x="268" y="173"/>
                  </a:lnTo>
                  <a:lnTo>
                    <a:pt x="266" y="173"/>
                  </a:lnTo>
                  <a:lnTo>
                    <a:pt x="264" y="173"/>
                  </a:lnTo>
                  <a:lnTo>
                    <a:pt x="262" y="173"/>
                  </a:lnTo>
                  <a:lnTo>
                    <a:pt x="260" y="173"/>
                  </a:lnTo>
                  <a:lnTo>
                    <a:pt x="258" y="171"/>
                  </a:lnTo>
                  <a:lnTo>
                    <a:pt x="256" y="171"/>
                  </a:lnTo>
                  <a:lnTo>
                    <a:pt x="254" y="171"/>
                  </a:lnTo>
                  <a:lnTo>
                    <a:pt x="252" y="171"/>
                  </a:lnTo>
                  <a:lnTo>
                    <a:pt x="250" y="171"/>
                  </a:lnTo>
                  <a:lnTo>
                    <a:pt x="248" y="171"/>
                  </a:lnTo>
                  <a:lnTo>
                    <a:pt x="246" y="171"/>
                  </a:lnTo>
                  <a:lnTo>
                    <a:pt x="246" y="173"/>
                  </a:lnTo>
                  <a:lnTo>
                    <a:pt x="248" y="173"/>
                  </a:lnTo>
                  <a:lnTo>
                    <a:pt x="248" y="175"/>
                  </a:lnTo>
                  <a:lnTo>
                    <a:pt x="248" y="177"/>
                  </a:lnTo>
                  <a:lnTo>
                    <a:pt x="248" y="179"/>
                  </a:lnTo>
                  <a:lnTo>
                    <a:pt x="248" y="181"/>
                  </a:lnTo>
                  <a:lnTo>
                    <a:pt x="248" y="183"/>
                  </a:lnTo>
                  <a:lnTo>
                    <a:pt x="248" y="185"/>
                  </a:lnTo>
                  <a:lnTo>
                    <a:pt x="248" y="187"/>
                  </a:lnTo>
                  <a:lnTo>
                    <a:pt x="250" y="187"/>
                  </a:lnTo>
                  <a:lnTo>
                    <a:pt x="246" y="189"/>
                  </a:lnTo>
                  <a:lnTo>
                    <a:pt x="244" y="189"/>
                  </a:lnTo>
                  <a:lnTo>
                    <a:pt x="242" y="187"/>
                  </a:lnTo>
                  <a:lnTo>
                    <a:pt x="240" y="187"/>
                  </a:lnTo>
                  <a:lnTo>
                    <a:pt x="238" y="187"/>
                  </a:lnTo>
                  <a:lnTo>
                    <a:pt x="236" y="187"/>
                  </a:lnTo>
                  <a:lnTo>
                    <a:pt x="234" y="185"/>
                  </a:lnTo>
                  <a:lnTo>
                    <a:pt x="234" y="183"/>
                  </a:lnTo>
                  <a:lnTo>
                    <a:pt x="232" y="181"/>
                  </a:lnTo>
                  <a:lnTo>
                    <a:pt x="232" y="179"/>
                  </a:lnTo>
                  <a:lnTo>
                    <a:pt x="230" y="177"/>
                  </a:lnTo>
                  <a:lnTo>
                    <a:pt x="230" y="175"/>
                  </a:lnTo>
                  <a:lnTo>
                    <a:pt x="230" y="173"/>
                  </a:lnTo>
                  <a:lnTo>
                    <a:pt x="230" y="171"/>
                  </a:lnTo>
                  <a:lnTo>
                    <a:pt x="228" y="171"/>
                  </a:lnTo>
                  <a:lnTo>
                    <a:pt x="228" y="170"/>
                  </a:lnTo>
                  <a:lnTo>
                    <a:pt x="226" y="170"/>
                  </a:lnTo>
                  <a:lnTo>
                    <a:pt x="226" y="168"/>
                  </a:lnTo>
                  <a:lnTo>
                    <a:pt x="224" y="168"/>
                  </a:lnTo>
                  <a:lnTo>
                    <a:pt x="222" y="168"/>
                  </a:lnTo>
                  <a:lnTo>
                    <a:pt x="222" y="166"/>
                  </a:lnTo>
                  <a:lnTo>
                    <a:pt x="221" y="168"/>
                  </a:lnTo>
                  <a:lnTo>
                    <a:pt x="221" y="170"/>
                  </a:lnTo>
                  <a:lnTo>
                    <a:pt x="219" y="171"/>
                  </a:lnTo>
                  <a:lnTo>
                    <a:pt x="219" y="173"/>
                  </a:lnTo>
                  <a:lnTo>
                    <a:pt x="217" y="173"/>
                  </a:lnTo>
                  <a:lnTo>
                    <a:pt x="217" y="175"/>
                  </a:lnTo>
                  <a:lnTo>
                    <a:pt x="215" y="175"/>
                  </a:lnTo>
                  <a:lnTo>
                    <a:pt x="215" y="177"/>
                  </a:lnTo>
                  <a:lnTo>
                    <a:pt x="213" y="177"/>
                  </a:lnTo>
                  <a:lnTo>
                    <a:pt x="213" y="179"/>
                  </a:lnTo>
                  <a:lnTo>
                    <a:pt x="211" y="181"/>
                  </a:lnTo>
                  <a:lnTo>
                    <a:pt x="211" y="183"/>
                  </a:lnTo>
                  <a:lnTo>
                    <a:pt x="209" y="183"/>
                  </a:lnTo>
                  <a:lnTo>
                    <a:pt x="207" y="183"/>
                  </a:lnTo>
                  <a:lnTo>
                    <a:pt x="207" y="181"/>
                  </a:lnTo>
                  <a:lnTo>
                    <a:pt x="205" y="179"/>
                  </a:lnTo>
                  <a:lnTo>
                    <a:pt x="203" y="179"/>
                  </a:lnTo>
                  <a:lnTo>
                    <a:pt x="201" y="179"/>
                  </a:lnTo>
                  <a:lnTo>
                    <a:pt x="199" y="179"/>
                  </a:lnTo>
                  <a:lnTo>
                    <a:pt x="197" y="177"/>
                  </a:lnTo>
                  <a:lnTo>
                    <a:pt x="197" y="175"/>
                  </a:lnTo>
                  <a:lnTo>
                    <a:pt x="195" y="175"/>
                  </a:lnTo>
                  <a:lnTo>
                    <a:pt x="195" y="177"/>
                  </a:lnTo>
                  <a:lnTo>
                    <a:pt x="195" y="179"/>
                  </a:lnTo>
                  <a:lnTo>
                    <a:pt x="193" y="179"/>
                  </a:lnTo>
                  <a:lnTo>
                    <a:pt x="191" y="181"/>
                  </a:lnTo>
                  <a:lnTo>
                    <a:pt x="191" y="183"/>
                  </a:lnTo>
                  <a:lnTo>
                    <a:pt x="189" y="183"/>
                  </a:lnTo>
                  <a:lnTo>
                    <a:pt x="189" y="185"/>
                  </a:lnTo>
                  <a:lnTo>
                    <a:pt x="187" y="185"/>
                  </a:lnTo>
                  <a:lnTo>
                    <a:pt x="187" y="187"/>
                  </a:lnTo>
                  <a:lnTo>
                    <a:pt x="185" y="187"/>
                  </a:lnTo>
                  <a:lnTo>
                    <a:pt x="183" y="189"/>
                  </a:lnTo>
                  <a:lnTo>
                    <a:pt x="181" y="189"/>
                  </a:lnTo>
                  <a:lnTo>
                    <a:pt x="181" y="191"/>
                  </a:lnTo>
                  <a:lnTo>
                    <a:pt x="179" y="191"/>
                  </a:lnTo>
                  <a:lnTo>
                    <a:pt x="179" y="193"/>
                  </a:lnTo>
                  <a:lnTo>
                    <a:pt x="177" y="193"/>
                  </a:lnTo>
                  <a:lnTo>
                    <a:pt x="177" y="195"/>
                  </a:lnTo>
                  <a:lnTo>
                    <a:pt x="175" y="195"/>
                  </a:lnTo>
                  <a:lnTo>
                    <a:pt x="175" y="197"/>
                  </a:lnTo>
                  <a:lnTo>
                    <a:pt x="173" y="199"/>
                  </a:lnTo>
                  <a:lnTo>
                    <a:pt x="173" y="201"/>
                  </a:lnTo>
                  <a:lnTo>
                    <a:pt x="171" y="201"/>
                  </a:lnTo>
                  <a:lnTo>
                    <a:pt x="171" y="203"/>
                  </a:lnTo>
                  <a:lnTo>
                    <a:pt x="169" y="203"/>
                  </a:lnTo>
                  <a:lnTo>
                    <a:pt x="169" y="205"/>
                  </a:lnTo>
                  <a:lnTo>
                    <a:pt x="167" y="207"/>
                  </a:lnTo>
                  <a:lnTo>
                    <a:pt x="167" y="209"/>
                  </a:lnTo>
                  <a:lnTo>
                    <a:pt x="165" y="209"/>
                  </a:lnTo>
                  <a:lnTo>
                    <a:pt x="165" y="211"/>
                  </a:lnTo>
                  <a:lnTo>
                    <a:pt x="163" y="211"/>
                  </a:lnTo>
                  <a:lnTo>
                    <a:pt x="163" y="213"/>
                  </a:lnTo>
                  <a:lnTo>
                    <a:pt x="163" y="215"/>
                  </a:lnTo>
                  <a:lnTo>
                    <a:pt x="161" y="217"/>
                  </a:lnTo>
                  <a:lnTo>
                    <a:pt x="161" y="219"/>
                  </a:lnTo>
                  <a:lnTo>
                    <a:pt x="161" y="221"/>
                  </a:lnTo>
                  <a:lnTo>
                    <a:pt x="159" y="221"/>
                  </a:lnTo>
                  <a:lnTo>
                    <a:pt x="161" y="221"/>
                  </a:lnTo>
                  <a:lnTo>
                    <a:pt x="159" y="221"/>
                  </a:lnTo>
                  <a:lnTo>
                    <a:pt x="159" y="223"/>
                  </a:lnTo>
                  <a:lnTo>
                    <a:pt x="157" y="225"/>
                  </a:lnTo>
                  <a:lnTo>
                    <a:pt x="157" y="227"/>
                  </a:lnTo>
                  <a:lnTo>
                    <a:pt x="155" y="229"/>
                  </a:lnTo>
                  <a:lnTo>
                    <a:pt x="153" y="229"/>
                  </a:lnTo>
                  <a:lnTo>
                    <a:pt x="153" y="231"/>
                  </a:lnTo>
                  <a:lnTo>
                    <a:pt x="152" y="231"/>
                  </a:lnTo>
                  <a:lnTo>
                    <a:pt x="150" y="231"/>
                  </a:lnTo>
                  <a:lnTo>
                    <a:pt x="150" y="233"/>
                  </a:lnTo>
                  <a:lnTo>
                    <a:pt x="148" y="233"/>
                  </a:lnTo>
                  <a:lnTo>
                    <a:pt x="148" y="235"/>
                  </a:lnTo>
                  <a:lnTo>
                    <a:pt x="146" y="235"/>
                  </a:lnTo>
                  <a:lnTo>
                    <a:pt x="146" y="237"/>
                  </a:lnTo>
                  <a:lnTo>
                    <a:pt x="146" y="238"/>
                  </a:lnTo>
                  <a:lnTo>
                    <a:pt x="144" y="238"/>
                  </a:lnTo>
                  <a:lnTo>
                    <a:pt x="144" y="237"/>
                  </a:lnTo>
                  <a:lnTo>
                    <a:pt x="144" y="235"/>
                  </a:lnTo>
                  <a:lnTo>
                    <a:pt x="142" y="235"/>
                  </a:lnTo>
                  <a:lnTo>
                    <a:pt x="142" y="233"/>
                  </a:lnTo>
                  <a:lnTo>
                    <a:pt x="140" y="233"/>
                  </a:lnTo>
                  <a:lnTo>
                    <a:pt x="140" y="231"/>
                  </a:lnTo>
                  <a:lnTo>
                    <a:pt x="138" y="231"/>
                  </a:lnTo>
                  <a:lnTo>
                    <a:pt x="138" y="229"/>
                  </a:lnTo>
                  <a:lnTo>
                    <a:pt x="136" y="229"/>
                  </a:lnTo>
                  <a:lnTo>
                    <a:pt x="136" y="227"/>
                  </a:lnTo>
                  <a:lnTo>
                    <a:pt x="136" y="225"/>
                  </a:lnTo>
                  <a:lnTo>
                    <a:pt x="134" y="225"/>
                  </a:lnTo>
                  <a:lnTo>
                    <a:pt x="136" y="225"/>
                  </a:lnTo>
                  <a:lnTo>
                    <a:pt x="138" y="225"/>
                  </a:lnTo>
                  <a:lnTo>
                    <a:pt x="138" y="223"/>
                  </a:lnTo>
                  <a:lnTo>
                    <a:pt x="140" y="223"/>
                  </a:lnTo>
                  <a:lnTo>
                    <a:pt x="142" y="223"/>
                  </a:lnTo>
                  <a:lnTo>
                    <a:pt x="142" y="221"/>
                  </a:lnTo>
                  <a:lnTo>
                    <a:pt x="144" y="221"/>
                  </a:lnTo>
                  <a:lnTo>
                    <a:pt x="144" y="219"/>
                  </a:lnTo>
                  <a:lnTo>
                    <a:pt x="144" y="217"/>
                  </a:lnTo>
                  <a:lnTo>
                    <a:pt x="142" y="217"/>
                  </a:lnTo>
                  <a:lnTo>
                    <a:pt x="142" y="215"/>
                  </a:lnTo>
                  <a:lnTo>
                    <a:pt x="142" y="213"/>
                  </a:lnTo>
                  <a:lnTo>
                    <a:pt x="142" y="211"/>
                  </a:lnTo>
                  <a:lnTo>
                    <a:pt x="140" y="211"/>
                  </a:lnTo>
                  <a:lnTo>
                    <a:pt x="140" y="209"/>
                  </a:lnTo>
                  <a:lnTo>
                    <a:pt x="138" y="209"/>
                  </a:lnTo>
                  <a:lnTo>
                    <a:pt x="138" y="207"/>
                  </a:lnTo>
                  <a:lnTo>
                    <a:pt x="138" y="205"/>
                  </a:lnTo>
                  <a:lnTo>
                    <a:pt x="136" y="205"/>
                  </a:lnTo>
                  <a:lnTo>
                    <a:pt x="136" y="203"/>
                  </a:lnTo>
                  <a:lnTo>
                    <a:pt x="136" y="201"/>
                  </a:lnTo>
                  <a:lnTo>
                    <a:pt x="136" y="199"/>
                  </a:lnTo>
                  <a:lnTo>
                    <a:pt x="134" y="199"/>
                  </a:lnTo>
                  <a:lnTo>
                    <a:pt x="132" y="199"/>
                  </a:lnTo>
                  <a:lnTo>
                    <a:pt x="132" y="201"/>
                  </a:lnTo>
                  <a:lnTo>
                    <a:pt x="130" y="201"/>
                  </a:lnTo>
                  <a:lnTo>
                    <a:pt x="130" y="203"/>
                  </a:lnTo>
                  <a:lnTo>
                    <a:pt x="128" y="203"/>
                  </a:lnTo>
                  <a:lnTo>
                    <a:pt x="126" y="205"/>
                  </a:lnTo>
                  <a:lnTo>
                    <a:pt x="124" y="205"/>
                  </a:lnTo>
                  <a:lnTo>
                    <a:pt x="122" y="205"/>
                  </a:lnTo>
                  <a:lnTo>
                    <a:pt x="120" y="205"/>
                  </a:lnTo>
                  <a:lnTo>
                    <a:pt x="120" y="207"/>
                  </a:lnTo>
                  <a:lnTo>
                    <a:pt x="118" y="207"/>
                  </a:lnTo>
                  <a:lnTo>
                    <a:pt x="116" y="207"/>
                  </a:lnTo>
                  <a:lnTo>
                    <a:pt x="114" y="207"/>
                  </a:lnTo>
                  <a:lnTo>
                    <a:pt x="112" y="207"/>
                  </a:lnTo>
                  <a:lnTo>
                    <a:pt x="112" y="205"/>
                  </a:lnTo>
                  <a:lnTo>
                    <a:pt x="110" y="205"/>
                  </a:lnTo>
                  <a:lnTo>
                    <a:pt x="110" y="203"/>
                  </a:lnTo>
                  <a:lnTo>
                    <a:pt x="110" y="201"/>
                  </a:lnTo>
                  <a:lnTo>
                    <a:pt x="108" y="201"/>
                  </a:lnTo>
                  <a:lnTo>
                    <a:pt x="108" y="199"/>
                  </a:lnTo>
                  <a:lnTo>
                    <a:pt x="108" y="197"/>
                  </a:lnTo>
                  <a:lnTo>
                    <a:pt x="108" y="195"/>
                  </a:lnTo>
                  <a:lnTo>
                    <a:pt x="106" y="195"/>
                  </a:lnTo>
                  <a:lnTo>
                    <a:pt x="106" y="193"/>
                  </a:lnTo>
                  <a:lnTo>
                    <a:pt x="104" y="193"/>
                  </a:lnTo>
                  <a:lnTo>
                    <a:pt x="104" y="191"/>
                  </a:lnTo>
                  <a:lnTo>
                    <a:pt x="102" y="191"/>
                  </a:lnTo>
                  <a:lnTo>
                    <a:pt x="102" y="189"/>
                  </a:lnTo>
                  <a:lnTo>
                    <a:pt x="100" y="189"/>
                  </a:lnTo>
                  <a:lnTo>
                    <a:pt x="98" y="189"/>
                  </a:lnTo>
                  <a:lnTo>
                    <a:pt x="96" y="187"/>
                  </a:lnTo>
                  <a:lnTo>
                    <a:pt x="96" y="185"/>
                  </a:lnTo>
                  <a:lnTo>
                    <a:pt x="94" y="183"/>
                  </a:lnTo>
                  <a:lnTo>
                    <a:pt x="94" y="181"/>
                  </a:lnTo>
                  <a:lnTo>
                    <a:pt x="94" y="179"/>
                  </a:lnTo>
                  <a:lnTo>
                    <a:pt x="94" y="177"/>
                  </a:lnTo>
                  <a:lnTo>
                    <a:pt x="94" y="175"/>
                  </a:lnTo>
                  <a:lnTo>
                    <a:pt x="94" y="173"/>
                  </a:lnTo>
                  <a:lnTo>
                    <a:pt x="94" y="171"/>
                  </a:lnTo>
                  <a:lnTo>
                    <a:pt x="94" y="170"/>
                  </a:lnTo>
                  <a:lnTo>
                    <a:pt x="94" y="168"/>
                  </a:lnTo>
                  <a:lnTo>
                    <a:pt x="94" y="166"/>
                  </a:lnTo>
                  <a:lnTo>
                    <a:pt x="94" y="164"/>
                  </a:lnTo>
                  <a:lnTo>
                    <a:pt x="94" y="162"/>
                  </a:lnTo>
                  <a:lnTo>
                    <a:pt x="94" y="160"/>
                  </a:lnTo>
                  <a:lnTo>
                    <a:pt x="94" y="158"/>
                  </a:lnTo>
                  <a:lnTo>
                    <a:pt x="92" y="158"/>
                  </a:lnTo>
                  <a:lnTo>
                    <a:pt x="94" y="158"/>
                  </a:lnTo>
                  <a:lnTo>
                    <a:pt x="94" y="156"/>
                  </a:lnTo>
                  <a:lnTo>
                    <a:pt x="94" y="154"/>
                  </a:lnTo>
                  <a:lnTo>
                    <a:pt x="92" y="154"/>
                  </a:lnTo>
                  <a:lnTo>
                    <a:pt x="94" y="152"/>
                  </a:lnTo>
                  <a:lnTo>
                    <a:pt x="92" y="152"/>
                  </a:lnTo>
                  <a:lnTo>
                    <a:pt x="92" y="150"/>
                  </a:lnTo>
                  <a:lnTo>
                    <a:pt x="92" y="148"/>
                  </a:lnTo>
                  <a:lnTo>
                    <a:pt x="90" y="148"/>
                  </a:lnTo>
                  <a:lnTo>
                    <a:pt x="92" y="148"/>
                  </a:lnTo>
                  <a:lnTo>
                    <a:pt x="92" y="146"/>
                  </a:lnTo>
                  <a:lnTo>
                    <a:pt x="90" y="146"/>
                  </a:lnTo>
                  <a:lnTo>
                    <a:pt x="90" y="144"/>
                  </a:lnTo>
                  <a:lnTo>
                    <a:pt x="90" y="142"/>
                  </a:lnTo>
                  <a:lnTo>
                    <a:pt x="88" y="142"/>
                  </a:lnTo>
                  <a:lnTo>
                    <a:pt x="88" y="140"/>
                  </a:lnTo>
                  <a:lnTo>
                    <a:pt x="88" y="138"/>
                  </a:lnTo>
                  <a:lnTo>
                    <a:pt x="88" y="136"/>
                  </a:lnTo>
                  <a:lnTo>
                    <a:pt x="88" y="134"/>
                  </a:lnTo>
                  <a:lnTo>
                    <a:pt x="88" y="132"/>
                  </a:lnTo>
                  <a:lnTo>
                    <a:pt x="88" y="130"/>
                  </a:lnTo>
                  <a:lnTo>
                    <a:pt x="88" y="128"/>
                  </a:lnTo>
                  <a:lnTo>
                    <a:pt x="86" y="128"/>
                  </a:lnTo>
                  <a:lnTo>
                    <a:pt x="84" y="128"/>
                  </a:lnTo>
                  <a:lnTo>
                    <a:pt x="83" y="128"/>
                  </a:lnTo>
                  <a:lnTo>
                    <a:pt x="81" y="128"/>
                  </a:lnTo>
                  <a:lnTo>
                    <a:pt x="77" y="128"/>
                  </a:lnTo>
                  <a:lnTo>
                    <a:pt x="75" y="128"/>
                  </a:lnTo>
                  <a:lnTo>
                    <a:pt x="75" y="130"/>
                  </a:lnTo>
                  <a:lnTo>
                    <a:pt x="73" y="130"/>
                  </a:lnTo>
                  <a:lnTo>
                    <a:pt x="73" y="132"/>
                  </a:lnTo>
                  <a:lnTo>
                    <a:pt x="73" y="130"/>
                  </a:lnTo>
                  <a:lnTo>
                    <a:pt x="71" y="130"/>
                  </a:lnTo>
                  <a:lnTo>
                    <a:pt x="69" y="128"/>
                  </a:lnTo>
                  <a:lnTo>
                    <a:pt x="69" y="126"/>
                  </a:lnTo>
                  <a:lnTo>
                    <a:pt x="67" y="126"/>
                  </a:lnTo>
                  <a:lnTo>
                    <a:pt x="67" y="124"/>
                  </a:lnTo>
                  <a:lnTo>
                    <a:pt x="65" y="124"/>
                  </a:lnTo>
                  <a:lnTo>
                    <a:pt x="65" y="122"/>
                  </a:lnTo>
                  <a:lnTo>
                    <a:pt x="63" y="120"/>
                  </a:lnTo>
                  <a:lnTo>
                    <a:pt x="63" y="118"/>
                  </a:lnTo>
                  <a:lnTo>
                    <a:pt x="61" y="118"/>
                  </a:lnTo>
                  <a:lnTo>
                    <a:pt x="61" y="116"/>
                  </a:lnTo>
                  <a:lnTo>
                    <a:pt x="61" y="114"/>
                  </a:lnTo>
                  <a:lnTo>
                    <a:pt x="63" y="112"/>
                  </a:lnTo>
                  <a:lnTo>
                    <a:pt x="63" y="110"/>
                  </a:lnTo>
                  <a:lnTo>
                    <a:pt x="63" y="108"/>
                  </a:lnTo>
                  <a:lnTo>
                    <a:pt x="63" y="106"/>
                  </a:lnTo>
                  <a:lnTo>
                    <a:pt x="63" y="104"/>
                  </a:lnTo>
                  <a:lnTo>
                    <a:pt x="63" y="103"/>
                  </a:lnTo>
                  <a:lnTo>
                    <a:pt x="63" y="101"/>
                  </a:lnTo>
                  <a:lnTo>
                    <a:pt x="63" y="99"/>
                  </a:lnTo>
                  <a:lnTo>
                    <a:pt x="63" y="97"/>
                  </a:lnTo>
                  <a:lnTo>
                    <a:pt x="63" y="95"/>
                  </a:lnTo>
                  <a:lnTo>
                    <a:pt x="63" y="93"/>
                  </a:lnTo>
                  <a:lnTo>
                    <a:pt x="63" y="91"/>
                  </a:lnTo>
                  <a:lnTo>
                    <a:pt x="61" y="89"/>
                  </a:lnTo>
                  <a:lnTo>
                    <a:pt x="61" y="87"/>
                  </a:lnTo>
                  <a:lnTo>
                    <a:pt x="59" y="87"/>
                  </a:lnTo>
                  <a:lnTo>
                    <a:pt x="59" y="85"/>
                  </a:lnTo>
                  <a:lnTo>
                    <a:pt x="57" y="85"/>
                  </a:lnTo>
                  <a:lnTo>
                    <a:pt x="57" y="83"/>
                  </a:lnTo>
                  <a:lnTo>
                    <a:pt x="55" y="83"/>
                  </a:lnTo>
                  <a:lnTo>
                    <a:pt x="53" y="83"/>
                  </a:lnTo>
                  <a:lnTo>
                    <a:pt x="51" y="83"/>
                  </a:lnTo>
                  <a:lnTo>
                    <a:pt x="49" y="83"/>
                  </a:lnTo>
                  <a:lnTo>
                    <a:pt x="47" y="83"/>
                  </a:lnTo>
                  <a:lnTo>
                    <a:pt x="45" y="83"/>
                  </a:lnTo>
                  <a:lnTo>
                    <a:pt x="45" y="81"/>
                  </a:lnTo>
                  <a:lnTo>
                    <a:pt x="43" y="81"/>
                  </a:lnTo>
                  <a:lnTo>
                    <a:pt x="41" y="81"/>
                  </a:lnTo>
                  <a:lnTo>
                    <a:pt x="41" y="79"/>
                  </a:lnTo>
                  <a:lnTo>
                    <a:pt x="39" y="79"/>
                  </a:lnTo>
                  <a:lnTo>
                    <a:pt x="39" y="77"/>
                  </a:lnTo>
                  <a:lnTo>
                    <a:pt x="41" y="77"/>
                  </a:lnTo>
                  <a:lnTo>
                    <a:pt x="39" y="77"/>
                  </a:lnTo>
                  <a:lnTo>
                    <a:pt x="39" y="75"/>
                  </a:lnTo>
                  <a:lnTo>
                    <a:pt x="39" y="73"/>
                  </a:lnTo>
                  <a:lnTo>
                    <a:pt x="37" y="73"/>
                  </a:lnTo>
                  <a:lnTo>
                    <a:pt x="35" y="73"/>
                  </a:lnTo>
                  <a:lnTo>
                    <a:pt x="35" y="71"/>
                  </a:lnTo>
                  <a:lnTo>
                    <a:pt x="33" y="71"/>
                  </a:lnTo>
                  <a:lnTo>
                    <a:pt x="33" y="73"/>
                  </a:lnTo>
                  <a:lnTo>
                    <a:pt x="31" y="73"/>
                  </a:lnTo>
                  <a:lnTo>
                    <a:pt x="29" y="73"/>
                  </a:lnTo>
                  <a:lnTo>
                    <a:pt x="29" y="71"/>
                  </a:lnTo>
                  <a:lnTo>
                    <a:pt x="27" y="71"/>
                  </a:lnTo>
                  <a:lnTo>
                    <a:pt x="25" y="71"/>
                  </a:lnTo>
                  <a:lnTo>
                    <a:pt x="25" y="69"/>
                  </a:lnTo>
                  <a:lnTo>
                    <a:pt x="23" y="69"/>
                  </a:lnTo>
                  <a:lnTo>
                    <a:pt x="21" y="69"/>
                  </a:lnTo>
                  <a:lnTo>
                    <a:pt x="21" y="67"/>
                  </a:lnTo>
                  <a:lnTo>
                    <a:pt x="19" y="67"/>
                  </a:lnTo>
                  <a:lnTo>
                    <a:pt x="17" y="67"/>
                  </a:lnTo>
                  <a:lnTo>
                    <a:pt x="15" y="65"/>
                  </a:lnTo>
                  <a:lnTo>
                    <a:pt x="14" y="65"/>
                  </a:lnTo>
                  <a:lnTo>
                    <a:pt x="12" y="65"/>
                  </a:lnTo>
                  <a:lnTo>
                    <a:pt x="10" y="63"/>
                  </a:lnTo>
                  <a:lnTo>
                    <a:pt x="8" y="63"/>
                  </a:lnTo>
                  <a:lnTo>
                    <a:pt x="8" y="61"/>
                  </a:lnTo>
                  <a:lnTo>
                    <a:pt x="6" y="61"/>
                  </a:lnTo>
                  <a:lnTo>
                    <a:pt x="6" y="59"/>
                  </a:lnTo>
                  <a:lnTo>
                    <a:pt x="4" y="59"/>
                  </a:lnTo>
                  <a:lnTo>
                    <a:pt x="4" y="57"/>
                  </a:lnTo>
                  <a:lnTo>
                    <a:pt x="2" y="57"/>
                  </a:lnTo>
                  <a:lnTo>
                    <a:pt x="0" y="57"/>
                  </a:lnTo>
                  <a:lnTo>
                    <a:pt x="0" y="55"/>
                  </a:lnTo>
                  <a:lnTo>
                    <a:pt x="2" y="55"/>
                  </a:lnTo>
                  <a:lnTo>
                    <a:pt x="2" y="53"/>
                  </a:lnTo>
                  <a:lnTo>
                    <a:pt x="2" y="51"/>
                  </a:lnTo>
                  <a:lnTo>
                    <a:pt x="0" y="51"/>
                  </a:lnTo>
                  <a:lnTo>
                    <a:pt x="0" y="49"/>
                  </a:lnTo>
                  <a:lnTo>
                    <a:pt x="0" y="47"/>
                  </a:lnTo>
                  <a:lnTo>
                    <a:pt x="0" y="45"/>
                  </a:lnTo>
                  <a:lnTo>
                    <a:pt x="2" y="45"/>
                  </a:lnTo>
                  <a:lnTo>
                    <a:pt x="2" y="43"/>
                  </a:lnTo>
                  <a:lnTo>
                    <a:pt x="2" y="41"/>
                  </a:lnTo>
                  <a:lnTo>
                    <a:pt x="4" y="41"/>
                  </a:lnTo>
                  <a:lnTo>
                    <a:pt x="6" y="41"/>
                  </a:lnTo>
                  <a:lnTo>
                    <a:pt x="6" y="39"/>
                  </a:lnTo>
                  <a:lnTo>
                    <a:pt x="8" y="39"/>
                  </a:lnTo>
                  <a:lnTo>
                    <a:pt x="10" y="39"/>
                  </a:lnTo>
                  <a:lnTo>
                    <a:pt x="10" y="37"/>
                  </a:lnTo>
                  <a:lnTo>
                    <a:pt x="12" y="37"/>
                  </a:lnTo>
                  <a:lnTo>
                    <a:pt x="12" y="36"/>
                  </a:lnTo>
                  <a:lnTo>
                    <a:pt x="14" y="36"/>
                  </a:lnTo>
                  <a:lnTo>
                    <a:pt x="14" y="34"/>
                  </a:lnTo>
                  <a:lnTo>
                    <a:pt x="15" y="34"/>
                  </a:lnTo>
                  <a:lnTo>
                    <a:pt x="15" y="32"/>
                  </a:lnTo>
                  <a:lnTo>
                    <a:pt x="15" y="30"/>
                  </a:lnTo>
                  <a:lnTo>
                    <a:pt x="15" y="28"/>
                  </a:lnTo>
                  <a:lnTo>
                    <a:pt x="17" y="28"/>
                  </a:lnTo>
                  <a:lnTo>
                    <a:pt x="17" y="26"/>
                  </a:lnTo>
                  <a:lnTo>
                    <a:pt x="19" y="26"/>
                  </a:lnTo>
                  <a:lnTo>
                    <a:pt x="19" y="24"/>
                  </a:lnTo>
                  <a:lnTo>
                    <a:pt x="21" y="24"/>
                  </a:lnTo>
                  <a:lnTo>
                    <a:pt x="21" y="22"/>
                  </a:lnTo>
                  <a:lnTo>
                    <a:pt x="23" y="22"/>
                  </a:lnTo>
                  <a:lnTo>
                    <a:pt x="23" y="20"/>
                  </a:lnTo>
                  <a:lnTo>
                    <a:pt x="25" y="20"/>
                  </a:lnTo>
                  <a:lnTo>
                    <a:pt x="25" y="18"/>
                  </a:lnTo>
                  <a:lnTo>
                    <a:pt x="27" y="16"/>
                  </a:lnTo>
                  <a:lnTo>
                    <a:pt x="27" y="14"/>
                  </a:lnTo>
                  <a:lnTo>
                    <a:pt x="29" y="14"/>
                  </a:lnTo>
                  <a:lnTo>
                    <a:pt x="29" y="12"/>
                  </a:lnTo>
                  <a:lnTo>
                    <a:pt x="29" y="10"/>
                  </a:lnTo>
                  <a:lnTo>
                    <a:pt x="29" y="8"/>
                  </a:lnTo>
                  <a:lnTo>
                    <a:pt x="31" y="8"/>
                  </a:lnTo>
                  <a:lnTo>
                    <a:pt x="31" y="6"/>
                  </a:lnTo>
                  <a:lnTo>
                    <a:pt x="31" y="4"/>
                  </a:lnTo>
                  <a:lnTo>
                    <a:pt x="31" y="2"/>
                  </a:lnTo>
                  <a:lnTo>
                    <a:pt x="31"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9" name="Freeform 15">
              <a:extLst>
                <a:ext uri="{FF2B5EF4-FFF2-40B4-BE49-F238E27FC236}">
                  <a16:creationId xmlns:a16="http://schemas.microsoft.com/office/drawing/2014/main" xmlns="" id="{00000000-0008-0000-0800-000014000000}"/>
                </a:ext>
              </a:extLst>
            </xdr:cNvPr>
            <xdr:cNvSpPr>
              <a:spLocks/>
            </xdr:cNvSpPr>
          </xdr:nvSpPr>
          <xdr:spPr bwMode="auto">
            <a:xfrm>
              <a:off x="4137025" y="693738"/>
              <a:ext cx="1192213" cy="1204913"/>
            </a:xfrm>
            <a:custGeom>
              <a:avLst/>
              <a:gdLst>
                <a:gd name="T0" fmla="*/ 18 w 751"/>
                <a:gd name="T1" fmla="*/ 741 h 759"/>
                <a:gd name="T2" fmla="*/ 32 w 751"/>
                <a:gd name="T3" fmla="*/ 724 h 759"/>
                <a:gd name="T4" fmla="*/ 53 w 751"/>
                <a:gd name="T5" fmla="*/ 714 h 759"/>
                <a:gd name="T6" fmla="*/ 71 w 751"/>
                <a:gd name="T7" fmla="*/ 698 h 759"/>
                <a:gd name="T8" fmla="*/ 97 w 751"/>
                <a:gd name="T9" fmla="*/ 694 h 759"/>
                <a:gd name="T10" fmla="*/ 111 w 751"/>
                <a:gd name="T11" fmla="*/ 674 h 759"/>
                <a:gd name="T12" fmla="*/ 130 w 751"/>
                <a:gd name="T13" fmla="*/ 661 h 759"/>
                <a:gd name="T14" fmla="*/ 146 w 751"/>
                <a:gd name="T15" fmla="*/ 643 h 759"/>
                <a:gd name="T16" fmla="*/ 158 w 751"/>
                <a:gd name="T17" fmla="*/ 625 h 759"/>
                <a:gd name="T18" fmla="*/ 178 w 751"/>
                <a:gd name="T19" fmla="*/ 611 h 759"/>
                <a:gd name="T20" fmla="*/ 193 w 751"/>
                <a:gd name="T21" fmla="*/ 593 h 759"/>
                <a:gd name="T22" fmla="*/ 190 w 751"/>
                <a:gd name="T23" fmla="*/ 566 h 759"/>
                <a:gd name="T24" fmla="*/ 203 w 751"/>
                <a:gd name="T25" fmla="*/ 546 h 759"/>
                <a:gd name="T26" fmla="*/ 225 w 751"/>
                <a:gd name="T27" fmla="*/ 540 h 759"/>
                <a:gd name="T28" fmla="*/ 235 w 751"/>
                <a:gd name="T29" fmla="*/ 550 h 759"/>
                <a:gd name="T30" fmla="*/ 259 w 751"/>
                <a:gd name="T31" fmla="*/ 556 h 759"/>
                <a:gd name="T32" fmla="*/ 278 w 751"/>
                <a:gd name="T33" fmla="*/ 542 h 759"/>
                <a:gd name="T34" fmla="*/ 288 w 751"/>
                <a:gd name="T35" fmla="*/ 519 h 759"/>
                <a:gd name="T36" fmla="*/ 308 w 751"/>
                <a:gd name="T37" fmla="*/ 505 h 759"/>
                <a:gd name="T38" fmla="*/ 318 w 751"/>
                <a:gd name="T39" fmla="*/ 481 h 759"/>
                <a:gd name="T40" fmla="*/ 333 w 751"/>
                <a:gd name="T41" fmla="*/ 461 h 759"/>
                <a:gd name="T42" fmla="*/ 333 w 751"/>
                <a:gd name="T43" fmla="*/ 436 h 759"/>
                <a:gd name="T44" fmla="*/ 347 w 751"/>
                <a:gd name="T45" fmla="*/ 422 h 759"/>
                <a:gd name="T46" fmla="*/ 367 w 751"/>
                <a:gd name="T47" fmla="*/ 414 h 759"/>
                <a:gd name="T48" fmla="*/ 383 w 751"/>
                <a:gd name="T49" fmla="*/ 396 h 759"/>
                <a:gd name="T50" fmla="*/ 404 w 751"/>
                <a:gd name="T51" fmla="*/ 396 h 759"/>
                <a:gd name="T52" fmla="*/ 414 w 751"/>
                <a:gd name="T53" fmla="*/ 377 h 759"/>
                <a:gd name="T54" fmla="*/ 434 w 751"/>
                <a:gd name="T55" fmla="*/ 359 h 759"/>
                <a:gd name="T56" fmla="*/ 428 w 751"/>
                <a:gd name="T57" fmla="*/ 337 h 759"/>
                <a:gd name="T58" fmla="*/ 406 w 751"/>
                <a:gd name="T59" fmla="*/ 329 h 759"/>
                <a:gd name="T60" fmla="*/ 395 w 751"/>
                <a:gd name="T61" fmla="*/ 312 h 759"/>
                <a:gd name="T62" fmla="*/ 377 w 751"/>
                <a:gd name="T63" fmla="*/ 304 h 759"/>
                <a:gd name="T64" fmla="*/ 363 w 751"/>
                <a:gd name="T65" fmla="*/ 284 h 759"/>
                <a:gd name="T66" fmla="*/ 359 w 751"/>
                <a:gd name="T67" fmla="*/ 257 h 759"/>
                <a:gd name="T68" fmla="*/ 365 w 751"/>
                <a:gd name="T69" fmla="*/ 247 h 759"/>
                <a:gd name="T70" fmla="*/ 363 w 751"/>
                <a:gd name="T71" fmla="*/ 225 h 759"/>
                <a:gd name="T72" fmla="*/ 377 w 751"/>
                <a:gd name="T73" fmla="*/ 205 h 759"/>
                <a:gd name="T74" fmla="*/ 391 w 751"/>
                <a:gd name="T75" fmla="*/ 190 h 759"/>
                <a:gd name="T76" fmla="*/ 398 w 751"/>
                <a:gd name="T77" fmla="*/ 172 h 759"/>
                <a:gd name="T78" fmla="*/ 404 w 751"/>
                <a:gd name="T79" fmla="*/ 156 h 759"/>
                <a:gd name="T80" fmla="*/ 412 w 751"/>
                <a:gd name="T81" fmla="*/ 138 h 759"/>
                <a:gd name="T82" fmla="*/ 428 w 751"/>
                <a:gd name="T83" fmla="*/ 136 h 759"/>
                <a:gd name="T84" fmla="*/ 450 w 751"/>
                <a:gd name="T85" fmla="*/ 144 h 759"/>
                <a:gd name="T86" fmla="*/ 466 w 751"/>
                <a:gd name="T87" fmla="*/ 150 h 759"/>
                <a:gd name="T88" fmla="*/ 483 w 751"/>
                <a:gd name="T89" fmla="*/ 168 h 759"/>
                <a:gd name="T90" fmla="*/ 503 w 751"/>
                <a:gd name="T91" fmla="*/ 178 h 759"/>
                <a:gd name="T92" fmla="*/ 521 w 751"/>
                <a:gd name="T93" fmla="*/ 193 h 759"/>
                <a:gd name="T94" fmla="*/ 538 w 751"/>
                <a:gd name="T95" fmla="*/ 205 h 759"/>
                <a:gd name="T96" fmla="*/ 554 w 751"/>
                <a:gd name="T97" fmla="*/ 193 h 759"/>
                <a:gd name="T98" fmla="*/ 566 w 751"/>
                <a:gd name="T99" fmla="*/ 168 h 759"/>
                <a:gd name="T100" fmla="*/ 594 w 751"/>
                <a:gd name="T101" fmla="*/ 158 h 759"/>
                <a:gd name="T102" fmla="*/ 611 w 751"/>
                <a:gd name="T103" fmla="*/ 142 h 759"/>
                <a:gd name="T104" fmla="*/ 631 w 751"/>
                <a:gd name="T105" fmla="*/ 126 h 759"/>
                <a:gd name="T106" fmla="*/ 643 w 751"/>
                <a:gd name="T107" fmla="*/ 103 h 759"/>
                <a:gd name="T108" fmla="*/ 665 w 751"/>
                <a:gd name="T109" fmla="*/ 85 h 759"/>
                <a:gd name="T110" fmla="*/ 688 w 751"/>
                <a:gd name="T111" fmla="*/ 75 h 759"/>
                <a:gd name="T112" fmla="*/ 694 w 751"/>
                <a:gd name="T113" fmla="*/ 48 h 759"/>
                <a:gd name="T114" fmla="*/ 704 w 751"/>
                <a:gd name="T115" fmla="*/ 22 h 759"/>
                <a:gd name="T116" fmla="*/ 728 w 751"/>
                <a:gd name="T117" fmla="*/ 8 h 759"/>
                <a:gd name="T118" fmla="*/ 749 w 751"/>
                <a:gd name="T119" fmla="*/ 6 h 7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751" h="759">
                  <a:moveTo>
                    <a:pt x="0" y="759"/>
                  </a:moveTo>
                  <a:lnTo>
                    <a:pt x="2" y="759"/>
                  </a:lnTo>
                  <a:lnTo>
                    <a:pt x="2" y="757"/>
                  </a:lnTo>
                  <a:lnTo>
                    <a:pt x="4" y="757"/>
                  </a:lnTo>
                  <a:lnTo>
                    <a:pt x="4" y="755"/>
                  </a:lnTo>
                  <a:lnTo>
                    <a:pt x="6" y="755"/>
                  </a:lnTo>
                  <a:lnTo>
                    <a:pt x="6" y="753"/>
                  </a:lnTo>
                  <a:lnTo>
                    <a:pt x="6" y="751"/>
                  </a:lnTo>
                  <a:lnTo>
                    <a:pt x="8" y="751"/>
                  </a:lnTo>
                  <a:lnTo>
                    <a:pt x="10" y="749"/>
                  </a:lnTo>
                  <a:lnTo>
                    <a:pt x="12" y="747"/>
                  </a:lnTo>
                  <a:lnTo>
                    <a:pt x="14" y="747"/>
                  </a:lnTo>
                  <a:lnTo>
                    <a:pt x="14" y="745"/>
                  </a:lnTo>
                  <a:lnTo>
                    <a:pt x="16" y="745"/>
                  </a:lnTo>
                  <a:lnTo>
                    <a:pt x="16" y="743"/>
                  </a:lnTo>
                  <a:lnTo>
                    <a:pt x="18" y="743"/>
                  </a:lnTo>
                  <a:lnTo>
                    <a:pt x="18" y="741"/>
                  </a:lnTo>
                  <a:lnTo>
                    <a:pt x="18" y="739"/>
                  </a:lnTo>
                  <a:lnTo>
                    <a:pt x="18" y="737"/>
                  </a:lnTo>
                  <a:lnTo>
                    <a:pt x="16" y="735"/>
                  </a:lnTo>
                  <a:lnTo>
                    <a:pt x="16" y="733"/>
                  </a:lnTo>
                  <a:lnTo>
                    <a:pt x="18" y="733"/>
                  </a:lnTo>
                  <a:lnTo>
                    <a:pt x="18" y="731"/>
                  </a:lnTo>
                  <a:lnTo>
                    <a:pt x="20" y="731"/>
                  </a:lnTo>
                  <a:lnTo>
                    <a:pt x="20" y="729"/>
                  </a:lnTo>
                  <a:lnTo>
                    <a:pt x="20" y="728"/>
                  </a:lnTo>
                  <a:lnTo>
                    <a:pt x="20" y="726"/>
                  </a:lnTo>
                  <a:lnTo>
                    <a:pt x="22" y="726"/>
                  </a:lnTo>
                  <a:lnTo>
                    <a:pt x="22" y="724"/>
                  </a:lnTo>
                  <a:lnTo>
                    <a:pt x="24" y="724"/>
                  </a:lnTo>
                  <a:lnTo>
                    <a:pt x="26" y="724"/>
                  </a:lnTo>
                  <a:lnTo>
                    <a:pt x="28" y="724"/>
                  </a:lnTo>
                  <a:lnTo>
                    <a:pt x="30" y="724"/>
                  </a:lnTo>
                  <a:lnTo>
                    <a:pt x="32" y="724"/>
                  </a:lnTo>
                  <a:lnTo>
                    <a:pt x="32" y="722"/>
                  </a:lnTo>
                  <a:lnTo>
                    <a:pt x="34" y="722"/>
                  </a:lnTo>
                  <a:lnTo>
                    <a:pt x="34" y="720"/>
                  </a:lnTo>
                  <a:lnTo>
                    <a:pt x="34" y="718"/>
                  </a:lnTo>
                  <a:lnTo>
                    <a:pt x="36" y="718"/>
                  </a:lnTo>
                  <a:lnTo>
                    <a:pt x="38" y="718"/>
                  </a:lnTo>
                  <a:lnTo>
                    <a:pt x="40" y="718"/>
                  </a:lnTo>
                  <a:lnTo>
                    <a:pt x="40" y="716"/>
                  </a:lnTo>
                  <a:lnTo>
                    <a:pt x="42" y="716"/>
                  </a:lnTo>
                  <a:lnTo>
                    <a:pt x="44" y="716"/>
                  </a:lnTo>
                  <a:lnTo>
                    <a:pt x="46" y="716"/>
                  </a:lnTo>
                  <a:lnTo>
                    <a:pt x="48" y="716"/>
                  </a:lnTo>
                  <a:lnTo>
                    <a:pt x="48" y="714"/>
                  </a:lnTo>
                  <a:lnTo>
                    <a:pt x="50" y="714"/>
                  </a:lnTo>
                  <a:lnTo>
                    <a:pt x="52" y="714"/>
                  </a:lnTo>
                  <a:lnTo>
                    <a:pt x="52" y="712"/>
                  </a:lnTo>
                  <a:lnTo>
                    <a:pt x="53" y="714"/>
                  </a:lnTo>
                  <a:lnTo>
                    <a:pt x="53" y="712"/>
                  </a:lnTo>
                  <a:lnTo>
                    <a:pt x="55" y="712"/>
                  </a:lnTo>
                  <a:lnTo>
                    <a:pt x="57" y="712"/>
                  </a:lnTo>
                  <a:lnTo>
                    <a:pt x="57" y="710"/>
                  </a:lnTo>
                  <a:lnTo>
                    <a:pt x="57" y="708"/>
                  </a:lnTo>
                  <a:lnTo>
                    <a:pt x="59" y="708"/>
                  </a:lnTo>
                  <a:lnTo>
                    <a:pt x="61" y="708"/>
                  </a:lnTo>
                  <a:lnTo>
                    <a:pt x="61" y="706"/>
                  </a:lnTo>
                  <a:lnTo>
                    <a:pt x="63" y="704"/>
                  </a:lnTo>
                  <a:lnTo>
                    <a:pt x="65" y="704"/>
                  </a:lnTo>
                  <a:lnTo>
                    <a:pt x="65" y="702"/>
                  </a:lnTo>
                  <a:lnTo>
                    <a:pt x="63" y="702"/>
                  </a:lnTo>
                  <a:lnTo>
                    <a:pt x="65" y="702"/>
                  </a:lnTo>
                  <a:lnTo>
                    <a:pt x="67" y="702"/>
                  </a:lnTo>
                  <a:lnTo>
                    <a:pt x="67" y="700"/>
                  </a:lnTo>
                  <a:lnTo>
                    <a:pt x="69" y="700"/>
                  </a:lnTo>
                  <a:lnTo>
                    <a:pt x="71" y="698"/>
                  </a:lnTo>
                  <a:lnTo>
                    <a:pt x="73" y="698"/>
                  </a:lnTo>
                  <a:lnTo>
                    <a:pt x="73" y="696"/>
                  </a:lnTo>
                  <a:lnTo>
                    <a:pt x="75" y="696"/>
                  </a:lnTo>
                  <a:lnTo>
                    <a:pt x="77" y="696"/>
                  </a:lnTo>
                  <a:lnTo>
                    <a:pt x="79" y="696"/>
                  </a:lnTo>
                  <a:lnTo>
                    <a:pt x="81" y="696"/>
                  </a:lnTo>
                  <a:lnTo>
                    <a:pt x="83" y="696"/>
                  </a:lnTo>
                  <a:lnTo>
                    <a:pt x="83" y="694"/>
                  </a:lnTo>
                  <a:lnTo>
                    <a:pt x="85" y="694"/>
                  </a:lnTo>
                  <a:lnTo>
                    <a:pt x="87" y="694"/>
                  </a:lnTo>
                  <a:lnTo>
                    <a:pt x="89" y="694"/>
                  </a:lnTo>
                  <a:lnTo>
                    <a:pt x="89" y="696"/>
                  </a:lnTo>
                  <a:lnTo>
                    <a:pt x="91" y="696"/>
                  </a:lnTo>
                  <a:lnTo>
                    <a:pt x="93" y="696"/>
                  </a:lnTo>
                  <a:lnTo>
                    <a:pt x="95" y="696"/>
                  </a:lnTo>
                  <a:lnTo>
                    <a:pt x="97" y="696"/>
                  </a:lnTo>
                  <a:lnTo>
                    <a:pt x="97" y="694"/>
                  </a:lnTo>
                  <a:lnTo>
                    <a:pt x="99" y="694"/>
                  </a:lnTo>
                  <a:lnTo>
                    <a:pt x="99" y="692"/>
                  </a:lnTo>
                  <a:lnTo>
                    <a:pt x="99" y="690"/>
                  </a:lnTo>
                  <a:lnTo>
                    <a:pt x="101" y="690"/>
                  </a:lnTo>
                  <a:lnTo>
                    <a:pt x="101" y="688"/>
                  </a:lnTo>
                  <a:lnTo>
                    <a:pt x="103" y="688"/>
                  </a:lnTo>
                  <a:lnTo>
                    <a:pt x="103" y="686"/>
                  </a:lnTo>
                  <a:lnTo>
                    <a:pt x="103" y="684"/>
                  </a:lnTo>
                  <a:lnTo>
                    <a:pt x="105" y="684"/>
                  </a:lnTo>
                  <a:lnTo>
                    <a:pt x="105" y="682"/>
                  </a:lnTo>
                  <a:lnTo>
                    <a:pt x="105" y="680"/>
                  </a:lnTo>
                  <a:lnTo>
                    <a:pt x="107" y="680"/>
                  </a:lnTo>
                  <a:lnTo>
                    <a:pt x="107" y="678"/>
                  </a:lnTo>
                  <a:lnTo>
                    <a:pt x="107" y="676"/>
                  </a:lnTo>
                  <a:lnTo>
                    <a:pt x="109" y="676"/>
                  </a:lnTo>
                  <a:lnTo>
                    <a:pt x="111" y="676"/>
                  </a:lnTo>
                  <a:lnTo>
                    <a:pt x="111" y="674"/>
                  </a:lnTo>
                  <a:lnTo>
                    <a:pt x="113" y="674"/>
                  </a:lnTo>
                  <a:lnTo>
                    <a:pt x="115" y="674"/>
                  </a:lnTo>
                  <a:lnTo>
                    <a:pt x="115" y="672"/>
                  </a:lnTo>
                  <a:lnTo>
                    <a:pt x="117" y="672"/>
                  </a:lnTo>
                  <a:lnTo>
                    <a:pt x="117" y="670"/>
                  </a:lnTo>
                  <a:lnTo>
                    <a:pt x="119" y="670"/>
                  </a:lnTo>
                  <a:lnTo>
                    <a:pt x="119" y="668"/>
                  </a:lnTo>
                  <a:lnTo>
                    <a:pt x="121" y="668"/>
                  </a:lnTo>
                  <a:lnTo>
                    <a:pt x="121" y="666"/>
                  </a:lnTo>
                  <a:lnTo>
                    <a:pt x="122" y="666"/>
                  </a:lnTo>
                  <a:lnTo>
                    <a:pt x="122" y="664"/>
                  </a:lnTo>
                  <a:lnTo>
                    <a:pt x="124" y="664"/>
                  </a:lnTo>
                  <a:lnTo>
                    <a:pt x="126" y="664"/>
                  </a:lnTo>
                  <a:lnTo>
                    <a:pt x="126" y="662"/>
                  </a:lnTo>
                  <a:lnTo>
                    <a:pt x="128" y="662"/>
                  </a:lnTo>
                  <a:lnTo>
                    <a:pt x="128" y="661"/>
                  </a:lnTo>
                  <a:lnTo>
                    <a:pt x="130" y="661"/>
                  </a:lnTo>
                  <a:lnTo>
                    <a:pt x="130" y="659"/>
                  </a:lnTo>
                  <a:lnTo>
                    <a:pt x="132" y="659"/>
                  </a:lnTo>
                  <a:lnTo>
                    <a:pt x="132" y="657"/>
                  </a:lnTo>
                  <a:lnTo>
                    <a:pt x="134" y="657"/>
                  </a:lnTo>
                  <a:lnTo>
                    <a:pt x="134" y="655"/>
                  </a:lnTo>
                  <a:lnTo>
                    <a:pt x="136" y="655"/>
                  </a:lnTo>
                  <a:lnTo>
                    <a:pt x="136" y="653"/>
                  </a:lnTo>
                  <a:lnTo>
                    <a:pt x="138" y="653"/>
                  </a:lnTo>
                  <a:lnTo>
                    <a:pt x="138" y="651"/>
                  </a:lnTo>
                  <a:lnTo>
                    <a:pt x="138" y="649"/>
                  </a:lnTo>
                  <a:lnTo>
                    <a:pt x="140" y="649"/>
                  </a:lnTo>
                  <a:lnTo>
                    <a:pt x="140" y="647"/>
                  </a:lnTo>
                  <a:lnTo>
                    <a:pt x="142" y="647"/>
                  </a:lnTo>
                  <a:lnTo>
                    <a:pt x="144" y="647"/>
                  </a:lnTo>
                  <a:lnTo>
                    <a:pt x="144" y="645"/>
                  </a:lnTo>
                  <a:lnTo>
                    <a:pt x="146" y="645"/>
                  </a:lnTo>
                  <a:lnTo>
                    <a:pt x="146" y="643"/>
                  </a:lnTo>
                  <a:lnTo>
                    <a:pt x="148" y="643"/>
                  </a:lnTo>
                  <a:lnTo>
                    <a:pt x="150" y="643"/>
                  </a:lnTo>
                  <a:lnTo>
                    <a:pt x="150" y="641"/>
                  </a:lnTo>
                  <a:lnTo>
                    <a:pt x="152" y="641"/>
                  </a:lnTo>
                  <a:lnTo>
                    <a:pt x="154" y="641"/>
                  </a:lnTo>
                  <a:lnTo>
                    <a:pt x="154" y="639"/>
                  </a:lnTo>
                  <a:lnTo>
                    <a:pt x="154" y="637"/>
                  </a:lnTo>
                  <a:lnTo>
                    <a:pt x="156" y="637"/>
                  </a:lnTo>
                  <a:lnTo>
                    <a:pt x="156" y="635"/>
                  </a:lnTo>
                  <a:lnTo>
                    <a:pt x="156" y="633"/>
                  </a:lnTo>
                  <a:lnTo>
                    <a:pt x="156" y="631"/>
                  </a:lnTo>
                  <a:lnTo>
                    <a:pt x="156" y="629"/>
                  </a:lnTo>
                  <a:lnTo>
                    <a:pt x="158" y="629"/>
                  </a:lnTo>
                  <a:lnTo>
                    <a:pt x="158" y="627"/>
                  </a:lnTo>
                  <a:lnTo>
                    <a:pt x="156" y="627"/>
                  </a:lnTo>
                  <a:lnTo>
                    <a:pt x="156" y="625"/>
                  </a:lnTo>
                  <a:lnTo>
                    <a:pt x="158" y="625"/>
                  </a:lnTo>
                  <a:lnTo>
                    <a:pt x="158" y="623"/>
                  </a:lnTo>
                  <a:lnTo>
                    <a:pt x="160" y="623"/>
                  </a:lnTo>
                  <a:lnTo>
                    <a:pt x="162" y="623"/>
                  </a:lnTo>
                  <a:lnTo>
                    <a:pt x="162" y="621"/>
                  </a:lnTo>
                  <a:lnTo>
                    <a:pt x="164" y="621"/>
                  </a:lnTo>
                  <a:lnTo>
                    <a:pt x="166" y="621"/>
                  </a:lnTo>
                  <a:lnTo>
                    <a:pt x="168" y="621"/>
                  </a:lnTo>
                  <a:lnTo>
                    <a:pt x="168" y="619"/>
                  </a:lnTo>
                  <a:lnTo>
                    <a:pt x="168" y="617"/>
                  </a:lnTo>
                  <a:lnTo>
                    <a:pt x="170" y="617"/>
                  </a:lnTo>
                  <a:lnTo>
                    <a:pt x="170" y="615"/>
                  </a:lnTo>
                  <a:lnTo>
                    <a:pt x="172" y="615"/>
                  </a:lnTo>
                  <a:lnTo>
                    <a:pt x="174" y="615"/>
                  </a:lnTo>
                  <a:lnTo>
                    <a:pt x="174" y="613"/>
                  </a:lnTo>
                  <a:lnTo>
                    <a:pt x="176" y="613"/>
                  </a:lnTo>
                  <a:lnTo>
                    <a:pt x="176" y="611"/>
                  </a:lnTo>
                  <a:lnTo>
                    <a:pt x="178" y="611"/>
                  </a:lnTo>
                  <a:lnTo>
                    <a:pt x="180" y="611"/>
                  </a:lnTo>
                  <a:lnTo>
                    <a:pt x="180" y="609"/>
                  </a:lnTo>
                  <a:lnTo>
                    <a:pt x="182" y="609"/>
                  </a:lnTo>
                  <a:lnTo>
                    <a:pt x="182" y="607"/>
                  </a:lnTo>
                  <a:lnTo>
                    <a:pt x="182" y="605"/>
                  </a:lnTo>
                  <a:lnTo>
                    <a:pt x="182" y="603"/>
                  </a:lnTo>
                  <a:lnTo>
                    <a:pt x="184" y="603"/>
                  </a:lnTo>
                  <a:lnTo>
                    <a:pt x="184" y="601"/>
                  </a:lnTo>
                  <a:lnTo>
                    <a:pt x="184" y="599"/>
                  </a:lnTo>
                  <a:lnTo>
                    <a:pt x="186" y="599"/>
                  </a:lnTo>
                  <a:lnTo>
                    <a:pt x="188" y="599"/>
                  </a:lnTo>
                  <a:lnTo>
                    <a:pt x="188" y="597"/>
                  </a:lnTo>
                  <a:lnTo>
                    <a:pt x="190" y="597"/>
                  </a:lnTo>
                  <a:lnTo>
                    <a:pt x="190" y="595"/>
                  </a:lnTo>
                  <a:lnTo>
                    <a:pt x="191" y="595"/>
                  </a:lnTo>
                  <a:lnTo>
                    <a:pt x="191" y="593"/>
                  </a:lnTo>
                  <a:lnTo>
                    <a:pt x="193" y="593"/>
                  </a:lnTo>
                  <a:lnTo>
                    <a:pt x="193" y="592"/>
                  </a:lnTo>
                  <a:lnTo>
                    <a:pt x="191" y="590"/>
                  </a:lnTo>
                  <a:lnTo>
                    <a:pt x="191" y="588"/>
                  </a:lnTo>
                  <a:lnTo>
                    <a:pt x="191" y="586"/>
                  </a:lnTo>
                  <a:lnTo>
                    <a:pt x="190" y="586"/>
                  </a:lnTo>
                  <a:lnTo>
                    <a:pt x="190" y="584"/>
                  </a:lnTo>
                  <a:lnTo>
                    <a:pt x="190" y="582"/>
                  </a:lnTo>
                  <a:lnTo>
                    <a:pt x="188" y="582"/>
                  </a:lnTo>
                  <a:lnTo>
                    <a:pt x="188" y="580"/>
                  </a:lnTo>
                  <a:lnTo>
                    <a:pt x="188" y="578"/>
                  </a:lnTo>
                  <a:lnTo>
                    <a:pt x="188" y="576"/>
                  </a:lnTo>
                  <a:lnTo>
                    <a:pt x="188" y="574"/>
                  </a:lnTo>
                  <a:lnTo>
                    <a:pt x="188" y="572"/>
                  </a:lnTo>
                  <a:lnTo>
                    <a:pt x="188" y="570"/>
                  </a:lnTo>
                  <a:lnTo>
                    <a:pt x="188" y="568"/>
                  </a:lnTo>
                  <a:lnTo>
                    <a:pt x="188" y="566"/>
                  </a:lnTo>
                  <a:lnTo>
                    <a:pt x="190" y="566"/>
                  </a:lnTo>
                  <a:lnTo>
                    <a:pt x="190" y="564"/>
                  </a:lnTo>
                  <a:lnTo>
                    <a:pt x="190" y="562"/>
                  </a:lnTo>
                  <a:lnTo>
                    <a:pt x="190" y="560"/>
                  </a:lnTo>
                  <a:lnTo>
                    <a:pt x="191" y="560"/>
                  </a:lnTo>
                  <a:lnTo>
                    <a:pt x="191" y="558"/>
                  </a:lnTo>
                  <a:lnTo>
                    <a:pt x="193" y="558"/>
                  </a:lnTo>
                  <a:lnTo>
                    <a:pt x="193" y="556"/>
                  </a:lnTo>
                  <a:lnTo>
                    <a:pt x="195" y="556"/>
                  </a:lnTo>
                  <a:lnTo>
                    <a:pt x="195" y="554"/>
                  </a:lnTo>
                  <a:lnTo>
                    <a:pt x="197" y="554"/>
                  </a:lnTo>
                  <a:lnTo>
                    <a:pt x="197" y="552"/>
                  </a:lnTo>
                  <a:lnTo>
                    <a:pt x="199" y="552"/>
                  </a:lnTo>
                  <a:lnTo>
                    <a:pt x="199" y="550"/>
                  </a:lnTo>
                  <a:lnTo>
                    <a:pt x="201" y="550"/>
                  </a:lnTo>
                  <a:lnTo>
                    <a:pt x="201" y="548"/>
                  </a:lnTo>
                  <a:lnTo>
                    <a:pt x="203" y="548"/>
                  </a:lnTo>
                  <a:lnTo>
                    <a:pt x="203" y="546"/>
                  </a:lnTo>
                  <a:lnTo>
                    <a:pt x="205" y="546"/>
                  </a:lnTo>
                  <a:lnTo>
                    <a:pt x="205" y="544"/>
                  </a:lnTo>
                  <a:lnTo>
                    <a:pt x="207" y="544"/>
                  </a:lnTo>
                  <a:lnTo>
                    <a:pt x="207" y="542"/>
                  </a:lnTo>
                  <a:lnTo>
                    <a:pt x="209" y="542"/>
                  </a:lnTo>
                  <a:lnTo>
                    <a:pt x="209" y="540"/>
                  </a:lnTo>
                  <a:lnTo>
                    <a:pt x="211" y="540"/>
                  </a:lnTo>
                  <a:lnTo>
                    <a:pt x="211" y="538"/>
                  </a:lnTo>
                  <a:lnTo>
                    <a:pt x="213" y="538"/>
                  </a:lnTo>
                  <a:lnTo>
                    <a:pt x="215" y="538"/>
                  </a:lnTo>
                  <a:lnTo>
                    <a:pt x="215" y="536"/>
                  </a:lnTo>
                  <a:lnTo>
                    <a:pt x="217" y="536"/>
                  </a:lnTo>
                  <a:lnTo>
                    <a:pt x="217" y="538"/>
                  </a:lnTo>
                  <a:lnTo>
                    <a:pt x="219" y="538"/>
                  </a:lnTo>
                  <a:lnTo>
                    <a:pt x="221" y="538"/>
                  </a:lnTo>
                  <a:lnTo>
                    <a:pt x="223" y="538"/>
                  </a:lnTo>
                  <a:lnTo>
                    <a:pt x="225" y="540"/>
                  </a:lnTo>
                  <a:lnTo>
                    <a:pt x="227" y="540"/>
                  </a:lnTo>
                  <a:lnTo>
                    <a:pt x="229" y="540"/>
                  </a:lnTo>
                  <a:lnTo>
                    <a:pt x="229" y="538"/>
                  </a:lnTo>
                  <a:lnTo>
                    <a:pt x="231" y="538"/>
                  </a:lnTo>
                  <a:lnTo>
                    <a:pt x="231" y="536"/>
                  </a:lnTo>
                  <a:lnTo>
                    <a:pt x="233" y="536"/>
                  </a:lnTo>
                  <a:lnTo>
                    <a:pt x="233" y="538"/>
                  </a:lnTo>
                  <a:lnTo>
                    <a:pt x="235" y="538"/>
                  </a:lnTo>
                  <a:lnTo>
                    <a:pt x="233" y="540"/>
                  </a:lnTo>
                  <a:lnTo>
                    <a:pt x="233" y="542"/>
                  </a:lnTo>
                  <a:lnTo>
                    <a:pt x="233" y="544"/>
                  </a:lnTo>
                  <a:lnTo>
                    <a:pt x="233" y="546"/>
                  </a:lnTo>
                  <a:lnTo>
                    <a:pt x="233" y="548"/>
                  </a:lnTo>
                  <a:lnTo>
                    <a:pt x="231" y="548"/>
                  </a:lnTo>
                  <a:lnTo>
                    <a:pt x="231" y="550"/>
                  </a:lnTo>
                  <a:lnTo>
                    <a:pt x="233" y="550"/>
                  </a:lnTo>
                  <a:lnTo>
                    <a:pt x="235" y="550"/>
                  </a:lnTo>
                  <a:lnTo>
                    <a:pt x="237" y="550"/>
                  </a:lnTo>
                  <a:lnTo>
                    <a:pt x="237" y="552"/>
                  </a:lnTo>
                  <a:lnTo>
                    <a:pt x="239" y="552"/>
                  </a:lnTo>
                  <a:lnTo>
                    <a:pt x="239" y="554"/>
                  </a:lnTo>
                  <a:lnTo>
                    <a:pt x="241" y="554"/>
                  </a:lnTo>
                  <a:lnTo>
                    <a:pt x="243" y="554"/>
                  </a:lnTo>
                  <a:lnTo>
                    <a:pt x="243" y="552"/>
                  </a:lnTo>
                  <a:lnTo>
                    <a:pt x="245" y="552"/>
                  </a:lnTo>
                  <a:lnTo>
                    <a:pt x="247" y="552"/>
                  </a:lnTo>
                  <a:lnTo>
                    <a:pt x="249" y="552"/>
                  </a:lnTo>
                  <a:lnTo>
                    <a:pt x="249" y="554"/>
                  </a:lnTo>
                  <a:lnTo>
                    <a:pt x="251" y="554"/>
                  </a:lnTo>
                  <a:lnTo>
                    <a:pt x="253" y="554"/>
                  </a:lnTo>
                  <a:lnTo>
                    <a:pt x="255" y="554"/>
                  </a:lnTo>
                  <a:lnTo>
                    <a:pt x="257" y="554"/>
                  </a:lnTo>
                  <a:lnTo>
                    <a:pt x="257" y="556"/>
                  </a:lnTo>
                  <a:lnTo>
                    <a:pt x="259" y="556"/>
                  </a:lnTo>
                  <a:lnTo>
                    <a:pt x="260" y="556"/>
                  </a:lnTo>
                  <a:lnTo>
                    <a:pt x="262" y="556"/>
                  </a:lnTo>
                  <a:lnTo>
                    <a:pt x="264" y="556"/>
                  </a:lnTo>
                  <a:lnTo>
                    <a:pt x="266" y="556"/>
                  </a:lnTo>
                  <a:lnTo>
                    <a:pt x="266" y="554"/>
                  </a:lnTo>
                  <a:lnTo>
                    <a:pt x="268" y="554"/>
                  </a:lnTo>
                  <a:lnTo>
                    <a:pt x="270" y="554"/>
                  </a:lnTo>
                  <a:lnTo>
                    <a:pt x="272" y="554"/>
                  </a:lnTo>
                  <a:lnTo>
                    <a:pt x="272" y="552"/>
                  </a:lnTo>
                  <a:lnTo>
                    <a:pt x="274" y="552"/>
                  </a:lnTo>
                  <a:lnTo>
                    <a:pt x="276" y="552"/>
                  </a:lnTo>
                  <a:lnTo>
                    <a:pt x="276" y="550"/>
                  </a:lnTo>
                  <a:lnTo>
                    <a:pt x="276" y="548"/>
                  </a:lnTo>
                  <a:lnTo>
                    <a:pt x="276" y="546"/>
                  </a:lnTo>
                  <a:lnTo>
                    <a:pt x="278" y="546"/>
                  </a:lnTo>
                  <a:lnTo>
                    <a:pt x="278" y="544"/>
                  </a:lnTo>
                  <a:lnTo>
                    <a:pt x="278" y="542"/>
                  </a:lnTo>
                  <a:lnTo>
                    <a:pt x="280" y="542"/>
                  </a:lnTo>
                  <a:lnTo>
                    <a:pt x="280" y="540"/>
                  </a:lnTo>
                  <a:lnTo>
                    <a:pt x="280" y="538"/>
                  </a:lnTo>
                  <a:lnTo>
                    <a:pt x="280" y="536"/>
                  </a:lnTo>
                  <a:lnTo>
                    <a:pt x="280" y="534"/>
                  </a:lnTo>
                  <a:lnTo>
                    <a:pt x="280" y="532"/>
                  </a:lnTo>
                  <a:lnTo>
                    <a:pt x="280" y="530"/>
                  </a:lnTo>
                  <a:lnTo>
                    <a:pt x="282" y="530"/>
                  </a:lnTo>
                  <a:lnTo>
                    <a:pt x="282" y="528"/>
                  </a:lnTo>
                  <a:lnTo>
                    <a:pt x="284" y="528"/>
                  </a:lnTo>
                  <a:lnTo>
                    <a:pt x="284" y="526"/>
                  </a:lnTo>
                  <a:lnTo>
                    <a:pt x="286" y="526"/>
                  </a:lnTo>
                  <a:lnTo>
                    <a:pt x="286" y="525"/>
                  </a:lnTo>
                  <a:lnTo>
                    <a:pt x="288" y="525"/>
                  </a:lnTo>
                  <a:lnTo>
                    <a:pt x="288" y="523"/>
                  </a:lnTo>
                  <a:lnTo>
                    <a:pt x="288" y="521"/>
                  </a:lnTo>
                  <a:lnTo>
                    <a:pt x="288" y="519"/>
                  </a:lnTo>
                  <a:lnTo>
                    <a:pt x="290" y="519"/>
                  </a:lnTo>
                  <a:lnTo>
                    <a:pt x="290" y="517"/>
                  </a:lnTo>
                  <a:lnTo>
                    <a:pt x="292" y="517"/>
                  </a:lnTo>
                  <a:lnTo>
                    <a:pt x="294" y="517"/>
                  </a:lnTo>
                  <a:lnTo>
                    <a:pt x="296" y="517"/>
                  </a:lnTo>
                  <a:lnTo>
                    <a:pt x="296" y="515"/>
                  </a:lnTo>
                  <a:lnTo>
                    <a:pt x="296" y="513"/>
                  </a:lnTo>
                  <a:lnTo>
                    <a:pt x="298" y="513"/>
                  </a:lnTo>
                  <a:lnTo>
                    <a:pt x="298" y="511"/>
                  </a:lnTo>
                  <a:lnTo>
                    <a:pt x="298" y="509"/>
                  </a:lnTo>
                  <a:lnTo>
                    <a:pt x="300" y="507"/>
                  </a:lnTo>
                  <a:lnTo>
                    <a:pt x="300" y="505"/>
                  </a:lnTo>
                  <a:lnTo>
                    <a:pt x="302" y="505"/>
                  </a:lnTo>
                  <a:lnTo>
                    <a:pt x="304" y="505"/>
                  </a:lnTo>
                  <a:lnTo>
                    <a:pt x="306" y="505"/>
                  </a:lnTo>
                  <a:lnTo>
                    <a:pt x="306" y="503"/>
                  </a:lnTo>
                  <a:lnTo>
                    <a:pt x="308" y="505"/>
                  </a:lnTo>
                  <a:lnTo>
                    <a:pt x="308" y="503"/>
                  </a:lnTo>
                  <a:lnTo>
                    <a:pt x="310" y="503"/>
                  </a:lnTo>
                  <a:lnTo>
                    <a:pt x="310" y="501"/>
                  </a:lnTo>
                  <a:lnTo>
                    <a:pt x="310" y="499"/>
                  </a:lnTo>
                  <a:lnTo>
                    <a:pt x="310" y="497"/>
                  </a:lnTo>
                  <a:lnTo>
                    <a:pt x="310" y="495"/>
                  </a:lnTo>
                  <a:lnTo>
                    <a:pt x="310" y="493"/>
                  </a:lnTo>
                  <a:lnTo>
                    <a:pt x="312" y="493"/>
                  </a:lnTo>
                  <a:lnTo>
                    <a:pt x="312" y="491"/>
                  </a:lnTo>
                  <a:lnTo>
                    <a:pt x="312" y="489"/>
                  </a:lnTo>
                  <a:lnTo>
                    <a:pt x="314" y="489"/>
                  </a:lnTo>
                  <a:lnTo>
                    <a:pt x="314" y="487"/>
                  </a:lnTo>
                  <a:lnTo>
                    <a:pt x="316" y="487"/>
                  </a:lnTo>
                  <a:lnTo>
                    <a:pt x="318" y="487"/>
                  </a:lnTo>
                  <a:lnTo>
                    <a:pt x="318" y="485"/>
                  </a:lnTo>
                  <a:lnTo>
                    <a:pt x="318" y="483"/>
                  </a:lnTo>
                  <a:lnTo>
                    <a:pt x="318" y="481"/>
                  </a:lnTo>
                  <a:lnTo>
                    <a:pt x="318" y="479"/>
                  </a:lnTo>
                  <a:lnTo>
                    <a:pt x="318" y="477"/>
                  </a:lnTo>
                  <a:lnTo>
                    <a:pt x="320" y="477"/>
                  </a:lnTo>
                  <a:lnTo>
                    <a:pt x="320" y="475"/>
                  </a:lnTo>
                  <a:lnTo>
                    <a:pt x="320" y="473"/>
                  </a:lnTo>
                  <a:lnTo>
                    <a:pt x="322" y="473"/>
                  </a:lnTo>
                  <a:lnTo>
                    <a:pt x="322" y="471"/>
                  </a:lnTo>
                  <a:lnTo>
                    <a:pt x="324" y="471"/>
                  </a:lnTo>
                  <a:lnTo>
                    <a:pt x="324" y="469"/>
                  </a:lnTo>
                  <a:lnTo>
                    <a:pt x="326" y="469"/>
                  </a:lnTo>
                  <a:lnTo>
                    <a:pt x="328" y="467"/>
                  </a:lnTo>
                  <a:lnTo>
                    <a:pt x="329" y="467"/>
                  </a:lnTo>
                  <a:lnTo>
                    <a:pt x="329" y="465"/>
                  </a:lnTo>
                  <a:lnTo>
                    <a:pt x="331" y="465"/>
                  </a:lnTo>
                  <a:lnTo>
                    <a:pt x="331" y="463"/>
                  </a:lnTo>
                  <a:lnTo>
                    <a:pt x="333" y="463"/>
                  </a:lnTo>
                  <a:lnTo>
                    <a:pt x="333" y="461"/>
                  </a:lnTo>
                  <a:lnTo>
                    <a:pt x="335" y="461"/>
                  </a:lnTo>
                  <a:lnTo>
                    <a:pt x="335" y="459"/>
                  </a:lnTo>
                  <a:lnTo>
                    <a:pt x="335" y="458"/>
                  </a:lnTo>
                  <a:lnTo>
                    <a:pt x="335" y="456"/>
                  </a:lnTo>
                  <a:lnTo>
                    <a:pt x="335" y="454"/>
                  </a:lnTo>
                  <a:lnTo>
                    <a:pt x="333" y="454"/>
                  </a:lnTo>
                  <a:lnTo>
                    <a:pt x="333" y="452"/>
                  </a:lnTo>
                  <a:lnTo>
                    <a:pt x="333" y="450"/>
                  </a:lnTo>
                  <a:lnTo>
                    <a:pt x="333" y="448"/>
                  </a:lnTo>
                  <a:lnTo>
                    <a:pt x="335" y="448"/>
                  </a:lnTo>
                  <a:lnTo>
                    <a:pt x="335" y="446"/>
                  </a:lnTo>
                  <a:lnTo>
                    <a:pt x="335" y="444"/>
                  </a:lnTo>
                  <a:lnTo>
                    <a:pt x="333" y="444"/>
                  </a:lnTo>
                  <a:lnTo>
                    <a:pt x="333" y="442"/>
                  </a:lnTo>
                  <a:lnTo>
                    <a:pt x="333" y="440"/>
                  </a:lnTo>
                  <a:lnTo>
                    <a:pt x="333" y="438"/>
                  </a:lnTo>
                  <a:lnTo>
                    <a:pt x="333" y="436"/>
                  </a:lnTo>
                  <a:lnTo>
                    <a:pt x="333" y="434"/>
                  </a:lnTo>
                  <a:lnTo>
                    <a:pt x="333" y="432"/>
                  </a:lnTo>
                  <a:lnTo>
                    <a:pt x="333" y="430"/>
                  </a:lnTo>
                  <a:lnTo>
                    <a:pt x="331" y="428"/>
                  </a:lnTo>
                  <a:lnTo>
                    <a:pt x="331" y="426"/>
                  </a:lnTo>
                  <a:lnTo>
                    <a:pt x="331" y="424"/>
                  </a:lnTo>
                  <a:lnTo>
                    <a:pt x="333" y="424"/>
                  </a:lnTo>
                  <a:lnTo>
                    <a:pt x="333" y="426"/>
                  </a:lnTo>
                  <a:lnTo>
                    <a:pt x="335" y="426"/>
                  </a:lnTo>
                  <a:lnTo>
                    <a:pt x="335" y="424"/>
                  </a:lnTo>
                  <a:lnTo>
                    <a:pt x="337" y="424"/>
                  </a:lnTo>
                  <a:lnTo>
                    <a:pt x="339" y="422"/>
                  </a:lnTo>
                  <a:lnTo>
                    <a:pt x="341" y="422"/>
                  </a:lnTo>
                  <a:lnTo>
                    <a:pt x="341" y="424"/>
                  </a:lnTo>
                  <a:lnTo>
                    <a:pt x="343" y="424"/>
                  </a:lnTo>
                  <a:lnTo>
                    <a:pt x="345" y="422"/>
                  </a:lnTo>
                  <a:lnTo>
                    <a:pt x="347" y="422"/>
                  </a:lnTo>
                  <a:lnTo>
                    <a:pt x="349" y="422"/>
                  </a:lnTo>
                  <a:lnTo>
                    <a:pt x="349" y="420"/>
                  </a:lnTo>
                  <a:lnTo>
                    <a:pt x="351" y="420"/>
                  </a:lnTo>
                  <a:lnTo>
                    <a:pt x="351" y="422"/>
                  </a:lnTo>
                  <a:lnTo>
                    <a:pt x="351" y="420"/>
                  </a:lnTo>
                  <a:lnTo>
                    <a:pt x="353" y="420"/>
                  </a:lnTo>
                  <a:lnTo>
                    <a:pt x="355" y="420"/>
                  </a:lnTo>
                  <a:lnTo>
                    <a:pt x="357" y="420"/>
                  </a:lnTo>
                  <a:lnTo>
                    <a:pt x="359" y="422"/>
                  </a:lnTo>
                  <a:lnTo>
                    <a:pt x="361" y="422"/>
                  </a:lnTo>
                  <a:lnTo>
                    <a:pt x="361" y="420"/>
                  </a:lnTo>
                  <a:lnTo>
                    <a:pt x="363" y="420"/>
                  </a:lnTo>
                  <a:lnTo>
                    <a:pt x="365" y="420"/>
                  </a:lnTo>
                  <a:lnTo>
                    <a:pt x="365" y="418"/>
                  </a:lnTo>
                  <a:lnTo>
                    <a:pt x="367" y="418"/>
                  </a:lnTo>
                  <a:lnTo>
                    <a:pt x="367" y="416"/>
                  </a:lnTo>
                  <a:lnTo>
                    <a:pt x="367" y="414"/>
                  </a:lnTo>
                  <a:lnTo>
                    <a:pt x="367" y="412"/>
                  </a:lnTo>
                  <a:lnTo>
                    <a:pt x="367" y="410"/>
                  </a:lnTo>
                  <a:lnTo>
                    <a:pt x="367" y="408"/>
                  </a:lnTo>
                  <a:lnTo>
                    <a:pt x="369" y="408"/>
                  </a:lnTo>
                  <a:lnTo>
                    <a:pt x="371" y="406"/>
                  </a:lnTo>
                  <a:lnTo>
                    <a:pt x="373" y="404"/>
                  </a:lnTo>
                  <a:lnTo>
                    <a:pt x="375" y="404"/>
                  </a:lnTo>
                  <a:lnTo>
                    <a:pt x="375" y="402"/>
                  </a:lnTo>
                  <a:lnTo>
                    <a:pt x="375" y="400"/>
                  </a:lnTo>
                  <a:lnTo>
                    <a:pt x="377" y="400"/>
                  </a:lnTo>
                  <a:lnTo>
                    <a:pt x="377" y="398"/>
                  </a:lnTo>
                  <a:lnTo>
                    <a:pt x="377" y="396"/>
                  </a:lnTo>
                  <a:lnTo>
                    <a:pt x="379" y="396"/>
                  </a:lnTo>
                  <a:lnTo>
                    <a:pt x="381" y="396"/>
                  </a:lnTo>
                  <a:lnTo>
                    <a:pt x="381" y="398"/>
                  </a:lnTo>
                  <a:lnTo>
                    <a:pt x="381" y="396"/>
                  </a:lnTo>
                  <a:lnTo>
                    <a:pt x="383" y="396"/>
                  </a:lnTo>
                  <a:lnTo>
                    <a:pt x="383" y="394"/>
                  </a:lnTo>
                  <a:lnTo>
                    <a:pt x="385" y="394"/>
                  </a:lnTo>
                  <a:lnTo>
                    <a:pt x="387" y="394"/>
                  </a:lnTo>
                  <a:lnTo>
                    <a:pt x="389" y="394"/>
                  </a:lnTo>
                  <a:lnTo>
                    <a:pt x="389" y="396"/>
                  </a:lnTo>
                  <a:lnTo>
                    <a:pt x="391" y="396"/>
                  </a:lnTo>
                  <a:lnTo>
                    <a:pt x="393" y="396"/>
                  </a:lnTo>
                  <a:lnTo>
                    <a:pt x="395" y="396"/>
                  </a:lnTo>
                  <a:lnTo>
                    <a:pt x="397" y="396"/>
                  </a:lnTo>
                  <a:lnTo>
                    <a:pt x="397" y="394"/>
                  </a:lnTo>
                  <a:lnTo>
                    <a:pt x="398" y="394"/>
                  </a:lnTo>
                  <a:lnTo>
                    <a:pt x="398" y="396"/>
                  </a:lnTo>
                  <a:lnTo>
                    <a:pt x="400" y="396"/>
                  </a:lnTo>
                  <a:lnTo>
                    <a:pt x="402" y="396"/>
                  </a:lnTo>
                  <a:lnTo>
                    <a:pt x="402" y="398"/>
                  </a:lnTo>
                  <a:lnTo>
                    <a:pt x="402" y="396"/>
                  </a:lnTo>
                  <a:lnTo>
                    <a:pt x="404" y="396"/>
                  </a:lnTo>
                  <a:lnTo>
                    <a:pt x="404" y="394"/>
                  </a:lnTo>
                  <a:lnTo>
                    <a:pt x="404" y="392"/>
                  </a:lnTo>
                  <a:lnTo>
                    <a:pt x="406" y="392"/>
                  </a:lnTo>
                  <a:lnTo>
                    <a:pt x="406" y="391"/>
                  </a:lnTo>
                  <a:lnTo>
                    <a:pt x="404" y="391"/>
                  </a:lnTo>
                  <a:lnTo>
                    <a:pt x="406" y="391"/>
                  </a:lnTo>
                  <a:lnTo>
                    <a:pt x="406" y="389"/>
                  </a:lnTo>
                  <a:lnTo>
                    <a:pt x="408" y="389"/>
                  </a:lnTo>
                  <a:lnTo>
                    <a:pt x="408" y="387"/>
                  </a:lnTo>
                  <a:lnTo>
                    <a:pt x="410" y="387"/>
                  </a:lnTo>
                  <a:lnTo>
                    <a:pt x="410" y="385"/>
                  </a:lnTo>
                  <a:lnTo>
                    <a:pt x="412" y="385"/>
                  </a:lnTo>
                  <a:lnTo>
                    <a:pt x="414" y="385"/>
                  </a:lnTo>
                  <a:lnTo>
                    <a:pt x="414" y="383"/>
                  </a:lnTo>
                  <a:lnTo>
                    <a:pt x="414" y="381"/>
                  </a:lnTo>
                  <a:lnTo>
                    <a:pt x="414" y="379"/>
                  </a:lnTo>
                  <a:lnTo>
                    <a:pt x="414" y="377"/>
                  </a:lnTo>
                  <a:lnTo>
                    <a:pt x="414" y="375"/>
                  </a:lnTo>
                  <a:lnTo>
                    <a:pt x="416" y="375"/>
                  </a:lnTo>
                  <a:lnTo>
                    <a:pt x="418" y="375"/>
                  </a:lnTo>
                  <a:lnTo>
                    <a:pt x="418" y="373"/>
                  </a:lnTo>
                  <a:lnTo>
                    <a:pt x="420" y="373"/>
                  </a:lnTo>
                  <a:lnTo>
                    <a:pt x="422" y="373"/>
                  </a:lnTo>
                  <a:lnTo>
                    <a:pt x="424" y="371"/>
                  </a:lnTo>
                  <a:lnTo>
                    <a:pt x="426" y="371"/>
                  </a:lnTo>
                  <a:lnTo>
                    <a:pt x="426" y="369"/>
                  </a:lnTo>
                  <a:lnTo>
                    <a:pt x="426" y="367"/>
                  </a:lnTo>
                  <a:lnTo>
                    <a:pt x="428" y="365"/>
                  </a:lnTo>
                  <a:lnTo>
                    <a:pt x="428" y="363"/>
                  </a:lnTo>
                  <a:lnTo>
                    <a:pt x="430" y="363"/>
                  </a:lnTo>
                  <a:lnTo>
                    <a:pt x="430" y="361"/>
                  </a:lnTo>
                  <a:lnTo>
                    <a:pt x="432" y="361"/>
                  </a:lnTo>
                  <a:lnTo>
                    <a:pt x="434" y="361"/>
                  </a:lnTo>
                  <a:lnTo>
                    <a:pt x="434" y="359"/>
                  </a:lnTo>
                  <a:lnTo>
                    <a:pt x="436" y="357"/>
                  </a:lnTo>
                  <a:lnTo>
                    <a:pt x="436" y="355"/>
                  </a:lnTo>
                  <a:lnTo>
                    <a:pt x="436" y="353"/>
                  </a:lnTo>
                  <a:lnTo>
                    <a:pt x="434" y="353"/>
                  </a:lnTo>
                  <a:lnTo>
                    <a:pt x="434" y="351"/>
                  </a:lnTo>
                  <a:lnTo>
                    <a:pt x="434" y="349"/>
                  </a:lnTo>
                  <a:lnTo>
                    <a:pt x="434" y="347"/>
                  </a:lnTo>
                  <a:lnTo>
                    <a:pt x="432" y="347"/>
                  </a:lnTo>
                  <a:lnTo>
                    <a:pt x="432" y="345"/>
                  </a:lnTo>
                  <a:lnTo>
                    <a:pt x="434" y="345"/>
                  </a:lnTo>
                  <a:lnTo>
                    <a:pt x="434" y="343"/>
                  </a:lnTo>
                  <a:lnTo>
                    <a:pt x="432" y="343"/>
                  </a:lnTo>
                  <a:lnTo>
                    <a:pt x="432" y="341"/>
                  </a:lnTo>
                  <a:lnTo>
                    <a:pt x="430" y="341"/>
                  </a:lnTo>
                  <a:lnTo>
                    <a:pt x="430" y="339"/>
                  </a:lnTo>
                  <a:lnTo>
                    <a:pt x="430" y="337"/>
                  </a:lnTo>
                  <a:lnTo>
                    <a:pt x="428" y="337"/>
                  </a:lnTo>
                  <a:lnTo>
                    <a:pt x="428" y="335"/>
                  </a:lnTo>
                  <a:lnTo>
                    <a:pt x="426" y="335"/>
                  </a:lnTo>
                  <a:lnTo>
                    <a:pt x="424" y="335"/>
                  </a:lnTo>
                  <a:lnTo>
                    <a:pt x="422" y="335"/>
                  </a:lnTo>
                  <a:lnTo>
                    <a:pt x="420" y="335"/>
                  </a:lnTo>
                  <a:lnTo>
                    <a:pt x="420" y="333"/>
                  </a:lnTo>
                  <a:lnTo>
                    <a:pt x="418" y="333"/>
                  </a:lnTo>
                  <a:lnTo>
                    <a:pt x="418" y="331"/>
                  </a:lnTo>
                  <a:lnTo>
                    <a:pt x="418" y="329"/>
                  </a:lnTo>
                  <a:lnTo>
                    <a:pt x="416" y="329"/>
                  </a:lnTo>
                  <a:lnTo>
                    <a:pt x="414" y="329"/>
                  </a:lnTo>
                  <a:lnTo>
                    <a:pt x="414" y="327"/>
                  </a:lnTo>
                  <a:lnTo>
                    <a:pt x="414" y="329"/>
                  </a:lnTo>
                  <a:lnTo>
                    <a:pt x="412" y="329"/>
                  </a:lnTo>
                  <a:lnTo>
                    <a:pt x="410" y="329"/>
                  </a:lnTo>
                  <a:lnTo>
                    <a:pt x="408" y="329"/>
                  </a:lnTo>
                  <a:lnTo>
                    <a:pt x="406" y="329"/>
                  </a:lnTo>
                  <a:lnTo>
                    <a:pt x="408" y="327"/>
                  </a:lnTo>
                  <a:lnTo>
                    <a:pt x="408" y="325"/>
                  </a:lnTo>
                  <a:lnTo>
                    <a:pt x="406" y="325"/>
                  </a:lnTo>
                  <a:lnTo>
                    <a:pt x="404" y="325"/>
                  </a:lnTo>
                  <a:lnTo>
                    <a:pt x="402" y="324"/>
                  </a:lnTo>
                  <a:lnTo>
                    <a:pt x="402" y="322"/>
                  </a:lnTo>
                  <a:lnTo>
                    <a:pt x="402" y="320"/>
                  </a:lnTo>
                  <a:lnTo>
                    <a:pt x="402" y="318"/>
                  </a:lnTo>
                  <a:lnTo>
                    <a:pt x="400" y="318"/>
                  </a:lnTo>
                  <a:lnTo>
                    <a:pt x="398" y="318"/>
                  </a:lnTo>
                  <a:lnTo>
                    <a:pt x="398" y="320"/>
                  </a:lnTo>
                  <a:lnTo>
                    <a:pt x="397" y="320"/>
                  </a:lnTo>
                  <a:lnTo>
                    <a:pt x="397" y="318"/>
                  </a:lnTo>
                  <a:lnTo>
                    <a:pt x="395" y="318"/>
                  </a:lnTo>
                  <a:lnTo>
                    <a:pt x="395" y="316"/>
                  </a:lnTo>
                  <a:lnTo>
                    <a:pt x="395" y="314"/>
                  </a:lnTo>
                  <a:lnTo>
                    <a:pt x="395" y="312"/>
                  </a:lnTo>
                  <a:lnTo>
                    <a:pt x="393" y="312"/>
                  </a:lnTo>
                  <a:lnTo>
                    <a:pt x="393" y="310"/>
                  </a:lnTo>
                  <a:lnTo>
                    <a:pt x="393" y="312"/>
                  </a:lnTo>
                  <a:lnTo>
                    <a:pt x="391" y="312"/>
                  </a:lnTo>
                  <a:lnTo>
                    <a:pt x="391" y="310"/>
                  </a:lnTo>
                  <a:lnTo>
                    <a:pt x="389" y="310"/>
                  </a:lnTo>
                  <a:lnTo>
                    <a:pt x="389" y="308"/>
                  </a:lnTo>
                  <a:lnTo>
                    <a:pt x="387" y="308"/>
                  </a:lnTo>
                  <a:lnTo>
                    <a:pt x="387" y="306"/>
                  </a:lnTo>
                  <a:lnTo>
                    <a:pt x="385" y="306"/>
                  </a:lnTo>
                  <a:lnTo>
                    <a:pt x="385" y="304"/>
                  </a:lnTo>
                  <a:lnTo>
                    <a:pt x="383" y="304"/>
                  </a:lnTo>
                  <a:lnTo>
                    <a:pt x="383" y="306"/>
                  </a:lnTo>
                  <a:lnTo>
                    <a:pt x="381" y="306"/>
                  </a:lnTo>
                  <a:lnTo>
                    <a:pt x="379" y="306"/>
                  </a:lnTo>
                  <a:lnTo>
                    <a:pt x="379" y="304"/>
                  </a:lnTo>
                  <a:lnTo>
                    <a:pt x="377" y="304"/>
                  </a:lnTo>
                  <a:lnTo>
                    <a:pt x="377" y="302"/>
                  </a:lnTo>
                  <a:lnTo>
                    <a:pt x="375" y="302"/>
                  </a:lnTo>
                  <a:lnTo>
                    <a:pt x="375" y="300"/>
                  </a:lnTo>
                  <a:lnTo>
                    <a:pt x="373" y="300"/>
                  </a:lnTo>
                  <a:lnTo>
                    <a:pt x="371" y="300"/>
                  </a:lnTo>
                  <a:lnTo>
                    <a:pt x="371" y="298"/>
                  </a:lnTo>
                  <a:lnTo>
                    <a:pt x="371" y="296"/>
                  </a:lnTo>
                  <a:lnTo>
                    <a:pt x="371" y="294"/>
                  </a:lnTo>
                  <a:lnTo>
                    <a:pt x="371" y="292"/>
                  </a:lnTo>
                  <a:lnTo>
                    <a:pt x="369" y="292"/>
                  </a:lnTo>
                  <a:lnTo>
                    <a:pt x="369" y="290"/>
                  </a:lnTo>
                  <a:lnTo>
                    <a:pt x="367" y="290"/>
                  </a:lnTo>
                  <a:lnTo>
                    <a:pt x="367" y="288"/>
                  </a:lnTo>
                  <a:lnTo>
                    <a:pt x="365" y="288"/>
                  </a:lnTo>
                  <a:lnTo>
                    <a:pt x="365" y="286"/>
                  </a:lnTo>
                  <a:lnTo>
                    <a:pt x="363" y="286"/>
                  </a:lnTo>
                  <a:lnTo>
                    <a:pt x="363" y="284"/>
                  </a:lnTo>
                  <a:lnTo>
                    <a:pt x="361" y="282"/>
                  </a:lnTo>
                  <a:lnTo>
                    <a:pt x="361" y="280"/>
                  </a:lnTo>
                  <a:lnTo>
                    <a:pt x="359" y="280"/>
                  </a:lnTo>
                  <a:lnTo>
                    <a:pt x="359" y="278"/>
                  </a:lnTo>
                  <a:lnTo>
                    <a:pt x="359" y="276"/>
                  </a:lnTo>
                  <a:lnTo>
                    <a:pt x="359" y="274"/>
                  </a:lnTo>
                  <a:lnTo>
                    <a:pt x="359" y="272"/>
                  </a:lnTo>
                  <a:lnTo>
                    <a:pt x="359" y="270"/>
                  </a:lnTo>
                  <a:lnTo>
                    <a:pt x="359" y="268"/>
                  </a:lnTo>
                  <a:lnTo>
                    <a:pt x="357" y="268"/>
                  </a:lnTo>
                  <a:lnTo>
                    <a:pt x="357" y="266"/>
                  </a:lnTo>
                  <a:lnTo>
                    <a:pt x="357" y="264"/>
                  </a:lnTo>
                  <a:lnTo>
                    <a:pt x="357" y="262"/>
                  </a:lnTo>
                  <a:lnTo>
                    <a:pt x="357" y="260"/>
                  </a:lnTo>
                  <a:lnTo>
                    <a:pt x="359" y="260"/>
                  </a:lnTo>
                  <a:lnTo>
                    <a:pt x="359" y="258"/>
                  </a:lnTo>
                  <a:lnTo>
                    <a:pt x="359" y="257"/>
                  </a:lnTo>
                  <a:lnTo>
                    <a:pt x="361" y="257"/>
                  </a:lnTo>
                  <a:lnTo>
                    <a:pt x="361" y="255"/>
                  </a:lnTo>
                  <a:lnTo>
                    <a:pt x="363" y="255"/>
                  </a:lnTo>
                  <a:lnTo>
                    <a:pt x="363" y="253"/>
                  </a:lnTo>
                  <a:lnTo>
                    <a:pt x="365" y="253"/>
                  </a:lnTo>
                  <a:lnTo>
                    <a:pt x="367" y="253"/>
                  </a:lnTo>
                  <a:lnTo>
                    <a:pt x="367" y="251"/>
                  </a:lnTo>
                  <a:lnTo>
                    <a:pt x="369" y="251"/>
                  </a:lnTo>
                  <a:lnTo>
                    <a:pt x="369" y="253"/>
                  </a:lnTo>
                  <a:lnTo>
                    <a:pt x="371" y="253"/>
                  </a:lnTo>
                  <a:lnTo>
                    <a:pt x="373" y="253"/>
                  </a:lnTo>
                  <a:lnTo>
                    <a:pt x="371" y="253"/>
                  </a:lnTo>
                  <a:lnTo>
                    <a:pt x="371" y="251"/>
                  </a:lnTo>
                  <a:lnTo>
                    <a:pt x="371" y="249"/>
                  </a:lnTo>
                  <a:lnTo>
                    <a:pt x="369" y="249"/>
                  </a:lnTo>
                  <a:lnTo>
                    <a:pt x="367" y="249"/>
                  </a:lnTo>
                  <a:lnTo>
                    <a:pt x="365" y="247"/>
                  </a:lnTo>
                  <a:lnTo>
                    <a:pt x="365" y="245"/>
                  </a:lnTo>
                  <a:lnTo>
                    <a:pt x="365" y="243"/>
                  </a:lnTo>
                  <a:lnTo>
                    <a:pt x="363" y="243"/>
                  </a:lnTo>
                  <a:lnTo>
                    <a:pt x="365" y="243"/>
                  </a:lnTo>
                  <a:lnTo>
                    <a:pt x="365" y="241"/>
                  </a:lnTo>
                  <a:lnTo>
                    <a:pt x="365" y="239"/>
                  </a:lnTo>
                  <a:lnTo>
                    <a:pt x="363" y="239"/>
                  </a:lnTo>
                  <a:lnTo>
                    <a:pt x="363" y="237"/>
                  </a:lnTo>
                  <a:lnTo>
                    <a:pt x="365" y="237"/>
                  </a:lnTo>
                  <a:lnTo>
                    <a:pt x="365" y="235"/>
                  </a:lnTo>
                  <a:lnTo>
                    <a:pt x="365" y="233"/>
                  </a:lnTo>
                  <a:lnTo>
                    <a:pt x="363" y="231"/>
                  </a:lnTo>
                  <a:lnTo>
                    <a:pt x="361" y="231"/>
                  </a:lnTo>
                  <a:lnTo>
                    <a:pt x="361" y="229"/>
                  </a:lnTo>
                  <a:lnTo>
                    <a:pt x="361" y="227"/>
                  </a:lnTo>
                  <a:lnTo>
                    <a:pt x="363" y="227"/>
                  </a:lnTo>
                  <a:lnTo>
                    <a:pt x="363" y="225"/>
                  </a:lnTo>
                  <a:lnTo>
                    <a:pt x="365" y="225"/>
                  </a:lnTo>
                  <a:lnTo>
                    <a:pt x="365" y="223"/>
                  </a:lnTo>
                  <a:lnTo>
                    <a:pt x="365" y="221"/>
                  </a:lnTo>
                  <a:lnTo>
                    <a:pt x="367" y="221"/>
                  </a:lnTo>
                  <a:lnTo>
                    <a:pt x="367" y="219"/>
                  </a:lnTo>
                  <a:lnTo>
                    <a:pt x="367" y="217"/>
                  </a:lnTo>
                  <a:lnTo>
                    <a:pt x="367" y="215"/>
                  </a:lnTo>
                  <a:lnTo>
                    <a:pt x="367" y="213"/>
                  </a:lnTo>
                  <a:lnTo>
                    <a:pt x="369" y="213"/>
                  </a:lnTo>
                  <a:lnTo>
                    <a:pt x="371" y="213"/>
                  </a:lnTo>
                  <a:lnTo>
                    <a:pt x="373" y="213"/>
                  </a:lnTo>
                  <a:lnTo>
                    <a:pt x="373" y="211"/>
                  </a:lnTo>
                  <a:lnTo>
                    <a:pt x="373" y="209"/>
                  </a:lnTo>
                  <a:lnTo>
                    <a:pt x="373" y="207"/>
                  </a:lnTo>
                  <a:lnTo>
                    <a:pt x="373" y="205"/>
                  </a:lnTo>
                  <a:lnTo>
                    <a:pt x="375" y="205"/>
                  </a:lnTo>
                  <a:lnTo>
                    <a:pt x="377" y="205"/>
                  </a:lnTo>
                  <a:lnTo>
                    <a:pt x="377" y="207"/>
                  </a:lnTo>
                  <a:lnTo>
                    <a:pt x="379" y="207"/>
                  </a:lnTo>
                  <a:lnTo>
                    <a:pt x="379" y="205"/>
                  </a:lnTo>
                  <a:lnTo>
                    <a:pt x="379" y="203"/>
                  </a:lnTo>
                  <a:lnTo>
                    <a:pt x="381" y="203"/>
                  </a:lnTo>
                  <a:lnTo>
                    <a:pt x="383" y="203"/>
                  </a:lnTo>
                  <a:lnTo>
                    <a:pt x="385" y="203"/>
                  </a:lnTo>
                  <a:lnTo>
                    <a:pt x="385" y="201"/>
                  </a:lnTo>
                  <a:lnTo>
                    <a:pt x="385" y="199"/>
                  </a:lnTo>
                  <a:lnTo>
                    <a:pt x="387" y="199"/>
                  </a:lnTo>
                  <a:lnTo>
                    <a:pt x="387" y="197"/>
                  </a:lnTo>
                  <a:lnTo>
                    <a:pt x="387" y="195"/>
                  </a:lnTo>
                  <a:lnTo>
                    <a:pt x="389" y="195"/>
                  </a:lnTo>
                  <a:lnTo>
                    <a:pt x="389" y="193"/>
                  </a:lnTo>
                  <a:lnTo>
                    <a:pt x="391" y="193"/>
                  </a:lnTo>
                  <a:lnTo>
                    <a:pt x="391" y="191"/>
                  </a:lnTo>
                  <a:lnTo>
                    <a:pt x="391" y="190"/>
                  </a:lnTo>
                  <a:lnTo>
                    <a:pt x="391" y="188"/>
                  </a:lnTo>
                  <a:lnTo>
                    <a:pt x="391" y="186"/>
                  </a:lnTo>
                  <a:lnTo>
                    <a:pt x="393" y="186"/>
                  </a:lnTo>
                  <a:lnTo>
                    <a:pt x="393" y="184"/>
                  </a:lnTo>
                  <a:lnTo>
                    <a:pt x="395" y="184"/>
                  </a:lnTo>
                  <a:lnTo>
                    <a:pt x="395" y="182"/>
                  </a:lnTo>
                  <a:lnTo>
                    <a:pt x="393" y="182"/>
                  </a:lnTo>
                  <a:lnTo>
                    <a:pt x="393" y="180"/>
                  </a:lnTo>
                  <a:lnTo>
                    <a:pt x="395" y="180"/>
                  </a:lnTo>
                  <a:lnTo>
                    <a:pt x="395" y="178"/>
                  </a:lnTo>
                  <a:lnTo>
                    <a:pt x="397" y="178"/>
                  </a:lnTo>
                  <a:lnTo>
                    <a:pt x="397" y="176"/>
                  </a:lnTo>
                  <a:lnTo>
                    <a:pt x="398" y="176"/>
                  </a:lnTo>
                  <a:lnTo>
                    <a:pt x="398" y="174"/>
                  </a:lnTo>
                  <a:lnTo>
                    <a:pt x="398" y="172"/>
                  </a:lnTo>
                  <a:lnTo>
                    <a:pt x="397" y="172"/>
                  </a:lnTo>
                  <a:lnTo>
                    <a:pt x="398" y="172"/>
                  </a:lnTo>
                  <a:lnTo>
                    <a:pt x="398" y="170"/>
                  </a:lnTo>
                  <a:lnTo>
                    <a:pt x="400" y="170"/>
                  </a:lnTo>
                  <a:lnTo>
                    <a:pt x="400" y="168"/>
                  </a:lnTo>
                  <a:lnTo>
                    <a:pt x="402" y="168"/>
                  </a:lnTo>
                  <a:lnTo>
                    <a:pt x="402" y="166"/>
                  </a:lnTo>
                  <a:lnTo>
                    <a:pt x="400" y="166"/>
                  </a:lnTo>
                  <a:lnTo>
                    <a:pt x="400" y="164"/>
                  </a:lnTo>
                  <a:lnTo>
                    <a:pt x="400" y="162"/>
                  </a:lnTo>
                  <a:lnTo>
                    <a:pt x="402" y="162"/>
                  </a:lnTo>
                  <a:lnTo>
                    <a:pt x="402" y="160"/>
                  </a:lnTo>
                  <a:lnTo>
                    <a:pt x="402" y="158"/>
                  </a:lnTo>
                  <a:lnTo>
                    <a:pt x="404" y="158"/>
                  </a:lnTo>
                  <a:lnTo>
                    <a:pt x="404" y="156"/>
                  </a:lnTo>
                  <a:lnTo>
                    <a:pt x="406" y="156"/>
                  </a:lnTo>
                  <a:lnTo>
                    <a:pt x="406" y="154"/>
                  </a:lnTo>
                  <a:lnTo>
                    <a:pt x="404" y="154"/>
                  </a:lnTo>
                  <a:lnTo>
                    <a:pt x="404" y="156"/>
                  </a:lnTo>
                  <a:lnTo>
                    <a:pt x="404" y="154"/>
                  </a:lnTo>
                  <a:lnTo>
                    <a:pt x="402" y="154"/>
                  </a:lnTo>
                  <a:lnTo>
                    <a:pt x="402" y="152"/>
                  </a:lnTo>
                  <a:lnTo>
                    <a:pt x="400" y="152"/>
                  </a:lnTo>
                  <a:lnTo>
                    <a:pt x="400" y="150"/>
                  </a:lnTo>
                  <a:lnTo>
                    <a:pt x="402" y="150"/>
                  </a:lnTo>
                  <a:lnTo>
                    <a:pt x="404" y="150"/>
                  </a:lnTo>
                  <a:lnTo>
                    <a:pt x="404" y="148"/>
                  </a:lnTo>
                  <a:lnTo>
                    <a:pt x="404" y="146"/>
                  </a:lnTo>
                  <a:lnTo>
                    <a:pt x="404" y="144"/>
                  </a:lnTo>
                  <a:lnTo>
                    <a:pt x="406" y="144"/>
                  </a:lnTo>
                  <a:lnTo>
                    <a:pt x="406" y="142"/>
                  </a:lnTo>
                  <a:lnTo>
                    <a:pt x="408" y="142"/>
                  </a:lnTo>
                  <a:lnTo>
                    <a:pt x="410" y="142"/>
                  </a:lnTo>
                  <a:lnTo>
                    <a:pt x="410" y="140"/>
                  </a:lnTo>
                  <a:lnTo>
                    <a:pt x="412" y="140"/>
                  </a:lnTo>
                  <a:lnTo>
                    <a:pt x="412" y="138"/>
                  </a:lnTo>
                  <a:lnTo>
                    <a:pt x="412" y="136"/>
                  </a:lnTo>
                  <a:lnTo>
                    <a:pt x="412" y="134"/>
                  </a:lnTo>
                  <a:lnTo>
                    <a:pt x="412" y="132"/>
                  </a:lnTo>
                  <a:lnTo>
                    <a:pt x="414" y="130"/>
                  </a:lnTo>
                  <a:lnTo>
                    <a:pt x="416" y="128"/>
                  </a:lnTo>
                  <a:lnTo>
                    <a:pt x="416" y="126"/>
                  </a:lnTo>
                  <a:lnTo>
                    <a:pt x="418" y="126"/>
                  </a:lnTo>
                  <a:lnTo>
                    <a:pt x="420" y="126"/>
                  </a:lnTo>
                  <a:lnTo>
                    <a:pt x="420" y="128"/>
                  </a:lnTo>
                  <a:lnTo>
                    <a:pt x="422" y="128"/>
                  </a:lnTo>
                  <a:lnTo>
                    <a:pt x="422" y="130"/>
                  </a:lnTo>
                  <a:lnTo>
                    <a:pt x="422" y="132"/>
                  </a:lnTo>
                  <a:lnTo>
                    <a:pt x="424" y="132"/>
                  </a:lnTo>
                  <a:lnTo>
                    <a:pt x="424" y="134"/>
                  </a:lnTo>
                  <a:lnTo>
                    <a:pt x="424" y="136"/>
                  </a:lnTo>
                  <a:lnTo>
                    <a:pt x="426" y="136"/>
                  </a:lnTo>
                  <a:lnTo>
                    <a:pt x="428" y="136"/>
                  </a:lnTo>
                  <a:lnTo>
                    <a:pt x="430" y="136"/>
                  </a:lnTo>
                  <a:lnTo>
                    <a:pt x="430" y="138"/>
                  </a:lnTo>
                  <a:lnTo>
                    <a:pt x="432" y="138"/>
                  </a:lnTo>
                  <a:lnTo>
                    <a:pt x="434" y="138"/>
                  </a:lnTo>
                  <a:lnTo>
                    <a:pt x="436" y="138"/>
                  </a:lnTo>
                  <a:lnTo>
                    <a:pt x="438" y="138"/>
                  </a:lnTo>
                  <a:lnTo>
                    <a:pt x="438" y="140"/>
                  </a:lnTo>
                  <a:lnTo>
                    <a:pt x="440" y="140"/>
                  </a:lnTo>
                  <a:lnTo>
                    <a:pt x="442" y="142"/>
                  </a:lnTo>
                  <a:lnTo>
                    <a:pt x="444" y="144"/>
                  </a:lnTo>
                  <a:lnTo>
                    <a:pt x="446" y="144"/>
                  </a:lnTo>
                  <a:lnTo>
                    <a:pt x="446" y="146"/>
                  </a:lnTo>
                  <a:lnTo>
                    <a:pt x="448" y="146"/>
                  </a:lnTo>
                  <a:lnTo>
                    <a:pt x="448" y="144"/>
                  </a:lnTo>
                  <a:lnTo>
                    <a:pt x="448" y="146"/>
                  </a:lnTo>
                  <a:lnTo>
                    <a:pt x="450" y="146"/>
                  </a:lnTo>
                  <a:lnTo>
                    <a:pt x="450" y="144"/>
                  </a:lnTo>
                  <a:lnTo>
                    <a:pt x="452" y="144"/>
                  </a:lnTo>
                  <a:lnTo>
                    <a:pt x="452" y="146"/>
                  </a:lnTo>
                  <a:lnTo>
                    <a:pt x="454" y="146"/>
                  </a:lnTo>
                  <a:lnTo>
                    <a:pt x="454" y="148"/>
                  </a:lnTo>
                  <a:lnTo>
                    <a:pt x="456" y="148"/>
                  </a:lnTo>
                  <a:lnTo>
                    <a:pt x="456" y="146"/>
                  </a:lnTo>
                  <a:lnTo>
                    <a:pt x="458" y="146"/>
                  </a:lnTo>
                  <a:lnTo>
                    <a:pt x="458" y="148"/>
                  </a:lnTo>
                  <a:lnTo>
                    <a:pt x="460" y="148"/>
                  </a:lnTo>
                  <a:lnTo>
                    <a:pt x="462" y="148"/>
                  </a:lnTo>
                  <a:lnTo>
                    <a:pt x="462" y="146"/>
                  </a:lnTo>
                  <a:lnTo>
                    <a:pt x="462" y="148"/>
                  </a:lnTo>
                  <a:lnTo>
                    <a:pt x="464" y="148"/>
                  </a:lnTo>
                  <a:lnTo>
                    <a:pt x="462" y="148"/>
                  </a:lnTo>
                  <a:lnTo>
                    <a:pt x="464" y="148"/>
                  </a:lnTo>
                  <a:lnTo>
                    <a:pt x="464" y="150"/>
                  </a:lnTo>
                  <a:lnTo>
                    <a:pt x="466" y="150"/>
                  </a:lnTo>
                  <a:lnTo>
                    <a:pt x="467" y="150"/>
                  </a:lnTo>
                  <a:lnTo>
                    <a:pt x="469" y="150"/>
                  </a:lnTo>
                  <a:lnTo>
                    <a:pt x="469" y="152"/>
                  </a:lnTo>
                  <a:lnTo>
                    <a:pt x="471" y="152"/>
                  </a:lnTo>
                  <a:lnTo>
                    <a:pt x="471" y="154"/>
                  </a:lnTo>
                  <a:lnTo>
                    <a:pt x="471" y="156"/>
                  </a:lnTo>
                  <a:lnTo>
                    <a:pt x="471" y="158"/>
                  </a:lnTo>
                  <a:lnTo>
                    <a:pt x="473" y="158"/>
                  </a:lnTo>
                  <a:lnTo>
                    <a:pt x="473" y="160"/>
                  </a:lnTo>
                  <a:lnTo>
                    <a:pt x="473" y="162"/>
                  </a:lnTo>
                  <a:lnTo>
                    <a:pt x="475" y="162"/>
                  </a:lnTo>
                  <a:lnTo>
                    <a:pt x="477" y="162"/>
                  </a:lnTo>
                  <a:lnTo>
                    <a:pt x="479" y="162"/>
                  </a:lnTo>
                  <a:lnTo>
                    <a:pt x="481" y="164"/>
                  </a:lnTo>
                  <a:lnTo>
                    <a:pt x="481" y="166"/>
                  </a:lnTo>
                  <a:lnTo>
                    <a:pt x="483" y="166"/>
                  </a:lnTo>
                  <a:lnTo>
                    <a:pt x="483" y="168"/>
                  </a:lnTo>
                  <a:lnTo>
                    <a:pt x="485" y="168"/>
                  </a:lnTo>
                  <a:lnTo>
                    <a:pt x="487" y="168"/>
                  </a:lnTo>
                  <a:lnTo>
                    <a:pt x="487" y="170"/>
                  </a:lnTo>
                  <a:lnTo>
                    <a:pt x="489" y="170"/>
                  </a:lnTo>
                  <a:lnTo>
                    <a:pt x="491" y="170"/>
                  </a:lnTo>
                  <a:lnTo>
                    <a:pt x="491" y="172"/>
                  </a:lnTo>
                  <a:lnTo>
                    <a:pt x="493" y="172"/>
                  </a:lnTo>
                  <a:lnTo>
                    <a:pt x="495" y="172"/>
                  </a:lnTo>
                  <a:lnTo>
                    <a:pt x="495" y="174"/>
                  </a:lnTo>
                  <a:lnTo>
                    <a:pt x="495" y="172"/>
                  </a:lnTo>
                  <a:lnTo>
                    <a:pt x="497" y="172"/>
                  </a:lnTo>
                  <a:lnTo>
                    <a:pt x="497" y="174"/>
                  </a:lnTo>
                  <a:lnTo>
                    <a:pt x="499" y="174"/>
                  </a:lnTo>
                  <a:lnTo>
                    <a:pt x="499" y="176"/>
                  </a:lnTo>
                  <a:lnTo>
                    <a:pt x="501" y="176"/>
                  </a:lnTo>
                  <a:lnTo>
                    <a:pt x="501" y="178"/>
                  </a:lnTo>
                  <a:lnTo>
                    <a:pt x="503" y="178"/>
                  </a:lnTo>
                  <a:lnTo>
                    <a:pt x="503" y="176"/>
                  </a:lnTo>
                  <a:lnTo>
                    <a:pt x="505" y="176"/>
                  </a:lnTo>
                  <a:lnTo>
                    <a:pt x="505" y="178"/>
                  </a:lnTo>
                  <a:lnTo>
                    <a:pt x="505" y="180"/>
                  </a:lnTo>
                  <a:lnTo>
                    <a:pt x="507" y="180"/>
                  </a:lnTo>
                  <a:lnTo>
                    <a:pt x="509" y="180"/>
                  </a:lnTo>
                  <a:lnTo>
                    <a:pt x="511" y="182"/>
                  </a:lnTo>
                  <a:lnTo>
                    <a:pt x="513" y="182"/>
                  </a:lnTo>
                  <a:lnTo>
                    <a:pt x="515" y="182"/>
                  </a:lnTo>
                  <a:lnTo>
                    <a:pt x="515" y="184"/>
                  </a:lnTo>
                  <a:lnTo>
                    <a:pt x="515" y="186"/>
                  </a:lnTo>
                  <a:lnTo>
                    <a:pt x="517" y="186"/>
                  </a:lnTo>
                  <a:lnTo>
                    <a:pt x="517" y="188"/>
                  </a:lnTo>
                  <a:lnTo>
                    <a:pt x="519" y="190"/>
                  </a:lnTo>
                  <a:lnTo>
                    <a:pt x="519" y="191"/>
                  </a:lnTo>
                  <a:lnTo>
                    <a:pt x="521" y="191"/>
                  </a:lnTo>
                  <a:lnTo>
                    <a:pt x="521" y="193"/>
                  </a:lnTo>
                  <a:lnTo>
                    <a:pt x="523" y="193"/>
                  </a:lnTo>
                  <a:lnTo>
                    <a:pt x="525" y="193"/>
                  </a:lnTo>
                  <a:lnTo>
                    <a:pt x="525" y="195"/>
                  </a:lnTo>
                  <a:lnTo>
                    <a:pt x="527" y="195"/>
                  </a:lnTo>
                  <a:lnTo>
                    <a:pt x="527" y="197"/>
                  </a:lnTo>
                  <a:lnTo>
                    <a:pt x="529" y="197"/>
                  </a:lnTo>
                  <a:lnTo>
                    <a:pt x="529" y="199"/>
                  </a:lnTo>
                  <a:lnTo>
                    <a:pt x="529" y="197"/>
                  </a:lnTo>
                  <a:lnTo>
                    <a:pt x="529" y="199"/>
                  </a:lnTo>
                  <a:lnTo>
                    <a:pt x="531" y="199"/>
                  </a:lnTo>
                  <a:lnTo>
                    <a:pt x="531" y="201"/>
                  </a:lnTo>
                  <a:lnTo>
                    <a:pt x="533" y="201"/>
                  </a:lnTo>
                  <a:lnTo>
                    <a:pt x="535" y="201"/>
                  </a:lnTo>
                  <a:lnTo>
                    <a:pt x="535" y="203"/>
                  </a:lnTo>
                  <a:lnTo>
                    <a:pt x="536" y="203"/>
                  </a:lnTo>
                  <a:lnTo>
                    <a:pt x="536" y="205"/>
                  </a:lnTo>
                  <a:lnTo>
                    <a:pt x="538" y="205"/>
                  </a:lnTo>
                  <a:lnTo>
                    <a:pt x="538" y="207"/>
                  </a:lnTo>
                  <a:lnTo>
                    <a:pt x="536" y="207"/>
                  </a:lnTo>
                  <a:lnTo>
                    <a:pt x="538" y="207"/>
                  </a:lnTo>
                  <a:lnTo>
                    <a:pt x="540" y="207"/>
                  </a:lnTo>
                  <a:lnTo>
                    <a:pt x="542" y="207"/>
                  </a:lnTo>
                  <a:lnTo>
                    <a:pt x="542" y="205"/>
                  </a:lnTo>
                  <a:lnTo>
                    <a:pt x="544" y="205"/>
                  </a:lnTo>
                  <a:lnTo>
                    <a:pt x="544" y="203"/>
                  </a:lnTo>
                  <a:lnTo>
                    <a:pt x="546" y="203"/>
                  </a:lnTo>
                  <a:lnTo>
                    <a:pt x="548" y="203"/>
                  </a:lnTo>
                  <a:lnTo>
                    <a:pt x="548" y="201"/>
                  </a:lnTo>
                  <a:lnTo>
                    <a:pt x="550" y="201"/>
                  </a:lnTo>
                  <a:lnTo>
                    <a:pt x="552" y="201"/>
                  </a:lnTo>
                  <a:lnTo>
                    <a:pt x="552" y="199"/>
                  </a:lnTo>
                  <a:lnTo>
                    <a:pt x="554" y="197"/>
                  </a:lnTo>
                  <a:lnTo>
                    <a:pt x="554" y="195"/>
                  </a:lnTo>
                  <a:lnTo>
                    <a:pt x="554" y="193"/>
                  </a:lnTo>
                  <a:lnTo>
                    <a:pt x="554" y="191"/>
                  </a:lnTo>
                  <a:lnTo>
                    <a:pt x="554" y="190"/>
                  </a:lnTo>
                  <a:lnTo>
                    <a:pt x="556" y="188"/>
                  </a:lnTo>
                  <a:lnTo>
                    <a:pt x="556" y="186"/>
                  </a:lnTo>
                  <a:lnTo>
                    <a:pt x="558" y="186"/>
                  </a:lnTo>
                  <a:lnTo>
                    <a:pt x="558" y="184"/>
                  </a:lnTo>
                  <a:lnTo>
                    <a:pt x="560" y="184"/>
                  </a:lnTo>
                  <a:lnTo>
                    <a:pt x="560" y="182"/>
                  </a:lnTo>
                  <a:lnTo>
                    <a:pt x="560" y="180"/>
                  </a:lnTo>
                  <a:lnTo>
                    <a:pt x="562" y="180"/>
                  </a:lnTo>
                  <a:lnTo>
                    <a:pt x="562" y="178"/>
                  </a:lnTo>
                  <a:lnTo>
                    <a:pt x="562" y="176"/>
                  </a:lnTo>
                  <a:lnTo>
                    <a:pt x="564" y="176"/>
                  </a:lnTo>
                  <a:lnTo>
                    <a:pt x="564" y="174"/>
                  </a:lnTo>
                  <a:lnTo>
                    <a:pt x="564" y="172"/>
                  </a:lnTo>
                  <a:lnTo>
                    <a:pt x="566" y="170"/>
                  </a:lnTo>
                  <a:lnTo>
                    <a:pt x="566" y="168"/>
                  </a:lnTo>
                  <a:lnTo>
                    <a:pt x="568" y="168"/>
                  </a:lnTo>
                  <a:lnTo>
                    <a:pt x="568" y="166"/>
                  </a:lnTo>
                  <a:lnTo>
                    <a:pt x="570" y="164"/>
                  </a:lnTo>
                  <a:lnTo>
                    <a:pt x="570" y="162"/>
                  </a:lnTo>
                  <a:lnTo>
                    <a:pt x="572" y="162"/>
                  </a:lnTo>
                  <a:lnTo>
                    <a:pt x="574" y="162"/>
                  </a:lnTo>
                  <a:lnTo>
                    <a:pt x="576" y="162"/>
                  </a:lnTo>
                  <a:lnTo>
                    <a:pt x="576" y="160"/>
                  </a:lnTo>
                  <a:lnTo>
                    <a:pt x="578" y="160"/>
                  </a:lnTo>
                  <a:lnTo>
                    <a:pt x="580" y="158"/>
                  </a:lnTo>
                  <a:lnTo>
                    <a:pt x="582" y="158"/>
                  </a:lnTo>
                  <a:lnTo>
                    <a:pt x="584" y="158"/>
                  </a:lnTo>
                  <a:lnTo>
                    <a:pt x="586" y="158"/>
                  </a:lnTo>
                  <a:lnTo>
                    <a:pt x="588" y="158"/>
                  </a:lnTo>
                  <a:lnTo>
                    <a:pt x="590" y="158"/>
                  </a:lnTo>
                  <a:lnTo>
                    <a:pt x="592" y="158"/>
                  </a:lnTo>
                  <a:lnTo>
                    <a:pt x="594" y="158"/>
                  </a:lnTo>
                  <a:lnTo>
                    <a:pt x="594" y="156"/>
                  </a:lnTo>
                  <a:lnTo>
                    <a:pt x="596" y="158"/>
                  </a:lnTo>
                  <a:lnTo>
                    <a:pt x="596" y="156"/>
                  </a:lnTo>
                  <a:lnTo>
                    <a:pt x="598" y="156"/>
                  </a:lnTo>
                  <a:lnTo>
                    <a:pt x="600" y="156"/>
                  </a:lnTo>
                  <a:lnTo>
                    <a:pt x="600" y="154"/>
                  </a:lnTo>
                  <a:lnTo>
                    <a:pt x="602" y="154"/>
                  </a:lnTo>
                  <a:lnTo>
                    <a:pt x="602" y="152"/>
                  </a:lnTo>
                  <a:lnTo>
                    <a:pt x="604" y="152"/>
                  </a:lnTo>
                  <a:lnTo>
                    <a:pt x="604" y="150"/>
                  </a:lnTo>
                  <a:lnTo>
                    <a:pt x="605" y="150"/>
                  </a:lnTo>
                  <a:lnTo>
                    <a:pt x="607" y="148"/>
                  </a:lnTo>
                  <a:lnTo>
                    <a:pt x="607" y="146"/>
                  </a:lnTo>
                  <a:lnTo>
                    <a:pt x="609" y="146"/>
                  </a:lnTo>
                  <a:lnTo>
                    <a:pt x="609" y="144"/>
                  </a:lnTo>
                  <a:lnTo>
                    <a:pt x="609" y="142"/>
                  </a:lnTo>
                  <a:lnTo>
                    <a:pt x="611" y="142"/>
                  </a:lnTo>
                  <a:lnTo>
                    <a:pt x="611" y="140"/>
                  </a:lnTo>
                  <a:lnTo>
                    <a:pt x="611" y="138"/>
                  </a:lnTo>
                  <a:lnTo>
                    <a:pt x="613" y="138"/>
                  </a:lnTo>
                  <a:lnTo>
                    <a:pt x="613" y="136"/>
                  </a:lnTo>
                  <a:lnTo>
                    <a:pt x="615" y="136"/>
                  </a:lnTo>
                  <a:lnTo>
                    <a:pt x="615" y="134"/>
                  </a:lnTo>
                  <a:lnTo>
                    <a:pt x="617" y="134"/>
                  </a:lnTo>
                  <a:lnTo>
                    <a:pt x="617" y="132"/>
                  </a:lnTo>
                  <a:lnTo>
                    <a:pt x="619" y="132"/>
                  </a:lnTo>
                  <a:lnTo>
                    <a:pt x="621" y="130"/>
                  </a:lnTo>
                  <a:lnTo>
                    <a:pt x="623" y="130"/>
                  </a:lnTo>
                  <a:lnTo>
                    <a:pt x="623" y="128"/>
                  </a:lnTo>
                  <a:lnTo>
                    <a:pt x="625" y="128"/>
                  </a:lnTo>
                  <a:lnTo>
                    <a:pt x="627" y="128"/>
                  </a:lnTo>
                  <a:lnTo>
                    <a:pt x="629" y="128"/>
                  </a:lnTo>
                  <a:lnTo>
                    <a:pt x="629" y="126"/>
                  </a:lnTo>
                  <a:lnTo>
                    <a:pt x="631" y="126"/>
                  </a:lnTo>
                  <a:lnTo>
                    <a:pt x="631" y="124"/>
                  </a:lnTo>
                  <a:lnTo>
                    <a:pt x="633" y="124"/>
                  </a:lnTo>
                  <a:lnTo>
                    <a:pt x="633" y="122"/>
                  </a:lnTo>
                  <a:lnTo>
                    <a:pt x="635" y="121"/>
                  </a:lnTo>
                  <a:lnTo>
                    <a:pt x="635" y="119"/>
                  </a:lnTo>
                  <a:lnTo>
                    <a:pt x="637" y="119"/>
                  </a:lnTo>
                  <a:lnTo>
                    <a:pt x="637" y="117"/>
                  </a:lnTo>
                  <a:lnTo>
                    <a:pt x="637" y="115"/>
                  </a:lnTo>
                  <a:lnTo>
                    <a:pt x="639" y="115"/>
                  </a:lnTo>
                  <a:lnTo>
                    <a:pt x="639" y="113"/>
                  </a:lnTo>
                  <a:lnTo>
                    <a:pt x="639" y="111"/>
                  </a:lnTo>
                  <a:lnTo>
                    <a:pt x="641" y="111"/>
                  </a:lnTo>
                  <a:lnTo>
                    <a:pt x="641" y="109"/>
                  </a:lnTo>
                  <a:lnTo>
                    <a:pt x="641" y="107"/>
                  </a:lnTo>
                  <a:lnTo>
                    <a:pt x="643" y="107"/>
                  </a:lnTo>
                  <a:lnTo>
                    <a:pt x="643" y="105"/>
                  </a:lnTo>
                  <a:lnTo>
                    <a:pt x="643" y="103"/>
                  </a:lnTo>
                  <a:lnTo>
                    <a:pt x="643" y="101"/>
                  </a:lnTo>
                  <a:lnTo>
                    <a:pt x="643" y="99"/>
                  </a:lnTo>
                  <a:lnTo>
                    <a:pt x="645" y="99"/>
                  </a:lnTo>
                  <a:lnTo>
                    <a:pt x="645" y="97"/>
                  </a:lnTo>
                  <a:lnTo>
                    <a:pt x="645" y="95"/>
                  </a:lnTo>
                  <a:lnTo>
                    <a:pt x="645" y="93"/>
                  </a:lnTo>
                  <a:lnTo>
                    <a:pt x="647" y="93"/>
                  </a:lnTo>
                  <a:lnTo>
                    <a:pt x="647" y="91"/>
                  </a:lnTo>
                  <a:lnTo>
                    <a:pt x="649" y="91"/>
                  </a:lnTo>
                  <a:lnTo>
                    <a:pt x="651" y="89"/>
                  </a:lnTo>
                  <a:lnTo>
                    <a:pt x="653" y="89"/>
                  </a:lnTo>
                  <a:lnTo>
                    <a:pt x="655" y="89"/>
                  </a:lnTo>
                  <a:lnTo>
                    <a:pt x="657" y="89"/>
                  </a:lnTo>
                  <a:lnTo>
                    <a:pt x="659" y="87"/>
                  </a:lnTo>
                  <a:lnTo>
                    <a:pt x="661" y="87"/>
                  </a:lnTo>
                  <a:lnTo>
                    <a:pt x="663" y="87"/>
                  </a:lnTo>
                  <a:lnTo>
                    <a:pt x="665" y="85"/>
                  </a:lnTo>
                  <a:lnTo>
                    <a:pt x="667" y="85"/>
                  </a:lnTo>
                  <a:lnTo>
                    <a:pt x="669" y="83"/>
                  </a:lnTo>
                  <a:lnTo>
                    <a:pt x="671" y="83"/>
                  </a:lnTo>
                  <a:lnTo>
                    <a:pt x="673" y="83"/>
                  </a:lnTo>
                  <a:lnTo>
                    <a:pt x="674" y="83"/>
                  </a:lnTo>
                  <a:lnTo>
                    <a:pt x="676" y="83"/>
                  </a:lnTo>
                  <a:lnTo>
                    <a:pt x="676" y="85"/>
                  </a:lnTo>
                  <a:lnTo>
                    <a:pt x="678" y="85"/>
                  </a:lnTo>
                  <a:lnTo>
                    <a:pt x="680" y="85"/>
                  </a:lnTo>
                  <a:lnTo>
                    <a:pt x="682" y="85"/>
                  </a:lnTo>
                  <a:lnTo>
                    <a:pt x="684" y="85"/>
                  </a:lnTo>
                  <a:lnTo>
                    <a:pt x="684" y="83"/>
                  </a:lnTo>
                  <a:lnTo>
                    <a:pt x="686" y="83"/>
                  </a:lnTo>
                  <a:lnTo>
                    <a:pt x="686" y="81"/>
                  </a:lnTo>
                  <a:lnTo>
                    <a:pt x="688" y="79"/>
                  </a:lnTo>
                  <a:lnTo>
                    <a:pt x="688" y="77"/>
                  </a:lnTo>
                  <a:lnTo>
                    <a:pt x="688" y="75"/>
                  </a:lnTo>
                  <a:lnTo>
                    <a:pt x="688" y="73"/>
                  </a:lnTo>
                  <a:lnTo>
                    <a:pt x="690" y="73"/>
                  </a:lnTo>
                  <a:lnTo>
                    <a:pt x="690" y="71"/>
                  </a:lnTo>
                  <a:lnTo>
                    <a:pt x="690" y="69"/>
                  </a:lnTo>
                  <a:lnTo>
                    <a:pt x="692" y="67"/>
                  </a:lnTo>
                  <a:lnTo>
                    <a:pt x="692" y="65"/>
                  </a:lnTo>
                  <a:lnTo>
                    <a:pt x="694" y="65"/>
                  </a:lnTo>
                  <a:lnTo>
                    <a:pt x="694" y="63"/>
                  </a:lnTo>
                  <a:lnTo>
                    <a:pt x="694" y="61"/>
                  </a:lnTo>
                  <a:lnTo>
                    <a:pt x="696" y="61"/>
                  </a:lnTo>
                  <a:lnTo>
                    <a:pt x="696" y="59"/>
                  </a:lnTo>
                  <a:lnTo>
                    <a:pt x="696" y="57"/>
                  </a:lnTo>
                  <a:lnTo>
                    <a:pt x="696" y="55"/>
                  </a:lnTo>
                  <a:lnTo>
                    <a:pt x="696" y="54"/>
                  </a:lnTo>
                  <a:lnTo>
                    <a:pt x="694" y="52"/>
                  </a:lnTo>
                  <a:lnTo>
                    <a:pt x="694" y="50"/>
                  </a:lnTo>
                  <a:lnTo>
                    <a:pt x="694" y="48"/>
                  </a:lnTo>
                  <a:lnTo>
                    <a:pt x="694" y="46"/>
                  </a:lnTo>
                  <a:lnTo>
                    <a:pt x="694" y="44"/>
                  </a:lnTo>
                  <a:lnTo>
                    <a:pt x="694" y="42"/>
                  </a:lnTo>
                  <a:lnTo>
                    <a:pt x="692" y="42"/>
                  </a:lnTo>
                  <a:lnTo>
                    <a:pt x="692" y="40"/>
                  </a:lnTo>
                  <a:lnTo>
                    <a:pt x="692" y="38"/>
                  </a:lnTo>
                  <a:lnTo>
                    <a:pt x="692" y="36"/>
                  </a:lnTo>
                  <a:lnTo>
                    <a:pt x="692" y="34"/>
                  </a:lnTo>
                  <a:lnTo>
                    <a:pt x="694" y="34"/>
                  </a:lnTo>
                  <a:lnTo>
                    <a:pt x="694" y="32"/>
                  </a:lnTo>
                  <a:lnTo>
                    <a:pt x="696" y="32"/>
                  </a:lnTo>
                  <a:lnTo>
                    <a:pt x="698" y="30"/>
                  </a:lnTo>
                  <a:lnTo>
                    <a:pt x="700" y="28"/>
                  </a:lnTo>
                  <a:lnTo>
                    <a:pt x="700" y="26"/>
                  </a:lnTo>
                  <a:lnTo>
                    <a:pt x="702" y="26"/>
                  </a:lnTo>
                  <a:lnTo>
                    <a:pt x="702" y="24"/>
                  </a:lnTo>
                  <a:lnTo>
                    <a:pt x="704" y="22"/>
                  </a:lnTo>
                  <a:lnTo>
                    <a:pt x="704" y="20"/>
                  </a:lnTo>
                  <a:lnTo>
                    <a:pt x="706" y="20"/>
                  </a:lnTo>
                  <a:lnTo>
                    <a:pt x="706" y="18"/>
                  </a:lnTo>
                  <a:lnTo>
                    <a:pt x="708" y="18"/>
                  </a:lnTo>
                  <a:lnTo>
                    <a:pt x="710" y="18"/>
                  </a:lnTo>
                  <a:lnTo>
                    <a:pt x="712" y="18"/>
                  </a:lnTo>
                  <a:lnTo>
                    <a:pt x="714" y="18"/>
                  </a:lnTo>
                  <a:lnTo>
                    <a:pt x="714" y="16"/>
                  </a:lnTo>
                  <a:lnTo>
                    <a:pt x="716" y="16"/>
                  </a:lnTo>
                  <a:lnTo>
                    <a:pt x="718" y="16"/>
                  </a:lnTo>
                  <a:lnTo>
                    <a:pt x="720" y="14"/>
                  </a:lnTo>
                  <a:lnTo>
                    <a:pt x="722" y="12"/>
                  </a:lnTo>
                  <a:lnTo>
                    <a:pt x="722" y="10"/>
                  </a:lnTo>
                  <a:lnTo>
                    <a:pt x="724" y="10"/>
                  </a:lnTo>
                  <a:lnTo>
                    <a:pt x="726" y="10"/>
                  </a:lnTo>
                  <a:lnTo>
                    <a:pt x="726" y="8"/>
                  </a:lnTo>
                  <a:lnTo>
                    <a:pt x="728" y="8"/>
                  </a:lnTo>
                  <a:lnTo>
                    <a:pt x="730" y="8"/>
                  </a:lnTo>
                  <a:lnTo>
                    <a:pt x="730" y="6"/>
                  </a:lnTo>
                  <a:lnTo>
                    <a:pt x="732" y="6"/>
                  </a:lnTo>
                  <a:lnTo>
                    <a:pt x="734" y="6"/>
                  </a:lnTo>
                  <a:lnTo>
                    <a:pt x="734" y="4"/>
                  </a:lnTo>
                  <a:lnTo>
                    <a:pt x="736" y="4"/>
                  </a:lnTo>
                  <a:lnTo>
                    <a:pt x="738" y="4"/>
                  </a:lnTo>
                  <a:lnTo>
                    <a:pt x="738" y="2"/>
                  </a:lnTo>
                  <a:lnTo>
                    <a:pt x="740" y="2"/>
                  </a:lnTo>
                  <a:lnTo>
                    <a:pt x="742" y="0"/>
                  </a:lnTo>
                  <a:lnTo>
                    <a:pt x="743" y="0"/>
                  </a:lnTo>
                  <a:lnTo>
                    <a:pt x="745" y="0"/>
                  </a:lnTo>
                  <a:lnTo>
                    <a:pt x="745" y="2"/>
                  </a:lnTo>
                  <a:lnTo>
                    <a:pt x="747" y="2"/>
                  </a:lnTo>
                  <a:lnTo>
                    <a:pt x="747" y="4"/>
                  </a:lnTo>
                  <a:lnTo>
                    <a:pt x="747" y="6"/>
                  </a:lnTo>
                  <a:lnTo>
                    <a:pt x="749" y="6"/>
                  </a:lnTo>
                  <a:lnTo>
                    <a:pt x="749" y="8"/>
                  </a:lnTo>
                  <a:lnTo>
                    <a:pt x="749" y="10"/>
                  </a:lnTo>
                  <a:lnTo>
                    <a:pt x="751" y="10"/>
                  </a:lnTo>
                  <a:lnTo>
                    <a:pt x="751" y="12"/>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0" name="Freeform 16">
              <a:extLst>
                <a:ext uri="{FF2B5EF4-FFF2-40B4-BE49-F238E27FC236}">
                  <a16:creationId xmlns:a16="http://schemas.microsoft.com/office/drawing/2014/main" xmlns="" id="{00000000-0008-0000-0800-000015000000}"/>
                </a:ext>
              </a:extLst>
            </xdr:cNvPr>
            <xdr:cNvSpPr>
              <a:spLocks/>
            </xdr:cNvSpPr>
          </xdr:nvSpPr>
          <xdr:spPr bwMode="auto">
            <a:xfrm>
              <a:off x="5329238" y="657225"/>
              <a:ext cx="231775" cy="100013"/>
            </a:xfrm>
            <a:custGeom>
              <a:avLst/>
              <a:gdLst>
                <a:gd name="T0" fmla="*/ 0 w 146"/>
                <a:gd name="T1" fmla="*/ 37 h 63"/>
                <a:gd name="T2" fmla="*/ 2 w 146"/>
                <a:gd name="T3" fmla="*/ 41 h 63"/>
                <a:gd name="T4" fmla="*/ 4 w 146"/>
                <a:gd name="T5" fmla="*/ 45 h 63"/>
                <a:gd name="T6" fmla="*/ 6 w 146"/>
                <a:gd name="T7" fmla="*/ 47 h 63"/>
                <a:gd name="T8" fmla="*/ 8 w 146"/>
                <a:gd name="T9" fmla="*/ 49 h 63"/>
                <a:gd name="T10" fmla="*/ 10 w 146"/>
                <a:gd name="T11" fmla="*/ 51 h 63"/>
                <a:gd name="T12" fmla="*/ 14 w 146"/>
                <a:gd name="T13" fmla="*/ 53 h 63"/>
                <a:gd name="T14" fmla="*/ 16 w 146"/>
                <a:gd name="T15" fmla="*/ 57 h 63"/>
                <a:gd name="T16" fmla="*/ 18 w 146"/>
                <a:gd name="T17" fmla="*/ 59 h 63"/>
                <a:gd name="T18" fmla="*/ 20 w 146"/>
                <a:gd name="T19" fmla="*/ 61 h 63"/>
                <a:gd name="T20" fmla="*/ 24 w 146"/>
                <a:gd name="T21" fmla="*/ 61 h 63"/>
                <a:gd name="T22" fmla="*/ 26 w 146"/>
                <a:gd name="T23" fmla="*/ 63 h 63"/>
                <a:gd name="T24" fmla="*/ 30 w 146"/>
                <a:gd name="T25" fmla="*/ 63 h 63"/>
                <a:gd name="T26" fmla="*/ 34 w 146"/>
                <a:gd name="T27" fmla="*/ 61 h 63"/>
                <a:gd name="T28" fmla="*/ 38 w 146"/>
                <a:gd name="T29" fmla="*/ 59 h 63"/>
                <a:gd name="T30" fmla="*/ 42 w 146"/>
                <a:gd name="T31" fmla="*/ 57 h 63"/>
                <a:gd name="T32" fmla="*/ 46 w 146"/>
                <a:gd name="T33" fmla="*/ 57 h 63"/>
                <a:gd name="T34" fmla="*/ 48 w 146"/>
                <a:gd name="T35" fmla="*/ 55 h 63"/>
                <a:gd name="T36" fmla="*/ 50 w 146"/>
                <a:gd name="T37" fmla="*/ 53 h 63"/>
                <a:gd name="T38" fmla="*/ 54 w 146"/>
                <a:gd name="T39" fmla="*/ 53 h 63"/>
                <a:gd name="T40" fmla="*/ 56 w 146"/>
                <a:gd name="T41" fmla="*/ 51 h 63"/>
                <a:gd name="T42" fmla="*/ 58 w 146"/>
                <a:gd name="T43" fmla="*/ 49 h 63"/>
                <a:gd name="T44" fmla="*/ 60 w 146"/>
                <a:gd name="T45" fmla="*/ 47 h 63"/>
                <a:gd name="T46" fmla="*/ 61 w 146"/>
                <a:gd name="T47" fmla="*/ 45 h 63"/>
                <a:gd name="T48" fmla="*/ 63 w 146"/>
                <a:gd name="T49" fmla="*/ 43 h 63"/>
                <a:gd name="T50" fmla="*/ 65 w 146"/>
                <a:gd name="T51" fmla="*/ 41 h 63"/>
                <a:gd name="T52" fmla="*/ 67 w 146"/>
                <a:gd name="T53" fmla="*/ 39 h 63"/>
                <a:gd name="T54" fmla="*/ 71 w 146"/>
                <a:gd name="T55" fmla="*/ 39 h 63"/>
                <a:gd name="T56" fmla="*/ 73 w 146"/>
                <a:gd name="T57" fmla="*/ 37 h 63"/>
                <a:gd name="T58" fmla="*/ 77 w 146"/>
                <a:gd name="T59" fmla="*/ 37 h 63"/>
                <a:gd name="T60" fmla="*/ 79 w 146"/>
                <a:gd name="T61" fmla="*/ 35 h 63"/>
                <a:gd name="T62" fmla="*/ 79 w 146"/>
                <a:gd name="T63" fmla="*/ 31 h 63"/>
                <a:gd name="T64" fmla="*/ 81 w 146"/>
                <a:gd name="T65" fmla="*/ 29 h 63"/>
                <a:gd name="T66" fmla="*/ 79 w 146"/>
                <a:gd name="T67" fmla="*/ 25 h 63"/>
                <a:gd name="T68" fmla="*/ 79 w 146"/>
                <a:gd name="T69" fmla="*/ 21 h 63"/>
                <a:gd name="T70" fmla="*/ 81 w 146"/>
                <a:gd name="T71" fmla="*/ 19 h 63"/>
                <a:gd name="T72" fmla="*/ 83 w 146"/>
                <a:gd name="T73" fmla="*/ 17 h 63"/>
                <a:gd name="T74" fmla="*/ 85 w 146"/>
                <a:gd name="T75" fmla="*/ 15 h 63"/>
                <a:gd name="T76" fmla="*/ 87 w 146"/>
                <a:gd name="T77" fmla="*/ 13 h 63"/>
                <a:gd name="T78" fmla="*/ 91 w 146"/>
                <a:gd name="T79" fmla="*/ 13 h 63"/>
                <a:gd name="T80" fmla="*/ 93 w 146"/>
                <a:gd name="T81" fmla="*/ 11 h 63"/>
                <a:gd name="T82" fmla="*/ 97 w 146"/>
                <a:gd name="T83" fmla="*/ 10 h 63"/>
                <a:gd name="T84" fmla="*/ 99 w 146"/>
                <a:gd name="T85" fmla="*/ 8 h 63"/>
                <a:gd name="T86" fmla="*/ 103 w 146"/>
                <a:gd name="T87" fmla="*/ 8 h 63"/>
                <a:gd name="T88" fmla="*/ 107 w 146"/>
                <a:gd name="T89" fmla="*/ 8 h 63"/>
                <a:gd name="T90" fmla="*/ 111 w 146"/>
                <a:gd name="T91" fmla="*/ 6 h 63"/>
                <a:gd name="T92" fmla="*/ 115 w 146"/>
                <a:gd name="T93" fmla="*/ 6 h 63"/>
                <a:gd name="T94" fmla="*/ 117 w 146"/>
                <a:gd name="T95" fmla="*/ 8 h 63"/>
                <a:gd name="T96" fmla="*/ 121 w 146"/>
                <a:gd name="T97" fmla="*/ 8 h 63"/>
                <a:gd name="T98" fmla="*/ 125 w 146"/>
                <a:gd name="T99" fmla="*/ 8 h 63"/>
                <a:gd name="T100" fmla="*/ 127 w 146"/>
                <a:gd name="T101" fmla="*/ 10 h 63"/>
                <a:gd name="T102" fmla="*/ 130 w 146"/>
                <a:gd name="T103" fmla="*/ 10 h 63"/>
                <a:gd name="T104" fmla="*/ 132 w 146"/>
                <a:gd name="T105" fmla="*/ 8 h 63"/>
                <a:gd name="T106" fmla="*/ 134 w 146"/>
                <a:gd name="T107" fmla="*/ 6 h 63"/>
                <a:gd name="T108" fmla="*/ 136 w 146"/>
                <a:gd name="T109" fmla="*/ 4 h 63"/>
                <a:gd name="T110" fmla="*/ 138 w 146"/>
                <a:gd name="T111" fmla="*/ 2 h 63"/>
                <a:gd name="T112" fmla="*/ 140 w 146"/>
                <a:gd name="T113" fmla="*/ 0 h 63"/>
                <a:gd name="T114" fmla="*/ 144 w 146"/>
                <a:gd name="T115" fmla="*/ 2 h 63"/>
                <a:gd name="T116" fmla="*/ 146 w 146"/>
                <a:gd name="T117" fmla="*/ 4 h 6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46" h="63">
                  <a:moveTo>
                    <a:pt x="0" y="35"/>
                  </a:moveTo>
                  <a:lnTo>
                    <a:pt x="0" y="37"/>
                  </a:lnTo>
                  <a:lnTo>
                    <a:pt x="2" y="39"/>
                  </a:lnTo>
                  <a:lnTo>
                    <a:pt x="2" y="41"/>
                  </a:lnTo>
                  <a:lnTo>
                    <a:pt x="4" y="43"/>
                  </a:lnTo>
                  <a:lnTo>
                    <a:pt x="4" y="45"/>
                  </a:lnTo>
                  <a:lnTo>
                    <a:pt x="6" y="45"/>
                  </a:lnTo>
                  <a:lnTo>
                    <a:pt x="6" y="47"/>
                  </a:lnTo>
                  <a:lnTo>
                    <a:pt x="8" y="47"/>
                  </a:lnTo>
                  <a:lnTo>
                    <a:pt x="8" y="49"/>
                  </a:lnTo>
                  <a:lnTo>
                    <a:pt x="10" y="49"/>
                  </a:lnTo>
                  <a:lnTo>
                    <a:pt x="10" y="51"/>
                  </a:lnTo>
                  <a:lnTo>
                    <a:pt x="12" y="51"/>
                  </a:lnTo>
                  <a:lnTo>
                    <a:pt x="14" y="53"/>
                  </a:lnTo>
                  <a:lnTo>
                    <a:pt x="16" y="55"/>
                  </a:lnTo>
                  <a:lnTo>
                    <a:pt x="16" y="57"/>
                  </a:lnTo>
                  <a:lnTo>
                    <a:pt x="18" y="57"/>
                  </a:lnTo>
                  <a:lnTo>
                    <a:pt x="18" y="59"/>
                  </a:lnTo>
                  <a:lnTo>
                    <a:pt x="20" y="59"/>
                  </a:lnTo>
                  <a:lnTo>
                    <a:pt x="20" y="61"/>
                  </a:lnTo>
                  <a:lnTo>
                    <a:pt x="22" y="61"/>
                  </a:lnTo>
                  <a:lnTo>
                    <a:pt x="24" y="61"/>
                  </a:lnTo>
                  <a:lnTo>
                    <a:pt x="24" y="63"/>
                  </a:lnTo>
                  <a:lnTo>
                    <a:pt x="26" y="63"/>
                  </a:lnTo>
                  <a:lnTo>
                    <a:pt x="28" y="63"/>
                  </a:lnTo>
                  <a:lnTo>
                    <a:pt x="30" y="63"/>
                  </a:lnTo>
                  <a:lnTo>
                    <a:pt x="32" y="63"/>
                  </a:lnTo>
                  <a:lnTo>
                    <a:pt x="34" y="61"/>
                  </a:lnTo>
                  <a:lnTo>
                    <a:pt x="36" y="61"/>
                  </a:lnTo>
                  <a:lnTo>
                    <a:pt x="38" y="59"/>
                  </a:lnTo>
                  <a:lnTo>
                    <a:pt x="40" y="59"/>
                  </a:lnTo>
                  <a:lnTo>
                    <a:pt x="42" y="57"/>
                  </a:lnTo>
                  <a:lnTo>
                    <a:pt x="44" y="57"/>
                  </a:lnTo>
                  <a:lnTo>
                    <a:pt x="46" y="57"/>
                  </a:lnTo>
                  <a:lnTo>
                    <a:pt x="46" y="55"/>
                  </a:lnTo>
                  <a:lnTo>
                    <a:pt x="48" y="55"/>
                  </a:lnTo>
                  <a:lnTo>
                    <a:pt x="50" y="55"/>
                  </a:lnTo>
                  <a:lnTo>
                    <a:pt x="50" y="53"/>
                  </a:lnTo>
                  <a:lnTo>
                    <a:pt x="52" y="53"/>
                  </a:lnTo>
                  <a:lnTo>
                    <a:pt x="54" y="53"/>
                  </a:lnTo>
                  <a:lnTo>
                    <a:pt x="54" y="51"/>
                  </a:lnTo>
                  <a:lnTo>
                    <a:pt x="56" y="51"/>
                  </a:lnTo>
                  <a:lnTo>
                    <a:pt x="56" y="49"/>
                  </a:lnTo>
                  <a:lnTo>
                    <a:pt x="58" y="49"/>
                  </a:lnTo>
                  <a:lnTo>
                    <a:pt x="58" y="47"/>
                  </a:lnTo>
                  <a:lnTo>
                    <a:pt x="60" y="47"/>
                  </a:lnTo>
                  <a:lnTo>
                    <a:pt x="60" y="45"/>
                  </a:lnTo>
                  <a:lnTo>
                    <a:pt x="61" y="45"/>
                  </a:lnTo>
                  <a:lnTo>
                    <a:pt x="61" y="43"/>
                  </a:lnTo>
                  <a:lnTo>
                    <a:pt x="63" y="43"/>
                  </a:lnTo>
                  <a:lnTo>
                    <a:pt x="63" y="41"/>
                  </a:lnTo>
                  <a:lnTo>
                    <a:pt x="65" y="41"/>
                  </a:lnTo>
                  <a:lnTo>
                    <a:pt x="67" y="41"/>
                  </a:lnTo>
                  <a:lnTo>
                    <a:pt x="67" y="39"/>
                  </a:lnTo>
                  <a:lnTo>
                    <a:pt x="69" y="39"/>
                  </a:lnTo>
                  <a:lnTo>
                    <a:pt x="71" y="39"/>
                  </a:lnTo>
                  <a:lnTo>
                    <a:pt x="71" y="37"/>
                  </a:lnTo>
                  <a:lnTo>
                    <a:pt x="73" y="37"/>
                  </a:lnTo>
                  <a:lnTo>
                    <a:pt x="75" y="37"/>
                  </a:lnTo>
                  <a:lnTo>
                    <a:pt x="77" y="37"/>
                  </a:lnTo>
                  <a:lnTo>
                    <a:pt x="79" y="37"/>
                  </a:lnTo>
                  <a:lnTo>
                    <a:pt x="79" y="35"/>
                  </a:lnTo>
                  <a:lnTo>
                    <a:pt x="79" y="33"/>
                  </a:lnTo>
                  <a:lnTo>
                    <a:pt x="79" y="31"/>
                  </a:lnTo>
                  <a:lnTo>
                    <a:pt x="81" y="31"/>
                  </a:lnTo>
                  <a:lnTo>
                    <a:pt x="81" y="29"/>
                  </a:lnTo>
                  <a:lnTo>
                    <a:pt x="79" y="27"/>
                  </a:lnTo>
                  <a:lnTo>
                    <a:pt x="79" y="25"/>
                  </a:lnTo>
                  <a:lnTo>
                    <a:pt x="79" y="23"/>
                  </a:lnTo>
                  <a:lnTo>
                    <a:pt x="79" y="21"/>
                  </a:lnTo>
                  <a:lnTo>
                    <a:pt x="81" y="21"/>
                  </a:lnTo>
                  <a:lnTo>
                    <a:pt x="81" y="19"/>
                  </a:lnTo>
                  <a:lnTo>
                    <a:pt x="83" y="19"/>
                  </a:lnTo>
                  <a:lnTo>
                    <a:pt x="83" y="17"/>
                  </a:lnTo>
                  <a:lnTo>
                    <a:pt x="85" y="17"/>
                  </a:lnTo>
                  <a:lnTo>
                    <a:pt x="85" y="15"/>
                  </a:lnTo>
                  <a:lnTo>
                    <a:pt x="87" y="15"/>
                  </a:lnTo>
                  <a:lnTo>
                    <a:pt x="87" y="13"/>
                  </a:lnTo>
                  <a:lnTo>
                    <a:pt x="89" y="13"/>
                  </a:lnTo>
                  <a:lnTo>
                    <a:pt x="91" y="13"/>
                  </a:lnTo>
                  <a:lnTo>
                    <a:pt x="91" y="11"/>
                  </a:lnTo>
                  <a:lnTo>
                    <a:pt x="93" y="11"/>
                  </a:lnTo>
                  <a:lnTo>
                    <a:pt x="95" y="10"/>
                  </a:lnTo>
                  <a:lnTo>
                    <a:pt x="97" y="10"/>
                  </a:lnTo>
                  <a:lnTo>
                    <a:pt x="97" y="8"/>
                  </a:lnTo>
                  <a:lnTo>
                    <a:pt x="99" y="8"/>
                  </a:lnTo>
                  <a:lnTo>
                    <a:pt x="101" y="8"/>
                  </a:lnTo>
                  <a:lnTo>
                    <a:pt x="103" y="8"/>
                  </a:lnTo>
                  <a:lnTo>
                    <a:pt x="105" y="8"/>
                  </a:lnTo>
                  <a:lnTo>
                    <a:pt x="107" y="8"/>
                  </a:lnTo>
                  <a:lnTo>
                    <a:pt x="109" y="6"/>
                  </a:lnTo>
                  <a:lnTo>
                    <a:pt x="111" y="6"/>
                  </a:lnTo>
                  <a:lnTo>
                    <a:pt x="113" y="6"/>
                  </a:lnTo>
                  <a:lnTo>
                    <a:pt x="115" y="6"/>
                  </a:lnTo>
                  <a:lnTo>
                    <a:pt x="117" y="6"/>
                  </a:lnTo>
                  <a:lnTo>
                    <a:pt x="117" y="8"/>
                  </a:lnTo>
                  <a:lnTo>
                    <a:pt x="119" y="8"/>
                  </a:lnTo>
                  <a:lnTo>
                    <a:pt x="121" y="8"/>
                  </a:lnTo>
                  <a:lnTo>
                    <a:pt x="123" y="8"/>
                  </a:lnTo>
                  <a:lnTo>
                    <a:pt x="125" y="8"/>
                  </a:lnTo>
                  <a:lnTo>
                    <a:pt x="127" y="8"/>
                  </a:lnTo>
                  <a:lnTo>
                    <a:pt x="127" y="10"/>
                  </a:lnTo>
                  <a:lnTo>
                    <a:pt x="129" y="10"/>
                  </a:lnTo>
                  <a:lnTo>
                    <a:pt x="130" y="10"/>
                  </a:lnTo>
                  <a:lnTo>
                    <a:pt x="132" y="10"/>
                  </a:lnTo>
                  <a:lnTo>
                    <a:pt x="132" y="8"/>
                  </a:lnTo>
                  <a:lnTo>
                    <a:pt x="134" y="8"/>
                  </a:lnTo>
                  <a:lnTo>
                    <a:pt x="134" y="6"/>
                  </a:lnTo>
                  <a:lnTo>
                    <a:pt x="136" y="6"/>
                  </a:lnTo>
                  <a:lnTo>
                    <a:pt x="136" y="4"/>
                  </a:lnTo>
                  <a:lnTo>
                    <a:pt x="138" y="4"/>
                  </a:lnTo>
                  <a:lnTo>
                    <a:pt x="138" y="2"/>
                  </a:lnTo>
                  <a:lnTo>
                    <a:pt x="140" y="2"/>
                  </a:lnTo>
                  <a:lnTo>
                    <a:pt x="140" y="0"/>
                  </a:lnTo>
                  <a:lnTo>
                    <a:pt x="142" y="2"/>
                  </a:lnTo>
                  <a:lnTo>
                    <a:pt x="144" y="2"/>
                  </a:lnTo>
                  <a:lnTo>
                    <a:pt x="144" y="4"/>
                  </a:lnTo>
                  <a:lnTo>
                    <a:pt x="146" y="4"/>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1" name="Freeform 18">
              <a:extLst>
                <a:ext uri="{FF2B5EF4-FFF2-40B4-BE49-F238E27FC236}">
                  <a16:creationId xmlns:a16="http://schemas.microsoft.com/office/drawing/2014/main" xmlns="" id="{00000000-0008-0000-0800-000016000000}"/>
                </a:ext>
              </a:extLst>
            </xdr:cNvPr>
            <xdr:cNvSpPr>
              <a:spLocks/>
            </xdr:cNvSpPr>
          </xdr:nvSpPr>
          <xdr:spPr bwMode="auto">
            <a:xfrm>
              <a:off x="6056313" y="3797300"/>
              <a:ext cx="654050" cy="914400"/>
            </a:xfrm>
            <a:custGeom>
              <a:avLst/>
              <a:gdLst>
                <a:gd name="T0" fmla="*/ 8 w 412"/>
                <a:gd name="T1" fmla="*/ 20 h 576"/>
                <a:gd name="T2" fmla="*/ 23 w 412"/>
                <a:gd name="T3" fmla="*/ 40 h 576"/>
                <a:gd name="T4" fmla="*/ 25 w 412"/>
                <a:gd name="T5" fmla="*/ 65 h 576"/>
                <a:gd name="T6" fmla="*/ 41 w 412"/>
                <a:gd name="T7" fmla="*/ 91 h 576"/>
                <a:gd name="T8" fmla="*/ 67 w 412"/>
                <a:gd name="T9" fmla="*/ 109 h 576"/>
                <a:gd name="T10" fmla="*/ 96 w 412"/>
                <a:gd name="T11" fmla="*/ 119 h 576"/>
                <a:gd name="T12" fmla="*/ 102 w 412"/>
                <a:gd name="T13" fmla="*/ 138 h 576"/>
                <a:gd name="T14" fmla="*/ 104 w 412"/>
                <a:gd name="T15" fmla="*/ 166 h 576"/>
                <a:gd name="T16" fmla="*/ 118 w 412"/>
                <a:gd name="T17" fmla="*/ 187 h 576"/>
                <a:gd name="T18" fmla="*/ 130 w 412"/>
                <a:gd name="T19" fmla="*/ 211 h 576"/>
                <a:gd name="T20" fmla="*/ 142 w 412"/>
                <a:gd name="T21" fmla="*/ 245 h 576"/>
                <a:gd name="T22" fmla="*/ 155 w 412"/>
                <a:gd name="T23" fmla="*/ 253 h 576"/>
                <a:gd name="T24" fmla="*/ 157 w 412"/>
                <a:gd name="T25" fmla="*/ 229 h 576"/>
                <a:gd name="T26" fmla="*/ 181 w 412"/>
                <a:gd name="T27" fmla="*/ 233 h 576"/>
                <a:gd name="T28" fmla="*/ 193 w 412"/>
                <a:gd name="T29" fmla="*/ 211 h 576"/>
                <a:gd name="T30" fmla="*/ 215 w 412"/>
                <a:gd name="T31" fmla="*/ 215 h 576"/>
                <a:gd name="T32" fmla="*/ 232 w 412"/>
                <a:gd name="T33" fmla="*/ 235 h 576"/>
                <a:gd name="T34" fmla="*/ 252 w 412"/>
                <a:gd name="T35" fmla="*/ 225 h 576"/>
                <a:gd name="T36" fmla="*/ 268 w 412"/>
                <a:gd name="T37" fmla="*/ 213 h 576"/>
                <a:gd name="T38" fmla="*/ 280 w 412"/>
                <a:gd name="T39" fmla="*/ 211 h 576"/>
                <a:gd name="T40" fmla="*/ 305 w 412"/>
                <a:gd name="T41" fmla="*/ 213 h 576"/>
                <a:gd name="T42" fmla="*/ 317 w 412"/>
                <a:gd name="T43" fmla="*/ 197 h 576"/>
                <a:gd name="T44" fmla="*/ 335 w 412"/>
                <a:gd name="T45" fmla="*/ 184 h 576"/>
                <a:gd name="T46" fmla="*/ 359 w 412"/>
                <a:gd name="T47" fmla="*/ 180 h 576"/>
                <a:gd name="T48" fmla="*/ 376 w 412"/>
                <a:gd name="T49" fmla="*/ 172 h 576"/>
                <a:gd name="T50" fmla="*/ 390 w 412"/>
                <a:gd name="T51" fmla="*/ 170 h 576"/>
                <a:gd name="T52" fmla="*/ 406 w 412"/>
                <a:gd name="T53" fmla="*/ 166 h 576"/>
                <a:gd name="T54" fmla="*/ 410 w 412"/>
                <a:gd name="T55" fmla="*/ 186 h 576"/>
                <a:gd name="T56" fmla="*/ 388 w 412"/>
                <a:gd name="T57" fmla="*/ 209 h 576"/>
                <a:gd name="T58" fmla="*/ 370 w 412"/>
                <a:gd name="T59" fmla="*/ 237 h 576"/>
                <a:gd name="T60" fmla="*/ 380 w 412"/>
                <a:gd name="T61" fmla="*/ 254 h 576"/>
                <a:gd name="T62" fmla="*/ 382 w 412"/>
                <a:gd name="T63" fmla="*/ 272 h 576"/>
                <a:gd name="T64" fmla="*/ 376 w 412"/>
                <a:gd name="T65" fmla="*/ 292 h 576"/>
                <a:gd name="T66" fmla="*/ 368 w 412"/>
                <a:gd name="T67" fmla="*/ 314 h 576"/>
                <a:gd name="T68" fmla="*/ 357 w 412"/>
                <a:gd name="T69" fmla="*/ 333 h 576"/>
                <a:gd name="T70" fmla="*/ 347 w 412"/>
                <a:gd name="T71" fmla="*/ 355 h 576"/>
                <a:gd name="T72" fmla="*/ 347 w 412"/>
                <a:gd name="T73" fmla="*/ 383 h 576"/>
                <a:gd name="T74" fmla="*/ 343 w 412"/>
                <a:gd name="T75" fmla="*/ 408 h 576"/>
                <a:gd name="T76" fmla="*/ 337 w 412"/>
                <a:gd name="T77" fmla="*/ 436 h 576"/>
                <a:gd name="T78" fmla="*/ 325 w 412"/>
                <a:gd name="T79" fmla="*/ 455 h 576"/>
                <a:gd name="T80" fmla="*/ 297 w 412"/>
                <a:gd name="T81" fmla="*/ 455 h 576"/>
                <a:gd name="T82" fmla="*/ 276 w 412"/>
                <a:gd name="T83" fmla="*/ 459 h 576"/>
                <a:gd name="T84" fmla="*/ 262 w 412"/>
                <a:gd name="T85" fmla="*/ 448 h 576"/>
                <a:gd name="T86" fmla="*/ 246 w 412"/>
                <a:gd name="T87" fmla="*/ 438 h 576"/>
                <a:gd name="T88" fmla="*/ 226 w 412"/>
                <a:gd name="T89" fmla="*/ 428 h 576"/>
                <a:gd name="T90" fmla="*/ 207 w 412"/>
                <a:gd name="T91" fmla="*/ 430 h 576"/>
                <a:gd name="T92" fmla="*/ 197 w 412"/>
                <a:gd name="T93" fmla="*/ 440 h 576"/>
                <a:gd name="T94" fmla="*/ 187 w 412"/>
                <a:gd name="T95" fmla="*/ 452 h 576"/>
                <a:gd name="T96" fmla="*/ 183 w 412"/>
                <a:gd name="T97" fmla="*/ 471 h 576"/>
                <a:gd name="T98" fmla="*/ 183 w 412"/>
                <a:gd name="T99" fmla="*/ 487 h 576"/>
                <a:gd name="T100" fmla="*/ 159 w 412"/>
                <a:gd name="T101" fmla="*/ 491 h 576"/>
                <a:gd name="T102" fmla="*/ 140 w 412"/>
                <a:gd name="T103" fmla="*/ 497 h 576"/>
                <a:gd name="T104" fmla="*/ 120 w 412"/>
                <a:gd name="T105" fmla="*/ 491 h 576"/>
                <a:gd name="T106" fmla="*/ 100 w 412"/>
                <a:gd name="T107" fmla="*/ 485 h 576"/>
                <a:gd name="T108" fmla="*/ 79 w 412"/>
                <a:gd name="T109" fmla="*/ 499 h 576"/>
                <a:gd name="T110" fmla="*/ 57 w 412"/>
                <a:gd name="T111" fmla="*/ 503 h 576"/>
                <a:gd name="T112" fmla="*/ 37 w 412"/>
                <a:gd name="T113" fmla="*/ 515 h 576"/>
                <a:gd name="T114" fmla="*/ 31 w 412"/>
                <a:gd name="T115" fmla="*/ 526 h 576"/>
                <a:gd name="T116" fmla="*/ 41 w 412"/>
                <a:gd name="T117" fmla="*/ 550 h 576"/>
                <a:gd name="T118" fmla="*/ 37 w 412"/>
                <a:gd name="T119" fmla="*/ 570 h 5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412" h="576">
                  <a:moveTo>
                    <a:pt x="0" y="0"/>
                  </a:moveTo>
                  <a:lnTo>
                    <a:pt x="2" y="0"/>
                  </a:lnTo>
                  <a:lnTo>
                    <a:pt x="4" y="0"/>
                  </a:lnTo>
                  <a:lnTo>
                    <a:pt x="4" y="2"/>
                  </a:lnTo>
                  <a:lnTo>
                    <a:pt x="4" y="4"/>
                  </a:lnTo>
                  <a:lnTo>
                    <a:pt x="6" y="4"/>
                  </a:lnTo>
                  <a:lnTo>
                    <a:pt x="6" y="6"/>
                  </a:lnTo>
                  <a:lnTo>
                    <a:pt x="6" y="8"/>
                  </a:lnTo>
                  <a:lnTo>
                    <a:pt x="6" y="10"/>
                  </a:lnTo>
                  <a:lnTo>
                    <a:pt x="4" y="10"/>
                  </a:lnTo>
                  <a:lnTo>
                    <a:pt x="4" y="12"/>
                  </a:lnTo>
                  <a:lnTo>
                    <a:pt x="4" y="14"/>
                  </a:lnTo>
                  <a:lnTo>
                    <a:pt x="4" y="16"/>
                  </a:lnTo>
                  <a:lnTo>
                    <a:pt x="6" y="16"/>
                  </a:lnTo>
                  <a:lnTo>
                    <a:pt x="6" y="18"/>
                  </a:lnTo>
                  <a:lnTo>
                    <a:pt x="8" y="18"/>
                  </a:lnTo>
                  <a:lnTo>
                    <a:pt x="8" y="20"/>
                  </a:lnTo>
                  <a:lnTo>
                    <a:pt x="10" y="20"/>
                  </a:lnTo>
                  <a:lnTo>
                    <a:pt x="10" y="22"/>
                  </a:lnTo>
                  <a:lnTo>
                    <a:pt x="10" y="24"/>
                  </a:lnTo>
                  <a:lnTo>
                    <a:pt x="12" y="24"/>
                  </a:lnTo>
                  <a:lnTo>
                    <a:pt x="12" y="26"/>
                  </a:lnTo>
                  <a:lnTo>
                    <a:pt x="12" y="28"/>
                  </a:lnTo>
                  <a:lnTo>
                    <a:pt x="14" y="28"/>
                  </a:lnTo>
                  <a:lnTo>
                    <a:pt x="16" y="28"/>
                  </a:lnTo>
                  <a:lnTo>
                    <a:pt x="16" y="30"/>
                  </a:lnTo>
                  <a:lnTo>
                    <a:pt x="17" y="30"/>
                  </a:lnTo>
                  <a:lnTo>
                    <a:pt x="17" y="32"/>
                  </a:lnTo>
                  <a:lnTo>
                    <a:pt x="19" y="34"/>
                  </a:lnTo>
                  <a:lnTo>
                    <a:pt x="19" y="36"/>
                  </a:lnTo>
                  <a:lnTo>
                    <a:pt x="21" y="38"/>
                  </a:lnTo>
                  <a:lnTo>
                    <a:pt x="21" y="40"/>
                  </a:lnTo>
                  <a:lnTo>
                    <a:pt x="23" y="38"/>
                  </a:lnTo>
                  <a:lnTo>
                    <a:pt x="23" y="40"/>
                  </a:lnTo>
                  <a:lnTo>
                    <a:pt x="21" y="40"/>
                  </a:lnTo>
                  <a:lnTo>
                    <a:pt x="21" y="42"/>
                  </a:lnTo>
                  <a:lnTo>
                    <a:pt x="23" y="44"/>
                  </a:lnTo>
                  <a:lnTo>
                    <a:pt x="23" y="46"/>
                  </a:lnTo>
                  <a:lnTo>
                    <a:pt x="23" y="48"/>
                  </a:lnTo>
                  <a:lnTo>
                    <a:pt x="25" y="48"/>
                  </a:lnTo>
                  <a:lnTo>
                    <a:pt x="25" y="50"/>
                  </a:lnTo>
                  <a:lnTo>
                    <a:pt x="25" y="51"/>
                  </a:lnTo>
                  <a:lnTo>
                    <a:pt x="25" y="53"/>
                  </a:lnTo>
                  <a:lnTo>
                    <a:pt x="25" y="55"/>
                  </a:lnTo>
                  <a:lnTo>
                    <a:pt x="25" y="57"/>
                  </a:lnTo>
                  <a:lnTo>
                    <a:pt x="25" y="59"/>
                  </a:lnTo>
                  <a:lnTo>
                    <a:pt x="25" y="61"/>
                  </a:lnTo>
                  <a:lnTo>
                    <a:pt x="27" y="61"/>
                  </a:lnTo>
                  <a:lnTo>
                    <a:pt x="27" y="63"/>
                  </a:lnTo>
                  <a:lnTo>
                    <a:pt x="27" y="65"/>
                  </a:lnTo>
                  <a:lnTo>
                    <a:pt x="25" y="65"/>
                  </a:lnTo>
                  <a:lnTo>
                    <a:pt x="25" y="67"/>
                  </a:lnTo>
                  <a:lnTo>
                    <a:pt x="25" y="69"/>
                  </a:lnTo>
                  <a:lnTo>
                    <a:pt x="25" y="71"/>
                  </a:lnTo>
                  <a:lnTo>
                    <a:pt x="27" y="71"/>
                  </a:lnTo>
                  <a:lnTo>
                    <a:pt x="29" y="73"/>
                  </a:lnTo>
                  <a:lnTo>
                    <a:pt x="29" y="75"/>
                  </a:lnTo>
                  <a:lnTo>
                    <a:pt x="31" y="75"/>
                  </a:lnTo>
                  <a:lnTo>
                    <a:pt x="31" y="77"/>
                  </a:lnTo>
                  <a:lnTo>
                    <a:pt x="33" y="77"/>
                  </a:lnTo>
                  <a:lnTo>
                    <a:pt x="33" y="79"/>
                  </a:lnTo>
                  <a:lnTo>
                    <a:pt x="35" y="81"/>
                  </a:lnTo>
                  <a:lnTo>
                    <a:pt x="35" y="83"/>
                  </a:lnTo>
                  <a:lnTo>
                    <a:pt x="37" y="85"/>
                  </a:lnTo>
                  <a:lnTo>
                    <a:pt x="37" y="87"/>
                  </a:lnTo>
                  <a:lnTo>
                    <a:pt x="39" y="89"/>
                  </a:lnTo>
                  <a:lnTo>
                    <a:pt x="39" y="91"/>
                  </a:lnTo>
                  <a:lnTo>
                    <a:pt x="41" y="91"/>
                  </a:lnTo>
                  <a:lnTo>
                    <a:pt x="41" y="93"/>
                  </a:lnTo>
                  <a:lnTo>
                    <a:pt x="43" y="95"/>
                  </a:lnTo>
                  <a:lnTo>
                    <a:pt x="43" y="97"/>
                  </a:lnTo>
                  <a:lnTo>
                    <a:pt x="45" y="97"/>
                  </a:lnTo>
                  <a:lnTo>
                    <a:pt x="45" y="99"/>
                  </a:lnTo>
                  <a:lnTo>
                    <a:pt x="47" y="101"/>
                  </a:lnTo>
                  <a:lnTo>
                    <a:pt x="49" y="101"/>
                  </a:lnTo>
                  <a:lnTo>
                    <a:pt x="49" y="103"/>
                  </a:lnTo>
                  <a:lnTo>
                    <a:pt x="51" y="103"/>
                  </a:lnTo>
                  <a:lnTo>
                    <a:pt x="53" y="105"/>
                  </a:lnTo>
                  <a:lnTo>
                    <a:pt x="55" y="107"/>
                  </a:lnTo>
                  <a:lnTo>
                    <a:pt x="57" y="109"/>
                  </a:lnTo>
                  <a:lnTo>
                    <a:pt x="59" y="109"/>
                  </a:lnTo>
                  <a:lnTo>
                    <a:pt x="61" y="109"/>
                  </a:lnTo>
                  <a:lnTo>
                    <a:pt x="63" y="109"/>
                  </a:lnTo>
                  <a:lnTo>
                    <a:pt x="65" y="109"/>
                  </a:lnTo>
                  <a:lnTo>
                    <a:pt x="67" y="109"/>
                  </a:lnTo>
                  <a:lnTo>
                    <a:pt x="69" y="109"/>
                  </a:lnTo>
                  <a:lnTo>
                    <a:pt x="71" y="109"/>
                  </a:lnTo>
                  <a:lnTo>
                    <a:pt x="73" y="111"/>
                  </a:lnTo>
                  <a:lnTo>
                    <a:pt x="75" y="111"/>
                  </a:lnTo>
                  <a:lnTo>
                    <a:pt x="75" y="113"/>
                  </a:lnTo>
                  <a:lnTo>
                    <a:pt x="77" y="113"/>
                  </a:lnTo>
                  <a:lnTo>
                    <a:pt x="79" y="113"/>
                  </a:lnTo>
                  <a:lnTo>
                    <a:pt x="81" y="115"/>
                  </a:lnTo>
                  <a:lnTo>
                    <a:pt x="83" y="115"/>
                  </a:lnTo>
                  <a:lnTo>
                    <a:pt x="85" y="115"/>
                  </a:lnTo>
                  <a:lnTo>
                    <a:pt x="86" y="115"/>
                  </a:lnTo>
                  <a:lnTo>
                    <a:pt x="86" y="117"/>
                  </a:lnTo>
                  <a:lnTo>
                    <a:pt x="88" y="117"/>
                  </a:lnTo>
                  <a:lnTo>
                    <a:pt x="90" y="117"/>
                  </a:lnTo>
                  <a:lnTo>
                    <a:pt x="92" y="119"/>
                  </a:lnTo>
                  <a:lnTo>
                    <a:pt x="94" y="119"/>
                  </a:lnTo>
                  <a:lnTo>
                    <a:pt x="96" y="119"/>
                  </a:lnTo>
                  <a:lnTo>
                    <a:pt x="96" y="120"/>
                  </a:lnTo>
                  <a:lnTo>
                    <a:pt x="98" y="120"/>
                  </a:lnTo>
                  <a:lnTo>
                    <a:pt x="100" y="120"/>
                  </a:lnTo>
                  <a:lnTo>
                    <a:pt x="102" y="120"/>
                  </a:lnTo>
                  <a:lnTo>
                    <a:pt x="102" y="122"/>
                  </a:lnTo>
                  <a:lnTo>
                    <a:pt x="104" y="122"/>
                  </a:lnTo>
                  <a:lnTo>
                    <a:pt x="106" y="122"/>
                  </a:lnTo>
                  <a:lnTo>
                    <a:pt x="108" y="122"/>
                  </a:lnTo>
                  <a:lnTo>
                    <a:pt x="108" y="124"/>
                  </a:lnTo>
                  <a:lnTo>
                    <a:pt x="108" y="126"/>
                  </a:lnTo>
                  <a:lnTo>
                    <a:pt x="106" y="128"/>
                  </a:lnTo>
                  <a:lnTo>
                    <a:pt x="104" y="130"/>
                  </a:lnTo>
                  <a:lnTo>
                    <a:pt x="104" y="132"/>
                  </a:lnTo>
                  <a:lnTo>
                    <a:pt x="104" y="134"/>
                  </a:lnTo>
                  <a:lnTo>
                    <a:pt x="104" y="136"/>
                  </a:lnTo>
                  <a:lnTo>
                    <a:pt x="102" y="136"/>
                  </a:lnTo>
                  <a:lnTo>
                    <a:pt x="102" y="138"/>
                  </a:lnTo>
                  <a:lnTo>
                    <a:pt x="102" y="140"/>
                  </a:lnTo>
                  <a:lnTo>
                    <a:pt x="102" y="142"/>
                  </a:lnTo>
                  <a:lnTo>
                    <a:pt x="100" y="142"/>
                  </a:lnTo>
                  <a:lnTo>
                    <a:pt x="100" y="144"/>
                  </a:lnTo>
                  <a:lnTo>
                    <a:pt x="100" y="146"/>
                  </a:lnTo>
                  <a:lnTo>
                    <a:pt x="100" y="148"/>
                  </a:lnTo>
                  <a:lnTo>
                    <a:pt x="98" y="148"/>
                  </a:lnTo>
                  <a:lnTo>
                    <a:pt x="98" y="150"/>
                  </a:lnTo>
                  <a:lnTo>
                    <a:pt x="98" y="152"/>
                  </a:lnTo>
                  <a:lnTo>
                    <a:pt x="98" y="154"/>
                  </a:lnTo>
                  <a:lnTo>
                    <a:pt x="98" y="156"/>
                  </a:lnTo>
                  <a:lnTo>
                    <a:pt x="98" y="158"/>
                  </a:lnTo>
                  <a:lnTo>
                    <a:pt x="100" y="160"/>
                  </a:lnTo>
                  <a:lnTo>
                    <a:pt x="100" y="162"/>
                  </a:lnTo>
                  <a:lnTo>
                    <a:pt x="102" y="162"/>
                  </a:lnTo>
                  <a:lnTo>
                    <a:pt x="102" y="164"/>
                  </a:lnTo>
                  <a:lnTo>
                    <a:pt x="104" y="166"/>
                  </a:lnTo>
                  <a:lnTo>
                    <a:pt x="104" y="168"/>
                  </a:lnTo>
                  <a:lnTo>
                    <a:pt x="106" y="168"/>
                  </a:lnTo>
                  <a:lnTo>
                    <a:pt x="106" y="170"/>
                  </a:lnTo>
                  <a:lnTo>
                    <a:pt x="108" y="170"/>
                  </a:lnTo>
                  <a:lnTo>
                    <a:pt x="108" y="172"/>
                  </a:lnTo>
                  <a:lnTo>
                    <a:pt x="110" y="172"/>
                  </a:lnTo>
                  <a:lnTo>
                    <a:pt x="110" y="174"/>
                  </a:lnTo>
                  <a:lnTo>
                    <a:pt x="110" y="176"/>
                  </a:lnTo>
                  <a:lnTo>
                    <a:pt x="112" y="176"/>
                  </a:lnTo>
                  <a:lnTo>
                    <a:pt x="112" y="178"/>
                  </a:lnTo>
                  <a:lnTo>
                    <a:pt x="114" y="178"/>
                  </a:lnTo>
                  <a:lnTo>
                    <a:pt x="114" y="180"/>
                  </a:lnTo>
                  <a:lnTo>
                    <a:pt x="116" y="182"/>
                  </a:lnTo>
                  <a:lnTo>
                    <a:pt x="116" y="184"/>
                  </a:lnTo>
                  <a:lnTo>
                    <a:pt x="118" y="184"/>
                  </a:lnTo>
                  <a:lnTo>
                    <a:pt x="118" y="186"/>
                  </a:lnTo>
                  <a:lnTo>
                    <a:pt x="118" y="187"/>
                  </a:lnTo>
                  <a:lnTo>
                    <a:pt x="118" y="189"/>
                  </a:lnTo>
                  <a:lnTo>
                    <a:pt x="118" y="191"/>
                  </a:lnTo>
                  <a:lnTo>
                    <a:pt x="120" y="191"/>
                  </a:lnTo>
                  <a:lnTo>
                    <a:pt x="120" y="193"/>
                  </a:lnTo>
                  <a:lnTo>
                    <a:pt x="120" y="195"/>
                  </a:lnTo>
                  <a:lnTo>
                    <a:pt x="120" y="197"/>
                  </a:lnTo>
                  <a:lnTo>
                    <a:pt x="122" y="197"/>
                  </a:lnTo>
                  <a:lnTo>
                    <a:pt x="122" y="199"/>
                  </a:lnTo>
                  <a:lnTo>
                    <a:pt x="122" y="201"/>
                  </a:lnTo>
                  <a:lnTo>
                    <a:pt x="122" y="203"/>
                  </a:lnTo>
                  <a:lnTo>
                    <a:pt x="124" y="203"/>
                  </a:lnTo>
                  <a:lnTo>
                    <a:pt x="124" y="205"/>
                  </a:lnTo>
                  <a:lnTo>
                    <a:pt x="126" y="205"/>
                  </a:lnTo>
                  <a:lnTo>
                    <a:pt x="126" y="207"/>
                  </a:lnTo>
                  <a:lnTo>
                    <a:pt x="128" y="207"/>
                  </a:lnTo>
                  <a:lnTo>
                    <a:pt x="128" y="209"/>
                  </a:lnTo>
                  <a:lnTo>
                    <a:pt x="130" y="211"/>
                  </a:lnTo>
                  <a:lnTo>
                    <a:pt x="130" y="213"/>
                  </a:lnTo>
                  <a:lnTo>
                    <a:pt x="132" y="215"/>
                  </a:lnTo>
                  <a:lnTo>
                    <a:pt x="132" y="217"/>
                  </a:lnTo>
                  <a:lnTo>
                    <a:pt x="132" y="219"/>
                  </a:lnTo>
                  <a:lnTo>
                    <a:pt x="134" y="221"/>
                  </a:lnTo>
                  <a:lnTo>
                    <a:pt x="134" y="225"/>
                  </a:lnTo>
                  <a:lnTo>
                    <a:pt x="136" y="227"/>
                  </a:lnTo>
                  <a:lnTo>
                    <a:pt x="136" y="229"/>
                  </a:lnTo>
                  <a:lnTo>
                    <a:pt x="138" y="231"/>
                  </a:lnTo>
                  <a:lnTo>
                    <a:pt x="138" y="233"/>
                  </a:lnTo>
                  <a:lnTo>
                    <a:pt x="138" y="235"/>
                  </a:lnTo>
                  <a:lnTo>
                    <a:pt x="140" y="237"/>
                  </a:lnTo>
                  <a:lnTo>
                    <a:pt x="140" y="239"/>
                  </a:lnTo>
                  <a:lnTo>
                    <a:pt x="140" y="241"/>
                  </a:lnTo>
                  <a:lnTo>
                    <a:pt x="142" y="241"/>
                  </a:lnTo>
                  <a:lnTo>
                    <a:pt x="142" y="243"/>
                  </a:lnTo>
                  <a:lnTo>
                    <a:pt x="142" y="245"/>
                  </a:lnTo>
                  <a:lnTo>
                    <a:pt x="144" y="245"/>
                  </a:lnTo>
                  <a:lnTo>
                    <a:pt x="144" y="247"/>
                  </a:lnTo>
                  <a:lnTo>
                    <a:pt x="144" y="249"/>
                  </a:lnTo>
                  <a:lnTo>
                    <a:pt x="146" y="249"/>
                  </a:lnTo>
                  <a:lnTo>
                    <a:pt x="146" y="251"/>
                  </a:lnTo>
                  <a:lnTo>
                    <a:pt x="146" y="253"/>
                  </a:lnTo>
                  <a:lnTo>
                    <a:pt x="148" y="253"/>
                  </a:lnTo>
                  <a:lnTo>
                    <a:pt x="150" y="254"/>
                  </a:lnTo>
                  <a:lnTo>
                    <a:pt x="152" y="256"/>
                  </a:lnTo>
                  <a:lnTo>
                    <a:pt x="154" y="256"/>
                  </a:lnTo>
                  <a:lnTo>
                    <a:pt x="154" y="258"/>
                  </a:lnTo>
                  <a:lnTo>
                    <a:pt x="155" y="258"/>
                  </a:lnTo>
                  <a:lnTo>
                    <a:pt x="155" y="256"/>
                  </a:lnTo>
                  <a:lnTo>
                    <a:pt x="157" y="256"/>
                  </a:lnTo>
                  <a:lnTo>
                    <a:pt x="157" y="254"/>
                  </a:lnTo>
                  <a:lnTo>
                    <a:pt x="157" y="253"/>
                  </a:lnTo>
                  <a:lnTo>
                    <a:pt x="155" y="253"/>
                  </a:lnTo>
                  <a:lnTo>
                    <a:pt x="155" y="251"/>
                  </a:lnTo>
                  <a:lnTo>
                    <a:pt x="154" y="251"/>
                  </a:lnTo>
                  <a:lnTo>
                    <a:pt x="154" y="249"/>
                  </a:lnTo>
                  <a:lnTo>
                    <a:pt x="152" y="249"/>
                  </a:lnTo>
                  <a:lnTo>
                    <a:pt x="152" y="247"/>
                  </a:lnTo>
                  <a:lnTo>
                    <a:pt x="152" y="245"/>
                  </a:lnTo>
                  <a:lnTo>
                    <a:pt x="152" y="243"/>
                  </a:lnTo>
                  <a:lnTo>
                    <a:pt x="152" y="241"/>
                  </a:lnTo>
                  <a:lnTo>
                    <a:pt x="152" y="239"/>
                  </a:lnTo>
                  <a:lnTo>
                    <a:pt x="154" y="239"/>
                  </a:lnTo>
                  <a:lnTo>
                    <a:pt x="154" y="237"/>
                  </a:lnTo>
                  <a:lnTo>
                    <a:pt x="154" y="235"/>
                  </a:lnTo>
                  <a:lnTo>
                    <a:pt x="154" y="233"/>
                  </a:lnTo>
                  <a:lnTo>
                    <a:pt x="154" y="231"/>
                  </a:lnTo>
                  <a:lnTo>
                    <a:pt x="155" y="231"/>
                  </a:lnTo>
                  <a:lnTo>
                    <a:pt x="157" y="231"/>
                  </a:lnTo>
                  <a:lnTo>
                    <a:pt x="157" y="229"/>
                  </a:lnTo>
                  <a:lnTo>
                    <a:pt x="159" y="229"/>
                  </a:lnTo>
                  <a:lnTo>
                    <a:pt x="161" y="229"/>
                  </a:lnTo>
                  <a:lnTo>
                    <a:pt x="161" y="231"/>
                  </a:lnTo>
                  <a:lnTo>
                    <a:pt x="163" y="231"/>
                  </a:lnTo>
                  <a:lnTo>
                    <a:pt x="165" y="231"/>
                  </a:lnTo>
                  <a:lnTo>
                    <a:pt x="165" y="233"/>
                  </a:lnTo>
                  <a:lnTo>
                    <a:pt x="167" y="233"/>
                  </a:lnTo>
                  <a:lnTo>
                    <a:pt x="169" y="233"/>
                  </a:lnTo>
                  <a:lnTo>
                    <a:pt x="169" y="235"/>
                  </a:lnTo>
                  <a:lnTo>
                    <a:pt x="171" y="233"/>
                  </a:lnTo>
                  <a:lnTo>
                    <a:pt x="171" y="235"/>
                  </a:lnTo>
                  <a:lnTo>
                    <a:pt x="173" y="235"/>
                  </a:lnTo>
                  <a:lnTo>
                    <a:pt x="175" y="235"/>
                  </a:lnTo>
                  <a:lnTo>
                    <a:pt x="177" y="235"/>
                  </a:lnTo>
                  <a:lnTo>
                    <a:pt x="179" y="235"/>
                  </a:lnTo>
                  <a:lnTo>
                    <a:pt x="181" y="235"/>
                  </a:lnTo>
                  <a:lnTo>
                    <a:pt x="181" y="233"/>
                  </a:lnTo>
                  <a:lnTo>
                    <a:pt x="183" y="233"/>
                  </a:lnTo>
                  <a:lnTo>
                    <a:pt x="183" y="231"/>
                  </a:lnTo>
                  <a:lnTo>
                    <a:pt x="185" y="231"/>
                  </a:lnTo>
                  <a:lnTo>
                    <a:pt x="185" y="229"/>
                  </a:lnTo>
                  <a:lnTo>
                    <a:pt x="185" y="227"/>
                  </a:lnTo>
                  <a:lnTo>
                    <a:pt x="185" y="225"/>
                  </a:lnTo>
                  <a:lnTo>
                    <a:pt x="185" y="223"/>
                  </a:lnTo>
                  <a:lnTo>
                    <a:pt x="185" y="221"/>
                  </a:lnTo>
                  <a:lnTo>
                    <a:pt x="185" y="219"/>
                  </a:lnTo>
                  <a:lnTo>
                    <a:pt x="185" y="217"/>
                  </a:lnTo>
                  <a:lnTo>
                    <a:pt x="187" y="217"/>
                  </a:lnTo>
                  <a:lnTo>
                    <a:pt x="187" y="215"/>
                  </a:lnTo>
                  <a:lnTo>
                    <a:pt x="187" y="213"/>
                  </a:lnTo>
                  <a:lnTo>
                    <a:pt x="189" y="213"/>
                  </a:lnTo>
                  <a:lnTo>
                    <a:pt x="189" y="211"/>
                  </a:lnTo>
                  <a:lnTo>
                    <a:pt x="191" y="211"/>
                  </a:lnTo>
                  <a:lnTo>
                    <a:pt x="193" y="211"/>
                  </a:lnTo>
                  <a:lnTo>
                    <a:pt x="193" y="213"/>
                  </a:lnTo>
                  <a:lnTo>
                    <a:pt x="195" y="213"/>
                  </a:lnTo>
                  <a:lnTo>
                    <a:pt x="197" y="213"/>
                  </a:lnTo>
                  <a:lnTo>
                    <a:pt x="199" y="213"/>
                  </a:lnTo>
                  <a:lnTo>
                    <a:pt x="201" y="213"/>
                  </a:lnTo>
                  <a:lnTo>
                    <a:pt x="201" y="211"/>
                  </a:lnTo>
                  <a:lnTo>
                    <a:pt x="203" y="211"/>
                  </a:lnTo>
                  <a:lnTo>
                    <a:pt x="203" y="209"/>
                  </a:lnTo>
                  <a:lnTo>
                    <a:pt x="205" y="209"/>
                  </a:lnTo>
                  <a:lnTo>
                    <a:pt x="207" y="209"/>
                  </a:lnTo>
                  <a:lnTo>
                    <a:pt x="209" y="209"/>
                  </a:lnTo>
                  <a:lnTo>
                    <a:pt x="211" y="209"/>
                  </a:lnTo>
                  <a:lnTo>
                    <a:pt x="211" y="211"/>
                  </a:lnTo>
                  <a:lnTo>
                    <a:pt x="213" y="211"/>
                  </a:lnTo>
                  <a:lnTo>
                    <a:pt x="213" y="213"/>
                  </a:lnTo>
                  <a:lnTo>
                    <a:pt x="213" y="215"/>
                  </a:lnTo>
                  <a:lnTo>
                    <a:pt x="215" y="215"/>
                  </a:lnTo>
                  <a:lnTo>
                    <a:pt x="215" y="217"/>
                  </a:lnTo>
                  <a:lnTo>
                    <a:pt x="215" y="219"/>
                  </a:lnTo>
                  <a:lnTo>
                    <a:pt x="217" y="219"/>
                  </a:lnTo>
                  <a:lnTo>
                    <a:pt x="217" y="221"/>
                  </a:lnTo>
                  <a:lnTo>
                    <a:pt x="219" y="223"/>
                  </a:lnTo>
                  <a:lnTo>
                    <a:pt x="221" y="223"/>
                  </a:lnTo>
                  <a:lnTo>
                    <a:pt x="223" y="223"/>
                  </a:lnTo>
                  <a:lnTo>
                    <a:pt x="224" y="223"/>
                  </a:lnTo>
                  <a:lnTo>
                    <a:pt x="226" y="223"/>
                  </a:lnTo>
                  <a:lnTo>
                    <a:pt x="228" y="223"/>
                  </a:lnTo>
                  <a:lnTo>
                    <a:pt x="228" y="225"/>
                  </a:lnTo>
                  <a:lnTo>
                    <a:pt x="230" y="227"/>
                  </a:lnTo>
                  <a:lnTo>
                    <a:pt x="230" y="229"/>
                  </a:lnTo>
                  <a:lnTo>
                    <a:pt x="230" y="231"/>
                  </a:lnTo>
                  <a:lnTo>
                    <a:pt x="230" y="233"/>
                  </a:lnTo>
                  <a:lnTo>
                    <a:pt x="230" y="235"/>
                  </a:lnTo>
                  <a:lnTo>
                    <a:pt x="232" y="235"/>
                  </a:lnTo>
                  <a:lnTo>
                    <a:pt x="232" y="237"/>
                  </a:lnTo>
                  <a:lnTo>
                    <a:pt x="234" y="237"/>
                  </a:lnTo>
                  <a:lnTo>
                    <a:pt x="234" y="235"/>
                  </a:lnTo>
                  <a:lnTo>
                    <a:pt x="236" y="235"/>
                  </a:lnTo>
                  <a:lnTo>
                    <a:pt x="236" y="233"/>
                  </a:lnTo>
                  <a:lnTo>
                    <a:pt x="238" y="233"/>
                  </a:lnTo>
                  <a:lnTo>
                    <a:pt x="238" y="231"/>
                  </a:lnTo>
                  <a:lnTo>
                    <a:pt x="240" y="231"/>
                  </a:lnTo>
                  <a:lnTo>
                    <a:pt x="240" y="229"/>
                  </a:lnTo>
                  <a:lnTo>
                    <a:pt x="242" y="229"/>
                  </a:lnTo>
                  <a:lnTo>
                    <a:pt x="242" y="227"/>
                  </a:lnTo>
                  <a:lnTo>
                    <a:pt x="244" y="227"/>
                  </a:lnTo>
                  <a:lnTo>
                    <a:pt x="244" y="225"/>
                  </a:lnTo>
                  <a:lnTo>
                    <a:pt x="246" y="225"/>
                  </a:lnTo>
                  <a:lnTo>
                    <a:pt x="248" y="225"/>
                  </a:lnTo>
                  <a:lnTo>
                    <a:pt x="250" y="225"/>
                  </a:lnTo>
                  <a:lnTo>
                    <a:pt x="252" y="225"/>
                  </a:lnTo>
                  <a:lnTo>
                    <a:pt x="252" y="223"/>
                  </a:lnTo>
                  <a:lnTo>
                    <a:pt x="254" y="223"/>
                  </a:lnTo>
                  <a:lnTo>
                    <a:pt x="254" y="221"/>
                  </a:lnTo>
                  <a:lnTo>
                    <a:pt x="256" y="221"/>
                  </a:lnTo>
                  <a:lnTo>
                    <a:pt x="256" y="219"/>
                  </a:lnTo>
                  <a:lnTo>
                    <a:pt x="256" y="217"/>
                  </a:lnTo>
                  <a:lnTo>
                    <a:pt x="256" y="215"/>
                  </a:lnTo>
                  <a:lnTo>
                    <a:pt x="254" y="213"/>
                  </a:lnTo>
                  <a:lnTo>
                    <a:pt x="254" y="211"/>
                  </a:lnTo>
                  <a:lnTo>
                    <a:pt x="256" y="211"/>
                  </a:lnTo>
                  <a:lnTo>
                    <a:pt x="258" y="211"/>
                  </a:lnTo>
                  <a:lnTo>
                    <a:pt x="260" y="211"/>
                  </a:lnTo>
                  <a:lnTo>
                    <a:pt x="262" y="211"/>
                  </a:lnTo>
                  <a:lnTo>
                    <a:pt x="264" y="211"/>
                  </a:lnTo>
                  <a:lnTo>
                    <a:pt x="266" y="211"/>
                  </a:lnTo>
                  <a:lnTo>
                    <a:pt x="266" y="213"/>
                  </a:lnTo>
                  <a:lnTo>
                    <a:pt x="268" y="213"/>
                  </a:lnTo>
                  <a:lnTo>
                    <a:pt x="268" y="215"/>
                  </a:lnTo>
                  <a:lnTo>
                    <a:pt x="268" y="217"/>
                  </a:lnTo>
                  <a:lnTo>
                    <a:pt x="266" y="217"/>
                  </a:lnTo>
                  <a:lnTo>
                    <a:pt x="264" y="219"/>
                  </a:lnTo>
                  <a:lnTo>
                    <a:pt x="262" y="221"/>
                  </a:lnTo>
                  <a:lnTo>
                    <a:pt x="262" y="223"/>
                  </a:lnTo>
                  <a:lnTo>
                    <a:pt x="264" y="223"/>
                  </a:lnTo>
                  <a:lnTo>
                    <a:pt x="266" y="221"/>
                  </a:lnTo>
                  <a:lnTo>
                    <a:pt x="268" y="221"/>
                  </a:lnTo>
                  <a:lnTo>
                    <a:pt x="270" y="221"/>
                  </a:lnTo>
                  <a:lnTo>
                    <a:pt x="272" y="221"/>
                  </a:lnTo>
                  <a:lnTo>
                    <a:pt x="274" y="221"/>
                  </a:lnTo>
                  <a:lnTo>
                    <a:pt x="276" y="219"/>
                  </a:lnTo>
                  <a:lnTo>
                    <a:pt x="278" y="217"/>
                  </a:lnTo>
                  <a:lnTo>
                    <a:pt x="278" y="215"/>
                  </a:lnTo>
                  <a:lnTo>
                    <a:pt x="280" y="213"/>
                  </a:lnTo>
                  <a:lnTo>
                    <a:pt x="280" y="211"/>
                  </a:lnTo>
                  <a:lnTo>
                    <a:pt x="282" y="209"/>
                  </a:lnTo>
                  <a:lnTo>
                    <a:pt x="284" y="209"/>
                  </a:lnTo>
                  <a:lnTo>
                    <a:pt x="286" y="211"/>
                  </a:lnTo>
                  <a:lnTo>
                    <a:pt x="288" y="209"/>
                  </a:lnTo>
                  <a:lnTo>
                    <a:pt x="288" y="211"/>
                  </a:lnTo>
                  <a:lnTo>
                    <a:pt x="290" y="211"/>
                  </a:lnTo>
                  <a:lnTo>
                    <a:pt x="292" y="213"/>
                  </a:lnTo>
                  <a:lnTo>
                    <a:pt x="293" y="215"/>
                  </a:lnTo>
                  <a:lnTo>
                    <a:pt x="295" y="215"/>
                  </a:lnTo>
                  <a:lnTo>
                    <a:pt x="297" y="215"/>
                  </a:lnTo>
                  <a:lnTo>
                    <a:pt x="297" y="217"/>
                  </a:lnTo>
                  <a:lnTo>
                    <a:pt x="299" y="217"/>
                  </a:lnTo>
                  <a:lnTo>
                    <a:pt x="299" y="215"/>
                  </a:lnTo>
                  <a:lnTo>
                    <a:pt x="301" y="215"/>
                  </a:lnTo>
                  <a:lnTo>
                    <a:pt x="301" y="213"/>
                  </a:lnTo>
                  <a:lnTo>
                    <a:pt x="303" y="213"/>
                  </a:lnTo>
                  <a:lnTo>
                    <a:pt x="305" y="213"/>
                  </a:lnTo>
                  <a:lnTo>
                    <a:pt x="305" y="211"/>
                  </a:lnTo>
                  <a:lnTo>
                    <a:pt x="307" y="211"/>
                  </a:lnTo>
                  <a:lnTo>
                    <a:pt x="307" y="209"/>
                  </a:lnTo>
                  <a:lnTo>
                    <a:pt x="307" y="207"/>
                  </a:lnTo>
                  <a:lnTo>
                    <a:pt x="309" y="205"/>
                  </a:lnTo>
                  <a:lnTo>
                    <a:pt x="311" y="203"/>
                  </a:lnTo>
                  <a:lnTo>
                    <a:pt x="313" y="203"/>
                  </a:lnTo>
                  <a:lnTo>
                    <a:pt x="313" y="201"/>
                  </a:lnTo>
                  <a:lnTo>
                    <a:pt x="313" y="199"/>
                  </a:lnTo>
                  <a:lnTo>
                    <a:pt x="311" y="197"/>
                  </a:lnTo>
                  <a:lnTo>
                    <a:pt x="311" y="195"/>
                  </a:lnTo>
                  <a:lnTo>
                    <a:pt x="313" y="195"/>
                  </a:lnTo>
                  <a:lnTo>
                    <a:pt x="313" y="193"/>
                  </a:lnTo>
                  <a:lnTo>
                    <a:pt x="315" y="193"/>
                  </a:lnTo>
                  <a:lnTo>
                    <a:pt x="315" y="195"/>
                  </a:lnTo>
                  <a:lnTo>
                    <a:pt x="317" y="195"/>
                  </a:lnTo>
                  <a:lnTo>
                    <a:pt x="317" y="197"/>
                  </a:lnTo>
                  <a:lnTo>
                    <a:pt x="319" y="197"/>
                  </a:lnTo>
                  <a:lnTo>
                    <a:pt x="321" y="195"/>
                  </a:lnTo>
                  <a:lnTo>
                    <a:pt x="321" y="193"/>
                  </a:lnTo>
                  <a:lnTo>
                    <a:pt x="321" y="191"/>
                  </a:lnTo>
                  <a:lnTo>
                    <a:pt x="321" y="189"/>
                  </a:lnTo>
                  <a:lnTo>
                    <a:pt x="321" y="187"/>
                  </a:lnTo>
                  <a:lnTo>
                    <a:pt x="319" y="187"/>
                  </a:lnTo>
                  <a:lnTo>
                    <a:pt x="319" y="186"/>
                  </a:lnTo>
                  <a:lnTo>
                    <a:pt x="319" y="184"/>
                  </a:lnTo>
                  <a:lnTo>
                    <a:pt x="321" y="184"/>
                  </a:lnTo>
                  <a:lnTo>
                    <a:pt x="323" y="184"/>
                  </a:lnTo>
                  <a:lnTo>
                    <a:pt x="325" y="184"/>
                  </a:lnTo>
                  <a:lnTo>
                    <a:pt x="327" y="184"/>
                  </a:lnTo>
                  <a:lnTo>
                    <a:pt x="329" y="186"/>
                  </a:lnTo>
                  <a:lnTo>
                    <a:pt x="331" y="186"/>
                  </a:lnTo>
                  <a:lnTo>
                    <a:pt x="333" y="186"/>
                  </a:lnTo>
                  <a:lnTo>
                    <a:pt x="335" y="184"/>
                  </a:lnTo>
                  <a:lnTo>
                    <a:pt x="337" y="184"/>
                  </a:lnTo>
                  <a:lnTo>
                    <a:pt x="339" y="184"/>
                  </a:lnTo>
                  <a:lnTo>
                    <a:pt x="341" y="182"/>
                  </a:lnTo>
                  <a:lnTo>
                    <a:pt x="343" y="180"/>
                  </a:lnTo>
                  <a:lnTo>
                    <a:pt x="345" y="178"/>
                  </a:lnTo>
                  <a:lnTo>
                    <a:pt x="347" y="178"/>
                  </a:lnTo>
                  <a:lnTo>
                    <a:pt x="349" y="178"/>
                  </a:lnTo>
                  <a:lnTo>
                    <a:pt x="349" y="176"/>
                  </a:lnTo>
                  <a:lnTo>
                    <a:pt x="351" y="176"/>
                  </a:lnTo>
                  <a:lnTo>
                    <a:pt x="351" y="174"/>
                  </a:lnTo>
                  <a:lnTo>
                    <a:pt x="353" y="174"/>
                  </a:lnTo>
                  <a:lnTo>
                    <a:pt x="355" y="174"/>
                  </a:lnTo>
                  <a:lnTo>
                    <a:pt x="357" y="174"/>
                  </a:lnTo>
                  <a:lnTo>
                    <a:pt x="357" y="176"/>
                  </a:lnTo>
                  <a:lnTo>
                    <a:pt x="357" y="178"/>
                  </a:lnTo>
                  <a:lnTo>
                    <a:pt x="357" y="180"/>
                  </a:lnTo>
                  <a:lnTo>
                    <a:pt x="359" y="180"/>
                  </a:lnTo>
                  <a:lnTo>
                    <a:pt x="359" y="182"/>
                  </a:lnTo>
                  <a:lnTo>
                    <a:pt x="361" y="182"/>
                  </a:lnTo>
                  <a:lnTo>
                    <a:pt x="362" y="184"/>
                  </a:lnTo>
                  <a:lnTo>
                    <a:pt x="362" y="186"/>
                  </a:lnTo>
                  <a:lnTo>
                    <a:pt x="364" y="186"/>
                  </a:lnTo>
                  <a:lnTo>
                    <a:pt x="366" y="186"/>
                  </a:lnTo>
                  <a:lnTo>
                    <a:pt x="366" y="184"/>
                  </a:lnTo>
                  <a:lnTo>
                    <a:pt x="368" y="184"/>
                  </a:lnTo>
                  <a:lnTo>
                    <a:pt x="368" y="182"/>
                  </a:lnTo>
                  <a:lnTo>
                    <a:pt x="370" y="182"/>
                  </a:lnTo>
                  <a:lnTo>
                    <a:pt x="370" y="180"/>
                  </a:lnTo>
                  <a:lnTo>
                    <a:pt x="372" y="178"/>
                  </a:lnTo>
                  <a:lnTo>
                    <a:pt x="372" y="176"/>
                  </a:lnTo>
                  <a:lnTo>
                    <a:pt x="374" y="176"/>
                  </a:lnTo>
                  <a:lnTo>
                    <a:pt x="374" y="174"/>
                  </a:lnTo>
                  <a:lnTo>
                    <a:pt x="376" y="174"/>
                  </a:lnTo>
                  <a:lnTo>
                    <a:pt x="376" y="172"/>
                  </a:lnTo>
                  <a:lnTo>
                    <a:pt x="378" y="172"/>
                  </a:lnTo>
                  <a:lnTo>
                    <a:pt x="378" y="170"/>
                  </a:lnTo>
                  <a:lnTo>
                    <a:pt x="380" y="168"/>
                  </a:lnTo>
                  <a:lnTo>
                    <a:pt x="382" y="166"/>
                  </a:lnTo>
                  <a:lnTo>
                    <a:pt x="382" y="164"/>
                  </a:lnTo>
                  <a:lnTo>
                    <a:pt x="384" y="164"/>
                  </a:lnTo>
                  <a:lnTo>
                    <a:pt x="386" y="164"/>
                  </a:lnTo>
                  <a:lnTo>
                    <a:pt x="388" y="164"/>
                  </a:lnTo>
                  <a:lnTo>
                    <a:pt x="388" y="162"/>
                  </a:lnTo>
                  <a:lnTo>
                    <a:pt x="390" y="162"/>
                  </a:lnTo>
                  <a:lnTo>
                    <a:pt x="392" y="162"/>
                  </a:lnTo>
                  <a:lnTo>
                    <a:pt x="394" y="164"/>
                  </a:lnTo>
                  <a:lnTo>
                    <a:pt x="394" y="166"/>
                  </a:lnTo>
                  <a:lnTo>
                    <a:pt x="392" y="166"/>
                  </a:lnTo>
                  <a:lnTo>
                    <a:pt x="392" y="168"/>
                  </a:lnTo>
                  <a:lnTo>
                    <a:pt x="392" y="170"/>
                  </a:lnTo>
                  <a:lnTo>
                    <a:pt x="390" y="170"/>
                  </a:lnTo>
                  <a:lnTo>
                    <a:pt x="392" y="172"/>
                  </a:lnTo>
                  <a:lnTo>
                    <a:pt x="394" y="172"/>
                  </a:lnTo>
                  <a:lnTo>
                    <a:pt x="396" y="172"/>
                  </a:lnTo>
                  <a:lnTo>
                    <a:pt x="396" y="170"/>
                  </a:lnTo>
                  <a:lnTo>
                    <a:pt x="396" y="168"/>
                  </a:lnTo>
                  <a:lnTo>
                    <a:pt x="398" y="166"/>
                  </a:lnTo>
                  <a:lnTo>
                    <a:pt x="398" y="164"/>
                  </a:lnTo>
                  <a:lnTo>
                    <a:pt x="400" y="162"/>
                  </a:lnTo>
                  <a:lnTo>
                    <a:pt x="402" y="162"/>
                  </a:lnTo>
                  <a:lnTo>
                    <a:pt x="402" y="160"/>
                  </a:lnTo>
                  <a:lnTo>
                    <a:pt x="404" y="160"/>
                  </a:lnTo>
                  <a:lnTo>
                    <a:pt x="406" y="160"/>
                  </a:lnTo>
                  <a:lnTo>
                    <a:pt x="406" y="158"/>
                  </a:lnTo>
                  <a:lnTo>
                    <a:pt x="408" y="160"/>
                  </a:lnTo>
                  <a:lnTo>
                    <a:pt x="406" y="162"/>
                  </a:lnTo>
                  <a:lnTo>
                    <a:pt x="406" y="164"/>
                  </a:lnTo>
                  <a:lnTo>
                    <a:pt x="406" y="166"/>
                  </a:lnTo>
                  <a:lnTo>
                    <a:pt x="404" y="168"/>
                  </a:lnTo>
                  <a:lnTo>
                    <a:pt x="404" y="170"/>
                  </a:lnTo>
                  <a:lnTo>
                    <a:pt x="404" y="172"/>
                  </a:lnTo>
                  <a:lnTo>
                    <a:pt x="404" y="174"/>
                  </a:lnTo>
                  <a:lnTo>
                    <a:pt x="404" y="176"/>
                  </a:lnTo>
                  <a:lnTo>
                    <a:pt x="404" y="178"/>
                  </a:lnTo>
                  <a:lnTo>
                    <a:pt x="406" y="180"/>
                  </a:lnTo>
                  <a:lnTo>
                    <a:pt x="408" y="180"/>
                  </a:lnTo>
                  <a:lnTo>
                    <a:pt x="408" y="178"/>
                  </a:lnTo>
                  <a:lnTo>
                    <a:pt x="410" y="178"/>
                  </a:lnTo>
                  <a:lnTo>
                    <a:pt x="410" y="176"/>
                  </a:lnTo>
                  <a:lnTo>
                    <a:pt x="412" y="176"/>
                  </a:lnTo>
                  <a:lnTo>
                    <a:pt x="412" y="178"/>
                  </a:lnTo>
                  <a:lnTo>
                    <a:pt x="412" y="180"/>
                  </a:lnTo>
                  <a:lnTo>
                    <a:pt x="410" y="182"/>
                  </a:lnTo>
                  <a:lnTo>
                    <a:pt x="410" y="184"/>
                  </a:lnTo>
                  <a:lnTo>
                    <a:pt x="410" y="186"/>
                  </a:lnTo>
                  <a:lnTo>
                    <a:pt x="410" y="187"/>
                  </a:lnTo>
                  <a:lnTo>
                    <a:pt x="408" y="187"/>
                  </a:lnTo>
                  <a:lnTo>
                    <a:pt x="408" y="189"/>
                  </a:lnTo>
                  <a:lnTo>
                    <a:pt x="406" y="191"/>
                  </a:lnTo>
                  <a:lnTo>
                    <a:pt x="404" y="191"/>
                  </a:lnTo>
                  <a:lnTo>
                    <a:pt x="404" y="193"/>
                  </a:lnTo>
                  <a:lnTo>
                    <a:pt x="402" y="195"/>
                  </a:lnTo>
                  <a:lnTo>
                    <a:pt x="402" y="197"/>
                  </a:lnTo>
                  <a:lnTo>
                    <a:pt x="400" y="199"/>
                  </a:lnTo>
                  <a:lnTo>
                    <a:pt x="398" y="201"/>
                  </a:lnTo>
                  <a:lnTo>
                    <a:pt x="396" y="201"/>
                  </a:lnTo>
                  <a:lnTo>
                    <a:pt x="396" y="203"/>
                  </a:lnTo>
                  <a:lnTo>
                    <a:pt x="394" y="203"/>
                  </a:lnTo>
                  <a:lnTo>
                    <a:pt x="392" y="205"/>
                  </a:lnTo>
                  <a:lnTo>
                    <a:pt x="392" y="207"/>
                  </a:lnTo>
                  <a:lnTo>
                    <a:pt x="388" y="207"/>
                  </a:lnTo>
                  <a:lnTo>
                    <a:pt x="388" y="209"/>
                  </a:lnTo>
                  <a:lnTo>
                    <a:pt x="386" y="209"/>
                  </a:lnTo>
                  <a:lnTo>
                    <a:pt x="386" y="211"/>
                  </a:lnTo>
                  <a:lnTo>
                    <a:pt x="384" y="213"/>
                  </a:lnTo>
                  <a:lnTo>
                    <a:pt x="384" y="215"/>
                  </a:lnTo>
                  <a:lnTo>
                    <a:pt x="382" y="215"/>
                  </a:lnTo>
                  <a:lnTo>
                    <a:pt x="382" y="217"/>
                  </a:lnTo>
                  <a:lnTo>
                    <a:pt x="380" y="219"/>
                  </a:lnTo>
                  <a:lnTo>
                    <a:pt x="380" y="221"/>
                  </a:lnTo>
                  <a:lnTo>
                    <a:pt x="378" y="223"/>
                  </a:lnTo>
                  <a:lnTo>
                    <a:pt x="378" y="225"/>
                  </a:lnTo>
                  <a:lnTo>
                    <a:pt x="376" y="227"/>
                  </a:lnTo>
                  <a:lnTo>
                    <a:pt x="376" y="229"/>
                  </a:lnTo>
                  <a:lnTo>
                    <a:pt x="374" y="231"/>
                  </a:lnTo>
                  <a:lnTo>
                    <a:pt x="374" y="233"/>
                  </a:lnTo>
                  <a:lnTo>
                    <a:pt x="374" y="235"/>
                  </a:lnTo>
                  <a:lnTo>
                    <a:pt x="372" y="237"/>
                  </a:lnTo>
                  <a:lnTo>
                    <a:pt x="370" y="237"/>
                  </a:lnTo>
                  <a:lnTo>
                    <a:pt x="370" y="239"/>
                  </a:lnTo>
                  <a:lnTo>
                    <a:pt x="368" y="239"/>
                  </a:lnTo>
                  <a:lnTo>
                    <a:pt x="368" y="241"/>
                  </a:lnTo>
                  <a:lnTo>
                    <a:pt x="370" y="241"/>
                  </a:lnTo>
                  <a:lnTo>
                    <a:pt x="370" y="243"/>
                  </a:lnTo>
                  <a:lnTo>
                    <a:pt x="370" y="245"/>
                  </a:lnTo>
                  <a:lnTo>
                    <a:pt x="368" y="247"/>
                  </a:lnTo>
                  <a:lnTo>
                    <a:pt x="368" y="249"/>
                  </a:lnTo>
                  <a:lnTo>
                    <a:pt x="370" y="249"/>
                  </a:lnTo>
                  <a:lnTo>
                    <a:pt x="370" y="251"/>
                  </a:lnTo>
                  <a:lnTo>
                    <a:pt x="372" y="251"/>
                  </a:lnTo>
                  <a:lnTo>
                    <a:pt x="374" y="253"/>
                  </a:lnTo>
                  <a:lnTo>
                    <a:pt x="376" y="254"/>
                  </a:lnTo>
                  <a:lnTo>
                    <a:pt x="376" y="256"/>
                  </a:lnTo>
                  <a:lnTo>
                    <a:pt x="378" y="256"/>
                  </a:lnTo>
                  <a:lnTo>
                    <a:pt x="378" y="254"/>
                  </a:lnTo>
                  <a:lnTo>
                    <a:pt x="380" y="254"/>
                  </a:lnTo>
                  <a:lnTo>
                    <a:pt x="382" y="254"/>
                  </a:lnTo>
                  <a:lnTo>
                    <a:pt x="384" y="254"/>
                  </a:lnTo>
                  <a:lnTo>
                    <a:pt x="386" y="256"/>
                  </a:lnTo>
                  <a:lnTo>
                    <a:pt x="388" y="256"/>
                  </a:lnTo>
                  <a:lnTo>
                    <a:pt x="388" y="258"/>
                  </a:lnTo>
                  <a:lnTo>
                    <a:pt x="390" y="258"/>
                  </a:lnTo>
                  <a:lnTo>
                    <a:pt x="388" y="260"/>
                  </a:lnTo>
                  <a:lnTo>
                    <a:pt x="388" y="262"/>
                  </a:lnTo>
                  <a:lnTo>
                    <a:pt x="386" y="262"/>
                  </a:lnTo>
                  <a:lnTo>
                    <a:pt x="384" y="262"/>
                  </a:lnTo>
                  <a:lnTo>
                    <a:pt x="382" y="262"/>
                  </a:lnTo>
                  <a:lnTo>
                    <a:pt x="382" y="264"/>
                  </a:lnTo>
                  <a:lnTo>
                    <a:pt x="380" y="264"/>
                  </a:lnTo>
                  <a:lnTo>
                    <a:pt x="382" y="266"/>
                  </a:lnTo>
                  <a:lnTo>
                    <a:pt x="382" y="268"/>
                  </a:lnTo>
                  <a:lnTo>
                    <a:pt x="382" y="270"/>
                  </a:lnTo>
                  <a:lnTo>
                    <a:pt x="382" y="272"/>
                  </a:lnTo>
                  <a:lnTo>
                    <a:pt x="380" y="272"/>
                  </a:lnTo>
                  <a:lnTo>
                    <a:pt x="380" y="274"/>
                  </a:lnTo>
                  <a:lnTo>
                    <a:pt x="378" y="276"/>
                  </a:lnTo>
                  <a:lnTo>
                    <a:pt x="378" y="278"/>
                  </a:lnTo>
                  <a:lnTo>
                    <a:pt x="380" y="280"/>
                  </a:lnTo>
                  <a:lnTo>
                    <a:pt x="382" y="282"/>
                  </a:lnTo>
                  <a:lnTo>
                    <a:pt x="382" y="284"/>
                  </a:lnTo>
                  <a:lnTo>
                    <a:pt x="382" y="286"/>
                  </a:lnTo>
                  <a:lnTo>
                    <a:pt x="382" y="288"/>
                  </a:lnTo>
                  <a:lnTo>
                    <a:pt x="380" y="288"/>
                  </a:lnTo>
                  <a:lnTo>
                    <a:pt x="378" y="290"/>
                  </a:lnTo>
                  <a:lnTo>
                    <a:pt x="376" y="290"/>
                  </a:lnTo>
                  <a:lnTo>
                    <a:pt x="376" y="288"/>
                  </a:lnTo>
                  <a:lnTo>
                    <a:pt x="376" y="290"/>
                  </a:lnTo>
                  <a:lnTo>
                    <a:pt x="374" y="290"/>
                  </a:lnTo>
                  <a:lnTo>
                    <a:pt x="374" y="292"/>
                  </a:lnTo>
                  <a:lnTo>
                    <a:pt x="376" y="292"/>
                  </a:lnTo>
                  <a:lnTo>
                    <a:pt x="374" y="292"/>
                  </a:lnTo>
                  <a:lnTo>
                    <a:pt x="374" y="294"/>
                  </a:lnTo>
                  <a:lnTo>
                    <a:pt x="374" y="296"/>
                  </a:lnTo>
                  <a:lnTo>
                    <a:pt x="374" y="298"/>
                  </a:lnTo>
                  <a:lnTo>
                    <a:pt x="372" y="298"/>
                  </a:lnTo>
                  <a:lnTo>
                    <a:pt x="372" y="300"/>
                  </a:lnTo>
                  <a:lnTo>
                    <a:pt x="372" y="302"/>
                  </a:lnTo>
                  <a:lnTo>
                    <a:pt x="370" y="302"/>
                  </a:lnTo>
                  <a:lnTo>
                    <a:pt x="372" y="304"/>
                  </a:lnTo>
                  <a:lnTo>
                    <a:pt x="370" y="306"/>
                  </a:lnTo>
                  <a:lnTo>
                    <a:pt x="368" y="306"/>
                  </a:lnTo>
                  <a:lnTo>
                    <a:pt x="368" y="308"/>
                  </a:lnTo>
                  <a:lnTo>
                    <a:pt x="368" y="310"/>
                  </a:lnTo>
                  <a:lnTo>
                    <a:pt x="368" y="312"/>
                  </a:lnTo>
                  <a:lnTo>
                    <a:pt x="366" y="312"/>
                  </a:lnTo>
                  <a:lnTo>
                    <a:pt x="368" y="312"/>
                  </a:lnTo>
                  <a:lnTo>
                    <a:pt x="368" y="314"/>
                  </a:lnTo>
                  <a:lnTo>
                    <a:pt x="366" y="316"/>
                  </a:lnTo>
                  <a:lnTo>
                    <a:pt x="366" y="318"/>
                  </a:lnTo>
                  <a:lnTo>
                    <a:pt x="366" y="320"/>
                  </a:lnTo>
                  <a:lnTo>
                    <a:pt x="368" y="320"/>
                  </a:lnTo>
                  <a:lnTo>
                    <a:pt x="368" y="321"/>
                  </a:lnTo>
                  <a:lnTo>
                    <a:pt x="368" y="323"/>
                  </a:lnTo>
                  <a:lnTo>
                    <a:pt x="366" y="323"/>
                  </a:lnTo>
                  <a:lnTo>
                    <a:pt x="366" y="325"/>
                  </a:lnTo>
                  <a:lnTo>
                    <a:pt x="364" y="325"/>
                  </a:lnTo>
                  <a:lnTo>
                    <a:pt x="362" y="325"/>
                  </a:lnTo>
                  <a:lnTo>
                    <a:pt x="362" y="327"/>
                  </a:lnTo>
                  <a:lnTo>
                    <a:pt x="362" y="329"/>
                  </a:lnTo>
                  <a:lnTo>
                    <a:pt x="362" y="331"/>
                  </a:lnTo>
                  <a:lnTo>
                    <a:pt x="361" y="331"/>
                  </a:lnTo>
                  <a:lnTo>
                    <a:pt x="359" y="331"/>
                  </a:lnTo>
                  <a:lnTo>
                    <a:pt x="357" y="331"/>
                  </a:lnTo>
                  <a:lnTo>
                    <a:pt x="357" y="333"/>
                  </a:lnTo>
                  <a:lnTo>
                    <a:pt x="355" y="333"/>
                  </a:lnTo>
                  <a:lnTo>
                    <a:pt x="353" y="333"/>
                  </a:lnTo>
                  <a:lnTo>
                    <a:pt x="351" y="333"/>
                  </a:lnTo>
                  <a:lnTo>
                    <a:pt x="349" y="331"/>
                  </a:lnTo>
                  <a:lnTo>
                    <a:pt x="349" y="333"/>
                  </a:lnTo>
                  <a:lnTo>
                    <a:pt x="349" y="335"/>
                  </a:lnTo>
                  <a:lnTo>
                    <a:pt x="349" y="337"/>
                  </a:lnTo>
                  <a:lnTo>
                    <a:pt x="349" y="339"/>
                  </a:lnTo>
                  <a:lnTo>
                    <a:pt x="349" y="341"/>
                  </a:lnTo>
                  <a:lnTo>
                    <a:pt x="347" y="341"/>
                  </a:lnTo>
                  <a:lnTo>
                    <a:pt x="347" y="343"/>
                  </a:lnTo>
                  <a:lnTo>
                    <a:pt x="347" y="345"/>
                  </a:lnTo>
                  <a:lnTo>
                    <a:pt x="347" y="347"/>
                  </a:lnTo>
                  <a:lnTo>
                    <a:pt x="347" y="349"/>
                  </a:lnTo>
                  <a:lnTo>
                    <a:pt x="347" y="351"/>
                  </a:lnTo>
                  <a:lnTo>
                    <a:pt x="347" y="353"/>
                  </a:lnTo>
                  <a:lnTo>
                    <a:pt x="347" y="355"/>
                  </a:lnTo>
                  <a:lnTo>
                    <a:pt x="347" y="357"/>
                  </a:lnTo>
                  <a:lnTo>
                    <a:pt x="347" y="359"/>
                  </a:lnTo>
                  <a:lnTo>
                    <a:pt x="347" y="361"/>
                  </a:lnTo>
                  <a:lnTo>
                    <a:pt x="349" y="363"/>
                  </a:lnTo>
                  <a:lnTo>
                    <a:pt x="347" y="365"/>
                  </a:lnTo>
                  <a:lnTo>
                    <a:pt x="349" y="367"/>
                  </a:lnTo>
                  <a:lnTo>
                    <a:pt x="347" y="367"/>
                  </a:lnTo>
                  <a:lnTo>
                    <a:pt x="349" y="367"/>
                  </a:lnTo>
                  <a:lnTo>
                    <a:pt x="349" y="369"/>
                  </a:lnTo>
                  <a:lnTo>
                    <a:pt x="349" y="371"/>
                  </a:lnTo>
                  <a:lnTo>
                    <a:pt x="349" y="373"/>
                  </a:lnTo>
                  <a:lnTo>
                    <a:pt x="349" y="375"/>
                  </a:lnTo>
                  <a:lnTo>
                    <a:pt x="349" y="377"/>
                  </a:lnTo>
                  <a:lnTo>
                    <a:pt x="349" y="379"/>
                  </a:lnTo>
                  <a:lnTo>
                    <a:pt x="349" y="381"/>
                  </a:lnTo>
                  <a:lnTo>
                    <a:pt x="347" y="381"/>
                  </a:lnTo>
                  <a:lnTo>
                    <a:pt x="347" y="383"/>
                  </a:lnTo>
                  <a:lnTo>
                    <a:pt x="347" y="385"/>
                  </a:lnTo>
                  <a:lnTo>
                    <a:pt x="347" y="387"/>
                  </a:lnTo>
                  <a:lnTo>
                    <a:pt x="345" y="387"/>
                  </a:lnTo>
                  <a:lnTo>
                    <a:pt x="345" y="388"/>
                  </a:lnTo>
                  <a:lnTo>
                    <a:pt x="347" y="388"/>
                  </a:lnTo>
                  <a:lnTo>
                    <a:pt x="347" y="390"/>
                  </a:lnTo>
                  <a:lnTo>
                    <a:pt x="345" y="390"/>
                  </a:lnTo>
                  <a:lnTo>
                    <a:pt x="347" y="392"/>
                  </a:lnTo>
                  <a:lnTo>
                    <a:pt x="347" y="394"/>
                  </a:lnTo>
                  <a:lnTo>
                    <a:pt x="347" y="396"/>
                  </a:lnTo>
                  <a:lnTo>
                    <a:pt x="347" y="398"/>
                  </a:lnTo>
                  <a:lnTo>
                    <a:pt x="347" y="400"/>
                  </a:lnTo>
                  <a:lnTo>
                    <a:pt x="347" y="402"/>
                  </a:lnTo>
                  <a:lnTo>
                    <a:pt x="347" y="404"/>
                  </a:lnTo>
                  <a:lnTo>
                    <a:pt x="347" y="406"/>
                  </a:lnTo>
                  <a:lnTo>
                    <a:pt x="345" y="406"/>
                  </a:lnTo>
                  <a:lnTo>
                    <a:pt x="343" y="408"/>
                  </a:lnTo>
                  <a:lnTo>
                    <a:pt x="343" y="410"/>
                  </a:lnTo>
                  <a:lnTo>
                    <a:pt x="341" y="410"/>
                  </a:lnTo>
                  <a:lnTo>
                    <a:pt x="339" y="410"/>
                  </a:lnTo>
                  <a:lnTo>
                    <a:pt x="339" y="412"/>
                  </a:lnTo>
                  <a:lnTo>
                    <a:pt x="337" y="412"/>
                  </a:lnTo>
                  <a:lnTo>
                    <a:pt x="335" y="414"/>
                  </a:lnTo>
                  <a:lnTo>
                    <a:pt x="335" y="416"/>
                  </a:lnTo>
                  <a:lnTo>
                    <a:pt x="335" y="418"/>
                  </a:lnTo>
                  <a:lnTo>
                    <a:pt x="333" y="418"/>
                  </a:lnTo>
                  <a:lnTo>
                    <a:pt x="333" y="420"/>
                  </a:lnTo>
                  <a:lnTo>
                    <a:pt x="333" y="422"/>
                  </a:lnTo>
                  <a:lnTo>
                    <a:pt x="333" y="424"/>
                  </a:lnTo>
                  <a:lnTo>
                    <a:pt x="333" y="426"/>
                  </a:lnTo>
                  <a:lnTo>
                    <a:pt x="335" y="430"/>
                  </a:lnTo>
                  <a:lnTo>
                    <a:pt x="337" y="432"/>
                  </a:lnTo>
                  <a:lnTo>
                    <a:pt x="337" y="434"/>
                  </a:lnTo>
                  <a:lnTo>
                    <a:pt x="337" y="436"/>
                  </a:lnTo>
                  <a:lnTo>
                    <a:pt x="335" y="436"/>
                  </a:lnTo>
                  <a:lnTo>
                    <a:pt x="335" y="438"/>
                  </a:lnTo>
                  <a:lnTo>
                    <a:pt x="333" y="438"/>
                  </a:lnTo>
                  <a:lnTo>
                    <a:pt x="333" y="440"/>
                  </a:lnTo>
                  <a:lnTo>
                    <a:pt x="333" y="442"/>
                  </a:lnTo>
                  <a:lnTo>
                    <a:pt x="331" y="442"/>
                  </a:lnTo>
                  <a:lnTo>
                    <a:pt x="333" y="444"/>
                  </a:lnTo>
                  <a:lnTo>
                    <a:pt x="333" y="446"/>
                  </a:lnTo>
                  <a:lnTo>
                    <a:pt x="333" y="448"/>
                  </a:lnTo>
                  <a:lnTo>
                    <a:pt x="333" y="450"/>
                  </a:lnTo>
                  <a:lnTo>
                    <a:pt x="333" y="452"/>
                  </a:lnTo>
                  <a:lnTo>
                    <a:pt x="333" y="454"/>
                  </a:lnTo>
                  <a:lnTo>
                    <a:pt x="331" y="452"/>
                  </a:lnTo>
                  <a:lnTo>
                    <a:pt x="331" y="454"/>
                  </a:lnTo>
                  <a:lnTo>
                    <a:pt x="329" y="454"/>
                  </a:lnTo>
                  <a:lnTo>
                    <a:pt x="327" y="455"/>
                  </a:lnTo>
                  <a:lnTo>
                    <a:pt x="325" y="455"/>
                  </a:lnTo>
                  <a:lnTo>
                    <a:pt x="323" y="455"/>
                  </a:lnTo>
                  <a:lnTo>
                    <a:pt x="321" y="455"/>
                  </a:lnTo>
                  <a:lnTo>
                    <a:pt x="319" y="455"/>
                  </a:lnTo>
                  <a:lnTo>
                    <a:pt x="317" y="455"/>
                  </a:lnTo>
                  <a:lnTo>
                    <a:pt x="315" y="454"/>
                  </a:lnTo>
                  <a:lnTo>
                    <a:pt x="313" y="455"/>
                  </a:lnTo>
                  <a:lnTo>
                    <a:pt x="313" y="454"/>
                  </a:lnTo>
                  <a:lnTo>
                    <a:pt x="311" y="454"/>
                  </a:lnTo>
                  <a:lnTo>
                    <a:pt x="309" y="452"/>
                  </a:lnTo>
                  <a:lnTo>
                    <a:pt x="307" y="450"/>
                  </a:lnTo>
                  <a:lnTo>
                    <a:pt x="305" y="450"/>
                  </a:lnTo>
                  <a:lnTo>
                    <a:pt x="305" y="452"/>
                  </a:lnTo>
                  <a:lnTo>
                    <a:pt x="303" y="452"/>
                  </a:lnTo>
                  <a:lnTo>
                    <a:pt x="303" y="454"/>
                  </a:lnTo>
                  <a:lnTo>
                    <a:pt x="301" y="454"/>
                  </a:lnTo>
                  <a:lnTo>
                    <a:pt x="299" y="454"/>
                  </a:lnTo>
                  <a:lnTo>
                    <a:pt x="297" y="455"/>
                  </a:lnTo>
                  <a:lnTo>
                    <a:pt x="295" y="457"/>
                  </a:lnTo>
                  <a:lnTo>
                    <a:pt x="293" y="459"/>
                  </a:lnTo>
                  <a:lnTo>
                    <a:pt x="292" y="459"/>
                  </a:lnTo>
                  <a:lnTo>
                    <a:pt x="292" y="461"/>
                  </a:lnTo>
                  <a:lnTo>
                    <a:pt x="290" y="461"/>
                  </a:lnTo>
                  <a:lnTo>
                    <a:pt x="288" y="461"/>
                  </a:lnTo>
                  <a:lnTo>
                    <a:pt x="286" y="463"/>
                  </a:lnTo>
                  <a:lnTo>
                    <a:pt x="284" y="463"/>
                  </a:lnTo>
                  <a:lnTo>
                    <a:pt x="284" y="465"/>
                  </a:lnTo>
                  <a:lnTo>
                    <a:pt x="284" y="467"/>
                  </a:lnTo>
                  <a:lnTo>
                    <a:pt x="282" y="465"/>
                  </a:lnTo>
                  <a:lnTo>
                    <a:pt x="280" y="465"/>
                  </a:lnTo>
                  <a:lnTo>
                    <a:pt x="278" y="463"/>
                  </a:lnTo>
                  <a:lnTo>
                    <a:pt x="280" y="461"/>
                  </a:lnTo>
                  <a:lnTo>
                    <a:pt x="278" y="461"/>
                  </a:lnTo>
                  <a:lnTo>
                    <a:pt x="276" y="461"/>
                  </a:lnTo>
                  <a:lnTo>
                    <a:pt x="276" y="459"/>
                  </a:lnTo>
                  <a:lnTo>
                    <a:pt x="274" y="459"/>
                  </a:lnTo>
                  <a:lnTo>
                    <a:pt x="272" y="459"/>
                  </a:lnTo>
                  <a:lnTo>
                    <a:pt x="272" y="461"/>
                  </a:lnTo>
                  <a:lnTo>
                    <a:pt x="272" y="459"/>
                  </a:lnTo>
                  <a:lnTo>
                    <a:pt x="270" y="459"/>
                  </a:lnTo>
                  <a:lnTo>
                    <a:pt x="268" y="459"/>
                  </a:lnTo>
                  <a:lnTo>
                    <a:pt x="268" y="461"/>
                  </a:lnTo>
                  <a:lnTo>
                    <a:pt x="266" y="461"/>
                  </a:lnTo>
                  <a:lnTo>
                    <a:pt x="264" y="461"/>
                  </a:lnTo>
                  <a:lnTo>
                    <a:pt x="262" y="459"/>
                  </a:lnTo>
                  <a:lnTo>
                    <a:pt x="260" y="457"/>
                  </a:lnTo>
                  <a:lnTo>
                    <a:pt x="260" y="455"/>
                  </a:lnTo>
                  <a:lnTo>
                    <a:pt x="260" y="454"/>
                  </a:lnTo>
                  <a:lnTo>
                    <a:pt x="262" y="454"/>
                  </a:lnTo>
                  <a:lnTo>
                    <a:pt x="262" y="452"/>
                  </a:lnTo>
                  <a:lnTo>
                    <a:pt x="262" y="450"/>
                  </a:lnTo>
                  <a:lnTo>
                    <a:pt x="262" y="448"/>
                  </a:lnTo>
                  <a:lnTo>
                    <a:pt x="260" y="448"/>
                  </a:lnTo>
                  <a:lnTo>
                    <a:pt x="260" y="446"/>
                  </a:lnTo>
                  <a:lnTo>
                    <a:pt x="258" y="446"/>
                  </a:lnTo>
                  <a:lnTo>
                    <a:pt x="258" y="448"/>
                  </a:lnTo>
                  <a:lnTo>
                    <a:pt x="256" y="448"/>
                  </a:lnTo>
                  <a:lnTo>
                    <a:pt x="256" y="446"/>
                  </a:lnTo>
                  <a:lnTo>
                    <a:pt x="256" y="444"/>
                  </a:lnTo>
                  <a:lnTo>
                    <a:pt x="256" y="442"/>
                  </a:lnTo>
                  <a:lnTo>
                    <a:pt x="256" y="440"/>
                  </a:lnTo>
                  <a:lnTo>
                    <a:pt x="256" y="438"/>
                  </a:lnTo>
                  <a:lnTo>
                    <a:pt x="254" y="438"/>
                  </a:lnTo>
                  <a:lnTo>
                    <a:pt x="252" y="438"/>
                  </a:lnTo>
                  <a:lnTo>
                    <a:pt x="250" y="438"/>
                  </a:lnTo>
                  <a:lnTo>
                    <a:pt x="250" y="440"/>
                  </a:lnTo>
                  <a:lnTo>
                    <a:pt x="248" y="440"/>
                  </a:lnTo>
                  <a:lnTo>
                    <a:pt x="246" y="440"/>
                  </a:lnTo>
                  <a:lnTo>
                    <a:pt x="246" y="438"/>
                  </a:lnTo>
                  <a:lnTo>
                    <a:pt x="244" y="438"/>
                  </a:lnTo>
                  <a:lnTo>
                    <a:pt x="242" y="438"/>
                  </a:lnTo>
                  <a:lnTo>
                    <a:pt x="242" y="436"/>
                  </a:lnTo>
                  <a:lnTo>
                    <a:pt x="240" y="436"/>
                  </a:lnTo>
                  <a:lnTo>
                    <a:pt x="238" y="436"/>
                  </a:lnTo>
                  <a:lnTo>
                    <a:pt x="238" y="438"/>
                  </a:lnTo>
                  <a:lnTo>
                    <a:pt x="238" y="436"/>
                  </a:lnTo>
                  <a:lnTo>
                    <a:pt x="238" y="434"/>
                  </a:lnTo>
                  <a:lnTo>
                    <a:pt x="236" y="434"/>
                  </a:lnTo>
                  <a:lnTo>
                    <a:pt x="234" y="434"/>
                  </a:lnTo>
                  <a:lnTo>
                    <a:pt x="234" y="432"/>
                  </a:lnTo>
                  <a:lnTo>
                    <a:pt x="232" y="432"/>
                  </a:lnTo>
                  <a:lnTo>
                    <a:pt x="230" y="432"/>
                  </a:lnTo>
                  <a:lnTo>
                    <a:pt x="228" y="432"/>
                  </a:lnTo>
                  <a:lnTo>
                    <a:pt x="228" y="430"/>
                  </a:lnTo>
                  <a:lnTo>
                    <a:pt x="228" y="428"/>
                  </a:lnTo>
                  <a:lnTo>
                    <a:pt x="226" y="428"/>
                  </a:lnTo>
                  <a:lnTo>
                    <a:pt x="226" y="426"/>
                  </a:lnTo>
                  <a:lnTo>
                    <a:pt x="224" y="426"/>
                  </a:lnTo>
                  <a:lnTo>
                    <a:pt x="223" y="426"/>
                  </a:lnTo>
                  <a:lnTo>
                    <a:pt x="223" y="424"/>
                  </a:lnTo>
                  <a:lnTo>
                    <a:pt x="221" y="424"/>
                  </a:lnTo>
                  <a:lnTo>
                    <a:pt x="219" y="424"/>
                  </a:lnTo>
                  <a:lnTo>
                    <a:pt x="217" y="424"/>
                  </a:lnTo>
                  <a:lnTo>
                    <a:pt x="217" y="426"/>
                  </a:lnTo>
                  <a:lnTo>
                    <a:pt x="215" y="426"/>
                  </a:lnTo>
                  <a:lnTo>
                    <a:pt x="215" y="428"/>
                  </a:lnTo>
                  <a:lnTo>
                    <a:pt x="213" y="428"/>
                  </a:lnTo>
                  <a:lnTo>
                    <a:pt x="213" y="426"/>
                  </a:lnTo>
                  <a:lnTo>
                    <a:pt x="211" y="426"/>
                  </a:lnTo>
                  <a:lnTo>
                    <a:pt x="211" y="428"/>
                  </a:lnTo>
                  <a:lnTo>
                    <a:pt x="209" y="428"/>
                  </a:lnTo>
                  <a:lnTo>
                    <a:pt x="207" y="428"/>
                  </a:lnTo>
                  <a:lnTo>
                    <a:pt x="207" y="430"/>
                  </a:lnTo>
                  <a:lnTo>
                    <a:pt x="207" y="432"/>
                  </a:lnTo>
                  <a:lnTo>
                    <a:pt x="207" y="434"/>
                  </a:lnTo>
                  <a:lnTo>
                    <a:pt x="205" y="434"/>
                  </a:lnTo>
                  <a:lnTo>
                    <a:pt x="205" y="432"/>
                  </a:lnTo>
                  <a:lnTo>
                    <a:pt x="203" y="432"/>
                  </a:lnTo>
                  <a:lnTo>
                    <a:pt x="203" y="434"/>
                  </a:lnTo>
                  <a:lnTo>
                    <a:pt x="201" y="434"/>
                  </a:lnTo>
                  <a:lnTo>
                    <a:pt x="199" y="434"/>
                  </a:lnTo>
                  <a:lnTo>
                    <a:pt x="199" y="436"/>
                  </a:lnTo>
                  <a:lnTo>
                    <a:pt x="201" y="436"/>
                  </a:lnTo>
                  <a:lnTo>
                    <a:pt x="201" y="434"/>
                  </a:lnTo>
                  <a:lnTo>
                    <a:pt x="201" y="436"/>
                  </a:lnTo>
                  <a:lnTo>
                    <a:pt x="201" y="438"/>
                  </a:lnTo>
                  <a:lnTo>
                    <a:pt x="199" y="440"/>
                  </a:lnTo>
                  <a:lnTo>
                    <a:pt x="199" y="442"/>
                  </a:lnTo>
                  <a:lnTo>
                    <a:pt x="199" y="440"/>
                  </a:lnTo>
                  <a:lnTo>
                    <a:pt x="197" y="440"/>
                  </a:lnTo>
                  <a:lnTo>
                    <a:pt x="197" y="442"/>
                  </a:lnTo>
                  <a:lnTo>
                    <a:pt x="195" y="442"/>
                  </a:lnTo>
                  <a:lnTo>
                    <a:pt x="195" y="444"/>
                  </a:lnTo>
                  <a:lnTo>
                    <a:pt x="195" y="442"/>
                  </a:lnTo>
                  <a:lnTo>
                    <a:pt x="193" y="440"/>
                  </a:lnTo>
                  <a:lnTo>
                    <a:pt x="191" y="440"/>
                  </a:lnTo>
                  <a:lnTo>
                    <a:pt x="191" y="442"/>
                  </a:lnTo>
                  <a:lnTo>
                    <a:pt x="189" y="442"/>
                  </a:lnTo>
                  <a:lnTo>
                    <a:pt x="189" y="444"/>
                  </a:lnTo>
                  <a:lnTo>
                    <a:pt x="187" y="444"/>
                  </a:lnTo>
                  <a:lnTo>
                    <a:pt x="185" y="444"/>
                  </a:lnTo>
                  <a:lnTo>
                    <a:pt x="185" y="446"/>
                  </a:lnTo>
                  <a:lnTo>
                    <a:pt x="185" y="448"/>
                  </a:lnTo>
                  <a:lnTo>
                    <a:pt x="187" y="450"/>
                  </a:lnTo>
                  <a:lnTo>
                    <a:pt x="187" y="452"/>
                  </a:lnTo>
                  <a:lnTo>
                    <a:pt x="189" y="452"/>
                  </a:lnTo>
                  <a:lnTo>
                    <a:pt x="187" y="452"/>
                  </a:lnTo>
                  <a:lnTo>
                    <a:pt x="189" y="454"/>
                  </a:lnTo>
                  <a:lnTo>
                    <a:pt x="187" y="454"/>
                  </a:lnTo>
                  <a:lnTo>
                    <a:pt x="187" y="455"/>
                  </a:lnTo>
                  <a:lnTo>
                    <a:pt x="185" y="455"/>
                  </a:lnTo>
                  <a:lnTo>
                    <a:pt x="183" y="455"/>
                  </a:lnTo>
                  <a:lnTo>
                    <a:pt x="181" y="455"/>
                  </a:lnTo>
                  <a:lnTo>
                    <a:pt x="181" y="457"/>
                  </a:lnTo>
                  <a:lnTo>
                    <a:pt x="183" y="457"/>
                  </a:lnTo>
                  <a:lnTo>
                    <a:pt x="183" y="459"/>
                  </a:lnTo>
                  <a:lnTo>
                    <a:pt x="185" y="459"/>
                  </a:lnTo>
                  <a:lnTo>
                    <a:pt x="185" y="461"/>
                  </a:lnTo>
                  <a:lnTo>
                    <a:pt x="185" y="463"/>
                  </a:lnTo>
                  <a:lnTo>
                    <a:pt x="185" y="465"/>
                  </a:lnTo>
                  <a:lnTo>
                    <a:pt x="185" y="467"/>
                  </a:lnTo>
                  <a:lnTo>
                    <a:pt x="185" y="469"/>
                  </a:lnTo>
                  <a:lnTo>
                    <a:pt x="185" y="471"/>
                  </a:lnTo>
                  <a:lnTo>
                    <a:pt x="183" y="471"/>
                  </a:lnTo>
                  <a:lnTo>
                    <a:pt x="183" y="473"/>
                  </a:lnTo>
                  <a:lnTo>
                    <a:pt x="185" y="473"/>
                  </a:lnTo>
                  <a:lnTo>
                    <a:pt x="185" y="475"/>
                  </a:lnTo>
                  <a:lnTo>
                    <a:pt x="187" y="475"/>
                  </a:lnTo>
                  <a:lnTo>
                    <a:pt x="189" y="475"/>
                  </a:lnTo>
                  <a:lnTo>
                    <a:pt x="189" y="477"/>
                  </a:lnTo>
                  <a:lnTo>
                    <a:pt x="191" y="477"/>
                  </a:lnTo>
                  <a:lnTo>
                    <a:pt x="191" y="479"/>
                  </a:lnTo>
                  <a:lnTo>
                    <a:pt x="193" y="479"/>
                  </a:lnTo>
                  <a:lnTo>
                    <a:pt x="193" y="481"/>
                  </a:lnTo>
                  <a:lnTo>
                    <a:pt x="195" y="481"/>
                  </a:lnTo>
                  <a:lnTo>
                    <a:pt x="193" y="481"/>
                  </a:lnTo>
                  <a:lnTo>
                    <a:pt x="191" y="483"/>
                  </a:lnTo>
                  <a:lnTo>
                    <a:pt x="189" y="481"/>
                  </a:lnTo>
                  <a:lnTo>
                    <a:pt x="187" y="483"/>
                  </a:lnTo>
                  <a:lnTo>
                    <a:pt x="185" y="485"/>
                  </a:lnTo>
                  <a:lnTo>
                    <a:pt x="183" y="487"/>
                  </a:lnTo>
                  <a:lnTo>
                    <a:pt x="181" y="487"/>
                  </a:lnTo>
                  <a:lnTo>
                    <a:pt x="179" y="487"/>
                  </a:lnTo>
                  <a:lnTo>
                    <a:pt x="179" y="489"/>
                  </a:lnTo>
                  <a:lnTo>
                    <a:pt x="177" y="487"/>
                  </a:lnTo>
                  <a:lnTo>
                    <a:pt x="177" y="489"/>
                  </a:lnTo>
                  <a:lnTo>
                    <a:pt x="175" y="489"/>
                  </a:lnTo>
                  <a:lnTo>
                    <a:pt x="175" y="491"/>
                  </a:lnTo>
                  <a:lnTo>
                    <a:pt x="173" y="489"/>
                  </a:lnTo>
                  <a:lnTo>
                    <a:pt x="171" y="489"/>
                  </a:lnTo>
                  <a:lnTo>
                    <a:pt x="169" y="487"/>
                  </a:lnTo>
                  <a:lnTo>
                    <a:pt x="167" y="485"/>
                  </a:lnTo>
                  <a:lnTo>
                    <a:pt x="165" y="485"/>
                  </a:lnTo>
                  <a:lnTo>
                    <a:pt x="163" y="485"/>
                  </a:lnTo>
                  <a:lnTo>
                    <a:pt x="161" y="487"/>
                  </a:lnTo>
                  <a:lnTo>
                    <a:pt x="159" y="487"/>
                  </a:lnTo>
                  <a:lnTo>
                    <a:pt x="159" y="489"/>
                  </a:lnTo>
                  <a:lnTo>
                    <a:pt x="159" y="491"/>
                  </a:lnTo>
                  <a:lnTo>
                    <a:pt x="159" y="493"/>
                  </a:lnTo>
                  <a:lnTo>
                    <a:pt x="157" y="493"/>
                  </a:lnTo>
                  <a:lnTo>
                    <a:pt x="155" y="493"/>
                  </a:lnTo>
                  <a:lnTo>
                    <a:pt x="155" y="495"/>
                  </a:lnTo>
                  <a:lnTo>
                    <a:pt x="154" y="495"/>
                  </a:lnTo>
                  <a:lnTo>
                    <a:pt x="154" y="497"/>
                  </a:lnTo>
                  <a:lnTo>
                    <a:pt x="152" y="497"/>
                  </a:lnTo>
                  <a:lnTo>
                    <a:pt x="150" y="497"/>
                  </a:lnTo>
                  <a:lnTo>
                    <a:pt x="150" y="499"/>
                  </a:lnTo>
                  <a:lnTo>
                    <a:pt x="150" y="497"/>
                  </a:lnTo>
                  <a:lnTo>
                    <a:pt x="148" y="497"/>
                  </a:lnTo>
                  <a:lnTo>
                    <a:pt x="146" y="497"/>
                  </a:lnTo>
                  <a:lnTo>
                    <a:pt x="144" y="497"/>
                  </a:lnTo>
                  <a:lnTo>
                    <a:pt x="142" y="497"/>
                  </a:lnTo>
                  <a:lnTo>
                    <a:pt x="142" y="495"/>
                  </a:lnTo>
                  <a:lnTo>
                    <a:pt x="140" y="495"/>
                  </a:lnTo>
                  <a:lnTo>
                    <a:pt x="140" y="497"/>
                  </a:lnTo>
                  <a:lnTo>
                    <a:pt x="138" y="497"/>
                  </a:lnTo>
                  <a:lnTo>
                    <a:pt x="136" y="497"/>
                  </a:lnTo>
                  <a:lnTo>
                    <a:pt x="136" y="499"/>
                  </a:lnTo>
                  <a:lnTo>
                    <a:pt x="134" y="499"/>
                  </a:lnTo>
                  <a:lnTo>
                    <a:pt x="132" y="499"/>
                  </a:lnTo>
                  <a:lnTo>
                    <a:pt x="132" y="497"/>
                  </a:lnTo>
                  <a:lnTo>
                    <a:pt x="130" y="495"/>
                  </a:lnTo>
                  <a:lnTo>
                    <a:pt x="128" y="495"/>
                  </a:lnTo>
                  <a:lnTo>
                    <a:pt x="128" y="493"/>
                  </a:lnTo>
                  <a:lnTo>
                    <a:pt x="128" y="491"/>
                  </a:lnTo>
                  <a:lnTo>
                    <a:pt x="126" y="491"/>
                  </a:lnTo>
                  <a:lnTo>
                    <a:pt x="126" y="493"/>
                  </a:lnTo>
                  <a:lnTo>
                    <a:pt x="124" y="493"/>
                  </a:lnTo>
                  <a:lnTo>
                    <a:pt x="122" y="493"/>
                  </a:lnTo>
                  <a:lnTo>
                    <a:pt x="120" y="495"/>
                  </a:lnTo>
                  <a:lnTo>
                    <a:pt x="120" y="493"/>
                  </a:lnTo>
                  <a:lnTo>
                    <a:pt x="120" y="491"/>
                  </a:lnTo>
                  <a:lnTo>
                    <a:pt x="118" y="491"/>
                  </a:lnTo>
                  <a:lnTo>
                    <a:pt x="118" y="489"/>
                  </a:lnTo>
                  <a:lnTo>
                    <a:pt x="118" y="487"/>
                  </a:lnTo>
                  <a:lnTo>
                    <a:pt x="116" y="485"/>
                  </a:lnTo>
                  <a:lnTo>
                    <a:pt x="116" y="487"/>
                  </a:lnTo>
                  <a:lnTo>
                    <a:pt x="114" y="487"/>
                  </a:lnTo>
                  <a:lnTo>
                    <a:pt x="114" y="485"/>
                  </a:lnTo>
                  <a:lnTo>
                    <a:pt x="112" y="485"/>
                  </a:lnTo>
                  <a:lnTo>
                    <a:pt x="112" y="487"/>
                  </a:lnTo>
                  <a:lnTo>
                    <a:pt x="110" y="487"/>
                  </a:lnTo>
                  <a:lnTo>
                    <a:pt x="108" y="489"/>
                  </a:lnTo>
                  <a:lnTo>
                    <a:pt x="108" y="487"/>
                  </a:lnTo>
                  <a:lnTo>
                    <a:pt x="106" y="487"/>
                  </a:lnTo>
                  <a:lnTo>
                    <a:pt x="104" y="487"/>
                  </a:lnTo>
                  <a:lnTo>
                    <a:pt x="102" y="487"/>
                  </a:lnTo>
                  <a:lnTo>
                    <a:pt x="102" y="485"/>
                  </a:lnTo>
                  <a:lnTo>
                    <a:pt x="100" y="485"/>
                  </a:lnTo>
                  <a:lnTo>
                    <a:pt x="98" y="485"/>
                  </a:lnTo>
                  <a:lnTo>
                    <a:pt x="96" y="485"/>
                  </a:lnTo>
                  <a:lnTo>
                    <a:pt x="96" y="487"/>
                  </a:lnTo>
                  <a:lnTo>
                    <a:pt x="94" y="487"/>
                  </a:lnTo>
                  <a:lnTo>
                    <a:pt x="92" y="489"/>
                  </a:lnTo>
                  <a:lnTo>
                    <a:pt x="92" y="491"/>
                  </a:lnTo>
                  <a:lnTo>
                    <a:pt x="94" y="491"/>
                  </a:lnTo>
                  <a:lnTo>
                    <a:pt x="94" y="493"/>
                  </a:lnTo>
                  <a:lnTo>
                    <a:pt x="92" y="493"/>
                  </a:lnTo>
                  <a:lnTo>
                    <a:pt x="90" y="495"/>
                  </a:lnTo>
                  <a:lnTo>
                    <a:pt x="88" y="495"/>
                  </a:lnTo>
                  <a:lnTo>
                    <a:pt x="86" y="495"/>
                  </a:lnTo>
                  <a:lnTo>
                    <a:pt x="85" y="495"/>
                  </a:lnTo>
                  <a:lnTo>
                    <a:pt x="85" y="497"/>
                  </a:lnTo>
                  <a:lnTo>
                    <a:pt x="83" y="495"/>
                  </a:lnTo>
                  <a:lnTo>
                    <a:pt x="81" y="497"/>
                  </a:lnTo>
                  <a:lnTo>
                    <a:pt x="79" y="499"/>
                  </a:lnTo>
                  <a:lnTo>
                    <a:pt x="79" y="501"/>
                  </a:lnTo>
                  <a:lnTo>
                    <a:pt x="77" y="501"/>
                  </a:lnTo>
                  <a:lnTo>
                    <a:pt x="77" y="503"/>
                  </a:lnTo>
                  <a:lnTo>
                    <a:pt x="75" y="505"/>
                  </a:lnTo>
                  <a:lnTo>
                    <a:pt x="73" y="505"/>
                  </a:lnTo>
                  <a:lnTo>
                    <a:pt x="73" y="507"/>
                  </a:lnTo>
                  <a:lnTo>
                    <a:pt x="71" y="507"/>
                  </a:lnTo>
                  <a:lnTo>
                    <a:pt x="69" y="507"/>
                  </a:lnTo>
                  <a:lnTo>
                    <a:pt x="69" y="505"/>
                  </a:lnTo>
                  <a:lnTo>
                    <a:pt x="67" y="503"/>
                  </a:lnTo>
                  <a:lnTo>
                    <a:pt x="67" y="505"/>
                  </a:lnTo>
                  <a:lnTo>
                    <a:pt x="65" y="503"/>
                  </a:lnTo>
                  <a:lnTo>
                    <a:pt x="63" y="503"/>
                  </a:lnTo>
                  <a:lnTo>
                    <a:pt x="63" y="505"/>
                  </a:lnTo>
                  <a:lnTo>
                    <a:pt x="61" y="503"/>
                  </a:lnTo>
                  <a:lnTo>
                    <a:pt x="59" y="503"/>
                  </a:lnTo>
                  <a:lnTo>
                    <a:pt x="57" y="503"/>
                  </a:lnTo>
                  <a:lnTo>
                    <a:pt x="55" y="503"/>
                  </a:lnTo>
                  <a:lnTo>
                    <a:pt x="53" y="503"/>
                  </a:lnTo>
                  <a:lnTo>
                    <a:pt x="51" y="503"/>
                  </a:lnTo>
                  <a:lnTo>
                    <a:pt x="49" y="501"/>
                  </a:lnTo>
                  <a:lnTo>
                    <a:pt x="49" y="503"/>
                  </a:lnTo>
                  <a:lnTo>
                    <a:pt x="47" y="501"/>
                  </a:lnTo>
                  <a:lnTo>
                    <a:pt x="47" y="503"/>
                  </a:lnTo>
                  <a:lnTo>
                    <a:pt x="45" y="505"/>
                  </a:lnTo>
                  <a:lnTo>
                    <a:pt x="43" y="507"/>
                  </a:lnTo>
                  <a:lnTo>
                    <a:pt x="45" y="507"/>
                  </a:lnTo>
                  <a:lnTo>
                    <a:pt x="45" y="509"/>
                  </a:lnTo>
                  <a:lnTo>
                    <a:pt x="43" y="509"/>
                  </a:lnTo>
                  <a:lnTo>
                    <a:pt x="43" y="511"/>
                  </a:lnTo>
                  <a:lnTo>
                    <a:pt x="41" y="511"/>
                  </a:lnTo>
                  <a:lnTo>
                    <a:pt x="39" y="513"/>
                  </a:lnTo>
                  <a:lnTo>
                    <a:pt x="37" y="513"/>
                  </a:lnTo>
                  <a:lnTo>
                    <a:pt x="37" y="515"/>
                  </a:lnTo>
                  <a:lnTo>
                    <a:pt x="35" y="515"/>
                  </a:lnTo>
                  <a:lnTo>
                    <a:pt x="35" y="517"/>
                  </a:lnTo>
                  <a:lnTo>
                    <a:pt x="35" y="519"/>
                  </a:lnTo>
                  <a:lnTo>
                    <a:pt x="35" y="517"/>
                  </a:lnTo>
                  <a:lnTo>
                    <a:pt x="33" y="517"/>
                  </a:lnTo>
                  <a:lnTo>
                    <a:pt x="33" y="519"/>
                  </a:lnTo>
                  <a:lnTo>
                    <a:pt x="33" y="517"/>
                  </a:lnTo>
                  <a:lnTo>
                    <a:pt x="31" y="517"/>
                  </a:lnTo>
                  <a:lnTo>
                    <a:pt x="31" y="519"/>
                  </a:lnTo>
                  <a:lnTo>
                    <a:pt x="31" y="521"/>
                  </a:lnTo>
                  <a:lnTo>
                    <a:pt x="29" y="521"/>
                  </a:lnTo>
                  <a:lnTo>
                    <a:pt x="29" y="519"/>
                  </a:lnTo>
                  <a:lnTo>
                    <a:pt x="27" y="521"/>
                  </a:lnTo>
                  <a:lnTo>
                    <a:pt x="27" y="522"/>
                  </a:lnTo>
                  <a:lnTo>
                    <a:pt x="29" y="524"/>
                  </a:lnTo>
                  <a:lnTo>
                    <a:pt x="31" y="524"/>
                  </a:lnTo>
                  <a:lnTo>
                    <a:pt x="31" y="526"/>
                  </a:lnTo>
                  <a:lnTo>
                    <a:pt x="33" y="528"/>
                  </a:lnTo>
                  <a:lnTo>
                    <a:pt x="35" y="530"/>
                  </a:lnTo>
                  <a:lnTo>
                    <a:pt x="35" y="532"/>
                  </a:lnTo>
                  <a:lnTo>
                    <a:pt x="37" y="532"/>
                  </a:lnTo>
                  <a:lnTo>
                    <a:pt x="37" y="534"/>
                  </a:lnTo>
                  <a:lnTo>
                    <a:pt x="39" y="534"/>
                  </a:lnTo>
                  <a:lnTo>
                    <a:pt x="39" y="536"/>
                  </a:lnTo>
                  <a:lnTo>
                    <a:pt x="41" y="536"/>
                  </a:lnTo>
                  <a:lnTo>
                    <a:pt x="41" y="538"/>
                  </a:lnTo>
                  <a:lnTo>
                    <a:pt x="43" y="538"/>
                  </a:lnTo>
                  <a:lnTo>
                    <a:pt x="43" y="540"/>
                  </a:lnTo>
                  <a:lnTo>
                    <a:pt x="41" y="540"/>
                  </a:lnTo>
                  <a:lnTo>
                    <a:pt x="41" y="542"/>
                  </a:lnTo>
                  <a:lnTo>
                    <a:pt x="41" y="544"/>
                  </a:lnTo>
                  <a:lnTo>
                    <a:pt x="41" y="546"/>
                  </a:lnTo>
                  <a:lnTo>
                    <a:pt x="41" y="548"/>
                  </a:lnTo>
                  <a:lnTo>
                    <a:pt x="41" y="550"/>
                  </a:lnTo>
                  <a:lnTo>
                    <a:pt x="41" y="552"/>
                  </a:lnTo>
                  <a:lnTo>
                    <a:pt x="43" y="552"/>
                  </a:lnTo>
                  <a:lnTo>
                    <a:pt x="43" y="554"/>
                  </a:lnTo>
                  <a:lnTo>
                    <a:pt x="45" y="556"/>
                  </a:lnTo>
                  <a:lnTo>
                    <a:pt x="45" y="558"/>
                  </a:lnTo>
                  <a:lnTo>
                    <a:pt x="43" y="558"/>
                  </a:lnTo>
                  <a:lnTo>
                    <a:pt x="43" y="560"/>
                  </a:lnTo>
                  <a:lnTo>
                    <a:pt x="41" y="560"/>
                  </a:lnTo>
                  <a:lnTo>
                    <a:pt x="41" y="562"/>
                  </a:lnTo>
                  <a:lnTo>
                    <a:pt x="43" y="562"/>
                  </a:lnTo>
                  <a:lnTo>
                    <a:pt x="43" y="564"/>
                  </a:lnTo>
                  <a:lnTo>
                    <a:pt x="41" y="564"/>
                  </a:lnTo>
                  <a:lnTo>
                    <a:pt x="41" y="566"/>
                  </a:lnTo>
                  <a:lnTo>
                    <a:pt x="39" y="566"/>
                  </a:lnTo>
                  <a:lnTo>
                    <a:pt x="39" y="568"/>
                  </a:lnTo>
                  <a:lnTo>
                    <a:pt x="39" y="570"/>
                  </a:lnTo>
                  <a:lnTo>
                    <a:pt x="37" y="570"/>
                  </a:lnTo>
                  <a:lnTo>
                    <a:pt x="37" y="572"/>
                  </a:lnTo>
                  <a:lnTo>
                    <a:pt x="39" y="572"/>
                  </a:lnTo>
                  <a:lnTo>
                    <a:pt x="39" y="574"/>
                  </a:lnTo>
                  <a:lnTo>
                    <a:pt x="39" y="57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2" name="Freeform 19">
              <a:extLst>
                <a:ext uri="{FF2B5EF4-FFF2-40B4-BE49-F238E27FC236}">
                  <a16:creationId xmlns:a16="http://schemas.microsoft.com/office/drawing/2014/main" xmlns="" id="{00000000-0008-0000-0800-000017000000}"/>
                </a:ext>
              </a:extLst>
            </xdr:cNvPr>
            <xdr:cNvSpPr>
              <a:spLocks/>
            </xdr:cNvSpPr>
          </xdr:nvSpPr>
          <xdr:spPr bwMode="auto">
            <a:xfrm>
              <a:off x="4903788" y="4711700"/>
              <a:ext cx="1214438" cy="1263650"/>
            </a:xfrm>
            <a:custGeom>
              <a:avLst/>
              <a:gdLst>
                <a:gd name="T0" fmla="*/ 763 w 765"/>
                <a:gd name="T1" fmla="*/ 25 h 796"/>
                <a:gd name="T2" fmla="*/ 751 w 765"/>
                <a:gd name="T3" fmla="*/ 43 h 796"/>
                <a:gd name="T4" fmla="*/ 740 w 765"/>
                <a:gd name="T5" fmla="*/ 65 h 796"/>
                <a:gd name="T6" fmla="*/ 734 w 765"/>
                <a:gd name="T7" fmla="*/ 90 h 796"/>
                <a:gd name="T8" fmla="*/ 726 w 765"/>
                <a:gd name="T9" fmla="*/ 114 h 796"/>
                <a:gd name="T10" fmla="*/ 712 w 765"/>
                <a:gd name="T11" fmla="*/ 142 h 796"/>
                <a:gd name="T12" fmla="*/ 698 w 765"/>
                <a:gd name="T13" fmla="*/ 159 h 796"/>
                <a:gd name="T14" fmla="*/ 686 w 765"/>
                <a:gd name="T15" fmla="*/ 183 h 796"/>
                <a:gd name="T16" fmla="*/ 661 w 765"/>
                <a:gd name="T17" fmla="*/ 203 h 796"/>
                <a:gd name="T18" fmla="*/ 641 w 765"/>
                <a:gd name="T19" fmla="*/ 220 h 796"/>
                <a:gd name="T20" fmla="*/ 619 w 765"/>
                <a:gd name="T21" fmla="*/ 240 h 796"/>
                <a:gd name="T22" fmla="*/ 604 w 765"/>
                <a:gd name="T23" fmla="*/ 258 h 796"/>
                <a:gd name="T24" fmla="*/ 584 w 765"/>
                <a:gd name="T25" fmla="*/ 266 h 796"/>
                <a:gd name="T26" fmla="*/ 568 w 765"/>
                <a:gd name="T27" fmla="*/ 282 h 796"/>
                <a:gd name="T28" fmla="*/ 560 w 765"/>
                <a:gd name="T29" fmla="*/ 305 h 796"/>
                <a:gd name="T30" fmla="*/ 556 w 765"/>
                <a:gd name="T31" fmla="*/ 331 h 796"/>
                <a:gd name="T32" fmla="*/ 548 w 765"/>
                <a:gd name="T33" fmla="*/ 356 h 796"/>
                <a:gd name="T34" fmla="*/ 542 w 765"/>
                <a:gd name="T35" fmla="*/ 374 h 796"/>
                <a:gd name="T36" fmla="*/ 538 w 765"/>
                <a:gd name="T37" fmla="*/ 400 h 796"/>
                <a:gd name="T38" fmla="*/ 531 w 765"/>
                <a:gd name="T39" fmla="*/ 416 h 796"/>
                <a:gd name="T40" fmla="*/ 529 w 765"/>
                <a:gd name="T41" fmla="*/ 441 h 796"/>
                <a:gd name="T42" fmla="*/ 519 w 765"/>
                <a:gd name="T43" fmla="*/ 453 h 796"/>
                <a:gd name="T44" fmla="*/ 507 w 765"/>
                <a:gd name="T45" fmla="*/ 473 h 796"/>
                <a:gd name="T46" fmla="*/ 495 w 765"/>
                <a:gd name="T47" fmla="*/ 496 h 796"/>
                <a:gd name="T48" fmla="*/ 477 w 765"/>
                <a:gd name="T49" fmla="*/ 512 h 796"/>
                <a:gd name="T50" fmla="*/ 477 w 765"/>
                <a:gd name="T51" fmla="*/ 540 h 796"/>
                <a:gd name="T52" fmla="*/ 466 w 765"/>
                <a:gd name="T53" fmla="*/ 559 h 796"/>
                <a:gd name="T54" fmla="*/ 460 w 765"/>
                <a:gd name="T55" fmla="*/ 571 h 796"/>
                <a:gd name="T56" fmla="*/ 464 w 765"/>
                <a:gd name="T57" fmla="*/ 599 h 796"/>
                <a:gd name="T58" fmla="*/ 456 w 765"/>
                <a:gd name="T59" fmla="*/ 619 h 796"/>
                <a:gd name="T60" fmla="*/ 438 w 765"/>
                <a:gd name="T61" fmla="*/ 624 h 796"/>
                <a:gd name="T62" fmla="*/ 420 w 765"/>
                <a:gd name="T63" fmla="*/ 620 h 796"/>
                <a:gd name="T64" fmla="*/ 404 w 765"/>
                <a:gd name="T65" fmla="*/ 622 h 796"/>
                <a:gd name="T66" fmla="*/ 387 w 765"/>
                <a:gd name="T67" fmla="*/ 628 h 796"/>
                <a:gd name="T68" fmla="*/ 371 w 765"/>
                <a:gd name="T69" fmla="*/ 636 h 796"/>
                <a:gd name="T70" fmla="*/ 365 w 765"/>
                <a:gd name="T71" fmla="*/ 656 h 796"/>
                <a:gd name="T72" fmla="*/ 341 w 765"/>
                <a:gd name="T73" fmla="*/ 660 h 796"/>
                <a:gd name="T74" fmla="*/ 328 w 765"/>
                <a:gd name="T75" fmla="*/ 668 h 796"/>
                <a:gd name="T76" fmla="*/ 308 w 765"/>
                <a:gd name="T77" fmla="*/ 666 h 796"/>
                <a:gd name="T78" fmla="*/ 298 w 765"/>
                <a:gd name="T79" fmla="*/ 656 h 796"/>
                <a:gd name="T80" fmla="*/ 280 w 765"/>
                <a:gd name="T81" fmla="*/ 656 h 796"/>
                <a:gd name="T82" fmla="*/ 260 w 765"/>
                <a:gd name="T83" fmla="*/ 658 h 796"/>
                <a:gd name="T84" fmla="*/ 235 w 765"/>
                <a:gd name="T85" fmla="*/ 662 h 796"/>
                <a:gd name="T86" fmla="*/ 219 w 765"/>
                <a:gd name="T87" fmla="*/ 670 h 796"/>
                <a:gd name="T88" fmla="*/ 205 w 765"/>
                <a:gd name="T89" fmla="*/ 670 h 796"/>
                <a:gd name="T90" fmla="*/ 191 w 765"/>
                <a:gd name="T91" fmla="*/ 678 h 796"/>
                <a:gd name="T92" fmla="*/ 178 w 765"/>
                <a:gd name="T93" fmla="*/ 686 h 796"/>
                <a:gd name="T94" fmla="*/ 168 w 765"/>
                <a:gd name="T95" fmla="*/ 686 h 796"/>
                <a:gd name="T96" fmla="*/ 152 w 765"/>
                <a:gd name="T97" fmla="*/ 697 h 796"/>
                <a:gd name="T98" fmla="*/ 132 w 765"/>
                <a:gd name="T99" fmla="*/ 703 h 796"/>
                <a:gd name="T100" fmla="*/ 115 w 765"/>
                <a:gd name="T101" fmla="*/ 721 h 796"/>
                <a:gd name="T102" fmla="*/ 97 w 765"/>
                <a:gd name="T103" fmla="*/ 725 h 796"/>
                <a:gd name="T104" fmla="*/ 93 w 765"/>
                <a:gd name="T105" fmla="*/ 729 h 796"/>
                <a:gd name="T106" fmla="*/ 73 w 765"/>
                <a:gd name="T107" fmla="*/ 739 h 796"/>
                <a:gd name="T108" fmla="*/ 59 w 765"/>
                <a:gd name="T109" fmla="*/ 747 h 796"/>
                <a:gd name="T110" fmla="*/ 46 w 765"/>
                <a:gd name="T111" fmla="*/ 751 h 796"/>
                <a:gd name="T112" fmla="*/ 26 w 765"/>
                <a:gd name="T113" fmla="*/ 760 h 796"/>
                <a:gd name="T114" fmla="*/ 12 w 765"/>
                <a:gd name="T115" fmla="*/ 774 h 796"/>
                <a:gd name="T116" fmla="*/ 18 w 765"/>
                <a:gd name="T117" fmla="*/ 788 h 796"/>
                <a:gd name="T118" fmla="*/ 4 w 765"/>
                <a:gd name="T119" fmla="*/ 792 h 79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765" h="796">
                  <a:moveTo>
                    <a:pt x="765" y="0"/>
                  </a:moveTo>
                  <a:lnTo>
                    <a:pt x="765" y="2"/>
                  </a:lnTo>
                  <a:lnTo>
                    <a:pt x="765" y="4"/>
                  </a:lnTo>
                  <a:lnTo>
                    <a:pt x="763" y="4"/>
                  </a:lnTo>
                  <a:lnTo>
                    <a:pt x="763" y="6"/>
                  </a:lnTo>
                  <a:lnTo>
                    <a:pt x="765" y="6"/>
                  </a:lnTo>
                  <a:lnTo>
                    <a:pt x="765" y="8"/>
                  </a:lnTo>
                  <a:lnTo>
                    <a:pt x="763" y="10"/>
                  </a:lnTo>
                  <a:lnTo>
                    <a:pt x="761" y="12"/>
                  </a:lnTo>
                  <a:lnTo>
                    <a:pt x="759" y="14"/>
                  </a:lnTo>
                  <a:lnTo>
                    <a:pt x="759" y="15"/>
                  </a:lnTo>
                  <a:lnTo>
                    <a:pt x="761" y="15"/>
                  </a:lnTo>
                  <a:lnTo>
                    <a:pt x="761" y="17"/>
                  </a:lnTo>
                  <a:lnTo>
                    <a:pt x="761" y="19"/>
                  </a:lnTo>
                  <a:lnTo>
                    <a:pt x="761" y="21"/>
                  </a:lnTo>
                  <a:lnTo>
                    <a:pt x="763" y="23"/>
                  </a:lnTo>
                  <a:lnTo>
                    <a:pt x="763" y="25"/>
                  </a:lnTo>
                  <a:lnTo>
                    <a:pt x="763" y="27"/>
                  </a:lnTo>
                  <a:lnTo>
                    <a:pt x="763" y="29"/>
                  </a:lnTo>
                  <a:lnTo>
                    <a:pt x="761" y="29"/>
                  </a:lnTo>
                  <a:lnTo>
                    <a:pt x="759" y="29"/>
                  </a:lnTo>
                  <a:lnTo>
                    <a:pt x="757" y="29"/>
                  </a:lnTo>
                  <a:lnTo>
                    <a:pt x="757" y="27"/>
                  </a:lnTo>
                  <a:lnTo>
                    <a:pt x="757" y="25"/>
                  </a:lnTo>
                  <a:lnTo>
                    <a:pt x="755" y="25"/>
                  </a:lnTo>
                  <a:lnTo>
                    <a:pt x="755" y="27"/>
                  </a:lnTo>
                  <a:lnTo>
                    <a:pt x="755" y="29"/>
                  </a:lnTo>
                  <a:lnTo>
                    <a:pt x="755" y="31"/>
                  </a:lnTo>
                  <a:lnTo>
                    <a:pt x="755" y="33"/>
                  </a:lnTo>
                  <a:lnTo>
                    <a:pt x="755" y="35"/>
                  </a:lnTo>
                  <a:lnTo>
                    <a:pt x="755" y="37"/>
                  </a:lnTo>
                  <a:lnTo>
                    <a:pt x="753" y="39"/>
                  </a:lnTo>
                  <a:lnTo>
                    <a:pt x="751" y="41"/>
                  </a:lnTo>
                  <a:lnTo>
                    <a:pt x="751" y="43"/>
                  </a:lnTo>
                  <a:lnTo>
                    <a:pt x="749" y="43"/>
                  </a:lnTo>
                  <a:lnTo>
                    <a:pt x="747" y="43"/>
                  </a:lnTo>
                  <a:lnTo>
                    <a:pt x="747" y="45"/>
                  </a:lnTo>
                  <a:lnTo>
                    <a:pt x="747" y="47"/>
                  </a:lnTo>
                  <a:lnTo>
                    <a:pt x="749" y="47"/>
                  </a:lnTo>
                  <a:lnTo>
                    <a:pt x="747" y="49"/>
                  </a:lnTo>
                  <a:lnTo>
                    <a:pt x="747" y="51"/>
                  </a:lnTo>
                  <a:lnTo>
                    <a:pt x="747" y="53"/>
                  </a:lnTo>
                  <a:lnTo>
                    <a:pt x="745" y="53"/>
                  </a:lnTo>
                  <a:lnTo>
                    <a:pt x="743" y="55"/>
                  </a:lnTo>
                  <a:lnTo>
                    <a:pt x="742" y="55"/>
                  </a:lnTo>
                  <a:lnTo>
                    <a:pt x="742" y="57"/>
                  </a:lnTo>
                  <a:lnTo>
                    <a:pt x="740" y="59"/>
                  </a:lnTo>
                  <a:lnTo>
                    <a:pt x="740" y="61"/>
                  </a:lnTo>
                  <a:lnTo>
                    <a:pt x="742" y="63"/>
                  </a:lnTo>
                  <a:lnTo>
                    <a:pt x="742" y="65"/>
                  </a:lnTo>
                  <a:lnTo>
                    <a:pt x="740" y="65"/>
                  </a:lnTo>
                  <a:lnTo>
                    <a:pt x="738" y="65"/>
                  </a:lnTo>
                  <a:lnTo>
                    <a:pt x="736" y="65"/>
                  </a:lnTo>
                  <a:lnTo>
                    <a:pt x="734" y="65"/>
                  </a:lnTo>
                  <a:lnTo>
                    <a:pt x="732" y="65"/>
                  </a:lnTo>
                  <a:lnTo>
                    <a:pt x="732" y="67"/>
                  </a:lnTo>
                  <a:lnTo>
                    <a:pt x="732" y="69"/>
                  </a:lnTo>
                  <a:lnTo>
                    <a:pt x="732" y="71"/>
                  </a:lnTo>
                  <a:lnTo>
                    <a:pt x="732" y="73"/>
                  </a:lnTo>
                  <a:lnTo>
                    <a:pt x="732" y="75"/>
                  </a:lnTo>
                  <a:lnTo>
                    <a:pt x="732" y="77"/>
                  </a:lnTo>
                  <a:lnTo>
                    <a:pt x="732" y="79"/>
                  </a:lnTo>
                  <a:lnTo>
                    <a:pt x="732" y="81"/>
                  </a:lnTo>
                  <a:lnTo>
                    <a:pt x="732" y="82"/>
                  </a:lnTo>
                  <a:lnTo>
                    <a:pt x="732" y="84"/>
                  </a:lnTo>
                  <a:lnTo>
                    <a:pt x="734" y="86"/>
                  </a:lnTo>
                  <a:lnTo>
                    <a:pt x="734" y="88"/>
                  </a:lnTo>
                  <a:lnTo>
                    <a:pt x="734" y="90"/>
                  </a:lnTo>
                  <a:lnTo>
                    <a:pt x="734" y="92"/>
                  </a:lnTo>
                  <a:lnTo>
                    <a:pt x="734" y="94"/>
                  </a:lnTo>
                  <a:lnTo>
                    <a:pt x="734" y="96"/>
                  </a:lnTo>
                  <a:lnTo>
                    <a:pt x="736" y="96"/>
                  </a:lnTo>
                  <a:lnTo>
                    <a:pt x="736" y="98"/>
                  </a:lnTo>
                  <a:lnTo>
                    <a:pt x="734" y="98"/>
                  </a:lnTo>
                  <a:lnTo>
                    <a:pt x="734" y="100"/>
                  </a:lnTo>
                  <a:lnTo>
                    <a:pt x="732" y="100"/>
                  </a:lnTo>
                  <a:lnTo>
                    <a:pt x="732" y="102"/>
                  </a:lnTo>
                  <a:lnTo>
                    <a:pt x="732" y="104"/>
                  </a:lnTo>
                  <a:lnTo>
                    <a:pt x="732" y="106"/>
                  </a:lnTo>
                  <a:lnTo>
                    <a:pt x="732" y="108"/>
                  </a:lnTo>
                  <a:lnTo>
                    <a:pt x="730" y="108"/>
                  </a:lnTo>
                  <a:lnTo>
                    <a:pt x="730" y="110"/>
                  </a:lnTo>
                  <a:lnTo>
                    <a:pt x="728" y="112"/>
                  </a:lnTo>
                  <a:lnTo>
                    <a:pt x="728" y="114"/>
                  </a:lnTo>
                  <a:lnTo>
                    <a:pt x="726" y="114"/>
                  </a:lnTo>
                  <a:lnTo>
                    <a:pt x="726" y="116"/>
                  </a:lnTo>
                  <a:lnTo>
                    <a:pt x="724" y="118"/>
                  </a:lnTo>
                  <a:lnTo>
                    <a:pt x="724" y="120"/>
                  </a:lnTo>
                  <a:lnTo>
                    <a:pt x="722" y="122"/>
                  </a:lnTo>
                  <a:lnTo>
                    <a:pt x="720" y="122"/>
                  </a:lnTo>
                  <a:lnTo>
                    <a:pt x="718" y="124"/>
                  </a:lnTo>
                  <a:lnTo>
                    <a:pt x="716" y="126"/>
                  </a:lnTo>
                  <a:lnTo>
                    <a:pt x="714" y="126"/>
                  </a:lnTo>
                  <a:lnTo>
                    <a:pt x="714" y="128"/>
                  </a:lnTo>
                  <a:lnTo>
                    <a:pt x="714" y="130"/>
                  </a:lnTo>
                  <a:lnTo>
                    <a:pt x="714" y="132"/>
                  </a:lnTo>
                  <a:lnTo>
                    <a:pt x="714" y="134"/>
                  </a:lnTo>
                  <a:lnTo>
                    <a:pt x="714" y="136"/>
                  </a:lnTo>
                  <a:lnTo>
                    <a:pt x="712" y="136"/>
                  </a:lnTo>
                  <a:lnTo>
                    <a:pt x="712" y="138"/>
                  </a:lnTo>
                  <a:lnTo>
                    <a:pt x="712" y="140"/>
                  </a:lnTo>
                  <a:lnTo>
                    <a:pt x="712" y="142"/>
                  </a:lnTo>
                  <a:lnTo>
                    <a:pt x="710" y="142"/>
                  </a:lnTo>
                  <a:lnTo>
                    <a:pt x="710" y="144"/>
                  </a:lnTo>
                  <a:lnTo>
                    <a:pt x="712" y="144"/>
                  </a:lnTo>
                  <a:lnTo>
                    <a:pt x="712" y="146"/>
                  </a:lnTo>
                  <a:lnTo>
                    <a:pt x="712" y="148"/>
                  </a:lnTo>
                  <a:lnTo>
                    <a:pt x="710" y="148"/>
                  </a:lnTo>
                  <a:lnTo>
                    <a:pt x="710" y="149"/>
                  </a:lnTo>
                  <a:lnTo>
                    <a:pt x="710" y="151"/>
                  </a:lnTo>
                  <a:lnTo>
                    <a:pt x="708" y="151"/>
                  </a:lnTo>
                  <a:lnTo>
                    <a:pt x="708" y="153"/>
                  </a:lnTo>
                  <a:lnTo>
                    <a:pt x="706" y="153"/>
                  </a:lnTo>
                  <a:lnTo>
                    <a:pt x="704" y="153"/>
                  </a:lnTo>
                  <a:lnTo>
                    <a:pt x="704" y="155"/>
                  </a:lnTo>
                  <a:lnTo>
                    <a:pt x="702" y="155"/>
                  </a:lnTo>
                  <a:lnTo>
                    <a:pt x="702" y="157"/>
                  </a:lnTo>
                  <a:lnTo>
                    <a:pt x="700" y="157"/>
                  </a:lnTo>
                  <a:lnTo>
                    <a:pt x="698" y="159"/>
                  </a:lnTo>
                  <a:lnTo>
                    <a:pt x="698" y="161"/>
                  </a:lnTo>
                  <a:lnTo>
                    <a:pt x="698" y="163"/>
                  </a:lnTo>
                  <a:lnTo>
                    <a:pt x="696" y="163"/>
                  </a:lnTo>
                  <a:lnTo>
                    <a:pt x="696" y="165"/>
                  </a:lnTo>
                  <a:lnTo>
                    <a:pt x="696" y="167"/>
                  </a:lnTo>
                  <a:lnTo>
                    <a:pt x="696" y="169"/>
                  </a:lnTo>
                  <a:lnTo>
                    <a:pt x="694" y="169"/>
                  </a:lnTo>
                  <a:lnTo>
                    <a:pt x="694" y="171"/>
                  </a:lnTo>
                  <a:lnTo>
                    <a:pt x="692" y="171"/>
                  </a:lnTo>
                  <a:lnTo>
                    <a:pt x="692" y="173"/>
                  </a:lnTo>
                  <a:lnTo>
                    <a:pt x="690" y="173"/>
                  </a:lnTo>
                  <a:lnTo>
                    <a:pt x="690" y="175"/>
                  </a:lnTo>
                  <a:lnTo>
                    <a:pt x="688" y="175"/>
                  </a:lnTo>
                  <a:lnTo>
                    <a:pt x="688" y="177"/>
                  </a:lnTo>
                  <a:lnTo>
                    <a:pt x="688" y="179"/>
                  </a:lnTo>
                  <a:lnTo>
                    <a:pt x="688" y="181"/>
                  </a:lnTo>
                  <a:lnTo>
                    <a:pt x="686" y="183"/>
                  </a:lnTo>
                  <a:lnTo>
                    <a:pt x="686" y="185"/>
                  </a:lnTo>
                  <a:lnTo>
                    <a:pt x="684" y="185"/>
                  </a:lnTo>
                  <a:lnTo>
                    <a:pt x="684" y="187"/>
                  </a:lnTo>
                  <a:lnTo>
                    <a:pt x="682" y="189"/>
                  </a:lnTo>
                  <a:lnTo>
                    <a:pt x="680" y="189"/>
                  </a:lnTo>
                  <a:lnTo>
                    <a:pt x="680" y="191"/>
                  </a:lnTo>
                  <a:lnTo>
                    <a:pt x="678" y="191"/>
                  </a:lnTo>
                  <a:lnTo>
                    <a:pt x="676" y="191"/>
                  </a:lnTo>
                  <a:lnTo>
                    <a:pt x="674" y="193"/>
                  </a:lnTo>
                  <a:lnTo>
                    <a:pt x="673" y="193"/>
                  </a:lnTo>
                  <a:lnTo>
                    <a:pt x="673" y="195"/>
                  </a:lnTo>
                  <a:lnTo>
                    <a:pt x="671" y="195"/>
                  </a:lnTo>
                  <a:lnTo>
                    <a:pt x="669" y="197"/>
                  </a:lnTo>
                  <a:lnTo>
                    <a:pt x="665" y="199"/>
                  </a:lnTo>
                  <a:lnTo>
                    <a:pt x="665" y="201"/>
                  </a:lnTo>
                  <a:lnTo>
                    <a:pt x="663" y="203"/>
                  </a:lnTo>
                  <a:lnTo>
                    <a:pt x="661" y="203"/>
                  </a:lnTo>
                  <a:lnTo>
                    <a:pt x="659" y="203"/>
                  </a:lnTo>
                  <a:lnTo>
                    <a:pt x="657" y="203"/>
                  </a:lnTo>
                  <a:lnTo>
                    <a:pt x="657" y="205"/>
                  </a:lnTo>
                  <a:lnTo>
                    <a:pt x="655" y="205"/>
                  </a:lnTo>
                  <a:lnTo>
                    <a:pt x="655" y="207"/>
                  </a:lnTo>
                  <a:lnTo>
                    <a:pt x="655" y="209"/>
                  </a:lnTo>
                  <a:lnTo>
                    <a:pt x="653" y="209"/>
                  </a:lnTo>
                  <a:lnTo>
                    <a:pt x="653" y="211"/>
                  </a:lnTo>
                  <a:lnTo>
                    <a:pt x="651" y="211"/>
                  </a:lnTo>
                  <a:lnTo>
                    <a:pt x="649" y="213"/>
                  </a:lnTo>
                  <a:lnTo>
                    <a:pt x="647" y="213"/>
                  </a:lnTo>
                  <a:lnTo>
                    <a:pt x="645" y="213"/>
                  </a:lnTo>
                  <a:lnTo>
                    <a:pt x="645" y="215"/>
                  </a:lnTo>
                  <a:lnTo>
                    <a:pt x="643" y="216"/>
                  </a:lnTo>
                  <a:lnTo>
                    <a:pt x="643" y="218"/>
                  </a:lnTo>
                  <a:lnTo>
                    <a:pt x="643" y="220"/>
                  </a:lnTo>
                  <a:lnTo>
                    <a:pt x="641" y="220"/>
                  </a:lnTo>
                  <a:lnTo>
                    <a:pt x="641" y="222"/>
                  </a:lnTo>
                  <a:lnTo>
                    <a:pt x="639" y="222"/>
                  </a:lnTo>
                  <a:lnTo>
                    <a:pt x="637" y="222"/>
                  </a:lnTo>
                  <a:lnTo>
                    <a:pt x="635" y="222"/>
                  </a:lnTo>
                  <a:lnTo>
                    <a:pt x="633" y="224"/>
                  </a:lnTo>
                  <a:lnTo>
                    <a:pt x="633" y="226"/>
                  </a:lnTo>
                  <a:lnTo>
                    <a:pt x="631" y="228"/>
                  </a:lnTo>
                  <a:lnTo>
                    <a:pt x="631" y="230"/>
                  </a:lnTo>
                  <a:lnTo>
                    <a:pt x="631" y="232"/>
                  </a:lnTo>
                  <a:lnTo>
                    <a:pt x="629" y="232"/>
                  </a:lnTo>
                  <a:lnTo>
                    <a:pt x="629" y="234"/>
                  </a:lnTo>
                  <a:lnTo>
                    <a:pt x="627" y="234"/>
                  </a:lnTo>
                  <a:lnTo>
                    <a:pt x="625" y="234"/>
                  </a:lnTo>
                  <a:lnTo>
                    <a:pt x="621" y="236"/>
                  </a:lnTo>
                  <a:lnTo>
                    <a:pt x="621" y="238"/>
                  </a:lnTo>
                  <a:lnTo>
                    <a:pt x="619" y="238"/>
                  </a:lnTo>
                  <a:lnTo>
                    <a:pt x="619" y="240"/>
                  </a:lnTo>
                  <a:lnTo>
                    <a:pt x="617" y="240"/>
                  </a:lnTo>
                  <a:lnTo>
                    <a:pt x="617" y="242"/>
                  </a:lnTo>
                  <a:lnTo>
                    <a:pt x="617" y="244"/>
                  </a:lnTo>
                  <a:lnTo>
                    <a:pt x="617" y="246"/>
                  </a:lnTo>
                  <a:lnTo>
                    <a:pt x="617" y="248"/>
                  </a:lnTo>
                  <a:lnTo>
                    <a:pt x="615" y="248"/>
                  </a:lnTo>
                  <a:lnTo>
                    <a:pt x="615" y="250"/>
                  </a:lnTo>
                  <a:lnTo>
                    <a:pt x="613" y="250"/>
                  </a:lnTo>
                  <a:lnTo>
                    <a:pt x="613" y="252"/>
                  </a:lnTo>
                  <a:lnTo>
                    <a:pt x="611" y="252"/>
                  </a:lnTo>
                  <a:lnTo>
                    <a:pt x="609" y="252"/>
                  </a:lnTo>
                  <a:lnTo>
                    <a:pt x="607" y="252"/>
                  </a:lnTo>
                  <a:lnTo>
                    <a:pt x="607" y="254"/>
                  </a:lnTo>
                  <a:lnTo>
                    <a:pt x="605" y="254"/>
                  </a:lnTo>
                  <a:lnTo>
                    <a:pt x="605" y="256"/>
                  </a:lnTo>
                  <a:lnTo>
                    <a:pt x="604" y="256"/>
                  </a:lnTo>
                  <a:lnTo>
                    <a:pt x="604" y="258"/>
                  </a:lnTo>
                  <a:lnTo>
                    <a:pt x="604" y="260"/>
                  </a:lnTo>
                  <a:lnTo>
                    <a:pt x="602" y="260"/>
                  </a:lnTo>
                  <a:lnTo>
                    <a:pt x="602" y="262"/>
                  </a:lnTo>
                  <a:lnTo>
                    <a:pt x="602" y="264"/>
                  </a:lnTo>
                  <a:lnTo>
                    <a:pt x="600" y="264"/>
                  </a:lnTo>
                  <a:lnTo>
                    <a:pt x="600" y="266"/>
                  </a:lnTo>
                  <a:lnTo>
                    <a:pt x="598" y="266"/>
                  </a:lnTo>
                  <a:lnTo>
                    <a:pt x="596" y="266"/>
                  </a:lnTo>
                  <a:lnTo>
                    <a:pt x="594" y="264"/>
                  </a:lnTo>
                  <a:lnTo>
                    <a:pt x="594" y="262"/>
                  </a:lnTo>
                  <a:lnTo>
                    <a:pt x="592" y="262"/>
                  </a:lnTo>
                  <a:lnTo>
                    <a:pt x="590" y="262"/>
                  </a:lnTo>
                  <a:lnTo>
                    <a:pt x="588" y="262"/>
                  </a:lnTo>
                  <a:lnTo>
                    <a:pt x="586" y="262"/>
                  </a:lnTo>
                  <a:lnTo>
                    <a:pt x="584" y="262"/>
                  </a:lnTo>
                  <a:lnTo>
                    <a:pt x="584" y="264"/>
                  </a:lnTo>
                  <a:lnTo>
                    <a:pt x="584" y="266"/>
                  </a:lnTo>
                  <a:lnTo>
                    <a:pt x="584" y="268"/>
                  </a:lnTo>
                  <a:lnTo>
                    <a:pt x="582" y="268"/>
                  </a:lnTo>
                  <a:lnTo>
                    <a:pt x="582" y="270"/>
                  </a:lnTo>
                  <a:lnTo>
                    <a:pt x="580" y="270"/>
                  </a:lnTo>
                  <a:lnTo>
                    <a:pt x="580" y="272"/>
                  </a:lnTo>
                  <a:lnTo>
                    <a:pt x="578" y="272"/>
                  </a:lnTo>
                  <a:lnTo>
                    <a:pt x="578" y="274"/>
                  </a:lnTo>
                  <a:lnTo>
                    <a:pt x="576" y="274"/>
                  </a:lnTo>
                  <a:lnTo>
                    <a:pt x="574" y="274"/>
                  </a:lnTo>
                  <a:lnTo>
                    <a:pt x="572" y="274"/>
                  </a:lnTo>
                  <a:lnTo>
                    <a:pt x="572" y="272"/>
                  </a:lnTo>
                  <a:lnTo>
                    <a:pt x="570" y="272"/>
                  </a:lnTo>
                  <a:lnTo>
                    <a:pt x="570" y="274"/>
                  </a:lnTo>
                  <a:lnTo>
                    <a:pt x="568" y="276"/>
                  </a:lnTo>
                  <a:lnTo>
                    <a:pt x="568" y="278"/>
                  </a:lnTo>
                  <a:lnTo>
                    <a:pt x="568" y="280"/>
                  </a:lnTo>
                  <a:lnTo>
                    <a:pt x="568" y="282"/>
                  </a:lnTo>
                  <a:lnTo>
                    <a:pt x="570" y="283"/>
                  </a:lnTo>
                  <a:lnTo>
                    <a:pt x="570" y="285"/>
                  </a:lnTo>
                  <a:lnTo>
                    <a:pt x="572" y="285"/>
                  </a:lnTo>
                  <a:lnTo>
                    <a:pt x="572" y="287"/>
                  </a:lnTo>
                  <a:lnTo>
                    <a:pt x="572" y="289"/>
                  </a:lnTo>
                  <a:lnTo>
                    <a:pt x="574" y="291"/>
                  </a:lnTo>
                  <a:lnTo>
                    <a:pt x="574" y="293"/>
                  </a:lnTo>
                  <a:lnTo>
                    <a:pt x="574" y="295"/>
                  </a:lnTo>
                  <a:lnTo>
                    <a:pt x="572" y="295"/>
                  </a:lnTo>
                  <a:lnTo>
                    <a:pt x="572" y="297"/>
                  </a:lnTo>
                  <a:lnTo>
                    <a:pt x="570" y="297"/>
                  </a:lnTo>
                  <a:lnTo>
                    <a:pt x="566" y="297"/>
                  </a:lnTo>
                  <a:lnTo>
                    <a:pt x="564" y="299"/>
                  </a:lnTo>
                  <a:lnTo>
                    <a:pt x="562" y="299"/>
                  </a:lnTo>
                  <a:lnTo>
                    <a:pt x="560" y="301"/>
                  </a:lnTo>
                  <a:lnTo>
                    <a:pt x="560" y="303"/>
                  </a:lnTo>
                  <a:lnTo>
                    <a:pt x="560" y="305"/>
                  </a:lnTo>
                  <a:lnTo>
                    <a:pt x="562" y="307"/>
                  </a:lnTo>
                  <a:lnTo>
                    <a:pt x="562" y="309"/>
                  </a:lnTo>
                  <a:lnTo>
                    <a:pt x="564" y="309"/>
                  </a:lnTo>
                  <a:lnTo>
                    <a:pt x="564" y="311"/>
                  </a:lnTo>
                  <a:lnTo>
                    <a:pt x="564" y="313"/>
                  </a:lnTo>
                  <a:lnTo>
                    <a:pt x="562" y="313"/>
                  </a:lnTo>
                  <a:lnTo>
                    <a:pt x="562" y="315"/>
                  </a:lnTo>
                  <a:lnTo>
                    <a:pt x="562" y="317"/>
                  </a:lnTo>
                  <a:lnTo>
                    <a:pt x="560" y="317"/>
                  </a:lnTo>
                  <a:lnTo>
                    <a:pt x="560" y="319"/>
                  </a:lnTo>
                  <a:lnTo>
                    <a:pt x="560" y="321"/>
                  </a:lnTo>
                  <a:lnTo>
                    <a:pt x="560" y="323"/>
                  </a:lnTo>
                  <a:lnTo>
                    <a:pt x="560" y="325"/>
                  </a:lnTo>
                  <a:lnTo>
                    <a:pt x="558" y="327"/>
                  </a:lnTo>
                  <a:lnTo>
                    <a:pt x="558" y="329"/>
                  </a:lnTo>
                  <a:lnTo>
                    <a:pt x="558" y="331"/>
                  </a:lnTo>
                  <a:lnTo>
                    <a:pt x="556" y="331"/>
                  </a:lnTo>
                  <a:lnTo>
                    <a:pt x="554" y="331"/>
                  </a:lnTo>
                  <a:lnTo>
                    <a:pt x="554" y="333"/>
                  </a:lnTo>
                  <a:lnTo>
                    <a:pt x="552" y="333"/>
                  </a:lnTo>
                  <a:lnTo>
                    <a:pt x="552" y="335"/>
                  </a:lnTo>
                  <a:lnTo>
                    <a:pt x="552" y="337"/>
                  </a:lnTo>
                  <a:lnTo>
                    <a:pt x="552" y="339"/>
                  </a:lnTo>
                  <a:lnTo>
                    <a:pt x="550" y="339"/>
                  </a:lnTo>
                  <a:lnTo>
                    <a:pt x="550" y="341"/>
                  </a:lnTo>
                  <a:lnTo>
                    <a:pt x="550" y="343"/>
                  </a:lnTo>
                  <a:lnTo>
                    <a:pt x="550" y="345"/>
                  </a:lnTo>
                  <a:lnTo>
                    <a:pt x="548" y="345"/>
                  </a:lnTo>
                  <a:lnTo>
                    <a:pt x="548" y="347"/>
                  </a:lnTo>
                  <a:lnTo>
                    <a:pt x="548" y="349"/>
                  </a:lnTo>
                  <a:lnTo>
                    <a:pt x="548" y="350"/>
                  </a:lnTo>
                  <a:lnTo>
                    <a:pt x="548" y="352"/>
                  </a:lnTo>
                  <a:lnTo>
                    <a:pt x="548" y="354"/>
                  </a:lnTo>
                  <a:lnTo>
                    <a:pt x="548" y="356"/>
                  </a:lnTo>
                  <a:lnTo>
                    <a:pt x="548" y="358"/>
                  </a:lnTo>
                  <a:lnTo>
                    <a:pt x="548" y="360"/>
                  </a:lnTo>
                  <a:lnTo>
                    <a:pt x="548" y="362"/>
                  </a:lnTo>
                  <a:lnTo>
                    <a:pt x="546" y="362"/>
                  </a:lnTo>
                  <a:lnTo>
                    <a:pt x="546" y="360"/>
                  </a:lnTo>
                  <a:lnTo>
                    <a:pt x="546" y="358"/>
                  </a:lnTo>
                  <a:lnTo>
                    <a:pt x="544" y="358"/>
                  </a:lnTo>
                  <a:lnTo>
                    <a:pt x="542" y="358"/>
                  </a:lnTo>
                  <a:lnTo>
                    <a:pt x="542" y="360"/>
                  </a:lnTo>
                  <a:lnTo>
                    <a:pt x="540" y="362"/>
                  </a:lnTo>
                  <a:lnTo>
                    <a:pt x="538" y="364"/>
                  </a:lnTo>
                  <a:lnTo>
                    <a:pt x="538" y="366"/>
                  </a:lnTo>
                  <a:lnTo>
                    <a:pt x="540" y="366"/>
                  </a:lnTo>
                  <a:lnTo>
                    <a:pt x="540" y="368"/>
                  </a:lnTo>
                  <a:lnTo>
                    <a:pt x="542" y="370"/>
                  </a:lnTo>
                  <a:lnTo>
                    <a:pt x="542" y="372"/>
                  </a:lnTo>
                  <a:lnTo>
                    <a:pt x="542" y="374"/>
                  </a:lnTo>
                  <a:lnTo>
                    <a:pt x="544" y="378"/>
                  </a:lnTo>
                  <a:lnTo>
                    <a:pt x="544" y="380"/>
                  </a:lnTo>
                  <a:lnTo>
                    <a:pt x="542" y="380"/>
                  </a:lnTo>
                  <a:lnTo>
                    <a:pt x="542" y="382"/>
                  </a:lnTo>
                  <a:lnTo>
                    <a:pt x="540" y="384"/>
                  </a:lnTo>
                  <a:lnTo>
                    <a:pt x="540" y="386"/>
                  </a:lnTo>
                  <a:lnTo>
                    <a:pt x="540" y="388"/>
                  </a:lnTo>
                  <a:lnTo>
                    <a:pt x="538" y="388"/>
                  </a:lnTo>
                  <a:lnTo>
                    <a:pt x="538" y="390"/>
                  </a:lnTo>
                  <a:lnTo>
                    <a:pt x="536" y="390"/>
                  </a:lnTo>
                  <a:lnTo>
                    <a:pt x="536" y="392"/>
                  </a:lnTo>
                  <a:lnTo>
                    <a:pt x="535" y="392"/>
                  </a:lnTo>
                  <a:lnTo>
                    <a:pt x="535" y="394"/>
                  </a:lnTo>
                  <a:lnTo>
                    <a:pt x="535" y="396"/>
                  </a:lnTo>
                  <a:lnTo>
                    <a:pt x="536" y="398"/>
                  </a:lnTo>
                  <a:lnTo>
                    <a:pt x="538" y="398"/>
                  </a:lnTo>
                  <a:lnTo>
                    <a:pt x="538" y="400"/>
                  </a:lnTo>
                  <a:lnTo>
                    <a:pt x="538" y="402"/>
                  </a:lnTo>
                  <a:lnTo>
                    <a:pt x="540" y="402"/>
                  </a:lnTo>
                  <a:lnTo>
                    <a:pt x="540" y="404"/>
                  </a:lnTo>
                  <a:lnTo>
                    <a:pt x="540" y="406"/>
                  </a:lnTo>
                  <a:lnTo>
                    <a:pt x="540" y="408"/>
                  </a:lnTo>
                  <a:lnTo>
                    <a:pt x="540" y="410"/>
                  </a:lnTo>
                  <a:lnTo>
                    <a:pt x="542" y="410"/>
                  </a:lnTo>
                  <a:lnTo>
                    <a:pt x="542" y="412"/>
                  </a:lnTo>
                  <a:lnTo>
                    <a:pt x="544" y="412"/>
                  </a:lnTo>
                  <a:lnTo>
                    <a:pt x="544" y="414"/>
                  </a:lnTo>
                  <a:lnTo>
                    <a:pt x="544" y="416"/>
                  </a:lnTo>
                  <a:lnTo>
                    <a:pt x="542" y="416"/>
                  </a:lnTo>
                  <a:lnTo>
                    <a:pt x="540" y="416"/>
                  </a:lnTo>
                  <a:lnTo>
                    <a:pt x="538" y="416"/>
                  </a:lnTo>
                  <a:lnTo>
                    <a:pt x="536" y="416"/>
                  </a:lnTo>
                  <a:lnTo>
                    <a:pt x="533" y="416"/>
                  </a:lnTo>
                  <a:lnTo>
                    <a:pt x="531" y="416"/>
                  </a:lnTo>
                  <a:lnTo>
                    <a:pt x="531" y="417"/>
                  </a:lnTo>
                  <a:lnTo>
                    <a:pt x="531" y="419"/>
                  </a:lnTo>
                  <a:lnTo>
                    <a:pt x="531" y="421"/>
                  </a:lnTo>
                  <a:lnTo>
                    <a:pt x="533" y="421"/>
                  </a:lnTo>
                  <a:lnTo>
                    <a:pt x="535" y="421"/>
                  </a:lnTo>
                  <a:lnTo>
                    <a:pt x="535" y="423"/>
                  </a:lnTo>
                  <a:lnTo>
                    <a:pt x="533" y="425"/>
                  </a:lnTo>
                  <a:lnTo>
                    <a:pt x="533" y="427"/>
                  </a:lnTo>
                  <a:lnTo>
                    <a:pt x="531" y="429"/>
                  </a:lnTo>
                  <a:lnTo>
                    <a:pt x="533" y="431"/>
                  </a:lnTo>
                  <a:lnTo>
                    <a:pt x="533" y="433"/>
                  </a:lnTo>
                  <a:lnTo>
                    <a:pt x="533" y="435"/>
                  </a:lnTo>
                  <a:lnTo>
                    <a:pt x="533" y="437"/>
                  </a:lnTo>
                  <a:lnTo>
                    <a:pt x="533" y="439"/>
                  </a:lnTo>
                  <a:lnTo>
                    <a:pt x="533" y="441"/>
                  </a:lnTo>
                  <a:lnTo>
                    <a:pt x="531" y="441"/>
                  </a:lnTo>
                  <a:lnTo>
                    <a:pt x="529" y="441"/>
                  </a:lnTo>
                  <a:lnTo>
                    <a:pt x="527" y="441"/>
                  </a:lnTo>
                  <a:lnTo>
                    <a:pt x="527" y="439"/>
                  </a:lnTo>
                  <a:lnTo>
                    <a:pt x="525" y="437"/>
                  </a:lnTo>
                  <a:lnTo>
                    <a:pt x="523" y="437"/>
                  </a:lnTo>
                  <a:lnTo>
                    <a:pt x="521" y="435"/>
                  </a:lnTo>
                  <a:lnTo>
                    <a:pt x="519" y="435"/>
                  </a:lnTo>
                  <a:lnTo>
                    <a:pt x="517" y="435"/>
                  </a:lnTo>
                  <a:lnTo>
                    <a:pt x="517" y="437"/>
                  </a:lnTo>
                  <a:lnTo>
                    <a:pt x="517" y="439"/>
                  </a:lnTo>
                  <a:lnTo>
                    <a:pt x="517" y="441"/>
                  </a:lnTo>
                  <a:lnTo>
                    <a:pt x="519" y="441"/>
                  </a:lnTo>
                  <a:lnTo>
                    <a:pt x="519" y="443"/>
                  </a:lnTo>
                  <a:lnTo>
                    <a:pt x="521" y="445"/>
                  </a:lnTo>
                  <a:lnTo>
                    <a:pt x="521" y="447"/>
                  </a:lnTo>
                  <a:lnTo>
                    <a:pt x="521" y="449"/>
                  </a:lnTo>
                  <a:lnTo>
                    <a:pt x="519" y="451"/>
                  </a:lnTo>
                  <a:lnTo>
                    <a:pt x="519" y="453"/>
                  </a:lnTo>
                  <a:lnTo>
                    <a:pt x="517" y="455"/>
                  </a:lnTo>
                  <a:lnTo>
                    <a:pt x="515" y="455"/>
                  </a:lnTo>
                  <a:lnTo>
                    <a:pt x="513" y="455"/>
                  </a:lnTo>
                  <a:lnTo>
                    <a:pt x="513" y="457"/>
                  </a:lnTo>
                  <a:lnTo>
                    <a:pt x="513" y="459"/>
                  </a:lnTo>
                  <a:lnTo>
                    <a:pt x="511" y="461"/>
                  </a:lnTo>
                  <a:lnTo>
                    <a:pt x="511" y="463"/>
                  </a:lnTo>
                  <a:lnTo>
                    <a:pt x="511" y="465"/>
                  </a:lnTo>
                  <a:lnTo>
                    <a:pt x="513" y="465"/>
                  </a:lnTo>
                  <a:lnTo>
                    <a:pt x="513" y="469"/>
                  </a:lnTo>
                  <a:lnTo>
                    <a:pt x="513" y="471"/>
                  </a:lnTo>
                  <a:lnTo>
                    <a:pt x="513" y="473"/>
                  </a:lnTo>
                  <a:lnTo>
                    <a:pt x="513" y="475"/>
                  </a:lnTo>
                  <a:lnTo>
                    <a:pt x="511" y="475"/>
                  </a:lnTo>
                  <a:lnTo>
                    <a:pt x="511" y="473"/>
                  </a:lnTo>
                  <a:lnTo>
                    <a:pt x="509" y="473"/>
                  </a:lnTo>
                  <a:lnTo>
                    <a:pt x="507" y="473"/>
                  </a:lnTo>
                  <a:lnTo>
                    <a:pt x="505" y="473"/>
                  </a:lnTo>
                  <a:lnTo>
                    <a:pt x="503" y="473"/>
                  </a:lnTo>
                  <a:lnTo>
                    <a:pt x="501" y="473"/>
                  </a:lnTo>
                  <a:lnTo>
                    <a:pt x="499" y="475"/>
                  </a:lnTo>
                  <a:lnTo>
                    <a:pt x="499" y="477"/>
                  </a:lnTo>
                  <a:lnTo>
                    <a:pt x="499" y="479"/>
                  </a:lnTo>
                  <a:lnTo>
                    <a:pt x="501" y="479"/>
                  </a:lnTo>
                  <a:lnTo>
                    <a:pt x="501" y="481"/>
                  </a:lnTo>
                  <a:lnTo>
                    <a:pt x="501" y="483"/>
                  </a:lnTo>
                  <a:lnTo>
                    <a:pt x="503" y="483"/>
                  </a:lnTo>
                  <a:lnTo>
                    <a:pt x="501" y="485"/>
                  </a:lnTo>
                  <a:lnTo>
                    <a:pt x="499" y="486"/>
                  </a:lnTo>
                  <a:lnTo>
                    <a:pt x="497" y="488"/>
                  </a:lnTo>
                  <a:lnTo>
                    <a:pt x="495" y="490"/>
                  </a:lnTo>
                  <a:lnTo>
                    <a:pt x="495" y="492"/>
                  </a:lnTo>
                  <a:lnTo>
                    <a:pt x="495" y="494"/>
                  </a:lnTo>
                  <a:lnTo>
                    <a:pt x="495" y="496"/>
                  </a:lnTo>
                  <a:lnTo>
                    <a:pt x="495" y="498"/>
                  </a:lnTo>
                  <a:lnTo>
                    <a:pt x="493" y="500"/>
                  </a:lnTo>
                  <a:lnTo>
                    <a:pt x="493" y="502"/>
                  </a:lnTo>
                  <a:lnTo>
                    <a:pt x="491" y="504"/>
                  </a:lnTo>
                  <a:lnTo>
                    <a:pt x="489" y="504"/>
                  </a:lnTo>
                  <a:lnTo>
                    <a:pt x="487" y="502"/>
                  </a:lnTo>
                  <a:lnTo>
                    <a:pt x="485" y="502"/>
                  </a:lnTo>
                  <a:lnTo>
                    <a:pt x="485" y="500"/>
                  </a:lnTo>
                  <a:lnTo>
                    <a:pt x="483" y="500"/>
                  </a:lnTo>
                  <a:lnTo>
                    <a:pt x="481" y="500"/>
                  </a:lnTo>
                  <a:lnTo>
                    <a:pt x="477" y="500"/>
                  </a:lnTo>
                  <a:lnTo>
                    <a:pt x="475" y="502"/>
                  </a:lnTo>
                  <a:lnTo>
                    <a:pt x="473" y="502"/>
                  </a:lnTo>
                  <a:lnTo>
                    <a:pt x="473" y="504"/>
                  </a:lnTo>
                  <a:lnTo>
                    <a:pt x="475" y="506"/>
                  </a:lnTo>
                  <a:lnTo>
                    <a:pt x="475" y="508"/>
                  </a:lnTo>
                  <a:lnTo>
                    <a:pt x="477" y="512"/>
                  </a:lnTo>
                  <a:lnTo>
                    <a:pt x="477" y="514"/>
                  </a:lnTo>
                  <a:lnTo>
                    <a:pt x="479" y="516"/>
                  </a:lnTo>
                  <a:lnTo>
                    <a:pt x="481" y="516"/>
                  </a:lnTo>
                  <a:lnTo>
                    <a:pt x="481" y="518"/>
                  </a:lnTo>
                  <a:lnTo>
                    <a:pt x="483" y="518"/>
                  </a:lnTo>
                  <a:lnTo>
                    <a:pt x="483" y="520"/>
                  </a:lnTo>
                  <a:lnTo>
                    <a:pt x="481" y="520"/>
                  </a:lnTo>
                  <a:lnTo>
                    <a:pt x="481" y="522"/>
                  </a:lnTo>
                  <a:lnTo>
                    <a:pt x="481" y="524"/>
                  </a:lnTo>
                  <a:lnTo>
                    <a:pt x="481" y="526"/>
                  </a:lnTo>
                  <a:lnTo>
                    <a:pt x="479" y="528"/>
                  </a:lnTo>
                  <a:lnTo>
                    <a:pt x="477" y="530"/>
                  </a:lnTo>
                  <a:lnTo>
                    <a:pt x="477" y="532"/>
                  </a:lnTo>
                  <a:lnTo>
                    <a:pt x="477" y="534"/>
                  </a:lnTo>
                  <a:lnTo>
                    <a:pt x="477" y="536"/>
                  </a:lnTo>
                  <a:lnTo>
                    <a:pt x="475" y="538"/>
                  </a:lnTo>
                  <a:lnTo>
                    <a:pt x="477" y="540"/>
                  </a:lnTo>
                  <a:lnTo>
                    <a:pt x="477" y="542"/>
                  </a:lnTo>
                  <a:lnTo>
                    <a:pt x="477" y="544"/>
                  </a:lnTo>
                  <a:lnTo>
                    <a:pt x="475" y="544"/>
                  </a:lnTo>
                  <a:lnTo>
                    <a:pt x="473" y="544"/>
                  </a:lnTo>
                  <a:lnTo>
                    <a:pt x="471" y="546"/>
                  </a:lnTo>
                  <a:lnTo>
                    <a:pt x="469" y="546"/>
                  </a:lnTo>
                  <a:lnTo>
                    <a:pt x="467" y="548"/>
                  </a:lnTo>
                  <a:lnTo>
                    <a:pt x="466" y="550"/>
                  </a:lnTo>
                  <a:lnTo>
                    <a:pt x="464" y="552"/>
                  </a:lnTo>
                  <a:lnTo>
                    <a:pt x="462" y="552"/>
                  </a:lnTo>
                  <a:lnTo>
                    <a:pt x="462" y="553"/>
                  </a:lnTo>
                  <a:lnTo>
                    <a:pt x="460" y="555"/>
                  </a:lnTo>
                  <a:lnTo>
                    <a:pt x="460" y="557"/>
                  </a:lnTo>
                  <a:lnTo>
                    <a:pt x="462" y="557"/>
                  </a:lnTo>
                  <a:lnTo>
                    <a:pt x="462" y="559"/>
                  </a:lnTo>
                  <a:lnTo>
                    <a:pt x="464" y="561"/>
                  </a:lnTo>
                  <a:lnTo>
                    <a:pt x="466" y="559"/>
                  </a:lnTo>
                  <a:lnTo>
                    <a:pt x="467" y="559"/>
                  </a:lnTo>
                  <a:lnTo>
                    <a:pt x="469" y="559"/>
                  </a:lnTo>
                  <a:lnTo>
                    <a:pt x="469" y="561"/>
                  </a:lnTo>
                  <a:lnTo>
                    <a:pt x="471" y="561"/>
                  </a:lnTo>
                  <a:lnTo>
                    <a:pt x="469" y="565"/>
                  </a:lnTo>
                  <a:lnTo>
                    <a:pt x="469" y="567"/>
                  </a:lnTo>
                  <a:lnTo>
                    <a:pt x="471" y="569"/>
                  </a:lnTo>
                  <a:lnTo>
                    <a:pt x="471" y="571"/>
                  </a:lnTo>
                  <a:lnTo>
                    <a:pt x="471" y="573"/>
                  </a:lnTo>
                  <a:lnTo>
                    <a:pt x="471" y="575"/>
                  </a:lnTo>
                  <a:lnTo>
                    <a:pt x="469" y="575"/>
                  </a:lnTo>
                  <a:lnTo>
                    <a:pt x="467" y="573"/>
                  </a:lnTo>
                  <a:lnTo>
                    <a:pt x="467" y="571"/>
                  </a:lnTo>
                  <a:lnTo>
                    <a:pt x="466" y="569"/>
                  </a:lnTo>
                  <a:lnTo>
                    <a:pt x="464" y="569"/>
                  </a:lnTo>
                  <a:lnTo>
                    <a:pt x="462" y="569"/>
                  </a:lnTo>
                  <a:lnTo>
                    <a:pt x="460" y="571"/>
                  </a:lnTo>
                  <a:lnTo>
                    <a:pt x="458" y="571"/>
                  </a:lnTo>
                  <a:lnTo>
                    <a:pt x="456" y="571"/>
                  </a:lnTo>
                  <a:lnTo>
                    <a:pt x="454" y="571"/>
                  </a:lnTo>
                  <a:lnTo>
                    <a:pt x="454" y="573"/>
                  </a:lnTo>
                  <a:lnTo>
                    <a:pt x="452" y="573"/>
                  </a:lnTo>
                  <a:lnTo>
                    <a:pt x="452" y="575"/>
                  </a:lnTo>
                  <a:lnTo>
                    <a:pt x="452" y="577"/>
                  </a:lnTo>
                  <a:lnTo>
                    <a:pt x="452" y="579"/>
                  </a:lnTo>
                  <a:lnTo>
                    <a:pt x="452" y="581"/>
                  </a:lnTo>
                  <a:lnTo>
                    <a:pt x="454" y="583"/>
                  </a:lnTo>
                  <a:lnTo>
                    <a:pt x="454" y="585"/>
                  </a:lnTo>
                  <a:lnTo>
                    <a:pt x="456" y="589"/>
                  </a:lnTo>
                  <a:lnTo>
                    <a:pt x="456" y="591"/>
                  </a:lnTo>
                  <a:lnTo>
                    <a:pt x="458" y="593"/>
                  </a:lnTo>
                  <a:lnTo>
                    <a:pt x="460" y="593"/>
                  </a:lnTo>
                  <a:lnTo>
                    <a:pt x="462" y="597"/>
                  </a:lnTo>
                  <a:lnTo>
                    <a:pt x="464" y="599"/>
                  </a:lnTo>
                  <a:lnTo>
                    <a:pt x="464" y="601"/>
                  </a:lnTo>
                  <a:lnTo>
                    <a:pt x="464" y="603"/>
                  </a:lnTo>
                  <a:lnTo>
                    <a:pt x="466" y="605"/>
                  </a:lnTo>
                  <a:lnTo>
                    <a:pt x="464" y="607"/>
                  </a:lnTo>
                  <a:lnTo>
                    <a:pt x="464" y="609"/>
                  </a:lnTo>
                  <a:lnTo>
                    <a:pt x="464" y="613"/>
                  </a:lnTo>
                  <a:lnTo>
                    <a:pt x="464" y="615"/>
                  </a:lnTo>
                  <a:lnTo>
                    <a:pt x="464" y="617"/>
                  </a:lnTo>
                  <a:lnTo>
                    <a:pt x="464" y="619"/>
                  </a:lnTo>
                  <a:lnTo>
                    <a:pt x="464" y="620"/>
                  </a:lnTo>
                  <a:lnTo>
                    <a:pt x="462" y="620"/>
                  </a:lnTo>
                  <a:lnTo>
                    <a:pt x="462" y="619"/>
                  </a:lnTo>
                  <a:lnTo>
                    <a:pt x="462" y="617"/>
                  </a:lnTo>
                  <a:lnTo>
                    <a:pt x="460" y="617"/>
                  </a:lnTo>
                  <a:lnTo>
                    <a:pt x="458" y="617"/>
                  </a:lnTo>
                  <a:lnTo>
                    <a:pt x="458" y="619"/>
                  </a:lnTo>
                  <a:lnTo>
                    <a:pt x="456" y="619"/>
                  </a:lnTo>
                  <a:lnTo>
                    <a:pt x="456" y="620"/>
                  </a:lnTo>
                  <a:lnTo>
                    <a:pt x="454" y="620"/>
                  </a:lnTo>
                  <a:lnTo>
                    <a:pt x="454" y="619"/>
                  </a:lnTo>
                  <a:lnTo>
                    <a:pt x="452" y="619"/>
                  </a:lnTo>
                  <a:lnTo>
                    <a:pt x="452" y="617"/>
                  </a:lnTo>
                  <a:lnTo>
                    <a:pt x="450" y="617"/>
                  </a:lnTo>
                  <a:lnTo>
                    <a:pt x="448" y="617"/>
                  </a:lnTo>
                  <a:lnTo>
                    <a:pt x="448" y="619"/>
                  </a:lnTo>
                  <a:lnTo>
                    <a:pt x="450" y="619"/>
                  </a:lnTo>
                  <a:lnTo>
                    <a:pt x="448" y="620"/>
                  </a:lnTo>
                  <a:lnTo>
                    <a:pt x="446" y="620"/>
                  </a:lnTo>
                  <a:lnTo>
                    <a:pt x="446" y="622"/>
                  </a:lnTo>
                  <a:lnTo>
                    <a:pt x="444" y="622"/>
                  </a:lnTo>
                  <a:lnTo>
                    <a:pt x="444" y="624"/>
                  </a:lnTo>
                  <a:lnTo>
                    <a:pt x="442" y="624"/>
                  </a:lnTo>
                  <a:lnTo>
                    <a:pt x="440" y="624"/>
                  </a:lnTo>
                  <a:lnTo>
                    <a:pt x="438" y="624"/>
                  </a:lnTo>
                  <a:lnTo>
                    <a:pt x="436" y="624"/>
                  </a:lnTo>
                  <a:lnTo>
                    <a:pt x="434" y="624"/>
                  </a:lnTo>
                  <a:lnTo>
                    <a:pt x="432" y="624"/>
                  </a:lnTo>
                  <a:lnTo>
                    <a:pt x="432" y="622"/>
                  </a:lnTo>
                  <a:lnTo>
                    <a:pt x="430" y="622"/>
                  </a:lnTo>
                  <a:lnTo>
                    <a:pt x="428" y="622"/>
                  </a:lnTo>
                  <a:lnTo>
                    <a:pt x="428" y="624"/>
                  </a:lnTo>
                  <a:lnTo>
                    <a:pt x="428" y="626"/>
                  </a:lnTo>
                  <a:lnTo>
                    <a:pt x="428" y="628"/>
                  </a:lnTo>
                  <a:lnTo>
                    <a:pt x="426" y="628"/>
                  </a:lnTo>
                  <a:lnTo>
                    <a:pt x="424" y="628"/>
                  </a:lnTo>
                  <a:lnTo>
                    <a:pt x="424" y="626"/>
                  </a:lnTo>
                  <a:lnTo>
                    <a:pt x="424" y="624"/>
                  </a:lnTo>
                  <a:lnTo>
                    <a:pt x="424" y="622"/>
                  </a:lnTo>
                  <a:lnTo>
                    <a:pt x="424" y="620"/>
                  </a:lnTo>
                  <a:lnTo>
                    <a:pt x="422" y="620"/>
                  </a:lnTo>
                  <a:lnTo>
                    <a:pt x="420" y="620"/>
                  </a:lnTo>
                  <a:lnTo>
                    <a:pt x="420" y="622"/>
                  </a:lnTo>
                  <a:lnTo>
                    <a:pt x="420" y="624"/>
                  </a:lnTo>
                  <a:lnTo>
                    <a:pt x="418" y="624"/>
                  </a:lnTo>
                  <a:lnTo>
                    <a:pt x="416" y="624"/>
                  </a:lnTo>
                  <a:lnTo>
                    <a:pt x="414" y="624"/>
                  </a:lnTo>
                  <a:lnTo>
                    <a:pt x="414" y="622"/>
                  </a:lnTo>
                  <a:lnTo>
                    <a:pt x="412" y="622"/>
                  </a:lnTo>
                  <a:lnTo>
                    <a:pt x="412" y="624"/>
                  </a:lnTo>
                  <a:lnTo>
                    <a:pt x="410" y="624"/>
                  </a:lnTo>
                  <a:lnTo>
                    <a:pt x="408" y="624"/>
                  </a:lnTo>
                  <a:lnTo>
                    <a:pt x="406" y="624"/>
                  </a:lnTo>
                  <a:lnTo>
                    <a:pt x="406" y="626"/>
                  </a:lnTo>
                  <a:lnTo>
                    <a:pt x="404" y="626"/>
                  </a:lnTo>
                  <a:lnTo>
                    <a:pt x="402" y="626"/>
                  </a:lnTo>
                  <a:lnTo>
                    <a:pt x="402" y="624"/>
                  </a:lnTo>
                  <a:lnTo>
                    <a:pt x="404" y="624"/>
                  </a:lnTo>
                  <a:lnTo>
                    <a:pt x="404" y="622"/>
                  </a:lnTo>
                  <a:lnTo>
                    <a:pt x="404" y="620"/>
                  </a:lnTo>
                  <a:lnTo>
                    <a:pt x="402" y="620"/>
                  </a:lnTo>
                  <a:lnTo>
                    <a:pt x="402" y="619"/>
                  </a:lnTo>
                  <a:lnTo>
                    <a:pt x="400" y="619"/>
                  </a:lnTo>
                  <a:lnTo>
                    <a:pt x="398" y="619"/>
                  </a:lnTo>
                  <a:lnTo>
                    <a:pt x="397" y="619"/>
                  </a:lnTo>
                  <a:lnTo>
                    <a:pt x="395" y="617"/>
                  </a:lnTo>
                  <a:lnTo>
                    <a:pt x="393" y="617"/>
                  </a:lnTo>
                  <a:lnTo>
                    <a:pt x="391" y="617"/>
                  </a:lnTo>
                  <a:lnTo>
                    <a:pt x="389" y="617"/>
                  </a:lnTo>
                  <a:lnTo>
                    <a:pt x="389" y="619"/>
                  </a:lnTo>
                  <a:lnTo>
                    <a:pt x="389" y="620"/>
                  </a:lnTo>
                  <a:lnTo>
                    <a:pt x="389" y="622"/>
                  </a:lnTo>
                  <a:lnTo>
                    <a:pt x="389" y="624"/>
                  </a:lnTo>
                  <a:lnTo>
                    <a:pt x="387" y="624"/>
                  </a:lnTo>
                  <a:lnTo>
                    <a:pt x="387" y="626"/>
                  </a:lnTo>
                  <a:lnTo>
                    <a:pt x="387" y="628"/>
                  </a:lnTo>
                  <a:lnTo>
                    <a:pt x="387" y="630"/>
                  </a:lnTo>
                  <a:lnTo>
                    <a:pt x="387" y="632"/>
                  </a:lnTo>
                  <a:lnTo>
                    <a:pt x="385" y="632"/>
                  </a:lnTo>
                  <a:lnTo>
                    <a:pt x="385" y="634"/>
                  </a:lnTo>
                  <a:lnTo>
                    <a:pt x="383" y="636"/>
                  </a:lnTo>
                  <a:lnTo>
                    <a:pt x="381" y="636"/>
                  </a:lnTo>
                  <a:lnTo>
                    <a:pt x="381" y="638"/>
                  </a:lnTo>
                  <a:lnTo>
                    <a:pt x="379" y="638"/>
                  </a:lnTo>
                  <a:lnTo>
                    <a:pt x="379" y="640"/>
                  </a:lnTo>
                  <a:lnTo>
                    <a:pt x="377" y="640"/>
                  </a:lnTo>
                  <a:lnTo>
                    <a:pt x="377" y="638"/>
                  </a:lnTo>
                  <a:lnTo>
                    <a:pt x="375" y="638"/>
                  </a:lnTo>
                  <a:lnTo>
                    <a:pt x="375" y="636"/>
                  </a:lnTo>
                  <a:lnTo>
                    <a:pt x="375" y="634"/>
                  </a:lnTo>
                  <a:lnTo>
                    <a:pt x="373" y="634"/>
                  </a:lnTo>
                  <a:lnTo>
                    <a:pt x="373" y="636"/>
                  </a:lnTo>
                  <a:lnTo>
                    <a:pt x="371" y="636"/>
                  </a:lnTo>
                  <a:lnTo>
                    <a:pt x="369" y="636"/>
                  </a:lnTo>
                  <a:lnTo>
                    <a:pt x="369" y="638"/>
                  </a:lnTo>
                  <a:lnTo>
                    <a:pt x="367" y="638"/>
                  </a:lnTo>
                  <a:lnTo>
                    <a:pt x="365" y="640"/>
                  </a:lnTo>
                  <a:lnTo>
                    <a:pt x="365" y="642"/>
                  </a:lnTo>
                  <a:lnTo>
                    <a:pt x="367" y="644"/>
                  </a:lnTo>
                  <a:lnTo>
                    <a:pt x="369" y="644"/>
                  </a:lnTo>
                  <a:lnTo>
                    <a:pt x="369" y="646"/>
                  </a:lnTo>
                  <a:lnTo>
                    <a:pt x="367" y="646"/>
                  </a:lnTo>
                  <a:lnTo>
                    <a:pt x="367" y="648"/>
                  </a:lnTo>
                  <a:lnTo>
                    <a:pt x="365" y="648"/>
                  </a:lnTo>
                  <a:lnTo>
                    <a:pt x="365" y="650"/>
                  </a:lnTo>
                  <a:lnTo>
                    <a:pt x="365" y="652"/>
                  </a:lnTo>
                  <a:lnTo>
                    <a:pt x="367" y="652"/>
                  </a:lnTo>
                  <a:lnTo>
                    <a:pt x="365" y="652"/>
                  </a:lnTo>
                  <a:lnTo>
                    <a:pt x="365" y="654"/>
                  </a:lnTo>
                  <a:lnTo>
                    <a:pt x="365" y="656"/>
                  </a:lnTo>
                  <a:lnTo>
                    <a:pt x="363" y="656"/>
                  </a:lnTo>
                  <a:lnTo>
                    <a:pt x="361" y="656"/>
                  </a:lnTo>
                  <a:lnTo>
                    <a:pt x="361" y="658"/>
                  </a:lnTo>
                  <a:lnTo>
                    <a:pt x="359" y="658"/>
                  </a:lnTo>
                  <a:lnTo>
                    <a:pt x="359" y="656"/>
                  </a:lnTo>
                  <a:lnTo>
                    <a:pt x="357" y="656"/>
                  </a:lnTo>
                  <a:lnTo>
                    <a:pt x="355" y="658"/>
                  </a:lnTo>
                  <a:lnTo>
                    <a:pt x="353" y="658"/>
                  </a:lnTo>
                  <a:lnTo>
                    <a:pt x="353" y="656"/>
                  </a:lnTo>
                  <a:lnTo>
                    <a:pt x="351" y="656"/>
                  </a:lnTo>
                  <a:lnTo>
                    <a:pt x="349" y="656"/>
                  </a:lnTo>
                  <a:lnTo>
                    <a:pt x="349" y="658"/>
                  </a:lnTo>
                  <a:lnTo>
                    <a:pt x="349" y="660"/>
                  </a:lnTo>
                  <a:lnTo>
                    <a:pt x="347" y="660"/>
                  </a:lnTo>
                  <a:lnTo>
                    <a:pt x="345" y="660"/>
                  </a:lnTo>
                  <a:lnTo>
                    <a:pt x="343" y="660"/>
                  </a:lnTo>
                  <a:lnTo>
                    <a:pt x="341" y="660"/>
                  </a:lnTo>
                  <a:lnTo>
                    <a:pt x="341" y="662"/>
                  </a:lnTo>
                  <a:lnTo>
                    <a:pt x="341" y="664"/>
                  </a:lnTo>
                  <a:lnTo>
                    <a:pt x="343" y="664"/>
                  </a:lnTo>
                  <a:lnTo>
                    <a:pt x="343" y="666"/>
                  </a:lnTo>
                  <a:lnTo>
                    <a:pt x="343" y="668"/>
                  </a:lnTo>
                  <a:lnTo>
                    <a:pt x="343" y="670"/>
                  </a:lnTo>
                  <a:lnTo>
                    <a:pt x="341" y="670"/>
                  </a:lnTo>
                  <a:lnTo>
                    <a:pt x="341" y="672"/>
                  </a:lnTo>
                  <a:lnTo>
                    <a:pt x="339" y="672"/>
                  </a:lnTo>
                  <a:lnTo>
                    <a:pt x="337" y="674"/>
                  </a:lnTo>
                  <a:lnTo>
                    <a:pt x="335" y="674"/>
                  </a:lnTo>
                  <a:lnTo>
                    <a:pt x="335" y="672"/>
                  </a:lnTo>
                  <a:lnTo>
                    <a:pt x="333" y="670"/>
                  </a:lnTo>
                  <a:lnTo>
                    <a:pt x="331" y="670"/>
                  </a:lnTo>
                  <a:lnTo>
                    <a:pt x="329" y="670"/>
                  </a:lnTo>
                  <a:lnTo>
                    <a:pt x="328" y="670"/>
                  </a:lnTo>
                  <a:lnTo>
                    <a:pt x="328" y="668"/>
                  </a:lnTo>
                  <a:lnTo>
                    <a:pt x="326" y="668"/>
                  </a:lnTo>
                  <a:lnTo>
                    <a:pt x="324" y="668"/>
                  </a:lnTo>
                  <a:lnTo>
                    <a:pt x="324" y="666"/>
                  </a:lnTo>
                  <a:lnTo>
                    <a:pt x="324" y="664"/>
                  </a:lnTo>
                  <a:lnTo>
                    <a:pt x="322" y="664"/>
                  </a:lnTo>
                  <a:lnTo>
                    <a:pt x="322" y="662"/>
                  </a:lnTo>
                  <a:lnTo>
                    <a:pt x="320" y="662"/>
                  </a:lnTo>
                  <a:lnTo>
                    <a:pt x="320" y="660"/>
                  </a:lnTo>
                  <a:lnTo>
                    <a:pt x="318" y="660"/>
                  </a:lnTo>
                  <a:lnTo>
                    <a:pt x="316" y="660"/>
                  </a:lnTo>
                  <a:lnTo>
                    <a:pt x="314" y="660"/>
                  </a:lnTo>
                  <a:lnTo>
                    <a:pt x="312" y="660"/>
                  </a:lnTo>
                  <a:lnTo>
                    <a:pt x="310" y="660"/>
                  </a:lnTo>
                  <a:lnTo>
                    <a:pt x="310" y="662"/>
                  </a:lnTo>
                  <a:lnTo>
                    <a:pt x="310" y="664"/>
                  </a:lnTo>
                  <a:lnTo>
                    <a:pt x="308" y="664"/>
                  </a:lnTo>
                  <a:lnTo>
                    <a:pt x="308" y="666"/>
                  </a:lnTo>
                  <a:lnTo>
                    <a:pt x="308" y="668"/>
                  </a:lnTo>
                  <a:lnTo>
                    <a:pt x="306" y="668"/>
                  </a:lnTo>
                  <a:lnTo>
                    <a:pt x="304" y="668"/>
                  </a:lnTo>
                  <a:lnTo>
                    <a:pt x="302" y="668"/>
                  </a:lnTo>
                  <a:lnTo>
                    <a:pt x="302" y="666"/>
                  </a:lnTo>
                  <a:lnTo>
                    <a:pt x="302" y="664"/>
                  </a:lnTo>
                  <a:lnTo>
                    <a:pt x="300" y="664"/>
                  </a:lnTo>
                  <a:lnTo>
                    <a:pt x="300" y="662"/>
                  </a:lnTo>
                  <a:lnTo>
                    <a:pt x="298" y="664"/>
                  </a:lnTo>
                  <a:lnTo>
                    <a:pt x="298" y="662"/>
                  </a:lnTo>
                  <a:lnTo>
                    <a:pt x="298" y="660"/>
                  </a:lnTo>
                  <a:lnTo>
                    <a:pt x="300" y="660"/>
                  </a:lnTo>
                  <a:lnTo>
                    <a:pt x="300" y="658"/>
                  </a:lnTo>
                  <a:lnTo>
                    <a:pt x="302" y="658"/>
                  </a:lnTo>
                  <a:lnTo>
                    <a:pt x="302" y="656"/>
                  </a:lnTo>
                  <a:lnTo>
                    <a:pt x="300" y="656"/>
                  </a:lnTo>
                  <a:lnTo>
                    <a:pt x="298" y="656"/>
                  </a:lnTo>
                  <a:lnTo>
                    <a:pt x="296" y="656"/>
                  </a:lnTo>
                  <a:lnTo>
                    <a:pt x="296" y="658"/>
                  </a:lnTo>
                  <a:lnTo>
                    <a:pt x="294" y="658"/>
                  </a:lnTo>
                  <a:lnTo>
                    <a:pt x="294" y="660"/>
                  </a:lnTo>
                  <a:lnTo>
                    <a:pt x="292" y="660"/>
                  </a:lnTo>
                  <a:lnTo>
                    <a:pt x="292" y="658"/>
                  </a:lnTo>
                  <a:lnTo>
                    <a:pt x="290" y="658"/>
                  </a:lnTo>
                  <a:lnTo>
                    <a:pt x="290" y="656"/>
                  </a:lnTo>
                  <a:lnTo>
                    <a:pt x="290" y="654"/>
                  </a:lnTo>
                  <a:lnTo>
                    <a:pt x="290" y="652"/>
                  </a:lnTo>
                  <a:lnTo>
                    <a:pt x="288" y="652"/>
                  </a:lnTo>
                  <a:lnTo>
                    <a:pt x="286" y="652"/>
                  </a:lnTo>
                  <a:lnTo>
                    <a:pt x="284" y="652"/>
                  </a:lnTo>
                  <a:lnTo>
                    <a:pt x="284" y="654"/>
                  </a:lnTo>
                  <a:lnTo>
                    <a:pt x="282" y="654"/>
                  </a:lnTo>
                  <a:lnTo>
                    <a:pt x="282" y="656"/>
                  </a:lnTo>
                  <a:lnTo>
                    <a:pt x="280" y="656"/>
                  </a:lnTo>
                  <a:lnTo>
                    <a:pt x="278" y="656"/>
                  </a:lnTo>
                  <a:lnTo>
                    <a:pt x="276" y="656"/>
                  </a:lnTo>
                  <a:lnTo>
                    <a:pt x="276" y="654"/>
                  </a:lnTo>
                  <a:lnTo>
                    <a:pt x="276" y="652"/>
                  </a:lnTo>
                  <a:lnTo>
                    <a:pt x="274" y="652"/>
                  </a:lnTo>
                  <a:lnTo>
                    <a:pt x="272" y="652"/>
                  </a:lnTo>
                  <a:lnTo>
                    <a:pt x="272" y="650"/>
                  </a:lnTo>
                  <a:lnTo>
                    <a:pt x="272" y="652"/>
                  </a:lnTo>
                  <a:lnTo>
                    <a:pt x="270" y="652"/>
                  </a:lnTo>
                  <a:lnTo>
                    <a:pt x="268" y="652"/>
                  </a:lnTo>
                  <a:lnTo>
                    <a:pt x="268" y="654"/>
                  </a:lnTo>
                  <a:lnTo>
                    <a:pt x="268" y="656"/>
                  </a:lnTo>
                  <a:lnTo>
                    <a:pt x="266" y="656"/>
                  </a:lnTo>
                  <a:lnTo>
                    <a:pt x="264" y="656"/>
                  </a:lnTo>
                  <a:lnTo>
                    <a:pt x="264" y="658"/>
                  </a:lnTo>
                  <a:lnTo>
                    <a:pt x="262" y="658"/>
                  </a:lnTo>
                  <a:lnTo>
                    <a:pt x="260" y="658"/>
                  </a:lnTo>
                  <a:lnTo>
                    <a:pt x="260" y="656"/>
                  </a:lnTo>
                  <a:lnTo>
                    <a:pt x="259" y="656"/>
                  </a:lnTo>
                  <a:lnTo>
                    <a:pt x="257" y="656"/>
                  </a:lnTo>
                  <a:lnTo>
                    <a:pt x="257" y="658"/>
                  </a:lnTo>
                  <a:lnTo>
                    <a:pt x="255" y="658"/>
                  </a:lnTo>
                  <a:lnTo>
                    <a:pt x="253" y="658"/>
                  </a:lnTo>
                  <a:lnTo>
                    <a:pt x="251" y="658"/>
                  </a:lnTo>
                  <a:lnTo>
                    <a:pt x="249" y="658"/>
                  </a:lnTo>
                  <a:lnTo>
                    <a:pt x="247" y="658"/>
                  </a:lnTo>
                  <a:lnTo>
                    <a:pt x="245" y="658"/>
                  </a:lnTo>
                  <a:lnTo>
                    <a:pt x="245" y="660"/>
                  </a:lnTo>
                  <a:lnTo>
                    <a:pt x="243" y="660"/>
                  </a:lnTo>
                  <a:lnTo>
                    <a:pt x="241" y="660"/>
                  </a:lnTo>
                  <a:lnTo>
                    <a:pt x="241" y="662"/>
                  </a:lnTo>
                  <a:lnTo>
                    <a:pt x="239" y="662"/>
                  </a:lnTo>
                  <a:lnTo>
                    <a:pt x="237" y="662"/>
                  </a:lnTo>
                  <a:lnTo>
                    <a:pt x="235" y="662"/>
                  </a:lnTo>
                  <a:lnTo>
                    <a:pt x="233" y="662"/>
                  </a:lnTo>
                  <a:lnTo>
                    <a:pt x="231" y="660"/>
                  </a:lnTo>
                  <a:lnTo>
                    <a:pt x="231" y="658"/>
                  </a:lnTo>
                  <a:lnTo>
                    <a:pt x="229" y="658"/>
                  </a:lnTo>
                  <a:lnTo>
                    <a:pt x="227" y="658"/>
                  </a:lnTo>
                  <a:lnTo>
                    <a:pt x="227" y="660"/>
                  </a:lnTo>
                  <a:lnTo>
                    <a:pt x="225" y="660"/>
                  </a:lnTo>
                  <a:lnTo>
                    <a:pt x="225" y="662"/>
                  </a:lnTo>
                  <a:lnTo>
                    <a:pt x="225" y="664"/>
                  </a:lnTo>
                  <a:lnTo>
                    <a:pt x="223" y="664"/>
                  </a:lnTo>
                  <a:lnTo>
                    <a:pt x="223" y="666"/>
                  </a:lnTo>
                  <a:lnTo>
                    <a:pt x="221" y="666"/>
                  </a:lnTo>
                  <a:lnTo>
                    <a:pt x="221" y="664"/>
                  </a:lnTo>
                  <a:lnTo>
                    <a:pt x="219" y="664"/>
                  </a:lnTo>
                  <a:lnTo>
                    <a:pt x="219" y="666"/>
                  </a:lnTo>
                  <a:lnTo>
                    <a:pt x="219" y="668"/>
                  </a:lnTo>
                  <a:lnTo>
                    <a:pt x="219" y="670"/>
                  </a:lnTo>
                  <a:lnTo>
                    <a:pt x="217" y="670"/>
                  </a:lnTo>
                  <a:lnTo>
                    <a:pt x="215" y="670"/>
                  </a:lnTo>
                  <a:lnTo>
                    <a:pt x="215" y="672"/>
                  </a:lnTo>
                  <a:lnTo>
                    <a:pt x="213" y="672"/>
                  </a:lnTo>
                  <a:lnTo>
                    <a:pt x="213" y="670"/>
                  </a:lnTo>
                  <a:lnTo>
                    <a:pt x="211" y="670"/>
                  </a:lnTo>
                  <a:lnTo>
                    <a:pt x="213" y="670"/>
                  </a:lnTo>
                  <a:lnTo>
                    <a:pt x="213" y="668"/>
                  </a:lnTo>
                  <a:lnTo>
                    <a:pt x="213" y="666"/>
                  </a:lnTo>
                  <a:lnTo>
                    <a:pt x="211" y="666"/>
                  </a:lnTo>
                  <a:lnTo>
                    <a:pt x="209" y="666"/>
                  </a:lnTo>
                  <a:lnTo>
                    <a:pt x="207" y="666"/>
                  </a:lnTo>
                  <a:lnTo>
                    <a:pt x="207" y="664"/>
                  </a:lnTo>
                  <a:lnTo>
                    <a:pt x="205" y="664"/>
                  </a:lnTo>
                  <a:lnTo>
                    <a:pt x="205" y="666"/>
                  </a:lnTo>
                  <a:lnTo>
                    <a:pt x="205" y="668"/>
                  </a:lnTo>
                  <a:lnTo>
                    <a:pt x="205" y="670"/>
                  </a:lnTo>
                  <a:lnTo>
                    <a:pt x="205" y="672"/>
                  </a:lnTo>
                  <a:lnTo>
                    <a:pt x="203" y="672"/>
                  </a:lnTo>
                  <a:lnTo>
                    <a:pt x="203" y="674"/>
                  </a:lnTo>
                  <a:lnTo>
                    <a:pt x="201" y="674"/>
                  </a:lnTo>
                  <a:lnTo>
                    <a:pt x="201" y="676"/>
                  </a:lnTo>
                  <a:lnTo>
                    <a:pt x="199" y="676"/>
                  </a:lnTo>
                  <a:lnTo>
                    <a:pt x="197" y="676"/>
                  </a:lnTo>
                  <a:lnTo>
                    <a:pt x="197" y="674"/>
                  </a:lnTo>
                  <a:lnTo>
                    <a:pt x="195" y="674"/>
                  </a:lnTo>
                  <a:lnTo>
                    <a:pt x="195" y="672"/>
                  </a:lnTo>
                  <a:lnTo>
                    <a:pt x="193" y="672"/>
                  </a:lnTo>
                  <a:lnTo>
                    <a:pt x="191" y="672"/>
                  </a:lnTo>
                  <a:lnTo>
                    <a:pt x="191" y="674"/>
                  </a:lnTo>
                  <a:lnTo>
                    <a:pt x="190" y="674"/>
                  </a:lnTo>
                  <a:lnTo>
                    <a:pt x="190" y="676"/>
                  </a:lnTo>
                  <a:lnTo>
                    <a:pt x="190" y="678"/>
                  </a:lnTo>
                  <a:lnTo>
                    <a:pt x="191" y="678"/>
                  </a:lnTo>
                  <a:lnTo>
                    <a:pt x="193" y="678"/>
                  </a:lnTo>
                  <a:lnTo>
                    <a:pt x="193" y="680"/>
                  </a:lnTo>
                  <a:lnTo>
                    <a:pt x="191" y="680"/>
                  </a:lnTo>
                  <a:lnTo>
                    <a:pt x="190" y="680"/>
                  </a:lnTo>
                  <a:lnTo>
                    <a:pt x="190" y="682"/>
                  </a:lnTo>
                  <a:lnTo>
                    <a:pt x="188" y="682"/>
                  </a:lnTo>
                  <a:lnTo>
                    <a:pt x="188" y="684"/>
                  </a:lnTo>
                  <a:lnTo>
                    <a:pt x="188" y="686"/>
                  </a:lnTo>
                  <a:lnTo>
                    <a:pt x="186" y="686"/>
                  </a:lnTo>
                  <a:lnTo>
                    <a:pt x="184" y="686"/>
                  </a:lnTo>
                  <a:lnTo>
                    <a:pt x="184" y="687"/>
                  </a:lnTo>
                  <a:lnTo>
                    <a:pt x="182" y="687"/>
                  </a:lnTo>
                  <a:lnTo>
                    <a:pt x="182" y="689"/>
                  </a:lnTo>
                  <a:lnTo>
                    <a:pt x="180" y="689"/>
                  </a:lnTo>
                  <a:lnTo>
                    <a:pt x="178" y="689"/>
                  </a:lnTo>
                  <a:lnTo>
                    <a:pt x="178" y="687"/>
                  </a:lnTo>
                  <a:lnTo>
                    <a:pt x="178" y="686"/>
                  </a:lnTo>
                  <a:lnTo>
                    <a:pt x="176" y="686"/>
                  </a:lnTo>
                  <a:lnTo>
                    <a:pt x="174" y="686"/>
                  </a:lnTo>
                  <a:lnTo>
                    <a:pt x="174" y="684"/>
                  </a:lnTo>
                  <a:lnTo>
                    <a:pt x="172" y="684"/>
                  </a:lnTo>
                  <a:lnTo>
                    <a:pt x="172" y="682"/>
                  </a:lnTo>
                  <a:lnTo>
                    <a:pt x="172" y="680"/>
                  </a:lnTo>
                  <a:lnTo>
                    <a:pt x="170" y="680"/>
                  </a:lnTo>
                  <a:lnTo>
                    <a:pt x="168" y="680"/>
                  </a:lnTo>
                  <a:lnTo>
                    <a:pt x="168" y="678"/>
                  </a:lnTo>
                  <a:lnTo>
                    <a:pt x="166" y="678"/>
                  </a:lnTo>
                  <a:lnTo>
                    <a:pt x="166" y="680"/>
                  </a:lnTo>
                  <a:lnTo>
                    <a:pt x="164" y="680"/>
                  </a:lnTo>
                  <a:lnTo>
                    <a:pt x="164" y="682"/>
                  </a:lnTo>
                  <a:lnTo>
                    <a:pt x="166" y="682"/>
                  </a:lnTo>
                  <a:lnTo>
                    <a:pt x="166" y="684"/>
                  </a:lnTo>
                  <a:lnTo>
                    <a:pt x="166" y="686"/>
                  </a:lnTo>
                  <a:lnTo>
                    <a:pt x="168" y="686"/>
                  </a:lnTo>
                  <a:lnTo>
                    <a:pt x="168" y="687"/>
                  </a:lnTo>
                  <a:lnTo>
                    <a:pt x="170" y="687"/>
                  </a:lnTo>
                  <a:lnTo>
                    <a:pt x="170" y="689"/>
                  </a:lnTo>
                  <a:lnTo>
                    <a:pt x="168" y="691"/>
                  </a:lnTo>
                  <a:lnTo>
                    <a:pt x="166" y="691"/>
                  </a:lnTo>
                  <a:lnTo>
                    <a:pt x="164" y="691"/>
                  </a:lnTo>
                  <a:lnTo>
                    <a:pt x="164" y="689"/>
                  </a:lnTo>
                  <a:lnTo>
                    <a:pt x="162" y="689"/>
                  </a:lnTo>
                  <a:lnTo>
                    <a:pt x="160" y="689"/>
                  </a:lnTo>
                  <a:lnTo>
                    <a:pt x="158" y="689"/>
                  </a:lnTo>
                  <a:lnTo>
                    <a:pt x="158" y="691"/>
                  </a:lnTo>
                  <a:lnTo>
                    <a:pt x="156" y="691"/>
                  </a:lnTo>
                  <a:lnTo>
                    <a:pt x="154" y="691"/>
                  </a:lnTo>
                  <a:lnTo>
                    <a:pt x="154" y="693"/>
                  </a:lnTo>
                  <a:lnTo>
                    <a:pt x="152" y="693"/>
                  </a:lnTo>
                  <a:lnTo>
                    <a:pt x="152" y="695"/>
                  </a:lnTo>
                  <a:lnTo>
                    <a:pt x="152" y="697"/>
                  </a:lnTo>
                  <a:lnTo>
                    <a:pt x="152" y="699"/>
                  </a:lnTo>
                  <a:lnTo>
                    <a:pt x="152" y="701"/>
                  </a:lnTo>
                  <a:lnTo>
                    <a:pt x="150" y="701"/>
                  </a:lnTo>
                  <a:lnTo>
                    <a:pt x="148" y="701"/>
                  </a:lnTo>
                  <a:lnTo>
                    <a:pt x="146" y="701"/>
                  </a:lnTo>
                  <a:lnTo>
                    <a:pt x="146" y="703"/>
                  </a:lnTo>
                  <a:lnTo>
                    <a:pt x="144" y="703"/>
                  </a:lnTo>
                  <a:lnTo>
                    <a:pt x="144" y="705"/>
                  </a:lnTo>
                  <a:lnTo>
                    <a:pt x="142" y="705"/>
                  </a:lnTo>
                  <a:lnTo>
                    <a:pt x="140" y="705"/>
                  </a:lnTo>
                  <a:lnTo>
                    <a:pt x="140" y="707"/>
                  </a:lnTo>
                  <a:lnTo>
                    <a:pt x="138" y="707"/>
                  </a:lnTo>
                  <a:lnTo>
                    <a:pt x="136" y="707"/>
                  </a:lnTo>
                  <a:lnTo>
                    <a:pt x="136" y="705"/>
                  </a:lnTo>
                  <a:lnTo>
                    <a:pt x="136" y="703"/>
                  </a:lnTo>
                  <a:lnTo>
                    <a:pt x="134" y="703"/>
                  </a:lnTo>
                  <a:lnTo>
                    <a:pt x="132" y="703"/>
                  </a:lnTo>
                  <a:lnTo>
                    <a:pt x="130" y="703"/>
                  </a:lnTo>
                  <a:lnTo>
                    <a:pt x="130" y="705"/>
                  </a:lnTo>
                  <a:lnTo>
                    <a:pt x="130" y="707"/>
                  </a:lnTo>
                  <a:lnTo>
                    <a:pt x="128" y="707"/>
                  </a:lnTo>
                  <a:lnTo>
                    <a:pt x="128" y="709"/>
                  </a:lnTo>
                  <a:lnTo>
                    <a:pt x="128" y="711"/>
                  </a:lnTo>
                  <a:lnTo>
                    <a:pt x="126" y="711"/>
                  </a:lnTo>
                  <a:lnTo>
                    <a:pt x="124" y="711"/>
                  </a:lnTo>
                  <a:lnTo>
                    <a:pt x="124" y="713"/>
                  </a:lnTo>
                  <a:lnTo>
                    <a:pt x="124" y="715"/>
                  </a:lnTo>
                  <a:lnTo>
                    <a:pt x="122" y="717"/>
                  </a:lnTo>
                  <a:lnTo>
                    <a:pt x="121" y="717"/>
                  </a:lnTo>
                  <a:lnTo>
                    <a:pt x="119" y="717"/>
                  </a:lnTo>
                  <a:lnTo>
                    <a:pt x="119" y="719"/>
                  </a:lnTo>
                  <a:lnTo>
                    <a:pt x="119" y="721"/>
                  </a:lnTo>
                  <a:lnTo>
                    <a:pt x="117" y="721"/>
                  </a:lnTo>
                  <a:lnTo>
                    <a:pt x="115" y="721"/>
                  </a:lnTo>
                  <a:lnTo>
                    <a:pt x="113" y="721"/>
                  </a:lnTo>
                  <a:lnTo>
                    <a:pt x="113" y="723"/>
                  </a:lnTo>
                  <a:lnTo>
                    <a:pt x="113" y="725"/>
                  </a:lnTo>
                  <a:lnTo>
                    <a:pt x="111" y="725"/>
                  </a:lnTo>
                  <a:lnTo>
                    <a:pt x="111" y="727"/>
                  </a:lnTo>
                  <a:lnTo>
                    <a:pt x="109" y="727"/>
                  </a:lnTo>
                  <a:lnTo>
                    <a:pt x="107" y="727"/>
                  </a:lnTo>
                  <a:lnTo>
                    <a:pt x="105" y="727"/>
                  </a:lnTo>
                  <a:lnTo>
                    <a:pt x="105" y="729"/>
                  </a:lnTo>
                  <a:lnTo>
                    <a:pt x="103" y="729"/>
                  </a:lnTo>
                  <a:lnTo>
                    <a:pt x="103" y="731"/>
                  </a:lnTo>
                  <a:lnTo>
                    <a:pt x="101" y="731"/>
                  </a:lnTo>
                  <a:lnTo>
                    <a:pt x="99" y="731"/>
                  </a:lnTo>
                  <a:lnTo>
                    <a:pt x="99" y="729"/>
                  </a:lnTo>
                  <a:lnTo>
                    <a:pt x="97" y="729"/>
                  </a:lnTo>
                  <a:lnTo>
                    <a:pt x="97" y="727"/>
                  </a:lnTo>
                  <a:lnTo>
                    <a:pt x="97" y="725"/>
                  </a:lnTo>
                  <a:lnTo>
                    <a:pt x="99" y="723"/>
                  </a:lnTo>
                  <a:lnTo>
                    <a:pt x="99" y="721"/>
                  </a:lnTo>
                  <a:lnTo>
                    <a:pt x="101" y="721"/>
                  </a:lnTo>
                  <a:lnTo>
                    <a:pt x="101" y="719"/>
                  </a:lnTo>
                  <a:lnTo>
                    <a:pt x="101" y="717"/>
                  </a:lnTo>
                  <a:lnTo>
                    <a:pt x="99" y="717"/>
                  </a:lnTo>
                  <a:lnTo>
                    <a:pt x="97" y="717"/>
                  </a:lnTo>
                  <a:lnTo>
                    <a:pt x="95" y="717"/>
                  </a:lnTo>
                  <a:lnTo>
                    <a:pt x="95" y="719"/>
                  </a:lnTo>
                  <a:lnTo>
                    <a:pt x="93" y="719"/>
                  </a:lnTo>
                  <a:lnTo>
                    <a:pt x="93" y="721"/>
                  </a:lnTo>
                  <a:lnTo>
                    <a:pt x="95" y="721"/>
                  </a:lnTo>
                  <a:lnTo>
                    <a:pt x="95" y="723"/>
                  </a:lnTo>
                  <a:lnTo>
                    <a:pt x="95" y="725"/>
                  </a:lnTo>
                  <a:lnTo>
                    <a:pt x="95" y="727"/>
                  </a:lnTo>
                  <a:lnTo>
                    <a:pt x="95" y="729"/>
                  </a:lnTo>
                  <a:lnTo>
                    <a:pt x="93" y="729"/>
                  </a:lnTo>
                  <a:lnTo>
                    <a:pt x="93" y="731"/>
                  </a:lnTo>
                  <a:lnTo>
                    <a:pt x="91" y="731"/>
                  </a:lnTo>
                  <a:lnTo>
                    <a:pt x="91" y="733"/>
                  </a:lnTo>
                  <a:lnTo>
                    <a:pt x="89" y="733"/>
                  </a:lnTo>
                  <a:lnTo>
                    <a:pt x="89" y="735"/>
                  </a:lnTo>
                  <a:lnTo>
                    <a:pt x="87" y="735"/>
                  </a:lnTo>
                  <a:lnTo>
                    <a:pt x="87" y="737"/>
                  </a:lnTo>
                  <a:lnTo>
                    <a:pt x="85" y="737"/>
                  </a:lnTo>
                  <a:lnTo>
                    <a:pt x="83" y="737"/>
                  </a:lnTo>
                  <a:lnTo>
                    <a:pt x="81" y="737"/>
                  </a:lnTo>
                  <a:lnTo>
                    <a:pt x="79" y="737"/>
                  </a:lnTo>
                  <a:lnTo>
                    <a:pt x="79" y="735"/>
                  </a:lnTo>
                  <a:lnTo>
                    <a:pt x="77" y="735"/>
                  </a:lnTo>
                  <a:lnTo>
                    <a:pt x="77" y="737"/>
                  </a:lnTo>
                  <a:lnTo>
                    <a:pt x="75" y="737"/>
                  </a:lnTo>
                  <a:lnTo>
                    <a:pt x="75" y="739"/>
                  </a:lnTo>
                  <a:lnTo>
                    <a:pt x="73" y="739"/>
                  </a:lnTo>
                  <a:lnTo>
                    <a:pt x="71" y="739"/>
                  </a:lnTo>
                  <a:lnTo>
                    <a:pt x="71" y="737"/>
                  </a:lnTo>
                  <a:lnTo>
                    <a:pt x="69" y="737"/>
                  </a:lnTo>
                  <a:lnTo>
                    <a:pt x="67" y="737"/>
                  </a:lnTo>
                  <a:lnTo>
                    <a:pt x="67" y="735"/>
                  </a:lnTo>
                  <a:lnTo>
                    <a:pt x="65" y="735"/>
                  </a:lnTo>
                  <a:lnTo>
                    <a:pt x="63" y="735"/>
                  </a:lnTo>
                  <a:lnTo>
                    <a:pt x="63" y="737"/>
                  </a:lnTo>
                  <a:lnTo>
                    <a:pt x="61" y="737"/>
                  </a:lnTo>
                  <a:lnTo>
                    <a:pt x="59" y="737"/>
                  </a:lnTo>
                  <a:lnTo>
                    <a:pt x="59" y="739"/>
                  </a:lnTo>
                  <a:lnTo>
                    <a:pt x="59" y="741"/>
                  </a:lnTo>
                  <a:lnTo>
                    <a:pt x="57" y="741"/>
                  </a:lnTo>
                  <a:lnTo>
                    <a:pt x="57" y="743"/>
                  </a:lnTo>
                  <a:lnTo>
                    <a:pt x="57" y="745"/>
                  </a:lnTo>
                  <a:lnTo>
                    <a:pt x="57" y="747"/>
                  </a:lnTo>
                  <a:lnTo>
                    <a:pt x="59" y="747"/>
                  </a:lnTo>
                  <a:lnTo>
                    <a:pt x="59" y="749"/>
                  </a:lnTo>
                  <a:lnTo>
                    <a:pt x="59" y="751"/>
                  </a:lnTo>
                  <a:lnTo>
                    <a:pt x="59" y="753"/>
                  </a:lnTo>
                  <a:lnTo>
                    <a:pt x="59" y="754"/>
                  </a:lnTo>
                  <a:lnTo>
                    <a:pt x="57" y="754"/>
                  </a:lnTo>
                  <a:lnTo>
                    <a:pt x="55" y="754"/>
                  </a:lnTo>
                  <a:lnTo>
                    <a:pt x="55" y="753"/>
                  </a:lnTo>
                  <a:lnTo>
                    <a:pt x="53" y="753"/>
                  </a:lnTo>
                  <a:lnTo>
                    <a:pt x="53" y="754"/>
                  </a:lnTo>
                  <a:lnTo>
                    <a:pt x="53" y="756"/>
                  </a:lnTo>
                  <a:lnTo>
                    <a:pt x="52" y="756"/>
                  </a:lnTo>
                  <a:lnTo>
                    <a:pt x="50" y="756"/>
                  </a:lnTo>
                  <a:lnTo>
                    <a:pt x="50" y="754"/>
                  </a:lnTo>
                  <a:lnTo>
                    <a:pt x="48" y="754"/>
                  </a:lnTo>
                  <a:lnTo>
                    <a:pt x="48" y="753"/>
                  </a:lnTo>
                  <a:lnTo>
                    <a:pt x="46" y="753"/>
                  </a:lnTo>
                  <a:lnTo>
                    <a:pt x="46" y="751"/>
                  </a:lnTo>
                  <a:lnTo>
                    <a:pt x="44" y="751"/>
                  </a:lnTo>
                  <a:lnTo>
                    <a:pt x="42" y="751"/>
                  </a:lnTo>
                  <a:lnTo>
                    <a:pt x="42" y="753"/>
                  </a:lnTo>
                  <a:lnTo>
                    <a:pt x="40" y="753"/>
                  </a:lnTo>
                  <a:lnTo>
                    <a:pt x="38" y="753"/>
                  </a:lnTo>
                  <a:lnTo>
                    <a:pt x="38" y="754"/>
                  </a:lnTo>
                  <a:lnTo>
                    <a:pt x="38" y="756"/>
                  </a:lnTo>
                  <a:lnTo>
                    <a:pt x="36" y="756"/>
                  </a:lnTo>
                  <a:lnTo>
                    <a:pt x="36" y="758"/>
                  </a:lnTo>
                  <a:lnTo>
                    <a:pt x="36" y="760"/>
                  </a:lnTo>
                  <a:lnTo>
                    <a:pt x="34" y="760"/>
                  </a:lnTo>
                  <a:lnTo>
                    <a:pt x="34" y="762"/>
                  </a:lnTo>
                  <a:lnTo>
                    <a:pt x="32" y="762"/>
                  </a:lnTo>
                  <a:lnTo>
                    <a:pt x="30" y="762"/>
                  </a:lnTo>
                  <a:lnTo>
                    <a:pt x="30" y="760"/>
                  </a:lnTo>
                  <a:lnTo>
                    <a:pt x="28" y="760"/>
                  </a:lnTo>
                  <a:lnTo>
                    <a:pt x="26" y="760"/>
                  </a:lnTo>
                  <a:lnTo>
                    <a:pt x="24" y="760"/>
                  </a:lnTo>
                  <a:lnTo>
                    <a:pt x="22" y="760"/>
                  </a:lnTo>
                  <a:lnTo>
                    <a:pt x="20" y="760"/>
                  </a:lnTo>
                  <a:lnTo>
                    <a:pt x="20" y="758"/>
                  </a:lnTo>
                  <a:lnTo>
                    <a:pt x="18" y="758"/>
                  </a:lnTo>
                  <a:lnTo>
                    <a:pt x="16" y="758"/>
                  </a:lnTo>
                  <a:lnTo>
                    <a:pt x="14" y="758"/>
                  </a:lnTo>
                  <a:lnTo>
                    <a:pt x="14" y="760"/>
                  </a:lnTo>
                  <a:lnTo>
                    <a:pt x="14" y="762"/>
                  </a:lnTo>
                  <a:lnTo>
                    <a:pt x="14" y="764"/>
                  </a:lnTo>
                  <a:lnTo>
                    <a:pt x="14" y="766"/>
                  </a:lnTo>
                  <a:lnTo>
                    <a:pt x="12" y="766"/>
                  </a:lnTo>
                  <a:lnTo>
                    <a:pt x="12" y="768"/>
                  </a:lnTo>
                  <a:lnTo>
                    <a:pt x="10" y="768"/>
                  </a:lnTo>
                  <a:lnTo>
                    <a:pt x="10" y="770"/>
                  </a:lnTo>
                  <a:lnTo>
                    <a:pt x="10" y="772"/>
                  </a:lnTo>
                  <a:lnTo>
                    <a:pt x="12" y="774"/>
                  </a:lnTo>
                  <a:lnTo>
                    <a:pt x="14" y="774"/>
                  </a:lnTo>
                  <a:lnTo>
                    <a:pt x="14" y="772"/>
                  </a:lnTo>
                  <a:lnTo>
                    <a:pt x="14" y="770"/>
                  </a:lnTo>
                  <a:lnTo>
                    <a:pt x="16" y="770"/>
                  </a:lnTo>
                  <a:lnTo>
                    <a:pt x="18" y="772"/>
                  </a:lnTo>
                  <a:lnTo>
                    <a:pt x="18" y="774"/>
                  </a:lnTo>
                  <a:lnTo>
                    <a:pt x="16" y="774"/>
                  </a:lnTo>
                  <a:lnTo>
                    <a:pt x="16" y="776"/>
                  </a:lnTo>
                  <a:lnTo>
                    <a:pt x="16" y="778"/>
                  </a:lnTo>
                  <a:lnTo>
                    <a:pt x="18" y="778"/>
                  </a:lnTo>
                  <a:lnTo>
                    <a:pt x="18" y="780"/>
                  </a:lnTo>
                  <a:lnTo>
                    <a:pt x="18" y="782"/>
                  </a:lnTo>
                  <a:lnTo>
                    <a:pt x="20" y="782"/>
                  </a:lnTo>
                  <a:lnTo>
                    <a:pt x="20" y="784"/>
                  </a:lnTo>
                  <a:lnTo>
                    <a:pt x="20" y="786"/>
                  </a:lnTo>
                  <a:lnTo>
                    <a:pt x="20" y="788"/>
                  </a:lnTo>
                  <a:lnTo>
                    <a:pt x="18" y="788"/>
                  </a:lnTo>
                  <a:lnTo>
                    <a:pt x="18" y="786"/>
                  </a:lnTo>
                  <a:lnTo>
                    <a:pt x="16" y="786"/>
                  </a:lnTo>
                  <a:lnTo>
                    <a:pt x="14" y="786"/>
                  </a:lnTo>
                  <a:lnTo>
                    <a:pt x="14" y="784"/>
                  </a:lnTo>
                  <a:lnTo>
                    <a:pt x="12" y="784"/>
                  </a:lnTo>
                  <a:lnTo>
                    <a:pt x="10" y="784"/>
                  </a:lnTo>
                  <a:lnTo>
                    <a:pt x="10" y="782"/>
                  </a:lnTo>
                  <a:lnTo>
                    <a:pt x="8" y="782"/>
                  </a:lnTo>
                  <a:lnTo>
                    <a:pt x="6" y="782"/>
                  </a:lnTo>
                  <a:lnTo>
                    <a:pt x="4" y="782"/>
                  </a:lnTo>
                  <a:lnTo>
                    <a:pt x="4" y="784"/>
                  </a:lnTo>
                  <a:lnTo>
                    <a:pt x="2" y="784"/>
                  </a:lnTo>
                  <a:lnTo>
                    <a:pt x="2" y="786"/>
                  </a:lnTo>
                  <a:lnTo>
                    <a:pt x="2" y="788"/>
                  </a:lnTo>
                  <a:lnTo>
                    <a:pt x="4" y="788"/>
                  </a:lnTo>
                  <a:lnTo>
                    <a:pt x="4" y="790"/>
                  </a:lnTo>
                  <a:lnTo>
                    <a:pt x="4" y="792"/>
                  </a:lnTo>
                  <a:lnTo>
                    <a:pt x="2" y="792"/>
                  </a:lnTo>
                  <a:lnTo>
                    <a:pt x="2" y="794"/>
                  </a:lnTo>
                  <a:lnTo>
                    <a:pt x="0" y="794"/>
                  </a:lnTo>
                  <a:lnTo>
                    <a:pt x="0" y="79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3" name="Freeform 20">
              <a:extLst>
                <a:ext uri="{FF2B5EF4-FFF2-40B4-BE49-F238E27FC236}">
                  <a16:creationId xmlns:a16="http://schemas.microsoft.com/office/drawing/2014/main" xmlns="" id="{00000000-0008-0000-0800-000018000000}"/>
                </a:ext>
              </a:extLst>
            </xdr:cNvPr>
            <xdr:cNvSpPr>
              <a:spLocks/>
            </xdr:cNvSpPr>
          </xdr:nvSpPr>
          <xdr:spPr bwMode="auto">
            <a:xfrm>
              <a:off x="3968750" y="5486400"/>
              <a:ext cx="938213" cy="701675"/>
            </a:xfrm>
            <a:custGeom>
              <a:avLst/>
              <a:gdLst>
                <a:gd name="T0" fmla="*/ 579 w 591"/>
                <a:gd name="T1" fmla="*/ 306 h 442"/>
                <a:gd name="T2" fmla="*/ 564 w 591"/>
                <a:gd name="T3" fmla="*/ 302 h 442"/>
                <a:gd name="T4" fmla="*/ 544 w 591"/>
                <a:gd name="T5" fmla="*/ 314 h 442"/>
                <a:gd name="T6" fmla="*/ 532 w 591"/>
                <a:gd name="T7" fmla="*/ 314 h 442"/>
                <a:gd name="T8" fmla="*/ 516 w 591"/>
                <a:gd name="T9" fmla="*/ 312 h 442"/>
                <a:gd name="T10" fmla="*/ 495 w 591"/>
                <a:gd name="T11" fmla="*/ 314 h 442"/>
                <a:gd name="T12" fmla="*/ 483 w 591"/>
                <a:gd name="T13" fmla="*/ 328 h 442"/>
                <a:gd name="T14" fmla="*/ 473 w 591"/>
                <a:gd name="T15" fmla="*/ 343 h 442"/>
                <a:gd name="T16" fmla="*/ 473 w 591"/>
                <a:gd name="T17" fmla="*/ 355 h 442"/>
                <a:gd name="T18" fmla="*/ 485 w 591"/>
                <a:gd name="T19" fmla="*/ 365 h 442"/>
                <a:gd name="T20" fmla="*/ 479 w 591"/>
                <a:gd name="T21" fmla="*/ 375 h 442"/>
                <a:gd name="T22" fmla="*/ 469 w 591"/>
                <a:gd name="T23" fmla="*/ 377 h 442"/>
                <a:gd name="T24" fmla="*/ 457 w 591"/>
                <a:gd name="T25" fmla="*/ 387 h 442"/>
                <a:gd name="T26" fmla="*/ 443 w 591"/>
                <a:gd name="T27" fmla="*/ 391 h 442"/>
                <a:gd name="T28" fmla="*/ 435 w 591"/>
                <a:gd name="T29" fmla="*/ 406 h 442"/>
                <a:gd name="T30" fmla="*/ 434 w 591"/>
                <a:gd name="T31" fmla="*/ 412 h 442"/>
                <a:gd name="T32" fmla="*/ 418 w 591"/>
                <a:gd name="T33" fmla="*/ 414 h 442"/>
                <a:gd name="T34" fmla="*/ 414 w 591"/>
                <a:gd name="T35" fmla="*/ 428 h 442"/>
                <a:gd name="T36" fmla="*/ 402 w 591"/>
                <a:gd name="T37" fmla="*/ 438 h 442"/>
                <a:gd name="T38" fmla="*/ 384 w 591"/>
                <a:gd name="T39" fmla="*/ 428 h 442"/>
                <a:gd name="T40" fmla="*/ 361 w 591"/>
                <a:gd name="T41" fmla="*/ 428 h 442"/>
                <a:gd name="T42" fmla="*/ 339 w 591"/>
                <a:gd name="T43" fmla="*/ 426 h 442"/>
                <a:gd name="T44" fmla="*/ 301 w 591"/>
                <a:gd name="T45" fmla="*/ 422 h 442"/>
                <a:gd name="T46" fmla="*/ 274 w 591"/>
                <a:gd name="T47" fmla="*/ 414 h 442"/>
                <a:gd name="T48" fmla="*/ 252 w 591"/>
                <a:gd name="T49" fmla="*/ 406 h 442"/>
                <a:gd name="T50" fmla="*/ 242 w 591"/>
                <a:gd name="T51" fmla="*/ 391 h 442"/>
                <a:gd name="T52" fmla="*/ 221 w 591"/>
                <a:gd name="T53" fmla="*/ 383 h 442"/>
                <a:gd name="T54" fmla="*/ 209 w 591"/>
                <a:gd name="T55" fmla="*/ 369 h 442"/>
                <a:gd name="T56" fmla="*/ 187 w 591"/>
                <a:gd name="T57" fmla="*/ 355 h 442"/>
                <a:gd name="T58" fmla="*/ 171 w 591"/>
                <a:gd name="T59" fmla="*/ 339 h 442"/>
                <a:gd name="T60" fmla="*/ 150 w 591"/>
                <a:gd name="T61" fmla="*/ 341 h 442"/>
                <a:gd name="T62" fmla="*/ 152 w 591"/>
                <a:gd name="T63" fmla="*/ 320 h 442"/>
                <a:gd name="T64" fmla="*/ 158 w 591"/>
                <a:gd name="T65" fmla="*/ 306 h 442"/>
                <a:gd name="T66" fmla="*/ 146 w 591"/>
                <a:gd name="T67" fmla="*/ 288 h 442"/>
                <a:gd name="T68" fmla="*/ 130 w 591"/>
                <a:gd name="T69" fmla="*/ 276 h 442"/>
                <a:gd name="T70" fmla="*/ 110 w 591"/>
                <a:gd name="T71" fmla="*/ 272 h 442"/>
                <a:gd name="T72" fmla="*/ 96 w 591"/>
                <a:gd name="T73" fmla="*/ 268 h 442"/>
                <a:gd name="T74" fmla="*/ 85 w 591"/>
                <a:gd name="T75" fmla="*/ 282 h 442"/>
                <a:gd name="T76" fmla="*/ 71 w 591"/>
                <a:gd name="T77" fmla="*/ 280 h 442"/>
                <a:gd name="T78" fmla="*/ 51 w 591"/>
                <a:gd name="T79" fmla="*/ 272 h 442"/>
                <a:gd name="T80" fmla="*/ 29 w 591"/>
                <a:gd name="T81" fmla="*/ 280 h 442"/>
                <a:gd name="T82" fmla="*/ 31 w 591"/>
                <a:gd name="T83" fmla="*/ 255 h 442"/>
                <a:gd name="T84" fmla="*/ 25 w 591"/>
                <a:gd name="T85" fmla="*/ 235 h 442"/>
                <a:gd name="T86" fmla="*/ 6 w 591"/>
                <a:gd name="T87" fmla="*/ 223 h 442"/>
                <a:gd name="T88" fmla="*/ 10 w 591"/>
                <a:gd name="T89" fmla="*/ 201 h 442"/>
                <a:gd name="T90" fmla="*/ 23 w 591"/>
                <a:gd name="T91" fmla="*/ 186 h 442"/>
                <a:gd name="T92" fmla="*/ 27 w 591"/>
                <a:gd name="T93" fmla="*/ 164 h 442"/>
                <a:gd name="T94" fmla="*/ 14 w 591"/>
                <a:gd name="T95" fmla="*/ 148 h 442"/>
                <a:gd name="T96" fmla="*/ 33 w 591"/>
                <a:gd name="T97" fmla="*/ 136 h 442"/>
                <a:gd name="T98" fmla="*/ 51 w 591"/>
                <a:gd name="T99" fmla="*/ 119 h 442"/>
                <a:gd name="T100" fmla="*/ 43 w 591"/>
                <a:gd name="T101" fmla="*/ 101 h 442"/>
                <a:gd name="T102" fmla="*/ 59 w 591"/>
                <a:gd name="T103" fmla="*/ 95 h 442"/>
                <a:gd name="T104" fmla="*/ 73 w 591"/>
                <a:gd name="T105" fmla="*/ 81 h 442"/>
                <a:gd name="T106" fmla="*/ 85 w 591"/>
                <a:gd name="T107" fmla="*/ 71 h 442"/>
                <a:gd name="T108" fmla="*/ 100 w 591"/>
                <a:gd name="T109" fmla="*/ 67 h 442"/>
                <a:gd name="T110" fmla="*/ 104 w 591"/>
                <a:gd name="T111" fmla="*/ 65 h 442"/>
                <a:gd name="T112" fmla="*/ 100 w 591"/>
                <a:gd name="T113" fmla="*/ 52 h 442"/>
                <a:gd name="T114" fmla="*/ 92 w 591"/>
                <a:gd name="T115" fmla="*/ 34 h 442"/>
                <a:gd name="T116" fmla="*/ 90 w 591"/>
                <a:gd name="T117" fmla="*/ 20 h 442"/>
                <a:gd name="T118" fmla="*/ 81 w 591"/>
                <a:gd name="T119" fmla="*/ 4 h 4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591" h="442">
                  <a:moveTo>
                    <a:pt x="589" y="308"/>
                  </a:moveTo>
                  <a:lnTo>
                    <a:pt x="591" y="308"/>
                  </a:lnTo>
                  <a:lnTo>
                    <a:pt x="591" y="310"/>
                  </a:lnTo>
                  <a:lnTo>
                    <a:pt x="589" y="310"/>
                  </a:lnTo>
                  <a:lnTo>
                    <a:pt x="589" y="312"/>
                  </a:lnTo>
                  <a:lnTo>
                    <a:pt x="589" y="314"/>
                  </a:lnTo>
                  <a:lnTo>
                    <a:pt x="587" y="314"/>
                  </a:lnTo>
                  <a:lnTo>
                    <a:pt x="585" y="316"/>
                  </a:lnTo>
                  <a:lnTo>
                    <a:pt x="585" y="314"/>
                  </a:lnTo>
                  <a:lnTo>
                    <a:pt x="583" y="314"/>
                  </a:lnTo>
                  <a:lnTo>
                    <a:pt x="583" y="312"/>
                  </a:lnTo>
                  <a:lnTo>
                    <a:pt x="583" y="310"/>
                  </a:lnTo>
                  <a:lnTo>
                    <a:pt x="585" y="308"/>
                  </a:lnTo>
                  <a:lnTo>
                    <a:pt x="585" y="306"/>
                  </a:lnTo>
                  <a:lnTo>
                    <a:pt x="583" y="306"/>
                  </a:lnTo>
                  <a:lnTo>
                    <a:pt x="581" y="306"/>
                  </a:lnTo>
                  <a:lnTo>
                    <a:pt x="579" y="306"/>
                  </a:lnTo>
                  <a:lnTo>
                    <a:pt x="577" y="306"/>
                  </a:lnTo>
                  <a:lnTo>
                    <a:pt x="577" y="308"/>
                  </a:lnTo>
                  <a:lnTo>
                    <a:pt x="575" y="308"/>
                  </a:lnTo>
                  <a:lnTo>
                    <a:pt x="573" y="308"/>
                  </a:lnTo>
                  <a:lnTo>
                    <a:pt x="573" y="310"/>
                  </a:lnTo>
                  <a:lnTo>
                    <a:pt x="572" y="310"/>
                  </a:lnTo>
                  <a:lnTo>
                    <a:pt x="570" y="310"/>
                  </a:lnTo>
                  <a:lnTo>
                    <a:pt x="570" y="308"/>
                  </a:lnTo>
                  <a:lnTo>
                    <a:pt x="570" y="306"/>
                  </a:lnTo>
                  <a:lnTo>
                    <a:pt x="570" y="304"/>
                  </a:lnTo>
                  <a:lnTo>
                    <a:pt x="572" y="304"/>
                  </a:lnTo>
                  <a:lnTo>
                    <a:pt x="570" y="302"/>
                  </a:lnTo>
                  <a:lnTo>
                    <a:pt x="568" y="302"/>
                  </a:lnTo>
                  <a:lnTo>
                    <a:pt x="568" y="300"/>
                  </a:lnTo>
                  <a:lnTo>
                    <a:pt x="566" y="300"/>
                  </a:lnTo>
                  <a:lnTo>
                    <a:pt x="566" y="302"/>
                  </a:lnTo>
                  <a:lnTo>
                    <a:pt x="564" y="302"/>
                  </a:lnTo>
                  <a:lnTo>
                    <a:pt x="564" y="304"/>
                  </a:lnTo>
                  <a:lnTo>
                    <a:pt x="564" y="306"/>
                  </a:lnTo>
                  <a:lnTo>
                    <a:pt x="564" y="308"/>
                  </a:lnTo>
                  <a:lnTo>
                    <a:pt x="562" y="310"/>
                  </a:lnTo>
                  <a:lnTo>
                    <a:pt x="560" y="310"/>
                  </a:lnTo>
                  <a:lnTo>
                    <a:pt x="560" y="312"/>
                  </a:lnTo>
                  <a:lnTo>
                    <a:pt x="558" y="312"/>
                  </a:lnTo>
                  <a:lnTo>
                    <a:pt x="556" y="312"/>
                  </a:lnTo>
                  <a:lnTo>
                    <a:pt x="556" y="314"/>
                  </a:lnTo>
                  <a:lnTo>
                    <a:pt x="554" y="314"/>
                  </a:lnTo>
                  <a:lnTo>
                    <a:pt x="552" y="314"/>
                  </a:lnTo>
                  <a:lnTo>
                    <a:pt x="552" y="316"/>
                  </a:lnTo>
                  <a:lnTo>
                    <a:pt x="550" y="316"/>
                  </a:lnTo>
                  <a:lnTo>
                    <a:pt x="548" y="316"/>
                  </a:lnTo>
                  <a:lnTo>
                    <a:pt x="546" y="316"/>
                  </a:lnTo>
                  <a:lnTo>
                    <a:pt x="544" y="316"/>
                  </a:lnTo>
                  <a:lnTo>
                    <a:pt x="544" y="314"/>
                  </a:lnTo>
                  <a:lnTo>
                    <a:pt x="546" y="314"/>
                  </a:lnTo>
                  <a:lnTo>
                    <a:pt x="546" y="312"/>
                  </a:lnTo>
                  <a:lnTo>
                    <a:pt x="548" y="312"/>
                  </a:lnTo>
                  <a:lnTo>
                    <a:pt x="548" y="310"/>
                  </a:lnTo>
                  <a:lnTo>
                    <a:pt x="548" y="308"/>
                  </a:lnTo>
                  <a:lnTo>
                    <a:pt x="548" y="306"/>
                  </a:lnTo>
                  <a:lnTo>
                    <a:pt x="546" y="306"/>
                  </a:lnTo>
                  <a:lnTo>
                    <a:pt x="544" y="306"/>
                  </a:lnTo>
                  <a:lnTo>
                    <a:pt x="544" y="308"/>
                  </a:lnTo>
                  <a:lnTo>
                    <a:pt x="542" y="308"/>
                  </a:lnTo>
                  <a:lnTo>
                    <a:pt x="540" y="308"/>
                  </a:lnTo>
                  <a:lnTo>
                    <a:pt x="540" y="310"/>
                  </a:lnTo>
                  <a:lnTo>
                    <a:pt x="538" y="310"/>
                  </a:lnTo>
                  <a:lnTo>
                    <a:pt x="536" y="312"/>
                  </a:lnTo>
                  <a:lnTo>
                    <a:pt x="534" y="312"/>
                  </a:lnTo>
                  <a:lnTo>
                    <a:pt x="534" y="314"/>
                  </a:lnTo>
                  <a:lnTo>
                    <a:pt x="532" y="314"/>
                  </a:lnTo>
                  <a:lnTo>
                    <a:pt x="532" y="316"/>
                  </a:lnTo>
                  <a:lnTo>
                    <a:pt x="530" y="316"/>
                  </a:lnTo>
                  <a:lnTo>
                    <a:pt x="530" y="314"/>
                  </a:lnTo>
                  <a:lnTo>
                    <a:pt x="528" y="314"/>
                  </a:lnTo>
                  <a:lnTo>
                    <a:pt x="528" y="312"/>
                  </a:lnTo>
                  <a:lnTo>
                    <a:pt x="528" y="310"/>
                  </a:lnTo>
                  <a:lnTo>
                    <a:pt x="528" y="308"/>
                  </a:lnTo>
                  <a:lnTo>
                    <a:pt x="528" y="306"/>
                  </a:lnTo>
                  <a:lnTo>
                    <a:pt x="526" y="306"/>
                  </a:lnTo>
                  <a:lnTo>
                    <a:pt x="524" y="306"/>
                  </a:lnTo>
                  <a:lnTo>
                    <a:pt x="522" y="306"/>
                  </a:lnTo>
                  <a:lnTo>
                    <a:pt x="520" y="306"/>
                  </a:lnTo>
                  <a:lnTo>
                    <a:pt x="520" y="308"/>
                  </a:lnTo>
                  <a:lnTo>
                    <a:pt x="518" y="308"/>
                  </a:lnTo>
                  <a:lnTo>
                    <a:pt x="518" y="310"/>
                  </a:lnTo>
                  <a:lnTo>
                    <a:pt x="516" y="310"/>
                  </a:lnTo>
                  <a:lnTo>
                    <a:pt x="516" y="312"/>
                  </a:lnTo>
                  <a:lnTo>
                    <a:pt x="514" y="312"/>
                  </a:lnTo>
                  <a:lnTo>
                    <a:pt x="514" y="314"/>
                  </a:lnTo>
                  <a:lnTo>
                    <a:pt x="514" y="316"/>
                  </a:lnTo>
                  <a:lnTo>
                    <a:pt x="512" y="316"/>
                  </a:lnTo>
                  <a:lnTo>
                    <a:pt x="512" y="318"/>
                  </a:lnTo>
                  <a:lnTo>
                    <a:pt x="510" y="318"/>
                  </a:lnTo>
                  <a:lnTo>
                    <a:pt x="508" y="318"/>
                  </a:lnTo>
                  <a:lnTo>
                    <a:pt x="506" y="318"/>
                  </a:lnTo>
                  <a:lnTo>
                    <a:pt x="504" y="316"/>
                  </a:lnTo>
                  <a:lnTo>
                    <a:pt x="504" y="314"/>
                  </a:lnTo>
                  <a:lnTo>
                    <a:pt x="504" y="312"/>
                  </a:lnTo>
                  <a:lnTo>
                    <a:pt x="503" y="312"/>
                  </a:lnTo>
                  <a:lnTo>
                    <a:pt x="501" y="312"/>
                  </a:lnTo>
                  <a:lnTo>
                    <a:pt x="499" y="312"/>
                  </a:lnTo>
                  <a:lnTo>
                    <a:pt x="497" y="312"/>
                  </a:lnTo>
                  <a:lnTo>
                    <a:pt x="495" y="312"/>
                  </a:lnTo>
                  <a:lnTo>
                    <a:pt x="495" y="314"/>
                  </a:lnTo>
                  <a:lnTo>
                    <a:pt x="495" y="316"/>
                  </a:lnTo>
                  <a:lnTo>
                    <a:pt x="497" y="316"/>
                  </a:lnTo>
                  <a:lnTo>
                    <a:pt x="497" y="318"/>
                  </a:lnTo>
                  <a:lnTo>
                    <a:pt x="499" y="318"/>
                  </a:lnTo>
                  <a:lnTo>
                    <a:pt x="499" y="320"/>
                  </a:lnTo>
                  <a:lnTo>
                    <a:pt x="499" y="322"/>
                  </a:lnTo>
                  <a:lnTo>
                    <a:pt x="499" y="324"/>
                  </a:lnTo>
                  <a:lnTo>
                    <a:pt x="497" y="324"/>
                  </a:lnTo>
                  <a:lnTo>
                    <a:pt x="497" y="326"/>
                  </a:lnTo>
                  <a:lnTo>
                    <a:pt x="495" y="326"/>
                  </a:lnTo>
                  <a:lnTo>
                    <a:pt x="495" y="328"/>
                  </a:lnTo>
                  <a:lnTo>
                    <a:pt x="493" y="328"/>
                  </a:lnTo>
                  <a:lnTo>
                    <a:pt x="491" y="328"/>
                  </a:lnTo>
                  <a:lnTo>
                    <a:pt x="489" y="328"/>
                  </a:lnTo>
                  <a:lnTo>
                    <a:pt x="487" y="328"/>
                  </a:lnTo>
                  <a:lnTo>
                    <a:pt x="485" y="328"/>
                  </a:lnTo>
                  <a:lnTo>
                    <a:pt x="483" y="328"/>
                  </a:lnTo>
                  <a:lnTo>
                    <a:pt x="481" y="326"/>
                  </a:lnTo>
                  <a:lnTo>
                    <a:pt x="479" y="326"/>
                  </a:lnTo>
                  <a:lnTo>
                    <a:pt x="479" y="324"/>
                  </a:lnTo>
                  <a:lnTo>
                    <a:pt x="477" y="324"/>
                  </a:lnTo>
                  <a:lnTo>
                    <a:pt x="477" y="326"/>
                  </a:lnTo>
                  <a:lnTo>
                    <a:pt x="477" y="328"/>
                  </a:lnTo>
                  <a:lnTo>
                    <a:pt x="477" y="330"/>
                  </a:lnTo>
                  <a:lnTo>
                    <a:pt x="477" y="332"/>
                  </a:lnTo>
                  <a:lnTo>
                    <a:pt x="477" y="333"/>
                  </a:lnTo>
                  <a:lnTo>
                    <a:pt x="475" y="333"/>
                  </a:lnTo>
                  <a:lnTo>
                    <a:pt x="475" y="335"/>
                  </a:lnTo>
                  <a:lnTo>
                    <a:pt x="473" y="335"/>
                  </a:lnTo>
                  <a:lnTo>
                    <a:pt x="473" y="337"/>
                  </a:lnTo>
                  <a:lnTo>
                    <a:pt x="473" y="339"/>
                  </a:lnTo>
                  <a:lnTo>
                    <a:pt x="471" y="341"/>
                  </a:lnTo>
                  <a:lnTo>
                    <a:pt x="471" y="343"/>
                  </a:lnTo>
                  <a:lnTo>
                    <a:pt x="473" y="343"/>
                  </a:lnTo>
                  <a:lnTo>
                    <a:pt x="475" y="343"/>
                  </a:lnTo>
                  <a:lnTo>
                    <a:pt x="477" y="343"/>
                  </a:lnTo>
                  <a:lnTo>
                    <a:pt x="479" y="345"/>
                  </a:lnTo>
                  <a:lnTo>
                    <a:pt x="479" y="347"/>
                  </a:lnTo>
                  <a:lnTo>
                    <a:pt x="477" y="347"/>
                  </a:lnTo>
                  <a:lnTo>
                    <a:pt x="477" y="349"/>
                  </a:lnTo>
                  <a:lnTo>
                    <a:pt x="475" y="349"/>
                  </a:lnTo>
                  <a:lnTo>
                    <a:pt x="475" y="351"/>
                  </a:lnTo>
                  <a:lnTo>
                    <a:pt x="473" y="351"/>
                  </a:lnTo>
                  <a:lnTo>
                    <a:pt x="471" y="351"/>
                  </a:lnTo>
                  <a:lnTo>
                    <a:pt x="469" y="351"/>
                  </a:lnTo>
                  <a:lnTo>
                    <a:pt x="469" y="353"/>
                  </a:lnTo>
                  <a:lnTo>
                    <a:pt x="469" y="355"/>
                  </a:lnTo>
                  <a:lnTo>
                    <a:pt x="469" y="357"/>
                  </a:lnTo>
                  <a:lnTo>
                    <a:pt x="471" y="357"/>
                  </a:lnTo>
                  <a:lnTo>
                    <a:pt x="473" y="357"/>
                  </a:lnTo>
                  <a:lnTo>
                    <a:pt x="473" y="355"/>
                  </a:lnTo>
                  <a:lnTo>
                    <a:pt x="475" y="355"/>
                  </a:lnTo>
                  <a:lnTo>
                    <a:pt x="475" y="357"/>
                  </a:lnTo>
                  <a:lnTo>
                    <a:pt x="477" y="357"/>
                  </a:lnTo>
                  <a:lnTo>
                    <a:pt x="477" y="359"/>
                  </a:lnTo>
                  <a:lnTo>
                    <a:pt x="477" y="361"/>
                  </a:lnTo>
                  <a:lnTo>
                    <a:pt x="477" y="363"/>
                  </a:lnTo>
                  <a:lnTo>
                    <a:pt x="477" y="365"/>
                  </a:lnTo>
                  <a:lnTo>
                    <a:pt x="477" y="367"/>
                  </a:lnTo>
                  <a:lnTo>
                    <a:pt x="477" y="369"/>
                  </a:lnTo>
                  <a:lnTo>
                    <a:pt x="479" y="369"/>
                  </a:lnTo>
                  <a:lnTo>
                    <a:pt x="479" y="367"/>
                  </a:lnTo>
                  <a:lnTo>
                    <a:pt x="481" y="367"/>
                  </a:lnTo>
                  <a:lnTo>
                    <a:pt x="481" y="365"/>
                  </a:lnTo>
                  <a:lnTo>
                    <a:pt x="481" y="363"/>
                  </a:lnTo>
                  <a:lnTo>
                    <a:pt x="483" y="363"/>
                  </a:lnTo>
                  <a:lnTo>
                    <a:pt x="485" y="363"/>
                  </a:lnTo>
                  <a:lnTo>
                    <a:pt x="485" y="365"/>
                  </a:lnTo>
                  <a:lnTo>
                    <a:pt x="485" y="367"/>
                  </a:lnTo>
                  <a:lnTo>
                    <a:pt x="483" y="367"/>
                  </a:lnTo>
                  <a:lnTo>
                    <a:pt x="483" y="369"/>
                  </a:lnTo>
                  <a:lnTo>
                    <a:pt x="483" y="371"/>
                  </a:lnTo>
                  <a:lnTo>
                    <a:pt x="485" y="373"/>
                  </a:lnTo>
                  <a:lnTo>
                    <a:pt x="485" y="371"/>
                  </a:lnTo>
                  <a:lnTo>
                    <a:pt x="487" y="371"/>
                  </a:lnTo>
                  <a:lnTo>
                    <a:pt x="489" y="371"/>
                  </a:lnTo>
                  <a:lnTo>
                    <a:pt x="489" y="373"/>
                  </a:lnTo>
                  <a:lnTo>
                    <a:pt x="489" y="375"/>
                  </a:lnTo>
                  <a:lnTo>
                    <a:pt x="489" y="377"/>
                  </a:lnTo>
                  <a:lnTo>
                    <a:pt x="487" y="377"/>
                  </a:lnTo>
                  <a:lnTo>
                    <a:pt x="485" y="377"/>
                  </a:lnTo>
                  <a:lnTo>
                    <a:pt x="483" y="377"/>
                  </a:lnTo>
                  <a:lnTo>
                    <a:pt x="483" y="375"/>
                  </a:lnTo>
                  <a:lnTo>
                    <a:pt x="481" y="375"/>
                  </a:lnTo>
                  <a:lnTo>
                    <a:pt x="479" y="375"/>
                  </a:lnTo>
                  <a:lnTo>
                    <a:pt x="479" y="377"/>
                  </a:lnTo>
                  <a:lnTo>
                    <a:pt x="477" y="377"/>
                  </a:lnTo>
                  <a:lnTo>
                    <a:pt x="477" y="379"/>
                  </a:lnTo>
                  <a:lnTo>
                    <a:pt x="475" y="379"/>
                  </a:lnTo>
                  <a:lnTo>
                    <a:pt x="475" y="381"/>
                  </a:lnTo>
                  <a:lnTo>
                    <a:pt x="475" y="383"/>
                  </a:lnTo>
                  <a:lnTo>
                    <a:pt x="475" y="385"/>
                  </a:lnTo>
                  <a:lnTo>
                    <a:pt x="473" y="383"/>
                  </a:lnTo>
                  <a:lnTo>
                    <a:pt x="471" y="383"/>
                  </a:lnTo>
                  <a:lnTo>
                    <a:pt x="469" y="383"/>
                  </a:lnTo>
                  <a:lnTo>
                    <a:pt x="469" y="381"/>
                  </a:lnTo>
                  <a:lnTo>
                    <a:pt x="471" y="381"/>
                  </a:lnTo>
                  <a:lnTo>
                    <a:pt x="471" y="379"/>
                  </a:lnTo>
                  <a:lnTo>
                    <a:pt x="473" y="379"/>
                  </a:lnTo>
                  <a:lnTo>
                    <a:pt x="473" y="377"/>
                  </a:lnTo>
                  <a:lnTo>
                    <a:pt x="471" y="377"/>
                  </a:lnTo>
                  <a:lnTo>
                    <a:pt x="469" y="377"/>
                  </a:lnTo>
                  <a:lnTo>
                    <a:pt x="469" y="379"/>
                  </a:lnTo>
                  <a:lnTo>
                    <a:pt x="469" y="381"/>
                  </a:lnTo>
                  <a:lnTo>
                    <a:pt x="467" y="381"/>
                  </a:lnTo>
                  <a:lnTo>
                    <a:pt x="467" y="379"/>
                  </a:lnTo>
                  <a:lnTo>
                    <a:pt x="465" y="379"/>
                  </a:lnTo>
                  <a:lnTo>
                    <a:pt x="463" y="381"/>
                  </a:lnTo>
                  <a:lnTo>
                    <a:pt x="463" y="383"/>
                  </a:lnTo>
                  <a:lnTo>
                    <a:pt x="463" y="381"/>
                  </a:lnTo>
                  <a:lnTo>
                    <a:pt x="461" y="381"/>
                  </a:lnTo>
                  <a:lnTo>
                    <a:pt x="459" y="379"/>
                  </a:lnTo>
                  <a:lnTo>
                    <a:pt x="459" y="381"/>
                  </a:lnTo>
                  <a:lnTo>
                    <a:pt x="457" y="381"/>
                  </a:lnTo>
                  <a:lnTo>
                    <a:pt x="457" y="383"/>
                  </a:lnTo>
                  <a:lnTo>
                    <a:pt x="455" y="383"/>
                  </a:lnTo>
                  <a:lnTo>
                    <a:pt x="455" y="385"/>
                  </a:lnTo>
                  <a:lnTo>
                    <a:pt x="457" y="385"/>
                  </a:lnTo>
                  <a:lnTo>
                    <a:pt x="457" y="387"/>
                  </a:lnTo>
                  <a:lnTo>
                    <a:pt x="459" y="387"/>
                  </a:lnTo>
                  <a:lnTo>
                    <a:pt x="459" y="389"/>
                  </a:lnTo>
                  <a:lnTo>
                    <a:pt x="457" y="389"/>
                  </a:lnTo>
                  <a:lnTo>
                    <a:pt x="455" y="389"/>
                  </a:lnTo>
                  <a:lnTo>
                    <a:pt x="453" y="389"/>
                  </a:lnTo>
                  <a:lnTo>
                    <a:pt x="453" y="391"/>
                  </a:lnTo>
                  <a:lnTo>
                    <a:pt x="453" y="393"/>
                  </a:lnTo>
                  <a:lnTo>
                    <a:pt x="453" y="391"/>
                  </a:lnTo>
                  <a:lnTo>
                    <a:pt x="451" y="391"/>
                  </a:lnTo>
                  <a:lnTo>
                    <a:pt x="451" y="393"/>
                  </a:lnTo>
                  <a:lnTo>
                    <a:pt x="449" y="393"/>
                  </a:lnTo>
                  <a:lnTo>
                    <a:pt x="449" y="391"/>
                  </a:lnTo>
                  <a:lnTo>
                    <a:pt x="447" y="391"/>
                  </a:lnTo>
                  <a:lnTo>
                    <a:pt x="447" y="389"/>
                  </a:lnTo>
                  <a:lnTo>
                    <a:pt x="445" y="389"/>
                  </a:lnTo>
                  <a:lnTo>
                    <a:pt x="443" y="389"/>
                  </a:lnTo>
                  <a:lnTo>
                    <a:pt x="443" y="391"/>
                  </a:lnTo>
                  <a:lnTo>
                    <a:pt x="441" y="391"/>
                  </a:lnTo>
                  <a:lnTo>
                    <a:pt x="441" y="393"/>
                  </a:lnTo>
                  <a:lnTo>
                    <a:pt x="443" y="393"/>
                  </a:lnTo>
                  <a:lnTo>
                    <a:pt x="443" y="395"/>
                  </a:lnTo>
                  <a:lnTo>
                    <a:pt x="445" y="397"/>
                  </a:lnTo>
                  <a:lnTo>
                    <a:pt x="443" y="397"/>
                  </a:lnTo>
                  <a:lnTo>
                    <a:pt x="441" y="397"/>
                  </a:lnTo>
                  <a:lnTo>
                    <a:pt x="439" y="397"/>
                  </a:lnTo>
                  <a:lnTo>
                    <a:pt x="437" y="397"/>
                  </a:lnTo>
                  <a:lnTo>
                    <a:pt x="437" y="399"/>
                  </a:lnTo>
                  <a:lnTo>
                    <a:pt x="435" y="399"/>
                  </a:lnTo>
                  <a:lnTo>
                    <a:pt x="434" y="399"/>
                  </a:lnTo>
                  <a:lnTo>
                    <a:pt x="432" y="400"/>
                  </a:lnTo>
                  <a:lnTo>
                    <a:pt x="432" y="402"/>
                  </a:lnTo>
                  <a:lnTo>
                    <a:pt x="434" y="402"/>
                  </a:lnTo>
                  <a:lnTo>
                    <a:pt x="435" y="404"/>
                  </a:lnTo>
                  <a:lnTo>
                    <a:pt x="435" y="406"/>
                  </a:lnTo>
                  <a:lnTo>
                    <a:pt x="437" y="406"/>
                  </a:lnTo>
                  <a:lnTo>
                    <a:pt x="437" y="408"/>
                  </a:lnTo>
                  <a:lnTo>
                    <a:pt x="435" y="408"/>
                  </a:lnTo>
                  <a:lnTo>
                    <a:pt x="435" y="406"/>
                  </a:lnTo>
                  <a:lnTo>
                    <a:pt x="434" y="406"/>
                  </a:lnTo>
                  <a:lnTo>
                    <a:pt x="434" y="404"/>
                  </a:lnTo>
                  <a:lnTo>
                    <a:pt x="434" y="406"/>
                  </a:lnTo>
                  <a:lnTo>
                    <a:pt x="432" y="406"/>
                  </a:lnTo>
                  <a:lnTo>
                    <a:pt x="434" y="408"/>
                  </a:lnTo>
                  <a:lnTo>
                    <a:pt x="434" y="410"/>
                  </a:lnTo>
                  <a:lnTo>
                    <a:pt x="434" y="412"/>
                  </a:lnTo>
                  <a:lnTo>
                    <a:pt x="435" y="412"/>
                  </a:lnTo>
                  <a:lnTo>
                    <a:pt x="435" y="410"/>
                  </a:lnTo>
                  <a:lnTo>
                    <a:pt x="435" y="412"/>
                  </a:lnTo>
                  <a:lnTo>
                    <a:pt x="437" y="412"/>
                  </a:lnTo>
                  <a:lnTo>
                    <a:pt x="435" y="412"/>
                  </a:lnTo>
                  <a:lnTo>
                    <a:pt x="434" y="412"/>
                  </a:lnTo>
                  <a:lnTo>
                    <a:pt x="434" y="414"/>
                  </a:lnTo>
                  <a:lnTo>
                    <a:pt x="432" y="414"/>
                  </a:lnTo>
                  <a:lnTo>
                    <a:pt x="432" y="412"/>
                  </a:lnTo>
                  <a:lnTo>
                    <a:pt x="430" y="412"/>
                  </a:lnTo>
                  <a:lnTo>
                    <a:pt x="430" y="410"/>
                  </a:lnTo>
                  <a:lnTo>
                    <a:pt x="430" y="412"/>
                  </a:lnTo>
                  <a:lnTo>
                    <a:pt x="428" y="412"/>
                  </a:lnTo>
                  <a:lnTo>
                    <a:pt x="428" y="410"/>
                  </a:lnTo>
                  <a:lnTo>
                    <a:pt x="426" y="410"/>
                  </a:lnTo>
                  <a:lnTo>
                    <a:pt x="426" y="412"/>
                  </a:lnTo>
                  <a:lnTo>
                    <a:pt x="426" y="414"/>
                  </a:lnTo>
                  <a:lnTo>
                    <a:pt x="426" y="416"/>
                  </a:lnTo>
                  <a:lnTo>
                    <a:pt x="424" y="416"/>
                  </a:lnTo>
                  <a:lnTo>
                    <a:pt x="422" y="416"/>
                  </a:lnTo>
                  <a:lnTo>
                    <a:pt x="420" y="416"/>
                  </a:lnTo>
                  <a:lnTo>
                    <a:pt x="420" y="414"/>
                  </a:lnTo>
                  <a:lnTo>
                    <a:pt x="418" y="414"/>
                  </a:lnTo>
                  <a:lnTo>
                    <a:pt x="418" y="416"/>
                  </a:lnTo>
                  <a:lnTo>
                    <a:pt x="420" y="416"/>
                  </a:lnTo>
                  <a:lnTo>
                    <a:pt x="420" y="418"/>
                  </a:lnTo>
                  <a:lnTo>
                    <a:pt x="422" y="418"/>
                  </a:lnTo>
                  <a:lnTo>
                    <a:pt x="424" y="418"/>
                  </a:lnTo>
                  <a:lnTo>
                    <a:pt x="422" y="418"/>
                  </a:lnTo>
                  <a:lnTo>
                    <a:pt x="422" y="420"/>
                  </a:lnTo>
                  <a:lnTo>
                    <a:pt x="424" y="420"/>
                  </a:lnTo>
                  <a:lnTo>
                    <a:pt x="424" y="422"/>
                  </a:lnTo>
                  <a:lnTo>
                    <a:pt x="422" y="422"/>
                  </a:lnTo>
                  <a:lnTo>
                    <a:pt x="420" y="422"/>
                  </a:lnTo>
                  <a:lnTo>
                    <a:pt x="420" y="424"/>
                  </a:lnTo>
                  <a:lnTo>
                    <a:pt x="418" y="424"/>
                  </a:lnTo>
                  <a:lnTo>
                    <a:pt x="418" y="426"/>
                  </a:lnTo>
                  <a:lnTo>
                    <a:pt x="416" y="426"/>
                  </a:lnTo>
                  <a:lnTo>
                    <a:pt x="416" y="428"/>
                  </a:lnTo>
                  <a:lnTo>
                    <a:pt x="414" y="428"/>
                  </a:lnTo>
                  <a:lnTo>
                    <a:pt x="412" y="428"/>
                  </a:lnTo>
                  <a:lnTo>
                    <a:pt x="412" y="430"/>
                  </a:lnTo>
                  <a:lnTo>
                    <a:pt x="410" y="430"/>
                  </a:lnTo>
                  <a:lnTo>
                    <a:pt x="410" y="432"/>
                  </a:lnTo>
                  <a:lnTo>
                    <a:pt x="410" y="434"/>
                  </a:lnTo>
                  <a:lnTo>
                    <a:pt x="408" y="434"/>
                  </a:lnTo>
                  <a:lnTo>
                    <a:pt x="410" y="434"/>
                  </a:lnTo>
                  <a:lnTo>
                    <a:pt x="410" y="436"/>
                  </a:lnTo>
                  <a:lnTo>
                    <a:pt x="408" y="436"/>
                  </a:lnTo>
                  <a:lnTo>
                    <a:pt x="406" y="436"/>
                  </a:lnTo>
                  <a:lnTo>
                    <a:pt x="406" y="434"/>
                  </a:lnTo>
                  <a:lnTo>
                    <a:pt x="404" y="434"/>
                  </a:lnTo>
                  <a:lnTo>
                    <a:pt x="402" y="434"/>
                  </a:lnTo>
                  <a:lnTo>
                    <a:pt x="404" y="434"/>
                  </a:lnTo>
                  <a:lnTo>
                    <a:pt x="404" y="436"/>
                  </a:lnTo>
                  <a:lnTo>
                    <a:pt x="402" y="436"/>
                  </a:lnTo>
                  <a:lnTo>
                    <a:pt x="402" y="438"/>
                  </a:lnTo>
                  <a:lnTo>
                    <a:pt x="402" y="440"/>
                  </a:lnTo>
                  <a:lnTo>
                    <a:pt x="400" y="440"/>
                  </a:lnTo>
                  <a:lnTo>
                    <a:pt x="400" y="442"/>
                  </a:lnTo>
                  <a:lnTo>
                    <a:pt x="398" y="442"/>
                  </a:lnTo>
                  <a:lnTo>
                    <a:pt x="396" y="440"/>
                  </a:lnTo>
                  <a:lnTo>
                    <a:pt x="394" y="440"/>
                  </a:lnTo>
                  <a:lnTo>
                    <a:pt x="394" y="438"/>
                  </a:lnTo>
                  <a:lnTo>
                    <a:pt x="392" y="438"/>
                  </a:lnTo>
                  <a:lnTo>
                    <a:pt x="392" y="436"/>
                  </a:lnTo>
                  <a:lnTo>
                    <a:pt x="390" y="436"/>
                  </a:lnTo>
                  <a:lnTo>
                    <a:pt x="390" y="434"/>
                  </a:lnTo>
                  <a:lnTo>
                    <a:pt x="388" y="434"/>
                  </a:lnTo>
                  <a:lnTo>
                    <a:pt x="388" y="432"/>
                  </a:lnTo>
                  <a:lnTo>
                    <a:pt x="386" y="432"/>
                  </a:lnTo>
                  <a:lnTo>
                    <a:pt x="386" y="430"/>
                  </a:lnTo>
                  <a:lnTo>
                    <a:pt x="384" y="430"/>
                  </a:lnTo>
                  <a:lnTo>
                    <a:pt x="384" y="428"/>
                  </a:lnTo>
                  <a:lnTo>
                    <a:pt x="382" y="428"/>
                  </a:lnTo>
                  <a:lnTo>
                    <a:pt x="380" y="428"/>
                  </a:lnTo>
                  <a:lnTo>
                    <a:pt x="378" y="428"/>
                  </a:lnTo>
                  <a:lnTo>
                    <a:pt x="376" y="428"/>
                  </a:lnTo>
                  <a:lnTo>
                    <a:pt x="374" y="428"/>
                  </a:lnTo>
                  <a:lnTo>
                    <a:pt x="372" y="428"/>
                  </a:lnTo>
                  <a:lnTo>
                    <a:pt x="372" y="430"/>
                  </a:lnTo>
                  <a:lnTo>
                    <a:pt x="372" y="428"/>
                  </a:lnTo>
                  <a:lnTo>
                    <a:pt x="370" y="430"/>
                  </a:lnTo>
                  <a:lnTo>
                    <a:pt x="368" y="430"/>
                  </a:lnTo>
                  <a:lnTo>
                    <a:pt x="368" y="428"/>
                  </a:lnTo>
                  <a:lnTo>
                    <a:pt x="366" y="428"/>
                  </a:lnTo>
                  <a:lnTo>
                    <a:pt x="365" y="428"/>
                  </a:lnTo>
                  <a:lnTo>
                    <a:pt x="365" y="426"/>
                  </a:lnTo>
                  <a:lnTo>
                    <a:pt x="363" y="426"/>
                  </a:lnTo>
                  <a:lnTo>
                    <a:pt x="363" y="428"/>
                  </a:lnTo>
                  <a:lnTo>
                    <a:pt x="361" y="428"/>
                  </a:lnTo>
                  <a:lnTo>
                    <a:pt x="359" y="428"/>
                  </a:lnTo>
                  <a:lnTo>
                    <a:pt x="359" y="430"/>
                  </a:lnTo>
                  <a:lnTo>
                    <a:pt x="357" y="430"/>
                  </a:lnTo>
                  <a:lnTo>
                    <a:pt x="355" y="430"/>
                  </a:lnTo>
                  <a:lnTo>
                    <a:pt x="353" y="430"/>
                  </a:lnTo>
                  <a:lnTo>
                    <a:pt x="351" y="430"/>
                  </a:lnTo>
                  <a:lnTo>
                    <a:pt x="351" y="428"/>
                  </a:lnTo>
                  <a:lnTo>
                    <a:pt x="351" y="426"/>
                  </a:lnTo>
                  <a:lnTo>
                    <a:pt x="349" y="426"/>
                  </a:lnTo>
                  <a:lnTo>
                    <a:pt x="349" y="428"/>
                  </a:lnTo>
                  <a:lnTo>
                    <a:pt x="347" y="428"/>
                  </a:lnTo>
                  <a:lnTo>
                    <a:pt x="345" y="428"/>
                  </a:lnTo>
                  <a:lnTo>
                    <a:pt x="347" y="428"/>
                  </a:lnTo>
                  <a:lnTo>
                    <a:pt x="345" y="428"/>
                  </a:lnTo>
                  <a:lnTo>
                    <a:pt x="343" y="428"/>
                  </a:lnTo>
                  <a:lnTo>
                    <a:pt x="341" y="426"/>
                  </a:lnTo>
                  <a:lnTo>
                    <a:pt x="339" y="426"/>
                  </a:lnTo>
                  <a:lnTo>
                    <a:pt x="337" y="426"/>
                  </a:lnTo>
                  <a:lnTo>
                    <a:pt x="337" y="424"/>
                  </a:lnTo>
                  <a:lnTo>
                    <a:pt x="335" y="424"/>
                  </a:lnTo>
                  <a:lnTo>
                    <a:pt x="331" y="422"/>
                  </a:lnTo>
                  <a:lnTo>
                    <a:pt x="329" y="424"/>
                  </a:lnTo>
                  <a:lnTo>
                    <a:pt x="327" y="424"/>
                  </a:lnTo>
                  <a:lnTo>
                    <a:pt x="323" y="424"/>
                  </a:lnTo>
                  <a:lnTo>
                    <a:pt x="319" y="422"/>
                  </a:lnTo>
                  <a:lnTo>
                    <a:pt x="317" y="422"/>
                  </a:lnTo>
                  <a:lnTo>
                    <a:pt x="315" y="422"/>
                  </a:lnTo>
                  <a:lnTo>
                    <a:pt x="313" y="422"/>
                  </a:lnTo>
                  <a:lnTo>
                    <a:pt x="311" y="422"/>
                  </a:lnTo>
                  <a:lnTo>
                    <a:pt x="309" y="422"/>
                  </a:lnTo>
                  <a:lnTo>
                    <a:pt x="307" y="422"/>
                  </a:lnTo>
                  <a:lnTo>
                    <a:pt x="305" y="422"/>
                  </a:lnTo>
                  <a:lnTo>
                    <a:pt x="303" y="422"/>
                  </a:lnTo>
                  <a:lnTo>
                    <a:pt x="301" y="422"/>
                  </a:lnTo>
                  <a:lnTo>
                    <a:pt x="299" y="422"/>
                  </a:lnTo>
                  <a:lnTo>
                    <a:pt x="297" y="420"/>
                  </a:lnTo>
                  <a:lnTo>
                    <a:pt x="296" y="420"/>
                  </a:lnTo>
                  <a:lnTo>
                    <a:pt x="296" y="418"/>
                  </a:lnTo>
                  <a:lnTo>
                    <a:pt x="294" y="418"/>
                  </a:lnTo>
                  <a:lnTo>
                    <a:pt x="294" y="420"/>
                  </a:lnTo>
                  <a:lnTo>
                    <a:pt x="292" y="420"/>
                  </a:lnTo>
                  <a:lnTo>
                    <a:pt x="290" y="420"/>
                  </a:lnTo>
                  <a:lnTo>
                    <a:pt x="290" y="418"/>
                  </a:lnTo>
                  <a:lnTo>
                    <a:pt x="288" y="418"/>
                  </a:lnTo>
                  <a:lnTo>
                    <a:pt x="286" y="418"/>
                  </a:lnTo>
                  <a:lnTo>
                    <a:pt x="284" y="416"/>
                  </a:lnTo>
                  <a:lnTo>
                    <a:pt x="282" y="416"/>
                  </a:lnTo>
                  <a:lnTo>
                    <a:pt x="280" y="416"/>
                  </a:lnTo>
                  <a:lnTo>
                    <a:pt x="278" y="414"/>
                  </a:lnTo>
                  <a:lnTo>
                    <a:pt x="276" y="414"/>
                  </a:lnTo>
                  <a:lnTo>
                    <a:pt x="274" y="414"/>
                  </a:lnTo>
                  <a:lnTo>
                    <a:pt x="272" y="414"/>
                  </a:lnTo>
                  <a:lnTo>
                    <a:pt x="272" y="412"/>
                  </a:lnTo>
                  <a:lnTo>
                    <a:pt x="270" y="412"/>
                  </a:lnTo>
                  <a:lnTo>
                    <a:pt x="270" y="410"/>
                  </a:lnTo>
                  <a:lnTo>
                    <a:pt x="268" y="410"/>
                  </a:lnTo>
                  <a:lnTo>
                    <a:pt x="268" y="408"/>
                  </a:lnTo>
                  <a:lnTo>
                    <a:pt x="266" y="408"/>
                  </a:lnTo>
                  <a:lnTo>
                    <a:pt x="264" y="408"/>
                  </a:lnTo>
                  <a:lnTo>
                    <a:pt x="264" y="410"/>
                  </a:lnTo>
                  <a:lnTo>
                    <a:pt x="264" y="408"/>
                  </a:lnTo>
                  <a:lnTo>
                    <a:pt x="262" y="408"/>
                  </a:lnTo>
                  <a:lnTo>
                    <a:pt x="260" y="406"/>
                  </a:lnTo>
                  <a:lnTo>
                    <a:pt x="258" y="408"/>
                  </a:lnTo>
                  <a:lnTo>
                    <a:pt x="256" y="408"/>
                  </a:lnTo>
                  <a:lnTo>
                    <a:pt x="254" y="408"/>
                  </a:lnTo>
                  <a:lnTo>
                    <a:pt x="254" y="406"/>
                  </a:lnTo>
                  <a:lnTo>
                    <a:pt x="252" y="406"/>
                  </a:lnTo>
                  <a:lnTo>
                    <a:pt x="250" y="406"/>
                  </a:lnTo>
                  <a:lnTo>
                    <a:pt x="248" y="406"/>
                  </a:lnTo>
                  <a:lnTo>
                    <a:pt x="248" y="404"/>
                  </a:lnTo>
                  <a:lnTo>
                    <a:pt x="246" y="404"/>
                  </a:lnTo>
                  <a:lnTo>
                    <a:pt x="246" y="402"/>
                  </a:lnTo>
                  <a:lnTo>
                    <a:pt x="244" y="402"/>
                  </a:lnTo>
                  <a:lnTo>
                    <a:pt x="244" y="400"/>
                  </a:lnTo>
                  <a:lnTo>
                    <a:pt x="244" y="399"/>
                  </a:lnTo>
                  <a:lnTo>
                    <a:pt x="242" y="399"/>
                  </a:lnTo>
                  <a:lnTo>
                    <a:pt x="240" y="399"/>
                  </a:lnTo>
                  <a:lnTo>
                    <a:pt x="240" y="397"/>
                  </a:lnTo>
                  <a:lnTo>
                    <a:pt x="240" y="395"/>
                  </a:lnTo>
                  <a:lnTo>
                    <a:pt x="238" y="395"/>
                  </a:lnTo>
                  <a:lnTo>
                    <a:pt x="238" y="393"/>
                  </a:lnTo>
                  <a:lnTo>
                    <a:pt x="240" y="393"/>
                  </a:lnTo>
                  <a:lnTo>
                    <a:pt x="240" y="391"/>
                  </a:lnTo>
                  <a:lnTo>
                    <a:pt x="242" y="391"/>
                  </a:lnTo>
                  <a:lnTo>
                    <a:pt x="240" y="391"/>
                  </a:lnTo>
                  <a:lnTo>
                    <a:pt x="240" y="389"/>
                  </a:lnTo>
                  <a:lnTo>
                    <a:pt x="238" y="389"/>
                  </a:lnTo>
                  <a:lnTo>
                    <a:pt x="236" y="389"/>
                  </a:lnTo>
                  <a:lnTo>
                    <a:pt x="234" y="389"/>
                  </a:lnTo>
                  <a:lnTo>
                    <a:pt x="234" y="391"/>
                  </a:lnTo>
                  <a:lnTo>
                    <a:pt x="232" y="391"/>
                  </a:lnTo>
                  <a:lnTo>
                    <a:pt x="232" y="389"/>
                  </a:lnTo>
                  <a:lnTo>
                    <a:pt x="230" y="389"/>
                  </a:lnTo>
                  <a:lnTo>
                    <a:pt x="228" y="389"/>
                  </a:lnTo>
                  <a:lnTo>
                    <a:pt x="228" y="387"/>
                  </a:lnTo>
                  <a:lnTo>
                    <a:pt x="227" y="387"/>
                  </a:lnTo>
                  <a:lnTo>
                    <a:pt x="227" y="385"/>
                  </a:lnTo>
                  <a:lnTo>
                    <a:pt x="225" y="385"/>
                  </a:lnTo>
                  <a:lnTo>
                    <a:pt x="225" y="383"/>
                  </a:lnTo>
                  <a:lnTo>
                    <a:pt x="223" y="383"/>
                  </a:lnTo>
                  <a:lnTo>
                    <a:pt x="221" y="383"/>
                  </a:lnTo>
                  <a:lnTo>
                    <a:pt x="223" y="383"/>
                  </a:lnTo>
                  <a:lnTo>
                    <a:pt x="223" y="381"/>
                  </a:lnTo>
                  <a:lnTo>
                    <a:pt x="221" y="381"/>
                  </a:lnTo>
                  <a:lnTo>
                    <a:pt x="219" y="381"/>
                  </a:lnTo>
                  <a:lnTo>
                    <a:pt x="219" y="379"/>
                  </a:lnTo>
                  <a:lnTo>
                    <a:pt x="217" y="379"/>
                  </a:lnTo>
                  <a:lnTo>
                    <a:pt x="217" y="377"/>
                  </a:lnTo>
                  <a:lnTo>
                    <a:pt x="215" y="377"/>
                  </a:lnTo>
                  <a:lnTo>
                    <a:pt x="215" y="375"/>
                  </a:lnTo>
                  <a:lnTo>
                    <a:pt x="215" y="373"/>
                  </a:lnTo>
                  <a:lnTo>
                    <a:pt x="213" y="373"/>
                  </a:lnTo>
                  <a:lnTo>
                    <a:pt x="211" y="373"/>
                  </a:lnTo>
                  <a:lnTo>
                    <a:pt x="211" y="371"/>
                  </a:lnTo>
                  <a:lnTo>
                    <a:pt x="211" y="369"/>
                  </a:lnTo>
                  <a:lnTo>
                    <a:pt x="209" y="369"/>
                  </a:lnTo>
                  <a:lnTo>
                    <a:pt x="209" y="367"/>
                  </a:lnTo>
                  <a:lnTo>
                    <a:pt x="209" y="369"/>
                  </a:lnTo>
                  <a:lnTo>
                    <a:pt x="207" y="369"/>
                  </a:lnTo>
                  <a:lnTo>
                    <a:pt x="205" y="369"/>
                  </a:lnTo>
                  <a:lnTo>
                    <a:pt x="203" y="369"/>
                  </a:lnTo>
                  <a:lnTo>
                    <a:pt x="203" y="367"/>
                  </a:lnTo>
                  <a:lnTo>
                    <a:pt x="201" y="367"/>
                  </a:lnTo>
                  <a:lnTo>
                    <a:pt x="201" y="365"/>
                  </a:lnTo>
                  <a:lnTo>
                    <a:pt x="199" y="365"/>
                  </a:lnTo>
                  <a:lnTo>
                    <a:pt x="199" y="363"/>
                  </a:lnTo>
                  <a:lnTo>
                    <a:pt x="197" y="363"/>
                  </a:lnTo>
                  <a:lnTo>
                    <a:pt x="195" y="363"/>
                  </a:lnTo>
                  <a:lnTo>
                    <a:pt x="195" y="361"/>
                  </a:lnTo>
                  <a:lnTo>
                    <a:pt x="193" y="361"/>
                  </a:lnTo>
                  <a:lnTo>
                    <a:pt x="193" y="359"/>
                  </a:lnTo>
                  <a:lnTo>
                    <a:pt x="193" y="357"/>
                  </a:lnTo>
                  <a:lnTo>
                    <a:pt x="191" y="355"/>
                  </a:lnTo>
                  <a:lnTo>
                    <a:pt x="189" y="355"/>
                  </a:lnTo>
                  <a:lnTo>
                    <a:pt x="187" y="355"/>
                  </a:lnTo>
                  <a:lnTo>
                    <a:pt x="185" y="355"/>
                  </a:lnTo>
                  <a:lnTo>
                    <a:pt x="185" y="353"/>
                  </a:lnTo>
                  <a:lnTo>
                    <a:pt x="185" y="351"/>
                  </a:lnTo>
                  <a:lnTo>
                    <a:pt x="183" y="351"/>
                  </a:lnTo>
                  <a:lnTo>
                    <a:pt x="183" y="349"/>
                  </a:lnTo>
                  <a:lnTo>
                    <a:pt x="183" y="347"/>
                  </a:lnTo>
                  <a:lnTo>
                    <a:pt x="183" y="345"/>
                  </a:lnTo>
                  <a:lnTo>
                    <a:pt x="183" y="343"/>
                  </a:lnTo>
                  <a:lnTo>
                    <a:pt x="181" y="343"/>
                  </a:lnTo>
                  <a:lnTo>
                    <a:pt x="181" y="345"/>
                  </a:lnTo>
                  <a:lnTo>
                    <a:pt x="179" y="345"/>
                  </a:lnTo>
                  <a:lnTo>
                    <a:pt x="179" y="343"/>
                  </a:lnTo>
                  <a:lnTo>
                    <a:pt x="177" y="341"/>
                  </a:lnTo>
                  <a:lnTo>
                    <a:pt x="175" y="341"/>
                  </a:lnTo>
                  <a:lnTo>
                    <a:pt x="173" y="341"/>
                  </a:lnTo>
                  <a:lnTo>
                    <a:pt x="173" y="339"/>
                  </a:lnTo>
                  <a:lnTo>
                    <a:pt x="171" y="339"/>
                  </a:lnTo>
                  <a:lnTo>
                    <a:pt x="169" y="339"/>
                  </a:lnTo>
                  <a:lnTo>
                    <a:pt x="167" y="339"/>
                  </a:lnTo>
                  <a:lnTo>
                    <a:pt x="165" y="339"/>
                  </a:lnTo>
                  <a:lnTo>
                    <a:pt x="165" y="341"/>
                  </a:lnTo>
                  <a:lnTo>
                    <a:pt x="165" y="343"/>
                  </a:lnTo>
                  <a:lnTo>
                    <a:pt x="165" y="345"/>
                  </a:lnTo>
                  <a:lnTo>
                    <a:pt x="163" y="345"/>
                  </a:lnTo>
                  <a:lnTo>
                    <a:pt x="161" y="345"/>
                  </a:lnTo>
                  <a:lnTo>
                    <a:pt x="159" y="345"/>
                  </a:lnTo>
                  <a:lnTo>
                    <a:pt x="159" y="343"/>
                  </a:lnTo>
                  <a:lnTo>
                    <a:pt x="159" y="341"/>
                  </a:lnTo>
                  <a:lnTo>
                    <a:pt x="158" y="341"/>
                  </a:lnTo>
                  <a:lnTo>
                    <a:pt x="158" y="339"/>
                  </a:lnTo>
                  <a:lnTo>
                    <a:pt x="156" y="339"/>
                  </a:lnTo>
                  <a:lnTo>
                    <a:pt x="154" y="339"/>
                  </a:lnTo>
                  <a:lnTo>
                    <a:pt x="152" y="341"/>
                  </a:lnTo>
                  <a:lnTo>
                    <a:pt x="150" y="341"/>
                  </a:lnTo>
                  <a:lnTo>
                    <a:pt x="152" y="339"/>
                  </a:lnTo>
                  <a:lnTo>
                    <a:pt x="152" y="337"/>
                  </a:lnTo>
                  <a:lnTo>
                    <a:pt x="152" y="335"/>
                  </a:lnTo>
                  <a:lnTo>
                    <a:pt x="150" y="335"/>
                  </a:lnTo>
                  <a:lnTo>
                    <a:pt x="150" y="333"/>
                  </a:lnTo>
                  <a:lnTo>
                    <a:pt x="150" y="332"/>
                  </a:lnTo>
                  <a:lnTo>
                    <a:pt x="152" y="332"/>
                  </a:lnTo>
                  <a:lnTo>
                    <a:pt x="152" y="330"/>
                  </a:lnTo>
                  <a:lnTo>
                    <a:pt x="154" y="330"/>
                  </a:lnTo>
                  <a:lnTo>
                    <a:pt x="152" y="330"/>
                  </a:lnTo>
                  <a:lnTo>
                    <a:pt x="152" y="328"/>
                  </a:lnTo>
                  <a:lnTo>
                    <a:pt x="152" y="326"/>
                  </a:lnTo>
                  <a:lnTo>
                    <a:pt x="152" y="324"/>
                  </a:lnTo>
                  <a:lnTo>
                    <a:pt x="152" y="322"/>
                  </a:lnTo>
                  <a:lnTo>
                    <a:pt x="150" y="322"/>
                  </a:lnTo>
                  <a:lnTo>
                    <a:pt x="150" y="320"/>
                  </a:lnTo>
                  <a:lnTo>
                    <a:pt x="152" y="320"/>
                  </a:lnTo>
                  <a:lnTo>
                    <a:pt x="150" y="318"/>
                  </a:lnTo>
                  <a:lnTo>
                    <a:pt x="152" y="318"/>
                  </a:lnTo>
                  <a:lnTo>
                    <a:pt x="152" y="316"/>
                  </a:lnTo>
                  <a:lnTo>
                    <a:pt x="154" y="316"/>
                  </a:lnTo>
                  <a:lnTo>
                    <a:pt x="156" y="316"/>
                  </a:lnTo>
                  <a:lnTo>
                    <a:pt x="156" y="314"/>
                  </a:lnTo>
                  <a:lnTo>
                    <a:pt x="158" y="314"/>
                  </a:lnTo>
                  <a:lnTo>
                    <a:pt x="158" y="312"/>
                  </a:lnTo>
                  <a:lnTo>
                    <a:pt x="159" y="312"/>
                  </a:lnTo>
                  <a:lnTo>
                    <a:pt x="161" y="312"/>
                  </a:lnTo>
                  <a:lnTo>
                    <a:pt x="163" y="312"/>
                  </a:lnTo>
                  <a:lnTo>
                    <a:pt x="163" y="310"/>
                  </a:lnTo>
                  <a:lnTo>
                    <a:pt x="163" y="308"/>
                  </a:lnTo>
                  <a:lnTo>
                    <a:pt x="161" y="308"/>
                  </a:lnTo>
                  <a:lnTo>
                    <a:pt x="161" y="306"/>
                  </a:lnTo>
                  <a:lnTo>
                    <a:pt x="159" y="306"/>
                  </a:lnTo>
                  <a:lnTo>
                    <a:pt x="158" y="306"/>
                  </a:lnTo>
                  <a:lnTo>
                    <a:pt x="156" y="306"/>
                  </a:lnTo>
                  <a:lnTo>
                    <a:pt x="156" y="304"/>
                  </a:lnTo>
                  <a:lnTo>
                    <a:pt x="154" y="304"/>
                  </a:lnTo>
                  <a:lnTo>
                    <a:pt x="152" y="304"/>
                  </a:lnTo>
                  <a:lnTo>
                    <a:pt x="150" y="304"/>
                  </a:lnTo>
                  <a:lnTo>
                    <a:pt x="150" y="302"/>
                  </a:lnTo>
                  <a:lnTo>
                    <a:pt x="148" y="302"/>
                  </a:lnTo>
                  <a:lnTo>
                    <a:pt x="148" y="300"/>
                  </a:lnTo>
                  <a:lnTo>
                    <a:pt x="148" y="298"/>
                  </a:lnTo>
                  <a:lnTo>
                    <a:pt x="148" y="296"/>
                  </a:lnTo>
                  <a:lnTo>
                    <a:pt x="146" y="296"/>
                  </a:lnTo>
                  <a:lnTo>
                    <a:pt x="146" y="294"/>
                  </a:lnTo>
                  <a:lnTo>
                    <a:pt x="146" y="292"/>
                  </a:lnTo>
                  <a:lnTo>
                    <a:pt x="148" y="292"/>
                  </a:lnTo>
                  <a:lnTo>
                    <a:pt x="148" y="290"/>
                  </a:lnTo>
                  <a:lnTo>
                    <a:pt x="148" y="288"/>
                  </a:lnTo>
                  <a:lnTo>
                    <a:pt x="146" y="288"/>
                  </a:lnTo>
                  <a:lnTo>
                    <a:pt x="148" y="286"/>
                  </a:lnTo>
                  <a:lnTo>
                    <a:pt x="148" y="284"/>
                  </a:lnTo>
                  <a:lnTo>
                    <a:pt x="148" y="282"/>
                  </a:lnTo>
                  <a:lnTo>
                    <a:pt x="146" y="282"/>
                  </a:lnTo>
                  <a:lnTo>
                    <a:pt x="146" y="280"/>
                  </a:lnTo>
                  <a:lnTo>
                    <a:pt x="144" y="280"/>
                  </a:lnTo>
                  <a:lnTo>
                    <a:pt x="144" y="278"/>
                  </a:lnTo>
                  <a:lnTo>
                    <a:pt x="142" y="278"/>
                  </a:lnTo>
                  <a:lnTo>
                    <a:pt x="142" y="276"/>
                  </a:lnTo>
                  <a:lnTo>
                    <a:pt x="140" y="276"/>
                  </a:lnTo>
                  <a:lnTo>
                    <a:pt x="140" y="274"/>
                  </a:lnTo>
                  <a:lnTo>
                    <a:pt x="138" y="274"/>
                  </a:lnTo>
                  <a:lnTo>
                    <a:pt x="136" y="274"/>
                  </a:lnTo>
                  <a:lnTo>
                    <a:pt x="134" y="274"/>
                  </a:lnTo>
                  <a:lnTo>
                    <a:pt x="132" y="274"/>
                  </a:lnTo>
                  <a:lnTo>
                    <a:pt x="132" y="276"/>
                  </a:lnTo>
                  <a:lnTo>
                    <a:pt x="130" y="276"/>
                  </a:lnTo>
                  <a:lnTo>
                    <a:pt x="130" y="274"/>
                  </a:lnTo>
                  <a:lnTo>
                    <a:pt x="128" y="274"/>
                  </a:lnTo>
                  <a:lnTo>
                    <a:pt x="128" y="276"/>
                  </a:lnTo>
                  <a:lnTo>
                    <a:pt x="126" y="274"/>
                  </a:lnTo>
                  <a:lnTo>
                    <a:pt x="126" y="272"/>
                  </a:lnTo>
                  <a:lnTo>
                    <a:pt x="124" y="272"/>
                  </a:lnTo>
                  <a:lnTo>
                    <a:pt x="122" y="272"/>
                  </a:lnTo>
                  <a:lnTo>
                    <a:pt x="120" y="272"/>
                  </a:lnTo>
                  <a:lnTo>
                    <a:pt x="120" y="270"/>
                  </a:lnTo>
                  <a:lnTo>
                    <a:pt x="120" y="272"/>
                  </a:lnTo>
                  <a:lnTo>
                    <a:pt x="118" y="272"/>
                  </a:lnTo>
                  <a:lnTo>
                    <a:pt x="118" y="274"/>
                  </a:lnTo>
                  <a:lnTo>
                    <a:pt x="116" y="274"/>
                  </a:lnTo>
                  <a:lnTo>
                    <a:pt x="114" y="274"/>
                  </a:lnTo>
                  <a:lnTo>
                    <a:pt x="112" y="274"/>
                  </a:lnTo>
                  <a:lnTo>
                    <a:pt x="112" y="272"/>
                  </a:lnTo>
                  <a:lnTo>
                    <a:pt x="110" y="272"/>
                  </a:lnTo>
                  <a:lnTo>
                    <a:pt x="110" y="274"/>
                  </a:lnTo>
                  <a:lnTo>
                    <a:pt x="110" y="272"/>
                  </a:lnTo>
                  <a:lnTo>
                    <a:pt x="108" y="272"/>
                  </a:lnTo>
                  <a:lnTo>
                    <a:pt x="106" y="272"/>
                  </a:lnTo>
                  <a:lnTo>
                    <a:pt x="106" y="270"/>
                  </a:lnTo>
                  <a:lnTo>
                    <a:pt x="104" y="270"/>
                  </a:lnTo>
                  <a:lnTo>
                    <a:pt x="106" y="268"/>
                  </a:lnTo>
                  <a:lnTo>
                    <a:pt x="106" y="266"/>
                  </a:lnTo>
                  <a:lnTo>
                    <a:pt x="104" y="266"/>
                  </a:lnTo>
                  <a:lnTo>
                    <a:pt x="104" y="265"/>
                  </a:lnTo>
                  <a:lnTo>
                    <a:pt x="102" y="265"/>
                  </a:lnTo>
                  <a:lnTo>
                    <a:pt x="100" y="263"/>
                  </a:lnTo>
                  <a:lnTo>
                    <a:pt x="98" y="263"/>
                  </a:lnTo>
                  <a:lnTo>
                    <a:pt x="98" y="265"/>
                  </a:lnTo>
                  <a:lnTo>
                    <a:pt x="98" y="266"/>
                  </a:lnTo>
                  <a:lnTo>
                    <a:pt x="98" y="268"/>
                  </a:lnTo>
                  <a:lnTo>
                    <a:pt x="96" y="268"/>
                  </a:lnTo>
                  <a:lnTo>
                    <a:pt x="98" y="270"/>
                  </a:lnTo>
                  <a:lnTo>
                    <a:pt x="96" y="270"/>
                  </a:lnTo>
                  <a:lnTo>
                    <a:pt x="96" y="272"/>
                  </a:lnTo>
                  <a:lnTo>
                    <a:pt x="96" y="274"/>
                  </a:lnTo>
                  <a:lnTo>
                    <a:pt x="96" y="276"/>
                  </a:lnTo>
                  <a:lnTo>
                    <a:pt x="96" y="278"/>
                  </a:lnTo>
                  <a:lnTo>
                    <a:pt x="94" y="280"/>
                  </a:lnTo>
                  <a:lnTo>
                    <a:pt x="94" y="282"/>
                  </a:lnTo>
                  <a:lnTo>
                    <a:pt x="92" y="282"/>
                  </a:lnTo>
                  <a:lnTo>
                    <a:pt x="90" y="282"/>
                  </a:lnTo>
                  <a:lnTo>
                    <a:pt x="90" y="284"/>
                  </a:lnTo>
                  <a:lnTo>
                    <a:pt x="89" y="284"/>
                  </a:lnTo>
                  <a:lnTo>
                    <a:pt x="89" y="286"/>
                  </a:lnTo>
                  <a:lnTo>
                    <a:pt x="87" y="286"/>
                  </a:lnTo>
                  <a:lnTo>
                    <a:pt x="85" y="286"/>
                  </a:lnTo>
                  <a:lnTo>
                    <a:pt x="85" y="284"/>
                  </a:lnTo>
                  <a:lnTo>
                    <a:pt x="85" y="282"/>
                  </a:lnTo>
                  <a:lnTo>
                    <a:pt x="85" y="280"/>
                  </a:lnTo>
                  <a:lnTo>
                    <a:pt x="83" y="280"/>
                  </a:lnTo>
                  <a:lnTo>
                    <a:pt x="83" y="278"/>
                  </a:lnTo>
                  <a:lnTo>
                    <a:pt x="85" y="278"/>
                  </a:lnTo>
                  <a:lnTo>
                    <a:pt x="83" y="276"/>
                  </a:lnTo>
                  <a:lnTo>
                    <a:pt x="81" y="276"/>
                  </a:lnTo>
                  <a:lnTo>
                    <a:pt x="81" y="274"/>
                  </a:lnTo>
                  <a:lnTo>
                    <a:pt x="79" y="274"/>
                  </a:lnTo>
                  <a:lnTo>
                    <a:pt x="79" y="272"/>
                  </a:lnTo>
                  <a:lnTo>
                    <a:pt x="77" y="272"/>
                  </a:lnTo>
                  <a:lnTo>
                    <a:pt x="77" y="274"/>
                  </a:lnTo>
                  <a:lnTo>
                    <a:pt x="77" y="276"/>
                  </a:lnTo>
                  <a:lnTo>
                    <a:pt x="75" y="276"/>
                  </a:lnTo>
                  <a:lnTo>
                    <a:pt x="75" y="278"/>
                  </a:lnTo>
                  <a:lnTo>
                    <a:pt x="73" y="278"/>
                  </a:lnTo>
                  <a:lnTo>
                    <a:pt x="73" y="280"/>
                  </a:lnTo>
                  <a:lnTo>
                    <a:pt x="71" y="280"/>
                  </a:lnTo>
                  <a:lnTo>
                    <a:pt x="71" y="282"/>
                  </a:lnTo>
                  <a:lnTo>
                    <a:pt x="69" y="282"/>
                  </a:lnTo>
                  <a:lnTo>
                    <a:pt x="67" y="282"/>
                  </a:lnTo>
                  <a:lnTo>
                    <a:pt x="67" y="280"/>
                  </a:lnTo>
                  <a:lnTo>
                    <a:pt x="65" y="280"/>
                  </a:lnTo>
                  <a:lnTo>
                    <a:pt x="65" y="278"/>
                  </a:lnTo>
                  <a:lnTo>
                    <a:pt x="63" y="278"/>
                  </a:lnTo>
                  <a:lnTo>
                    <a:pt x="61" y="278"/>
                  </a:lnTo>
                  <a:lnTo>
                    <a:pt x="59" y="278"/>
                  </a:lnTo>
                  <a:lnTo>
                    <a:pt x="57" y="278"/>
                  </a:lnTo>
                  <a:lnTo>
                    <a:pt x="55" y="278"/>
                  </a:lnTo>
                  <a:lnTo>
                    <a:pt x="53" y="278"/>
                  </a:lnTo>
                  <a:lnTo>
                    <a:pt x="53" y="276"/>
                  </a:lnTo>
                  <a:lnTo>
                    <a:pt x="53" y="274"/>
                  </a:lnTo>
                  <a:lnTo>
                    <a:pt x="53" y="272"/>
                  </a:lnTo>
                  <a:lnTo>
                    <a:pt x="53" y="274"/>
                  </a:lnTo>
                  <a:lnTo>
                    <a:pt x="51" y="272"/>
                  </a:lnTo>
                  <a:lnTo>
                    <a:pt x="51" y="274"/>
                  </a:lnTo>
                  <a:lnTo>
                    <a:pt x="49" y="274"/>
                  </a:lnTo>
                  <a:lnTo>
                    <a:pt x="49" y="276"/>
                  </a:lnTo>
                  <a:lnTo>
                    <a:pt x="47" y="276"/>
                  </a:lnTo>
                  <a:lnTo>
                    <a:pt x="45" y="276"/>
                  </a:lnTo>
                  <a:lnTo>
                    <a:pt x="45" y="274"/>
                  </a:lnTo>
                  <a:lnTo>
                    <a:pt x="43" y="274"/>
                  </a:lnTo>
                  <a:lnTo>
                    <a:pt x="41" y="274"/>
                  </a:lnTo>
                  <a:lnTo>
                    <a:pt x="41" y="276"/>
                  </a:lnTo>
                  <a:lnTo>
                    <a:pt x="41" y="278"/>
                  </a:lnTo>
                  <a:lnTo>
                    <a:pt x="41" y="280"/>
                  </a:lnTo>
                  <a:lnTo>
                    <a:pt x="39" y="280"/>
                  </a:lnTo>
                  <a:lnTo>
                    <a:pt x="37" y="282"/>
                  </a:lnTo>
                  <a:lnTo>
                    <a:pt x="35" y="282"/>
                  </a:lnTo>
                  <a:lnTo>
                    <a:pt x="33" y="282"/>
                  </a:lnTo>
                  <a:lnTo>
                    <a:pt x="31" y="282"/>
                  </a:lnTo>
                  <a:lnTo>
                    <a:pt x="29" y="280"/>
                  </a:lnTo>
                  <a:lnTo>
                    <a:pt x="29" y="278"/>
                  </a:lnTo>
                  <a:lnTo>
                    <a:pt x="29" y="276"/>
                  </a:lnTo>
                  <a:lnTo>
                    <a:pt x="29" y="274"/>
                  </a:lnTo>
                  <a:lnTo>
                    <a:pt x="27" y="274"/>
                  </a:lnTo>
                  <a:lnTo>
                    <a:pt x="29" y="274"/>
                  </a:lnTo>
                  <a:lnTo>
                    <a:pt x="27" y="274"/>
                  </a:lnTo>
                  <a:lnTo>
                    <a:pt x="27" y="272"/>
                  </a:lnTo>
                  <a:lnTo>
                    <a:pt x="27" y="270"/>
                  </a:lnTo>
                  <a:lnTo>
                    <a:pt x="29" y="268"/>
                  </a:lnTo>
                  <a:lnTo>
                    <a:pt x="29" y="266"/>
                  </a:lnTo>
                  <a:lnTo>
                    <a:pt x="29" y="265"/>
                  </a:lnTo>
                  <a:lnTo>
                    <a:pt x="29" y="263"/>
                  </a:lnTo>
                  <a:lnTo>
                    <a:pt x="29" y="261"/>
                  </a:lnTo>
                  <a:lnTo>
                    <a:pt x="29" y="259"/>
                  </a:lnTo>
                  <a:lnTo>
                    <a:pt x="29" y="257"/>
                  </a:lnTo>
                  <a:lnTo>
                    <a:pt x="31" y="257"/>
                  </a:lnTo>
                  <a:lnTo>
                    <a:pt x="31" y="255"/>
                  </a:lnTo>
                  <a:lnTo>
                    <a:pt x="31" y="253"/>
                  </a:lnTo>
                  <a:lnTo>
                    <a:pt x="33" y="253"/>
                  </a:lnTo>
                  <a:lnTo>
                    <a:pt x="33" y="251"/>
                  </a:lnTo>
                  <a:lnTo>
                    <a:pt x="35" y="251"/>
                  </a:lnTo>
                  <a:lnTo>
                    <a:pt x="33" y="251"/>
                  </a:lnTo>
                  <a:lnTo>
                    <a:pt x="33" y="249"/>
                  </a:lnTo>
                  <a:lnTo>
                    <a:pt x="31" y="249"/>
                  </a:lnTo>
                  <a:lnTo>
                    <a:pt x="31" y="247"/>
                  </a:lnTo>
                  <a:lnTo>
                    <a:pt x="31" y="245"/>
                  </a:lnTo>
                  <a:lnTo>
                    <a:pt x="31" y="243"/>
                  </a:lnTo>
                  <a:lnTo>
                    <a:pt x="29" y="243"/>
                  </a:lnTo>
                  <a:lnTo>
                    <a:pt x="31" y="241"/>
                  </a:lnTo>
                  <a:lnTo>
                    <a:pt x="29" y="239"/>
                  </a:lnTo>
                  <a:lnTo>
                    <a:pt x="29" y="237"/>
                  </a:lnTo>
                  <a:lnTo>
                    <a:pt x="27" y="237"/>
                  </a:lnTo>
                  <a:lnTo>
                    <a:pt x="27" y="235"/>
                  </a:lnTo>
                  <a:lnTo>
                    <a:pt x="25" y="235"/>
                  </a:lnTo>
                  <a:lnTo>
                    <a:pt x="25" y="233"/>
                  </a:lnTo>
                  <a:lnTo>
                    <a:pt x="23" y="233"/>
                  </a:lnTo>
                  <a:lnTo>
                    <a:pt x="23" y="231"/>
                  </a:lnTo>
                  <a:lnTo>
                    <a:pt x="23" y="229"/>
                  </a:lnTo>
                  <a:lnTo>
                    <a:pt x="21" y="229"/>
                  </a:lnTo>
                  <a:lnTo>
                    <a:pt x="21" y="227"/>
                  </a:lnTo>
                  <a:lnTo>
                    <a:pt x="20" y="225"/>
                  </a:lnTo>
                  <a:lnTo>
                    <a:pt x="18" y="225"/>
                  </a:lnTo>
                  <a:lnTo>
                    <a:pt x="16" y="225"/>
                  </a:lnTo>
                  <a:lnTo>
                    <a:pt x="14" y="225"/>
                  </a:lnTo>
                  <a:lnTo>
                    <a:pt x="14" y="227"/>
                  </a:lnTo>
                  <a:lnTo>
                    <a:pt x="12" y="227"/>
                  </a:lnTo>
                  <a:lnTo>
                    <a:pt x="10" y="227"/>
                  </a:lnTo>
                  <a:lnTo>
                    <a:pt x="8" y="225"/>
                  </a:lnTo>
                  <a:lnTo>
                    <a:pt x="6" y="225"/>
                  </a:lnTo>
                  <a:lnTo>
                    <a:pt x="4" y="225"/>
                  </a:lnTo>
                  <a:lnTo>
                    <a:pt x="6" y="223"/>
                  </a:lnTo>
                  <a:lnTo>
                    <a:pt x="4" y="223"/>
                  </a:lnTo>
                  <a:lnTo>
                    <a:pt x="2" y="221"/>
                  </a:lnTo>
                  <a:lnTo>
                    <a:pt x="2" y="219"/>
                  </a:lnTo>
                  <a:lnTo>
                    <a:pt x="2" y="217"/>
                  </a:lnTo>
                  <a:lnTo>
                    <a:pt x="2" y="215"/>
                  </a:lnTo>
                  <a:lnTo>
                    <a:pt x="0" y="215"/>
                  </a:lnTo>
                  <a:lnTo>
                    <a:pt x="0" y="213"/>
                  </a:lnTo>
                  <a:lnTo>
                    <a:pt x="2" y="213"/>
                  </a:lnTo>
                  <a:lnTo>
                    <a:pt x="2" y="211"/>
                  </a:lnTo>
                  <a:lnTo>
                    <a:pt x="2" y="209"/>
                  </a:lnTo>
                  <a:lnTo>
                    <a:pt x="4" y="209"/>
                  </a:lnTo>
                  <a:lnTo>
                    <a:pt x="6" y="207"/>
                  </a:lnTo>
                  <a:lnTo>
                    <a:pt x="6" y="205"/>
                  </a:lnTo>
                  <a:lnTo>
                    <a:pt x="8" y="205"/>
                  </a:lnTo>
                  <a:lnTo>
                    <a:pt x="8" y="203"/>
                  </a:lnTo>
                  <a:lnTo>
                    <a:pt x="10" y="203"/>
                  </a:lnTo>
                  <a:lnTo>
                    <a:pt x="10" y="201"/>
                  </a:lnTo>
                  <a:lnTo>
                    <a:pt x="10" y="199"/>
                  </a:lnTo>
                  <a:lnTo>
                    <a:pt x="12" y="199"/>
                  </a:lnTo>
                  <a:lnTo>
                    <a:pt x="12" y="198"/>
                  </a:lnTo>
                  <a:lnTo>
                    <a:pt x="14" y="198"/>
                  </a:lnTo>
                  <a:lnTo>
                    <a:pt x="16" y="198"/>
                  </a:lnTo>
                  <a:lnTo>
                    <a:pt x="16" y="199"/>
                  </a:lnTo>
                  <a:lnTo>
                    <a:pt x="18" y="199"/>
                  </a:lnTo>
                  <a:lnTo>
                    <a:pt x="18" y="198"/>
                  </a:lnTo>
                  <a:lnTo>
                    <a:pt x="18" y="196"/>
                  </a:lnTo>
                  <a:lnTo>
                    <a:pt x="18" y="194"/>
                  </a:lnTo>
                  <a:lnTo>
                    <a:pt x="20" y="194"/>
                  </a:lnTo>
                  <a:lnTo>
                    <a:pt x="18" y="194"/>
                  </a:lnTo>
                  <a:lnTo>
                    <a:pt x="20" y="192"/>
                  </a:lnTo>
                  <a:lnTo>
                    <a:pt x="20" y="190"/>
                  </a:lnTo>
                  <a:lnTo>
                    <a:pt x="21" y="188"/>
                  </a:lnTo>
                  <a:lnTo>
                    <a:pt x="21" y="186"/>
                  </a:lnTo>
                  <a:lnTo>
                    <a:pt x="23" y="186"/>
                  </a:lnTo>
                  <a:lnTo>
                    <a:pt x="23" y="184"/>
                  </a:lnTo>
                  <a:lnTo>
                    <a:pt x="25" y="184"/>
                  </a:lnTo>
                  <a:lnTo>
                    <a:pt x="25" y="182"/>
                  </a:lnTo>
                  <a:lnTo>
                    <a:pt x="25" y="180"/>
                  </a:lnTo>
                  <a:lnTo>
                    <a:pt x="25" y="178"/>
                  </a:lnTo>
                  <a:lnTo>
                    <a:pt x="25" y="176"/>
                  </a:lnTo>
                  <a:lnTo>
                    <a:pt x="27" y="176"/>
                  </a:lnTo>
                  <a:lnTo>
                    <a:pt x="27" y="174"/>
                  </a:lnTo>
                  <a:lnTo>
                    <a:pt x="29" y="174"/>
                  </a:lnTo>
                  <a:lnTo>
                    <a:pt x="29" y="172"/>
                  </a:lnTo>
                  <a:lnTo>
                    <a:pt x="31" y="172"/>
                  </a:lnTo>
                  <a:lnTo>
                    <a:pt x="31" y="170"/>
                  </a:lnTo>
                  <a:lnTo>
                    <a:pt x="29" y="170"/>
                  </a:lnTo>
                  <a:lnTo>
                    <a:pt x="29" y="168"/>
                  </a:lnTo>
                  <a:lnTo>
                    <a:pt x="29" y="166"/>
                  </a:lnTo>
                  <a:lnTo>
                    <a:pt x="27" y="166"/>
                  </a:lnTo>
                  <a:lnTo>
                    <a:pt x="27" y="164"/>
                  </a:lnTo>
                  <a:lnTo>
                    <a:pt x="25" y="164"/>
                  </a:lnTo>
                  <a:lnTo>
                    <a:pt x="23" y="164"/>
                  </a:lnTo>
                  <a:lnTo>
                    <a:pt x="23" y="162"/>
                  </a:lnTo>
                  <a:lnTo>
                    <a:pt x="21" y="162"/>
                  </a:lnTo>
                  <a:lnTo>
                    <a:pt x="21" y="160"/>
                  </a:lnTo>
                  <a:lnTo>
                    <a:pt x="21" y="158"/>
                  </a:lnTo>
                  <a:lnTo>
                    <a:pt x="20" y="158"/>
                  </a:lnTo>
                  <a:lnTo>
                    <a:pt x="20" y="156"/>
                  </a:lnTo>
                  <a:lnTo>
                    <a:pt x="18" y="156"/>
                  </a:lnTo>
                  <a:lnTo>
                    <a:pt x="16" y="156"/>
                  </a:lnTo>
                  <a:lnTo>
                    <a:pt x="16" y="154"/>
                  </a:lnTo>
                  <a:lnTo>
                    <a:pt x="14" y="154"/>
                  </a:lnTo>
                  <a:lnTo>
                    <a:pt x="12" y="154"/>
                  </a:lnTo>
                  <a:lnTo>
                    <a:pt x="12" y="152"/>
                  </a:lnTo>
                  <a:lnTo>
                    <a:pt x="12" y="150"/>
                  </a:lnTo>
                  <a:lnTo>
                    <a:pt x="12" y="148"/>
                  </a:lnTo>
                  <a:lnTo>
                    <a:pt x="14" y="148"/>
                  </a:lnTo>
                  <a:lnTo>
                    <a:pt x="16" y="146"/>
                  </a:lnTo>
                  <a:lnTo>
                    <a:pt x="18" y="146"/>
                  </a:lnTo>
                  <a:lnTo>
                    <a:pt x="18" y="148"/>
                  </a:lnTo>
                  <a:lnTo>
                    <a:pt x="18" y="146"/>
                  </a:lnTo>
                  <a:lnTo>
                    <a:pt x="20" y="146"/>
                  </a:lnTo>
                  <a:lnTo>
                    <a:pt x="21" y="146"/>
                  </a:lnTo>
                  <a:lnTo>
                    <a:pt x="21" y="144"/>
                  </a:lnTo>
                  <a:lnTo>
                    <a:pt x="23" y="144"/>
                  </a:lnTo>
                  <a:lnTo>
                    <a:pt x="23" y="142"/>
                  </a:lnTo>
                  <a:lnTo>
                    <a:pt x="25" y="142"/>
                  </a:lnTo>
                  <a:lnTo>
                    <a:pt x="25" y="140"/>
                  </a:lnTo>
                  <a:lnTo>
                    <a:pt x="27" y="140"/>
                  </a:lnTo>
                  <a:lnTo>
                    <a:pt x="27" y="138"/>
                  </a:lnTo>
                  <a:lnTo>
                    <a:pt x="29" y="138"/>
                  </a:lnTo>
                  <a:lnTo>
                    <a:pt x="29" y="136"/>
                  </a:lnTo>
                  <a:lnTo>
                    <a:pt x="31" y="136"/>
                  </a:lnTo>
                  <a:lnTo>
                    <a:pt x="33" y="136"/>
                  </a:lnTo>
                  <a:lnTo>
                    <a:pt x="35" y="134"/>
                  </a:lnTo>
                  <a:lnTo>
                    <a:pt x="37" y="134"/>
                  </a:lnTo>
                  <a:lnTo>
                    <a:pt x="39" y="134"/>
                  </a:lnTo>
                  <a:lnTo>
                    <a:pt x="41" y="134"/>
                  </a:lnTo>
                  <a:lnTo>
                    <a:pt x="41" y="132"/>
                  </a:lnTo>
                  <a:lnTo>
                    <a:pt x="43" y="132"/>
                  </a:lnTo>
                  <a:lnTo>
                    <a:pt x="45" y="132"/>
                  </a:lnTo>
                  <a:lnTo>
                    <a:pt x="45" y="131"/>
                  </a:lnTo>
                  <a:lnTo>
                    <a:pt x="45" y="129"/>
                  </a:lnTo>
                  <a:lnTo>
                    <a:pt x="47" y="129"/>
                  </a:lnTo>
                  <a:lnTo>
                    <a:pt x="47" y="127"/>
                  </a:lnTo>
                  <a:lnTo>
                    <a:pt x="47" y="125"/>
                  </a:lnTo>
                  <a:lnTo>
                    <a:pt x="47" y="123"/>
                  </a:lnTo>
                  <a:lnTo>
                    <a:pt x="47" y="121"/>
                  </a:lnTo>
                  <a:lnTo>
                    <a:pt x="49" y="121"/>
                  </a:lnTo>
                  <a:lnTo>
                    <a:pt x="49" y="119"/>
                  </a:lnTo>
                  <a:lnTo>
                    <a:pt x="51" y="119"/>
                  </a:lnTo>
                  <a:lnTo>
                    <a:pt x="51" y="121"/>
                  </a:lnTo>
                  <a:lnTo>
                    <a:pt x="53" y="121"/>
                  </a:lnTo>
                  <a:lnTo>
                    <a:pt x="53" y="119"/>
                  </a:lnTo>
                  <a:lnTo>
                    <a:pt x="51" y="117"/>
                  </a:lnTo>
                  <a:lnTo>
                    <a:pt x="51" y="115"/>
                  </a:lnTo>
                  <a:lnTo>
                    <a:pt x="49" y="115"/>
                  </a:lnTo>
                  <a:lnTo>
                    <a:pt x="49" y="113"/>
                  </a:lnTo>
                  <a:lnTo>
                    <a:pt x="47" y="113"/>
                  </a:lnTo>
                  <a:lnTo>
                    <a:pt x="45" y="113"/>
                  </a:lnTo>
                  <a:lnTo>
                    <a:pt x="43" y="111"/>
                  </a:lnTo>
                  <a:lnTo>
                    <a:pt x="43" y="109"/>
                  </a:lnTo>
                  <a:lnTo>
                    <a:pt x="45" y="109"/>
                  </a:lnTo>
                  <a:lnTo>
                    <a:pt x="45" y="107"/>
                  </a:lnTo>
                  <a:lnTo>
                    <a:pt x="45" y="105"/>
                  </a:lnTo>
                  <a:lnTo>
                    <a:pt x="45" y="103"/>
                  </a:lnTo>
                  <a:lnTo>
                    <a:pt x="45" y="101"/>
                  </a:lnTo>
                  <a:lnTo>
                    <a:pt x="43" y="101"/>
                  </a:lnTo>
                  <a:lnTo>
                    <a:pt x="43" y="99"/>
                  </a:lnTo>
                  <a:lnTo>
                    <a:pt x="45" y="99"/>
                  </a:lnTo>
                  <a:lnTo>
                    <a:pt x="45" y="97"/>
                  </a:lnTo>
                  <a:lnTo>
                    <a:pt x="43" y="97"/>
                  </a:lnTo>
                  <a:lnTo>
                    <a:pt x="43" y="95"/>
                  </a:lnTo>
                  <a:lnTo>
                    <a:pt x="43" y="93"/>
                  </a:lnTo>
                  <a:lnTo>
                    <a:pt x="45" y="93"/>
                  </a:lnTo>
                  <a:lnTo>
                    <a:pt x="47" y="93"/>
                  </a:lnTo>
                  <a:lnTo>
                    <a:pt x="49" y="93"/>
                  </a:lnTo>
                  <a:lnTo>
                    <a:pt x="49" y="95"/>
                  </a:lnTo>
                  <a:lnTo>
                    <a:pt x="51" y="95"/>
                  </a:lnTo>
                  <a:lnTo>
                    <a:pt x="53" y="95"/>
                  </a:lnTo>
                  <a:lnTo>
                    <a:pt x="55" y="95"/>
                  </a:lnTo>
                  <a:lnTo>
                    <a:pt x="55" y="97"/>
                  </a:lnTo>
                  <a:lnTo>
                    <a:pt x="57" y="97"/>
                  </a:lnTo>
                  <a:lnTo>
                    <a:pt x="59" y="97"/>
                  </a:lnTo>
                  <a:lnTo>
                    <a:pt x="59" y="95"/>
                  </a:lnTo>
                  <a:lnTo>
                    <a:pt x="59" y="97"/>
                  </a:lnTo>
                  <a:lnTo>
                    <a:pt x="61" y="97"/>
                  </a:lnTo>
                  <a:lnTo>
                    <a:pt x="61" y="99"/>
                  </a:lnTo>
                  <a:lnTo>
                    <a:pt x="63" y="99"/>
                  </a:lnTo>
                  <a:lnTo>
                    <a:pt x="63" y="97"/>
                  </a:lnTo>
                  <a:lnTo>
                    <a:pt x="63" y="95"/>
                  </a:lnTo>
                  <a:lnTo>
                    <a:pt x="65" y="95"/>
                  </a:lnTo>
                  <a:lnTo>
                    <a:pt x="65" y="93"/>
                  </a:lnTo>
                  <a:lnTo>
                    <a:pt x="65" y="91"/>
                  </a:lnTo>
                  <a:lnTo>
                    <a:pt x="67" y="91"/>
                  </a:lnTo>
                  <a:lnTo>
                    <a:pt x="67" y="89"/>
                  </a:lnTo>
                  <a:lnTo>
                    <a:pt x="67" y="87"/>
                  </a:lnTo>
                  <a:lnTo>
                    <a:pt x="67" y="85"/>
                  </a:lnTo>
                  <a:lnTo>
                    <a:pt x="69" y="85"/>
                  </a:lnTo>
                  <a:lnTo>
                    <a:pt x="71" y="83"/>
                  </a:lnTo>
                  <a:lnTo>
                    <a:pt x="73" y="83"/>
                  </a:lnTo>
                  <a:lnTo>
                    <a:pt x="73" y="81"/>
                  </a:lnTo>
                  <a:lnTo>
                    <a:pt x="73" y="79"/>
                  </a:lnTo>
                  <a:lnTo>
                    <a:pt x="71" y="79"/>
                  </a:lnTo>
                  <a:lnTo>
                    <a:pt x="71" y="77"/>
                  </a:lnTo>
                  <a:lnTo>
                    <a:pt x="73" y="77"/>
                  </a:lnTo>
                  <a:lnTo>
                    <a:pt x="75" y="77"/>
                  </a:lnTo>
                  <a:lnTo>
                    <a:pt x="77" y="77"/>
                  </a:lnTo>
                  <a:lnTo>
                    <a:pt x="77" y="79"/>
                  </a:lnTo>
                  <a:lnTo>
                    <a:pt x="77" y="81"/>
                  </a:lnTo>
                  <a:lnTo>
                    <a:pt x="79" y="81"/>
                  </a:lnTo>
                  <a:lnTo>
                    <a:pt x="79" y="79"/>
                  </a:lnTo>
                  <a:lnTo>
                    <a:pt x="81" y="79"/>
                  </a:lnTo>
                  <a:lnTo>
                    <a:pt x="81" y="77"/>
                  </a:lnTo>
                  <a:lnTo>
                    <a:pt x="81" y="75"/>
                  </a:lnTo>
                  <a:lnTo>
                    <a:pt x="81" y="73"/>
                  </a:lnTo>
                  <a:lnTo>
                    <a:pt x="83" y="73"/>
                  </a:lnTo>
                  <a:lnTo>
                    <a:pt x="83" y="71"/>
                  </a:lnTo>
                  <a:lnTo>
                    <a:pt x="85" y="71"/>
                  </a:lnTo>
                  <a:lnTo>
                    <a:pt x="87" y="71"/>
                  </a:lnTo>
                  <a:lnTo>
                    <a:pt x="87" y="73"/>
                  </a:lnTo>
                  <a:lnTo>
                    <a:pt x="89" y="73"/>
                  </a:lnTo>
                  <a:lnTo>
                    <a:pt x="89" y="75"/>
                  </a:lnTo>
                  <a:lnTo>
                    <a:pt x="90" y="75"/>
                  </a:lnTo>
                  <a:lnTo>
                    <a:pt x="90" y="77"/>
                  </a:lnTo>
                  <a:lnTo>
                    <a:pt x="92" y="79"/>
                  </a:lnTo>
                  <a:lnTo>
                    <a:pt x="92" y="77"/>
                  </a:lnTo>
                  <a:lnTo>
                    <a:pt x="94" y="77"/>
                  </a:lnTo>
                  <a:lnTo>
                    <a:pt x="94" y="75"/>
                  </a:lnTo>
                  <a:lnTo>
                    <a:pt x="96" y="75"/>
                  </a:lnTo>
                  <a:lnTo>
                    <a:pt x="96" y="73"/>
                  </a:lnTo>
                  <a:lnTo>
                    <a:pt x="96" y="71"/>
                  </a:lnTo>
                  <a:lnTo>
                    <a:pt x="96" y="69"/>
                  </a:lnTo>
                  <a:lnTo>
                    <a:pt x="98" y="69"/>
                  </a:lnTo>
                  <a:lnTo>
                    <a:pt x="98" y="67"/>
                  </a:lnTo>
                  <a:lnTo>
                    <a:pt x="100" y="67"/>
                  </a:lnTo>
                  <a:lnTo>
                    <a:pt x="102" y="67"/>
                  </a:lnTo>
                  <a:lnTo>
                    <a:pt x="102" y="69"/>
                  </a:lnTo>
                  <a:lnTo>
                    <a:pt x="100" y="71"/>
                  </a:lnTo>
                  <a:lnTo>
                    <a:pt x="100" y="73"/>
                  </a:lnTo>
                  <a:lnTo>
                    <a:pt x="98" y="73"/>
                  </a:lnTo>
                  <a:lnTo>
                    <a:pt x="98" y="75"/>
                  </a:lnTo>
                  <a:lnTo>
                    <a:pt x="100" y="75"/>
                  </a:lnTo>
                  <a:lnTo>
                    <a:pt x="102" y="75"/>
                  </a:lnTo>
                  <a:lnTo>
                    <a:pt x="104" y="75"/>
                  </a:lnTo>
                  <a:lnTo>
                    <a:pt x="104" y="73"/>
                  </a:lnTo>
                  <a:lnTo>
                    <a:pt x="106" y="73"/>
                  </a:lnTo>
                  <a:lnTo>
                    <a:pt x="106" y="71"/>
                  </a:lnTo>
                  <a:lnTo>
                    <a:pt x="106" y="69"/>
                  </a:lnTo>
                  <a:lnTo>
                    <a:pt x="106" y="67"/>
                  </a:lnTo>
                  <a:lnTo>
                    <a:pt x="108" y="65"/>
                  </a:lnTo>
                  <a:lnTo>
                    <a:pt x="106" y="65"/>
                  </a:lnTo>
                  <a:lnTo>
                    <a:pt x="104" y="65"/>
                  </a:lnTo>
                  <a:lnTo>
                    <a:pt x="104" y="64"/>
                  </a:lnTo>
                  <a:lnTo>
                    <a:pt x="104" y="62"/>
                  </a:lnTo>
                  <a:lnTo>
                    <a:pt x="104" y="60"/>
                  </a:lnTo>
                  <a:lnTo>
                    <a:pt x="106" y="60"/>
                  </a:lnTo>
                  <a:lnTo>
                    <a:pt x="106" y="58"/>
                  </a:lnTo>
                  <a:lnTo>
                    <a:pt x="106" y="56"/>
                  </a:lnTo>
                  <a:lnTo>
                    <a:pt x="104" y="56"/>
                  </a:lnTo>
                  <a:lnTo>
                    <a:pt x="104" y="58"/>
                  </a:lnTo>
                  <a:lnTo>
                    <a:pt x="102" y="58"/>
                  </a:lnTo>
                  <a:lnTo>
                    <a:pt x="102" y="56"/>
                  </a:lnTo>
                  <a:lnTo>
                    <a:pt x="100" y="56"/>
                  </a:lnTo>
                  <a:lnTo>
                    <a:pt x="100" y="54"/>
                  </a:lnTo>
                  <a:lnTo>
                    <a:pt x="98" y="54"/>
                  </a:lnTo>
                  <a:lnTo>
                    <a:pt x="100" y="54"/>
                  </a:lnTo>
                  <a:lnTo>
                    <a:pt x="102" y="54"/>
                  </a:lnTo>
                  <a:lnTo>
                    <a:pt x="102" y="52"/>
                  </a:lnTo>
                  <a:lnTo>
                    <a:pt x="100" y="52"/>
                  </a:lnTo>
                  <a:lnTo>
                    <a:pt x="98" y="52"/>
                  </a:lnTo>
                  <a:lnTo>
                    <a:pt x="98" y="50"/>
                  </a:lnTo>
                  <a:lnTo>
                    <a:pt x="98" y="48"/>
                  </a:lnTo>
                  <a:lnTo>
                    <a:pt x="100" y="48"/>
                  </a:lnTo>
                  <a:lnTo>
                    <a:pt x="100" y="46"/>
                  </a:lnTo>
                  <a:lnTo>
                    <a:pt x="98" y="46"/>
                  </a:lnTo>
                  <a:lnTo>
                    <a:pt x="98" y="44"/>
                  </a:lnTo>
                  <a:lnTo>
                    <a:pt x="96" y="44"/>
                  </a:lnTo>
                  <a:lnTo>
                    <a:pt x="96" y="42"/>
                  </a:lnTo>
                  <a:lnTo>
                    <a:pt x="94" y="42"/>
                  </a:lnTo>
                  <a:lnTo>
                    <a:pt x="96" y="42"/>
                  </a:lnTo>
                  <a:lnTo>
                    <a:pt x="96" y="40"/>
                  </a:lnTo>
                  <a:lnTo>
                    <a:pt x="96" y="38"/>
                  </a:lnTo>
                  <a:lnTo>
                    <a:pt x="96" y="36"/>
                  </a:lnTo>
                  <a:lnTo>
                    <a:pt x="96" y="34"/>
                  </a:lnTo>
                  <a:lnTo>
                    <a:pt x="94" y="34"/>
                  </a:lnTo>
                  <a:lnTo>
                    <a:pt x="92" y="34"/>
                  </a:lnTo>
                  <a:lnTo>
                    <a:pt x="92" y="32"/>
                  </a:lnTo>
                  <a:lnTo>
                    <a:pt x="92" y="30"/>
                  </a:lnTo>
                  <a:lnTo>
                    <a:pt x="94" y="30"/>
                  </a:lnTo>
                  <a:lnTo>
                    <a:pt x="94" y="28"/>
                  </a:lnTo>
                  <a:lnTo>
                    <a:pt x="92" y="28"/>
                  </a:lnTo>
                  <a:lnTo>
                    <a:pt x="92" y="30"/>
                  </a:lnTo>
                  <a:lnTo>
                    <a:pt x="90" y="30"/>
                  </a:lnTo>
                  <a:lnTo>
                    <a:pt x="90" y="28"/>
                  </a:lnTo>
                  <a:lnTo>
                    <a:pt x="92" y="26"/>
                  </a:lnTo>
                  <a:lnTo>
                    <a:pt x="90" y="26"/>
                  </a:lnTo>
                  <a:lnTo>
                    <a:pt x="90" y="24"/>
                  </a:lnTo>
                  <a:lnTo>
                    <a:pt x="92" y="24"/>
                  </a:lnTo>
                  <a:lnTo>
                    <a:pt x="92" y="22"/>
                  </a:lnTo>
                  <a:lnTo>
                    <a:pt x="90" y="22"/>
                  </a:lnTo>
                  <a:lnTo>
                    <a:pt x="90" y="24"/>
                  </a:lnTo>
                  <a:lnTo>
                    <a:pt x="90" y="22"/>
                  </a:lnTo>
                  <a:lnTo>
                    <a:pt x="90" y="20"/>
                  </a:lnTo>
                  <a:lnTo>
                    <a:pt x="90" y="18"/>
                  </a:lnTo>
                  <a:lnTo>
                    <a:pt x="89" y="18"/>
                  </a:lnTo>
                  <a:lnTo>
                    <a:pt x="87" y="18"/>
                  </a:lnTo>
                  <a:lnTo>
                    <a:pt x="87" y="16"/>
                  </a:lnTo>
                  <a:lnTo>
                    <a:pt x="87" y="14"/>
                  </a:lnTo>
                  <a:lnTo>
                    <a:pt x="85" y="14"/>
                  </a:lnTo>
                  <a:lnTo>
                    <a:pt x="83" y="14"/>
                  </a:lnTo>
                  <a:lnTo>
                    <a:pt x="83" y="16"/>
                  </a:lnTo>
                  <a:lnTo>
                    <a:pt x="81" y="16"/>
                  </a:lnTo>
                  <a:lnTo>
                    <a:pt x="81" y="14"/>
                  </a:lnTo>
                  <a:lnTo>
                    <a:pt x="81" y="12"/>
                  </a:lnTo>
                  <a:lnTo>
                    <a:pt x="81" y="10"/>
                  </a:lnTo>
                  <a:lnTo>
                    <a:pt x="79" y="10"/>
                  </a:lnTo>
                  <a:lnTo>
                    <a:pt x="79" y="8"/>
                  </a:lnTo>
                  <a:lnTo>
                    <a:pt x="79" y="6"/>
                  </a:lnTo>
                  <a:lnTo>
                    <a:pt x="81" y="6"/>
                  </a:lnTo>
                  <a:lnTo>
                    <a:pt x="81" y="4"/>
                  </a:lnTo>
                  <a:lnTo>
                    <a:pt x="83" y="4"/>
                  </a:lnTo>
                  <a:lnTo>
                    <a:pt x="83" y="2"/>
                  </a:lnTo>
                  <a:lnTo>
                    <a:pt x="81" y="2"/>
                  </a:lnTo>
                  <a:lnTo>
                    <a:pt x="81"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4" name="Freeform 21">
              <a:extLst>
                <a:ext uri="{FF2B5EF4-FFF2-40B4-BE49-F238E27FC236}">
                  <a16:creationId xmlns:a16="http://schemas.microsoft.com/office/drawing/2014/main" xmlns="" id="{00000000-0008-0000-0800-000019000000}"/>
                </a:ext>
              </a:extLst>
            </xdr:cNvPr>
            <xdr:cNvSpPr>
              <a:spLocks/>
            </xdr:cNvSpPr>
          </xdr:nvSpPr>
          <xdr:spPr bwMode="auto">
            <a:xfrm>
              <a:off x="3849688" y="3987800"/>
              <a:ext cx="631825" cy="1498600"/>
            </a:xfrm>
            <a:custGeom>
              <a:avLst/>
              <a:gdLst>
                <a:gd name="T0" fmla="*/ 148 w 398"/>
                <a:gd name="T1" fmla="*/ 927 h 944"/>
                <a:gd name="T2" fmla="*/ 152 w 398"/>
                <a:gd name="T3" fmla="*/ 899 h 944"/>
                <a:gd name="T4" fmla="*/ 152 w 398"/>
                <a:gd name="T5" fmla="*/ 879 h 944"/>
                <a:gd name="T6" fmla="*/ 162 w 398"/>
                <a:gd name="T7" fmla="*/ 872 h 944"/>
                <a:gd name="T8" fmla="*/ 152 w 398"/>
                <a:gd name="T9" fmla="*/ 850 h 944"/>
                <a:gd name="T10" fmla="*/ 130 w 398"/>
                <a:gd name="T11" fmla="*/ 850 h 944"/>
                <a:gd name="T12" fmla="*/ 108 w 398"/>
                <a:gd name="T13" fmla="*/ 844 h 944"/>
                <a:gd name="T14" fmla="*/ 91 w 398"/>
                <a:gd name="T15" fmla="*/ 838 h 944"/>
                <a:gd name="T16" fmla="*/ 69 w 398"/>
                <a:gd name="T17" fmla="*/ 824 h 944"/>
                <a:gd name="T18" fmla="*/ 49 w 398"/>
                <a:gd name="T19" fmla="*/ 810 h 944"/>
                <a:gd name="T20" fmla="*/ 22 w 398"/>
                <a:gd name="T21" fmla="*/ 808 h 944"/>
                <a:gd name="T22" fmla="*/ 6 w 398"/>
                <a:gd name="T23" fmla="*/ 806 h 944"/>
                <a:gd name="T24" fmla="*/ 22 w 398"/>
                <a:gd name="T25" fmla="*/ 793 h 944"/>
                <a:gd name="T26" fmla="*/ 35 w 398"/>
                <a:gd name="T27" fmla="*/ 777 h 944"/>
                <a:gd name="T28" fmla="*/ 55 w 398"/>
                <a:gd name="T29" fmla="*/ 765 h 944"/>
                <a:gd name="T30" fmla="*/ 71 w 398"/>
                <a:gd name="T31" fmla="*/ 755 h 944"/>
                <a:gd name="T32" fmla="*/ 81 w 398"/>
                <a:gd name="T33" fmla="*/ 741 h 944"/>
                <a:gd name="T34" fmla="*/ 98 w 398"/>
                <a:gd name="T35" fmla="*/ 724 h 944"/>
                <a:gd name="T36" fmla="*/ 102 w 398"/>
                <a:gd name="T37" fmla="*/ 700 h 944"/>
                <a:gd name="T38" fmla="*/ 83 w 398"/>
                <a:gd name="T39" fmla="*/ 688 h 944"/>
                <a:gd name="T40" fmla="*/ 89 w 398"/>
                <a:gd name="T41" fmla="*/ 651 h 944"/>
                <a:gd name="T42" fmla="*/ 81 w 398"/>
                <a:gd name="T43" fmla="*/ 617 h 944"/>
                <a:gd name="T44" fmla="*/ 79 w 398"/>
                <a:gd name="T45" fmla="*/ 582 h 944"/>
                <a:gd name="T46" fmla="*/ 110 w 398"/>
                <a:gd name="T47" fmla="*/ 582 h 944"/>
                <a:gd name="T48" fmla="*/ 132 w 398"/>
                <a:gd name="T49" fmla="*/ 592 h 944"/>
                <a:gd name="T50" fmla="*/ 160 w 398"/>
                <a:gd name="T51" fmla="*/ 590 h 944"/>
                <a:gd name="T52" fmla="*/ 171 w 398"/>
                <a:gd name="T53" fmla="*/ 562 h 944"/>
                <a:gd name="T54" fmla="*/ 189 w 398"/>
                <a:gd name="T55" fmla="*/ 533 h 944"/>
                <a:gd name="T56" fmla="*/ 187 w 398"/>
                <a:gd name="T57" fmla="*/ 507 h 944"/>
                <a:gd name="T58" fmla="*/ 191 w 398"/>
                <a:gd name="T59" fmla="*/ 481 h 944"/>
                <a:gd name="T60" fmla="*/ 201 w 398"/>
                <a:gd name="T61" fmla="*/ 454 h 944"/>
                <a:gd name="T62" fmla="*/ 205 w 398"/>
                <a:gd name="T63" fmla="*/ 424 h 944"/>
                <a:gd name="T64" fmla="*/ 207 w 398"/>
                <a:gd name="T65" fmla="*/ 395 h 944"/>
                <a:gd name="T66" fmla="*/ 197 w 398"/>
                <a:gd name="T67" fmla="*/ 379 h 944"/>
                <a:gd name="T68" fmla="*/ 183 w 398"/>
                <a:gd name="T69" fmla="*/ 355 h 944"/>
                <a:gd name="T70" fmla="*/ 165 w 398"/>
                <a:gd name="T71" fmla="*/ 339 h 944"/>
                <a:gd name="T72" fmla="*/ 132 w 398"/>
                <a:gd name="T73" fmla="*/ 335 h 944"/>
                <a:gd name="T74" fmla="*/ 114 w 398"/>
                <a:gd name="T75" fmla="*/ 326 h 944"/>
                <a:gd name="T76" fmla="*/ 102 w 398"/>
                <a:gd name="T77" fmla="*/ 308 h 944"/>
                <a:gd name="T78" fmla="*/ 81 w 398"/>
                <a:gd name="T79" fmla="*/ 288 h 944"/>
                <a:gd name="T80" fmla="*/ 71 w 398"/>
                <a:gd name="T81" fmla="*/ 265 h 944"/>
                <a:gd name="T82" fmla="*/ 83 w 398"/>
                <a:gd name="T83" fmla="*/ 241 h 944"/>
                <a:gd name="T84" fmla="*/ 87 w 398"/>
                <a:gd name="T85" fmla="*/ 215 h 944"/>
                <a:gd name="T86" fmla="*/ 102 w 398"/>
                <a:gd name="T87" fmla="*/ 207 h 944"/>
                <a:gd name="T88" fmla="*/ 124 w 398"/>
                <a:gd name="T89" fmla="*/ 221 h 944"/>
                <a:gd name="T90" fmla="*/ 134 w 398"/>
                <a:gd name="T91" fmla="*/ 198 h 944"/>
                <a:gd name="T92" fmla="*/ 132 w 398"/>
                <a:gd name="T93" fmla="*/ 172 h 944"/>
                <a:gd name="T94" fmla="*/ 156 w 398"/>
                <a:gd name="T95" fmla="*/ 164 h 944"/>
                <a:gd name="T96" fmla="*/ 169 w 398"/>
                <a:gd name="T97" fmla="*/ 152 h 944"/>
                <a:gd name="T98" fmla="*/ 185 w 398"/>
                <a:gd name="T99" fmla="*/ 170 h 944"/>
                <a:gd name="T100" fmla="*/ 209 w 398"/>
                <a:gd name="T101" fmla="*/ 160 h 944"/>
                <a:gd name="T102" fmla="*/ 213 w 398"/>
                <a:gd name="T103" fmla="*/ 134 h 944"/>
                <a:gd name="T104" fmla="*/ 217 w 398"/>
                <a:gd name="T105" fmla="*/ 105 h 944"/>
                <a:gd name="T106" fmla="*/ 236 w 398"/>
                <a:gd name="T107" fmla="*/ 107 h 944"/>
                <a:gd name="T108" fmla="*/ 264 w 398"/>
                <a:gd name="T109" fmla="*/ 109 h 944"/>
                <a:gd name="T110" fmla="*/ 278 w 398"/>
                <a:gd name="T111" fmla="*/ 93 h 944"/>
                <a:gd name="T112" fmla="*/ 303 w 398"/>
                <a:gd name="T113" fmla="*/ 75 h 944"/>
                <a:gd name="T114" fmla="*/ 349 w 398"/>
                <a:gd name="T115" fmla="*/ 56 h 944"/>
                <a:gd name="T116" fmla="*/ 392 w 398"/>
                <a:gd name="T117" fmla="*/ 46 h 944"/>
                <a:gd name="T118" fmla="*/ 398 w 398"/>
                <a:gd name="T119" fmla="*/ 10 h 9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398" h="944">
                  <a:moveTo>
                    <a:pt x="156" y="944"/>
                  </a:moveTo>
                  <a:lnTo>
                    <a:pt x="156" y="942"/>
                  </a:lnTo>
                  <a:lnTo>
                    <a:pt x="154" y="942"/>
                  </a:lnTo>
                  <a:lnTo>
                    <a:pt x="156" y="941"/>
                  </a:lnTo>
                  <a:lnTo>
                    <a:pt x="154" y="941"/>
                  </a:lnTo>
                  <a:lnTo>
                    <a:pt x="154" y="939"/>
                  </a:lnTo>
                  <a:lnTo>
                    <a:pt x="152" y="939"/>
                  </a:lnTo>
                  <a:lnTo>
                    <a:pt x="152" y="937"/>
                  </a:lnTo>
                  <a:lnTo>
                    <a:pt x="152" y="935"/>
                  </a:lnTo>
                  <a:lnTo>
                    <a:pt x="152" y="933"/>
                  </a:lnTo>
                  <a:lnTo>
                    <a:pt x="150" y="933"/>
                  </a:lnTo>
                  <a:lnTo>
                    <a:pt x="148" y="933"/>
                  </a:lnTo>
                  <a:lnTo>
                    <a:pt x="148" y="931"/>
                  </a:lnTo>
                  <a:lnTo>
                    <a:pt x="148" y="929"/>
                  </a:lnTo>
                  <a:lnTo>
                    <a:pt x="150" y="929"/>
                  </a:lnTo>
                  <a:lnTo>
                    <a:pt x="148" y="929"/>
                  </a:lnTo>
                  <a:lnTo>
                    <a:pt x="148" y="927"/>
                  </a:lnTo>
                  <a:lnTo>
                    <a:pt x="150" y="925"/>
                  </a:lnTo>
                  <a:lnTo>
                    <a:pt x="150" y="923"/>
                  </a:lnTo>
                  <a:lnTo>
                    <a:pt x="148" y="923"/>
                  </a:lnTo>
                  <a:lnTo>
                    <a:pt x="150" y="921"/>
                  </a:lnTo>
                  <a:lnTo>
                    <a:pt x="152" y="919"/>
                  </a:lnTo>
                  <a:lnTo>
                    <a:pt x="154" y="919"/>
                  </a:lnTo>
                  <a:lnTo>
                    <a:pt x="154" y="917"/>
                  </a:lnTo>
                  <a:lnTo>
                    <a:pt x="154" y="915"/>
                  </a:lnTo>
                  <a:lnTo>
                    <a:pt x="152" y="915"/>
                  </a:lnTo>
                  <a:lnTo>
                    <a:pt x="152" y="913"/>
                  </a:lnTo>
                  <a:lnTo>
                    <a:pt x="152" y="909"/>
                  </a:lnTo>
                  <a:lnTo>
                    <a:pt x="150" y="907"/>
                  </a:lnTo>
                  <a:lnTo>
                    <a:pt x="150" y="905"/>
                  </a:lnTo>
                  <a:lnTo>
                    <a:pt x="152" y="905"/>
                  </a:lnTo>
                  <a:lnTo>
                    <a:pt x="152" y="903"/>
                  </a:lnTo>
                  <a:lnTo>
                    <a:pt x="152" y="901"/>
                  </a:lnTo>
                  <a:lnTo>
                    <a:pt x="152" y="899"/>
                  </a:lnTo>
                  <a:lnTo>
                    <a:pt x="150" y="899"/>
                  </a:lnTo>
                  <a:lnTo>
                    <a:pt x="152" y="899"/>
                  </a:lnTo>
                  <a:lnTo>
                    <a:pt x="152" y="897"/>
                  </a:lnTo>
                  <a:lnTo>
                    <a:pt x="152" y="895"/>
                  </a:lnTo>
                  <a:lnTo>
                    <a:pt x="152" y="893"/>
                  </a:lnTo>
                  <a:lnTo>
                    <a:pt x="150" y="891"/>
                  </a:lnTo>
                  <a:lnTo>
                    <a:pt x="148" y="891"/>
                  </a:lnTo>
                  <a:lnTo>
                    <a:pt x="148" y="889"/>
                  </a:lnTo>
                  <a:lnTo>
                    <a:pt x="148" y="887"/>
                  </a:lnTo>
                  <a:lnTo>
                    <a:pt x="150" y="887"/>
                  </a:lnTo>
                  <a:lnTo>
                    <a:pt x="150" y="885"/>
                  </a:lnTo>
                  <a:lnTo>
                    <a:pt x="150" y="883"/>
                  </a:lnTo>
                  <a:lnTo>
                    <a:pt x="150" y="881"/>
                  </a:lnTo>
                  <a:lnTo>
                    <a:pt x="152" y="881"/>
                  </a:lnTo>
                  <a:lnTo>
                    <a:pt x="152" y="879"/>
                  </a:lnTo>
                  <a:lnTo>
                    <a:pt x="150" y="879"/>
                  </a:lnTo>
                  <a:lnTo>
                    <a:pt x="152" y="879"/>
                  </a:lnTo>
                  <a:lnTo>
                    <a:pt x="152" y="877"/>
                  </a:lnTo>
                  <a:lnTo>
                    <a:pt x="152" y="875"/>
                  </a:lnTo>
                  <a:lnTo>
                    <a:pt x="150" y="875"/>
                  </a:lnTo>
                  <a:lnTo>
                    <a:pt x="150" y="873"/>
                  </a:lnTo>
                  <a:lnTo>
                    <a:pt x="150" y="872"/>
                  </a:lnTo>
                  <a:lnTo>
                    <a:pt x="152" y="873"/>
                  </a:lnTo>
                  <a:lnTo>
                    <a:pt x="154" y="873"/>
                  </a:lnTo>
                  <a:lnTo>
                    <a:pt x="156" y="875"/>
                  </a:lnTo>
                  <a:lnTo>
                    <a:pt x="158" y="875"/>
                  </a:lnTo>
                  <a:lnTo>
                    <a:pt x="158" y="877"/>
                  </a:lnTo>
                  <a:lnTo>
                    <a:pt x="160" y="877"/>
                  </a:lnTo>
                  <a:lnTo>
                    <a:pt x="160" y="875"/>
                  </a:lnTo>
                  <a:lnTo>
                    <a:pt x="162" y="875"/>
                  </a:lnTo>
                  <a:lnTo>
                    <a:pt x="162" y="873"/>
                  </a:lnTo>
                  <a:lnTo>
                    <a:pt x="160" y="873"/>
                  </a:lnTo>
                  <a:lnTo>
                    <a:pt x="160" y="872"/>
                  </a:lnTo>
                  <a:lnTo>
                    <a:pt x="162" y="872"/>
                  </a:lnTo>
                  <a:lnTo>
                    <a:pt x="162" y="870"/>
                  </a:lnTo>
                  <a:lnTo>
                    <a:pt x="162" y="868"/>
                  </a:lnTo>
                  <a:lnTo>
                    <a:pt x="160" y="868"/>
                  </a:lnTo>
                  <a:lnTo>
                    <a:pt x="160" y="866"/>
                  </a:lnTo>
                  <a:lnTo>
                    <a:pt x="158" y="864"/>
                  </a:lnTo>
                  <a:lnTo>
                    <a:pt x="160" y="864"/>
                  </a:lnTo>
                  <a:lnTo>
                    <a:pt x="158" y="864"/>
                  </a:lnTo>
                  <a:lnTo>
                    <a:pt x="158" y="862"/>
                  </a:lnTo>
                  <a:lnTo>
                    <a:pt x="156" y="862"/>
                  </a:lnTo>
                  <a:lnTo>
                    <a:pt x="154" y="862"/>
                  </a:lnTo>
                  <a:lnTo>
                    <a:pt x="154" y="860"/>
                  </a:lnTo>
                  <a:lnTo>
                    <a:pt x="152" y="858"/>
                  </a:lnTo>
                  <a:lnTo>
                    <a:pt x="150" y="858"/>
                  </a:lnTo>
                  <a:lnTo>
                    <a:pt x="152" y="856"/>
                  </a:lnTo>
                  <a:lnTo>
                    <a:pt x="152" y="854"/>
                  </a:lnTo>
                  <a:lnTo>
                    <a:pt x="152" y="852"/>
                  </a:lnTo>
                  <a:lnTo>
                    <a:pt x="152" y="850"/>
                  </a:lnTo>
                  <a:lnTo>
                    <a:pt x="152" y="848"/>
                  </a:lnTo>
                  <a:lnTo>
                    <a:pt x="150" y="848"/>
                  </a:lnTo>
                  <a:lnTo>
                    <a:pt x="148" y="848"/>
                  </a:lnTo>
                  <a:lnTo>
                    <a:pt x="146" y="848"/>
                  </a:lnTo>
                  <a:lnTo>
                    <a:pt x="144" y="848"/>
                  </a:lnTo>
                  <a:lnTo>
                    <a:pt x="142" y="848"/>
                  </a:lnTo>
                  <a:lnTo>
                    <a:pt x="142" y="846"/>
                  </a:lnTo>
                  <a:lnTo>
                    <a:pt x="140" y="848"/>
                  </a:lnTo>
                  <a:lnTo>
                    <a:pt x="138" y="848"/>
                  </a:lnTo>
                  <a:lnTo>
                    <a:pt x="138" y="850"/>
                  </a:lnTo>
                  <a:lnTo>
                    <a:pt x="138" y="852"/>
                  </a:lnTo>
                  <a:lnTo>
                    <a:pt x="136" y="852"/>
                  </a:lnTo>
                  <a:lnTo>
                    <a:pt x="134" y="854"/>
                  </a:lnTo>
                  <a:lnTo>
                    <a:pt x="134" y="852"/>
                  </a:lnTo>
                  <a:lnTo>
                    <a:pt x="132" y="852"/>
                  </a:lnTo>
                  <a:lnTo>
                    <a:pt x="132" y="850"/>
                  </a:lnTo>
                  <a:lnTo>
                    <a:pt x="130" y="850"/>
                  </a:lnTo>
                  <a:lnTo>
                    <a:pt x="128" y="848"/>
                  </a:lnTo>
                  <a:lnTo>
                    <a:pt x="126" y="848"/>
                  </a:lnTo>
                  <a:lnTo>
                    <a:pt x="126" y="850"/>
                  </a:lnTo>
                  <a:lnTo>
                    <a:pt x="124" y="850"/>
                  </a:lnTo>
                  <a:lnTo>
                    <a:pt x="122" y="850"/>
                  </a:lnTo>
                  <a:lnTo>
                    <a:pt x="120" y="850"/>
                  </a:lnTo>
                  <a:lnTo>
                    <a:pt x="120" y="848"/>
                  </a:lnTo>
                  <a:lnTo>
                    <a:pt x="118" y="848"/>
                  </a:lnTo>
                  <a:lnTo>
                    <a:pt x="116" y="848"/>
                  </a:lnTo>
                  <a:lnTo>
                    <a:pt x="118" y="850"/>
                  </a:lnTo>
                  <a:lnTo>
                    <a:pt x="116" y="850"/>
                  </a:lnTo>
                  <a:lnTo>
                    <a:pt x="116" y="848"/>
                  </a:lnTo>
                  <a:lnTo>
                    <a:pt x="114" y="848"/>
                  </a:lnTo>
                  <a:lnTo>
                    <a:pt x="112" y="848"/>
                  </a:lnTo>
                  <a:lnTo>
                    <a:pt x="112" y="846"/>
                  </a:lnTo>
                  <a:lnTo>
                    <a:pt x="110" y="846"/>
                  </a:lnTo>
                  <a:lnTo>
                    <a:pt x="108" y="844"/>
                  </a:lnTo>
                  <a:lnTo>
                    <a:pt x="106" y="844"/>
                  </a:lnTo>
                  <a:lnTo>
                    <a:pt x="104" y="846"/>
                  </a:lnTo>
                  <a:lnTo>
                    <a:pt x="102" y="846"/>
                  </a:lnTo>
                  <a:lnTo>
                    <a:pt x="102" y="848"/>
                  </a:lnTo>
                  <a:lnTo>
                    <a:pt x="102" y="850"/>
                  </a:lnTo>
                  <a:lnTo>
                    <a:pt x="100" y="850"/>
                  </a:lnTo>
                  <a:lnTo>
                    <a:pt x="98" y="850"/>
                  </a:lnTo>
                  <a:lnTo>
                    <a:pt x="96" y="850"/>
                  </a:lnTo>
                  <a:lnTo>
                    <a:pt x="96" y="848"/>
                  </a:lnTo>
                  <a:lnTo>
                    <a:pt x="95" y="848"/>
                  </a:lnTo>
                  <a:lnTo>
                    <a:pt x="93" y="846"/>
                  </a:lnTo>
                  <a:lnTo>
                    <a:pt x="89" y="846"/>
                  </a:lnTo>
                  <a:lnTo>
                    <a:pt x="89" y="844"/>
                  </a:lnTo>
                  <a:lnTo>
                    <a:pt x="87" y="844"/>
                  </a:lnTo>
                  <a:lnTo>
                    <a:pt x="89" y="842"/>
                  </a:lnTo>
                  <a:lnTo>
                    <a:pt x="89" y="838"/>
                  </a:lnTo>
                  <a:lnTo>
                    <a:pt x="91" y="838"/>
                  </a:lnTo>
                  <a:lnTo>
                    <a:pt x="91" y="836"/>
                  </a:lnTo>
                  <a:lnTo>
                    <a:pt x="89" y="836"/>
                  </a:lnTo>
                  <a:lnTo>
                    <a:pt x="89" y="834"/>
                  </a:lnTo>
                  <a:lnTo>
                    <a:pt x="87" y="834"/>
                  </a:lnTo>
                  <a:lnTo>
                    <a:pt x="85" y="834"/>
                  </a:lnTo>
                  <a:lnTo>
                    <a:pt x="83" y="834"/>
                  </a:lnTo>
                  <a:lnTo>
                    <a:pt x="83" y="832"/>
                  </a:lnTo>
                  <a:lnTo>
                    <a:pt x="81" y="832"/>
                  </a:lnTo>
                  <a:lnTo>
                    <a:pt x="79" y="830"/>
                  </a:lnTo>
                  <a:lnTo>
                    <a:pt x="77" y="830"/>
                  </a:lnTo>
                  <a:lnTo>
                    <a:pt x="77" y="828"/>
                  </a:lnTo>
                  <a:lnTo>
                    <a:pt x="75" y="828"/>
                  </a:lnTo>
                  <a:lnTo>
                    <a:pt x="73" y="828"/>
                  </a:lnTo>
                  <a:lnTo>
                    <a:pt x="73" y="826"/>
                  </a:lnTo>
                  <a:lnTo>
                    <a:pt x="71" y="826"/>
                  </a:lnTo>
                  <a:lnTo>
                    <a:pt x="71" y="824"/>
                  </a:lnTo>
                  <a:lnTo>
                    <a:pt x="69" y="824"/>
                  </a:lnTo>
                  <a:lnTo>
                    <a:pt x="67" y="824"/>
                  </a:lnTo>
                  <a:lnTo>
                    <a:pt x="67" y="822"/>
                  </a:lnTo>
                  <a:lnTo>
                    <a:pt x="65" y="822"/>
                  </a:lnTo>
                  <a:lnTo>
                    <a:pt x="63" y="822"/>
                  </a:lnTo>
                  <a:lnTo>
                    <a:pt x="61" y="822"/>
                  </a:lnTo>
                  <a:lnTo>
                    <a:pt x="61" y="820"/>
                  </a:lnTo>
                  <a:lnTo>
                    <a:pt x="59" y="820"/>
                  </a:lnTo>
                  <a:lnTo>
                    <a:pt x="59" y="818"/>
                  </a:lnTo>
                  <a:lnTo>
                    <a:pt x="59" y="816"/>
                  </a:lnTo>
                  <a:lnTo>
                    <a:pt x="57" y="816"/>
                  </a:lnTo>
                  <a:lnTo>
                    <a:pt x="55" y="816"/>
                  </a:lnTo>
                  <a:lnTo>
                    <a:pt x="55" y="814"/>
                  </a:lnTo>
                  <a:lnTo>
                    <a:pt x="53" y="814"/>
                  </a:lnTo>
                  <a:lnTo>
                    <a:pt x="53" y="812"/>
                  </a:lnTo>
                  <a:lnTo>
                    <a:pt x="51" y="812"/>
                  </a:lnTo>
                  <a:lnTo>
                    <a:pt x="51" y="810"/>
                  </a:lnTo>
                  <a:lnTo>
                    <a:pt x="49" y="810"/>
                  </a:lnTo>
                  <a:lnTo>
                    <a:pt x="49" y="808"/>
                  </a:lnTo>
                  <a:lnTo>
                    <a:pt x="47" y="808"/>
                  </a:lnTo>
                  <a:lnTo>
                    <a:pt x="47" y="810"/>
                  </a:lnTo>
                  <a:lnTo>
                    <a:pt x="45" y="810"/>
                  </a:lnTo>
                  <a:lnTo>
                    <a:pt x="43" y="810"/>
                  </a:lnTo>
                  <a:lnTo>
                    <a:pt x="41" y="810"/>
                  </a:lnTo>
                  <a:lnTo>
                    <a:pt x="39" y="810"/>
                  </a:lnTo>
                  <a:lnTo>
                    <a:pt x="37" y="810"/>
                  </a:lnTo>
                  <a:lnTo>
                    <a:pt x="35" y="810"/>
                  </a:lnTo>
                  <a:lnTo>
                    <a:pt x="33" y="810"/>
                  </a:lnTo>
                  <a:lnTo>
                    <a:pt x="33" y="808"/>
                  </a:lnTo>
                  <a:lnTo>
                    <a:pt x="31" y="808"/>
                  </a:lnTo>
                  <a:lnTo>
                    <a:pt x="29" y="808"/>
                  </a:lnTo>
                  <a:lnTo>
                    <a:pt x="27" y="808"/>
                  </a:lnTo>
                  <a:lnTo>
                    <a:pt x="26" y="808"/>
                  </a:lnTo>
                  <a:lnTo>
                    <a:pt x="24" y="808"/>
                  </a:lnTo>
                  <a:lnTo>
                    <a:pt x="22" y="808"/>
                  </a:lnTo>
                  <a:lnTo>
                    <a:pt x="20" y="808"/>
                  </a:lnTo>
                  <a:lnTo>
                    <a:pt x="18" y="808"/>
                  </a:lnTo>
                  <a:lnTo>
                    <a:pt x="16" y="808"/>
                  </a:lnTo>
                  <a:lnTo>
                    <a:pt x="14" y="810"/>
                  </a:lnTo>
                  <a:lnTo>
                    <a:pt x="12" y="810"/>
                  </a:lnTo>
                  <a:lnTo>
                    <a:pt x="10" y="810"/>
                  </a:lnTo>
                  <a:lnTo>
                    <a:pt x="8" y="810"/>
                  </a:lnTo>
                  <a:lnTo>
                    <a:pt x="6" y="810"/>
                  </a:lnTo>
                  <a:lnTo>
                    <a:pt x="6" y="812"/>
                  </a:lnTo>
                  <a:lnTo>
                    <a:pt x="4" y="812"/>
                  </a:lnTo>
                  <a:lnTo>
                    <a:pt x="2" y="812"/>
                  </a:lnTo>
                  <a:lnTo>
                    <a:pt x="2" y="810"/>
                  </a:lnTo>
                  <a:lnTo>
                    <a:pt x="2" y="808"/>
                  </a:lnTo>
                  <a:lnTo>
                    <a:pt x="0" y="808"/>
                  </a:lnTo>
                  <a:lnTo>
                    <a:pt x="2" y="808"/>
                  </a:lnTo>
                  <a:lnTo>
                    <a:pt x="4" y="806"/>
                  </a:lnTo>
                  <a:lnTo>
                    <a:pt x="6" y="806"/>
                  </a:lnTo>
                  <a:lnTo>
                    <a:pt x="6" y="805"/>
                  </a:lnTo>
                  <a:lnTo>
                    <a:pt x="8" y="805"/>
                  </a:lnTo>
                  <a:lnTo>
                    <a:pt x="8" y="803"/>
                  </a:lnTo>
                  <a:lnTo>
                    <a:pt x="10" y="803"/>
                  </a:lnTo>
                  <a:lnTo>
                    <a:pt x="10" y="801"/>
                  </a:lnTo>
                  <a:lnTo>
                    <a:pt x="12" y="801"/>
                  </a:lnTo>
                  <a:lnTo>
                    <a:pt x="12" y="799"/>
                  </a:lnTo>
                  <a:lnTo>
                    <a:pt x="14" y="799"/>
                  </a:lnTo>
                  <a:lnTo>
                    <a:pt x="14" y="801"/>
                  </a:lnTo>
                  <a:lnTo>
                    <a:pt x="16" y="801"/>
                  </a:lnTo>
                  <a:lnTo>
                    <a:pt x="16" y="799"/>
                  </a:lnTo>
                  <a:lnTo>
                    <a:pt x="16" y="797"/>
                  </a:lnTo>
                  <a:lnTo>
                    <a:pt x="18" y="797"/>
                  </a:lnTo>
                  <a:lnTo>
                    <a:pt x="20" y="797"/>
                  </a:lnTo>
                  <a:lnTo>
                    <a:pt x="20" y="795"/>
                  </a:lnTo>
                  <a:lnTo>
                    <a:pt x="22" y="795"/>
                  </a:lnTo>
                  <a:lnTo>
                    <a:pt x="22" y="793"/>
                  </a:lnTo>
                  <a:lnTo>
                    <a:pt x="24" y="793"/>
                  </a:lnTo>
                  <a:lnTo>
                    <a:pt x="24" y="791"/>
                  </a:lnTo>
                  <a:lnTo>
                    <a:pt x="26" y="791"/>
                  </a:lnTo>
                  <a:lnTo>
                    <a:pt x="26" y="789"/>
                  </a:lnTo>
                  <a:lnTo>
                    <a:pt x="24" y="789"/>
                  </a:lnTo>
                  <a:lnTo>
                    <a:pt x="24" y="787"/>
                  </a:lnTo>
                  <a:lnTo>
                    <a:pt x="24" y="785"/>
                  </a:lnTo>
                  <a:lnTo>
                    <a:pt x="26" y="785"/>
                  </a:lnTo>
                  <a:lnTo>
                    <a:pt x="27" y="785"/>
                  </a:lnTo>
                  <a:lnTo>
                    <a:pt x="29" y="785"/>
                  </a:lnTo>
                  <a:lnTo>
                    <a:pt x="31" y="785"/>
                  </a:lnTo>
                  <a:lnTo>
                    <a:pt x="31" y="783"/>
                  </a:lnTo>
                  <a:lnTo>
                    <a:pt x="31" y="781"/>
                  </a:lnTo>
                  <a:lnTo>
                    <a:pt x="33" y="779"/>
                  </a:lnTo>
                  <a:lnTo>
                    <a:pt x="31" y="779"/>
                  </a:lnTo>
                  <a:lnTo>
                    <a:pt x="33" y="777"/>
                  </a:lnTo>
                  <a:lnTo>
                    <a:pt x="35" y="777"/>
                  </a:lnTo>
                  <a:lnTo>
                    <a:pt x="37" y="777"/>
                  </a:lnTo>
                  <a:lnTo>
                    <a:pt x="39" y="777"/>
                  </a:lnTo>
                  <a:lnTo>
                    <a:pt x="39" y="775"/>
                  </a:lnTo>
                  <a:lnTo>
                    <a:pt x="41" y="773"/>
                  </a:lnTo>
                  <a:lnTo>
                    <a:pt x="43" y="773"/>
                  </a:lnTo>
                  <a:lnTo>
                    <a:pt x="43" y="771"/>
                  </a:lnTo>
                  <a:lnTo>
                    <a:pt x="45" y="771"/>
                  </a:lnTo>
                  <a:lnTo>
                    <a:pt x="45" y="769"/>
                  </a:lnTo>
                  <a:lnTo>
                    <a:pt x="45" y="767"/>
                  </a:lnTo>
                  <a:lnTo>
                    <a:pt x="45" y="765"/>
                  </a:lnTo>
                  <a:lnTo>
                    <a:pt x="47" y="767"/>
                  </a:lnTo>
                  <a:lnTo>
                    <a:pt x="49" y="765"/>
                  </a:lnTo>
                  <a:lnTo>
                    <a:pt x="51" y="765"/>
                  </a:lnTo>
                  <a:lnTo>
                    <a:pt x="53" y="765"/>
                  </a:lnTo>
                  <a:lnTo>
                    <a:pt x="53" y="763"/>
                  </a:lnTo>
                  <a:lnTo>
                    <a:pt x="55" y="763"/>
                  </a:lnTo>
                  <a:lnTo>
                    <a:pt x="55" y="765"/>
                  </a:lnTo>
                  <a:lnTo>
                    <a:pt x="57" y="765"/>
                  </a:lnTo>
                  <a:lnTo>
                    <a:pt x="57" y="763"/>
                  </a:lnTo>
                  <a:lnTo>
                    <a:pt x="59" y="765"/>
                  </a:lnTo>
                  <a:lnTo>
                    <a:pt x="61" y="765"/>
                  </a:lnTo>
                  <a:lnTo>
                    <a:pt x="63" y="765"/>
                  </a:lnTo>
                  <a:lnTo>
                    <a:pt x="65" y="765"/>
                  </a:lnTo>
                  <a:lnTo>
                    <a:pt x="65" y="763"/>
                  </a:lnTo>
                  <a:lnTo>
                    <a:pt x="65" y="761"/>
                  </a:lnTo>
                  <a:lnTo>
                    <a:pt x="65" y="759"/>
                  </a:lnTo>
                  <a:lnTo>
                    <a:pt x="65" y="757"/>
                  </a:lnTo>
                  <a:lnTo>
                    <a:pt x="65" y="755"/>
                  </a:lnTo>
                  <a:lnTo>
                    <a:pt x="67" y="755"/>
                  </a:lnTo>
                  <a:lnTo>
                    <a:pt x="67" y="753"/>
                  </a:lnTo>
                  <a:lnTo>
                    <a:pt x="67" y="755"/>
                  </a:lnTo>
                  <a:lnTo>
                    <a:pt x="69" y="753"/>
                  </a:lnTo>
                  <a:lnTo>
                    <a:pt x="71" y="753"/>
                  </a:lnTo>
                  <a:lnTo>
                    <a:pt x="71" y="755"/>
                  </a:lnTo>
                  <a:lnTo>
                    <a:pt x="73" y="755"/>
                  </a:lnTo>
                  <a:lnTo>
                    <a:pt x="73" y="757"/>
                  </a:lnTo>
                  <a:lnTo>
                    <a:pt x="75" y="757"/>
                  </a:lnTo>
                  <a:lnTo>
                    <a:pt x="77" y="757"/>
                  </a:lnTo>
                  <a:lnTo>
                    <a:pt x="77" y="755"/>
                  </a:lnTo>
                  <a:lnTo>
                    <a:pt x="77" y="753"/>
                  </a:lnTo>
                  <a:lnTo>
                    <a:pt x="79" y="753"/>
                  </a:lnTo>
                  <a:lnTo>
                    <a:pt x="79" y="751"/>
                  </a:lnTo>
                  <a:lnTo>
                    <a:pt x="77" y="749"/>
                  </a:lnTo>
                  <a:lnTo>
                    <a:pt x="79" y="749"/>
                  </a:lnTo>
                  <a:lnTo>
                    <a:pt x="81" y="749"/>
                  </a:lnTo>
                  <a:lnTo>
                    <a:pt x="81" y="747"/>
                  </a:lnTo>
                  <a:lnTo>
                    <a:pt x="79" y="747"/>
                  </a:lnTo>
                  <a:lnTo>
                    <a:pt x="79" y="745"/>
                  </a:lnTo>
                  <a:lnTo>
                    <a:pt x="81" y="745"/>
                  </a:lnTo>
                  <a:lnTo>
                    <a:pt x="81" y="743"/>
                  </a:lnTo>
                  <a:lnTo>
                    <a:pt x="81" y="741"/>
                  </a:lnTo>
                  <a:lnTo>
                    <a:pt x="81" y="739"/>
                  </a:lnTo>
                  <a:lnTo>
                    <a:pt x="79" y="738"/>
                  </a:lnTo>
                  <a:lnTo>
                    <a:pt x="79" y="736"/>
                  </a:lnTo>
                  <a:lnTo>
                    <a:pt x="81" y="736"/>
                  </a:lnTo>
                  <a:lnTo>
                    <a:pt x="83" y="736"/>
                  </a:lnTo>
                  <a:lnTo>
                    <a:pt x="83" y="734"/>
                  </a:lnTo>
                  <a:lnTo>
                    <a:pt x="85" y="732"/>
                  </a:lnTo>
                  <a:lnTo>
                    <a:pt x="85" y="730"/>
                  </a:lnTo>
                  <a:lnTo>
                    <a:pt x="87" y="730"/>
                  </a:lnTo>
                  <a:lnTo>
                    <a:pt x="87" y="728"/>
                  </a:lnTo>
                  <a:lnTo>
                    <a:pt x="89" y="728"/>
                  </a:lnTo>
                  <a:lnTo>
                    <a:pt x="91" y="728"/>
                  </a:lnTo>
                  <a:lnTo>
                    <a:pt x="93" y="728"/>
                  </a:lnTo>
                  <a:lnTo>
                    <a:pt x="95" y="726"/>
                  </a:lnTo>
                  <a:lnTo>
                    <a:pt x="96" y="726"/>
                  </a:lnTo>
                  <a:lnTo>
                    <a:pt x="96" y="724"/>
                  </a:lnTo>
                  <a:lnTo>
                    <a:pt x="98" y="724"/>
                  </a:lnTo>
                  <a:lnTo>
                    <a:pt x="100" y="724"/>
                  </a:lnTo>
                  <a:lnTo>
                    <a:pt x="102" y="722"/>
                  </a:lnTo>
                  <a:lnTo>
                    <a:pt x="104" y="722"/>
                  </a:lnTo>
                  <a:lnTo>
                    <a:pt x="104" y="720"/>
                  </a:lnTo>
                  <a:lnTo>
                    <a:pt x="106" y="720"/>
                  </a:lnTo>
                  <a:lnTo>
                    <a:pt x="110" y="718"/>
                  </a:lnTo>
                  <a:lnTo>
                    <a:pt x="110" y="716"/>
                  </a:lnTo>
                  <a:lnTo>
                    <a:pt x="110" y="714"/>
                  </a:lnTo>
                  <a:lnTo>
                    <a:pt x="108" y="714"/>
                  </a:lnTo>
                  <a:lnTo>
                    <a:pt x="106" y="712"/>
                  </a:lnTo>
                  <a:lnTo>
                    <a:pt x="104" y="710"/>
                  </a:lnTo>
                  <a:lnTo>
                    <a:pt x="104" y="708"/>
                  </a:lnTo>
                  <a:lnTo>
                    <a:pt x="104" y="706"/>
                  </a:lnTo>
                  <a:lnTo>
                    <a:pt x="104" y="704"/>
                  </a:lnTo>
                  <a:lnTo>
                    <a:pt x="104" y="702"/>
                  </a:lnTo>
                  <a:lnTo>
                    <a:pt x="102" y="702"/>
                  </a:lnTo>
                  <a:lnTo>
                    <a:pt x="102" y="700"/>
                  </a:lnTo>
                  <a:lnTo>
                    <a:pt x="102" y="698"/>
                  </a:lnTo>
                  <a:lnTo>
                    <a:pt x="100" y="696"/>
                  </a:lnTo>
                  <a:lnTo>
                    <a:pt x="100" y="694"/>
                  </a:lnTo>
                  <a:lnTo>
                    <a:pt x="98" y="694"/>
                  </a:lnTo>
                  <a:lnTo>
                    <a:pt x="96" y="694"/>
                  </a:lnTo>
                  <a:lnTo>
                    <a:pt x="95" y="694"/>
                  </a:lnTo>
                  <a:lnTo>
                    <a:pt x="93" y="694"/>
                  </a:lnTo>
                  <a:lnTo>
                    <a:pt x="93" y="696"/>
                  </a:lnTo>
                  <a:lnTo>
                    <a:pt x="91" y="698"/>
                  </a:lnTo>
                  <a:lnTo>
                    <a:pt x="87" y="702"/>
                  </a:lnTo>
                  <a:lnTo>
                    <a:pt x="87" y="700"/>
                  </a:lnTo>
                  <a:lnTo>
                    <a:pt x="85" y="698"/>
                  </a:lnTo>
                  <a:lnTo>
                    <a:pt x="85" y="696"/>
                  </a:lnTo>
                  <a:lnTo>
                    <a:pt x="83" y="694"/>
                  </a:lnTo>
                  <a:lnTo>
                    <a:pt x="83" y="692"/>
                  </a:lnTo>
                  <a:lnTo>
                    <a:pt x="83" y="690"/>
                  </a:lnTo>
                  <a:lnTo>
                    <a:pt x="83" y="688"/>
                  </a:lnTo>
                  <a:lnTo>
                    <a:pt x="85" y="686"/>
                  </a:lnTo>
                  <a:lnTo>
                    <a:pt x="85" y="684"/>
                  </a:lnTo>
                  <a:lnTo>
                    <a:pt x="87" y="680"/>
                  </a:lnTo>
                  <a:lnTo>
                    <a:pt x="87" y="678"/>
                  </a:lnTo>
                  <a:lnTo>
                    <a:pt x="87" y="676"/>
                  </a:lnTo>
                  <a:lnTo>
                    <a:pt x="87" y="672"/>
                  </a:lnTo>
                  <a:lnTo>
                    <a:pt x="89" y="671"/>
                  </a:lnTo>
                  <a:lnTo>
                    <a:pt x="89" y="669"/>
                  </a:lnTo>
                  <a:lnTo>
                    <a:pt x="89" y="667"/>
                  </a:lnTo>
                  <a:lnTo>
                    <a:pt x="89" y="665"/>
                  </a:lnTo>
                  <a:lnTo>
                    <a:pt x="89" y="663"/>
                  </a:lnTo>
                  <a:lnTo>
                    <a:pt x="89" y="661"/>
                  </a:lnTo>
                  <a:lnTo>
                    <a:pt x="89" y="659"/>
                  </a:lnTo>
                  <a:lnTo>
                    <a:pt x="89" y="657"/>
                  </a:lnTo>
                  <a:lnTo>
                    <a:pt x="89" y="655"/>
                  </a:lnTo>
                  <a:lnTo>
                    <a:pt x="89" y="653"/>
                  </a:lnTo>
                  <a:lnTo>
                    <a:pt x="89" y="651"/>
                  </a:lnTo>
                  <a:lnTo>
                    <a:pt x="89" y="649"/>
                  </a:lnTo>
                  <a:lnTo>
                    <a:pt x="89" y="647"/>
                  </a:lnTo>
                  <a:lnTo>
                    <a:pt x="89" y="645"/>
                  </a:lnTo>
                  <a:lnTo>
                    <a:pt x="87" y="643"/>
                  </a:lnTo>
                  <a:lnTo>
                    <a:pt x="87" y="641"/>
                  </a:lnTo>
                  <a:lnTo>
                    <a:pt x="87" y="639"/>
                  </a:lnTo>
                  <a:lnTo>
                    <a:pt x="87" y="637"/>
                  </a:lnTo>
                  <a:lnTo>
                    <a:pt x="85" y="637"/>
                  </a:lnTo>
                  <a:lnTo>
                    <a:pt x="85" y="635"/>
                  </a:lnTo>
                  <a:lnTo>
                    <a:pt x="83" y="629"/>
                  </a:lnTo>
                  <a:lnTo>
                    <a:pt x="83" y="627"/>
                  </a:lnTo>
                  <a:lnTo>
                    <a:pt x="83" y="625"/>
                  </a:lnTo>
                  <a:lnTo>
                    <a:pt x="83" y="623"/>
                  </a:lnTo>
                  <a:lnTo>
                    <a:pt x="81" y="623"/>
                  </a:lnTo>
                  <a:lnTo>
                    <a:pt x="81" y="621"/>
                  </a:lnTo>
                  <a:lnTo>
                    <a:pt x="81" y="619"/>
                  </a:lnTo>
                  <a:lnTo>
                    <a:pt x="81" y="617"/>
                  </a:lnTo>
                  <a:lnTo>
                    <a:pt x="81" y="615"/>
                  </a:lnTo>
                  <a:lnTo>
                    <a:pt x="81" y="613"/>
                  </a:lnTo>
                  <a:lnTo>
                    <a:pt x="81" y="611"/>
                  </a:lnTo>
                  <a:lnTo>
                    <a:pt x="79" y="607"/>
                  </a:lnTo>
                  <a:lnTo>
                    <a:pt x="79" y="605"/>
                  </a:lnTo>
                  <a:lnTo>
                    <a:pt x="79" y="604"/>
                  </a:lnTo>
                  <a:lnTo>
                    <a:pt x="79" y="602"/>
                  </a:lnTo>
                  <a:lnTo>
                    <a:pt x="79" y="600"/>
                  </a:lnTo>
                  <a:lnTo>
                    <a:pt x="79" y="598"/>
                  </a:lnTo>
                  <a:lnTo>
                    <a:pt x="79" y="596"/>
                  </a:lnTo>
                  <a:lnTo>
                    <a:pt x="79" y="594"/>
                  </a:lnTo>
                  <a:lnTo>
                    <a:pt x="79" y="592"/>
                  </a:lnTo>
                  <a:lnTo>
                    <a:pt x="79" y="590"/>
                  </a:lnTo>
                  <a:lnTo>
                    <a:pt x="81" y="588"/>
                  </a:lnTo>
                  <a:lnTo>
                    <a:pt x="81" y="586"/>
                  </a:lnTo>
                  <a:lnTo>
                    <a:pt x="79" y="584"/>
                  </a:lnTo>
                  <a:lnTo>
                    <a:pt x="79" y="582"/>
                  </a:lnTo>
                  <a:lnTo>
                    <a:pt x="79" y="580"/>
                  </a:lnTo>
                  <a:lnTo>
                    <a:pt x="79" y="578"/>
                  </a:lnTo>
                  <a:lnTo>
                    <a:pt x="81" y="578"/>
                  </a:lnTo>
                  <a:lnTo>
                    <a:pt x="83" y="580"/>
                  </a:lnTo>
                  <a:lnTo>
                    <a:pt x="85" y="580"/>
                  </a:lnTo>
                  <a:lnTo>
                    <a:pt x="87" y="580"/>
                  </a:lnTo>
                  <a:lnTo>
                    <a:pt x="91" y="580"/>
                  </a:lnTo>
                  <a:lnTo>
                    <a:pt x="96" y="582"/>
                  </a:lnTo>
                  <a:lnTo>
                    <a:pt x="98" y="582"/>
                  </a:lnTo>
                  <a:lnTo>
                    <a:pt x="98" y="580"/>
                  </a:lnTo>
                  <a:lnTo>
                    <a:pt x="100" y="580"/>
                  </a:lnTo>
                  <a:lnTo>
                    <a:pt x="102" y="580"/>
                  </a:lnTo>
                  <a:lnTo>
                    <a:pt x="104" y="580"/>
                  </a:lnTo>
                  <a:lnTo>
                    <a:pt x="106" y="580"/>
                  </a:lnTo>
                  <a:lnTo>
                    <a:pt x="108" y="580"/>
                  </a:lnTo>
                  <a:lnTo>
                    <a:pt x="110" y="580"/>
                  </a:lnTo>
                  <a:lnTo>
                    <a:pt x="110" y="582"/>
                  </a:lnTo>
                  <a:lnTo>
                    <a:pt x="112" y="582"/>
                  </a:lnTo>
                  <a:lnTo>
                    <a:pt x="114" y="582"/>
                  </a:lnTo>
                  <a:lnTo>
                    <a:pt x="114" y="580"/>
                  </a:lnTo>
                  <a:lnTo>
                    <a:pt x="116" y="580"/>
                  </a:lnTo>
                  <a:lnTo>
                    <a:pt x="118" y="580"/>
                  </a:lnTo>
                  <a:lnTo>
                    <a:pt x="118" y="582"/>
                  </a:lnTo>
                  <a:lnTo>
                    <a:pt x="118" y="584"/>
                  </a:lnTo>
                  <a:lnTo>
                    <a:pt x="118" y="586"/>
                  </a:lnTo>
                  <a:lnTo>
                    <a:pt x="120" y="586"/>
                  </a:lnTo>
                  <a:lnTo>
                    <a:pt x="122" y="586"/>
                  </a:lnTo>
                  <a:lnTo>
                    <a:pt x="124" y="586"/>
                  </a:lnTo>
                  <a:lnTo>
                    <a:pt x="126" y="586"/>
                  </a:lnTo>
                  <a:lnTo>
                    <a:pt x="128" y="586"/>
                  </a:lnTo>
                  <a:lnTo>
                    <a:pt x="128" y="588"/>
                  </a:lnTo>
                  <a:lnTo>
                    <a:pt x="130" y="590"/>
                  </a:lnTo>
                  <a:lnTo>
                    <a:pt x="130" y="592"/>
                  </a:lnTo>
                  <a:lnTo>
                    <a:pt x="132" y="592"/>
                  </a:lnTo>
                  <a:lnTo>
                    <a:pt x="134" y="592"/>
                  </a:lnTo>
                  <a:lnTo>
                    <a:pt x="136" y="594"/>
                  </a:lnTo>
                  <a:lnTo>
                    <a:pt x="140" y="594"/>
                  </a:lnTo>
                  <a:lnTo>
                    <a:pt x="142" y="596"/>
                  </a:lnTo>
                  <a:lnTo>
                    <a:pt x="144" y="596"/>
                  </a:lnTo>
                  <a:lnTo>
                    <a:pt x="146" y="596"/>
                  </a:lnTo>
                  <a:lnTo>
                    <a:pt x="146" y="598"/>
                  </a:lnTo>
                  <a:lnTo>
                    <a:pt x="150" y="598"/>
                  </a:lnTo>
                  <a:lnTo>
                    <a:pt x="152" y="598"/>
                  </a:lnTo>
                  <a:lnTo>
                    <a:pt x="154" y="600"/>
                  </a:lnTo>
                  <a:lnTo>
                    <a:pt x="158" y="602"/>
                  </a:lnTo>
                  <a:lnTo>
                    <a:pt x="162" y="602"/>
                  </a:lnTo>
                  <a:lnTo>
                    <a:pt x="162" y="600"/>
                  </a:lnTo>
                  <a:lnTo>
                    <a:pt x="160" y="598"/>
                  </a:lnTo>
                  <a:lnTo>
                    <a:pt x="160" y="594"/>
                  </a:lnTo>
                  <a:lnTo>
                    <a:pt x="160" y="592"/>
                  </a:lnTo>
                  <a:lnTo>
                    <a:pt x="160" y="590"/>
                  </a:lnTo>
                  <a:lnTo>
                    <a:pt x="160" y="588"/>
                  </a:lnTo>
                  <a:lnTo>
                    <a:pt x="160" y="586"/>
                  </a:lnTo>
                  <a:lnTo>
                    <a:pt x="158" y="586"/>
                  </a:lnTo>
                  <a:lnTo>
                    <a:pt x="158" y="584"/>
                  </a:lnTo>
                  <a:lnTo>
                    <a:pt x="158" y="582"/>
                  </a:lnTo>
                  <a:lnTo>
                    <a:pt x="156" y="578"/>
                  </a:lnTo>
                  <a:lnTo>
                    <a:pt x="156" y="576"/>
                  </a:lnTo>
                  <a:lnTo>
                    <a:pt x="156" y="574"/>
                  </a:lnTo>
                  <a:lnTo>
                    <a:pt x="156" y="572"/>
                  </a:lnTo>
                  <a:lnTo>
                    <a:pt x="158" y="570"/>
                  </a:lnTo>
                  <a:lnTo>
                    <a:pt x="158" y="568"/>
                  </a:lnTo>
                  <a:lnTo>
                    <a:pt x="160" y="568"/>
                  </a:lnTo>
                  <a:lnTo>
                    <a:pt x="162" y="568"/>
                  </a:lnTo>
                  <a:lnTo>
                    <a:pt x="165" y="566"/>
                  </a:lnTo>
                  <a:lnTo>
                    <a:pt x="167" y="564"/>
                  </a:lnTo>
                  <a:lnTo>
                    <a:pt x="169" y="562"/>
                  </a:lnTo>
                  <a:lnTo>
                    <a:pt x="171" y="562"/>
                  </a:lnTo>
                  <a:lnTo>
                    <a:pt x="171" y="560"/>
                  </a:lnTo>
                  <a:lnTo>
                    <a:pt x="175" y="558"/>
                  </a:lnTo>
                  <a:lnTo>
                    <a:pt x="175" y="556"/>
                  </a:lnTo>
                  <a:lnTo>
                    <a:pt x="177" y="556"/>
                  </a:lnTo>
                  <a:lnTo>
                    <a:pt x="179" y="554"/>
                  </a:lnTo>
                  <a:lnTo>
                    <a:pt x="181" y="552"/>
                  </a:lnTo>
                  <a:lnTo>
                    <a:pt x="185" y="550"/>
                  </a:lnTo>
                  <a:lnTo>
                    <a:pt x="185" y="548"/>
                  </a:lnTo>
                  <a:lnTo>
                    <a:pt x="185" y="546"/>
                  </a:lnTo>
                  <a:lnTo>
                    <a:pt x="183" y="544"/>
                  </a:lnTo>
                  <a:lnTo>
                    <a:pt x="183" y="542"/>
                  </a:lnTo>
                  <a:lnTo>
                    <a:pt x="183" y="540"/>
                  </a:lnTo>
                  <a:lnTo>
                    <a:pt x="183" y="535"/>
                  </a:lnTo>
                  <a:lnTo>
                    <a:pt x="185" y="535"/>
                  </a:lnTo>
                  <a:lnTo>
                    <a:pt x="185" y="533"/>
                  </a:lnTo>
                  <a:lnTo>
                    <a:pt x="187" y="533"/>
                  </a:lnTo>
                  <a:lnTo>
                    <a:pt x="189" y="533"/>
                  </a:lnTo>
                  <a:lnTo>
                    <a:pt x="189" y="531"/>
                  </a:lnTo>
                  <a:lnTo>
                    <a:pt x="191" y="531"/>
                  </a:lnTo>
                  <a:lnTo>
                    <a:pt x="193" y="529"/>
                  </a:lnTo>
                  <a:lnTo>
                    <a:pt x="195" y="529"/>
                  </a:lnTo>
                  <a:lnTo>
                    <a:pt x="195" y="527"/>
                  </a:lnTo>
                  <a:lnTo>
                    <a:pt x="197" y="527"/>
                  </a:lnTo>
                  <a:lnTo>
                    <a:pt x="197" y="525"/>
                  </a:lnTo>
                  <a:lnTo>
                    <a:pt x="199" y="525"/>
                  </a:lnTo>
                  <a:lnTo>
                    <a:pt x="197" y="523"/>
                  </a:lnTo>
                  <a:lnTo>
                    <a:pt x="197" y="521"/>
                  </a:lnTo>
                  <a:lnTo>
                    <a:pt x="195" y="519"/>
                  </a:lnTo>
                  <a:lnTo>
                    <a:pt x="193" y="517"/>
                  </a:lnTo>
                  <a:lnTo>
                    <a:pt x="189" y="515"/>
                  </a:lnTo>
                  <a:lnTo>
                    <a:pt x="189" y="513"/>
                  </a:lnTo>
                  <a:lnTo>
                    <a:pt x="187" y="511"/>
                  </a:lnTo>
                  <a:lnTo>
                    <a:pt x="187" y="509"/>
                  </a:lnTo>
                  <a:lnTo>
                    <a:pt x="187" y="507"/>
                  </a:lnTo>
                  <a:lnTo>
                    <a:pt x="187" y="505"/>
                  </a:lnTo>
                  <a:lnTo>
                    <a:pt x="189" y="503"/>
                  </a:lnTo>
                  <a:lnTo>
                    <a:pt x="189" y="501"/>
                  </a:lnTo>
                  <a:lnTo>
                    <a:pt x="191" y="499"/>
                  </a:lnTo>
                  <a:lnTo>
                    <a:pt x="191" y="497"/>
                  </a:lnTo>
                  <a:lnTo>
                    <a:pt x="193" y="497"/>
                  </a:lnTo>
                  <a:lnTo>
                    <a:pt x="193" y="495"/>
                  </a:lnTo>
                  <a:lnTo>
                    <a:pt x="195" y="493"/>
                  </a:lnTo>
                  <a:lnTo>
                    <a:pt x="195" y="491"/>
                  </a:lnTo>
                  <a:lnTo>
                    <a:pt x="197" y="489"/>
                  </a:lnTo>
                  <a:lnTo>
                    <a:pt x="197" y="487"/>
                  </a:lnTo>
                  <a:lnTo>
                    <a:pt x="197" y="485"/>
                  </a:lnTo>
                  <a:lnTo>
                    <a:pt x="197" y="483"/>
                  </a:lnTo>
                  <a:lnTo>
                    <a:pt x="195" y="483"/>
                  </a:lnTo>
                  <a:lnTo>
                    <a:pt x="195" y="481"/>
                  </a:lnTo>
                  <a:lnTo>
                    <a:pt x="193" y="481"/>
                  </a:lnTo>
                  <a:lnTo>
                    <a:pt x="191" y="481"/>
                  </a:lnTo>
                  <a:lnTo>
                    <a:pt x="191" y="479"/>
                  </a:lnTo>
                  <a:lnTo>
                    <a:pt x="189" y="479"/>
                  </a:lnTo>
                  <a:lnTo>
                    <a:pt x="189" y="477"/>
                  </a:lnTo>
                  <a:lnTo>
                    <a:pt x="191" y="475"/>
                  </a:lnTo>
                  <a:lnTo>
                    <a:pt x="191" y="473"/>
                  </a:lnTo>
                  <a:lnTo>
                    <a:pt x="193" y="473"/>
                  </a:lnTo>
                  <a:lnTo>
                    <a:pt x="193" y="471"/>
                  </a:lnTo>
                  <a:lnTo>
                    <a:pt x="193" y="470"/>
                  </a:lnTo>
                  <a:lnTo>
                    <a:pt x="195" y="470"/>
                  </a:lnTo>
                  <a:lnTo>
                    <a:pt x="195" y="468"/>
                  </a:lnTo>
                  <a:lnTo>
                    <a:pt x="195" y="466"/>
                  </a:lnTo>
                  <a:lnTo>
                    <a:pt x="197" y="464"/>
                  </a:lnTo>
                  <a:lnTo>
                    <a:pt x="197" y="462"/>
                  </a:lnTo>
                  <a:lnTo>
                    <a:pt x="197" y="460"/>
                  </a:lnTo>
                  <a:lnTo>
                    <a:pt x="199" y="458"/>
                  </a:lnTo>
                  <a:lnTo>
                    <a:pt x="199" y="456"/>
                  </a:lnTo>
                  <a:lnTo>
                    <a:pt x="201" y="454"/>
                  </a:lnTo>
                  <a:lnTo>
                    <a:pt x="201" y="452"/>
                  </a:lnTo>
                  <a:lnTo>
                    <a:pt x="201" y="450"/>
                  </a:lnTo>
                  <a:lnTo>
                    <a:pt x="203" y="450"/>
                  </a:lnTo>
                  <a:lnTo>
                    <a:pt x="203" y="448"/>
                  </a:lnTo>
                  <a:lnTo>
                    <a:pt x="203" y="446"/>
                  </a:lnTo>
                  <a:lnTo>
                    <a:pt x="203" y="444"/>
                  </a:lnTo>
                  <a:lnTo>
                    <a:pt x="203" y="442"/>
                  </a:lnTo>
                  <a:lnTo>
                    <a:pt x="203" y="440"/>
                  </a:lnTo>
                  <a:lnTo>
                    <a:pt x="205" y="440"/>
                  </a:lnTo>
                  <a:lnTo>
                    <a:pt x="205" y="438"/>
                  </a:lnTo>
                  <a:lnTo>
                    <a:pt x="205" y="436"/>
                  </a:lnTo>
                  <a:lnTo>
                    <a:pt x="205" y="434"/>
                  </a:lnTo>
                  <a:lnTo>
                    <a:pt x="205" y="432"/>
                  </a:lnTo>
                  <a:lnTo>
                    <a:pt x="205" y="430"/>
                  </a:lnTo>
                  <a:lnTo>
                    <a:pt x="205" y="428"/>
                  </a:lnTo>
                  <a:lnTo>
                    <a:pt x="205" y="426"/>
                  </a:lnTo>
                  <a:lnTo>
                    <a:pt x="205" y="424"/>
                  </a:lnTo>
                  <a:lnTo>
                    <a:pt x="205" y="422"/>
                  </a:lnTo>
                  <a:lnTo>
                    <a:pt x="205" y="420"/>
                  </a:lnTo>
                  <a:lnTo>
                    <a:pt x="203" y="418"/>
                  </a:lnTo>
                  <a:lnTo>
                    <a:pt x="203" y="416"/>
                  </a:lnTo>
                  <a:lnTo>
                    <a:pt x="203" y="414"/>
                  </a:lnTo>
                  <a:lnTo>
                    <a:pt x="203" y="412"/>
                  </a:lnTo>
                  <a:lnTo>
                    <a:pt x="203" y="410"/>
                  </a:lnTo>
                  <a:lnTo>
                    <a:pt x="203" y="408"/>
                  </a:lnTo>
                  <a:lnTo>
                    <a:pt x="203" y="406"/>
                  </a:lnTo>
                  <a:lnTo>
                    <a:pt x="203" y="404"/>
                  </a:lnTo>
                  <a:lnTo>
                    <a:pt x="205" y="404"/>
                  </a:lnTo>
                  <a:lnTo>
                    <a:pt x="205" y="402"/>
                  </a:lnTo>
                  <a:lnTo>
                    <a:pt x="205" y="401"/>
                  </a:lnTo>
                  <a:lnTo>
                    <a:pt x="205" y="399"/>
                  </a:lnTo>
                  <a:lnTo>
                    <a:pt x="205" y="397"/>
                  </a:lnTo>
                  <a:lnTo>
                    <a:pt x="207" y="397"/>
                  </a:lnTo>
                  <a:lnTo>
                    <a:pt x="207" y="395"/>
                  </a:lnTo>
                  <a:lnTo>
                    <a:pt x="205" y="395"/>
                  </a:lnTo>
                  <a:lnTo>
                    <a:pt x="205" y="393"/>
                  </a:lnTo>
                  <a:lnTo>
                    <a:pt x="207" y="393"/>
                  </a:lnTo>
                  <a:lnTo>
                    <a:pt x="207" y="391"/>
                  </a:lnTo>
                  <a:lnTo>
                    <a:pt x="207" y="389"/>
                  </a:lnTo>
                  <a:lnTo>
                    <a:pt x="205" y="389"/>
                  </a:lnTo>
                  <a:lnTo>
                    <a:pt x="205" y="387"/>
                  </a:lnTo>
                  <a:lnTo>
                    <a:pt x="207" y="387"/>
                  </a:lnTo>
                  <a:lnTo>
                    <a:pt x="205" y="387"/>
                  </a:lnTo>
                  <a:lnTo>
                    <a:pt x="205" y="385"/>
                  </a:lnTo>
                  <a:lnTo>
                    <a:pt x="203" y="385"/>
                  </a:lnTo>
                  <a:lnTo>
                    <a:pt x="201" y="385"/>
                  </a:lnTo>
                  <a:lnTo>
                    <a:pt x="201" y="383"/>
                  </a:lnTo>
                  <a:lnTo>
                    <a:pt x="199" y="383"/>
                  </a:lnTo>
                  <a:lnTo>
                    <a:pt x="199" y="381"/>
                  </a:lnTo>
                  <a:lnTo>
                    <a:pt x="197" y="381"/>
                  </a:lnTo>
                  <a:lnTo>
                    <a:pt x="197" y="379"/>
                  </a:lnTo>
                  <a:lnTo>
                    <a:pt x="195" y="379"/>
                  </a:lnTo>
                  <a:lnTo>
                    <a:pt x="195" y="377"/>
                  </a:lnTo>
                  <a:lnTo>
                    <a:pt x="193" y="377"/>
                  </a:lnTo>
                  <a:lnTo>
                    <a:pt x="191" y="377"/>
                  </a:lnTo>
                  <a:lnTo>
                    <a:pt x="191" y="375"/>
                  </a:lnTo>
                  <a:lnTo>
                    <a:pt x="191" y="373"/>
                  </a:lnTo>
                  <a:lnTo>
                    <a:pt x="191" y="371"/>
                  </a:lnTo>
                  <a:lnTo>
                    <a:pt x="189" y="371"/>
                  </a:lnTo>
                  <a:lnTo>
                    <a:pt x="189" y="369"/>
                  </a:lnTo>
                  <a:lnTo>
                    <a:pt x="189" y="367"/>
                  </a:lnTo>
                  <a:lnTo>
                    <a:pt x="191" y="365"/>
                  </a:lnTo>
                  <a:lnTo>
                    <a:pt x="189" y="363"/>
                  </a:lnTo>
                  <a:lnTo>
                    <a:pt x="187" y="363"/>
                  </a:lnTo>
                  <a:lnTo>
                    <a:pt x="185" y="361"/>
                  </a:lnTo>
                  <a:lnTo>
                    <a:pt x="185" y="359"/>
                  </a:lnTo>
                  <a:lnTo>
                    <a:pt x="185" y="357"/>
                  </a:lnTo>
                  <a:lnTo>
                    <a:pt x="183" y="355"/>
                  </a:lnTo>
                  <a:lnTo>
                    <a:pt x="183" y="353"/>
                  </a:lnTo>
                  <a:lnTo>
                    <a:pt x="181" y="351"/>
                  </a:lnTo>
                  <a:lnTo>
                    <a:pt x="181" y="349"/>
                  </a:lnTo>
                  <a:lnTo>
                    <a:pt x="179" y="347"/>
                  </a:lnTo>
                  <a:lnTo>
                    <a:pt x="177" y="347"/>
                  </a:lnTo>
                  <a:lnTo>
                    <a:pt x="175" y="345"/>
                  </a:lnTo>
                  <a:lnTo>
                    <a:pt x="173" y="345"/>
                  </a:lnTo>
                  <a:lnTo>
                    <a:pt x="173" y="343"/>
                  </a:lnTo>
                  <a:lnTo>
                    <a:pt x="173" y="339"/>
                  </a:lnTo>
                  <a:lnTo>
                    <a:pt x="175" y="337"/>
                  </a:lnTo>
                  <a:lnTo>
                    <a:pt x="175" y="335"/>
                  </a:lnTo>
                  <a:lnTo>
                    <a:pt x="173" y="337"/>
                  </a:lnTo>
                  <a:lnTo>
                    <a:pt x="171" y="337"/>
                  </a:lnTo>
                  <a:lnTo>
                    <a:pt x="169" y="337"/>
                  </a:lnTo>
                  <a:lnTo>
                    <a:pt x="167" y="337"/>
                  </a:lnTo>
                  <a:lnTo>
                    <a:pt x="167" y="339"/>
                  </a:lnTo>
                  <a:lnTo>
                    <a:pt x="165" y="339"/>
                  </a:lnTo>
                  <a:lnTo>
                    <a:pt x="164" y="339"/>
                  </a:lnTo>
                  <a:lnTo>
                    <a:pt x="162" y="341"/>
                  </a:lnTo>
                  <a:lnTo>
                    <a:pt x="160" y="341"/>
                  </a:lnTo>
                  <a:lnTo>
                    <a:pt x="158" y="343"/>
                  </a:lnTo>
                  <a:lnTo>
                    <a:pt x="156" y="343"/>
                  </a:lnTo>
                  <a:lnTo>
                    <a:pt x="154" y="345"/>
                  </a:lnTo>
                  <a:lnTo>
                    <a:pt x="152" y="345"/>
                  </a:lnTo>
                  <a:lnTo>
                    <a:pt x="150" y="345"/>
                  </a:lnTo>
                  <a:lnTo>
                    <a:pt x="148" y="347"/>
                  </a:lnTo>
                  <a:lnTo>
                    <a:pt x="146" y="347"/>
                  </a:lnTo>
                  <a:lnTo>
                    <a:pt x="142" y="349"/>
                  </a:lnTo>
                  <a:lnTo>
                    <a:pt x="142" y="347"/>
                  </a:lnTo>
                  <a:lnTo>
                    <a:pt x="140" y="343"/>
                  </a:lnTo>
                  <a:lnTo>
                    <a:pt x="138" y="341"/>
                  </a:lnTo>
                  <a:lnTo>
                    <a:pt x="138" y="339"/>
                  </a:lnTo>
                  <a:lnTo>
                    <a:pt x="136" y="334"/>
                  </a:lnTo>
                  <a:lnTo>
                    <a:pt x="132" y="335"/>
                  </a:lnTo>
                  <a:lnTo>
                    <a:pt x="130" y="337"/>
                  </a:lnTo>
                  <a:lnTo>
                    <a:pt x="124" y="341"/>
                  </a:lnTo>
                  <a:lnTo>
                    <a:pt x="124" y="339"/>
                  </a:lnTo>
                  <a:lnTo>
                    <a:pt x="124" y="337"/>
                  </a:lnTo>
                  <a:lnTo>
                    <a:pt x="124" y="335"/>
                  </a:lnTo>
                  <a:lnTo>
                    <a:pt x="124" y="334"/>
                  </a:lnTo>
                  <a:lnTo>
                    <a:pt x="122" y="334"/>
                  </a:lnTo>
                  <a:lnTo>
                    <a:pt x="122" y="332"/>
                  </a:lnTo>
                  <a:lnTo>
                    <a:pt x="120" y="332"/>
                  </a:lnTo>
                  <a:lnTo>
                    <a:pt x="118" y="332"/>
                  </a:lnTo>
                  <a:lnTo>
                    <a:pt x="118" y="330"/>
                  </a:lnTo>
                  <a:lnTo>
                    <a:pt x="114" y="330"/>
                  </a:lnTo>
                  <a:lnTo>
                    <a:pt x="112" y="328"/>
                  </a:lnTo>
                  <a:lnTo>
                    <a:pt x="110" y="328"/>
                  </a:lnTo>
                  <a:lnTo>
                    <a:pt x="112" y="328"/>
                  </a:lnTo>
                  <a:lnTo>
                    <a:pt x="112" y="326"/>
                  </a:lnTo>
                  <a:lnTo>
                    <a:pt x="114" y="326"/>
                  </a:lnTo>
                  <a:lnTo>
                    <a:pt x="114" y="324"/>
                  </a:lnTo>
                  <a:lnTo>
                    <a:pt x="114" y="322"/>
                  </a:lnTo>
                  <a:lnTo>
                    <a:pt x="114" y="320"/>
                  </a:lnTo>
                  <a:lnTo>
                    <a:pt x="114" y="318"/>
                  </a:lnTo>
                  <a:lnTo>
                    <a:pt x="114" y="316"/>
                  </a:lnTo>
                  <a:lnTo>
                    <a:pt x="114" y="314"/>
                  </a:lnTo>
                  <a:lnTo>
                    <a:pt x="114" y="312"/>
                  </a:lnTo>
                  <a:lnTo>
                    <a:pt x="112" y="312"/>
                  </a:lnTo>
                  <a:lnTo>
                    <a:pt x="112" y="310"/>
                  </a:lnTo>
                  <a:lnTo>
                    <a:pt x="110" y="310"/>
                  </a:lnTo>
                  <a:lnTo>
                    <a:pt x="108" y="310"/>
                  </a:lnTo>
                  <a:lnTo>
                    <a:pt x="108" y="308"/>
                  </a:lnTo>
                  <a:lnTo>
                    <a:pt x="108" y="310"/>
                  </a:lnTo>
                  <a:lnTo>
                    <a:pt x="106" y="310"/>
                  </a:lnTo>
                  <a:lnTo>
                    <a:pt x="104" y="310"/>
                  </a:lnTo>
                  <a:lnTo>
                    <a:pt x="102" y="310"/>
                  </a:lnTo>
                  <a:lnTo>
                    <a:pt x="102" y="308"/>
                  </a:lnTo>
                  <a:lnTo>
                    <a:pt x="100" y="308"/>
                  </a:lnTo>
                  <a:lnTo>
                    <a:pt x="100" y="306"/>
                  </a:lnTo>
                  <a:lnTo>
                    <a:pt x="98" y="306"/>
                  </a:lnTo>
                  <a:lnTo>
                    <a:pt x="98" y="304"/>
                  </a:lnTo>
                  <a:lnTo>
                    <a:pt x="98" y="302"/>
                  </a:lnTo>
                  <a:lnTo>
                    <a:pt x="96" y="302"/>
                  </a:lnTo>
                  <a:lnTo>
                    <a:pt x="95" y="300"/>
                  </a:lnTo>
                  <a:lnTo>
                    <a:pt x="95" y="298"/>
                  </a:lnTo>
                  <a:lnTo>
                    <a:pt x="93" y="296"/>
                  </a:lnTo>
                  <a:lnTo>
                    <a:pt x="91" y="296"/>
                  </a:lnTo>
                  <a:lnTo>
                    <a:pt x="89" y="296"/>
                  </a:lnTo>
                  <a:lnTo>
                    <a:pt x="87" y="296"/>
                  </a:lnTo>
                  <a:lnTo>
                    <a:pt x="85" y="294"/>
                  </a:lnTo>
                  <a:lnTo>
                    <a:pt x="83" y="292"/>
                  </a:lnTo>
                  <a:lnTo>
                    <a:pt x="83" y="290"/>
                  </a:lnTo>
                  <a:lnTo>
                    <a:pt x="81" y="290"/>
                  </a:lnTo>
                  <a:lnTo>
                    <a:pt x="81" y="288"/>
                  </a:lnTo>
                  <a:lnTo>
                    <a:pt x="81" y="286"/>
                  </a:lnTo>
                  <a:lnTo>
                    <a:pt x="81" y="284"/>
                  </a:lnTo>
                  <a:lnTo>
                    <a:pt x="79" y="284"/>
                  </a:lnTo>
                  <a:lnTo>
                    <a:pt x="79" y="282"/>
                  </a:lnTo>
                  <a:lnTo>
                    <a:pt x="77" y="282"/>
                  </a:lnTo>
                  <a:lnTo>
                    <a:pt x="77" y="280"/>
                  </a:lnTo>
                  <a:lnTo>
                    <a:pt x="75" y="280"/>
                  </a:lnTo>
                  <a:lnTo>
                    <a:pt x="73" y="278"/>
                  </a:lnTo>
                  <a:lnTo>
                    <a:pt x="73" y="276"/>
                  </a:lnTo>
                  <a:lnTo>
                    <a:pt x="71" y="274"/>
                  </a:lnTo>
                  <a:lnTo>
                    <a:pt x="71" y="272"/>
                  </a:lnTo>
                  <a:lnTo>
                    <a:pt x="71" y="270"/>
                  </a:lnTo>
                  <a:lnTo>
                    <a:pt x="71" y="268"/>
                  </a:lnTo>
                  <a:lnTo>
                    <a:pt x="69" y="268"/>
                  </a:lnTo>
                  <a:lnTo>
                    <a:pt x="69" y="267"/>
                  </a:lnTo>
                  <a:lnTo>
                    <a:pt x="71" y="267"/>
                  </a:lnTo>
                  <a:lnTo>
                    <a:pt x="71" y="265"/>
                  </a:lnTo>
                  <a:lnTo>
                    <a:pt x="73" y="265"/>
                  </a:lnTo>
                  <a:lnTo>
                    <a:pt x="73" y="263"/>
                  </a:lnTo>
                  <a:lnTo>
                    <a:pt x="75" y="263"/>
                  </a:lnTo>
                  <a:lnTo>
                    <a:pt x="77" y="261"/>
                  </a:lnTo>
                  <a:lnTo>
                    <a:pt x="79" y="261"/>
                  </a:lnTo>
                  <a:lnTo>
                    <a:pt x="79" y="259"/>
                  </a:lnTo>
                  <a:lnTo>
                    <a:pt x="81" y="259"/>
                  </a:lnTo>
                  <a:lnTo>
                    <a:pt x="81" y="257"/>
                  </a:lnTo>
                  <a:lnTo>
                    <a:pt x="81" y="255"/>
                  </a:lnTo>
                  <a:lnTo>
                    <a:pt x="81" y="253"/>
                  </a:lnTo>
                  <a:lnTo>
                    <a:pt x="81" y="251"/>
                  </a:lnTo>
                  <a:lnTo>
                    <a:pt x="81" y="249"/>
                  </a:lnTo>
                  <a:lnTo>
                    <a:pt x="81" y="247"/>
                  </a:lnTo>
                  <a:lnTo>
                    <a:pt x="83" y="247"/>
                  </a:lnTo>
                  <a:lnTo>
                    <a:pt x="83" y="245"/>
                  </a:lnTo>
                  <a:lnTo>
                    <a:pt x="83" y="243"/>
                  </a:lnTo>
                  <a:lnTo>
                    <a:pt x="83" y="241"/>
                  </a:lnTo>
                  <a:lnTo>
                    <a:pt x="85" y="241"/>
                  </a:lnTo>
                  <a:lnTo>
                    <a:pt x="85" y="239"/>
                  </a:lnTo>
                  <a:lnTo>
                    <a:pt x="85" y="237"/>
                  </a:lnTo>
                  <a:lnTo>
                    <a:pt x="85" y="235"/>
                  </a:lnTo>
                  <a:lnTo>
                    <a:pt x="87" y="235"/>
                  </a:lnTo>
                  <a:lnTo>
                    <a:pt x="87" y="233"/>
                  </a:lnTo>
                  <a:lnTo>
                    <a:pt x="87" y="231"/>
                  </a:lnTo>
                  <a:lnTo>
                    <a:pt x="87" y="229"/>
                  </a:lnTo>
                  <a:lnTo>
                    <a:pt x="89" y="229"/>
                  </a:lnTo>
                  <a:lnTo>
                    <a:pt x="89" y="227"/>
                  </a:lnTo>
                  <a:lnTo>
                    <a:pt x="89" y="225"/>
                  </a:lnTo>
                  <a:lnTo>
                    <a:pt x="89" y="223"/>
                  </a:lnTo>
                  <a:lnTo>
                    <a:pt x="89" y="221"/>
                  </a:lnTo>
                  <a:lnTo>
                    <a:pt x="89" y="219"/>
                  </a:lnTo>
                  <a:lnTo>
                    <a:pt x="89" y="217"/>
                  </a:lnTo>
                  <a:lnTo>
                    <a:pt x="87" y="217"/>
                  </a:lnTo>
                  <a:lnTo>
                    <a:pt x="87" y="215"/>
                  </a:lnTo>
                  <a:lnTo>
                    <a:pt x="89" y="215"/>
                  </a:lnTo>
                  <a:lnTo>
                    <a:pt x="89" y="213"/>
                  </a:lnTo>
                  <a:lnTo>
                    <a:pt x="91" y="211"/>
                  </a:lnTo>
                  <a:lnTo>
                    <a:pt x="91" y="209"/>
                  </a:lnTo>
                  <a:lnTo>
                    <a:pt x="93" y="209"/>
                  </a:lnTo>
                  <a:lnTo>
                    <a:pt x="93" y="207"/>
                  </a:lnTo>
                  <a:lnTo>
                    <a:pt x="93" y="205"/>
                  </a:lnTo>
                  <a:lnTo>
                    <a:pt x="95" y="205"/>
                  </a:lnTo>
                  <a:lnTo>
                    <a:pt x="95" y="203"/>
                  </a:lnTo>
                  <a:lnTo>
                    <a:pt x="96" y="203"/>
                  </a:lnTo>
                  <a:lnTo>
                    <a:pt x="96" y="201"/>
                  </a:lnTo>
                  <a:lnTo>
                    <a:pt x="98" y="201"/>
                  </a:lnTo>
                  <a:lnTo>
                    <a:pt x="98" y="203"/>
                  </a:lnTo>
                  <a:lnTo>
                    <a:pt x="100" y="203"/>
                  </a:lnTo>
                  <a:lnTo>
                    <a:pt x="100" y="205"/>
                  </a:lnTo>
                  <a:lnTo>
                    <a:pt x="102" y="205"/>
                  </a:lnTo>
                  <a:lnTo>
                    <a:pt x="102" y="207"/>
                  </a:lnTo>
                  <a:lnTo>
                    <a:pt x="104" y="207"/>
                  </a:lnTo>
                  <a:lnTo>
                    <a:pt x="106" y="207"/>
                  </a:lnTo>
                  <a:lnTo>
                    <a:pt x="106" y="209"/>
                  </a:lnTo>
                  <a:lnTo>
                    <a:pt x="108" y="209"/>
                  </a:lnTo>
                  <a:lnTo>
                    <a:pt x="108" y="211"/>
                  </a:lnTo>
                  <a:lnTo>
                    <a:pt x="110" y="213"/>
                  </a:lnTo>
                  <a:lnTo>
                    <a:pt x="112" y="215"/>
                  </a:lnTo>
                  <a:lnTo>
                    <a:pt x="114" y="215"/>
                  </a:lnTo>
                  <a:lnTo>
                    <a:pt x="114" y="217"/>
                  </a:lnTo>
                  <a:lnTo>
                    <a:pt x="114" y="219"/>
                  </a:lnTo>
                  <a:lnTo>
                    <a:pt x="116" y="219"/>
                  </a:lnTo>
                  <a:lnTo>
                    <a:pt x="116" y="221"/>
                  </a:lnTo>
                  <a:lnTo>
                    <a:pt x="118" y="221"/>
                  </a:lnTo>
                  <a:lnTo>
                    <a:pt x="118" y="223"/>
                  </a:lnTo>
                  <a:lnTo>
                    <a:pt x="120" y="221"/>
                  </a:lnTo>
                  <a:lnTo>
                    <a:pt x="122" y="221"/>
                  </a:lnTo>
                  <a:lnTo>
                    <a:pt x="124" y="221"/>
                  </a:lnTo>
                  <a:lnTo>
                    <a:pt x="124" y="219"/>
                  </a:lnTo>
                  <a:lnTo>
                    <a:pt x="126" y="219"/>
                  </a:lnTo>
                  <a:lnTo>
                    <a:pt x="126" y="217"/>
                  </a:lnTo>
                  <a:lnTo>
                    <a:pt x="128" y="217"/>
                  </a:lnTo>
                  <a:lnTo>
                    <a:pt x="128" y="215"/>
                  </a:lnTo>
                  <a:lnTo>
                    <a:pt x="128" y="213"/>
                  </a:lnTo>
                  <a:lnTo>
                    <a:pt x="128" y="211"/>
                  </a:lnTo>
                  <a:lnTo>
                    <a:pt x="128" y="209"/>
                  </a:lnTo>
                  <a:lnTo>
                    <a:pt x="128" y="207"/>
                  </a:lnTo>
                  <a:lnTo>
                    <a:pt x="128" y="205"/>
                  </a:lnTo>
                  <a:lnTo>
                    <a:pt x="130" y="205"/>
                  </a:lnTo>
                  <a:lnTo>
                    <a:pt x="130" y="203"/>
                  </a:lnTo>
                  <a:lnTo>
                    <a:pt x="132" y="203"/>
                  </a:lnTo>
                  <a:lnTo>
                    <a:pt x="132" y="201"/>
                  </a:lnTo>
                  <a:lnTo>
                    <a:pt x="132" y="200"/>
                  </a:lnTo>
                  <a:lnTo>
                    <a:pt x="134" y="200"/>
                  </a:lnTo>
                  <a:lnTo>
                    <a:pt x="134" y="198"/>
                  </a:lnTo>
                  <a:lnTo>
                    <a:pt x="136" y="198"/>
                  </a:lnTo>
                  <a:lnTo>
                    <a:pt x="136" y="196"/>
                  </a:lnTo>
                  <a:lnTo>
                    <a:pt x="136" y="194"/>
                  </a:lnTo>
                  <a:lnTo>
                    <a:pt x="136" y="192"/>
                  </a:lnTo>
                  <a:lnTo>
                    <a:pt x="136" y="190"/>
                  </a:lnTo>
                  <a:lnTo>
                    <a:pt x="136" y="188"/>
                  </a:lnTo>
                  <a:lnTo>
                    <a:pt x="136" y="186"/>
                  </a:lnTo>
                  <a:lnTo>
                    <a:pt x="136" y="184"/>
                  </a:lnTo>
                  <a:lnTo>
                    <a:pt x="136" y="182"/>
                  </a:lnTo>
                  <a:lnTo>
                    <a:pt x="136" y="180"/>
                  </a:lnTo>
                  <a:lnTo>
                    <a:pt x="134" y="180"/>
                  </a:lnTo>
                  <a:lnTo>
                    <a:pt x="134" y="178"/>
                  </a:lnTo>
                  <a:lnTo>
                    <a:pt x="134" y="176"/>
                  </a:lnTo>
                  <a:lnTo>
                    <a:pt x="134" y="174"/>
                  </a:lnTo>
                  <a:lnTo>
                    <a:pt x="132" y="174"/>
                  </a:lnTo>
                  <a:lnTo>
                    <a:pt x="134" y="172"/>
                  </a:lnTo>
                  <a:lnTo>
                    <a:pt x="132" y="172"/>
                  </a:lnTo>
                  <a:lnTo>
                    <a:pt x="132" y="170"/>
                  </a:lnTo>
                  <a:lnTo>
                    <a:pt x="134" y="170"/>
                  </a:lnTo>
                  <a:lnTo>
                    <a:pt x="134" y="168"/>
                  </a:lnTo>
                  <a:lnTo>
                    <a:pt x="134" y="166"/>
                  </a:lnTo>
                  <a:lnTo>
                    <a:pt x="136" y="166"/>
                  </a:lnTo>
                  <a:lnTo>
                    <a:pt x="138" y="164"/>
                  </a:lnTo>
                  <a:lnTo>
                    <a:pt x="140" y="164"/>
                  </a:lnTo>
                  <a:lnTo>
                    <a:pt x="142" y="164"/>
                  </a:lnTo>
                  <a:lnTo>
                    <a:pt x="144" y="164"/>
                  </a:lnTo>
                  <a:lnTo>
                    <a:pt x="146" y="164"/>
                  </a:lnTo>
                  <a:lnTo>
                    <a:pt x="146" y="166"/>
                  </a:lnTo>
                  <a:lnTo>
                    <a:pt x="148" y="166"/>
                  </a:lnTo>
                  <a:lnTo>
                    <a:pt x="150" y="166"/>
                  </a:lnTo>
                  <a:lnTo>
                    <a:pt x="152" y="166"/>
                  </a:lnTo>
                  <a:lnTo>
                    <a:pt x="154" y="166"/>
                  </a:lnTo>
                  <a:lnTo>
                    <a:pt x="154" y="164"/>
                  </a:lnTo>
                  <a:lnTo>
                    <a:pt x="156" y="164"/>
                  </a:lnTo>
                  <a:lnTo>
                    <a:pt x="156" y="162"/>
                  </a:lnTo>
                  <a:lnTo>
                    <a:pt x="156" y="160"/>
                  </a:lnTo>
                  <a:lnTo>
                    <a:pt x="156" y="158"/>
                  </a:lnTo>
                  <a:lnTo>
                    <a:pt x="156" y="156"/>
                  </a:lnTo>
                  <a:lnTo>
                    <a:pt x="156" y="154"/>
                  </a:lnTo>
                  <a:lnTo>
                    <a:pt x="156" y="152"/>
                  </a:lnTo>
                  <a:lnTo>
                    <a:pt x="156" y="150"/>
                  </a:lnTo>
                  <a:lnTo>
                    <a:pt x="156" y="148"/>
                  </a:lnTo>
                  <a:lnTo>
                    <a:pt x="158" y="148"/>
                  </a:lnTo>
                  <a:lnTo>
                    <a:pt x="158" y="146"/>
                  </a:lnTo>
                  <a:lnTo>
                    <a:pt x="158" y="144"/>
                  </a:lnTo>
                  <a:lnTo>
                    <a:pt x="160" y="144"/>
                  </a:lnTo>
                  <a:lnTo>
                    <a:pt x="162" y="146"/>
                  </a:lnTo>
                  <a:lnTo>
                    <a:pt x="164" y="148"/>
                  </a:lnTo>
                  <a:lnTo>
                    <a:pt x="165" y="150"/>
                  </a:lnTo>
                  <a:lnTo>
                    <a:pt x="167" y="152"/>
                  </a:lnTo>
                  <a:lnTo>
                    <a:pt x="169" y="152"/>
                  </a:lnTo>
                  <a:lnTo>
                    <a:pt x="169" y="154"/>
                  </a:lnTo>
                  <a:lnTo>
                    <a:pt x="171" y="154"/>
                  </a:lnTo>
                  <a:lnTo>
                    <a:pt x="173" y="156"/>
                  </a:lnTo>
                  <a:lnTo>
                    <a:pt x="175" y="156"/>
                  </a:lnTo>
                  <a:lnTo>
                    <a:pt x="177" y="156"/>
                  </a:lnTo>
                  <a:lnTo>
                    <a:pt x="177" y="158"/>
                  </a:lnTo>
                  <a:lnTo>
                    <a:pt x="179" y="158"/>
                  </a:lnTo>
                  <a:lnTo>
                    <a:pt x="179" y="160"/>
                  </a:lnTo>
                  <a:lnTo>
                    <a:pt x="181" y="160"/>
                  </a:lnTo>
                  <a:lnTo>
                    <a:pt x="183" y="162"/>
                  </a:lnTo>
                  <a:lnTo>
                    <a:pt x="181" y="162"/>
                  </a:lnTo>
                  <a:lnTo>
                    <a:pt x="181" y="164"/>
                  </a:lnTo>
                  <a:lnTo>
                    <a:pt x="181" y="166"/>
                  </a:lnTo>
                  <a:lnTo>
                    <a:pt x="183" y="166"/>
                  </a:lnTo>
                  <a:lnTo>
                    <a:pt x="183" y="168"/>
                  </a:lnTo>
                  <a:lnTo>
                    <a:pt x="185" y="168"/>
                  </a:lnTo>
                  <a:lnTo>
                    <a:pt x="185" y="170"/>
                  </a:lnTo>
                  <a:lnTo>
                    <a:pt x="187" y="170"/>
                  </a:lnTo>
                  <a:lnTo>
                    <a:pt x="189" y="170"/>
                  </a:lnTo>
                  <a:lnTo>
                    <a:pt x="191" y="172"/>
                  </a:lnTo>
                  <a:lnTo>
                    <a:pt x="193" y="172"/>
                  </a:lnTo>
                  <a:lnTo>
                    <a:pt x="195" y="172"/>
                  </a:lnTo>
                  <a:lnTo>
                    <a:pt x="197" y="172"/>
                  </a:lnTo>
                  <a:lnTo>
                    <a:pt x="199" y="172"/>
                  </a:lnTo>
                  <a:lnTo>
                    <a:pt x="199" y="170"/>
                  </a:lnTo>
                  <a:lnTo>
                    <a:pt x="201" y="170"/>
                  </a:lnTo>
                  <a:lnTo>
                    <a:pt x="203" y="170"/>
                  </a:lnTo>
                  <a:lnTo>
                    <a:pt x="205" y="170"/>
                  </a:lnTo>
                  <a:lnTo>
                    <a:pt x="207" y="170"/>
                  </a:lnTo>
                  <a:lnTo>
                    <a:pt x="209" y="168"/>
                  </a:lnTo>
                  <a:lnTo>
                    <a:pt x="209" y="166"/>
                  </a:lnTo>
                  <a:lnTo>
                    <a:pt x="209" y="164"/>
                  </a:lnTo>
                  <a:lnTo>
                    <a:pt x="209" y="162"/>
                  </a:lnTo>
                  <a:lnTo>
                    <a:pt x="209" y="160"/>
                  </a:lnTo>
                  <a:lnTo>
                    <a:pt x="209" y="158"/>
                  </a:lnTo>
                  <a:lnTo>
                    <a:pt x="209" y="156"/>
                  </a:lnTo>
                  <a:lnTo>
                    <a:pt x="209" y="154"/>
                  </a:lnTo>
                  <a:lnTo>
                    <a:pt x="209" y="152"/>
                  </a:lnTo>
                  <a:lnTo>
                    <a:pt x="207" y="152"/>
                  </a:lnTo>
                  <a:lnTo>
                    <a:pt x="207" y="150"/>
                  </a:lnTo>
                  <a:lnTo>
                    <a:pt x="209" y="150"/>
                  </a:lnTo>
                  <a:lnTo>
                    <a:pt x="209" y="148"/>
                  </a:lnTo>
                  <a:lnTo>
                    <a:pt x="209" y="146"/>
                  </a:lnTo>
                  <a:lnTo>
                    <a:pt x="209" y="144"/>
                  </a:lnTo>
                  <a:lnTo>
                    <a:pt x="209" y="142"/>
                  </a:lnTo>
                  <a:lnTo>
                    <a:pt x="211" y="142"/>
                  </a:lnTo>
                  <a:lnTo>
                    <a:pt x="211" y="140"/>
                  </a:lnTo>
                  <a:lnTo>
                    <a:pt x="211" y="138"/>
                  </a:lnTo>
                  <a:lnTo>
                    <a:pt x="213" y="138"/>
                  </a:lnTo>
                  <a:lnTo>
                    <a:pt x="213" y="136"/>
                  </a:lnTo>
                  <a:lnTo>
                    <a:pt x="213" y="134"/>
                  </a:lnTo>
                  <a:lnTo>
                    <a:pt x="213" y="133"/>
                  </a:lnTo>
                  <a:lnTo>
                    <a:pt x="213" y="131"/>
                  </a:lnTo>
                  <a:lnTo>
                    <a:pt x="213" y="129"/>
                  </a:lnTo>
                  <a:lnTo>
                    <a:pt x="211" y="127"/>
                  </a:lnTo>
                  <a:lnTo>
                    <a:pt x="211" y="125"/>
                  </a:lnTo>
                  <a:lnTo>
                    <a:pt x="211" y="123"/>
                  </a:lnTo>
                  <a:lnTo>
                    <a:pt x="211" y="121"/>
                  </a:lnTo>
                  <a:lnTo>
                    <a:pt x="211" y="119"/>
                  </a:lnTo>
                  <a:lnTo>
                    <a:pt x="213" y="117"/>
                  </a:lnTo>
                  <a:lnTo>
                    <a:pt x="213" y="115"/>
                  </a:lnTo>
                  <a:lnTo>
                    <a:pt x="213" y="113"/>
                  </a:lnTo>
                  <a:lnTo>
                    <a:pt x="215" y="113"/>
                  </a:lnTo>
                  <a:lnTo>
                    <a:pt x="215" y="111"/>
                  </a:lnTo>
                  <a:lnTo>
                    <a:pt x="215" y="109"/>
                  </a:lnTo>
                  <a:lnTo>
                    <a:pt x="215" y="107"/>
                  </a:lnTo>
                  <a:lnTo>
                    <a:pt x="217" y="107"/>
                  </a:lnTo>
                  <a:lnTo>
                    <a:pt x="217" y="105"/>
                  </a:lnTo>
                  <a:lnTo>
                    <a:pt x="217" y="103"/>
                  </a:lnTo>
                  <a:lnTo>
                    <a:pt x="217" y="101"/>
                  </a:lnTo>
                  <a:lnTo>
                    <a:pt x="217" y="99"/>
                  </a:lnTo>
                  <a:lnTo>
                    <a:pt x="217" y="97"/>
                  </a:lnTo>
                  <a:lnTo>
                    <a:pt x="219" y="97"/>
                  </a:lnTo>
                  <a:lnTo>
                    <a:pt x="221" y="97"/>
                  </a:lnTo>
                  <a:lnTo>
                    <a:pt x="223" y="97"/>
                  </a:lnTo>
                  <a:lnTo>
                    <a:pt x="225" y="97"/>
                  </a:lnTo>
                  <a:lnTo>
                    <a:pt x="227" y="97"/>
                  </a:lnTo>
                  <a:lnTo>
                    <a:pt x="229" y="99"/>
                  </a:lnTo>
                  <a:lnTo>
                    <a:pt x="231" y="99"/>
                  </a:lnTo>
                  <a:lnTo>
                    <a:pt x="231" y="101"/>
                  </a:lnTo>
                  <a:lnTo>
                    <a:pt x="233" y="101"/>
                  </a:lnTo>
                  <a:lnTo>
                    <a:pt x="233" y="103"/>
                  </a:lnTo>
                  <a:lnTo>
                    <a:pt x="234" y="103"/>
                  </a:lnTo>
                  <a:lnTo>
                    <a:pt x="234" y="105"/>
                  </a:lnTo>
                  <a:lnTo>
                    <a:pt x="236" y="107"/>
                  </a:lnTo>
                  <a:lnTo>
                    <a:pt x="238" y="107"/>
                  </a:lnTo>
                  <a:lnTo>
                    <a:pt x="240" y="107"/>
                  </a:lnTo>
                  <a:lnTo>
                    <a:pt x="242" y="107"/>
                  </a:lnTo>
                  <a:lnTo>
                    <a:pt x="244" y="107"/>
                  </a:lnTo>
                  <a:lnTo>
                    <a:pt x="244" y="105"/>
                  </a:lnTo>
                  <a:lnTo>
                    <a:pt x="246" y="105"/>
                  </a:lnTo>
                  <a:lnTo>
                    <a:pt x="248" y="105"/>
                  </a:lnTo>
                  <a:lnTo>
                    <a:pt x="250" y="105"/>
                  </a:lnTo>
                  <a:lnTo>
                    <a:pt x="252" y="105"/>
                  </a:lnTo>
                  <a:lnTo>
                    <a:pt x="254" y="105"/>
                  </a:lnTo>
                  <a:lnTo>
                    <a:pt x="256" y="105"/>
                  </a:lnTo>
                  <a:lnTo>
                    <a:pt x="256" y="107"/>
                  </a:lnTo>
                  <a:lnTo>
                    <a:pt x="258" y="107"/>
                  </a:lnTo>
                  <a:lnTo>
                    <a:pt x="258" y="109"/>
                  </a:lnTo>
                  <a:lnTo>
                    <a:pt x="260" y="109"/>
                  </a:lnTo>
                  <a:lnTo>
                    <a:pt x="262" y="109"/>
                  </a:lnTo>
                  <a:lnTo>
                    <a:pt x="264" y="109"/>
                  </a:lnTo>
                  <a:lnTo>
                    <a:pt x="266" y="109"/>
                  </a:lnTo>
                  <a:lnTo>
                    <a:pt x="268" y="109"/>
                  </a:lnTo>
                  <a:lnTo>
                    <a:pt x="270" y="109"/>
                  </a:lnTo>
                  <a:lnTo>
                    <a:pt x="270" y="107"/>
                  </a:lnTo>
                  <a:lnTo>
                    <a:pt x="270" y="105"/>
                  </a:lnTo>
                  <a:lnTo>
                    <a:pt x="272" y="105"/>
                  </a:lnTo>
                  <a:lnTo>
                    <a:pt x="272" y="103"/>
                  </a:lnTo>
                  <a:lnTo>
                    <a:pt x="274" y="103"/>
                  </a:lnTo>
                  <a:lnTo>
                    <a:pt x="274" y="101"/>
                  </a:lnTo>
                  <a:lnTo>
                    <a:pt x="276" y="101"/>
                  </a:lnTo>
                  <a:lnTo>
                    <a:pt x="276" y="99"/>
                  </a:lnTo>
                  <a:lnTo>
                    <a:pt x="274" y="99"/>
                  </a:lnTo>
                  <a:lnTo>
                    <a:pt x="274" y="97"/>
                  </a:lnTo>
                  <a:lnTo>
                    <a:pt x="274" y="95"/>
                  </a:lnTo>
                  <a:lnTo>
                    <a:pt x="276" y="95"/>
                  </a:lnTo>
                  <a:lnTo>
                    <a:pt x="278" y="95"/>
                  </a:lnTo>
                  <a:lnTo>
                    <a:pt x="278" y="93"/>
                  </a:lnTo>
                  <a:lnTo>
                    <a:pt x="280" y="89"/>
                  </a:lnTo>
                  <a:lnTo>
                    <a:pt x="280" y="87"/>
                  </a:lnTo>
                  <a:lnTo>
                    <a:pt x="280" y="85"/>
                  </a:lnTo>
                  <a:lnTo>
                    <a:pt x="280" y="83"/>
                  </a:lnTo>
                  <a:lnTo>
                    <a:pt x="282" y="83"/>
                  </a:lnTo>
                  <a:lnTo>
                    <a:pt x="282" y="81"/>
                  </a:lnTo>
                  <a:lnTo>
                    <a:pt x="284" y="81"/>
                  </a:lnTo>
                  <a:lnTo>
                    <a:pt x="286" y="81"/>
                  </a:lnTo>
                  <a:lnTo>
                    <a:pt x="288" y="79"/>
                  </a:lnTo>
                  <a:lnTo>
                    <a:pt x="288" y="77"/>
                  </a:lnTo>
                  <a:lnTo>
                    <a:pt x="290" y="75"/>
                  </a:lnTo>
                  <a:lnTo>
                    <a:pt x="292" y="73"/>
                  </a:lnTo>
                  <a:lnTo>
                    <a:pt x="294" y="73"/>
                  </a:lnTo>
                  <a:lnTo>
                    <a:pt x="298" y="73"/>
                  </a:lnTo>
                  <a:lnTo>
                    <a:pt x="300" y="75"/>
                  </a:lnTo>
                  <a:lnTo>
                    <a:pt x="302" y="75"/>
                  </a:lnTo>
                  <a:lnTo>
                    <a:pt x="303" y="75"/>
                  </a:lnTo>
                  <a:lnTo>
                    <a:pt x="307" y="77"/>
                  </a:lnTo>
                  <a:lnTo>
                    <a:pt x="309" y="77"/>
                  </a:lnTo>
                  <a:lnTo>
                    <a:pt x="311" y="77"/>
                  </a:lnTo>
                  <a:lnTo>
                    <a:pt x="315" y="75"/>
                  </a:lnTo>
                  <a:lnTo>
                    <a:pt x="319" y="73"/>
                  </a:lnTo>
                  <a:lnTo>
                    <a:pt x="321" y="73"/>
                  </a:lnTo>
                  <a:lnTo>
                    <a:pt x="325" y="71"/>
                  </a:lnTo>
                  <a:lnTo>
                    <a:pt x="327" y="71"/>
                  </a:lnTo>
                  <a:lnTo>
                    <a:pt x="329" y="69"/>
                  </a:lnTo>
                  <a:lnTo>
                    <a:pt x="333" y="69"/>
                  </a:lnTo>
                  <a:lnTo>
                    <a:pt x="335" y="67"/>
                  </a:lnTo>
                  <a:lnTo>
                    <a:pt x="335" y="66"/>
                  </a:lnTo>
                  <a:lnTo>
                    <a:pt x="337" y="66"/>
                  </a:lnTo>
                  <a:lnTo>
                    <a:pt x="337" y="64"/>
                  </a:lnTo>
                  <a:lnTo>
                    <a:pt x="339" y="62"/>
                  </a:lnTo>
                  <a:lnTo>
                    <a:pt x="343" y="60"/>
                  </a:lnTo>
                  <a:lnTo>
                    <a:pt x="349" y="56"/>
                  </a:lnTo>
                  <a:lnTo>
                    <a:pt x="353" y="54"/>
                  </a:lnTo>
                  <a:lnTo>
                    <a:pt x="355" y="52"/>
                  </a:lnTo>
                  <a:lnTo>
                    <a:pt x="357" y="52"/>
                  </a:lnTo>
                  <a:lnTo>
                    <a:pt x="359" y="52"/>
                  </a:lnTo>
                  <a:lnTo>
                    <a:pt x="361" y="54"/>
                  </a:lnTo>
                  <a:lnTo>
                    <a:pt x="363" y="54"/>
                  </a:lnTo>
                  <a:lnTo>
                    <a:pt x="365" y="52"/>
                  </a:lnTo>
                  <a:lnTo>
                    <a:pt x="369" y="52"/>
                  </a:lnTo>
                  <a:lnTo>
                    <a:pt x="372" y="50"/>
                  </a:lnTo>
                  <a:lnTo>
                    <a:pt x="378" y="50"/>
                  </a:lnTo>
                  <a:lnTo>
                    <a:pt x="380" y="50"/>
                  </a:lnTo>
                  <a:lnTo>
                    <a:pt x="382" y="50"/>
                  </a:lnTo>
                  <a:lnTo>
                    <a:pt x="384" y="50"/>
                  </a:lnTo>
                  <a:lnTo>
                    <a:pt x="386" y="48"/>
                  </a:lnTo>
                  <a:lnTo>
                    <a:pt x="388" y="48"/>
                  </a:lnTo>
                  <a:lnTo>
                    <a:pt x="390" y="46"/>
                  </a:lnTo>
                  <a:lnTo>
                    <a:pt x="392" y="46"/>
                  </a:lnTo>
                  <a:lnTo>
                    <a:pt x="394" y="44"/>
                  </a:lnTo>
                  <a:lnTo>
                    <a:pt x="396" y="44"/>
                  </a:lnTo>
                  <a:lnTo>
                    <a:pt x="398" y="42"/>
                  </a:lnTo>
                  <a:lnTo>
                    <a:pt x="398" y="40"/>
                  </a:lnTo>
                  <a:lnTo>
                    <a:pt x="398" y="38"/>
                  </a:lnTo>
                  <a:lnTo>
                    <a:pt x="398" y="36"/>
                  </a:lnTo>
                  <a:lnTo>
                    <a:pt x="396" y="36"/>
                  </a:lnTo>
                  <a:lnTo>
                    <a:pt x="396" y="34"/>
                  </a:lnTo>
                  <a:lnTo>
                    <a:pt x="396" y="32"/>
                  </a:lnTo>
                  <a:lnTo>
                    <a:pt x="396" y="30"/>
                  </a:lnTo>
                  <a:lnTo>
                    <a:pt x="396" y="28"/>
                  </a:lnTo>
                  <a:lnTo>
                    <a:pt x="396" y="24"/>
                  </a:lnTo>
                  <a:lnTo>
                    <a:pt x="398" y="20"/>
                  </a:lnTo>
                  <a:lnTo>
                    <a:pt x="398" y="16"/>
                  </a:lnTo>
                  <a:lnTo>
                    <a:pt x="398" y="14"/>
                  </a:lnTo>
                  <a:lnTo>
                    <a:pt x="398" y="12"/>
                  </a:lnTo>
                  <a:lnTo>
                    <a:pt x="398" y="10"/>
                  </a:lnTo>
                  <a:lnTo>
                    <a:pt x="398" y="8"/>
                  </a:lnTo>
                  <a:lnTo>
                    <a:pt x="398" y="6"/>
                  </a:lnTo>
                  <a:lnTo>
                    <a:pt x="398" y="2"/>
                  </a:lnTo>
                  <a:lnTo>
                    <a:pt x="398"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5" name="Freeform 22">
              <a:extLst>
                <a:ext uri="{FF2B5EF4-FFF2-40B4-BE49-F238E27FC236}">
                  <a16:creationId xmlns:a16="http://schemas.microsoft.com/office/drawing/2014/main" xmlns="" id="{00000000-0008-0000-0800-00001A000000}"/>
                </a:ext>
              </a:extLst>
            </xdr:cNvPr>
            <xdr:cNvSpPr>
              <a:spLocks/>
            </xdr:cNvSpPr>
          </xdr:nvSpPr>
          <xdr:spPr bwMode="auto">
            <a:xfrm>
              <a:off x="4419600" y="3794125"/>
              <a:ext cx="1636713" cy="341313"/>
            </a:xfrm>
            <a:custGeom>
              <a:avLst/>
              <a:gdLst>
                <a:gd name="T0" fmla="*/ 33 w 1031"/>
                <a:gd name="T1" fmla="*/ 83 h 215"/>
                <a:gd name="T2" fmla="*/ 21 w 1031"/>
                <a:gd name="T3" fmla="*/ 52 h 215"/>
                <a:gd name="T4" fmla="*/ 4 w 1031"/>
                <a:gd name="T5" fmla="*/ 28 h 215"/>
                <a:gd name="T6" fmla="*/ 2 w 1031"/>
                <a:gd name="T7" fmla="*/ 10 h 215"/>
                <a:gd name="T8" fmla="*/ 19 w 1031"/>
                <a:gd name="T9" fmla="*/ 16 h 215"/>
                <a:gd name="T10" fmla="*/ 33 w 1031"/>
                <a:gd name="T11" fmla="*/ 30 h 215"/>
                <a:gd name="T12" fmla="*/ 53 w 1031"/>
                <a:gd name="T13" fmla="*/ 26 h 215"/>
                <a:gd name="T14" fmla="*/ 75 w 1031"/>
                <a:gd name="T15" fmla="*/ 20 h 215"/>
                <a:gd name="T16" fmla="*/ 98 w 1031"/>
                <a:gd name="T17" fmla="*/ 18 h 215"/>
                <a:gd name="T18" fmla="*/ 118 w 1031"/>
                <a:gd name="T19" fmla="*/ 18 h 215"/>
                <a:gd name="T20" fmla="*/ 138 w 1031"/>
                <a:gd name="T21" fmla="*/ 14 h 215"/>
                <a:gd name="T22" fmla="*/ 148 w 1031"/>
                <a:gd name="T23" fmla="*/ 28 h 215"/>
                <a:gd name="T24" fmla="*/ 167 w 1031"/>
                <a:gd name="T25" fmla="*/ 50 h 215"/>
                <a:gd name="T26" fmla="*/ 189 w 1031"/>
                <a:gd name="T27" fmla="*/ 50 h 215"/>
                <a:gd name="T28" fmla="*/ 203 w 1031"/>
                <a:gd name="T29" fmla="*/ 36 h 215"/>
                <a:gd name="T30" fmla="*/ 222 w 1031"/>
                <a:gd name="T31" fmla="*/ 28 h 215"/>
                <a:gd name="T32" fmla="*/ 242 w 1031"/>
                <a:gd name="T33" fmla="*/ 42 h 215"/>
                <a:gd name="T34" fmla="*/ 268 w 1031"/>
                <a:gd name="T35" fmla="*/ 52 h 215"/>
                <a:gd name="T36" fmla="*/ 288 w 1031"/>
                <a:gd name="T37" fmla="*/ 65 h 215"/>
                <a:gd name="T38" fmla="*/ 297 w 1031"/>
                <a:gd name="T39" fmla="*/ 79 h 215"/>
                <a:gd name="T40" fmla="*/ 313 w 1031"/>
                <a:gd name="T41" fmla="*/ 79 h 215"/>
                <a:gd name="T42" fmla="*/ 339 w 1031"/>
                <a:gd name="T43" fmla="*/ 95 h 215"/>
                <a:gd name="T44" fmla="*/ 358 w 1031"/>
                <a:gd name="T45" fmla="*/ 107 h 215"/>
                <a:gd name="T46" fmla="*/ 378 w 1031"/>
                <a:gd name="T47" fmla="*/ 122 h 215"/>
                <a:gd name="T48" fmla="*/ 400 w 1031"/>
                <a:gd name="T49" fmla="*/ 121 h 215"/>
                <a:gd name="T50" fmla="*/ 416 w 1031"/>
                <a:gd name="T51" fmla="*/ 132 h 215"/>
                <a:gd name="T52" fmla="*/ 429 w 1031"/>
                <a:gd name="T53" fmla="*/ 122 h 215"/>
                <a:gd name="T54" fmla="*/ 449 w 1031"/>
                <a:gd name="T55" fmla="*/ 126 h 215"/>
                <a:gd name="T56" fmla="*/ 473 w 1031"/>
                <a:gd name="T57" fmla="*/ 130 h 215"/>
                <a:gd name="T58" fmla="*/ 493 w 1031"/>
                <a:gd name="T59" fmla="*/ 144 h 215"/>
                <a:gd name="T60" fmla="*/ 510 w 1031"/>
                <a:gd name="T61" fmla="*/ 160 h 215"/>
                <a:gd name="T62" fmla="*/ 532 w 1031"/>
                <a:gd name="T63" fmla="*/ 178 h 215"/>
                <a:gd name="T64" fmla="*/ 556 w 1031"/>
                <a:gd name="T65" fmla="*/ 184 h 215"/>
                <a:gd name="T66" fmla="*/ 573 w 1031"/>
                <a:gd name="T67" fmla="*/ 193 h 215"/>
                <a:gd name="T68" fmla="*/ 603 w 1031"/>
                <a:gd name="T69" fmla="*/ 191 h 215"/>
                <a:gd name="T70" fmla="*/ 625 w 1031"/>
                <a:gd name="T71" fmla="*/ 186 h 215"/>
                <a:gd name="T72" fmla="*/ 660 w 1031"/>
                <a:gd name="T73" fmla="*/ 193 h 215"/>
                <a:gd name="T74" fmla="*/ 680 w 1031"/>
                <a:gd name="T75" fmla="*/ 199 h 215"/>
                <a:gd name="T76" fmla="*/ 694 w 1031"/>
                <a:gd name="T77" fmla="*/ 211 h 215"/>
                <a:gd name="T78" fmla="*/ 715 w 1031"/>
                <a:gd name="T79" fmla="*/ 207 h 215"/>
                <a:gd name="T80" fmla="*/ 739 w 1031"/>
                <a:gd name="T81" fmla="*/ 209 h 215"/>
                <a:gd name="T82" fmla="*/ 765 w 1031"/>
                <a:gd name="T83" fmla="*/ 213 h 215"/>
                <a:gd name="T84" fmla="*/ 782 w 1031"/>
                <a:gd name="T85" fmla="*/ 205 h 215"/>
                <a:gd name="T86" fmla="*/ 792 w 1031"/>
                <a:gd name="T87" fmla="*/ 180 h 215"/>
                <a:gd name="T88" fmla="*/ 818 w 1031"/>
                <a:gd name="T89" fmla="*/ 174 h 215"/>
                <a:gd name="T90" fmla="*/ 834 w 1031"/>
                <a:gd name="T91" fmla="*/ 144 h 215"/>
                <a:gd name="T92" fmla="*/ 849 w 1031"/>
                <a:gd name="T93" fmla="*/ 130 h 215"/>
                <a:gd name="T94" fmla="*/ 855 w 1031"/>
                <a:gd name="T95" fmla="*/ 109 h 215"/>
                <a:gd name="T96" fmla="*/ 877 w 1031"/>
                <a:gd name="T97" fmla="*/ 103 h 215"/>
                <a:gd name="T98" fmla="*/ 885 w 1031"/>
                <a:gd name="T99" fmla="*/ 83 h 215"/>
                <a:gd name="T100" fmla="*/ 893 w 1031"/>
                <a:gd name="T101" fmla="*/ 67 h 215"/>
                <a:gd name="T102" fmla="*/ 885 w 1031"/>
                <a:gd name="T103" fmla="*/ 53 h 215"/>
                <a:gd name="T104" fmla="*/ 899 w 1031"/>
                <a:gd name="T105" fmla="*/ 55 h 215"/>
                <a:gd name="T106" fmla="*/ 916 w 1031"/>
                <a:gd name="T107" fmla="*/ 46 h 215"/>
                <a:gd name="T108" fmla="*/ 938 w 1031"/>
                <a:gd name="T109" fmla="*/ 50 h 215"/>
                <a:gd name="T110" fmla="*/ 952 w 1031"/>
                <a:gd name="T111" fmla="*/ 34 h 215"/>
                <a:gd name="T112" fmla="*/ 966 w 1031"/>
                <a:gd name="T113" fmla="*/ 20 h 215"/>
                <a:gd name="T114" fmla="*/ 983 w 1031"/>
                <a:gd name="T115" fmla="*/ 22 h 215"/>
                <a:gd name="T116" fmla="*/ 999 w 1031"/>
                <a:gd name="T117" fmla="*/ 10 h 215"/>
                <a:gd name="T118" fmla="*/ 1019 w 1031"/>
                <a:gd name="T119" fmla="*/ 4 h 2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031" h="215">
                  <a:moveTo>
                    <a:pt x="39" y="122"/>
                  </a:moveTo>
                  <a:lnTo>
                    <a:pt x="39" y="121"/>
                  </a:lnTo>
                  <a:lnTo>
                    <a:pt x="39" y="119"/>
                  </a:lnTo>
                  <a:lnTo>
                    <a:pt x="37" y="117"/>
                  </a:lnTo>
                  <a:lnTo>
                    <a:pt x="37" y="115"/>
                  </a:lnTo>
                  <a:lnTo>
                    <a:pt x="39" y="111"/>
                  </a:lnTo>
                  <a:lnTo>
                    <a:pt x="39" y="103"/>
                  </a:lnTo>
                  <a:lnTo>
                    <a:pt x="39" y="101"/>
                  </a:lnTo>
                  <a:lnTo>
                    <a:pt x="35" y="95"/>
                  </a:lnTo>
                  <a:lnTo>
                    <a:pt x="33" y="91"/>
                  </a:lnTo>
                  <a:lnTo>
                    <a:pt x="31" y="89"/>
                  </a:lnTo>
                  <a:lnTo>
                    <a:pt x="31" y="87"/>
                  </a:lnTo>
                  <a:lnTo>
                    <a:pt x="33" y="85"/>
                  </a:lnTo>
                  <a:lnTo>
                    <a:pt x="33" y="83"/>
                  </a:lnTo>
                  <a:lnTo>
                    <a:pt x="31" y="83"/>
                  </a:lnTo>
                  <a:lnTo>
                    <a:pt x="31" y="81"/>
                  </a:lnTo>
                  <a:lnTo>
                    <a:pt x="29" y="79"/>
                  </a:lnTo>
                  <a:lnTo>
                    <a:pt x="29" y="75"/>
                  </a:lnTo>
                  <a:lnTo>
                    <a:pt x="29" y="73"/>
                  </a:lnTo>
                  <a:lnTo>
                    <a:pt x="27" y="69"/>
                  </a:lnTo>
                  <a:lnTo>
                    <a:pt x="27" y="65"/>
                  </a:lnTo>
                  <a:lnTo>
                    <a:pt x="25" y="61"/>
                  </a:lnTo>
                  <a:lnTo>
                    <a:pt x="25" y="59"/>
                  </a:lnTo>
                  <a:lnTo>
                    <a:pt x="25" y="57"/>
                  </a:lnTo>
                  <a:lnTo>
                    <a:pt x="23" y="55"/>
                  </a:lnTo>
                  <a:lnTo>
                    <a:pt x="23" y="53"/>
                  </a:lnTo>
                  <a:lnTo>
                    <a:pt x="21" y="53"/>
                  </a:lnTo>
                  <a:lnTo>
                    <a:pt x="21" y="52"/>
                  </a:lnTo>
                  <a:lnTo>
                    <a:pt x="19" y="50"/>
                  </a:lnTo>
                  <a:lnTo>
                    <a:pt x="17" y="48"/>
                  </a:lnTo>
                  <a:lnTo>
                    <a:pt x="17" y="46"/>
                  </a:lnTo>
                  <a:lnTo>
                    <a:pt x="15" y="44"/>
                  </a:lnTo>
                  <a:lnTo>
                    <a:pt x="13" y="42"/>
                  </a:lnTo>
                  <a:lnTo>
                    <a:pt x="13" y="40"/>
                  </a:lnTo>
                  <a:lnTo>
                    <a:pt x="12" y="38"/>
                  </a:lnTo>
                  <a:lnTo>
                    <a:pt x="12" y="36"/>
                  </a:lnTo>
                  <a:lnTo>
                    <a:pt x="10" y="36"/>
                  </a:lnTo>
                  <a:lnTo>
                    <a:pt x="10" y="34"/>
                  </a:lnTo>
                  <a:lnTo>
                    <a:pt x="8" y="34"/>
                  </a:lnTo>
                  <a:lnTo>
                    <a:pt x="8" y="32"/>
                  </a:lnTo>
                  <a:lnTo>
                    <a:pt x="6" y="30"/>
                  </a:lnTo>
                  <a:lnTo>
                    <a:pt x="4" y="28"/>
                  </a:lnTo>
                  <a:lnTo>
                    <a:pt x="4" y="26"/>
                  </a:lnTo>
                  <a:lnTo>
                    <a:pt x="2" y="26"/>
                  </a:lnTo>
                  <a:lnTo>
                    <a:pt x="2" y="24"/>
                  </a:lnTo>
                  <a:lnTo>
                    <a:pt x="0" y="24"/>
                  </a:lnTo>
                  <a:lnTo>
                    <a:pt x="0" y="22"/>
                  </a:lnTo>
                  <a:lnTo>
                    <a:pt x="2" y="22"/>
                  </a:lnTo>
                  <a:lnTo>
                    <a:pt x="4" y="22"/>
                  </a:lnTo>
                  <a:lnTo>
                    <a:pt x="4" y="20"/>
                  </a:lnTo>
                  <a:lnTo>
                    <a:pt x="4" y="18"/>
                  </a:lnTo>
                  <a:lnTo>
                    <a:pt x="4" y="16"/>
                  </a:lnTo>
                  <a:lnTo>
                    <a:pt x="2" y="16"/>
                  </a:lnTo>
                  <a:lnTo>
                    <a:pt x="2" y="14"/>
                  </a:lnTo>
                  <a:lnTo>
                    <a:pt x="2" y="12"/>
                  </a:lnTo>
                  <a:lnTo>
                    <a:pt x="2" y="10"/>
                  </a:lnTo>
                  <a:lnTo>
                    <a:pt x="4" y="10"/>
                  </a:lnTo>
                  <a:lnTo>
                    <a:pt x="6" y="10"/>
                  </a:lnTo>
                  <a:lnTo>
                    <a:pt x="8" y="10"/>
                  </a:lnTo>
                  <a:lnTo>
                    <a:pt x="8" y="8"/>
                  </a:lnTo>
                  <a:lnTo>
                    <a:pt x="10" y="8"/>
                  </a:lnTo>
                  <a:lnTo>
                    <a:pt x="12" y="8"/>
                  </a:lnTo>
                  <a:lnTo>
                    <a:pt x="13" y="8"/>
                  </a:lnTo>
                  <a:lnTo>
                    <a:pt x="15" y="8"/>
                  </a:lnTo>
                  <a:lnTo>
                    <a:pt x="15" y="10"/>
                  </a:lnTo>
                  <a:lnTo>
                    <a:pt x="15" y="12"/>
                  </a:lnTo>
                  <a:lnTo>
                    <a:pt x="17" y="12"/>
                  </a:lnTo>
                  <a:lnTo>
                    <a:pt x="17" y="14"/>
                  </a:lnTo>
                  <a:lnTo>
                    <a:pt x="17" y="16"/>
                  </a:lnTo>
                  <a:lnTo>
                    <a:pt x="19" y="16"/>
                  </a:lnTo>
                  <a:lnTo>
                    <a:pt x="19" y="18"/>
                  </a:lnTo>
                  <a:lnTo>
                    <a:pt x="19" y="20"/>
                  </a:lnTo>
                  <a:lnTo>
                    <a:pt x="21" y="20"/>
                  </a:lnTo>
                  <a:lnTo>
                    <a:pt x="21" y="22"/>
                  </a:lnTo>
                  <a:lnTo>
                    <a:pt x="21" y="24"/>
                  </a:lnTo>
                  <a:lnTo>
                    <a:pt x="21" y="26"/>
                  </a:lnTo>
                  <a:lnTo>
                    <a:pt x="23" y="26"/>
                  </a:lnTo>
                  <a:lnTo>
                    <a:pt x="23" y="28"/>
                  </a:lnTo>
                  <a:lnTo>
                    <a:pt x="25" y="28"/>
                  </a:lnTo>
                  <a:lnTo>
                    <a:pt x="25" y="30"/>
                  </a:lnTo>
                  <a:lnTo>
                    <a:pt x="27" y="30"/>
                  </a:lnTo>
                  <a:lnTo>
                    <a:pt x="29" y="30"/>
                  </a:lnTo>
                  <a:lnTo>
                    <a:pt x="31" y="30"/>
                  </a:lnTo>
                  <a:lnTo>
                    <a:pt x="33" y="30"/>
                  </a:lnTo>
                  <a:lnTo>
                    <a:pt x="33" y="32"/>
                  </a:lnTo>
                  <a:lnTo>
                    <a:pt x="35" y="32"/>
                  </a:lnTo>
                  <a:lnTo>
                    <a:pt x="37" y="32"/>
                  </a:lnTo>
                  <a:lnTo>
                    <a:pt x="39" y="32"/>
                  </a:lnTo>
                  <a:lnTo>
                    <a:pt x="41" y="32"/>
                  </a:lnTo>
                  <a:lnTo>
                    <a:pt x="41" y="30"/>
                  </a:lnTo>
                  <a:lnTo>
                    <a:pt x="43" y="30"/>
                  </a:lnTo>
                  <a:lnTo>
                    <a:pt x="45" y="30"/>
                  </a:lnTo>
                  <a:lnTo>
                    <a:pt x="47" y="30"/>
                  </a:lnTo>
                  <a:lnTo>
                    <a:pt x="49" y="30"/>
                  </a:lnTo>
                  <a:lnTo>
                    <a:pt x="51" y="30"/>
                  </a:lnTo>
                  <a:lnTo>
                    <a:pt x="51" y="28"/>
                  </a:lnTo>
                  <a:lnTo>
                    <a:pt x="53" y="28"/>
                  </a:lnTo>
                  <a:lnTo>
                    <a:pt x="53" y="26"/>
                  </a:lnTo>
                  <a:lnTo>
                    <a:pt x="55" y="26"/>
                  </a:lnTo>
                  <a:lnTo>
                    <a:pt x="57" y="26"/>
                  </a:lnTo>
                  <a:lnTo>
                    <a:pt x="57" y="24"/>
                  </a:lnTo>
                  <a:lnTo>
                    <a:pt x="59" y="24"/>
                  </a:lnTo>
                  <a:lnTo>
                    <a:pt x="61" y="22"/>
                  </a:lnTo>
                  <a:lnTo>
                    <a:pt x="61" y="24"/>
                  </a:lnTo>
                  <a:lnTo>
                    <a:pt x="63" y="24"/>
                  </a:lnTo>
                  <a:lnTo>
                    <a:pt x="63" y="22"/>
                  </a:lnTo>
                  <a:lnTo>
                    <a:pt x="65" y="22"/>
                  </a:lnTo>
                  <a:lnTo>
                    <a:pt x="67" y="22"/>
                  </a:lnTo>
                  <a:lnTo>
                    <a:pt x="69" y="22"/>
                  </a:lnTo>
                  <a:lnTo>
                    <a:pt x="71" y="22"/>
                  </a:lnTo>
                  <a:lnTo>
                    <a:pt x="73" y="20"/>
                  </a:lnTo>
                  <a:lnTo>
                    <a:pt x="75" y="20"/>
                  </a:lnTo>
                  <a:lnTo>
                    <a:pt x="77" y="20"/>
                  </a:lnTo>
                  <a:lnTo>
                    <a:pt x="79" y="20"/>
                  </a:lnTo>
                  <a:lnTo>
                    <a:pt x="81" y="20"/>
                  </a:lnTo>
                  <a:lnTo>
                    <a:pt x="82" y="22"/>
                  </a:lnTo>
                  <a:lnTo>
                    <a:pt x="84" y="22"/>
                  </a:lnTo>
                  <a:lnTo>
                    <a:pt x="86" y="22"/>
                  </a:lnTo>
                  <a:lnTo>
                    <a:pt x="88" y="22"/>
                  </a:lnTo>
                  <a:lnTo>
                    <a:pt x="90" y="22"/>
                  </a:lnTo>
                  <a:lnTo>
                    <a:pt x="92" y="22"/>
                  </a:lnTo>
                  <a:lnTo>
                    <a:pt x="92" y="20"/>
                  </a:lnTo>
                  <a:lnTo>
                    <a:pt x="94" y="20"/>
                  </a:lnTo>
                  <a:lnTo>
                    <a:pt x="96" y="20"/>
                  </a:lnTo>
                  <a:lnTo>
                    <a:pt x="98" y="20"/>
                  </a:lnTo>
                  <a:lnTo>
                    <a:pt x="98" y="18"/>
                  </a:lnTo>
                  <a:lnTo>
                    <a:pt x="100" y="18"/>
                  </a:lnTo>
                  <a:lnTo>
                    <a:pt x="100" y="20"/>
                  </a:lnTo>
                  <a:lnTo>
                    <a:pt x="102" y="20"/>
                  </a:lnTo>
                  <a:lnTo>
                    <a:pt x="102" y="22"/>
                  </a:lnTo>
                  <a:lnTo>
                    <a:pt x="104" y="22"/>
                  </a:lnTo>
                  <a:lnTo>
                    <a:pt x="106" y="24"/>
                  </a:lnTo>
                  <a:lnTo>
                    <a:pt x="108" y="24"/>
                  </a:lnTo>
                  <a:lnTo>
                    <a:pt x="110" y="24"/>
                  </a:lnTo>
                  <a:lnTo>
                    <a:pt x="112" y="22"/>
                  </a:lnTo>
                  <a:lnTo>
                    <a:pt x="114" y="22"/>
                  </a:lnTo>
                  <a:lnTo>
                    <a:pt x="114" y="20"/>
                  </a:lnTo>
                  <a:lnTo>
                    <a:pt x="116" y="20"/>
                  </a:lnTo>
                  <a:lnTo>
                    <a:pt x="116" y="18"/>
                  </a:lnTo>
                  <a:lnTo>
                    <a:pt x="118" y="18"/>
                  </a:lnTo>
                  <a:lnTo>
                    <a:pt x="118" y="16"/>
                  </a:lnTo>
                  <a:lnTo>
                    <a:pt x="120" y="16"/>
                  </a:lnTo>
                  <a:lnTo>
                    <a:pt x="120" y="14"/>
                  </a:lnTo>
                  <a:lnTo>
                    <a:pt x="122" y="12"/>
                  </a:lnTo>
                  <a:lnTo>
                    <a:pt x="124" y="12"/>
                  </a:lnTo>
                  <a:lnTo>
                    <a:pt x="126" y="10"/>
                  </a:lnTo>
                  <a:lnTo>
                    <a:pt x="128" y="10"/>
                  </a:lnTo>
                  <a:lnTo>
                    <a:pt x="128" y="12"/>
                  </a:lnTo>
                  <a:lnTo>
                    <a:pt x="130" y="12"/>
                  </a:lnTo>
                  <a:lnTo>
                    <a:pt x="130" y="14"/>
                  </a:lnTo>
                  <a:lnTo>
                    <a:pt x="132" y="14"/>
                  </a:lnTo>
                  <a:lnTo>
                    <a:pt x="134" y="14"/>
                  </a:lnTo>
                  <a:lnTo>
                    <a:pt x="136" y="14"/>
                  </a:lnTo>
                  <a:lnTo>
                    <a:pt x="138" y="14"/>
                  </a:lnTo>
                  <a:lnTo>
                    <a:pt x="138" y="12"/>
                  </a:lnTo>
                  <a:lnTo>
                    <a:pt x="140" y="12"/>
                  </a:lnTo>
                  <a:lnTo>
                    <a:pt x="140" y="14"/>
                  </a:lnTo>
                  <a:lnTo>
                    <a:pt x="140" y="16"/>
                  </a:lnTo>
                  <a:lnTo>
                    <a:pt x="142" y="16"/>
                  </a:lnTo>
                  <a:lnTo>
                    <a:pt x="142" y="18"/>
                  </a:lnTo>
                  <a:lnTo>
                    <a:pt x="144" y="18"/>
                  </a:lnTo>
                  <a:lnTo>
                    <a:pt x="144" y="20"/>
                  </a:lnTo>
                  <a:lnTo>
                    <a:pt x="144" y="22"/>
                  </a:lnTo>
                  <a:lnTo>
                    <a:pt x="146" y="22"/>
                  </a:lnTo>
                  <a:lnTo>
                    <a:pt x="146" y="24"/>
                  </a:lnTo>
                  <a:lnTo>
                    <a:pt x="146" y="26"/>
                  </a:lnTo>
                  <a:lnTo>
                    <a:pt x="148" y="26"/>
                  </a:lnTo>
                  <a:lnTo>
                    <a:pt x="148" y="28"/>
                  </a:lnTo>
                  <a:lnTo>
                    <a:pt x="150" y="30"/>
                  </a:lnTo>
                  <a:lnTo>
                    <a:pt x="151" y="32"/>
                  </a:lnTo>
                  <a:lnTo>
                    <a:pt x="153" y="34"/>
                  </a:lnTo>
                  <a:lnTo>
                    <a:pt x="153" y="36"/>
                  </a:lnTo>
                  <a:lnTo>
                    <a:pt x="155" y="36"/>
                  </a:lnTo>
                  <a:lnTo>
                    <a:pt x="155" y="38"/>
                  </a:lnTo>
                  <a:lnTo>
                    <a:pt x="157" y="38"/>
                  </a:lnTo>
                  <a:lnTo>
                    <a:pt x="155" y="40"/>
                  </a:lnTo>
                  <a:lnTo>
                    <a:pt x="157" y="40"/>
                  </a:lnTo>
                  <a:lnTo>
                    <a:pt x="159" y="42"/>
                  </a:lnTo>
                  <a:lnTo>
                    <a:pt x="161" y="44"/>
                  </a:lnTo>
                  <a:lnTo>
                    <a:pt x="163" y="46"/>
                  </a:lnTo>
                  <a:lnTo>
                    <a:pt x="165" y="48"/>
                  </a:lnTo>
                  <a:lnTo>
                    <a:pt x="167" y="50"/>
                  </a:lnTo>
                  <a:lnTo>
                    <a:pt x="169" y="50"/>
                  </a:lnTo>
                  <a:lnTo>
                    <a:pt x="171" y="50"/>
                  </a:lnTo>
                  <a:lnTo>
                    <a:pt x="173" y="50"/>
                  </a:lnTo>
                  <a:lnTo>
                    <a:pt x="175" y="50"/>
                  </a:lnTo>
                  <a:lnTo>
                    <a:pt x="177" y="50"/>
                  </a:lnTo>
                  <a:lnTo>
                    <a:pt x="177" y="48"/>
                  </a:lnTo>
                  <a:lnTo>
                    <a:pt x="179" y="48"/>
                  </a:lnTo>
                  <a:lnTo>
                    <a:pt x="179" y="50"/>
                  </a:lnTo>
                  <a:lnTo>
                    <a:pt x="179" y="52"/>
                  </a:lnTo>
                  <a:lnTo>
                    <a:pt x="181" y="52"/>
                  </a:lnTo>
                  <a:lnTo>
                    <a:pt x="183" y="52"/>
                  </a:lnTo>
                  <a:lnTo>
                    <a:pt x="185" y="52"/>
                  </a:lnTo>
                  <a:lnTo>
                    <a:pt x="187" y="50"/>
                  </a:lnTo>
                  <a:lnTo>
                    <a:pt x="189" y="50"/>
                  </a:lnTo>
                  <a:lnTo>
                    <a:pt x="191" y="50"/>
                  </a:lnTo>
                  <a:lnTo>
                    <a:pt x="193" y="50"/>
                  </a:lnTo>
                  <a:lnTo>
                    <a:pt x="193" y="48"/>
                  </a:lnTo>
                  <a:lnTo>
                    <a:pt x="195" y="48"/>
                  </a:lnTo>
                  <a:lnTo>
                    <a:pt x="197" y="48"/>
                  </a:lnTo>
                  <a:lnTo>
                    <a:pt x="197" y="46"/>
                  </a:lnTo>
                  <a:lnTo>
                    <a:pt x="197" y="44"/>
                  </a:lnTo>
                  <a:lnTo>
                    <a:pt x="197" y="42"/>
                  </a:lnTo>
                  <a:lnTo>
                    <a:pt x="199" y="42"/>
                  </a:lnTo>
                  <a:lnTo>
                    <a:pt x="199" y="40"/>
                  </a:lnTo>
                  <a:lnTo>
                    <a:pt x="199" y="38"/>
                  </a:lnTo>
                  <a:lnTo>
                    <a:pt x="201" y="38"/>
                  </a:lnTo>
                  <a:lnTo>
                    <a:pt x="201" y="36"/>
                  </a:lnTo>
                  <a:lnTo>
                    <a:pt x="203" y="36"/>
                  </a:lnTo>
                  <a:lnTo>
                    <a:pt x="203" y="34"/>
                  </a:lnTo>
                  <a:lnTo>
                    <a:pt x="205" y="34"/>
                  </a:lnTo>
                  <a:lnTo>
                    <a:pt x="205" y="32"/>
                  </a:lnTo>
                  <a:lnTo>
                    <a:pt x="207" y="32"/>
                  </a:lnTo>
                  <a:lnTo>
                    <a:pt x="207" y="30"/>
                  </a:lnTo>
                  <a:lnTo>
                    <a:pt x="209" y="30"/>
                  </a:lnTo>
                  <a:lnTo>
                    <a:pt x="211" y="28"/>
                  </a:lnTo>
                  <a:lnTo>
                    <a:pt x="213" y="28"/>
                  </a:lnTo>
                  <a:lnTo>
                    <a:pt x="213" y="26"/>
                  </a:lnTo>
                  <a:lnTo>
                    <a:pt x="213" y="24"/>
                  </a:lnTo>
                  <a:lnTo>
                    <a:pt x="215" y="26"/>
                  </a:lnTo>
                  <a:lnTo>
                    <a:pt x="217" y="26"/>
                  </a:lnTo>
                  <a:lnTo>
                    <a:pt x="219" y="28"/>
                  </a:lnTo>
                  <a:lnTo>
                    <a:pt x="222" y="28"/>
                  </a:lnTo>
                  <a:lnTo>
                    <a:pt x="224" y="28"/>
                  </a:lnTo>
                  <a:lnTo>
                    <a:pt x="224" y="30"/>
                  </a:lnTo>
                  <a:lnTo>
                    <a:pt x="226" y="30"/>
                  </a:lnTo>
                  <a:lnTo>
                    <a:pt x="226" y="32"/>
                  </a:lnTo>
                  <a:lnTo>
                    <a:pt x="228" y="32"/>
                  </a:lnTo>
                  <a:lnTo>
                    <a:pt x="230" y="34"/>
                  </a:lnTo>
                  <a:lnTo>
                    <a:pt x="232" y="36"/>
                  </a:lnTo>
                  <a:lnTo>
                    <a:pt x="234" y="36"/>
                  </a:lnTo>
                  <a:lnTo>
                    <a:pt x="234" y="38"/>
                  </a:lnTo>
                  <a:lnTo>
                    <a:pt x="236" y="38"/>
                  </a:lnTo>
                  <a:lnTo>
                    <a:pt x="238" y="38"/>
                  </a:lnTo>
                  <a:lnTo>
                    <a:pt x="240" y="40"/>
                  </a:lnTo>
                  <a:lnTo>
                    <a:pt x="242" y="40"/>
                  </a:lnTo>
                  <a:lnTo>
                    <a:pt x="242" y="42"/>
                  </a:lnTo>
                  <a:lnTo>
                    <a:pt x="244" y="42"/>
                  </a:lnTo>
                  <a:lnTo>
                    <a:pt x="246" y="42"/>
                  </a:lnTo>
                  <a:lnTo>
                    <a:pt x="248" y="42"/>
                  </a:lnTo>
                  <a:lnTo>
                    <a:pt x="250" y="44"/>
                  </a:lnTo>
                  <a:lnTo>
                    <a:pt x="252" y="44"/>
                  </a:lnTo>
                  <a:lnTo>
                    <a:pt x="254" y="44"/>
                  </a:lnTo>
                  <a:lnTo>
                    <a:pt x="256" y="44"/>
                  </a:lnTo>
                  <a:lnTo>
                    <a:pt x="258" y="44"/>
                  </a:lnTo>
                  <a:lnTo>
                    <a:pt x="260" y="46"/>
                  </a:lnTo>
                  <a:lnTo>
                    <a:pt x="262" y="46"/>
                  </a:lnTo>
                  <a:lnTo>
                    <a:pt x="264" y="48"/>
                  </a:lnTo>
                  <a:lnTo>
                    <a:pt x="266" y="50"/>
                  </a:lnTo>
                  <a:lnTo>
                    <a:pt x="266" y="52"/>
                  </a:lnTo>
                  <a:lnTo>
                    <a:pt x="268" y="52"/>
                  </a:lnTo>
                  <a:lnTo>
                    <a:pt x="270" y="53"/>
                  </a:lnTo>
                  <a:lnTo>
                    <a:pt x="270" y="55"/>
                  </a:lnTo>
                  <a:lnTo>
                    <a:pt x="272" y="55"/>
                  </a:lnTo>
                  <a:lnTo>
                    <a:pt x="272" y="57"/>
                  </a:lnTo>
                  <a:lnTo>
                    <a:pt x="274" y="57"/>
                  </a:lnTo>
                  <a:lnTo>
                    <a:pt x="274" y="59"/>
                  </a:lnTo>
                  <a:lnTo>
                    <a:pt x="276" y="59"/>
                  </a:lnTo>
                  <a:lnTo>
                    <a:pt x="278" y="59"/>
                  </a:lnTo>
                  <a:lnTo>
                    <a:pt x="280" y="61"/>
                  </a:lnTo>
                  <a:lnTo>
                    <a:pt x="282" y="61"/>
                  </a:lnTo>
                  <a:lnTo>
                    <a:pt x="284" y="63"/>
                  </a:lnTo>
                  <a:lnTo>
                    <a:pt x="286" y="63"/>
                  </a:lnTo>
                  <a:lnTo>
                    <a:pt x="288" y="63"/>
                  </a:lnTo>
                  <a:lnTo>
                    <a:pt x="288" y="65"/>
                  </a:lnTo>
                  <a:lnTo>
                    <a:pt x="289" y="65"/>
                  </a:lnTo>
                  <a:lnTo>
                    <a:pt x="291" y="65"/>
                  </a:lnTo>
                  <a:lnTo>
                    <a:pt x="293" y="67"/>
                  </a:lnTo>
                  <a:lnTo>
                    <a:pt x="295" y="67"/>
                  </a:lnTo>
                  <a:lnTo>
                    <a:pt x="295" y="69"/>
                  </a:lnTo>
                  <a:lnTo>
                    <a:pt x="297" y="69"/>
                  </a:lnTo>
                  <a:lnTo>
                    <a:pt x="299" y="71"/>
                  </a:lnTo>
                  <a:lnTo>
                    <a:pt x="297" y="71"/>
                  </a:lnTo>
                  <a:lnTo>
                    <a:pt x="297" y="73"/>
                  </a:lnTo>
                  <a:lnTo>
                    <a:pt x="295" y="73"/>
                  </a:lnTo>
                  <a:lnTo>
                    <a:pt x="295" y="75"/>
                  </a:lnTo>
                  <a:lnTo>
                    <a:pt x="295" y="77"/>
                  </a:lnTo>
                  <a:lnTo>
                    <a:pt x="297" y="77"/>
                  </a:lnTo>
                  <a:lnTo>
                    <a:pt x="297" y="79"/>
                  </a:lnTo>
                  <a:lnTo>
                    <a:pt x="299" y="79"/>
                  </a:lnTo>
                  <a:lnTo>
                    <a:pt x="299" y="81"/>
                  </a:lnTo>
                  <a:lnTo>
                    <a:pt x="301" y="81"/>
                  </a:lnTo>
                  <a:lnTo>
                    <a:pt x="301" y="79"/>
                  </a:lnTo>
                  <a:lnTo>
                    <a:pt x="301" y="77"/>
                  </a:lnTo>
                  <a:lnTo>
                    <a:pt x="303" y="77"/>
                  </a:lnTo>
                  <a:lnTo>
                    <a:pt x="303" y="75"/>
                  </a:lnTo>
                  <a:lnTo>
                    <a:pt x="305" y="75"/>
                  </a:lnTo>
                  <a:lnTo>
                    <a:pt x="305" y="73"/>
                  </a:lnTo>
                  <a:lnTo>
                    <a:pt x="307" y="73"/>
                  </a:lnTo>
                  <a:lnTo>
                    <a:pt x="309" y="75"/>
                  </a:lnTo>
                  <a:lnTo>
                    <a:pt x="311" y="77"/>
                  </a:lnTo>
                  <a:lnTo>
                    <a:pt x="311" y="79"/>
                  </a:lnTo>
                  <a:lnTo>
                    <a:pt x="313" y="79"/>
                  </a:lnTo>
                  <a:lnTo>
                    <a:pt x="315" y="81"/>
                  </a:lnTo>
                  <a:lnTo>
                    <a:pt x="317" y="81"/>
                  </a:lnTo>
                  <a:lnTo>
                    <a:pt x="317" y="83"/>
                  </a:lnTo>
                  <a:lnTo>
                    <a:pt x="319" y="83"/>
                  </a:lnTo>
                  <a:lnTo>
                    <a:pt x="319" y="85"/>
                  </a:lnTo>
                  <a:lnTo>
                    <a:pt x="323" y="85"/>
                  </a:lnTo>
                  <a:lnTo>
                    <a:pt x="325" y="87"/>
                  </a:lnTo>
                  <a:lnTo>
                    <a:pt x="327" y="87"/>
                  </a:lnTo>
                  <a:lnTo>
                    <a:pt x="331" y="91"/>
                  </a:lnTo>
                  <a:lnTo>
                    <a:pt x="333" y="93"/>
                  </a:lnTo>
                  <a:lnTo>
                    <a:pt x="335" y="93"/>
                  </a:lnTo>
                  <a:lnTo>
                    <a:pt x="337" y="93"/>
                  </a:lnTo>
                  <a:lnTo>
                    <a:pt x="337" y="95"/>
                  </a:lnTo>
                  <a:lnTo>
                    <a:pt x="339" y="95"/>
                  </a:lnTo>
                  <a:lnTo>
                    <a:pt x="341" y="97"/>
                  </a:lnTo>
                  <a:lnTo>
                    <a:pt x="341" y="99"/>
                  </a:lnTo>
                  <a:lnTo>
                    <a:pt x="343" y="101"/>
                  </a:lnTo>
                  <a:lnTo>
                    <a:pt x="343" y="103"/>
                  </a:lnTo>
                  <a:lnTo>
                    <a:pt x="345" y="103"/>
                  </a:lnTo>
                  <a:lnTo>
                    <a:pt x="345" y="105"/>
                  </a:lnTo>
                  <a:lnTo>
                    <a:pt x="347" y="105"/>
                  </a:lnTo>
                  <a:lnTo>
                    <a:pt x="349" y="105"/>
                  </a:lnTo>
                  <a:lnTo>
                    <a:pt x="351" y="103"/>
                  </a:lnTo>
                  <a:lnTo>
                    <a:pt x="353" y="103"/>
                  </a:lnTo>
                  <a:lnTo>
                    <a:pt x="355" y="105"/>
                  </a:lnTo>
                  <a:lnTo>
                    <a:pt x="357" y="105"/>
                  </a:lnTo>
                  <a:lnTo>
                    <a:pt x="358" y="105"/>
                  </a:lnTo>
                  <a:lnTo>
                    <a:pt x="358" y="107"/>
                  </a:lnTo>
                  <a:lnTo>
                    <a:pt x="360" y="107"/>
                  </a:lnTo>
                  <a:lnTo>
                    <a:pt x="360" y="109"/>
                  </a:lnTo>
                  <a:lnTo>
                    <a:pt x="360" y="111"/>
                  </a:lnTo>
                  <a:lnTo>
                    <a:pt x="362" y="111"/>
                  </a:lnTo>
                  <a:lnTo>
                    <a:pt x="364" y="113"/>
                  </a:lnTo>
                  <a:lnTo>
                    <a:pt x="366" y="113"/>
                  </a:lnTo>
                  <a:lnTo>
                    <a:pt x="368" y="113"/>
                  </a:lnTo>
                  <a:lnTo>
                    <a:pt x="370" y="113"/>
                  </a:lnTo>
                  <a:lnTo>
                    <a:pt x="372" y="115"/>
                  </a:lnTo>
                  <a:lnTo>
                    <a:pt x="374" y="117"/>
                  </a:lnTo>
                  <a:lnTo>
                    <a:pt x="376" y="119"/>
                  </a:lnTo>
                  <a:lnTo>
                    <a:pt x="376" y="121"/>
                  </a:lnTo>
                  <a:lnTo>
                    <a:pt x="378" y="121"/>
                  </a:lnTo>
                  <a:lnTo>
                    <a:pt x="378" y="122"/>
                  </a:lnTo>
                  <a:lnTo>
                    <a:pt x="380" y="122"/>
                  </a:lnTo>
                  <a:lnTo>
                    <a:pt x="382" y="121"/>
                  </a:lnTo>
                  <a:lnTo>
                    <a:pt x="384" y="121"/>
                  </a:lnTo>
                  <a:lnTo>
                    <a:pt x="386" y="122"/>
                  </a:lnTo>
                  <a:lnTo>
                    <a:pt x="388" y="122"/>
                  </a:lnTo>
                  <a:lnTo>
                    <a:pt x="390" y="122"/>
                  </a:lnTo>
                  <a:lnTo>
                    <a:pt x="390" y="121"/>
                  </a:lnTo>
                  <a:lnTo>
                    <a:pt x="392" y="122"/>
                  </a:lnTo>
                  <a:lnTo>
                    <a:pt x="392" y="121"/>
                  </a:lnTo>
                  <a:lnTo>
                    <a:pt x="392" y="119"/>
                  </a:lnTo>
                  <a:lnTo>
                    <a:pt x="394" y="119"/>
                  </a:lnTo>
                  <a:lnTo>
                    <a:pt x="396" y="119"/>
                  </a:lnTo>
                  <a:lnTo>
                    <a:pt x="398" y="121"/>
                  </a:lnTo>
                  <a:lnTo>
                    <a:pt x="400" y="121"/>
                  </a:lnTo>
                  <a:lnTo>
                    <a:pt x="400" y="122"/>
                  </a:lnTo>
                  <a:lnTo>
                    <a:pt x="402" y="122"/>
                  </a:lnTo>
                  <a:lnTo>
                    <a:pt x="402" y="124"/>
                  </a:lnTo>
                  <a:lnTo>
                    <a:pt x="402" y="126"/>
                  </a:lnTo>
                  <a:lnTo>
                    <a:pt x="402" y="128"/>
                  </a:lnTo>
                  <a:lnTo>
                    <a:pt x="404" y="128"/>
                  </a:lnTo>
                  <a:lnTo>
                    <a:pt x="404" y="130"/>
                  </a:lnTo>
                  <a:lnTo>
                    <a:pt x="404" y="132"/>
                  </a:lnTo>
                  <a:lnTo>
                    <a:pt x="406" y="132"/>
                  </a:lnTo>
                  <a:lnTo>
                    <a:pt x="408" y="132"/>
                  </a:lnTo>
                  <a:lnTo>
                    <a:pt x="410" y="132"/>
                  </a:lnTo>
                  <a:lnTo>
                    <a:pt x="412" y="132"/>
                  </a:lnTo>
                  <a:lnTo>
                    <a:pt x="414" y="132"/>
                  </a:lnTo>
                  <a:lnTo>
                    <a:pt x="416" y="132"/>
                  </a:lnTo>
                  <a:lnTo>
                    <a:pt x="418" y="132"/>
                  </a:lnTo>
                  <a:lnTo>
                    <a:pt x="420" y="132"/>
                  </a:lnTo>
                  <a:lnTo>
                    <a:pt x="420" y="130"/>
                  </a:lnTo>
                  <a:lnTo>
                    <a:pt x="422" y="130"/>
                  </a:lnTo>
                  <a:lnTo>
                    <a:pt x="422" y="128"/>
                  </a:lnTo>
                  <a:lnTo>
                    <a:pt x="422" y="126"/>
                  </a:lnTo>
                  <a:lnTo>
                    <a:pt x="424" y="126"/>
                  </a:lnTo>
                  <a:lnTo>
                    <a:pt x="426" y="126"/>
                  </a:lnTo>
                  <a:lnTo>
                    <a:pt x="426" y="124"/>
                  </a:lnTo>
                  <a:lnTo>
                    <a:pt x="427" y="124"/>
                  </a:lnTo>
                  <a:lnTo>
                    <a:pt x="427" y="126"/>
                  </a:lnTo>
                  <a:lnTo>
                    <a:pt x="429" y="126"/>
                  </a:lnTo>
                  <a:lnTo>
                    <a:pt x="429" y="124"/>
                  </a:lnTo>
                  <a:lnTo>
                    <a:pt x="429" y="122"/>
                  </a:lnTo>
                  <a:lnTo>
                    <a:pt x="431" y="122"/>
                  </a:lnTo>
                  <a:lnTo>
                    <a:pt x="433" y="121"/>
                  </a:lnTo>
                  <a:lnTo>
                    <a:pt x="435" y="121"/>
                  </a:lnTo>
                  <a:lnTo>
                    <a:pt x="435" y="119"/>
                  </a:lnTo>
                  <a:lnTo>
                    <a:pt x="437" y="119"/>
                  </a:lnTo>
                  <a:lnTo>
                    <a:pt x="439" y="119"/>
                  </a:lnTo>
                  <a:lnTo>
                    <a:pt x="439" y="121"/>
                  </a:lnTo>
                  <a:lnTo>
                    <a:pt x="441" y="121"/>
                  </a:lnTo>
                  <a:lnTo>
                    <a:pt x="441" y="122"/>
                  </a:lnTo>
                  <a:lnTo>
                    <a:pt x="443" y="122"/>
                  </a:lnTo>
                  <a:lnTo>
                    <a:pt x="445" y="124"/>
                  </a:lnTo>
                  <a:lnTo>
                    <a:pt x="447" y="124"/>
                  </a:lnTo>
                  <a:lnTo>
                    <a:pt x="447" y="126"/>
                  </a:lnTo>
                  <a:lnTo>
                    <a:pt x="449" y="126"/>
                  </a:lnTo>
                  <a:lnTo>
                    <a:pt x="451" y="126"/>
                  </a:lnTo>
                  <a:lnTo>
                    <a:pt x="453" y="128"/>
                  </a:lnTo>
                  <a:lnTo>
                    <a:pt x="453" y="126"/>
                  </a:lnTo>
                  <a:lnTo>
                    <a:pt x="455" y="126"/>
                  </a:lnTo>
                  <a:lnTo>
                    <a:pt x="457" y="126"/>
                  </a:lnTo>
                  <a:lnTo>
                    <a:pt x="457" y="128"/>
                  </a:lnTo>
                  <a:lnTo>
                    <a:pt x="459" y="128"/>
                  </a:lnTo>
                  <a:lnTo>
                    <a:pt x="461" y="128"/>
                  </a:lnTo>
                  <a:lnTo>
                    <a:pt x="463" y="128"/>
                  </a:lnTo>
                  <a:lnTo>
                    <a:pt x="465" y="128"/>
                  </a:lnTo>
                  <a:lnTo>
                    <a:pt x="467" y="128"/>
                  </a:lnTo>
                  <a:lnTo>
                    <a:pt x="469" y="128"/>
                  </a:lnTo>
                  <a:lnTo>
                    <a:pt x="471" y="128"/>
                  </a:lnTo>
                  <a:lnTo>
                    <a:pt x="473" y="130"/>
                  </a:lnTo>
                  <a:lnTo>
                    <a:pt x="475" y="130"/>
                  </a:lnTo>
                  <a:lnTo>
                    <a:pt x="475" y="132"/>
                  </a:lnTo>
                  <a:lnTo>
                    <a:pt x="477" y="132"/>
                  </a:lnTo>
                  <a:lnTo>
                    <a:pt x="477" y="134"/>
                  </a:lnTo>
                  <a:lnTo>
                    <a:pt x="479" y="134"/>
                  </a:lnTo>
                  <a:lnTo>
                    <a:pt x="481" y="136"/>
                  </a:lnTo>
                  <a:lnTo>
                    <a:pt x="483" y="138"/>
                  </a:lnTo>
                  <a:lnTo>
                    <a:pt x="485" y="138"/>
                  </a:lnTo>
                  <a:lnTo>
                    <a:pt x="487" y="140"/>
                  </a:lnTo>
                  <a:lnTo>
                    <a:pt x="487" y="142"/>
                  </a:lnTo>
                  <a:lnTo>
                    <a:pt x="489" y="142"/>
                  </a:lnTo>
                  <a:lnTo>
                    <a:pt x="491" y="142"/>
                  </a:lnTo>
                  <a:lnTo>
                    <a:pt x="493" y="142"/>
                  </a:lnTo>
                  <a:lnTo>
                    <a:pt x="493" y="144"/>
                  </a:lnTo>
                  <a:lnTo>
                    <a:pt x="495" y="144"/>
                  </a:lnTo>
                  <a:lnTo>
                    <a:pt x="495" y="146"/>
                  </a:lnTo>
                  <a:lnTo>
                    <a:pt x="496" y="148"/>
                  </a:lnTo>
                  <a:lnTo>
                    <a:pt x="498" y="148"/>
                  </a:lnTo>
                  <a:lnTo>
                    <a:pt x="500" y="148"/>
                  </a:lnTo>
                  <a:lnTo>
                    <a:pt x="502" y="150"/>
                  </a:lnTo>
                  <a:lnTo>
                    <a:pt x="504" y="152"/>
                  </a:lnTo>
                  <a:lnTo>
                    <a:pt x="502" y="154"/>
                  </a:lnTo>
                  <a:lnTo>
                    <a:pt x="504" y="154"/>
                  </a:lnTo>
                  <a:lnTo>
                    <a:pt x="504" y="156"/>
                  </a:lnTo>
                  <a:lnTo>
                    <a:pt x="506" y="156"/>
                  </a:lnTo>
                  <a:lnTo>
                    <a:pt x="506" y="158"/>
                  </a:lnTo>
                  <a:lnTo>
                    <a:pt x="508" y="160"/>
                  </a:lnTo>
                  <a:lnTo>
                    <a:pt x="510" y="160"/>
                  </a:lnTo>
                  <a:lnTo>
                    <a:pt x="510" y="162"/>
                  </a:lnTo>
                  <a:lnTo>
                    <a:pt x="512" y="164"/>
                  </a:lnTo>
                  <a:lnTo>
                    <a:pt x="514" y="166"/>
                  </a:lnTo>
                  <a:lnTo>
                    <a:pt x="516" y="168"/>
                  </a:lnTo>
                  <a:lnTo>
                    <a:pt x="518" y="168"/>
                  </a:lnTo>
                  <a:lnTo>
                    <a:pt x="518" y="170"/>
                  </a:lnTo>
                  <a:lnTo>
                    <a:pt x="520" y="170"/>
                  </a:lnTo>
                  <a:lnTo>
                    <a:pt x="522" y="172"/>
                  </a:lnTo>
                  <a:lnTo>
                    <a:pt x="524" y="174"/>
                  </a:lnTo>
                  <a:lnTo>
                    <a:pt x="526" y="176"/>
                  </a:lnTo>
                  <a:lnTo>
                    <a:pt x="528" y="176"/>
                  </a:lnTo>
                  <a:lnTo>
                    <a:pt x="528" y="178"/>
                  </a:lnTo>
                  <a:lnTo>
                    <a:pt x="530" y="178"/>
                  </a:lnTo>
                  <a:lnTo>
                    <a:pt x="532" y="178"/>
                  </a:lnTo>
                  <a:lnTo>
                    <a:pt x="534" y="180"/>
                  </a:lnTo>
                  <a:lnTo>
                    <a:pt x="536" y="180"/>
                  </a:lnTo>
                  <a:lnTo>
                    <a:pt x="538" y="180"/>
                  </a:lnTo>
                  <a:lnTo>
                    <a:pt x="538" y="182"/>
                  </a:lnTo>
                  <a:lnTo>
                    <a:pt x="540" y="182"/>
                  </a:lnTo>
                  <a:lnTo>
                    <a:pt x="542" y="182"/>
                  </a:lnTo>
                  <a:lnTo>
                    <a:pt x="544" y="182"/>
                  </a:lnTo>
                  <a:lnTo>
                    <a:pt x="546" y="182"/>
                  </a:lnTo>
                  <a:lnTo>
                    <a:pt x="548" y="182"/>
                  </a:lnTo>
                  <a:lnTo>
                    <a:pt x="550" y="182"/>
                  </a:lnTo>
                  <a:lnTo>
                    <a:pt x="552" y="182"/>
                  </a:lnTo>
                  <a:lnTo>
                    <a:pt x="552" y="184"/>
                  </a:lnTo>
                  <a:lnTo>
                    <a:pt x="554" y="184"/>
                  </a:lnTo>
                  <a:lnTo>
                    <a:pt x="556" y="184"/>
                  </a:lnTo>
                  <a:lnTo>
                    <a:pt x="556" y="186"/>
                  </a:lnTo>
                  <a:lnTo>
                    <a:pt x="558" y="188"/>
                  </a:lnTo>
                  <a:lnTo>
                    <a:pt x="560" y="188"/>
                  </a:lnTo>
                  <a:lnTo>
                    <a:pt x="562" y="188"/>
                  </a:lnTo>
                  <a:lnTo>
                    <a:pt x="564" y="188"/>
                  </a:lnTo>
                  <a:lnTo>
                    <a:pt x="564" y="189"/>
                  </a:lnTo>
                  <a:lnTo>
                    <a:pt x="565" y="189"/>
                  </a:lnTo>
                  <a:lnTo>
                    <a:pt x="567" y="189"/>
                  </a:lnTo>
                  <a:lnTo>
                    <a:pt x="567" y="191"/>
                  </a:lnTo>
                  <a:lnTo>
                    <a:pt x="565" y="191"/>
                  </a:lnTo>
                  <a:lnTo>
                    <a:pt x="567" y="191"/>
                  </a:lnTo>
                  <a:lnTo>
                    <a:pt x="569" y="193"/>
                  </a:lnTo>
                  <a:lnTo>
                    <a:pt x="571" y="193"/>
                  </a:lnTo>
                  <a:lnTo>
                    <a:pt x="573" y="193"/>
                  </a:lnTo>
                  <a:lnTo>
                    <a:pt x="573" y="195"/>
                  </a:lnTo>
                  <a:lnTo>
                    <a:pt x="575" y="195"/>
                  </a:lnTo>
                  <a:lnTo>
                    <a:pt x="577" y="197"/>
                  </a:lnTo>
                  <a:lnTo>
                    <a:pt x="579" y="197"/>
                  </a:lnTo>
                  <a:lnTo>
                    <a:pt x="583" y="197"/>
                  </a:lnTo>
                  <a:lnTo>
                    <a:pt x="585" y="197"/>
                  </a:lnTo>
                  <a:lnTo>
                    <a:pt x="587" y="197"/>
                  </a:lnTo>
                  <a:lnTo>
                    <a:pt x="589" y="195"/>
                  </a:lnTo>
                  <a:lnTo>
                    <a:pt x="591" y="195"/>
                  </a:lnTo>
                  <a:lnTo>
                    <a:pt x="595" y="193"/>
                  </a:lnTo>
                  <a:lnTo>
                    <a:pt x="597" y="193"/>
                  </a:lnTo>
                  <a:lnTo>
                    <a:pt x="599" y="193"/>
                  </a:lnTo>
                  <a:lnTo>
                    <a:pt x="601" y="191"/>
                  </a:lnTo>
                  <a:lnTo>
                    <a:pt x="603" y="191"/>
                  </a:lnTo>
                  <a:lnTo>
                    <a:pt x="605" y="191"/>
                  </a:lnTo>
                  <a:lnTo>
                    <a:pt x="607" y="191"/>
                  </a:lnTo>
                  <a:lnTo>
                    <a:pt x="607" y="189"/>
                  </a:lnTo>
                  <a:lnTo>
                    <a:pt x="609" y="189"/>
                  </a:lnTo>
                  <a:lnTo>
                    <a:pt x="609" y="188"/>
                  </a:lnTo>
                  <a:lnTo>
                    <a:pt x="611" y="188"/>
                  </a:lnTo>
                  <a:lnTo>
                    <a:pt x="613" y="188"/>
                  </a:lnTo>
                  <a:lnTo>
                    <a:pt x="615" y="188"/>
                  </a:lnTo>
                  <a:lnTo>
                    <a:pt x="615" y="186"/>
                  </a:lnTo>
                  <a:lnTo>
                    <a:pt x="617" y="186"/>
                  </a:lnTo>
                  <a:lnTo>
                    <a:pt x="619" y="184"/>
                  </a:lnTo>
                  <a:lnTo>
                    <a:pt x="621" y="186"/>
                  </a:lnTo>
                  <a:lnTo>
                    <a:pt x="623" y="186"/>
                  </a:lnTo>
                  <a:lnTo>
                    <a:pt x="625" y="186"/>
                  </a:lnTo>
                  <a:lnTo>
                    <a:pt x="629" y="186"/>
                  </a:lnTo>
                  <a:lnTo>
                    <a:pt x="633" y="188"/>
                  </a:lnTo>
                  <a:lnTo>
                    <a:pt x="634" y="188"/>
                  </a:lnTo>
                  <a:lnTo>
                    <a:pt x="638" y="188"/>
                  </a:lnTo>
                  <a:lnTo>
                    <a:pt x="640" y="188"/>
                  </a:lnTo>
                  <a:lnTo>
                    <a:pt x="640" y="189"/>
                  </a:lnTo>
                  <a:lnTo>
                    <a:pt x="642" y="189"/>
                  </a:lnTo>
                  <a:lnTo>
                    <a:pt x="642" y="191"/>
                  </a:lnTo>
                  <a:lnTo>
                    <a:pt x="644" y="191"/>
                  </a:lnTo>
                  <a:lnTo>
                    <a:pt x="648" y="193"/>
                  </a:lnTo>
                  <a:lnTo>
                    <a:pt x="650" y="193"/>
                  </a:lnTo>
                  <a:lnTo>
                    <a:pt x="654" y="193"/>
                  </a:lnTo>
                  <a:lnTo>
                    <a:pt x="658" y="193"/>
                  </a:lnTo>
                  <a:lnTo>
                    <a:pt x="660" y="193"/>
                  </a:lnTo>
                  <a:lnTo>
                    <a:pt x="662" y="193"/>
                  </a:lnTo>
                  <a:lnTo>
                    <a:pt x="664" y="191"/>
                  </a:lnTo>
                  <a:lnTo>
                    <a:pt x="666" y="191"/>
                  </a:lnTo>
                  <a:lnTo>
                    <a:pt x="668" y="191"/>
                  </a:lnTo>
                  <a:lnTo>
                    <a:pt x="670" y="191"/>
                  </a:lnTo>
                  <a:lnTo>
                    <a:pt x="670" y="193"/>
                  </a:lnTo>
                  <a:lnTo>
                    <a:pt x="672" y="193"/>
                  </a:lnTo>
                  <a:lnTo>
                    <a:pt x="674" y="193"/>
                  </a:lnTo>
                  <a:lnTo>
                    <a:pt x="674" y="195"/>
                  </a:lnTo>
                  <a:lnTo>
                    <a:pt x="674" y="197"/>
                  </a:lnTo>
                  <a:lnTo>
                    <a:pt x="676" y="197"/>
                  </a:lnTo>
                  <a:lnTo>
                    <a:pt x="676" y="199"/>
                  </a:lnTo>
                  <a:lnTo>
                    <a:pt x="678" y="199"/>
                  </a:lnTo>
                  <a:lnTo>
                    <a:pt x="680" y="199"/>
                  </a:lnTo>
                  <a:lnTo>
                    <a:pt x="680" y="201"/>
                  </a:lnTo>
                  <a:lnTo>
                    <a:pt x="682" y="201"/>
                  </a:lnTo>
                  <a:lnTo>
                    <a:pt x="682" y="203"/>
                  </a:lnTo>
                  <a:lnTo>
                    <a:pt x="680" y="203"/>
                  </a:lnTo>
                  <a:lnTo>
                    <a:pt x="682" y="203"/>
                  </a:lnTo>
                  <a:lnTo>
                    <a:pt x="682" y="205"/>
                  </a:lnTo>
                  <a:lnTo>
                    <a:pt x="684" y="207"/>
                  </a:lnTo>
                  <a:lnTo>
                    <a:pt x="686" y="207"/>
                  </a:lnTo>
                  <a:lnTo>
                    <a:pt x="688" y="209"/>
                  </a:lnTo>
                  <a:lnTo>
                    <a:pt x="688" y="207"/>
                  </a:lnTo>
                  <a:lnTo>
                    <a:pt x="690" y="209"/>
                  </a:lnTo>
                  <a:lnTo>
                    <a:pt x="692" y="209"/>
                  </a:lnTo>
                  <a:lnTo>
                    <a:pt x="692" y="211"/>
                  </a:lnTo>
                  <a:lnTo>
                    <a:pt x="694" y="211"/>
                  </a:lnTo>
                  <a:lnTo>
                    <a:pt x="696" y="211"/>
                  </a:lnTo>
                  <a:lnTo>
                    <a:pt x="698" y="213"/>
                  </a:lnTo>
                  <a:lnTo>
                    <a:pt x="700" y="215"/>
                  </a:lnTo>
                  <a:lnTo>
                    <a:pt x="702" y="213"/>
                  </a:lnTo>
                  <a:lnTo>
                    <a:pt x="703" y="211"/>
                  </a:lnTo>
                  <a:lnTo>
                    <a:pt x="705" y="209"/>
                  </a:lnTo>
                  <a:lnTo>
                    <a:pt x="707" y="209"/>
                  </a:lnTo>
                  <a:lnTo>
                    <a:pt x="707" y="207"/>
                  </a:lnTo>
                  <a:lnTo>
                    <a:pt x="709" y="207"/>
                  </a:lnTo>
                  <a:lnTo>
                    <a:pt x="709" y="205"/>
                  </a:lnTo>
                  <a:lnTo>
                    <a:pt x="711" y="205"/>
                  </a:lnTo>
                  <a:lnTo>
                    <a:pt x="711" y="207"/>
                  </a:lnTo>
                  <a:lnTo>
                    <a:pt x="713" y="207"/>
                  </a:lnTo>
                  <a:lnTo>
                    <a:pt x="715" y="207"/>
                  </a:lnTo>
                  <a:lnTo>
                    <a:pt x="717" y="207"/>
                  </a:lnTo>
                  <a:lnTo>
                    <a:pt x="719" y="207"/>
                  </a:lnTo>
                  <a:lnTo>
                    <a:pt x="721" y="207"/>
                  </a:lnTo>
                  <a:lnTo>
                    <a:pt x="723" y="205"/>
                  </a:lnTo>
                  <a:lnTo>
                    <a:pt x="725" y="205"/>
                  </a:lnTo>
                  <a:lnTo>
                    <a:pt x="725" y="207"/>
                  </a:lnTo>
                  <a:lnTo>
                    <a:pt x="727" y="207"/>
                  </a:lnTo>
                  <a:lnTo>
                    <a:pt x="729" y="207"/>
                  </a:lnTo>
                  <a:lnTo>
                    <a:pt x="731" y="207"/>
                  </a:lnTo>
                  <a:lnTo>
                    <a:pt x="733" y="207"/>
                  </a:lnTo>
                  <a:lnTo>
                    <a:pt x="735" y="207"/>
                  </a:lnTo>
                  <a:lnTo>
                    <a:pt x="737" y="207"/>
                  </a:lnTo>
                  <a:lnTo>
                    <a:pt x="739" y="207"/>
                  </a:lnTo>
                  <a:lnTo>
                    <a:pt x="739" y="209"/>
                  </a:lnTo>
                  <a:lnTo>
                    <a:pt x="741" y="209"/>
                  </a:lnTo>
                  <a:lnTo>
                    <a:pt x="743" y="209"/>
                  </a:lnTo>
                  <a:lnTo>
                    <a:pt x="745" y="209"/>
                  </a:lnTo>
                  <a:lnTo>
                    <a:pt x="747" y="209"/>
                  </a:lnTo>
                  <a:lnTo>
                    <a:pt x="749" y="211"/>
                  </a:lnTo>
                  <a:lnTo>
                    <a:pt x="751" y="211"/>
                  </a:lnTo>
                  <a:lnTo>
                    <a:pt x="753" y="211"/>
                  </a:lnTo>
                  <a:lnTo>
                    <a:pt x="755" y="211"/>
                  </a:lnTo>
                  <a:lnTo>
                    <a:pt x="757" y="211"/>
                  </a:lnTo>
                  <a:lnTo>
                    <a:pt x="759" y="211"/>
                  </a:lnTo>
                  <a:lnTo>
                    <a:pt x="759" y="213"/>
                  </a:lnTo>
                  <a:lnTo>
                    <a:pt x="761" y="213"/>
                  </a:lnTo>
                  <a:lnTo>
                    <a:pt x="763" y="213"/>
                  </a:lnTo>
                  <a:lnTo>
                    <a:pt x="765" y="213"/>
                  </a:lnTo>
                  <a:lnTo>
                    <a:pt x="769" y="213"/>
                  </a:lnTo>
                  <a:lnTo>
                    <a:pt x="771" y="213"/>
                  </a:lnTo>
                  <a:lnTo>
                    <a:pt x="772" y="213"/>
                  </a:lnTo>
                  <a:lnTo>
                    <a:pt x="774" y="213"/>
                  </a:lnTo>
                  <a:lnTo>
                    <a:pt x="776" y="213"/>
                  </a:lnTo>
                  <a:lnTo>
                    <a:pt x="778" y="215"/>
                  </a:lnTo>
                  <a:lnTo>
                    <a:pt x="780" y="215"/>
                  </a:lnTo>
                  <a:lnTo>
                    <a:pt x="784" y="213"/>
                  </a:lnTo>
                  <a:lnTo>
                    <a:pt x="786" y="213"/>
                  </a:lnTo>
                  <a:lnTo>
                    <a:pt x="786" y="211"/>
                  </a:lnTo>
                  <a:lnTo>
                    <a:pt x="784" y="209"/>
                  </a:lnTo>
                  <a:lnTo>
                    <a:pt x="784" y="207"/>
                  </a:lnTo>
                  <a:lnTo>
                    <a:pt x="784" y="205"/>
                  </a:lnTo>
                  <a:lnTo>
                    <a:pt x="782" y="205"/>
                  </a:lnTo>
                  <a:lnTo>
                    <a:pt x="782" y="203"/>
                  </a:lnTo>
                  <a:lnTo>
                    <a:pt x="780" y="201"/>
                  </a:lnTo>
                  <a:lnTo>
                    <a:pt x="780" y="199"/>
                  </a:lnTo>
                  <a:lnTo>
                    <a:pt x="780" y="197"/>
                  </a:lnTo>
                  <a:lnTo>
                    <a:pt x="778" y="197"/>
                  </a:lnTo>
                  <a:lnTo>
                    <a:pt x="778" y="195"/>
                  </a:lnTo>
                  <a:lnTo>
                    <a:pt x="778" y="193"/>
                  </a:lnTo>
                  <a:lnTo>
                    <a:pt x="780" y="191"/>
                  </a:lnTo>
                  <a:lnTo>
                    <a:pt x="780" y="189"/>
                  </a:lnTo>
                  <a:lnTo>
                    <a:pt x="780" y="188"/>
                  </a:lnTo>
                  <a:lnTo>
                    <a:pt x="782" y="188"/>
                  </a:lnTo>
                  <a:lnTo>
                    <a:pt x="788" y="182"/>
                  </a:lnTo>
                  <a:lnTo>
                    <a:pt x="790" y="182"/>
                  </a:lnTo>
                  <a:lnTo>
                    <a:pt x="792" y="180"/>
                  </a:lnTo>
                  <a:lnTo>
                    <a:pt x="794" y="180"/>
                  </a:lnTo>
                  <a:lnTo>
                    <a:pt x="796" y="180"/>
                  </a:lnTo>
                  <a:lnTo>
                    <a:pt x="798" y="178"/>
                  </a:lnTo>
                  <a:lnTo>
                    <a:pt x="800" y="178"/>
                  </a:lnTo>
                  <a:lnTo>
                    <a:pt x="802" y="178"/>
                  </a:lnTo>
                  <a:lnTo>
                    <a:pt x="804" y="178"/>
                  </a:lnTo>
                  <a:lnTo>
                    <a:pt x="804" y="176"/>
                  </a:lnTo>
                  <a:lnTo>
                    <a:pt x="806" y="176"/>
                  </a:lnTo>
                  <a:lnTo>
                    <a:pt x="808" y="176"/>
                  </a:lnTo>
                  <a:lnTo>
                    <a:pt x="810" y="176"/>
                  </a:lnTo>
                  <a:lnTo>
                    <a:pt x="812" y="176"/>
                  </a:lnTo>
                  <a:lnTo>
                    <a:pt x="814" y="176"/>
                  </a:lnTo>
                  <a:lnTo>
                    <a:pt x="816" y="174"/>
                  </a:lnTo>
                  <a:lnTo>
                    <a:pt x="818" y="174"/>
                  </a:lnTo>
                  <a:lnTo>
                    <a:pt x="820" y="172"/>
                  </a:lnTo>
                  <a:lnTo>
                    <a:pt x="822" y="168"/>
                  </a:lnTo>
                  <a:lnTo>
                    <a:pt x="824" y="164"/>
                  </a:lnTo>
                  <a:lnTo>
                    <a:pt x="826" y="160"/>
                  </a:lnTo>
                  <a:lnTo>
                    <a:pt x="828" y="156"/>
                  </a:lnTo>
                  <a:lnTo>
                    <a:pt x="828" y="154"/>
                  </a:lnTo>
                  <a:lnTo>
                    <a:pt x="828" y="152"/>
                  </a:lnTo>
                  <a:lnTo>
                    <a:pt x="828" y="150"/>
                  </a:lnTo>
                  <a:lnTo>
                    <a:pt x="830" y="150"/>
                  </a:lnTo>
                  <a:lnTo>
                    <a:pt x="830" y="148"/>
                  </a:lnTo>
                  <a:lnTo>
                    <a:pt x="830" y="146"/>
                  </a:lnTo>
                  <a:lnTo>
                    <a:pt x="832" y="146"/>
                  </a:lnTo>
                  <a:lnTo>
                    <a:pt x="832" y="144"/>
                  </a:lnTo>
                  <a:lnTo>
                    <a:pt x="834" y="144"/>
                  </a:lnTo>
                  <a:lnTo>
                    <a:pt x="836" y="144"/>
                  </a:lnTo>
                  <a:lnTo>
                    <a:pt x="836" y="142"/>
                  </a:lnTo>
                  <a:lnTo>
                    <a:pt x="838" y="140"/>
                  </a:lnTo>
                  <a:lnTo>
                    <a:pt x="840" y="140"/>
                  </a:lnTo>
                  <a:lnTo>
                    <a:pt x="841" y="140"/>
                  </a:lnTo>
                  <a:lnTo>
                    <a:pt x="841" y="138"/>
                  </a:lnTo>
                  <a:lnTo>
                    <a:pt x="843" y="138"/>
                  </a:lnTo>
                  <a:lnTo>
                    <a:pt x="845" y="138"/>
                  </a:lnTo>
                  <a:lnTo>
                    <a:pt x="845" y="136"/>
                  </a:lnTo>
                  <a:lnTo>
                    <a:pt x="847" y="136"/>
                  </a:lnTo>
                  <a:lnTo>
                    <a:pt x="847" y="134"/>
                  </a:lnTo>
                  <a:lnTo>
                    <a:pt x="849" y="134"/>
                  </a:lnTo>
                  <a:lnTo>
                    <a:pt x="849" y="132"/>
                  </a:lnTo>
                  <a:lnTo>
                    <a:pt x="849" y="130"/>
                  </a:lnTo>
                  <a:lnTo>
                    <a:pt x="851" y="130"/>
                  </a:lnTo>
                  <a:lnTo>
                    <a:pt x="851" y="128"/>
                  </a:lnTo>
                  <a:lnTo>
                    <a:pt x="851" y="126"/>
                  </a:lnTo>
                  <a:lnTo>
                    <a:pt x="851" y="124"/>
                  </a:lnTo>
                  <a:lnTo>
                    <a:pt x="851" y="122"/>
                  </a:lnTo>
                  <a:lnTo>
                    <a:pt x="851" y="121"/>
                  </a:lnTo>
                  <a:lnTo>
                    <a:pt x="853" y="121"/>
                  </a:lnTo>
                  <a:lnTo>
                    <a:pt x="853" y="119"/>
                  </a:lnTo>
                  <a:lnTo>
                    <a:pt x="853" y="117"/>
                  </a:lnTo>
                  <a:lnTo>
                    <a:pt x="853" y="115"/>
                  </a:lnTo>
                  <a:lnTo>
                    <a:pt x="853" y="113"/>
                  </a:lnTo>
                  <a:lnTo>
                    <a:pt x="853" y="111"/>
                  </a:lnTo>
                  <a:lnTo>
                    <a:pt x="855" y="111"/>
                  </a:lnTo>
                  <a:lnTo>
                    <a:pt x="855" y="109"/>
                  </a:lnTo>
                  <a:lnTo>
                    <a:pt x="855" y="107"/>
                  </a:lnTo>
                  <a:lnTo>
                    <a:pt x="857" y="107"/>
                  </a:lnTo>
                  <a:lnTo>
                    <a:pt x="857" y="105"/>
                  </a:lnTo>
                  <a:lnTo>
                    <a:pt x="859" y="105"/>
                  </a:lnTo>
                  <a:lnTo>
                    <a:pt x="861" y="105"/>
                  </a:lnTo>
                  <a:lnTo>
                    <a:pt x="863" y="105"/>
                  </a:lnTo>
                  <a:lnTo>
                    <a:pt x="865" y="105"/>
                  </a:lnTo>
                  <a:lnTo>
                    <a:pt x="867" y="105"/>
                  </a:lnTo>
                  <a:lnTo>
                    <a:pt x="867" y="103"/>
                  </a:lnTo>
                  <a:lnTo>
                    <a:pt x="869" y="103"/>
                  </a:lnTo>
                  <a:lnTo>
                    <a:pt x="871" y="103"/>
                  </a:lnTo>
                  <a:lnTo>
                    <a:pt x="873" y="103"/>
                  </a:lnTo>
                  <a:lnTo>
                    <a:pt x="875" y="103"/>
                  </a:lnTo>
                  <a:lnTo>
                    <a:pt x="877" y="103"/>
                  </a:lnTo>
                  <a:lnTo>
                    <a:pt x="877" y="101"/>
                  </a:lnTo>
                  <a:lnTo>
                    <a:pt x="879" y="101"/>
                  </a:lnTo>
                  <a:lnTo>
                    <a:pt x="879" y="99"/>
                  </a:lnTo>
                  <a:lnTo>
                    <a:pt x="881" y="99"/>
                  </a:lnTo>
                  <a:lnTo>
                    <a:pt x="881" y="97"/>
                  </a:lnTo>
                  <a:lnTo>
                    <a:pt x="883" y="97"/>
                  </a:lnTo>
                  <a:lnTo>
                    <a:pt x="885" y="95"/>
                  </a:lnTo>
                  <a:lnTo>
                    <a:pt x="885" y="91"/>
                  </a:lnTo>
                  <a:lnTo>
                    <a:pt x="885" y="89"/>
                  </a:lnTo>
                  <a:lnTo>
                    <a:pt x="885" y="87"/>
                  </a:lnTo>
                  <a:lnTo>
                    <a:pt x="885" y="85"/>
                  </a:lnTo>
                  <a:lnTo>
                    <a:pt x="883" y="85"/>
                  </a:lnTo>
                  <a:lnTo>
                    <a:pt x="883" y="83"/>
                  </a:lnTo>
                  <a:lnTo>
                    <a:pt x="885" y="83"/>
                  </a:lnTo>
                  <a:lnTo>
                    <a:pt x="883" y="83"/>
                  </a:lnTo>
                  <a:lnTo>
                    <a:pt x="885" y="83"/>
                  </a:lnTo>
                  <a:lnTo>
                    <a:pt x="885" y="81"/>
                  </a:lnTo>
                  <a:lnTo>
                    <a:pt x="885" y="79"/>
                  </a:lnTo>
                  <a:lnTo>
                    <a:pt x="887" y="79"/>
                  </a:lnTo>
                  <a:lnTo>
                    <a:pt x="887" y="77"/>
                  </a:lnTo>
                  <a:lnTo>
                    <a:pt x="889" y="77"/>
                  </a:lnTo>
                  <a:lnTo>
                    <a:pt x="891" y="77"/>
                  </a:lnTo>
                  <a:lnTo>
                    <a:pt x="891" y="75"/>
                  </a:lnTo>
                  <a:lnTo>
                    <a:pt x="893" y="75"/>
                  </a:lnTo>
                  <a:lnTo>
                    <a:pt x="893" y="73"/>
                  </a:lnTo>
                  <a:lnTo>
                    <a:pt x="893" y="71"/>
                  </a:lnTo>
                  <a:lnTo>
                    <a:pt x="893" y="69"/>
                  </a:lnTo>
                  <a:lnTo>
                    <a:pt x="893" y="67"/>
                  </a:lnTo>
                  <a:lnTo>
                    <a:pt x="893" y="65"/>
                  </a:lnTo>
                  <a:lnTo>
                    <a:pt x="895" y="63"/>
                  </a:lnTo>
                  <a:lnTo>
                    <a:pt x="897" y="63"/>
                  </a:lnTo>
                  <a:lnTo>
                    <a:pt x="897" y="61"/>
                  </a:lnTo>
                  <a:lnTo>
                    <a:pt x="897" y="59"/>
                  </a:lnTo>
                  <a:lnTo>
                    <a:pt x="895" y="59"/>
                  </a:lnTo>
                  <a:lnTo>
                    <a:pt x="895" y="57"/>
                  </a:lnTo>
                  <a:lnTo>
                    <a:pt x="893" y="57"/>
                  </a:lnTo>
                  <a:lnTo>
                    <a:pt x="891" y="57"/>
                  </a:lnTo>
                  <a:lnTo>
                    <a:pt x="889" y="57"/>
                  </a:lnTo>
                  <a:lnTo>
                    <a:pt x="887" y="57"/>
                  </a:lnTo>
                  <a:lnTo>
                    <a:pt x="887" y="55"/>
                  </a:lnTo>
                  <a:lnTo>
                    <a:pt x="885" y="55"/>
                  </a:lnTo>
                  <a:lnTo>
                    <a:pt x="885" y="53"/>
                  </a:lnTo>
                  <a:lnTo>
                    <a:pt x="885" y="52"/>
                  </a:lnTo>
                  <a:lnTo>
                    <a:pt x="885" y="50"/>
                  </a:lnTo>
                  <a:lnTo>
                    <a:pt x="887" y="50"/>
                  </a:lnTo>
                  <a:lnTo>
                    <a:pt x="889" y="50"/>
                  </a:lnTo>
                  <a:lnTo>
                    <a:pt x="891" y="50"/>
                  </a:lnTo>
                  <a:lnTo>
                    <a:pt x="893" y="50"/>
                  </a:lnTo>
                  <a:lnTo>
                    <a:pt x="895" y="50"/>
                  </a:lnTo>
                  <a:lnTo>
                    <a:pt x="897" y="50"/>
                  </a:lnTo>
                  <a:lnTo>
                    <a:pt x="899" y="50"/>
                  </a:lnTo>
                  <a:lnTo>
                    <a:pt x="899" y="52"/>
                  </a:lnTo>
                  <a:lnTo>
                    <a:pt x="897" y="52"/>
                  </a:lnTo>
                  <a:lnTo>
                    <a:pt x="897" y="53"/>
                  </a:lnTo>
                  <a:lnTo>
                    <a:pt x="897" y="55"/>
                  </a:lnTo>
                  <a:lnTo>
                    <a:pt x="899" y="55"/>
                  </a:lnTo>
                  <a:lnTo>
                    <a:pt x="901" y="55"/>
                  </a:lnTo>
                  <a:lnTo>
                    <a:pt x="903" y="55"/>
                  </a:lnTo>
                  <a:lnTo>
                    <a:pt x="903" y="53"/>
                  </a:lnTo>
                  <a:lnTo>
                    <a:pt x="905" y="53"/>
                  </a:lnTo>
                  <a:lnTo>
                    <a:pt x="905" y="52"/>
                  </a:lnTo>
                  <a:lnTo>
                    <a:pt x="907" y="52"/>
                  </a:lnTo>
                  <a:lnTo>
                    <a:pt x="907" y="50"/>
                  </a:lnTo>
                  <a:lnTo>
                    <a:pt x="907" y="48"/>
                  </a:lnTo>
                  <a:lnTo>
                    <a:pt x="909" y="48"/>
                  </a:lnTo>
                  <a:lnTo>
                    <a:pt x="909" y="46"/>
                  </a:lnTo>
                  <a:lnTo>
                    <a:pt x="910" y="46"/>
                  </a:lnTo>
                  <a:lnTo>
                    <a:pt x="912" y="46"/>
                  </a:lnTo>
                  <a:lnTo>
                    <a:pt x="914" y="46"/>
                  </a:lnTo>
                  <a:lnTo>
                    <a:pt x="916" y="46"/>
                  </a:lnTo>
                  <a:lnTo>
                    <a:pt x="916" y="48"/>
                  </a:lnTo>
                  <a:lnTo>
                    <a:pt x="918" y="48"/>
                  </a:lnTo>
                  <a:lnTo>
                    <a:pt x="918" y="50"/>
                  </a:lnTo>
                  <a:lnTo>
                    <a:pt x="920" y="50"/>
                  </a:lnTo>
                  <a:lnTo>
                    <a:pt x="922" y="50"/>
                  </a:lnTo>
                  <a:lnTo>
                    <a:pt x="924" y="50"/>
                  </a:lnTo>
                  <a:lnTo>
                    <a:pt x="926" y="50"/>
                  </a:lnTo>
                  <a:lnTo>
                    <a:pt x="928" y="50"/>
                  </a:lnTo>
                  <a:lnTo>
                    <a:pt x="930" y="50"/>
                  </a:lnTo>
                  <a:lnTo>
                    <a:pt x="932" y="48"/>
                  </a:lnTo>
                  <a:lnTo>
                    <a:pt x="934" y="48"/>
                  </a:lnTo>
                  <a:lnTo>
                    <a:pt x="936" y="48"/>
                  </a:lnTo>
                  <a:lnTo>
                    <a:pt x="936" y="50"/>
                  </a:lnTo>
                  <a:lnTo>
                    <a:pt x="938" y="50"/>
                  </a:lnTo>
                  <a:lnTo>
                    <a:pt x="940" y="50"/>
                  </a:lnTo>
                  <a:lnTo>
                    <a:pt x="942" y="50"/>
                  </a:lnTo>
                  <a:lnTo>
                    <a:pt x="944" y="50"/>
                  </a:lnTo>
                  <a:lnTo>
                    <a:pt x="946" y="50"/>
                  </a:lnTo>
                  <a:lnTo>
                    <a:pt x="946" y="48"/>
                  </a:lnTo>
                  <a:lnTo>
                    <a:pt x="946" y="46"/>
                  </a:lnTo>
                  <a:lnTo>
                    <a:pt x="948" y="44"/>
                  </a:lnTo>
                  <a:lnTo>
                    <a:pt x="948" y="42"/>
                  </a:lnTo>
                  <a:lnTo>
                    <a:pt x="948" y="40"/>
                  </a:lnTo>
                  <a:lnTo>
                    <a:pt x="948" y="38"/>
                  </a:lnTo>
                  <a:lnTo>
                    <a:pt x="950" y="38"/>
                  </a:lnTo>
                  <a:lnTo>
                    <a:pt x="950" y="36"/>
                  </a:lnTo>
                  <a:lnTo>
                    <a:pt x="952" y="36"/>
                  </a:lnTo>
                  <a:lnTo>
                    <a:pt x="952" y="34"/>
                  </a:lnTo>
                  <a:lnTo>
                    <a:pt x="954" y="34"/>
                  </a:lnTo>
                  <a:lnTo>
                    <a:pt x="954" y="32"/>
                  </a:lnTo>
                  <a:lnTo>
                    <a:pt x="956" y="32"/>
                  </a:lnTo>
                  <a:lnTo>
                    <a:pt x="956" y="30"/>
                  </a:lnTo>
                  <a:lnTo>
                    <a:pt x="958" y="30"/>
                  </a:lnTo>
                  <a:lnTo>
                    <a:pt x="958" y="28"/>
                  </a:lnTo>
                  <a:lnTo>
                    <a:pt x="960" y="28"/>
                  </a:lnTo>
                  <a:lnTo>
                    <a:pt x="960" y="26"/>
                  </a:lnTo>
                  <a:lnTo>
                    <a:pt x="960" y="24"/>
                  </a:lnTo>
                  <a:lnTo>
                    <a:pt x="962" y="24"/>
                  </a:lnTo>
                  <a:lnTo>
                    <a:pt x="962" y="22"/>
                  </a:lnTo>
                  <a:lnTo>
                    <a:pt x="964" y="22"/>
                  </a:lnTo>
                  <a:lnTo>
                    <a:pt x="964" y="20"/>
                  </a:lnTo>
                  <a:lnTo>
                    <a:pt x="966" y="20"/>
                  </a:lnTo>
                  <a:lnTo>
                    <a:pt x="966" y="18"/>
                  </a:lnTo>
                  <a:lnTo>
                    <a:pt x="966" y="16"/>
                  </a:lnTo>
                  <a:lnTo>
                    <a:pt x="968" y="16"/>
                  </a:lnTo>
                  <a:lnTo>
                    <a:pt x="970" y="16"/>
                  </a:lnTo>
                  <a:lnTo>
                    <a:pt x="970" y="18"/>
                  </a:lnTo>
                  <a:lnTo>
                    <a:pt x="972" y="18"/>
                  </a:lnTo>
                  <a:lnTo>
                    <a:pt x="972" y="20"/>
                  </a:lnTo>
                  <a:lnTo>
                    <a:pt x="974" y="20"/>
                  </a:lnTo>
                  <a:lnTo>
                    <a:pt x="974" y="22"/>
                  </a:lnTo>
                  <a:lnTo>
                    <a:pt x="976" y="22"/>
                  </a:lnTo>
                  <a:lnTo>
                    <a:pt x="978" y="22"/>
                  </a:lnTo>
                  <a:lnTo>
                    <a:pt x="979" y="22"/>
                  </a:lnTo>
                  <a:lnTo>
                    <a:pt x="981" y="22"/>
                  </a:lnTo>
                  <a:lnTo>
                    <a:pt x="983" y="22"/>
                  </a:lnTo>
                  <a:lnTo>
                    <a:pt x="985" y="22"/>
                  </a:lnTo>
                  <a:lnTo>
                    <a:pt x="987" y="22"/>
                  </a:lnTo>
                  <a:lnTo>
                    <a:pt x="987" y="20"/>
                  </a:lnTo>
                  <a:lnTo>
                    <a:pt x="989" y="20"/>
                  </a:lnTo>
                  <a:lnTo>
                    <a:pt x="989" y="18"/>
                  </a:lnTo>
                  <a:lnTo>
                    <a:pt x="991" y="18"/>
                  </a:lnTo>
                  <a:lnTo>
                    <a:pt x="991" y="16"/>
                  </a:lnTo>
                  <a:lnTo>
                    <a:pt x="993" y="16"/>
                  </a:lnTo>
                  <a:lnTo>
                    <a:pt x="993" y="14"/>
                  </a:lnTo>
                  <a:lnTo>
                    <a:pt x="995" y="14"/>
                  </a:lnTo>
                  <a:lnTo>
                    <a:pt x="995" y="12"/>
                  </a:lnTo>
                  <a:lnTo>
                    <a:pt x="995" y="10"/>
                  </a:lnTo>
                  <a:lnTo>
                    <a:pt x="997" y="10"/>
                  </a:lnTo>
                  <a:lnTo>
                    <a:pt x="999" y="10"/>
                  </a:lnTo>
                  <a:lnTo>
                    <a:pt x="1001" y="8"/>
                  </a:lnTo>
                  <a:lnTo>
                    <a:pt x="1001" y="10"/>
                  </a:lnTo>
                  <a:lnTo>
                    <a:pt x="1003" y="10"/>
                  </a:lnTo>
                  <a:lnTo>
                    <a:pt x="1005" y="10"/>
                  </a:lnTo>
                  <a:lnTo>
                    <a:pt x="1007" y="10"/>
                  </a:lnTo>
                  <a:lnTo>
                    <a:pt x="1007" y="8"/>
                  </a:lnTo>
                  <a:lnTo>
                    <a:pt x="1009" y="8"/>
                  </a:lnTo>
                  <a:lnTo>
                    <a:pt x="1011" y="8"/>
                  </a:lnTo>
                  <a:lnTo>
                    <a:pt x="1013" y="8"/>
                  </a:lnTo>
                  <a:lnTo>
                    <a:pt x="1015" y="8"/>
                  </a:lnTo>
                  <a:lnTo>
                    <a:pt x="1017" y="8"/>
                  </a:lnTo>
                  <a:lnTo>
                    <a:pt x="1017" y="6"/>
                  </a:lnTo>
                  <a:lnTo>
                    <a:pt x="1019" y="6"/>
                  </a:lnTo>
                  <a:lnTo>
                    <a:pt x="1019" y="4"/>
                  </a:lnTo>
                  <a:lnTo>
                    <a:pt x="1021" y="4"/>
                  </a:lnTo>
                  <a:lnTo>
                    <a:pt x="1021" y="2"/>
                  </a:lnTo>
                  <a:lnTo>
                    <a:pt x="1023" y="2"/>
                  </a:lnTo>
                  <a:lnTo>
                    <a:pt x="1023" y="0"/>
                  </a:lnTo>
                  <a:lnTo>
                    <a:pt x="1025" y="0"/>
                  </a:lnTo>
                  <a:lnTo>
                    <a:pt x="1027" y="0"/>
                  </a:lnTo>
                  <a:lnTo>
                    <a:pt x="1027" y="2"/>
                  </a:lnTo>
                  <a:lnTo>
                    <a:pt x="1029" y="2"/>
                  </a:lnTo>
                  <a:lnTo>
                    <a:pt x="1031" y="2"/>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6" name="Freeform 48">
              <a:extLst>
                <a:ext uri="{FF2B5EF4-FFF2-40B4-BE49-F238E27FC236}">
                  <a16:creationId xmlns:a16="http://schemas.microsoft.com/office/drawing/2014/main" xmlns="" id="{00000000-0008-0000-0800-00001B000000}"/>
                </a:ext>
              </a:extLst>
            </xdr:cNvPr>
            <xdr:cNvSpPr>
              <a:spLocks/>
            </xdr:cNvSpPr>
          </xdr:nvSpPr>
          <xdr:spPr bwMode="auto">
            <a:xfrm>
              <a:off x="3582988" y="3278188"/>
              <a:ext cx="898525" cy="1455738"/>
            </a:xfrm>
            <a:custGeom>
              <a:avLst/>
              <a:gdLst>
                <a:gd name="T0" fmla="*/ 38 w 566"/>
                <a:gd name="T1" fmla="*/ 14 h 917"/>
                <a:gd name="T2" fmla="*/ 61 w 566"/>
                <a:gd name="T3" fmla="*/ 34 h 917"/>
                <a:gd name="T4" fmla="*/ 101 w 566"/>
                <a:gd name="T5" fmla="*/ 59 h 917"/>
                <a:gd name="T6" fmla="*/ 123 w 566"/>
                <a:gd name="T7" fmla="*/ 53 h 917"/>
                <a:gd name="T8" fmla="*/ 113 w 566"/>
                <a:gd name="T9" fmla="*/ 14 h 917"/>
                <a:gd name="T10" fmla="*/ 142 w 566"/>
                <a:gd name="T11" fmla="*/ 26 h 917"/>
                <a:gd name="T12" fmla="*/ 158 w 566"/>
                <a:gd name="T13" fmla="*/ 34 h 917"/>
                <a:gd name="T14" fmla="*/ 190 w 566"/>
                <a:gd name="T15" fmla="*/ 43 h 917"/>
                <a:gd name="T16" fmla="*/ 225 w 566"/>
                <a:gd name="T17" fmla="*/ 47 h 917"/>
                <a:gd name="T18" fmla="*/ 261 w 566"/>
                <a:gd name="T19" fmla="*/ 18 h 917"/>
                <a:gd name="T20" fmla="*/ 290 w 566"/>
                <a:gd name="T21" fmla="*/ 16 h 917"/>
                <a:gd name="T22" fmla="*/ 306 w 566"/>
                <a:gd name="T23" fmla="*/ 47 h 917"/>
                <a:gd name="T24" fmla="*/ 330 w 566"/>
                <a:gd name="T25" fmla="*/ 83 h 917"/>
                <a:gd name="T26" fmla="*/ 345 w 566"/>
                <a:gd name="T27" fmla="*/ 118 h 917"/>
                <a:gd name="T28" fmla="*/ 345 w 566"/>
                <a:gd name="T29" fmla="*/ 146 h 917"/>
                <a:gd name="T30" fmla="*/ 343 w 566"/>
                <a:gd name="T31" fmla="*/ 172 h 917"/>
                <a:gd name="T32" fmla="*/ 375 w 566"/>
                <a:gd name="T33" fmla="*/ 172 h 917"/>
                <a:gd name="T34" fmla="*/ 383 w 566"/>
                <a:gd name="T35" fmla="*/ 193 h 917"/>
                <a:gd name="T36" fmla="*/ 377 w 566"/>
                <a:gd name="T37" fmla="*/ 199 h 917"/>
                <a:gd name="T38" fmla="*/ 367 w 566"/>
                <a:gd name="T39" fmla="*/ 229 h 917"/>
                <a:gd name="T40" fmla="*/ 345 w 566"/>
                <a:gd name="T41" fmla="*/ 260 h 917"/>
                <a:gd name="T42" fmla="*/ 371 w 566"/>
                <a:gd name="T43" fmla="*/ 264 h 917"/>
                <a:gd name="T44" fmla="*/ 401 w 566"/>
                <a:gd name="T45" fmla="*/ 288 h 917"/>
                <a:gd name="T46" fmla="*/ 422 w 566"/>
                <a:gd name="T47" fmla="*/ 300 h 917"/>
                <a:gd name="T48" fmla="*/ 458 w 566"/>
                <a:gd name="T49" fmla="*/ 308 h 917"/>
                <a:gd name="T50" fmla="*/ 487 w 566"/>
                <a:gd name="T51" fmla="*/ 315 h 917"/>
                <a:gd name="T52" fmla="*/ 509 w 566"/>
                <a:gd name="T53" fmla="*/ 335 h 917"/>
                <a:gd name="T54" fmla="*/ 529 w 566"/>
                <a:gd name="T55" fmla="*/ 351 h 917"/>
                <a:gd name="T56" fmla="*/ 548 w 566"/>
                <a:gd name="T57" fmla="*/ 378 h 917"/>
                <a:gd name="T58" fmla="*/ 560 w 566"/>
                <a:gd name="T59" fmla="*/ 416 h 917"/>
                <a:gd name="T60" fmla="*/ 566 w 566"/>
                <a:gd name="T61" fmla="*/ 467 h 917"/>
                <a:gd name="T62" fmla="*/ 552 w 566"/>
                <a:gd name="T63" fmla="*/ 497 h 917"/>
                <a:gd name="T64" fmla="*/ 505 w 566"/>
                <a:gd name="T65" fmla="*/ 513 h 917"/>
                <a:gd name="T66" fmla="*/ 462 w 566"/>
                <a:gd name="T67" fmla="*/ 520 h 917"/>
                <a:gd name="T68" fmla="*/ 442 w 566"/>
                <a:gd name="T69" fmla="*/ 544 h 917"/>
                <a:gd name="T70" fmla="*/ 426 w 566"/>
                <a:gd name="T71" fmla="*/ 554 h 917"/>
                <a:gd name="T72" fmla="*/ 401 w 566"/>
                <a:gd name="T73" fmla="*/ 548 h 917"/>
                <a:gd name="T74" fmla="*/ 383 w 566"/>
                <a:gd name="T75" fmla="*/ 558 h 917"/>
                <a:gd name="T76" fmla="*/ 379 w 566"/>
                <a:gd name="T77" fmla="*/ 587 h 917"/>
                <a:gd name="T78" fmla="*/ 377 w 566"/>
                <a:gd name="T79" fmla="*/ 615 h 917"/>
                <a:gd name="T80" fmla="*/ 349 w 566"/>
                <a:gd name="T81" fmla="*/ 613 h 917"/>
                <a:gd name="T82" fmla="*/ 330 w 566"/>
                <a:gd name="T83" fmla="*/ 593 h 917"/>
                <a:gd name="T84" fmla="*/ 318 w 566"/>
                <a:gd name="T85" fmla="*/ 613 h 917"/>
                <a:gd name="T86" fmla="*/ 302 w 566"/>
                <a:gd name="T87" fmla="*/ 623 h 917"/>
                <a:gd name="T88" fmla="*/ 300 w 566"/>
                <a:gd name="T89" fmla="*/ 650 h 917"/>
                <a:gd name="T90" fmla="*/ 286 w 566"/>
                <a:gd name="T91" fmla="*/ 668 h 917"/>
                <a:gd name="T92" fmla="*/ 266 w 566"/>
                <a:gd name="T93" fmla="*/ 650 h 917"/>
                <a:gd name="T94" fmla="*/ 257 w 566"/>
                <a:gd name="T95" fmla="*/ 668 h 917"/>
                <a:gd name="T96" fmla="*/ 249 w 566"/>
                <a:gd name="T97" fmla="*/ 694 h 917"/>
                <a:gd name="T98" fmla="*/ 239 w 566"/>
                <a:gd name="T99" fmla="*/ 715 h 917"/>
                <a:gd name="T100" fmla="*/ 253 w 566"/>
                <a:gd name="T101" fmla="*/ 741 h 917"/>
                <a:gd name="T102" fmla="*/ 276 w 566"/>
                <a:gd name="T103" fmla="*/ 757 h 917"/>
                <a:gd name="T104" fmla="*/ 280 w 566"/>
                <a:gd name="T105" fmla="*/ 775 h 917"/>
                <a:gd name="T106" fmla="*/ 308 w 566"/>
                <a:gd name="T107" fmla="*/ 790 h 917"/>
                <a:gd name="T108" fmla="*/ 339 w 566"/>
                <a:gd name="T109" fmla="*/ 784 h 917"/>
                <a:gd name="T110" fmla="*/ 355 w 566"/>
                <a:gd name="T111" fmla="*/ 810 h 917"/>
                <a:gd name="T112" fmla="*/ 369 w 566"/>
                <a:gd name="T113" fmla="*/ 830 h 917"/>
                <a:gd name="T114" fmla="*/ 373 w 566"/>
                <a:gd name="T115" fmla="*/ 848 h 917"/>
                <a:gd name="T116" fmla="*/ 373 w 566"/>
                <a:gd name="T117" fmla="*/ 879 h 917"/>
                <a:gd name="T118" fmla="*/ 365 w 566"/>
                <a:gd name="T119" fmla="*/ 909 h 9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566" h="917">
                  <a:moveTo>
                    <a:pt x="0" y="0"/>
                  </a:moveTo>
                  <a:lnTo>
                    <a:pt x="2" y="0"/>
                  </a:lnTo>
                  <a:lnTo>
                    <a:pt x="2" y="2"/>
                  </a:lnTo>
                  <a:lnTo>
                    <a:pt x="4" y="2"/>
                  </a:lnTo>
                  <a:lnTo>
                    <a:pt x="6" y="2"/>
                  </a:lnTo>
                  <a:lnTo>
                    <a:pt x="6" y="4"/>
                  </a:lnTo>
                  <a:lnTo>
                    <a:pt x="8" y="4"/>
                  </a:lnTo>
                  <a:lnTo>
                    <a:pt x="10" y="4"/>
                  </a:lnTo>
                  <a:lnTo>
                    <a:pt x="14" y="6"/>
                  </a:lnTo>
                  <a:lnTo>
                    <a:pt x="16" y="6"/>
                  </a:lnTo>
                  <a:lnTo>
                    <a:pt x="16" y="8"/>
                  </a:lnTo>
                  <a:lnTo>
                    <a:pt x="20" y="10"/>
                  </a:lnTo>
                  <a:lnTo>
                    <a:pt x="22" y="10"/>
                  </a:lnTo>
                  <a:lnTo>
                    <a:pt x="30" y="16"/>
                  </a:lnTo>
                  <a:lnTo>
                    <a:pt x="34" y="14"/>
                  </a:lnTo>
                  <a:lnTo>
                    <a:pt x="36" y="14"/>
                  </a:lnTo>
                  <a:lnTo>
                    <a:pt x="38" y="14"/>
                  </a:lnTo>
                  <a:lnTo>
                    <a:pt x="42" y="12"/>
                  </a:lnTo>
                  <a:lnTo>
                    <a:pt x="44" y="10"/>
                  </a:lnTo>
                  <a:lnTo>
                    <a:pt x="48" y="8"/>
                  </a:lnTo>
                  <a:lnTo>
                    <a:pt x="48" y="10"/>
                  </a:lnTo>
                  <a:lnTo>
                    <a:pt x="48" y="12"/>
                  </a:lnTo>
                  <a:lnTo>
                    <a:pt x="48" y="14"/>
                  </a:lnTo>
                  <a:lnTo>
                    <a:pt x="48" y="16"/>
                  </a:lnTo>
                  <a:lnTo>
                    <a:pt x="48" y="18"/>
                  </a:lnTo>
                  <a:lnTo>
                    <a:pt x="48" y="20"/>
                  </a:lnTo>
                  <a:lnTo>
                    <a:pt x="50" y="26"/>
                  </a:lnTo>
                  <a:lnTo>
                    <a:pt x="50" y="28"/>
                  </a:lnTo>
                  <a:lnTo>
                    <a:pt x="50" y="30"/>
                  </a:lnTo>
                  <a:lnTo>
                    <a:pt x="50" y="32"/>
                  </a:lnTo>
                  <a:lnTo>
                    <a:pt x="52" y="32"/>
                  </a:lnTo>
                  <a:lnTo>
                    <a:pt x="56" y="32"/>
                  </a:lnTo>
                  <a:lnTo>
                    <a:pt x="57" y="32"/>
                  </a:lnTo>
                  <a:lnTo>
                    <a:pt x="61" y="34"/>
                  </a:lnTo>
                  <a:lnTo>
                    <a:pt x="65" y="34"/>
                  </a:lnTo>
                  <a:lnTo>
                    <a:pt x="73" y="34"/>
                  </a:lnTo>
                  <a:lnTo>
                    <a:pt x="79" y="36"/>
                  </a:lnTo>
                  <a:lnTo>
                    <a:pt x="85" y="36"/>
                  </a:lnTo>
                  <a:lnTo>
                    <a:pt x="91" y="36"/>
                  </a:lnTo>
                  <a:lnTo>
                    <a:pt x="93" y="36"/>
                  </a:lnTo>
                  <a:lnTo>
                    <a:pt x="97" y="38"/>
                  </a:lnTo>
                  <a:lnTo>
                    <a:pt x="97" y="40"/>
                  </a:lnTo>
                  <a:lnTo>
                    <a:pt x="97" y="42"/>
                  </a:lnTo>
                  <a:lnTo>
                    <a:pt x="99" y="43"/>
                  </a:lnTo>
                  <a:lnTo>
                    <a:pt x="99" y="45"/>
                  </a:lnTo>
                  <a:lnTo>
                    <a:pt x="99" y="47"/>
                  </a:lnTo>
                  <a:lnTo>
                    <a:pt x="99" y="49"/>
                  </a:lnTo>
                  <a:lnTo>
                    <a:pt x="99" y="51"/>
                  </a:lnTo>
                  <a:lnTo>
                    <a:pt x="99" y="55"/>
                  </a:lnTo>
                  <a:lnTo>
                    <a:pt x="99" y="57"/>
                  </a:lnTo>
                  <a:lnTo>
                    <a:pt x="101" y="59"/>
                  </a:lnTo>
                  <a:lnTo>
                    <a:pt x="101" y="61"/>
                  </a:lnTo>
                  <a:lnTo>
                    <a:pt x="103" y="61"/>
                  </a:lnTo>
                  <a:lnTo>
                    <a:pt x="105" y="61"/>
                  </a:lnTo>
                  <a:lnTo>
                    <a:pt x="107" y="61"/>
                  </a:lnTo>
                  <a:lnTo>
                    <a:pt x="109" y="61"/>
                  </a:lnTo>
                  <a:lnTo>
                    <a:pt x="111" y="59"/>
                  </a:lnTo>
                  <a:lnTo>
                    <a:pt x="111" y="61"/>
                  </a:lnTo>
                  <a:lnTo>
                    <a:pt x="111" y="59"/>
                  </a:lnTo>
                  <a:lnTo>
                    <a:pt x="113" y="59"/>
                  </a:lnTo>
                  <a:lnTo>
                    <a:pt x="115" y="59"/>
                  </a:lnTo>
                  <a:lnTo>
                    <a:pt x="115" y="57"/>
                  </a:lnTo>
                  <a:lnTo>
                    <a:pt x="117" y="57"/>
                  </a:lnTo>
                  <a:lnTo>
                    <a:pt x="119" y="57"/>
                  </a:lnTo>
                  <a:lnTo>
                    <a:pt x="121" y="57"/>
                  </a:lnTo>
                  <a:lnTo>
                    <a:pt x="121" y="55"/>
                  </a:lnTo>
                  <a:lnTo>
                    <a:pt x="121" y="53"/>
                  </a:lnTo>
                  <a:lnTo>
                    <a:pt x="123" y="53"/>
                  </a:lnTo>
                  <a:lnTo>
                    <a:pt x="125" y="51"/>
                  </a:lnTo>
                  <a:lnTo>
                    <a:pt x="126" y="51"/>
                  </a:lnTo>
                  <a:lnTo>
                    <a:pt x="126" y="49"/>
                  </a:lnTo>
                  <a:lnTo>
                    <a:pt x="126" y="45"/>
                  </a:lnTo>
                  <a:lnTo>
                    <a:pt x="126" y="43"/>
                  </a:lnTo>
                  <a:lnTo>
                    <a:pt x="126" y="40"/>
                  </a:lnTo>
                  <a:lnTo>
                    <a:pt x="125" y="34"/>
                  </a:lnTo>
                  <a:lnTo>
                    <a:pt x="123" y="32"/>
                  </a:lnTo>
                  <a:lnTo>
                    <a:pt x="123" y="30"/>
                  </a:lnTo>
                  <a:lnTo>
                    <a:pt x="119" y="26"/>
                  </a:lnTo>
                  <a:lnTo>
                    <a:pt x="117" y="24"/>
                  </a:lnTo>
                  <a:lnTo>
                    <a:pt x="117" y="22"/>
                  </a:lnTo>
                  <a:lnTo>
                    <a:pt x="113" y="18"/>
                  </a:lnTo>
                  <a:lnTo>
                    <a:pt x="113" y="16"/>
                  </a:lnTo>
                  <a:lnTo>
                    <a:pt x="111" y="16"/>
                  </a:lnTo>
                  <a:lnTo>
                    <a:pt x="111" y="14"/>
                  </a:lnTo>
                  <a:lnTo>
                    <a:pt x="113" y="14"/>
                  </a:lnTo>
                  <a:lnTo>
                    <a:pt x="115" y="14"/>
                  </a:lnTo>
                  <a:lnTo>
                    <a:pt x="119" y="12"/>
                  </a:lnTo>
                  <a:lnTo>
                    <a:pt x="121" y="12"/>
                  </a:lnTo>
                  <a:lnTo>
                    <a:pt x="123" y="10"/>
                  </a:lnTo>
                  <a:lnTo>
                    <a:pt x="125" y="10"/>
                  </a:lnTo>
                  <a:lnTo>
                    <a:pt x="126" y="8"/>
                  </a:lnTo>
                  <a:lnTo>
                    <a:pt x="128" y="8"/>
                  </a:lnTo>
                  <a:lnTo>
                    <a:pt x="130" y="8"/>
                  </a:lnTo>
                  <a:lnTo>
                    <a:pt x="132" y="8"/>
                  </a:lnTo>
                  <a:lnTo>
                    <a:pt x="134" y="6"/>
                  </a:lnTo>
                  <a:lnTo>
                    <a:pt x="136" y="6"/>
                  </a:lnTo>
                  <a:lnTo>
                    <a:pt x="140" y="8"/>
                  </a:lnTo>
                  <a:lnTo>
                    <a:pt x="140" y="14"/>
                  </a:lnTo>
                  <a:lnTo>
                    <a:pt x="140" y="16"/>
                  </a:lnTo>
                  <a:lnTo>
                    <a:pt x="142" y="20"/>
                  </a:lnTo>
                  <a:lnTo>
                    <a:pt x="142" y="22"/>
                  </a:lnTo>
                  <a:lnTo>
                    <a:pt x="142" y="26"/>
                  </a:lnTo>
                  <a:lnTo>
                    <a:pt x="142" y="28"/>
                  </a:lnTo>
                  <a:lnTo>
                    <a:pt x="142" y="30"/>
                  </a:lnTo>
                  <a:lnTo>
                    <a:pt x="142" y="32"/>
                  </a:lnTo>
                  <a:lnTo>
                    <a:pt x="142" y="34"/>
                  </a:lnTo>
                  <a:lnTo>
                    <a:pt x="142" y="36"/>
                  </a:lnTo>
                  <a:lnTo>
                    <a:pt x="144" y="36"/>
                  </a:lnTo>
                  <a:lnTo>
                    <a:pt x="146" y="36"/>
                  </a:lnTo>
                  <a:lnTo>
                    <a:pt x="146" y="34"/>
                  </a:lnTo>
                  <a:lnTo>
                    <a:pt x="148" y="34"/>
                  </a:lnTo>
                  <a:lnTo>
                    <a:pt x="150" y="34"/>
                  </a:lnTo>
                  <a:lnTo>
                    <a:pt x="150" y="32"/>
                  </a:lnTo>
                  <a:lnTo>
                    <a:pt x="152" y="32"/>
                  </a:lnTo>
                  <a:lnTo>
                    <a:pt x="154" y="32"/>
                  </a:lnTo>
                  <a:lnTo>
                    <a:pt x="156" y="30"/>
                  </a:lnTo>
                  <a:lnTo>
                    <a:pt x="158" y="30"/>
                  </a:lnTo>
                  <a:lnTo>
                    <a:pt x="158" y="32"/>
                  </a:lnTo>
                  <a:lnTo>
                    <a:pt x="158" y="34"/>
                  </a:lnTo>
                  <a:lnTo>
                    <a:pt x="160" y="36"/>
                  </a:lnTo>
                  <a:lnTo>
                    <a:pt x="160" y="38"/>
                  </a:lnTo>
                  <a:lnTo>
                    <a:pt x="160" y="40"/>
                  </a:lnTo>
                  <a:lnTo>
                    <a:pt x="160" y="42"/>
                  </a:lnTo>
                  <a:lnTo>
                    <a:pt x="160" y="43"/>
                  </a:lnTo>
                  <a:lnTo>
                    <a:pt x="162" y="45"/>
                  </a:lnTo>
                  <a:lnTo>
                    <a:pt x="162" y="47"/>
                  </a:lnTo>
                  <a:lnTo>
                    <a:pt x="162" y="51"/>
                  </a:lnTo>
                  <a:lnTo>
                    <a:pt x="162" y="53"/>
                  </a:lnTo>
                  <a:lnTo>
                    <a:pt x="168" y="53"/>
                  </a:lnTo>
                  <a:lnTo>
                    <a:pt x="172" y="53"/>
                  </a:lnTo>
                  <a:lnTo>
                    <a:pt x="174" y="51"/>
                  </a:lnTo>
                  <a:lnTo>
                    <a:pt x="180" y="45"/>
                  </a:lnTo>
                  <a:lnTo>
                    <a:pt x="182" y="45"/>
                  </a:lnTo>
                  <a:lnTo>
                    <a:pt x="184" y="45"/>
                  </a:lnTo>
                  <a:lnTo>
                    <a:pt x="188" y="43"/>
                  </a:lnTo>
                  <a:lnTo>
                    <a:pt x="190" y="43"/>
                  </a:lnTo>
                  <a:lnTo>
                    <a:pt x="192" y="43"/>
                  </a:lnTo>
                  <a:lnTo>
                    <a:pt x="194" y="43"/>
                  </a:lnTo>
                  <a:lnTo>
                    <a:pt x="195" y="42"/>
                  </a:lnTo>
                  <a:lnTo>
                    <a:pt x="197" y="40"/>
                  </a:lnTo>
                  <a:lnTo>
                    <a:pt x="197" y="38"/>
                  </a:lnTo>
                  <a:lnTo>
                    <a:pt x="199" y="42"/>
                  </a:lnTo>
                  <a:lnTo>
                    <a:pt x="199" y="43"/>
                  </a:lnTo>
                  <a:lnTo>
                    <a:pt x="201" y="45"/>
                  </a:lnTo>
                  <a:lnTo>
                    <a:pt x="203" y="45"/>
                  </a:lnTo>
                  <a:lnTo>
                    <a:pt x="203" y="47"/>
                  </a:lnTo>
                  <a:lnTo>
                    <a:pt x="205" y="47"/>
                  </a:lnTo>
                  <a:lnTo>
                    <a:pt x="209" y="47"/>
                  </a:lnTo>
                  <a:lnTo>
                    <a:pt x="213" y="47"/>
                  </a:lnTo>
                  <a:lnTo>
                    <a:pt x="217" y="47"/>
                  </a:lnTo>
                  <a:lnTo>
                    <a:pt x="219" y="47"/>
                  </a:lnTo>
                  <a:lnTo>
                    <a:pt x="223" y="47"/>
                  </a:lnTo>
                  <a:lnTo>
                    <a:pt x="225" y="47"/>
                  </a:lnTo>
                  <a:lnTo>
                    <a:pt x="227" y="47"/>
                  </a:lnTo>
                  <a:lnTo>
                    <a:pt x="229" y="45"/>
                  </a:lnTo>
                  <a:lnTo>
                    <a:pt x="231" y="45"/>
                  </a:lnTo>
                  <a:lnTo>
                    <a:pt x="239" y="42"/>
                  </a:lnTo>
                  <a:lnTo>
                    <a:pt x="243" y="38"/>
                  </a:lnTo>
                  <a:lnTo>
                    <a:pt x="245" y="32"/>
                  </a:lnTo>
                  <a:lnTo>
                    <a:pt x="247" y="30"/>
                  </a:lnTo>
                  <a:lnTo>
                    <a:pt x="247" y="28"/>
                  </a:lnTo>
                  <a:lnTo>
                    <a:pt x="249" y="26"/>
                  </a:lnTo>
                  <a:lnTo>
                    <a:pt x="251" y="24"/>
                  </a:lnTo>
                  <a:lnTo>
                    <a:pt x="253" y="24"/>
                  </a:lnTo>
                  <a:lnTo>
                    <a:pt x="255" y="22"/>
                  </a:lnTo>
                  <a:lnTo>
                    <a:pt x="257" y="22"/>
                  </a:lnTo>
                  <a:lnTo>
                    <a:pt x="259" y="22"/>
                  </a:lnTo>
                  <a:lnTo>
                    <a:pt x="259" y="20"/>
                  </a:lnTo>
                  <a:lnTo>
                    <a:pt x="261" y="20"/>
                  </a:lnTo>
                  <a:lnTo>
                    <a:pt x="261" y="18"/>
                  </a:lnTo>
                  <a:lnTo>
                    <a:pt x="263" y="18"/>
                  </a:lnTo>
                  <a:lnTo>
                    <a:pt x="264" y="18"/>
                  </a:lnTo>
                  <a:lnTo>
                    <a:pt x="266" y="16"/>
                  </a:lnTo>
                  <a:lnTo>
                    <a:pt x="268" y="16"/>
                  </a:lnTo>
                  <a:lnTo>
                    <a:pt x="270" y="16"/>
                  </a:lnTo>
                  <a:lnTo>
                    <a:pt x="272" y="14"/>
                  </a:lnTo>
                  <a:lnTo>
                    <a:pt x="274" y="14"/>
                  </a:lnTo>
                  <a:lnTo>
                    <a:pt x="274" y="12"/>
                  </a:lnTo>
                  <a:lnTo>
                    <a:pt x="276" y="12"/>
                  </a:lnTo>
                  <a:lnTo>
                    <a:pt x="278" y="12"/>
                  </a:lnTo>
                  <a:lnTo>
                    <a:pt x="280" y="12"/>
                  </a:lnTo>
                  <a:lnTo>
                    <a:pt x="282" y="12"/>
                  </a:lnTo>
                  <a:lnTo>
                    <a:pt x="284" y="12"/>
                  </a:lnTo>
                  <a:lnTo>
                    <a:pt x="286" y="12"/>
                  </a:lnTo>
                  <a:lnTo>
                    <a:pt x="288" y="12"/>
                  </a:lnTo>
                  <a:lnTo>
                    <a:pt x="288" y="14"/>
                  </a:lnTo>
                  <a:lnTo>
                    <a:pt x="290" y="16"/>
                  </a:lnTo>
                  <a:lnTo>
                    <a:pt x="290" y="20"/>
                  </a:lnTo>
                  <a:lnTo>
                    <a:pt x="292" y="22"/>
                  </a:lnTo>
                  <a:lnTo>
                    <a:pt x="292" y="24"/>
                  </a:lnTo>
                  <a:lnTo>
                    <a:pt x="292" y="26"/>
                  </a:lnTo>
                  <a:lnTo>
                    <a:pt x="294" y="28"/>
                  </a:lnTo>
                  <a:lnTo>
                    <a:pt x="294" y="30"/>
                  </a:lnTo>
                  <a:lnTo>
                    <a:pt x="296" y="32"/>
                  </a:lnTo>
                  <a:lnTo>
                    <a:pt x="296" y="34"/>
                  </a:lnTo>
                  <a:lnTo>
                    <a:pt x="298" y="34"/>
                  </a:lnTo>
                  <a:lnTo>
                    <a:pt x="298" y="36"/>
                  </a:lnTo>
                  <a:lnTo>
                    <a:pt x="298" y="38"/>
                  </a:lnTo>
                  <a:lnTo>
                    <a:pt x="298" y="40"/>
                  </a:lnTo>
                  <a:lnTo>
                    <a:pt x="298" y="42"/>
                  </a:lnTo>
                  <a:lnTo>
                    <a:pt x="300" y="43"/>
                  </a:lnTo>
                  <a:lnTo>
                    <a:pt x="302" y="43"/>
                  </a:lnTo>
                  <a:lnTo>
                    <a:pt x="304" y="45"/>
                  </a:lnTo>
                  <a:lnTo>
                    <a:pt x="306" y="47"/>
                  </a:lnTo>
                  <a:lnTo>
                    <a:pt x="308" y="47"/>
                  </a:lnTo>
                  <a:lnTo>
                    <a:pt x="310" y="49"/>
                  </a:lnTo>
                  <a:lnTo>
                    <a:pt x="310" y="51"/>
                  </a:lnTo>
                  <a:lnTo>
                    <a:pt x="312" y="51"/>
                  </a:lnTo>
                  <a:lnTo>
                    <a:pt x="312" y="53"/>
                  </a:lnTo>
                  <a:lnTo>
                    <a:pt x="314" y="53"/>
                  </a:lnTo>
                  <a:lnTo>
                    <a:pt x="314" y="55"/>
                  </a:lnTo>
                  <a:lnTo>
                    <a:pt x="316" y="57"/>
                  </a:lnTo>
                  <a:lnTo>
                    <a:pt x="318" y="59"/>
                  </a:lnTo>
                  <a:lnTo>
                    <a:pt x="320" y="61"/>
                  </a:lnTo>
                  <a:lnTo>
                    <a:pt x="320" y="63"/>
                  </a:lnTo>
                  <a:lnTo>
                    <a:pt x="322" y="65"/>
                  </a:lnTo>
                  <a:lnTo>
                    <a:pt x="326" y="69"/>
                  </a:lnTo>
                  <a:lnTo>
                    <a:pt x="326" y="71"/>
                  </a:lnTo>
                  <a:lnTo>
                    <a:pt x="328" y="79"/>
                  </a:lnTo>
                  <a:lnTo>
                    <a:pt x="330" y="81"/>
                  </a:lnTo>
                  <a:lnTo>
                    <a:pt x="330" y="83"/>
                  </a:lnTo>
                  <a:lnTo>
                    <a:pt x="332" y="87"/>
                  </a:lnTo>
                  <a:lnTo>
                    <a:pt x="332" y="89"/>
                  </a:lnTo>
                  <a:lnTo>
                    <a:pt x="332" y="91"/>
                  </a:lnTo>
                  <a:lnTo>
                    <a:pt x="333" y="93"/>
                  </a:lnTo>
                  <a:lnTo>
                    <a:pt x="333" y="95"/>
                  </a:lnTo>
                  <a:lnTo>
                    <a:pt x="333" y="97"/>
                  </a:lnTo>
                  <a:lnTo>
                    <a:pt x="335" y="99"/>
                  </a:lnTo>
                  <a:lnTo>
                    <a:pt x="337" y="101"/>
                  </a:lnTo>
                  <a:lnTo>
                    <a:pt x="339" y="101"/>
                  </a:lnTo>
                  <a:lnTo>
                    <a:pt x="339" y="103"/>
                  </a:lnTo>
                  <a:lnTo>
                    <a:pt x="341" y="105"/>
                  </a:lnTo>
                  <a:lnTo>
                    <a:pt x="341" y="107"/>
                  </a:lnTo>
                  <a:lnTo>
                    <a:pt x="341" y="109"/>
                  </a:lnTo>
                  <a:lnTo>
                    <a:pt x="341" y="110"/>
                  </a:lnTo>
                  <a:lnTo>
                    <a:pt x="343" y="112"/>
                  </a:lnTo>
                  <a:lnTo>
                    <a:pt x="345" y="116"/>
                  </a:lnTo>
                  <a:lnTo>
                    <a:pt x="345" y="118"/>
                  </a:lnTo>
                  <a:lnTo>
                    <a:pt x="345" y="120"/>
                  </a:lnTo>
                  <a:lnTo>
                    <a:pt x="345" y="122"/>
                  </a:lnTo>
                  <a:lnTo>
                    <a:pt x="347" y="122"/>
                  </a:lnTo>
                  <a:lnTo>
                    <a:pt x="347" y="124"/>
                  </a:lnTo>
                  <a:lnTo>
                    <a:pt x="347" y="126"/>
                  </a:lnTo>
                  <a:lnTo>
                    <a:pt x="349" y="126"/>
                  </a:lnTo>
                  <a:lnTo>
                    <a:pt x="349" y="128"/>
                  </a:lnTo>
                  <a:lnTo>
                    <a:pt x="349" y="130"/>
                  </a:lnTo>
                  <a:lnTo>
                    <a:pt x="351" y="132"/>
                  </a:lnTo>
                  <a:lnTo>
                    <a:pt x="351" y="134"/>
                  </a:lnTo>
                  <a:lnTo>
                    <a:pt x="351" y="136"/>
                  </a:lnTo>
                  <a:lnTo>
                    <a:pt x="355" y="140"/>
                  </a:lnTo>
                  <a:lnTo>
                    <a:pt x="351" y="142"/>
                  </a:lnTo>
                  <a:lnTo>
                    <a:pt x="349" y="142"/>
                  </a:lnTo>
                  <a:lnTo>
                    <a:pt x="349" y="144"/>
                  </a:lnTo>
                  <a:lnTo>
                    <a:pt x="347" y="144"/>
                  </a:lnTo>
                  <a:lnTo>
                    <a:pt x="345" y="146"/>
                  </a:lnTo>
                  <a:lnTo>
                    <a:pt x="341" y="148"/>
                  </a:lnTo>
                  <a:lnTo>
                    <a:pt x="339" y="150"/>
                  </a:lnTo>
                  <a:lnTo>
                    <a:pt x="339" y="152"/>
                  </a:lnTo>
                  <a:lnTo>
                    <a:pt x="341" y="154"/>
                  </a:lnTo>
                  <a:lnTo>
                    <a:pt x="341" y="156"/>
                  </a:lnTo>
                  <a:lnTo>
                    <a:pt x="341" y="158"/>
                  </a:lnTo>
                  <a:lnTo>
                    <a:pt x="339" y="160"/>
                  </a:lnTo>
                  <a:lnTo>
                    <a:pt x="337" y="160"/>
                  </a:lnTo>
                  <a:lnTo>
                    <a:pt x="339" y="162"/>
                  </a:lnTo>
                  <a:lnTo>
                    <a:pt x="337" y="164"/>
                  </a:lnTo>
                  <a:lnTo>
                    <a:pt x="339" y="166"/>
                  </a:lnTo>
                  <a:lnTo>
                    <a:pt x="339" y="168"/>
                  </a:lnTo>
                  <a:lnTo>
                    <a:pt x="339" y="170"/>
                  </a:lnTo>
                  <a:lnTo>
                    <a:pt x="339" y="172"/>
                  </a:lnTo>
                  <a:lnTo>
                    <a:pt x="341" y="174"/>
                  </a:lnTo>
                  <a:lnTo>
                    <a:pt x="343" y="174"/>
                  </a:lnTo>
                  <a:lnTo>
                    <a:pt x="343" y="172"/>
                  </a:lnTo>
                  <a:lnTo>
                    <a:pt x="345" y="172"/>
                  </a:lnTo>
                  <a:lnTo>
                    <a:pt x="347" y="170"/>
                  </a:lnTo>
                  <a:lnTo>
                    <a:pt x="349" y="170"/>
                  </a:lnTo>
                  <a:lnTo>
                    <a:pt x="351" y="172"/>
                  </a:lnTo>
                  <a:lnTo>
                    <a:pt x="353" y="172"/>
                  </a:lnTo>
                  <a:lnTo>
                    <a:pt x="355" y="172"/>
                  </a:lnTo>
                  <a:lnTo>
                    <a:pt x="357" y="172"/>
                  </a:lnTo>
                  <a:lnTo>
                    <a:pt x="357" y="174"/>
                  </a:lnTo>
                  <a:lnTo>
                    <a:pt x="361" y="174"/>
                  </a:lnTo>
                  <a:lnTo>
                    <a:pt x="363" y="174"/>
                  </a:lnTo>
                  <a:lnTo>
                    <a:pt x="363" y="172"/>
                  </a:lnTo>
                  <a:lnTo>
                    <a:pt x="365" y="172"/>
                  </a:lnTo>
                  <a:lnTo>
                    <a:pt x="367" y="172"/>
                  </a:lnTo>
                  <a:lnTo>
                    <a:pt x="369" y="172"/>
                  </a:lnTo>
                  <a:lnTo>
                    <a:pt x="371" y="172"/>
                  </a:lnTo>
                  <a:lnTo>
                    <a:pt x="373" y="172"/>
                  </a:lnTo>
                  <a:lnTo>
                    <a:pt x="375" y="172"/>
                  </a:lnTo>
                  <a:lnTo>
                    <a:pt x="377" y="172"/>
                  </a:lnTo>
                  <a:lnTo>
                    <a:pt x="377" y="170"/>
                  </a:lnTo>
                  <a:lnTo>
                    <a:pt x="379" y="170"/>
                  </a:lnTo>
                  <a:lnTo>
                    <a:pt x="379" y="172"/>
                  </a:lnTo>
                  <a:lnTo>
                    <a:pt x="381" y="172"/>
                  </a:lnTo>
                  <a:lnTo>
                    <a:pt x="381" y="174"/>
                  </a:lnTo>
                  <a:lnTo>
                    <a:pt x="381" y="176"/>
                  </a:lnTo>
                  <a:lnTo>
                    <a:pt x="381" y="177"/>
                  </a:lnTo>
                  <a:lnTo>
                    <a:pt x="381" y="179"/>
                  </a:lnTo>
                  <a:lnTo>
                    <a:pt x="383" y="181"/>
                  </a:lnTo>
                  <a:lnTo>
                    <a:pt x="383" y="183"/>
                  </a:lnTo>
                  <a:lnTo>
                    <a:pt x="383" y="185"/>
                  </a:lnTo>
                  <a:lnTo>
                    <a:pt x="383" y="187"/>
                  </a:lnTo>
                  <a:lnTo>
                    <a:pt x="385" y="187"/>
                  </a:lnTo>
                  <a:lnTo>
                    <a:pt x="385" y="189"/>
                  </a:lnTo>
                  <a:lnTo>
                    <a:pt x="385" y="191"/>
                  </a:lnTo>
                  <a:lnTo>
                    <a:pt x="383" y="193"/>
                  </a:lnTo>
                  <a:lnTo>
                    <a:pt x="381" y="191"/>
                  </a:lnTo>
                  <a:lnTo>
                    <a:pt x="379" y="191"/>
                  </a:lnTo>
                  <a:lnTo>
                    <a:pt x="379" y="189"/>
                  </a:lnTo>
                  <a:lnTo>
                    <a:pt x="377" y="189"/>
                  </a:lnTo>
                  <a:lnTo>
                    <a:pt x="375" y="189"/>
                  </a:lnTo>
                  <a:lnTo>
                    <a:pt x="375" y="191"/>
                  </a:lnTo>
                  <a:lnTo>
                    <a:pt x="373" y="191"/>
                  </a:lnTo>
                  <a:lnTo>
                    <a:pt x="371" y="191"/>
                  </a:lnTo>
                  <a:lnTo>
                    <a:pt x="369" y="191"/>
                  </a:lnTo>
                  <a:lnTo>
                    <a:pt x="367" y="191"/>
                  </a:lnTo>
                  <a:lnTo>
                    <a:pt x="365" y="191"/>
                  </a:lnTo>
                  <a:lnTo>
                    <a:pt x="365" y="193"/>
                  </a:lnTo>
                  <a:lnTo>
                    <a:pt x="367" y="195"/>
                  </a:lnTo>
                  <a:lnTo>
                    <a:pt x="369" y="195"/>
                  </a:lnTo>
                  <a:lnTo>
                    <a:pt x="373" y="197"/>
                  </a:lnTo>
                  <a:lnTo>
                    <a:pt x="375" y="199"/>
                  </a:lnTo>
                  <a:lnTo>
                    <a:pt x="377" y="199"/>
                  </a:lnTo>
                  <a:lnTo>
                    <a:pt x="379" y="201"/>
                  </a:lnTo>
                  <a:lnTo>
                    <a:pt x="381" y="201"/>
                  </a:lnTo>
                  <a:lnTo>
                    <a:pt x="383" y="203"/>
                  </a:lnTo>
                  <a:lnTo>
                    <a:pt x="385" y="205"/>
                  </a:lnTo>
                  <a:lnTo>
                    <a:pt x="385" y="207"/>
                  </a:lnTo>
                  <a:lnTo>
                    <a:pt x="387" y="211"/>
                  </a:lnTo>
                  <a:lnTo>
                    <a:pt x="385" y="213"/>
                  </a:lnTo>
                  <a:lnTo>
                    <a:pt x="381" y="213"/>
                  </a:lnTo>
                  <a:lnTo>
                    <a:pt x="381" y="215"/>
                  </a:lnTo>
                  <a:lnTo>
                    <a:pt x="375" y="217"/>
                  </a:lnTo>
                  <a:lnTo>
                    <a:pt x="375" y="219"/>
                  </a:lnTo>
                  <a:lnTo>
                    <a:pt x="375" y="221"/>
                  </a:lnTo>
                  <a:lnTo>
                    <a:pt x="373" y="223"/>
                  </a:lnTo>
                  <a:lnTo>
                    <a:pt x="371" y="225"/>
                  </a:lnTo>
                  <a:lnTo>
                    <a:pt x="369" y="225"/>
                  </a:lnTo>
                  <a:lnTo>
                    <a:pt x="367" y="227"/>
                  </a:lnTo>
                  <a:lnTo>
                    <a:pt x="367" y="229"/>
                  </a:lnTo>
                  <a:lnTo>
                    <a:pt x="365" y="229"/>
                  </a:lnTo>
                  <a:lnTo>
                    <a:pt x="365" y="231"/>
                  </a:lnTo>
                  <a:lnTo>
                    <a:pt x="363" y="233"/>
                  </a:lnTo>
                  <a:lnTo>
                    <a:pt x="363" y="235"/>
                  </a:lnTo>
                  <a:lnTo>
                    <a:pt x="361" y="239"/>
                  </a:lnTo>
                  <a:lnTo>
                    <a:pt x="361" y="241"/>
                  </a:lnTo>
                  <a:lnTo>
                    <a:pt x="359" y="241"/>
                  </a:lnTo>
                  <a:lnTo>
                    <a:pt x="357" y="244"/>
                  </a:lnTo>
                  <a:lnTo>
                    <a:pt x="355" y="246"/>
                  </a:lnTo>
                  <a:lnTo>
                    <a:pt x="353" y="248"/>
                  </a:lnTo>
                  <a:lnTo>
                    <a:pt x="351" y="250"/>
                  </a:lnTo>
                  <a:lnTo>
                    <a:pt x="351" y="252"/>
                  </a:lnTo>
                  <a:lnTo>
                    <a:pt x="349" y="254"/>
                  </a:lnTo>
                  <a:lnTo>
                    <a:pt x="349" y="256"/>
                  </a:lnTo>
                  <a:lnTo>
                    <a:pt x="347" y="258"/>
                  </a:lnTo>
                  <a:lnTo>
                    <a:pt x="347" y="260"/>
                  </a:lnTo>
                  <a:lnTo>
                    <a:pt x="345" y="260"/>
                  </a:lnTo>
                  <a:lnTo>
                    <a:pt x="345" y="262"/>
                  </a:lnTo>
                  <a:lnTo>
                    <a:pt x="345" y="264"/>
                  </a:lnTo>
                  <a:lnTo>
                    <a:pt x="343" y="264"/>
                  </a:lnTo>
                  <a:lnTo>
                    <a:pt x="343" y="266"/>
                  </a:lnTo>
                  <a:lnTo>
                    <a:pt x="341" y="268"/>
                  </a:lnTo>
                  <a:lnTo>
                    <a:pt x="341" y="270"/>
                  </a:lnTo>
                  <a:lnTo>
                    <a:pt x="345" y="268"/>
                  </a:lnTo>
                  <a:lnTo>
                    <a:pt x="349" y="268"/>
                  </a:lnTo>
                  <a:lnTo>
                    <a:pt x="351" y="268"/>
                  </a:lnTo>
                  <a:lnTo>
                    <a:pt x="355" y="266"/>
                  </a:lnTo>
                  <a:lnTo>
                    <a:pt x="357" y="266"/>
                  </a:lnTo>
                  <a:lnTo>
                    <a:pt x="359" y="266"/>
                  </a:lnTo>
                  <a:lnTo>
                    <a:pt x="363" y="264"/>
                  </a:lnTo>
                  <a:lnTo>
                    <a:pt x="365" y="264"/>
                  </a:lnTo>
                  <a:lnTo>
                    <a:pt x="367" y="264"/>
                  </a:lnTo>
                  <a:lnTo>
                    <a:pt x="369" y="264"/>
                  </a:lnTo>
                  <a:lnTo>
                    <a:pt x="371" y="264"/>
                  </a:lnTo>
                  <a:lnTo>
                    <a:pt x="371" y="266"/>
                  </a:lnTo>
                  <a:lnTo>
                    <a:pt x="373" y="266"/>
                  </a:lnTo>
                  <a:lnTo>
                    <a:pt x="375" y="266"/>
                  </a:lnTo>
                  <a:lnTo>
                    <a:pt x="377" y="266"/>
                  </a:lnTo>
                  <a:lnTo>
                    <a:pt x="379" y="268"/>
                  </a:lnTo>
                  <a:lnTo>
                    <a:pt x="381" y="268"/>
                  </a:lnTo>
                  <a:lnTo>
                    <a:pt x="393" y="270"/>
                  </a:lnTo>
                  <a:lnTo>
                    <a:pt x="395" y="270"/>
                  </a:lnTo>
                  <a:lnTo>
                    <a:pt x="395" y="272"/>
                  </a:lnTo>
                  <a:lnTo>
                    <a:pt x="395" y="274"/>
                  </a:lnTo>
                  <a:lnTo>
                    <a:pt x="397" y="276"/>
                  </a:lnTo>
                  <a:lnTo>
                    <a:pt x="397" y="278"/>
                  </a:lnTo>
                  <a:lnTo>
                    <a:pt x="397" y="280"/>
                  </a:lnTo>
                  <a:lnTo>
                    <a:pt x="399" y="282"/>
                  </a:lnTo>
                  <a:lnTo>
                    <a:pt x="399" y="284"/>
                  </a:lnTo>
                  <a:lnTo>
                    <a:pt x="401" y="286"/>
                  </a:lnTo>
                  <a:lnTo>
                    <a:pt x="401" y="288"/>
                  </a:lnTo>
                  <a:lnTo>
                    <a:pt x="402" y="288"/>
                  </a:lnTo>
                  <a:lnTo>
                    <a:pt x="402" y="290"/>
                  </a:lnTo>
                  <a:lnTo>
                    <a:pt x="402" y="292"/>
                  </a:lnTo>
                  <a:lnTo>
                    <a:pt x="402" y="294"/>
                  </a:lnTo>
                  <a:lnTo>
                    <a:pt x="402" y="296"/>
                  </a:lnTo>
                  <a:lnTo>
                    <a:pt x="402" y="298"/>
                  </a:lnTo>
                  <a:lnTo>
                    <a:pt x="404" y="298"/>
                  </a:lnTo>
                  <a:lnTo>
                    <a:pt x="406" y="298"/>
                  </a:lnTo>
                  <a:lnTo>
                    <a:pt x="408" y="298"/>
                  </a:lnTo>
                  <a:lnTo>
                    <a:pt x="410" y="298"/>
                  </a:lnTo>
                  <a:lnTo>
                    <a:pt x="412" y="298"/>
                  </a:lnTo>
                  <a:lnTo>
                    <a:pt x="414" y="298"/>
                  </a:lnTo>
                  <a:lnTo>
                    <a:pt x="416" y="298"/>
                  </a:lnTo>
                  <a:lnTo>
                    <a:pt x="418" y="298"/>
                  </a:lnTo>
                  <a:lnTo>
                    <a:pt x="418" y="300"/>
                  </a:lnTo>
                  <a:lnTo>
                    <a:pt x="420" y="300"/>
                  </a:lnTo>
                  <a:lnTo>
                    <a:pt x="422" y="300"/>
                  </a:lnTo>
                  <a:lnTo>
                    <a:pt x="424" y="302"/>
                  </a:lnTo>
                  <a:lnTo>
                    <a:pt x="426" y="304"/>
                  </a:lnTo>
                  <a:lnTo>
                    <a:pt x="428" y="304"/>
                  </a:lnTo>
                  <a:lnTo>
                    <a:pt x="428" y="306"/>
                  </a:lnTo>
                  <a:lnTo>
                    <a:pt x="430" y="306"/>
                  </a:lnTo>
                  <a:lnTo>
                    <a:pt x="434" y="306"/>
                  </a:lnTo>
                  <a:lnTo>
                    <a:pt x="436" y="308"/>
                  </a:lnTo>
                  <a:lnTo>
                    <a:pt x="440" y="308"/>
                  </a:lnTo>
                  <a:lnTo>
                    <a:pt x="442" y="308"/>
                  </a:lnTo>
                  <a:lnTo>
                    <a:pt x="444" y="308"/>
                  </a:lnTo>
                  <a:lnTo>
                    <a:pt x="446" y="308"/>
                  </a:lnTo>
                  <a:lnTo>
                    <a:pt x="448" y="308"/>
                  </a:lnTo>
                  <a:lnTo>
                    <a:pt x="450" y="308"/>
                  </a:lnTo>
                  <a:lnTo>
                    <a:pt x="452" y="308"/>
                  </a:lnTo>
                  <a:lnTo>
                    <a:pt x="454" y="308"/>
                  </a:lnTo>
                  <a:lnTo>
                    <a:pt x="456" y="308"/>
                  </a:lnTo>
                  <a:lnTo>
                    <a:pt x="458" y="308"/>
                  </a:lnTo>
                  <a:lnTo>
                    <a:pt x="462" y="308"/>
                  </a:lnTo>
                  <a:lnTo>
                    <a:pt x="462" y="310"/>
                  </a:lnTo>
                  <a:lnTo>
                    <a:pt x="464" y="310"/>
                  </a:lnTo>
                  <a:lnTo>
                    <a:pt x="466" y="310"/>
                  </a:lnTo>
                  <a:lnTo>
                    <a:pt x="468" y="310"/>
                  </a:lnTo>
                  <a:lnTo>
                    <a:pt x="470" y="310"/>
                  </a:lnTo>
                  <a:lnTo>
                    <a:pt x="471" y="310"/>
                  </a:lnTo>
                  <a:lnTo>
                    <a:pt x="473" y="310"/>
                  </a:lnTo>
                  <a:lnTo>
                    <a:pt x="475" y="310"/>
                  </a:lnTo>
                  <a:lnTo>
                    <a:pt x="477" y="310"/>
                  </a:lnTo>
                  <a:lnTo>
                    <a:pt x="479" y="310"/>
                  </a:lnTo>
                  <a:lnTo>
                    <a:pt x="479" y="311"/>
                  </a:lnTo>
                  <a:lnTo>
                    <a:pt x="481" y="311"/>
                  </a:lnTo>
                  <a:lnTo>
                    <a:pt x="483" y="311"/>
                  </a:lnTo>
                  <a:lnTo>
                    <a:pt x="485" y="313"/>
                  </a:lnTo>
                  <a:lnTo>
                    <a:pt x="487" y="313"/>
                  </a:lnTo>
                  <a:lnTo>
                    <a:pt x="487" y="315"/>
                  </a:lnTo>
                  <a:lnTo>
                    <a:pt x="489" y="317"/>
                  </a:lnTo>
                  <a:lnTo>
                    <a:pt x="491" y="319"/>
                  </a:lnTo>
                  <a:lnTo>
                    <a:pt x="491" y="321"/>
                  </a:lnTo>
                  <a:lnTo>
                    <a:pt x="493" y="321"/>
                  </a:lnTo>
                  <a:lnTo>
                    <a:pt x="493" y="323"/>
                  </a:lnTo>
                  <a:lnTo>
                    <a:pt x="495" y="323"/>
                  </a:lnTo>
                  <a:lnTo>
                    <a:pt x="495" y="325"/>
                  </a:lnTo>
                  <a:lnTo>
                    <a:pt x="497" y="325"/>
                  </a:lnTo>
                  <a:lnTo>
                    <a:pt x="499" y="327"/>
                  </a:lnTo>
                  <a:lnTo>
                    <a:pt x="501" y="329"/>
                  </a:lnTo>
                  <a:lnTo>
                    <a:pt x="503" y="329"/>
                  </a:lnTo>
                  <a:lnTo>
                    <a:pt x="503" y="331"/>
                  </a:lnTo>
                  <a:lnTo>
                    <a:pt x="505" y="331"/>
                  </a:lnTo>
                  <a:lnTo>
                    <a:pt x="505" y="333"/>
                  </a:lnTo>
                  <a:lnTo>
                    <a:pt x="507" y="333"/>
                  </a:lnTo>
                  <a:lnTo>
                    <a:pt x="507" y="335"/>
                  </a:lnTo>
                  <a:lnTo>
                    <a:pt x="509" y="335"/>
                  </a:lnTo>
                  <a:lnTo>
                    <a:pt x="509" y="337"/>
                  </a:lnTo>
                  <a:lnTo>
                    <a:pt x="509" y="339"/>
                  </a:lnTo>
                  <a:lnTo>
                    <a:pt x="511" y="339"/>
                  </a:lnTo>
                  <a:lnTo>
                    <a:pt x="513" y="341"/>
                  </a:lnTo>
                  <a:lnTo>
                    <a:pt x="513" y="343"/>
                  </a:lnTo>
                  <a:lnTo>
                    <a:pt x="515" y="343"/>
                  </a:lnTo>
                  <a:lnTo>
                    <a:pt x="515" y="345"/>
                  </a:lnTo>
                  <a:lnTo>
                    <a:pt x="517" y="345"/>
                  </a:lnTo>
                  <a:lnTo>
                    <a:pt x="517" y="347"/>
                  </a:lnTo>
                  <a:lnTo>
                    <a:pt x="519" y="347"/>
                  </a:lnTo>
                  <a:lnTo>
                    <a:pt x="521" y="347"/>
                  </a:lnTo>
                  <a:lnTo>
                    <a:pt x="523" y="347"/>
                  </a:lnTo>
                  <a:lnTo>
                    <a:pt x="525" y="347"/>
                  </a:lnTo>
                  <a:lnTo>
                    <a:pt x="527" y="347"/>
                  </a:lnTo>
                  <a:lnTo>
                    <a:pt x="527" y="349"/>
                  </a:lnTo>
                  <a:lnTo>
                    <a:pt x="529" y="349"/>
                  </a:lnTo>
                  <a:lnTo>
                    <a:pt x="529" y="351"/>
                  </a:lnTo>
                  <a:lnTo>
                    <a:pt x="531" y="351"/>
                  </a:lnTo>
                  <a:lnTo>
                    <a:pt x="531" y="353"/>
                  </a:lnTo>
                  <a:lnTo>
                    <a:pt x="533" y="355"/>
                  </a:lnTo>
                  <a:lnTo>
                    <a:pt x="535" y="357"/>
                  </a:lnTo>
                  <a:lnTo>
                    <a:pt x="535" y="359"/>
                  </a:lnTo>
                  <a:lnTo>
                    <a:pt x="537" y="359"/>
                  </a:lnTo>
                  <a:lnTo>
                    <a:pt x="537" y="361"/>
                  </a:lnTo>
                  <a:lnTo>
                    <a:pt x="539" y="361"/>
                  </a:lnTo>
                  <a:lnTo>
                    <a:pt x="539" y="363"/>
                  </a:lnTo>
                  <a:lnTo>
                    <a:pt x="540" y="365"/>
                  </a:lnTo>
                  <a:lnTo>
                    <a:pt x="540" y="367"/>
                  </a:lnTo>
                  <a:lnTo>
                    <a:pt x="542" y="369"/>
                  </a:lnTo>
                  <a:lnTo>
                    <a:pt x="544" y="371"/>
                  </a:lnTo>
                  <a:lnTo>
                    <a:pt x="544" y="373"/>
                  </a:lnTo>
                  <a:lnTo>
                    <a:pt x="546" y="375"/>
                  </a:lnTo>
                  <a:lnTo>
                    <a:pt x="548" y="377"/>
                  </a:lnTo>
                  <a:lnTo>
                    <a:pt x="548" y="378"/>
                  </a:lnTo>
                  <a:lnTo>
                    <a:pt x="550" y="378"/>
                  </a:lnTo>
                  <a:lnTo>
                    <a:pt x="550" y="380"/>
                  </a:lnTo>
                  <a:lnTo>
                    <a:pt x="552" y="382"/>
                  </a:lnTo>
                  <a:lnTo>
                    <a:pt x="552" y="384"/>
                  </a:lnTo>
                  <a:lnTo>
                    <a:pt x="552" y="386"/>
                  </a:lnTo>
                  <a:lnTo>
                    <a:pt x="554" y="390"/>
                  </a:lnTo>
                  <a:lnTo>
                    <a:pt x="554" y="394"/>
                  </a:lnTo>
                  <a:lnTo>
                    <a:pt x="556" y="398"/>
                  </a:lnTo>
                  <a:lnTo>
                    <a:pt x="556" y="400"/>
                  </a:lnTo>
                  <a:lnTo>
                    <a:pt x="556" y="404"/>
                  </a:lnTo>
                  <a:lnTo>
                    <a:pt x="558" y="406"/>
                  </a:lnTo>
                  <a:lnTo>
                    <a:pt x="558" y="408"/>
                  </a:lnTo>
                  <a:lnTo>
                    <a:pt x="560" y="408"/>
                  </a:lnTo>
                  <a:lnTo>
                    <a:pt x="560" y="410"/>
                  </a:lnTo>
                  <a:lnTo>
                    <a:pt x="558" y="412"/>
                  </a:lnTo>
                  <a:lnTo>
                    <a:pt x="558" y="414"/>
                  </a:lnTo>
                  <a:lnTo>
                    <a:pt x="560" y="416"/>
                  </a:lnTo>
                  <a:lnTo>
                    <a:pt x="562" y="420"/>
                  </a:lnTo>
                  <a:lnTo>
                    <a:pt x="566" y="426"/>
                  </a:lnTo>
                  <a:lnTo>
                    <a:pt x="566" y="428"/>
                  </a:lnTo>
                  <a:lnTo>
                    <a:pt x="566" y="436"/>
                  </a:lnTo>
                  <a:lnTo>
                    <a:pt x="564" y="440"/>
                  </a:lnTo>
                  <a:lnTo>
                    <a:pt x="564" y="442"/>
                  </a:lnTo>
                  <a:lnTo>
                    <a:pt x="566" y="444"/>
                  </a:lnTo>
                  <a:lnTo>
                    <a:pt x="566" y="446"/>
                  </a:lnTo>
                  <a:lnTo>
                    <a:pt x="566" y="447"/>
                  </a:lnTo>
                  <a:lnTo>
                    <a:pt x="566" y="449"/>
                  </a:lnTo>
                  <a:lnTo>
                    <a:pt x="566" y="453"/>
                  </a:lnTo>
                  <a:lnTo>
                    <a:pt x="566" y="455"/>
                  </a:lnTo>
                  <a:lnTo>
                    <a:pt x="566" y="457"/>
                  </a:lnTo>
                  <a:lnTo>
                    <a:pt x="566" y="459"/>
                  </a:lnTo>
                  <a:lnTo>
                    <a:pt x="566" y="461"/>
                  </a:lnTo>
                  <a:lnTo>
                    <a:pt x="566" y="463"/>
                  </a:lnTo>
                  <a:lnTo>
                    <a:pt x="566" y="467"/>
                  </a:lnTo>
                  <a:lnTo>
                    <a:pt x="564" y="471"/>
                  </a:lnTo>
                  <a:lnTo>
                    <a:pt x="564" y="475"/>
                  </a:lnTo>
                  <a:lnTo>
                    <a:pt x="564" y="477"/>
                  </a:lnTo>
                  <a:lnTo>
                    <a:pt x="564" y="479"/>
                  </a:lnTo>
                  <a:lnTo>
                    <a:pt x="564" y="481"/>
                  </a:lnTo>
                  <a:lnTo>
                    <a:pt x="564" y="483"/>
                  </a:lnTo>
                  <a:lnTo>
                    <a:pt x="566" y="483"/>
                  </a:lnTo>
                  <a:lnTo>
                    <a:pt x="566" y="485"/>
                  </a:lnTo>
                  <a:lnTo>
                    <a:pt x="566" y="487"/>
                  </a:lnTo>
                  <a:lnTo>
                    <a:pt x="566" y="489"/>
                  </a:lnTo>
                  <a:lnTo>
                    <a:pt x="564" y="491"/>
                  </a:lnTo>
                  <a:lnTo>
                    <a:pt x="562" y="491"/>
                  </a:lnTo>
                  <a:lnTo>
                    <a:pt x="560" y="493"/>
                  </a:lnTo>
                  <a:lnTo>
                    <a:pt x="558" y="493"/>
                  </a:lnTo>
                  <a:lnTo>
                    <a:pt x="556" y="495"/>
                  </a:lnTo>
                  <a:lnTo>
                    <a:pt x="554" y="495"/>
                  </a:lnTo>
                  <a:lnTo>
                    <a:pt x="552" y="497"/>
                  </a:lnTo>
                  <a:lnTo>
                    <a:pt x="550" y="497"/>
                  </a:lnTo>
                  <a:lnTo>
                    <a:pt x="548" y="497"/>
                  </a:lnTo>
                  <a:lnTo>
                    <a:pt x="546" y="497"/>
                  </a:lnTo>
                  <a:lnTo>
                    <a:pt x="540" y="497"/>
                  </a:lnTo>
                  <a:lnTo>
                    <a:pt x="537" y="499"/>
                  </a:lnTo>
                  <a:lnTo>
                    <a:pt x="533" y="499"/>
                  </a:lnTo>
                  <a:lnTo>
                    <a:pt x="531" y="501"/>
                  </a:lnTo>
                  <a:lnTo>
                    <a:pt x="529" y="501"/>
                  </a:lnTo>
                  <a:lnTo>
                    <a:pt x="527" y="499"/>
                  </a:lnTo>
                  <a:lnTo>
                    <a:pt x="525" y="499"/>
                  </a:lnTo>
                  <a:lnTo>
                    <a:pt x="523" y="499"/>
                  </a:lnTo>
                  <a:lnTo>
                    <a:pt x="521" y="501"/>
                  </a:lnTo>
                  <a:lnTo>
                    <a:pt x="517" y="503"/>
                  </a:lnTo>
                  <a:lnTo>
                    <a:pt x="511" y="507"/>
                  </a:lnTo>
                  <a:lnTo>
                    <a:pt x="507" y="509"/>
                  </a:lnTo>
                  <a:lnTo>
                    <a:pt x="505" y="511"/>
                  </a:lnTo>
                  <a:lnTo>
                    <a:pt x="505" y="513"/>
                  </a:lnTo>
                  <a:lnTo>
                    <a:pt x="503" y="513"/>
                  </a:lnTo>
                  <a:lnTo>
                    <a:pt x="503" y="514"/>
                  </a:lnTo>
                  <a:lnTo>
                    <a:pt x="501" y="516"/>
                  </a:lnTo>
                  <a:lnTo>
                    <a:pt x="497" y="516"/>
                  </a:lnTo>
                  <a:lnTo>
                    <a:pt x="495" y="518"/>
                  </a:lnTo>
                  <a:lnTo>
                    <a:pt x="493" y="518"/>
                  </a:lnTo>
                  <a:lnTo>
                    <a:pt x="489" y="520"/>
                  </a:lnTo>
                  <a:lnTo>
                    <a:pt x="487" y="520"/>
                  </a:lnTo>
                  <a:lnTo>
                    <a:pt x="483" y="522"/>
                  </a:lnTo>
                  <a:lnTo>
                    <a:pt x="479" y="524"/>
                  </a:lnTo>
                  <a:lnTo>
                    <a:pt x="477" y="524"/>
                  </a:lnTo>
                  <a:lnTo>
                    <a:pt x="475" y="524"/>
                  </a:lnTo>
                  <a:lnTo>
                    <a:pt x="471" y="522"/>
                  </a:lnTo>
                  <a:lnTo>
                    <a:pt x="470" y="522"/>
                  </a:lnTo>
                  <a:lnTo>
                    <a:pt x="468" y="522"/>
                  </a:lnTo>
                  <a:lnTo>
                    <a:pt x="466" y="520"/>
                  </a:lnTo>
                  <a:lnTo>
                    <a:pt x="462" y="520"/>
                  </a:lnTo>
                  <a:lnTo>
                    <a:pt x="460" y="520"/>
                  </a:lnTo>
                  <a:lnTo>
                    <a:pt x="458" y="522"/>
                  </a:lnTo>
                  <a:lnTo>
                    <a:pt x="456" y="524"/>
                  </a:lnTo>
                  <a:lnTo>
                    <a:pt x="456" y="526"/>
                  </a:lnTo>
                  <a:lnTo>
                    <a:pt x="454" y="528"/>
                  </a:lnTo>
                  <a:lnTo>
                    <a:pt x="452" y="528"/>
                  </a:lnTo>
                  <a:lnTo>
                    <a:pt x="450" y="528"/>
                  </a:lnTo>
                  <a:lnTo>
                    <a:pt x="450" y="530"/>
                  </a:lnTo>
                  <a:lnTo>
                    <a:pt x="448" y="530"/>
                  </a:lnTo>
                  <a:lnTo>
                    <a:pt x="448" y="532"/>
                  </a:lnTo>
                  <a:lnTo>
                    <a:pt x="448" y="534"/>
                  </a:lnTo>
                  <a:lnTo>
                    <a:pt x="448" y="536"/>
                  </a:lnTo>
                  <a:lnTo>
                    <a:pt x="446" y="540"/>
                  </a:lnTo>
                  <a:lnTo>
                    <a:pt x="446" y="542"/>
                  </a:lnTo>
                  <a:lnTo>
                    <a:pt x="444" y="542"/>
                  </a:lnTo>
                  <a:lnTo>
                    <a:pt x="442" y="542"/>
                  </a:lnTo>
                  <a:lnTo>
                    <a:pt x="442" y="544"/>
                  </a:lnTo>
                  <a:lnTo>
                    <a:pt x="442" y="546"/>
                  </a:lnTo>
                  <a:lnTo>
                    <a:pt x="444" y="546"/>
                  </a:lnTo>
                  <a:lnTo>
                    <a:pt x="444" y="548"/>
                  </a:lnTo>
                  <a:lnTo>
                    <a:pt x="442" y="548"/>
                  </a:lnTo>
                  <a:lnTo>
                    <a:pt x="442" y="550"/>
                  </a:lnTo>
                  <a:lnTo>
                    <a:pt x="440" y="550"/>
                  </a:lnTo>
                  <a:lnTo>
                    <a:pt x="440" y="552"/>
                  </a:lnTo>
                  <a:lnTo>
                    <a:pt x="438" y="552"/>
                  </a:lnTo>
                  <a:lnTo>
                    <a:pt x="438" y="554"/>
                  </a:lnTo>
                  <a:lnTo>
                    <a:pt x="438" y="556"/>
                  </a:lnTo>
                  <a:lnTo>
                    <a:pt x="436" y="556"/>
                  </a:lnTo>
                  <a:lnTo>
                    <a:pt x="434" y="556"/>
                  </a:lnTo>
                  <a:lnTo>
                    <a:pt x="432" y="556"/>
                  </a:lnTo>
                  <a:lnTo>
                    <a:pt x="430" y="556"/>
                  </a:lnTo>
                  <a:lnTo>
                    <a:pt x="428" y="556"/>
                  </a:lnTo>
                  <a:lnTo>
                    <a:pt x="426" y="556"/>
                  </a:lnTo>
                  <a:lnTo>
                    <a:pt x="426" y="554"/>
                  </a:lnTo>
                  <a:lnTo>
                    <a:pt x="424" y="554"/>
                  </a:lnTo>
                  <a:lnTo>
                    <a:pt x="424" y="552"/>
                  </a:lnTo>
                  <a:lnTo>
                    <a:pt x="422" y="552"/>
                  </a:lnTo>
                  <a:lnTo>
                    <a:pt x="420" y="552"/>
                  </a:lnTo>
                  <a:lnTo>
                    <a:pt x="418" y="552"/>
                  </a:lnTo>
                  <a:lnTo>
                    <a:pt x="416" y="552"/>
                  </a:lnTo>
                  <a:lnTo>
                    <a:pt x="414" y="552"/>
                  </a:lnTo>
                  <a:lnTo>
                    <a:pt x="412" y="552"/>
                  </a:lnTo>
                  <a:lnTo>
                    <a:pt x="412" y="554"/>
                  </a:lnTo>
                  <a:lnTo>
                    <a:pt x="410" y="554"/>
                  </a:lnTo>
                  <a:lnTo>
                    <a:pt x="408" y="554"/>
                  </a:lnTo>
                  <a:lnTo>
                    <a:pt x="406" y="554"/>
                  </a:lnTo>
                  <a:lnTo>
                    <a:pt x="404" y="554"/>
                  </a:lnTo>
                  <a:lnTo>
                    <a:pt x="402" y="552"/>
                  </a:lnTo>
                  <a:lnTo>
                    <a:pt x="402" y="550"/>
                  </a:lnTo>
                  <a:lnTo>
                    <a:pt x="401" y="550"/>
                  </a:lnTo>
                  <a:lnTo>
                    <a:pt x="401" y="548"/>
                  </a:lnTo>
                  <a:lnTo>
                    <a:pt x="399" y="548"/>
                  </a:lnTo>
                  <a:lnTo>
                    <a:pt x="399" y="546"/>
                  </a:lnTo>
                  <a:lnTo>
                    <a:pt x="397" y="546"/>
                  </a:lnTo>
                  <a:lnTo>
                    <a:pt x="395" y="544"/>
                  </a:lnTo>
                  <a:lnTo>
                    <a:pt x="393" y="544"/>
                  </a:lnTo>
                  <a:lnTo>
                    <a:pt x="391" y="544"/>
                  </a:lnTo>
                  <a:lnTo>
                    <a:pt x="389" y="544"/>
                  </a:lnTo>
                  <a:lnTo>
                    <a:pt x="387" y="544"/>
                  </a:lnTo>
                  <a:lnTo>
                    <a:pt x="385" y="544"/>
                  </a:lnTo>
                  <a:lnTo>
                    <a:pt x="385" y="546"/>
                  </a:lnTo>
                  <a:lnTo>
                    <a:pt x="385" y="548"/>
                  </a:lnTo>
                  <a:lnTo>
                    <a:pt x="385" y="550"/>
                  </a:lnTo>
                  <a:lnTo>
                    <a:pt x="385" y="552"/>
                  </a:lnTo>
                  <a:lnTo>
                    <a:pt x="385" y="554"/>
                  </a:lnTo>
                  <a:lnTo>
                    <a:pt x="383" y="554"/>
                  </a:lnTo>
                  <a:lnTo>
                    <a:pt x="383" y="556"/>
                  </a:lnTo>
                  <a:lnTo>
                    <a:pt x="383" y="558"/>
                  </a:lnTo>
                  <a:lnTo>
                    <a:pt x="383" y="560"/>
                  </a:lnTo>
                  <a:lnTo>
                    <a:pt x="381" y="560"/>
                  </a:lnTo>
                  <a:lnTo>
                    <a:pt x="381" y="562"/>
                  </a:lnTo>
                  <a:lnTo>
                    <a:pt x="381" y="564"/>
                  </a:lnTo>
                  <a:lnTo>
                    <a:pt x="379" y="566"/>
                  </a:lnTo>
                  <a:lnTo>
                    <a:pt x="379" y="568"/>
                  </a:lnTo>
                  <a:lnTo>
                    <a:pt x="379" y="570"/>
                  </a:lnTo>
                  <a:lnTo>
                    <a:pt x="379" y="572"/>
                  </a:lnTo>
                  <a:lnTo>
                    <a:pt x="379" y="574"/>
                  </a:lnTo>
                  <a:lnTo>
                    <a:pt x="381" y="576"/>
                  </a:lnTo>
                  <a:lnTo>
                    <a:pt x="381" y="578"/>
                  </a:lnTo>
                  <a:lnTo>
                    <a:pt x="381" y="580"/>
                  </a:lnTo>
                  <a:lnTo>
                    <a:pt x="381" y="581"/>
                  </a:lnTo>
                  <a:lnTo>
                    <a:pt x="381" y="583"/>
                  </a:lnTo>
                  <a:lnTo>
                    <a:pt x="381" y="585"/>
                  </a:lnTo>
                  <a:lnTo>
                    <a:pt x="379" y="585"/>
                  </a:lnTo>
                  <a:lnTo>
                    <a:pt x="379" y="587"/>
                  </a:lnTo>
                  <a:lnTo>
                    <a:pt x="379" y="589"/>
                  </a:lnTo>
                  <a:lnTo>
                    <a:pt x="377" y="589"/>
                  </a:lnTo>
                  <a:lnTo>
                    <a:pt x="377" y="591"/>
                  </a:lnTo>
                  <a:lnTo>
                    <a:pt x="377" y="593"/>
                  </a:lnTo>
                  <a:lnTo>
                    <a:pt x="377" y="595"/>
                  </a:lnTo>
                  <a:lnTo>
                    <a:pt x="377" y="597"/>
                  </a:lnTo>
                  <a:lnTo>
                    <a:pt x="375" y="597"/>
                  </a:lnTo>
                  <a:lnTo>
                    <a:pt x="375" y="599"/>
                  </a:lnTo>
                  <a:lnTo>
                    <a:pt x="377" y="599"/>
                  </a:lnTo>
                  <a:lnTo>
                    <a:pt x="377" y="601"/>
                  </a:lnTo>
                  <a:lnTo>
                    <a:pt x="377" y="603"/>
                  </a:lnTo>
                  <a:lnTo>
                    <a:pt x="377" y="605"/>
                  </a:lnTo>
                  <a:lnTo>
                    <a:pt x="377" y="607"/>
                  </a:lnTo>
                  <a:lnTo>
                    <a:pt x="377" y="609"/>
                  </a:lnTo>
                  <a:lnTo>
                    <a:pt x="377" y="611"/>
                  </a:lnTo>
                  <a:lnTo>
                    <a:pt x="377" y="613"/>
                  </a:lnTo>
                  <a:lnTo>
                    <a:pt x="377" y="615"/>
                  </a:lnTo>
                  <a:lnTo>
                    <a:pt x="375" y="617"/>
                  </a:lnTo>
                  <a:lnTo>
                    <a:pt x="373" y="617"/>
                  </a:lnTo>
                  <a:lnTo>
                    <a:pt x="371" y="617"/>
                  </a:lnTo>
                  <a:lnTo>
                    <a:pt x="369" y="617"/>
                  </a:lnTo>
                  <a:lnTo>
                    <a:pt x="367" y="617"/>
                  </a:lnTo>
                  <a:lnTo>
                    <a:pt x="367" y="619"/>
                  </a:lnTo>
                  <a:lnTo>
                    <a:pt x="365" y="619"/>
                  </a:lnTo>
                  <a:lnTo>
                    <a:pt x="363" y="619"/>
                  </a:lnTo>
                  <a:lnTo>
                    <a:pt x="361" y="619"/>
                  </a:lnTo>
                  <a:lnTo>
                    <a:pt x="359" y="619"/>
                  </a:lnTo>
                  <a:lnTo>
                    <a:pt x="357" y="617"/>
                  </a:lnTo>
                  <a:lnTo>
                    <a:pt x="355" y="617"/>
                  </a:lnTo>
                  <a:lnTo>
                    <a:pt x="353" y="617"/>
                  </a:lnTo>
                  <a:lnTo>
                    <a:pt x="353" y="615"/>
                  </a:lnTo>
                  <a:lnTo>
                    <a:pt x="351" y="615"/>
                  </a:lnTo>
                  <a:lnTo>
                    <a:pt x="351" y="613"/>
                  </a:lnTo>
                  <a:lnTo>
                    <a:pt x="349" y="613"/>
                  </a:lnTo>
                  <a:lnTo>
                    <a:pt x="349" y="611"/>
                  </a:lnTo>
                  <a:lnTo>
                    <a:pt x="349" y="609"/>
                  </a:lnTo>
                  <a:lnTo>
                    <a:pt x="351" y="609"/>
                  </a:lnTo>
                  <a:lnTo>
                    <a:pt x="349" y="607"/>
                  </a:lnTo>
                  <a:lnTo>
                    <a:pt x="347" y="607"/>
                  </a:lnTo>
                  <a:lnTo>
                    <a:pt x="347" y="605"/>
                  </a:lnTo>
                  <a:lnTo>
                    <a:pt x="345" y="605"/>
                  </a:lnTo>
                  <a:lnTo>
                    <a:pt x="345" y="603"/>
                  </a:lnTo>
                  <a:lnTo>
                    <a:pt x="343" y="603"/>
                  </a:lnTo>
                  <a:lnTo>
                    <a:pt x="341" y="603"/>
                  </a:lnTo>
                  <a:lnTo>
                    <a:pt x="339" y="601"/>
                  </a:lnTo>
                  <a:lnTo>
                    <a:pt x="337" y="601"/>
                  </a:lnTo>
                  <a:lnTo>
                    <a:pt x="337" y="599"/>
                  </a:lnTo>
                  <a:lnTo>
                    <a:pt x="335" y="599"/>
                  </a:lnTo>
                  <a:lnTo>
                    <a:pt x="333" y="597"/>
                  </a:lnTo>
                  <a:lnTo>
                    <a:pt x="332" y="595"/>
                  </a:lnTo>
                  <a:lnTo>
                    <a:pt x="330" y="593"/>
                  </a:lnTo>
                  <a:lnTo>
                    <a:pt x="328" y="591"/>
                  </a:lnTo>
                  <a:lnTo>
                    <a:pt x="326" y="591"/>
                  </a:lnTo>
                  <a:lnTo>
                    <a:pt x="326" y="593"/>
                  </a:lnTo>
                  <a:lnTo>
                    <a:pt x="326" y="595"/>
                  </a:lnTo>
                  <a:lnTo>
                    <a:pt x="324" y="595"/>
                  </a:lnTo>
                  <a:lnTo>
                    <a:pt x="324" y="597"/>
                  </a:lnTo>
                  <a:lnTo>
                    <a:pt x="324" y="599"/>
                  </a:lnTo>
                  <a:lnTo>
                    <a:pt x="324" y="601"/>
                  </a:lnTo>
                  <a:lnTo>
                    <a:pt x="324" y="603"/>
                  </a:lnTo>
                  <a:lnTo>
                    <a:pt x="324" y="605"/>
                  </a:lnTo>
                  <a:lnTo>
                    <a:pt x="324" y="607"/>
                  </a:lnTo>
                  <a:lnTo>
                    <a:pt x="324" y="609"/>
                  </a:lnTo>
                  <a:lnTo>
                    <a:pt x="324" y="611"/>
                  </a:lnTo>
                  <a:lnTo>
                    <a:pt x="322" y="611"/>
                  </a:lnTo>
                  <a:lnTo>
                    <a:pt x="322" y="613"/>
                  </a:lnTo>
                  <a:lnTo>
                    <a:pt x="320" y="613"/>
                  </a:lnTo>
                  <a:lnTo>
                    <a:pt x="318" y="613"/>
                  </a:lnTo>
                  <a:lnTo>
                    <a:pt x="316" y="613"/>
                  </a:lnTo>
                  <a:lnTo>
                    <a:pt x="314" y="613"/>
                  </a:lnTo>
                  <a:lnTo>
                    <a:pt x="314" y="611"/>
                  </a:lnTo>
                  <a:lnTo>
                    <a:pt x="312" y="611"/>
                  </a:lnTo>
                  <a:lnTo>
                    <a:pt x="310" y="611"/>
                  </a:lnTo>
                  <a:lnTo>
                    <a:pt x="308" y="611"/>
                  </a:lnTo>
                  <a:lnTo>
                    <a:pt x="306" y="611"/>
                  </a:lnTo>
                  <a:lnTo>
                    <a:pt x="304" y="613"/>
                  </a:lnTo>
                  <a:lnTo>
                    <a:pt x="302" y="613"/>
                  </a:lnTo>
                  <a:lnTo>
                    <a:pt x="302" y="615"/>
                  </a:lnTo>
                  <a:lnTo>
                    <a:pt x="302" y="617"/>
                  </a:lnTo>
                  <a:lnTo>
                    <a:pt x="300" y="617"/>
                  </a:lnTo>
                  <a:lnTo>
                    <a:pt x="300" y="619"/>
                  </a:lnTo>
                  <a:lnTo>
                    <a:pt x="302" y="619"/>
                  </a:lnTo>
                  <a:lnTo>
                    <a:pt x="300" y="621"/>
                  </a:lnTo>
                  <a:lnTo>
                    <a:pt x="302" y="621"/>
                  </a:lnTo>
                  <a:lnTo>
                    <a:pt x="302" y="623"/>
                  </a:lnTo>
                  <a:lnTo>
                    <a:pt x="302" y="625"/>
                  </a:lnTo>
                  <a:lnTo>
                    <a:pt x="302" y="627"/>
                  </a:lnTo>
                  <a:lnTo>
                    <a:pt x="304" y="627"/>
                  </a:lnTo>
                  <a:lnTo>
                    <a:pt x="304" y="629"/>
                  </a:lnTo>
                  <a:lnTo>
                    <a:pt x="304" y="631"/>
                  </a:lnTo>
                  <a:lnTo>
                    <a:pt x="304" y="633"/>
                  </a:lnTo>
                  <a:lnTo>
                    <a:pt x="304" y="635"/>
                  </a:lnTo>
                  <a:lnTo>
                    <a:pt x="304" y="637"/>
                  </a:lnTo>
                  <a:lnTo>
                    <a:pt x="304" y="639"/>
                  </a:lnTo>
                  <a:lnTo>
                    <a:pt x="304" y="641"/>
                  </a:lnTo>
                  <a:lnTo>
                    <a:pt x="304" y="643"/>
                  </a:lnTo>
                  <a:lnTo>
                    <a:pt x="304" y="645"/>
                  </a:lnTo>
                  <a:lnTo>
                    <a:pt x="302" y="645"/>
                  </a:lnTo>
                  <a:lnTo>
                    <a:pt x="302" y="647"/>
                  </a:lnTo>
                  <a:lnTo>
                    <a:pt x="300" y="647"/>
                  </a:lnTo>
                  <a:lnTo>
                    <a:pt x="300" y="648"/>
                  </a:lnTo>
                  <a:lnTo>
                    <a:pt x="300" y="650"/>
                  </a:lnTo>
                  <a:lnTo>
                    <a:pt x="298" y="650"/>
                  </a:lnTo>
                  <a:lnTo>
                    <a:pt x="298" y="652"/>
                  </a:lnTo>
                  <a:lnTo>
                    <a:pt x="296" y="652"/>
                  </a:lnTo>
                  <a:lnTo>
                    <a:pt x="296" y="654"/>
                  </a:lnTo>
                  <a:lnTo>
                    <a:pt x="296" y="656"/>
                  </a:lnTo>
                  <a:lnTo>
                    <a:pt x="296" y="658"/>
                  </a:lnTo>
                  <a:lnTo>
                    <a:pt x="296" y="660"/>
                  </a:lnTo>
                  <a:lnTo>
                    <a:pt x="296" y="662"/>
                  </a:lnTo>
                  <a:lnTo>
                    <a:pt x="296" y="664"/>
                  </a:lnTo>
                  <a:lnTo>
                    <a:pt x="294" y="664"/>
                  </a:lnTo>
                  <a:lnTo>
                    <a:pt x="294" y="666"/>
                  </a:lnTo>
                  <a:lnTo>
                    <a:pt x="292" y="666"/>
                  </a:lnTo>
                  <a:lnTo>
                    <a:pt x="292" y="668"/>
                  </a:lnTo>
                  <a:lnTo>
                    <a:pt x="290" y="668"/>
                  </a:lnTo>
                  <a:lnTo>
                    <a:pt x="288" y="668"/>
                  </a:lnTo>
                  <a:lnTo>
                    <a:pt x="286" y="670"/>
                  </a:lnTo>
                  <a:lnTo>
                    <a:pt x="286" y="668"/>
                  </a:lnTo>
                  <a:lnTo>
                    <a:pt x="284" y="668"/>
                  </a:lnTo>
                  <a:lnTo>
                    <a:pt x="284" y="666"/>
                  </a:lnTo>
                  <a:lnTo>
                    <a:pt x="282" y="666"/>
                  </a:lnTo>
                  <a:lnTo>
                    <a:pt x="282" y="664"/>
                  </a:lnTo>
                  <a:lnTo>
                    <a:pt x="282" y="662"/>
                  </a:lnTo>
                  <a:lnTo>
                    <a:pt x="280" y="662"/>
                  </a:lnTo>
                  <a:lnTo>
                    <a:pt x="278" y="660"/>
                  </a:lnTo>
                  <a:lnTo>
                    <a:pt x="276" y="658"/>
                  </a:lnTo>
                  <a:lnTo>
                    <a:pt x="276" y="656"/>
                  </a:lnTo>
                  <a:lnTo>
                    <a:pt x="274" y="656"/>
                  </a:lnTo>
                  <a:lnTo>
                    <a:pt x="274" y="654"/>
                  </a:lnTo>
                  <a:lnTo>
                    <a:pt x="272" y="654"/>
                  </a:lnTo>
                  <a:lnTo>
                    <a:pt x="270" y="654"/>
                  </a:lnTo>
                  <a:lnTo>
                    <a:pt x="270" y="652"/>
                  </a:lnTo>
                  <a:lnTo>
                    <a:pt x="268" y="652"/>
                  </a:lnTo>
                  <a:lnTo>
                    <a:pt x="268" y="650"/>
                  </a:lnTo>
                  <a:lnTo>
                    <a:pt x="266" y="650"/>
                  </a:lnTo>
                  <a:lnTo>
                    <a:pt x="266" y="648"/>
                  </a:lnTo>
                  <a:lnTo>
                    <a:pt x="264" y="648"/>
                  </a:lnTo>
                  <a:lnTo>
                    <a:pt x="264" y="650"/>
                  </a:lnTo>
                  <a:lnTo>
                    <a:pt x="263" y="650"/>
                  </a:lnTo>
                  <a:lnTo>
                    <a:pt x="263" y="652"/>
                  </a:lnTo>
                  <a:lnTo>
                    <a:pt x="261" y="652"/>
                  </a:lnTo>
                  <a:lnTo>
                    <a:pt x="261" y="654"/>
                  </a:lnTo>
                  <a:lnTo>
                    <a:pt x="261" y="656"/>
                  </a:lnTo>
                  <a:lnTo>
                    <a:pt x="259" y="656"/>
                  </a:lnTo>
                  <a:lnTo>
                    <a:pt x="259" y="658"/>
                  </a:lnTo>
                  <a:lnTo>
                    <a:pt x="257" y="660"/>
                  </a:lnTo>
                  <a:lnTo>
                    <a:pt x="257" y="662"/>
                  </a:lnTo>
                  <a:lnTo>
                    <a:pt x="255" y="662"/>
                  </a:lnTo>
                  <a:lnTo>
                    <a:pt x="255" y="664"/>
                  </a:lnTo>
                  <a:lnTo>
                    <a:pt x="257" y="664"/>
                  </a:lnTo>
                  <a:lnTo>
                    <a:pt x="257" y="666"/>
                  </a:lnTo>
                  <a:lnTo>
                    <a:pt x="257" y="668"/>
                  </a:lnTo>
                  <a:lnTo>
                    <a:pt x="257" y="670"/>
                  </a:lnTo>
                  <a:lnTo>
                    <a:pt x="257" y="672"/>
                  </a:lnTo>
                  <a:lnTo>
                    <a:pt x="257" y="674"/>
                  </a:lnTo>
                  <a:lnTo>
                    <a:pt x="257" y="676"/>
                  </a:lnTo>
                  <a:lnTo>
                    <a:pt x="255" y="676"/>
                  </a:lnTo>
                  <a:lnTo>
                    <a:pt x="255" y="678"/>
                  </a:lnTo>
                  <a:lnTo>
                    <a:pt x="255" y="680"/>
                  </a:lnTo>
                  <a:lnTo>
                    <a:pt x="255" y="682"/>
                  </a:lnTo>
                  <a:lnTo>
                    <a:pt x="253" y="682"/>
                  </a:lnTo>
                  <a:lnTo>
                    <a:pt x="253" y="684"/>
                  </a:lnTo>
                  <a:lnTo>
                    <a:pt x="253" y="686"/>
                  </a:lnTo>
                  <a:lnTo>
                    <a:pt x="253" y="688"/>
                  </a:lnTo>
                  <a:lnTo>
                    <a:pt x="251" y="688"/>
                  </a:lnTo>
                  <a:lnTo>
                    <a:pt x="251" y="690"/>
                  </a:lnTo>
                  <a:lnTo>
                    <a:pt x="251" y="692"/>
                  </a:lnTo>
                  <a:lnTo>
                    <a:pt x="251" y="694"/>
                  </a:lnTo>
                  <a:lnTo>
                    <a:pt x="249" y="694"/>
                  </a:lnTo>
                  <a:lnTo>
                    <a:pt x="249" y="696"/>
                  </a:lnTo>
                  <a:lnTo>
                    <a:pt x="249" y="698"/>
                  </a:lnTo>
                  <a:lnTo>
                    <a:pt x="249" y="700"/>
                  </a:lnTo>
                  <a:lnTo>
                    <a:pt x="249" y="702"/>
                  </a:lnTo>
                  <a:lnTo>
                    <a:pt x="249" y="704"/>
                  </a:lnTo>
                  <a:lnTo>
                    <a:pt x="249" y="706"/>
                  </a:lnTo>
                  <a:lnTo>
                    <a:pt x="247" y="706"/>
                  </a:lnTo>
                  <a:lnTo>
                    <a:pt x="247" y="708"/>
                  </a:lnTo>
                  <a:lnTo>
                    <a:pt x="245" y="708"/>
                  </a:lnTo>
                  <a:lnTo>
                    <a:pt x="243" y="710"/>
                  </a:lnTo>
                  <a:lnTo>
                    <a:pt x="241" y="710"/>
                  </a:lnTo>
                  <a:lnTo>
                    <a:pt x="241" y="712"/>
                  </a:lnTo>
                  <a:lnTo>
                    <a:pt x="239" y="712"/>
                  </a:lnTo>
                  <a:lnTo>
                    <a:pt x="239" y="714"/>
                  </a:lnTo>
                  <a:lnTo>
                    <a:pt x="237" y="714"/>
                  </a:lnTo>
                  <a:lnTo>
                    <a:pt x="237" y="715"/>
                  </a:lnTo>
                  <a:lnTo>
                    <a:pt x="239" y="715"/>
                  </a:lnTo>
                  <a:lnTo>
                    <a:pt x="239" y="717"/>
                  </a:lnTo>
                  <a:lnTo>
                    <a:pt x="239" y="719"/>
                  </a:lnTo>
                  <a:lnTo>
                    <a:pt x="239" y="721"/>
                  </a:lnTo>
                  <a:lnTo>
                    <a:pt x="241" y="723"/>
                  </a:lnTo>
                  <a:lnTo>
                    <a:pt x="241" y="725"/>
                  </a:lnTo>
                  <a:lnTo>
                    <a:pt x="243" y="727"/>
                  </a:lnTo>
                  <a:lnTo>
                    <a:pt x="245" y="727"/>
                  </a:lnTo>
                  <a:lnTo>
                    <a:pt x="245" y="729"/>
                  </a:lnTo>
                  <a:lnTo>
                    <a:pt x="247" y="729"/>
                  </a:lnTo>
                  <a:lnTo>
                    <a:pt x="247" y="731"/>
                  </a:lnTo>
                  <a:lnTo>
                    <a:pt x="249" y="731"/>
                  </a:lnTo>
                  <a:lnTo>
                    <a:pt x="249" y="733"/>
                  </a:lnTo>
                  <a:lnTo>
                    <a:pt x="249" y="735"/>
                  </a:lnTo>
                  <a:lnTo>
                    <a:pt x="249" y="737"/>
                  </a:lnTo>
                  <a:lnTo>
                    <a:pt x="251" y="737"/>
                  </a:lnTo>
                  <a:lnTo>
                    <a:pt x="251" y="739"/>
                  </a:lnTo>
                  <a:lnTo>
                    <a:pt x="253" y="741"/>
                  </a:lnTo>
                  <a:lnTo>
                    <a:pt x="255" y="743"/>
                  </a:lnTo>
                  <a:lnTo>
                    <a:pt x="257" y="743"/>
                  </a:lnTo>
                  <a:lnTo>
                    <a:pt x="259" y="743"/>
                  </a:lnTo>
                  <a:lnTo>
                    <a:pt x="261" y="743"/>
                  </a:lnTo>
                  <a:lnTo>
                    <a:pt x="263" y="745"/>
                  </a:lnTo>
                  <a:lnTo>
                    <a:pt x="263" y="747"/>
                  </a:lnTo>
                  <a:lnTo>
                    <a:pt x="264" y="749"/>
                  </a:lnTo>
                  <a:lnTo>
                    <a:pt x="266" y="749"/>
                  </a:lnTo>
                  <a:lnTo>
                    <a:pt x="266" y="751"/>
                  </a:lnTo>
                  <a:lnTo>
                    <a:pt x="266" y="753"/>
                  </a:lnTo>
                  <a:lnTo>
                    <a:pt x="268" y="753"/>
                  </a:lnTo>
                  <a:lnTo>
                    <a:pt x="268" y="755"/>
                  </a:lnTo>
                  <a:lnTo>
                    <a:pt x="270" y="755"/>
                  </a:lnTo>
                  <a:lnTo>
                    <a:pt x="270" y="757"/>
                  </a:lnTo>
                  <a:lnTo>
                    <a:pt x="272" y="757"/>
                  </a:lnTo>
                  <a:lnTo>
                    <a:pt x="274" y="757"/>
                  </a:lnTo>
                  <a:lnTo>
                    <a:pt x="276" y="757"/>
                  </a:lnTo>
                  <a:lnTo>
                    <a:pt x="276" y="755"/>
                  </a:lnTo>
                  <a:lnTo>
                    <a:pt x="276" y="757"/>
                  </a:lnTo>
                  <a:lnTo>
                    <a:pt x="278" y="757"/>
                  </a:lnTo>
                  <a:lnTo>
                    <a:pt x="280" y="757"/>
                  </a:lnTo>
                  <a:lnTo>
                    <a:pt x="280" y="759"/>
                  </a:lnTo>
                  <a:lnTo>
                    <a:pt x="282" y="759"/>
                  </a:lnTo>
                  <a:lnTo>
                    <a:pt x="282" y="761"/>
                  </a:lnTo>
                  <a:lnTo>
                    <a:pt x="282" y="763"/>
                  </a:lnTo>
                  <a:lnTo>
                    <a:pt x="282" y="765"/>
                  </a:lnTo>
                  <a:lnTo>
                    <a:pt x="282" y="767"/>
                  </a:lnTo>
                  <a:lnTo>
                    <a:pt x="282" y="769"/>
                  </a:lnTo>
                  <a:lnTo>
                    <a:pt x="282" y="771"/>
                  </a:lnTo>
                  <a:lnTo>
                    <a:pt x="282" y="773"/>
                  </a:lnTo>
                  <a:lnTo>
                    <a:pt x="280" y="773"/>
                  </a:lnTo>
                  <a:lnTo>
                    <a:pt x="280" y="775"/>
                  </a:lnTo>
                  <a:lnTo>
                    <a:pt x="278" y="775"/>
                  </a:lnTo>
                  <a:lnTo>
                    <a:pt x="280" y="775"/>
                  </a:lnTo>
                  <a:lnTo>
                    <a:pt x="282" y="777"/>
                  </a:lnTo>
                  <a:lnTo>
                    <a:pt x="286" y="777"/>
                  </a:lnTo>
                  <a:lnTo>
                    <a:pt x="286" y="779"/>
                  </a:lnTo>
                  <a:lnTo>
                    <a:pt x="288" y="779"/>
                  </a:lnTo>
                  <a:lnTo>
                    <a:pt x="290" y="779"/>
                  </a:lnTo>
                  <a:lnTo>
                    <a:pt x="290" y="781"/>
                  </a:lnTo>
                  <a:lnTo>
                    <a:pt x="292" y="781"/>
                  </a:lnTo>
                  <a:lnTo>
                    <a:pt x="292" y="782"/>
                  </a:lnTo>
                  <a:lnTo>
                    <a:pt x="292" y="784"/>
                  </a:lnTo>
                  <a:lnTo>
                    <a:pt x="292" y="786"/>
                  </a:lnTo>
                  <a:lnTo>
                    <a:pt x="292" y="788"/>
                  </a:lnTo>
                  <a:lnTo>
                    <a:pt x="298" y="784"/>
                  </a:lnTo>
                  <a:lnTo>
                    <a:pt x="300" y="782"/>
                  </a:lnTo>
                  <a:lnTo>
                    <a:pt x="304" y="781"/>
                  </a:lnTo>
                  <a:lnTo>
                    <a:pt x="306" y="786"/>
                  </a:lnTo>
                  <a:lnTo>
                    <a:pt x="306" y="788"/>
                  </a:lnTo>
                  <a:lnTo>
                    <a:pt x="308" y="790"/>
                  </a:lnTo>
                  <a:lnTo>
                    <a:pt x="310" y="794"/>
                  </a:lnTo>
                  <a:lnTo>
                    <a:pt x="310" y="796"/>
                  </a:lnTo>
                  <a:lnTo>
                    <a:pt x="314" y="794"/>
                  </a:lnTo>
                  <a:lnTo>
                    <a:pt x="316" y="794"/>
                  </a:lnTo>
                  <a:lnTo>
                    <a:pt x="318" y="792"/>
                  </a:lnTo>
                  <a:lnTo>
                    <a:pt x="320" y="792"/>
                  </a:lnTo>
                  <a:lnTo>
                    <a:pt x="322" y="792"/>
                  </a:lnTo>
                  <a:lnTo>
                    <a:pt x="324" y="790"/>
                  </a:lnTo>
                  <a:lnTo>
                    <a:pt x="326" y="790"/>
                  </a:lnTo>
                  <a:lnTo>
                    <a:pt x="328" y="788"/>
                  </a:lnTo>
                  <a:lnTo>
                    <a:pt x="330" y="788"/>
                  </a:lnTo>
                  <a:lnTo>
                    <a:pt x="332" y="786"/>
                  </a:lnTo>
                  <a:lnTo>
                    <a:pt x="333" y="786"/>
                  </a:lnTo>
                  <a:lnTo>
                    <a:pt x="335" y="786"/>
                  </a:lnTo>
                  <a:lnTo>
                    <a:pt x="335" y="784"/>
                  </a:lnTo>
                  <a:lnTo>
                    <a:pt x="337" y="784"/>
                  </a:lnTo>
                  <a:lnTo>
                    <a:pt x="339" y="784"/>
                  </a:lnTo>
                  <a:lnTo>
                    <a:pt x="341" y="784"/>
                  </a:lnTo>
                  <a:lnTo>
                    <a:pt x="343" y="782"/>
                  </a:lnTo>
                  <a:lnTo>
                    <a:pt x="343" y="784"/>
                  </a:lnTo>
                  <a:lnTo>
                    <a:pt x="341" y="786"/>
                  </a:lnTo>
                  <a:lnTo>
                    <a:pt x="341" y="790"/>
                  </a:lnTo>
                  <a:lnTo>
                    <a:pt x="341" y="792"/>
                  </a:lnTo>
                  <a:lnTo>
                    <a:pt x="343" y="792"/>
                  </a:lnTo>
                  <a:lnTo>
                    <a:pt x="345" y="794"/>
                  </a:lnTo>
                  <a:lnTo>
                    <a:pt x="347" y="794"/>
                  </a:lnTo>
                  <a:lnTo>
                    <a:pt x="349" y="796"/>
                  </a:lnTo>
                  <a:lnTo>
                    <a:pt x="349" y="798"/>
                  </a:lnTo>
                  <a:lnTo>
                    <a:pt x="351" y="800"/>
                  </a:lnTo>
                  <a:lnTo>
                    <a:pt x="351" y="802"/>
                  </a:lnTo>
                  <a:lnTo>
                    <a:pt x="353" y="804"/>
                  </a:lnTo>
                  <a:lnTo>
                    <a:pt x="353" y="806"/>
                  </a:lnTo>
                  <a:lnTo>
                    <a:pt x="353" y="808"/>
                  </a:lnTo>
                  <a:lnTo>
                    <a:pt x="355" y="810"/>
                  </a:lnTo>
                  <a:lnTo>
                    <a:pt x="357" y="810"/>
                  </a:lnTo>
                  <a:lnTo>
                    <a:pt x="359" y="812"/>
                  </a:lnTo>
                  <a:lnTo>
                    <a:pt x="357" y="814"/>
                  </a:lnTo>
                  <a:lnTo>
                    <a:pt x="357" y="816"/>
                  </a:lnTo>
                  <a:lnTo>
                    <a:pt x="357" y="818"/>
                  </a:lnTo>
                  <a:lnTo>
                    <a:pt x="359" y="818"/>
                  </a:lnTo>
                  <a:lnTo>
                    <a:pt x="359" y="820"/>
                  </a:lnTo>
                  <a:lnTo>
                    <a:pt x="359" y="822"/>
                  </a:lnTo>
                  <a:lnTo>
                    <a:pt x="359" y="824"/>
                  </a:lnTo>
                  <a:lnTo>
                    <a:pt x="361" y="824"/>
                  </a:lnTo>
                  <a:lnTo>
                    <a:pt x="363" y="824"/>
                  </a:lnTo>
                  <a:lnTo>
                    <a:pt x="363" y="826"/>
                  </a:lnTo>
                  <a:lnTo>
                    <a:pt x="365" y="826"/>
                  </a:lnTo>
                  <a:lnTo>
                    <a:pt x="365" y="828"/>
                  </a:lnTo>
                  <a:lnTo>
                    <a:pt x="367" y="828"/>
                  </a:lnTo>
                  <a:lnTo>
                    <a:pt x="367" y="830"/>
                  </a:lnTo>
                  <a:lnTo>
                    <a:pt x="369" y="830"/>
                  </a:lnTo>
                  <a:lnTo>
                    <a:pt x="369" y="832"/>
                  </a:lnTo>
                  <a:lnTo>
                    <a:pt x="371" y="832"/>
                  </a:lnTo>
                  <a:lnTo>
                    <a:pt x="373" y="832"/>
                  </a:lnTo>
                  <a:lnTo>
                    <a:pt x="373" y="834"/>
                  </a:lnTo>
                  <a:lnTo>
                    <a:pt x="375" y="834"/>
                  </a:lnTo>
                  <a:lnTo>
                    <a:pt x="373" y="834"/>
                  </a:lnTo>
                  <a:lnTo>
                    <a:pt x="373" y="836"/>
                  </a:lnTo>
                  <a:lnTo>
                    <a:pt x="375" y="836"/>
                  </a:lnTo>
                  <a:lnTo>
                    <a:pt x="375" y="838"/>
                  </a:lnTo>
                  <a:lnTo>
                    <a:pt x="375" y="840"/>
                  </a:lnTo>
                  <a:lnTo>
                    <a:pt x="373" y="840"/>
                  </a:lnTo>
                  <a:lnTo>
                    <a:pt x="373" y="842"/>
                  </a:lnTo>
                  <a:lnTo>
                    <a:pt x="375" y="842"/>
                  </a:lnTo>
                  <a:lnTo>
                    <a:pt x="375" y="844"/>
                  </a:lnTo>
                  <a:lnTo>
                    <a:pt x="373" y="844"/>
                  </a:lnTo>
                  <a:lnTo>
                    <a:pt x="373" y="846"/>
                  </a:lnTo>
                  <a:lnTo>
                    <a:pt x="373" y="848"/>
                  </a:lnTo>
                  <a:lnTo>
                    <a:pt x="373" y="849"/>
                  </a:lnTo>
                  <a:lnTo>
                    <a:pt x="373" y="851"/>
                  </a:lnTo>
                  <a:lnTo>
                    <a:pt x="371" y="851"/>
                  </a:lnTo>
                  <a:lnTo>
                    <a:pt x="371" y="853"/>
                  </a:lnTo>
                  <a:lnTo>
                    <a:pt x="371" y="855"/>
                  </a:lnTo>
                  <a:lnTo>
                    <a:pt x="371" y="857"/>
                  </a:lnTo>
                  <a:lnTo>
                    <a:pt x="371" y="859"/>
                  </a:lnTo>
                  <a:lnTo>
                    <a:pt x="371" y="861"/>
                  </a:lnTo>
                  <a:lnTo>
                    <a:pt x="371" y="863"/>
                  </a:lnTo>
                  <a:lnTo>
                    <a:pt x="371" y="865"/>
                  </a:lnTo>
                  <a:lnTo>
                    <a:pt x="373" y="867"/>
                  </a:lnTo>
                  <a:lnTo>
                    <a:pt x="373" y="869"/>
                  </a:lnTo>
                  <a:lnTo>
                    <a:pt x="373" y="871"/>
                  </a:lnTo>
                  <a:lnTo>
                    <a:pt x="373" y="873"/>
                  </a:lnTo>
                  <a:lnTo>
                    <a:pt x="373" y="875"/>
                  </a:lnTo>
                  <a:lnTo>
                    <a:pt x="373" y="877"/>
                  </a:lnTo>
                  <a:lnTo>
                    <a:pt x="373" y="879"/>
                  </a:lnTo>
                  <a:lnTo>
                    <a:pt x="373" y="881"/>
                  </a:lnTo>
                  <a:lnTo>
                    <a:pt x="373" y="883"/>
                  </a:lnTo>
                  <a:lnTo>
                    <a:pt x="373" y="885"/>
                  </a:lnTo>
                  <a:lnTo>
                    <a:pt x="373" y="887"/>
                  </a:lnTo>
                  <a:lnTo>
                    <a:pt x="371" y="887"/>
                  </a:lnTo>
                  <a:lnTo>
                    <a:pt x="371" y="889"/>
                  </a:lnTo>
                  <a:lnTo>
                    <a:pt x="371" y="891"/>
                  </a:lnTo>
                  <a:lnTo>
                    <a:pt x="371" y="893"/>
                  </a:lnTo>
                  <a:lnTo>
                    <a:pt x="371" y="895"/>
                  </a:lnTo>
                  <a:lnTo>
                    <a:pt x="371" y="897"/>
                  </a:lnTo>
                  <a:lnTo>
                    <a:pt x="369" y="897"/>
                  </a:lnTo>
                  <a:lnTo>
                    <a:pt x="369" y="899"/>
                  </a:lnTo>
                  <a:lnTo>
                    <a:pt x="369" y="901"/>
                  </a:lnTo>
                  <a:lnTo>
                    <a:pt x="367" y="903"/>
                  </a:lnTo>
                  <a:lnTo>
                    <a:pt x="367" y="905"/>
                  </a:lnTo>
                  <a:lnTo>
                    <a:pt x="365" y="907"/>
                  </a:lnTo>
                  <a:lnTo>
                    <a:pt x="365" y="909"/>
                  </a:lnTo>
                  <a:lnTo>
                    <a:pt x="365" y="911"/>
                  </a:lnTo>
                  <a:lnTo>
                    <a:pt x="363" y="913"/>
                  </a:lnTo>
                  <a:lnTo>
                    <a:pt x="363" y="915"/>
                  </a:lnTo>
                  <a:lnTo>
                    <a:pt x="363" y="917"/>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7" name="Freeform 49">
              <a:extLst>
                <a:ext uri="{FF2B5EF4-FFF2-40B4-BE49-F238E27FC236}">
                  <a16:creationId xmlns:a16="http://schemas.microsoft.com/office/drawing/2014/main" xmlns="" id="{00000000-0008-0000-0800-00001C000000}"/>
                </a:ext>
              </a:extLst>
            </xdr:cNvPr>
            <xdr:cNvSpPr>
              <a:spLocks/>
            </xdr:cNvSpPr>
          </xdr:nvSpPr>
          <xdr:spPr bwMode="auto">
            <a:xfrm>
              <a:off x="3752850" y="4733925"/>
              <a:ext cx="412750" cy="1322388"/>
            </a:xfrm>
            <a:custGeom>
              <a:avLst/>
              <a:gdLst>
                <a:gd name="T0" fmla="*/ 258 w 260"/>
                <a:gd name="T1" fmla="*/ 19 h 833"/>
                <a:gd name="T2" fmla="*/ 258 w 260"/>
                <a:gd name="T3" fmla="*/ 51 h 833"/>
                <a:gd name="T4" fmla="*/ 244 w 260"/>
                <a:gd name="T5" fmla="*/ 74 h 833"/>
                <a:gd name="T6" fmla="*/ 219 w 260"/>
                <a:gd name="T7" fmla="*/ 100 h 833"/>
                <a:gd name="T8" fmla="*/ 215 w 260"/>
                <a:gd name="T9" fmla="*/ 130 h 833"/>
                <a:gd name="T10" fmla="*/ 183 w 260"/>
                <a:gd name="T11" fmla="*/ 116 h 833"/>
                <a:gd name="T12" fmla="*/ 159 w 260"/>
                <a:gd name="T13" fmla="*/ 110 h 833"/>
                <a:gd name="T14" fmla="*/ 140 w 260"/>
                <a:gd name="T15" fmla="*/ 126 h 833"/>
                <a:gd name="T16" fmla="*/ 144 w 260"/>
                <a:gd name="T17" fmla="*/ 159 h 833"/>
                <a:gd name="T18" fmla="*/ 150 w 260"/>
                <a:gd name="T19" fmla="*/ 195 h 833"/>
                <a:gd name="T20" fmla="*/ 148 w 260"/>
                <a:gd name="T21" fmla="*/ 232 h 833"/>
                <a:gd name="T22" fmla="*/ 167 w 260"/>
                <a:gd name="T23" fmla="*/ 242 h 833"/>
                <a:gd name="T24" fmla="*/ 148 w 260"/>
                <a:gd name="T25" fmla="*/ 258 h 833"/>
                <a:gd name="T26" fmla="*/ 140 w 260"/>
                <a:gd name="T27" fmla="*/ 279 h 833"/>
                <a:gd name="T28" fmla="*/ 126 w 260"/>
                <a:gd name="T29" fmla="*/ 287 h 833"/>
                <a:gd name="T30" fmla="*/ 106 w 260"/>
                <a:gd name="T31" fmla="*/ 295 h 833"/>
                <a:gd name="T32" fmla="*/ 90 w 260"/>
                <a:gd name="T33" fmla="*/ 315 h 833"/>
                <a:gd name="T34" fmla="*/ 77 w 260"/>
                <a:gd name="T35" fmla="*/ 331 h 833"/>
                <a:gd name="T36" fmla="*/ 65 w 260"/>
                <a:gd name="T37" fmla="*/ 342 h 833"/>
                <a:gd name="T38" fmla="*/ 94 w 260"/>
                <a:gd name="T39" fmla="*/ 340 h 833"/>
                <a:gd name="T40" fmla="*/ 118 w 260"/>
                <a:gd name="T41" fmla="*/ 346 h 833"/>
                <a:gd name="T42" fmla="*/ 138 w 260"/>
                <a:gd name="T43" fmla="*/ 360 h 833"/>
                <a:gd name="T44" fmla="*/ 156 w 260"/>
                <a:gd name="T45" fmla="*/ 378 h 833"/>
                <a:gd name="T46" fmla="*/ 179 w 260"/>
                <a:gd name="T47" fmla="*/ 380 h 833"/>
                <a:gd name="T48" fmla="*/ 199 w 260"/>
                <a:gd name="T49" fmla="*/ 380 h 833"/>
                <a:gd name="T50" fmla="*/ 215 w 260"/>
                <a:gd name="T51" fmla="*/ 392 h 833"/>
                <a:gd name="T52" fmla="*/ 219 w 260"/>
                <a:gd name="T53" fmla="*/ 407 h 833"/>
                <a:gd name="T54" fmla="*/ 211 w 260"/>
                <a:gd name="T55" fmla="*/ 417 h 833"/>
                <a:gd name="T56" fmla="*/ 213 w 260"/>
                <a:gd name="T57" fmla="*/ 443 h 833"/>
                <a:gd name="T58" fmla="*/ 213 w 260"/>
                <a:gd name="T59" fmla="*/ 463 h 833"/>
                <a:gd name="T60" fmla="*/ 215 w 260"/>
                <a:gd name="T61" fmla="*/ 484 h 833"/>
                <a:gd name="T62" fmla="*/ 228 w 260"/>
                <a:gd name="T63" fmla="*/ 496 h 833"/>
                <a:gd name="T64" fmla="*/ 232 w 260"/>
                <a:gd name="T65" fmla="*/ 512 h 833"/>
                <a:gd name="T66" fmla="*/ 234 w 260"/>
                <a:gd name="T67" fmla="*/ 528 h 833"/>
                <a:gd name="T68" fmla="*/ 242 w 260"/>
                <a:gd name="T69" fmla="*/ 543 h 833"/>
                <a:gd name="T70" fmla="*/ 232 w 260"/>
                <a:gd name="T71" fmla="*/ 545 h 833"/>
                <a:gd name="T72" fmla="*/ 217 w 260"/>
                <a:gd name="T73" fmla="*/ 549 h 833"/>
                <a:gd name="T74" fmla="*/ 203 w 260"/>
                <a:gd name="T75" fmla="*/ 559 h 833"/>
                <a:gd name="T76" fmla="*/ 191 w 260"/>
                <a:gd name="T77" fmla="*/ 569 h 833"/>
                <a:gd name="T78" fmla="*/ 181 w 260"/>
                <a:gd name="T79" fmla="*/ 581 h 833"/>
                <a:gd name="T80" fmla="*/ 183 w 260"/>
                <a:gd name="T81" fmla="*/ 597 h 833"/>
                <a:gd name="T82" fmla="*/ 163 w 260"/>
                <a:gd name="T83" fmla="*/ 612 h 833"/>
                <a:gd name="T84" fmla="*/ 148 w 260"/>
                <a:gd name="T85" fmla="*/ 628 h 833"/>
                <a:gd name="T86" fmla="*/ 165 w 260"/>
                <a:gd name="T87" fmla="*/ 644 h 833"/>
                <a:gd name="T88" fmla="*/ 156 w 260"/>
                <a:gd name="T89" fmla="*/ 666 h 833"/>
                <a:gd name="T90" fmla="*/ 142 w 260"/>
                <a:gd name="T91" fmla="*/ 679 h 833"/>
                <a:gd name="T92" fmla="*/ 146 w 260"/>
                <a:gd name="T93" fmla="*/ 701 h 833"/>
                <a:gd name="T94" fmla="*/ 165 w 260"/>
                <a:gd name="T95" fmla="*/ 713 h 833"/>
                <a:gd name="T96" fmla="*/ 165 w 260"/>
                <a:gd name="T97" fmla="*/ 735 h 833"/>
                <a:gd name="T98" fmla="*/ 163 w 260"/>
                <a:gd name="T99" fmla="*/ 756 h 833"/>
                <a:gd name="T100" fmla="*/ 146 w 260"/>
                <a:gd name="T101" fmla="*/ 756 h 833"/>
                <a:gd name="T102" fmla="*/ 132 w 260"/>
                <a:gd name="T103" fmla="*/ 760 h 833"/>
                <a:gd name="T104" fmla="*/ 116 w 260"/>
                <a:gd name="T105" fmla="*/ 780 h 833"/>
                <a:gd name="T106" fmla="*/ 112 w 260"/>
                <a:gd name="T107" fmla="*/ 796 h 833"/>
                <a:gd name="T108" fmla="*/ 106 w 260"/>
                <a:gd name="T109" fmla="*/ 817 h 833"/>
                <a:gd name="T110" fmla="*/ 87 w 260"/>
                <a:gd name="T111" fmla="*/ 817 h 833"/>
                <a:gd name="T112" fmla="*/ 79 w 260"/>
                <a:gd name="T113" fmla="*/ 831 h 833"/>
                <a:gd name="T114" fmla="*/ 51 w 260"/>
                <a:gd name="T115" fmla="*/ 823 h 833"/>
                <a:gd name="T116" fmla="*/ 25 w 260"/>
                <a:gd name="T117" fmla="*/ 815 h 833"/>
                <a:gd name="T118" fmla="*/ 4 w 260"/>
                <a:gd name="T119" fmla="*/ 825 h 8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60" h="833">
                  <a:moveTo>
                    <a:pt x="256" y="0"/>
                  </a:moveTo>
                  <a:lnTo>
                    <a:pt x="254" y="0"/>
                  </a:lnTo>
                  <a:lnTo>
                    <a:pt x="254" y="1"/>
                  </a:lnTo>
                  <a:lnTo>
                    <a:pt x="254" y="3"/>
                  </a:lnTo>
                  <a:lnTo>
                    <a:pt x="252" y="3"/>
                  </a:lnTo>
                  <a:lnTo>
                    <a:pt x="252" y="5"/>
                  </a:lnTo>
                  <a:lnTo>
                    <a:pt x="250" y="7"/>
                  </a:lnTo>
                  <a:lnTo>
                    <a:pt x="250" y="9"/>
                  </a:lnTo>
                  <a:lnTo>
                    <a:pt x="252" y="9"/>
                  </a:lnTo>
                  <a:lnTo>
                    <a:pt x="252" y="11"/>
                  </a:lnTo>
                  <a:lnTo>
                    <a:pt x="254" y="11"/>
                  </a:lnTo>
                  <a:lnTo>
                    <a:pt x="256" y="11"/>
                  </a:lnTo>
                  <a:lnTo>
                    <a:pt x="256" y="13"/>
                  </a:lnTo>
                  <a:lnTo>
                    <a:pt x="258" y="13"/>
                  </a:lnTo>
                  <a:lnTo>
                    <a:pt x="258" y="15"/>
                  </a:lnTo>
                  <a:lnTo>
                    <a:pt x="258" y="17"/>
                  </a:lnTo>
                  <a:lnTo>
                    <a:pt x="258" y="19"/>
                  </a:lnTo>
                  <a:lnTo>
                    <a:pt x="256" y="21"/>
                  </a:lnTo>
                  <a:lnTo>
                    <a:pt x="256" y="23"/>
                  </a:lnTo>
                  <a:lnTo>
                    <a:pt x="254" y="25"/>
                  </a:lnTo>
                  <a:lnTo>
                    <a:pt x="254" y="27"/>
                  </a:lnTo>
                  <a:lnTo>
                    <a:pt x="252" y="27"/>
                  </a:lnTo>
                  <a:lnTo>
                    <a:pt x="252" y="29"/>
                  </a:lnTo>
                  <a:lnTo>
                    <a:pt x="250" y="31"/>
                  </a:lnTo>
                  <a:lnTo>
                    <a:pt x="250" y="33"/>
                  </a:lnTo>
                  <a:lnTo>
                    <a:pt x="248" y="35"/>
                  </a:lnTo>
                  <a:lnTo>
                    <a:pt x="248" y="37"/>
                  </a:lnTo>
                  <a:lnTo>
                    <a:pt x="248" y="39"/>
                  </a:lnTo>
                  <a:lnTo>
                    <a:pt x="248" y="41"/>
                  </a:lnTo>
                  <a:lnTo>
                    <a:pt x="250" y="43"/>
                  </a:lnTo>
                  <a:lnTo>
                    <a:pt x="250" y="45"/>
                  </a:lnTo>
                  <a:lnTo>
                    <a:pt x="254" y="47"/>
                  </a:lnTo>
                  <a:lnTo>
                    <a:pt x="256" y="49"/>
                  </a:lnTo>
                  <a:lnTo>
                    <a:pt x="258" y="51"/>
                  </a:lnTo>
                  <a:lnTo>
                    <a:pt x="258" y="53"/>
                  </a:lnTo>
                  <a:lnTo>
                    <a:pt x="260" y="55"/>
                  </a:lnTo>
                  <a:lnTo>
                    <a:pt x="258" y="55"/>
                  </a:lnTo>
                  <a:lnTo>
                    <a:pt x="258" y="57"/>
                  </a:lnTo>
                  <a:lnTo>
                    <a:pt x="256" y="57"/>
                  </a:lnTo>
                  <a:lnTo>
                    <a:pt x="256" y="59"/>
                  </a:lnTo>
                  <a:lnTo>
                    <a:pt x="254" y="59"/>
                  </a:lnTo>
                  <a:lnTo>
                    <a:pt x="252" y="61"/>
                  </a:lnTo>
                  <a:lnTo>
                    <a:pt x="250" y="61"/>
                  </a:lnTo>
                  <a:lnTo>
                    <a:pt x="250" y="63"/>
                  </a:lnTo>
                  <a:lnTo>
                    <a:pt x="248" y="63"/>
                  </a:lnTo>
                  <a:lnTo>
                    <a:pt x="246" y="63"/>
                  </a:lnTo>
                  <a:lnTo>
                    <a:pt x="246" y="65"/>
                  </a:lnTo>
                  <a:lnTo>
                    <a:pt x="244" y="65"/>
                  </a:lnTo>
                  <a:lnTo>
                    <a:pt x="244" y="70"/>
                  </a:lnTo>
                  <a:lnTo>
                    <a:pt x="244" y="72"/>
                  </a:lnTo>
                  <a:lnTo>
                    <a:pt x="244" y="74"/>
                  </a:lnTo>
                  <a:lnTo>
                    <a:pt x="246" y="76"/>
                  </a:lnTo>
                  <a:lnTo>
                    <a:pt x="246" y="78"/>
                  </a:lnTo>
                  <a:lnTo>
                    <a:pt x="246" y="80"/>
                  </a:lnTo>
                  <a:lnTo>
                    <a:pt x="242" y="82"/>
                  </a:lnTo>
                  <a:lnTo>
                    <a:pt x="240" y="84"/>
                  </a:lnTo>
                  <a:lnTo>
                    <a:pt x="238" y="86"/>
                  </a:lnTo>
                  <a:lnTo>
                    <a:pt x="236" y="86"/>
                  </a:lnTo>
                  <a:lnTo>
                    <a:pt x="236" y="88"/>
                  </a:lnTo>
                  <a:lnTo>
                    <a:pt x="232" y="90"/>
                  </a:lnTo>
                  <a:lnTo>
                    <a:pt x="232" y="92"/>
                  </a:lnTo>
                  <a:lnTo>
                    <a:pt x="230" y="92"/>
                  </a:lnTo>
                  <a:lnTo>
                    <a:pt x="228" y="94"/>
                  </a:lnTo>
                  <a:lnTo>
                    <a:pt x="226" y="96"/>
                  </a:lnTo>
                  <a:lnTo>
                    <a:pt x="223" y="98"/>
                  </a:lnTo>
                  <a:lnTo>
                    <a:pt x="221" y="98"/>
                  </a:lnTo>
                  <a:lnTo>
                    <a:pt x="219" y="98"/>
                  </a:lnTo>
                  <a:lnTo>
                    <a:pt x="219" y="100"/>
                  </a:lnTo>
                  <a:lnTo>
                    <a:pt x="217" y="102"/>
                  </a:lnTo>
                  <a:lnTo>
                    <a:pt x="217" y="104"/>
                  </a:lnTo>
                  <a:lnTo>
                    <a:pt x="217" y="106"/>
                  </a:lnTo>
                  <a:lnTo>
                    <a:pt x="217" y="108"/>
                  </a:lnTo>
                  <a:lnTo>
                    <a:pt x="219" y="112"/>
                  </a:lnTo>
                  <a:lnTo>
                    <a:pt x="219" y="114"/>
                  </a:lnTo>
                  <a:lnTo>
                    <a:pt x="219" y="116"/>
                  </a:lnTo>
                  <a:lnTo>
                    <a:pt x="221" y="116"/>
                  </a:lnTo>
                  <a:lnTo>
                    <a:pt x="221" y="118"/>
                  </a:lnTo>
                  <a:lnTo>
                    <a:pt x="221" y="120"/>
                  </a:lnTo>
                  <a:lnTo>
                    <a:pt x="221" y="122"/>
                  </a:lnTo>
                  <a:lnTo>
                    <a:pt x="221" y="124"/>
                  </a:lnTo>
                  <a:lnTo>
                    <a:pt x="221" y="128"/>
                  </a:lnTo>
                  <a:lnTo>
                    <a:pt x="223" y="130"/>
                  </a:lnTo>
                  <a:lnTo>
                    <a:pt x="223" y="132"/>
                  </a:lnTo>
                  <a:lnTo>
                    <a:pt x="219" y="132"/>
                  </a:lnTo>
                  <a:lnTo>
                    <a:pt x="215" y="130"/>
                  </a:lnTo>
                  <a:lnTo>
                    <a:pt x="213" y="128"/>
                  </a:lnTo>
                  <a:lnTo>
                    <a:pt x="211" y="128"/>
                  </a:lnTo>
                  <a:lnTo>
                    <a:pt x="207" y="128"/>
                  </a:lnTo>
                  <a:lnTo>
                    <a:pt x="207" y="126"/>
                  </a:lnTo>
                  <a:lnTo>
                    <a:pt x="205" y="126"/>
                  </a:lnTo>
                  <a:lnTo>
                    <a:pt x="203" y="126"/>
                  </a:lnTo>
                  <a:lnTo>
                    <a:pt x="201" y="124"/>
                  </a:lnTo>
                  <a:lnTo>
                    <a:pt x="197" y="124"/>
                  </a:lnTo>
                  <a:lnTo>
                    <a:pt x="195" y="122"/>
                  </a:lnTo>
                  <a:lnTo>
                    <a:pt x="193" y="122"/>
                  </a:lnTo>
                  <a:lnTo>
                    <a:pt x="191" y="122"/>
                  </a:lnTo>
                  <a:lnTo>
                    <a:pt x="191" y="120"/>
                  </a:lnTo>
                  <a:lnTo>
                    <a:pt x="189" y="118"/>
                  </a:lnTo>
                  <a:lnTo>
                    <a:pt x="189" y="116"/>
                  </a:lnTo>
                  <a:lnTo>
                    <a:pt x="187" y="116"/>
                  </a:lnTo>
                  <a:lnTo>
                    <a:pt x="185" y="116"/>
                  </a:lnTo>
                  <a:lnTo>
                    <a:pt x="183" y="116"/>
                  </a:lnTo>
                  <a:lnTo>
                    <a:pt x="181" y="116"/>
                  </a:lnTo>
                  <a:lnTo>
                    <a:pt x="179" y="116"/>
                  </a:lnTo>
                  <a:lnTo>
                    <a:pt x="179" y="114"/>
                  </a:lnTo>
                  <a:lnTo>
                    <a:pt x="179" y="112"/>
                  </a:lnTo>
                  <a:lnTo>
                    <a:pt x="179" y="110"/>
                  </a:lnTo>
                  <a:lnTo>
                    <a:pt x="177" y="110"/>
                  </a:lnTo>
                  <a:lnTo>
                    <a:pt x="175" y="110"/>
                  </a:lnTo>
                  <a:lnTo>
                    <a:pt x="175" y="112"/>
                  </a:lnTo>
                  <a:lnTo>
                    <a:pt x="173" y="112"/>
                  </a:lnTo>
                  <a:lnTo>
                    <a:pt x="171" y="112"/>
                  </a:lnTo>
                  <a:lnTo>
                    <a:pt x="171" y="110"/>
                  </a:lnTo>
                  <a:lnTo>
                    <a:pt x="169" y="110"/>
                  </a:lnTo>
                  <a:lnTo>
                    <a:pt x="167" y="110"/>
                  </a:lnTo>
                  <a:lnTo>
                    <a:pt x="165" y="110"/>
                  </a:lnTo>
                  <a:lnTo>
                    <a:pt x="163" y="110"/>
                  </a:lnTo>
                  <a:lnTo>
                    <a:pt x="161" y="110"/>
                  </a:lnTo>
                  <a:lnTo>
                    <a:pt x="159" y="110"/>
                  </a:lnTo>
                  <a:lnTo>
                    <a:pt x="159" y="112"/>
                  </a:lnTo>
                  <a:lnTo>
                    <a:pt x="157" y="112"/>
                  </a:lnTo>
                  <a:lnTo>
                    <a:pt x="152" y="110"/>
                  </a:lnTo>
                  <a:lnTo>
                    <a:pt x="148" y="110"/>
                  </a:lnTo>
                  <a:lnTo>
                    <a:pt x="146" y="110"/>
                  </a:lnTo>
                  <a:lnTo>
                    <a:pt x="144" y="110"/>
                  </a:lnTo>
                  <a:lnTo>
                    <a:pt x="142" y="108"/>
                  </a:lnTo>
                  <a:lnTo>
                    <a:pt x="140" y="108"/>
                  </a:lnTo>
                  <a:lnTo>
                    <a:pt x="140" y="110"/>
                  </a:lnTo>
                  <a:lnTo>
                    <a:pt x="140" y="112"/>
                  </a:lnTo>
                  <a:lnTo>
                    <a:pt x="140" y="114"/>
                  </a:lnTo>
                  <a:lnTo>
                    <a:pt x="142" y="116"/>
                  </a:lnTo>
                  <a:lnTo>
                    <a:pt x="142" y="118"/>
                  </a:lnTo>
                  <a:lnTo>
                    <a:pt x="140" y="120"/>
                  </a:lnTo>
                  <a:lnTo>
                    <a:pt x="140" y="122"/>
                  </a:lnTo>
                  <a:lnTo>
                    <a:pt x="140" y="124"/>
                  </a:lnTo>
                  <a:lnTo>
                    <a:pt x="140" y="126"/>
                  </a:lnTo>
                  <a:lnTo>
                    <a:pt x="140" y="128"/>
                  </a:lnTo>
                  <a:lnTo>
                    <a:pt x="140" y="130"/>
                  </a:lnTo>
                  <a:lnTo>
                    <a:pt x="140" y="132"/>
                  </a:lnTo>
                  <a:lnTo>
                    <a:pt x="140" y="134"/>
                  </a:lnTo>
                  <a:lnTo>
                    <a:pt x="140" y="135"/>
                  </a:lnTo>
                  <a:lnTo>
                    <a:pt x="140" y="137"/>
                  </a:lnTo>
                  <a:lnTo>
                    <a:pt x="142" y="141"/>
                  </a:lnTo>
                  <a:lnTo>
                    <a:pt x="142" y="143"/>
                  </a:lnTo>
                  <a:lnTo>
                    <a:pt x="142" y="145"/>
                  </a:lnTo>
                  <a:lnTo>
                    <a:pt x="142" y="147"/>
                  </a:lnTo>
                  <a:lnTo>
                    <a:pt x="142" y="149"/>
                  </a:lnTo>
                  <a:lnTo>
                    <a:pt x="142" y="151"/>
                  </a:lnTo>
                  <a:lnTo>
                    <a:pt x="142" y="153"/>
                  </a:lnTo>
                  <a:lnTo>
                    <a:pt x="144" y="153"/>
                  </a:lnTo>
                  <a:lnTo>
                    <a:pt x="144" y="155"/>
                  </a:lnTo>
                  <a:lnTo>
                    <a:pt x="144" y="157"/>
                  </a:lnTo>
                  <a:lnTo>
                    <a:pt x="144" y="159"/>
                  </a:lnTo>
                  <a:lnTo>
                    <a:pt x="146" y="165"/>
                  </a:lnTo>
                  <a:lnTo>
                    <a:pt x="146" y="167"/>
                  </a:lnTo>
                  <a:lnTo>
                    <a:pt x="148" y="167"/>
                  </a:lnTo>
                  <a:lnTo>
                    <a:pt x="148" y="169"/>
                  </a:lnTo>
                  <a:lnTo>
                    <a:pt x="148" y="171"/>
                  </a:lnTo>
                  <a:lnTo>
                    <a:pt x="148" y="173"/>
                  </a:lnTo>
                  <a:lnTo>
                    <a:pt x="150" y="175"/>
                  </a:lnTo>
                  <a:lnTo>
                    <a:pt x="150" y="177"/>
                  </a:lnTo>
                  <a:lnTo>
                    <a:pt x="150" y="179"/>
                  </a:lnTo>
                  <a:lnTo>
                    <a:pt x="150" y="181"/>
                  </a:lnTo>
                  <a:lnTo>
                    <a:pt x="150" y="183"/>
                  </a:lnTo>
                  <a:lnTo>
                    <a:pt x="150" y="185"/>
                  </a:lnTo>
                  <a:lnTo>
                    <a:pt x="150" y="187"/>
                  </a:lnTo>
                  <a:lnTo>
                    <a:pt x="150" y="189"/>
                  </a:lnTo>
                  <a:lnTo>
                    <a:pt x="150" y="191"/>
                  </a:lnTo>
                  <a:lnTo>
                    <a:pt x="150" y="193"/>
                  </a:lnTo>
                  <a:lnTo>
                    <a:pt x="150" y="195"/>
                  </a:lnTo>
                  <a:lnTo>
                    <a:pt x="150" y="197"/>
                  </a:lnTo>
                  <a:lnTo>
                    <a:pt x="150" y="199"/>
                  </a:lnTo>
                  <a:lnTo>
                    <a:pt x="150" y="201"/>
                  </a:lnTo>
                  <a:lnTo>
                    <a:pt x="148" y="202"/>
                  </a:lnTo>
                  <a:lnTo>
                    <a:pt x="148" y="206"/>
                  </a:lnTo>
                  <a:lnTo>
                    <a:pt x="148" y="208"/>
                  </a:lnTo>
                  <a:lnTo>
                    <a:pt x="148" y="210"/>
                  </a:lnTo>
                  <a:lnTo>
                    <a:pt x="146" y="214"/>
                  </a:lnTo>
                  <a:lnTo>
                    <a:pt x="146" y="216"/>
                  </a:lnTo>
                  <a:lnTo>
                    <a:pt x="144" y="218"/>
                  </a:lnTo>
                  <a:lnTo>
                    <a:pt x="144" y="220"/>
                  </a:lnTo>
                  <a:lnTo>
                    <a:pt x="144" y="222"/>
                  </a:lnTo>
                  <a:lnTo>
                    <a:pt x="144" y="224"/>
                  </a:lnTo>
                  <a:lnTo>
                    <a:pt x="146" y="226"/>
                  </a:lnTo>
                  <a:lnTo>
                    <a:pt x="146" y="228"/>
                  </a:lnTo>
                  <a:lnTo>
                    <a:pt x="148" y="230"/>
                  </a:lnTo>
                  <a:lnTo>
                    <a:pt x="148" y="232"/>
                  </a:lnTo>
                  <a:lnTo>
                    <a:pt x="152" y="228"/>
                  </a:lnTo>
                  <a:lnTo>
                    <a:pt x="154" y="226"/>
                  </a:lnTo>
                  <a:lnTo>
                    <a:pt x="154" y="224"/>
                  </a:lnTo>
                  <a:lnTo>
                    <a:pt x="156" y="224"/>
                  </a:lnTo>
                  <a:lnTo>
                    <a:pt x="157" y="224"/>
                  </a:lnTo>
                  <a:lnTo>
                    <a:pt x="159" y="224"/>
                  </a:lnTo>
                  <a:lnTo>
                    <a:pt x="161" y="224"/>
                  </a:lnTo>
                  <a:lnTo>
                    <a:pt x="161" y="226"/>
                  </a:lnTo>
                  <a:lnTo>
                    <a:pt x="163" y="228"/>
                  </a:lnTo>
                  <a:lnTo>
                    <a:pt x="163" y="230"/>
                  </a:lnTo>
                  <a:lnTo>
                    <a:pt x="163" y="232"/>
                  </a:lnTo>
                  <a:lnTo>
                    <a:pt x="165" y="232"/>
                  </a:lnTo>
                  <a:lnTo>
                    <a:pt x="165" y="234"/>
                  </a:lnTo>
                  <a:lnTo>
                    <a:pt x="165" y="236"/>
                  </a:lnTo>
                  <a:lnTo>
                    <a:pt x="165" y="238"/>
                  </a:lnTo>
                  <a:lnTo>
                    <a:pt x="165" y="240"/>
                  </a:lnTo>
                  <a:lnTo>
                    <a:pt x="167" y="242"/>
                  </a:lnTo>
                  <a:lnTo>
                    <a:pt x="169" y="244"/>
                  </a:lnTo>
                  <a:lnTo>
                    <a:pt x="171" y="244"/>
                  </a:lnTo>
                  <a:lnTo>
                    <a:pt x="171" y="246"/>
                  </a:lnTo>
                  <a:lnTo>
                    <a:pt x="171" y="248"/>
                  </a:lnTo>
                  <a:lnTo>
                    <a:pt x="167" y="250"/>
                  </a:lnTo>
                  <a:lnTo>
                    <a:pt x="165" y="250"/>
                  </a:lnTo>
                  <a:lnTo>
                    <a:pt x="165" y="252"/>
                  </a:lnTo>
                  <a:lnTo>
                    <a:pt x="163" y="252"/>
                  </a:lnTo>
                  <a:lnTo>
                    <a:pt x="161" y="254"/>
                  </a:lnTo>
                  <a:lnTo>
                    <a:pt x="159" y="254"/>
                  </a:lnTo>
                  <a:lnTo>
                    <a:pt x="157" y="254"/>
                  </a:lnTo>
                  <a:lnTo>
                    <a:pt x="157" y="256"/>
                  </a:lnTo>
                  <a:lnTo>
                    <a:pt x="156" y="256"/>
                  </a:lnTo>
                  <a:lnTo>
                    <a:pt x="154" y="258"/>
                  </a:lnTo>
                  <a:lnTo>
                    <a:pt x="152" y="258"/>
                  </a:lnTo>
                  <a:lnTo>
                    <a:pt x="150" y="258"/>
                  </a:lnTo>
                  <a:lnTo>
                    <a:pt x="148" y="258"/>
                  </a:lnTo>
                  <a:lnTo>
                    <a:pt x="148" y="260"/>
                  </a:lnTo>
                  <a:lnTo>
                    <a:pt x="146" y="260"/>
                  </a:lnTo>
                  <a:lnTo>
                    <a:pt x="146" y="262"/>
                  </a:lnTo>
                  <a:lnTo>
                    <a:pt x="144" y="264"/>
                  </a:lnTo>
                  <a:lnTo>
                    <a:pt x="144" y="266"/>
                  </a:lnTo>
                  <a:lnTo>
                    <a:pt x="142" y="266"/>
                  </a:lnTo>
                  <a:lnTo>
                    <a:pt x="140" y="266"/>
                  </a:lnTo>
                  <a:lnTo>
                    <a:pt x="140" y="268"/>
                  </a:lnTo>
                  <a:lnTo>
                    <a:pt x="142" y="269"/>
                  </a:lnTo>
                  <a:lnTo>
                    <a:pt x="142" y="271"/>
                  </a:lnTo>
                  <a:lnTo>
                    <a:pt x="142" y="273"/>
                  </a:lnTo>
                  <a:lnTo>
                    <a:pt x="142" y="275"/>
                  </a:lnTo>
                  <a:lnTo>
                    <a:pt x="140" y="275"/>
                  </a:lnTo>
                  <a:lnTo>
                    <a:pt x="140" y="277"/>
                  </a:lnTo>
                  <a:lnTo>
                    <a:pt x="142" y="277"/>
                  </a:lnTo>
                  <a:lnTo>
                    <a:pt x="142" y="279"/>
                  </a:lnTo>
                  <a:lnTo>
                    <a:pt x="140" y="279"/>
                  </a:lnTo>
                  <a:lnTo>
                    <a:pt x="138" y="279"/>
                  </a:lnTo>
                  <a:lnTo>
                    <a:pt x="140" y="281"/>
                  </a:lnTo>
                  <a:lnTo>
                    <a:pt x="140" y="283"/>
                  </a:lnTo>
                  <a:lnTo>
                    <a:pt x="138" y="283"/>
                  </a:lnTo>
                  <a:lnTo>
                    <a:pt x="138" y="285"/>
                  </a:lnTo>
                  <a:lnTo>
                    <a:pt x="138" y="287"/>
                  </a:lnTo>
                  <a:lnTo>
                    <a:pt x="136" y="287"/>
                  </a:lnTo>
                  <a:lnTo>
                    <a:pt x="134" y="287"/>
                  </a:lnTo>
                  <a:lnTo>
                    <a:pt x="134" y="285"/>
                  </a:lnTo>
                  <a:lnTo>
                    <a:pt x="132" y="285"/>
                  </a:lnTo>
                  <a:lnTo>
                    <a:pt x="132" y="283"/>
                  </a:lnTo>
                  <a:lnTo>
                    <a:pt x="130" y="283"/>
                  </a:lnTo>
                  <a:lnTo>
                    <a:pt x="128" y="285"/>
                  </a:lnTo>
                  <a:lnTo>
                    <a:pt x="128" y="283"/>
                  </a:lnTo>
                  <a:lnTo>
                    <a:pt x="128" y="285"/>
                  </a:lnTo>
                  <a:lnTo>
                    <a:pt x="126" y="285"/>
                  </a:lnTo>
                  <a:lnTo>
                    <a:pt x="126" y="287"/>
                  </a:lnTo>
                  <a:lnTo>
                    <a:pt x="126" y="289"/>
                  </a:lnTo>
                  <a:lnTo>
                    <a:pt x="126" y="291"/>
                  </a:lnTo>
                  <a:lnTo>
                    <a:pt x="126" y="293"/>
                  </a:lnTo>
                  <a:lnTo>
                    <a:pt x="126" y="295"/>
                  </a:lnTo>
                  <a:lnTo>
                    <a:pt x="124" y="295"/>
                  </a:lnTo>
                  <a:lnTo>
                    <a:pt x="122" y="295"/>
                  </a:lnTo>
                  <a:lnTo>
                    <a:pt x="120" y="295"/>
                  </a:lnTo>
                  <a:lnTo>
                    <a:pt x="118" y="293"/>
                  </a:lnTo>
                  <a:lnTo>
                    <a:pt x="118" y="295"/>
                  </a:lnTo>
                  <a:lnTo>
                    <a:pt x="116" y="295"/>
                  </a:lnTo>
                  <a:lnTo>
                    <a:pt x="116" y="293"/>
                  </a:lnTo>
                  <a:lnTo>
                    <a:pt x="114" y="293"/>
                  </a:lnTo>
                  <a:lnTo>
                    <a:pt x="114" y="295"/>
                  </a:lnTo>
                  <a:lnTo>
                    <a:pt x="112" y="295"/>
                  </a:lnTo>
                  <a:lnTo>
                    <a:pt x="110" y="295"/>
                  </a:lnTo>
                  <a:lnTo>
                    <a:pt x="108" y="297"/>
                  </a:lnTo>
                  <a:lnTo>
                    <a:pt x="106" y="295"/>
                  </a:lnTo>
                  <a:lnTo>
                    <a:pt x="106" y="297"/>
                  </a:lnTo>
                  <a:lnTo>
                    <a:pt x="106" y="299"/>
                  </a:lnTo>
                  <a:lnTo>
                    <a:pt x="106" y="301"/>
                  </a:lnTo>
                  <a:lnTo>
                    <a:pt x="104" y="301"/>
                  </a:lnTo>
                  <a:lnTo>
                    <a:pt x="104" y="303"/>
                  </a:lnTo>
                  <a:lnTo>
                    <a:pt x="102" y="303"/>
                  </a:lnTo>
                  <a:lnTo>
                    <a:pt x="100" y="305"/>
                  </a:lnTo>
                  <a:lnTo>
                    <a:pt x="100" y="307"/>
                  </a:lnTo>
                  <a:lnTo>
                    <a:pt x="98" y="307"/>
                  </a:lnTo>
                  <a:lnTo>
                    <a:pt x="96" y="307"/>
                  </a:lnTo>
                  <a:lnTo>
                    <a:pt x="94" y="307"/>
                  </a:lnTo>
                  <a:lnTo>
                    <a:pt x="92" y="309"/>
                  </a:lnTo>
                  <a:lnTo>
                    <a:pt x="94" y="309"/>
                  </a:lnTo>
                  <a:lnTo>
                    <a:pt x="92" y="311"/>
                  </a:lnTo>
                  <a:lnTo>
                    <a:pt x="92" y="313"/>
                  </a:lnTo>
                  <a:lnTo>
                    <a:pt x="92" y="315"/>
                  </a:lnTo>
                  <a:lnTo>
                    <a:pt x="90" y="315"/>
                  </a:lnTo>
                  <a:lnTo>
                    <a:pt x="88" y="315"/>
                  </a:lnTo>
                  <a:lnTo>
                    <a:pt x="87" y="315"/>
                  </a:lnTo>
                  <a:lnTo>
                    <a:pt x="85" y="315"/>
                  </a:lnTo>
                  <a:lnTo>
                    <a:pt x="85" y="317"/>
                  </a:lnTo>
                  <a:lnTo>
                    <a:pt x="85" y="319"/>
                  </a:lnTo>
                  <a:lnTo>
                    <a:pt x="87" y="319"/>
                  </a:lnTo>
                  <a:lnTo>
                    <a:pt x="87" y="321"/>
                  </a:lnTo>
                  <a:lnTo>
                    <a:pt x="85" y="321"/>
                  </a:lnTo>
                  <a:lnTo>
                    <a:pt x="85" y="323"/>
                  </a:lnTo>
                  <a:lnTo>
                    <a:pt x="83" y="323"/>
                  </a:lnTo>
                  <a:lnTo>
                    <a:pt x="83" y="325"/>
                  </a:lnTo>
                  <a:lnTo>
                    <a:pt x="81" y="325"/>
                  </a:lnTo>
                  <a:lnTo>
                    <a:pt x="81" y="327"/>
                  </a:lnTo>
                  <a:lnTo>
                    <a:pt x="79" y="327"/>
                  </a:lnTo>
                  <a:lnTo>
                    <a:pt x="77" y="327"/>
                  </a:lnTo>
                  <a:lnTo>
                    <a:pt x="77" y="329"/>
                  </a:lnTo>
                  <a:lnTo>
                    <a:pt x="77" y="331"/>
                  </a:lnTo>
                  <a:lnTo>
                    <a:pt x="75" y="331"/>
                  </a:lnTo>
                  <a:lnTo>
                    <a:pt x="75" y="329"/>
                  </a:lnTo>
                  <a:lnTo>
                    <a:pt x="73" y="329"/>
                  </a:lnTo>
                  <a:lnTo>
                    <a:pt x="73" y="331"/>
                  </a:lnTo>
                  <a:lnTo>
                    <a:pt x="71" y="331"/>
                  </a:lnTo>
                  <a:lnTo>
                    <a:pt x="71" y="333"/>
                  </a:lnTo>
                  <a:lnTo>
                    <a:pt x="69" y="333"/>
                  </a:lnTo>
                  <a:lnTo>
                    <a:pt x="69" y="335"/>
                  </a:lnTo>
                  <a:lnTo>
                    <a:pt x="67" y="335"/>
                  </a:lnTo>
                  <a:lnTo>
                    <a:pt x="67" y="336"/>
                  </a:lnTo>
                  <a:lnTo>
                    <a:pt x="65" y="336"/>
                  </a:lnTo>
                  <a:lnTo>
                    <a:pt x="63" y="338"/>
                  </a:lnTo>
                  <a:lnTo>
                    <a:pt x="61" y="338"/>
                  </a:lnTo>
                  <a:lnTo>
                    <a:pt x="63" y="338"/>
                  </a:lnTo>
                  <a:lnTo>
                    <a:pt x="63" y="340"/>
                  </a:lnTo>
                  <a:lnTo>
                    <a:pt x="63" y="342"/>
                  </a:lnTo>
                  <a:lnTo>
                    <a:pt x="65" y="342"/>
                  </a:lnTo>
                  <a:lnTo>
                    <a:pt x="67" y="342"/>
                  </a:lnTo>
                  <a:lnTo>
                    <a:pt x="67" y="340"/>
                  </a:lnTo>
                  <a:lnTo>
                    <a:pt x="69" y="340"/>
                  </a:lnTo>
                  <a:lnTo>
                    <a:pt x="71" y="340"/>
                  </a:lnTo>
                  <a:lnTo>
                    <a:pt x="73" y="340"/>
                  </a:lnTo>
                  <a:lnTo>
                    <a:pt x="75" y="340"/>
                  </a:lnTo>
                  <a:lnTo>
                    <a:pt x="77" y="338"/>
                  </a:lnTo>
                  <a:lnTo>
                    <a:pt x="79" y="338"/>
                  </a:lnTo>
                  <a:lnTo>
                    <a:pt x="81" y="338"/>
                  </a:lnTo>
                  <a:lnTo>
                    <a:pt x="83" y="338"/>
                  </a:lnTo>
                  <a:lnTo>
                    <a:pt x="85" y="338"/>
                  </a:lnTo>
                  <a:lnTo>
                    <a:pt x="87" y="338"/>
                  </a:lnTo>
                  <a:lnTo>
                    <a:pt x="88" y="338"/>
                  </a:lnTo>
                  <a:lnTo>
                    <a:pt x="90" y="338"/>
                  </a:lnTo>
                  <a:lnTo>
                    <a:pt x="92" y="338"/>
                  </a:lnTo>
                  <a:lnTo>
                    <a:pt x="94" y="338"/>
                  </a:lnTo>
                  <a:lnTo>
                    <a:pt x="94" y="340"/>
                  </a:lnTo>
                  <a:lnTo>
                    <a:pt x="96" y="340"/>
                  </a:lnTo>
                  <a:lnTo>
                    <a:pt x="98" y="340"/>
                  </a:lnTo>
                  <a:lnTo>
                    <a:pt x="100" y="340"/>
                  </a:lnTo>
                  <a:lnTo>
                    <a:pt x="102" y="340"/>
                  </a:lnTo>
                  <a:lnTo>
                    <a:pt x="104" y="340"/>
                  </a:lnTo>
                  <a:lnTo>
                    <a:pt x="106" y="340"/>
                  </a:lnTo>
                  <a:lnTo>
                    <a:pt x="108" y="340"/>
                  </a:lnTo>
                  <a:lnTo>
                    <a:pt x="108" y="338"/>
                  </a:lnTo>
                  <a:lnTo>
                    <a:pt x="110" y="338"/>
                  </a:lnTo>
                  <a:lnTo>
                    <a:pt x="110" y="340"/>
                  </a:lnTo>
                  <a:lnTo>
                    <a:pt x="112" y="340"/>
                  </a:lnTo>
                  <a:lnTo>
                    <a:pt x="112" y="342"/>
                  </a:lnTo>
                  <a:lnTo>
                    <a:pt x="114" y="342"/>
                  </a:lnTo>
                  <a:lnTo>
                    <a:pt x="114" y="344"/>
                  </a:lnTo>
                  <a:lnTo>
                    <a:pt x="116" y="344"/>
                  </a:lnTo>
                  <a:lnTo>
                    <a:pt x="116" y="346"/>
                  </a:lnTo>
                  <a:lnTo>
                    <a:pt x="118" y="346"/>
                  </a:lnTo>
                  <a:lnTo>
                    <a:pt x="120" y="346"/>
                  </a:lnTo>
                  <a:lnTo>
                    <a:pt x="120" y="348"/>
                  </a:lnTo>
                  <a:lnTo>
                    <a:pt x="120" y="350"/>
                  </a:lnTo>
                  <a:lnTo>
                    <a:pt x="122" y="350"/>
                  </a:lnTo>
                  <a:lnTo>
                    <a:pt x="122" y="352"/>
                  </a:lnTo>
                  <a:lnTo>
                    <a:pt x="124" y="352"/>
                  </a:lnTo>
                  <a:lnTo>
                    <a:pt x="126" y="352"/>
                  </a:lnTo>
                  <a:lnTo>
                    <a:pt x="128" y="352"/>
                  </a:lnTo>
                  <a:lnTo>
                    <a:pt x="128" y="354"/>
                  </a:lnTo>
                  <a:lnTo>
                    <a:pt x="130" y="354"/>
                  </a:lnTo>
                  <a:lnTo>
                    <a:pt x="132" y="354"/>
                  </a:lnTo>
                  <a:lnTo>
                    <a:pt x="132" y="356"/>
                  </a:lnTo>
                  <a:lnTo>
                    <a:pt x="134" y="356"/>
                  </a:lnTo>
                  <a:lnTo>
                    <a:pt x="134" y="358"/>
                  </a:lnTo>
                  <a:lnTo>
                    <a:pt x="136" y="358"/>
                  </a:lnTo>
                  <a:lnTo>
                    <a:pt x="138" y="358"/>
                  </a:lnTo>
                  <a:lnTo>
                    <a:pt x="138" y="360"/>
                  </a:lnTo>
                  <a:lnTo>
                    <a:pt x="140" y="360"/>
                  </a:lnTo>
                  <a:lnTo>
                    <a:pt x="142" y="362"/>
                  </a:lnTo>
                  <a:lnTo>
                    <a:pt x="144" y="362"/>
                  </a:lnTo>
                  <a:lnTo>
                    <a:pt x="144" y="364"/>
                  </a:lnTo>
                  <a:lnTo>
                    <a:pt x="146" y="364"/>
                  </a:lnTo>
                  <a:lnTo>
                    <a:pt x="148" y="364"/>
                  </a:lnTo>
                  <a:lnTo>
                    <a:pt x="150" y="364"/>
                  </a:lnTo>
                  <a:lnTo>
                    <a:pt x="150" y="366"/>
                  </a:lnTo>
                  <a:lnTo>
                    <a:pt x="152" y="366"/>
                  </a:lnTo>
                  <a:lnTo>
                    <a:pt x="152" y="368"/>
                  </a:lnTo>
                  <a:lnTo>
                    <a:pt x="150" y="368"/>
                  </a:lnTo>
                  <a:lnTo>
                    <a:pt x="150" y="372"/>
                  </a:lnTo>
                  <a:lnTo>
                    <a:pt x="148" y="374"/>
                  </a:lnTo>
                  <a:lnTo>
                    <a:pt x="150" y="374"/>
                  </a:lnTo>
                  <a:lnTo>
                    <a:pt x="150" y="376"/>
                  </a:lnTo>
                  <a:lnTo>
                    <a:pt x="154" y="376"/>
                  </a:lnTo>
                  <a:lnTo>
                    <a:pt x="156" y="378"/>
                  </a:lnTo>
                  <a:lnTo>
                    <a:pt x="157" y="378"/>
                  </a:lnTo>
                  <a:lnTo>
                    <a:pt x="157" y="380"/>
                  </a:lnTo>
                  <a:lnTo>
                    <a:pt x="159" y="380"/>
                  </a:lnTo>
                  <a:lnTo>
                    <a:pt x="161" y="380"/>
                  </a:lnTo>
                  <a:lnTo>
                    <a:pt x="163" y="380"/>
                  </a:lnTo>
                  <a:lnTo>
                    <a:pt x="163" y="378"/>
                  </a:lnTo>
                  <a:lnTo>
                    <a:pt x="163" y="376"/>
                  </a:lnTo>
                  <a:lnTo>
                    <a:pt x="165" y="376"/>
                  </a:lnTo>
                  <a:lnTo>
                    <a:pt x="167" y="374"/>
                  </a:lnTo>
                  <a:lnTo>
                    <a:pt x="169" y="374"/>
                  </a:lnTo>
                  <a:lnTo>
                    <a:pt x="171" y="376"/>
                  </a:lnTo>
                  <a:lnTo>
                    <a:pt x="173" y="376"/>
                  </a:lnTo>
                  <a:lnTo>
                    <a:pt x="173" y="378"/>
                  </a:lnTo>
                  <a:lnTo>
                    <a:pt x="175" y="378"/>
                  </a:lnTo>
                  <a:lnTo>
                    <a:pt x="177" y="378"/>
                  </a:lnTo>
                  <a:lnTo>
                    <a:pt x="177" y="380"/>
                  </a:lnTo>
                  <a:lnTo>
                    <a:pt x="179" y="380"/>
                  </a:lnTo>
                  <a:lnTo>
                    <a:pt x="177" y="378"/>
                  </a:lnTo>
                  <a:lnTo>
                    <a:pt x="179" y="378"/>
                  </a:lnTo>
                  <a:lnTo>
                    <a:pt x="181" y="378"/>
                  </a:lnTo>
                  <a:lnTo>
                    <a:pt x="181" y="380"/>
                  </a:lnTo>
                  <a:lnTo>
                    <a:pt x="183" y="380"/>
                  </a:lnTo>
                  <a:lnTo>
                    <a:pt x="185" y="380"/>
                  </a:lnTo>
                  <a:lnTo>
                    <a:pt x="187" y="380"/>
                  </a:lnTo>
                  <a:lnTo>
                    <a:pt x="187" y="378"/>
                  </a:lnTo>
                  <a:lnTo>
                    <a:pt x="189" y="378"/>
                  </a:lnTo>
                  <a:lnTo>
                    <a:pt x="191" y="380"/>
                  </a:lnTo>
                  <a:lnTo>
                    <a:pt x="193" y="380"/>
                  </a:lnTo>
                  <a:lnTo>
                    <a:pt x="193" y="382"/>
                  </a:lnTo>
                  <a:lnTo>
                    <a:pt x="195" y="382"/>
                  </a:lnTo>
                  <a:lnTo>
                    <a:pt x="195" y="384"/>
                  </a:lnTo>
                  <a:lnTo>
                    <a:pt x="197" y="382"/>
                  </a:lnTo>
                  <a:lnTo>
                    <a:pt x="199" y="382"/>
                  </a:lnTo>
                  <a:lnTo>
                    <a:pt x="199" y="380"/>
                  </a:lnTo>
                  <a:lnTo>
                    <a:pt x="199" y="378"/>
                  </a:lnTo>
                  <a:lnTo>
                    <a:pt x="201" y="378"/>
                  </a:lnTo>
                  <a:lnTo>
                    <a:pt x="203" y="376"/>
                  </a:lnTo>
                  <a:lnTo>
                    <a:pt x="203" y="378"/>
                  </a:lnTo>
                  <a:lnTo>
                    <a:pt x="205" y="378"/>
                  </a:lnTo>
                  <a:lnTo>
                    <a:pt x="207" y="378"/>
                  </a:lnTo>
                  <a:lnTo>
                    <a:pt x="209" y="378"/>
                  </a:lnTo>
                  <a:lnTo>
                    <a:pt x="211" y="378"/>
                  </a:lnTo>
                  <a:lnTo>
                    <a:pt x="213" y="378"/>
                  </a:lnTo>
                  <a:lnTo>
                    <a:pt x="213" y="380"/>
                  </a:lnTo>
                  <a:lnTo>
                    <a:pt x="213" y="382"/>
                  </a:lnTo>
                  <a:lnTo>
                    <a:pt x="213" y="384"/>
                  </a:lnTo>
                  <a:lnTo>
                    <a:pt x="213" y="386"/>
                  </a:lnTo>
                  <a:lnTo>
                    <a:pt x="211" y="388"/>
                  </a:lnTo>
                  <a:lnTo>
                    <a:pt x="213" y="388"/>
                  </a:lnTo>
                  <a:lnTo>
                    <a:pt x="215" y="390"/>
                  </a:lnTo>
                  <a:lnTo>
                    <a:pt x="215" y="392"/>
                  </a:lnTo>
                  <a:lnTo>
                    <a:pt x="217" y="392"/>
                  </a:lnTo>
                  <a:lnTo>
                    <a:pt x="219" y="392"/>
                  </a:lnTo>
                  <a:lnTo>
                    <a:pt x="219" y="394"/>
                  </a:lnTo>
                  <a:lnTo>
                    <a:pt x="221" y="394"/>
                  </a:lnTo>
                  <a:lnTo>
                    <a:pt x="219" y="394"/>
                  </a:lnTo>
                  <a:lnTo>
                    <a:pt x="221" y="396"/>
                  </a:lnTo>
                  <a:lnTo>
                    <a:pt x="221" y="398"/>
                  </a:lnTo>
                  <a:lnTo>
                    <a:pt x="223" y="398"/>
                  </a:lnTo>
                  <a:lnTo>
                    <a:pt x="223" y="400"/>
                  </a:lnTo>
                  <a:lnTo>
                    <a:pt x="223" y="402"/>
                  </a:lnTo>
                  <a:lnTo>
                    <a:pt x="221" y="402"/>
                  </a:lnTo>
                  <a:lnTo>
                    <a:pt x="221" y="403"/>
                  </a:lnTo>
                  <a:lnTo>
                    <a:pt x="223" y="403"/>
                  </a:lnTo>
                  <a:lnTo>
                    <a:pt x="223" y="405"/>
                  </a:lnTo>
                  <a:lnTo>
                    <a:pt x="221" y="405"/>
                  </a:lnTo>
                  <a:lnTo>
                    <a:pt x="221" y="407"/>
                  </a:lnTo>
                  <a:lnTo>
                    <a:pt x="219" y="407"/>
                  </a:lnTo>
                  <a:lnTo>
                    <a:pt x="219" y="405"/>
                  </a:lnTo>
                  <a:lnTo>
                    <a:pt x="217" y="405"/>
                  </a:lnTo>
                  <a:lnTo>
                    <a:pt x="215" y="403"/>
                  </a:lnTo>
                  <a:lnTo>
                    <a:pt x="213" y="403"/>
                  </a:lnTo>
                  <a:lnTo>
                    <a:pt x="211" y="402"/>
                  </a:lnTo>
                  <a:lnTo>
                    <a:pt x="211" y="403"/>
                  </a:lnTo>
                  <a:lnTo>
                    <a:pt x="211" y="405"/>
                  </a:lnTo>
                  <a:lnTo>
                    <a:pt x="213" y="405"/>
                  </a:lnTo>
                  <a:lnTo>
                    <a:pt x="213" y="407"/>
                  </a:lnTo>
                  <a:lnTo>
                    <a:pt x="213" y="409"/>
                  </a:lnTo>
                  <a:lnTo>
                    <a:pt x="211" y="409"/>
                  </a:lnTo>
                  <a:lnTo>
                    <a:pt x="213" y="409"/>
                  </a:lnTo>
                  <a:lnTo>
                    <a:pt x="213" y="411"/>
                  </a:lnTo>
                  <a:lnTo>
                    <a:pt x="211" y="411"/>
                  </a:lnTo>
                  <a:lnTo>
                    <a:pt x="211" y="413"/>
                  </a:lnTo>
                  <a:lnTo>
                    <a:pt x="211" y="415"/>
                  </a:lnTo>
                  <a:lnTo>
                    <a:pt x="211" y="417"/>
                  </a:lnTo>
                  <a:lnTo>
                    <a:pt x="209" y="417"/>
                  </a:lnTo>
                  <a:lnTo>
                    <a:pt x="209" y="419"/>
                  </a:lnTo>
                  <a:lnTo>
                    <a:pt x="209" y="421"/>
                  </a:lnTo>
                  <a:lnTo>
                    <a:pt x="211" y="421"/>
                  </a:lnTo>
                  <a:lnTo>
                    <a:pt x="213" y="423"/>
                  </a:lnTo>
                  <a:lnTo>
                    <a:pt x="213" y="425"/>
                  </a:lnTo>
                  <a:lnTo>
                    <a:pt x="213" y="427"/>
                  </a:lnTo>
                  <a:lnTo>
                    <a:pt x="213" y="429"/>
                  </a:lnTo>
                  <a:lnTo>
                    <a:pt x="211" y="429"/>
                  </a:lnTo>
                  <a:lnTo>
                    <a:pt x="213" y="429"/>
                  </a:lnTo>
                  <a:lnTo>
                    <a:pt x="213" y="431"/>
                  </a:lnTo>
                  <a:lnTo>
                    <a:pt x="213" y="433"/>
                  </a:lnTo>
                  <a:lnTo>
                    <a:pt x="213" y="435"/>
                  </a:lnTo>
                  <a:lnTo>
                    <a:pt x="211" y="435"/>
                  </a:lnTo>
                  <a:lnTo>
                    <a:pt x="211" y="437"/>
                  </a:lnTo>
                  <a:lnTo>
                    <a:pt x="213" y="439"/>
                  </a:lnTo>
                  <a:lnTo>
                    <a:pt x="213" y="443"/>
                  </a:lnTo>
                  <a:lnTo>
                    <a:pt x="213" y="445"/>
                  </a:lnTo>
                  <a:lnTo>
                    <a:pt x="215" y="445"/>
                  </a:lnTo>
                  <a:lnTo>
                    <a:pt x="215" y="447"/>
                  </a:lnTo>
                  <a:lnTo>
                    <a:pt x="215" y="449"/>
                  </a:lnTo>
                  <a:lnTo>
                    <a:pt x="213" y="449"/>
                  </a:lnTo>
                  <a:lnTo>
                    <a:pt x="211" y="451"/>
                  </a:lnTo>
                  <a:lnTo>
                    <a:pt x="209" y="453"/>
                  </a:lnTo>
                  <a:lnTo>
                    <a:pt x="211" y="453"/>
                  </a:lnTo>
                  <a:lnTo>
                    <a:pt x="211" y="455"/>
                  </a:lnTo>
                  <a:lnTo>
                    <a:pt x="209" y="457"/>
                  </a:lnTo>
                  <a:lnTo>
                    <a:pt x="209" y="459"/>
                  </a:lnTo>
                  <a:lnTo>
                    <a:pt x="211" y="459"/>
                  </a:lnTo>
                  <a:lnTo>
                    <a:pt x="209" y="459"/>
                  </a:lnTo>
                  <a:lnTo>
                    <a:pt x="209" y="461"/>
                  </a:lnTo>
                  <a:lnTo>
                    <a:pt x="209" y="463"/>
                  </a:lnTo>
                  <a:lnTo>
                    <a:pt x="211" y="463"/>
                  </a:lnTo>
                  <a:lnTo>
                    <a:pt x="213" y="463"/>
                  </a:lnTo>
                  <a:lnTo>
                    <a:pt x="213" y="465"/>
                  </a:lnTo>
                  <a:lnTo>
                    <a:pt x="213" y="467"/>
                  </a:lnTo>
                  <a:lnTo>
                    <a:pt x="213" y="469"/>
                  </a:lnTo>
                  <a:lnTo>
                    <a:pt x="215" y="469"/>
                  </a:lnTo>
                  <a:lnTo>
                    <a:pt x="215" y="471"/>
                  </a:lnTo>
                  <a:lnTo>
                    <a:pt x="217" y="471"/>
                  </a:lnTo>
                  <a:lnTo>
                    <a:pt x="215" y="472"/>
                  </a:lnTo>
                  <a:lnTo>
                    <a:pt x="217" y="472"/>
                  </a:lnTo>
                  <a:lnTo>
                    <a:pt x="217" y="474"/>
                  </a:lnTo>
                  <a:lnTo>
                    <a:pt x="217" y="476"/>
                  </a:lnTo>
                  <a:lnTo>
                    <a:pt x="219" y="476"/>
                  </a:lnTo>
                  <a:lnTo>
                    <a:pt x="219" y="478"/>
                  </a:lnTo>
                  <a:lnTo>
                    <a:pt x="217" y="478"/>
                  </a:lnTo>
                  <a:lnTo>
                    <a:pt x="217" y="480"/>
                  </a:lnTo>
                  <a:lnTo>
                    <a:pt x="215" y="480"/>
                  </a:lnTo>
                  <a:lnTo>
                    <a:pt x="215" y="482"/>
                  </a:lnTo>
                  <a:lnTo>
                    <a:pt x="215" y="484"/>
                  </a:lnTo>
                  <a:lnTo>
                    <a:pt x="217" y="484"/>
                  </a:lnTo>
                  <a:lnTo>
                    <a:pt x="217" y="486"/>
                  </a:lnTo>
                  <a:lnTo>
                    <a:pt x="217" y="488"/>
                  </a:lnTo>
                  <a:lnTo>
                    <a:pt x="217" y="490"/>
                  </a:lnTo>
                  <a:lnTo>
                    <a:pt x="219" y="490"/>
                  </a:lnTo>
                  <a:lnTo>
                    <a:pt x="219" y="488"/>
                  </a:lnTo>
                  <a:lnTo>
                    <a:pt x="221" y="488"/>
                  </a:lnTo>
                  <a:lnTo>
                    <a:pt x="223" y="488"/>
                  </a:lnTo>
                  <a:lnTo>
                    <a:pt x="223" y="490"/>
                  </a:lnTo>
                  <a:lnTo>
                    <a:pt x="223" y="492"/>
                  </a:lnTo>
                  <a:lnTo>
                    <a:pt x="225" y="492"/>
                  </a:lnTo>
                  <a:lnTo>
                    <a:pt x="226" y="492"/>
                  </a:lnTo>
                  <a:lnTo>
                    <a:pt x="226" y="494"/>
                  </a:lnTo>
                  <a:lnTo>
                    <a:pt x="226" y="496"/>
                  </a:lnTo>
                  <a:lnTo>
                    <a:pt x="226" y="498"/>
                  </a:lnTo>
                  <a:lnTo>
                    <a:pt x="226" y="496"/>
                  </a:lnTo>
                  <a:lnTo>
                    <a:pt x="228" y="496"/>
                  </a:lnTo>
                  <a:lnTo>
                    <a:pt x="228" y="498"/>
                  </a:lnTo>
                  <a:lnTo>
                    <a:pt x="226" y="498"/>
                  </a:lnTo>
                  <a:lnTo>
                    <a:pt x="226" y="500"/>
                  </a:lnTo>
                  <a:lnTo>
                    <a:pt x="228" y="500"/>
                  </a:lnTo>
                  <a:lnTo>
                    <a:pt x="226" y="502"/>
                  </a:lnTo>
                  <a:lnTo>
                    <a:pt x="226" y="504"/>
                  </a:lnTo>
                  <a:lnTo>
                    <a:pt x="228" y="504"/>
                  </a:lnTo>
                  <a:lnTo>
                    <a:pt x="228" y="502"/>
                  </a:lnTo>
                  <a:lnTo>
                    <a:pt x="230" y="502"/>
                  </a:lnTo>
                  <a:lnTo>
                    <a:pt x="230" y="504"/>
                  </a:lnTo>
                  <a:lnTo>
                    <a:pt x="228" y="504"/>
                  </a:lnTo>
                  <a:lnTo>
                    <a:pt x="228" y="506"/>
                  </a:lnTo>
                  <a:lnTo>
                    <a:pt x="228" y="508"/>
                  </a:lnTo>
                  <a:lnTo>
                    <a:pt x="230" y="508"/>
                  </a:lnTo>
                  <a:lnTo>
                    <a:pt x="232" y="508"/>
                  </a:lnTo>
                  <a:lnTo>
                    <a:pt x="232" y="510"/>
                  </a:lnTo>
                  <a:lnTo>
                    <a:pt x="232" y="512"/>
                  </a:lnTo>
                  <a:lnTo>
                    <a:pt x="232" y="514"/>
                  </a:lnTo>
                  <a:lnTo>
                    <a:pt x="232" y="516"/>
                  </a:lnTo>
                  <a:lnTo>
                    <a:pt x="230" y="516"/>
                  </a:lnTo>
                  <a:lnTo>
                    <a:pt x="232" y="516"/>
                  </a:lnTo>
                  <a:lnTo>
                    <a:pt x="232" y="518"/>
                  </a:lnTo>
                  <a:lnTo>
                    <a:pt x="234" y="518"/>
                  </a:lnTo>
                  <a:lnTo>
                    <a:pt x="234" y="520"/>
                  </a:lnTo>
                  <a:lnTo>
                    <a:pt x="236" y="520"/>
                  </a:lnTo>
                  <a:lnTo>
                    <a:pt x="236" y="522"/>
                  </a:lnTo>
                  <a:lnTo>
                    <a:pt x="234" y="522"/>
                  </a:lnTo>
                  <a:lnTo>
                    <a:pt x="234" y="524"/>
                  </a:lnTo>
                  <a:lnTo>
                    <a:pt x="234" y="526"/>
                  </a:lnTo>
                  <a:lnTo>
                    <a:pt x="236" y="526"/>
                  </a:lnTo>
                  <a:lnTo>
                    <a:pt x="238" y="526"/>
                  </a:lnTo>
                  <a:lnTo>
                    <a:pt x="238" y="528"/>
                  </a:lnTo>
                  <a:lnTo>
                    <a:pt x="236" y="528"/>
                  </a:lnTo>
                  <a:lnTo>
                    <a:pt x="234" y="528"/>
                  </a:lnTo>
                  <a:lnTo>
                    <a:pt x="236" y="528"/>
                  </a:lnTo>
                  <a:lnTo>
                    <a:pt x="236" y="530"/>
                  </a:lnTo>
                  <a:lnTo>
                    <a:pt x="238" y="530"/>
                  </a:lnTo>
                  <a:lnTo>
                    <a:pt x="238" y="532"/>
                  </a:lnTo>
                  <a:lnTo>
                    <a:pt x="240" y="532"/>
                  </a:lnTo>
                  <a:lnTo>
                    <a:pt x="240" y="530"/>
                  </a:lnTo>
                  <a:lnTo>
                    <a:pt x="242" y="530"/>
                  </a:lnTo>
                  <a:lnTo>
                    <a:pt x="242" y="532"/>
                  </a:lnTo>
                  <a:lnTo>
                    <a:pt x="242" y="534"/>
                  </a:lnTo>
                  <a:lnTo>
                    <a:pt x="240" y="534"/>
                  </a:lnTo>
                  <a:lnTo>
                    <a:pt x="240" y="536"/>
                  </a:lnTo>
                  <a:lnTo>
                    <a:pt x="240" y="538"/>
                  </a:lnTo>
                  <a:lnTo>
                    <a:pt x="240" y="539"/>
                  </a:lnTo>
                  <a:lnTo>
                    <a:pt x="242" y="539"/>
                  </a:lnTo>
                  <a:lnTo>
                    <a:pt x="244" y="539"/>
                  </a:lnTo>
                  <a:lnTo>
                    <a:pt x="242" y="541"/>
                  </a:lnTo>
                  <a:lnTo>
                    <a:pt x="242" y="543"/>
                  </a:lnTo>
                  <a:lnTo>
                    <a:pt x="242" y="545"/>
                  </a:lnTo>
                  <a:lnTo>
                    <a:pt x="242" y="547"/>
                  </a:lnTo>
                  <a:lnTo>
                    <a:pt x="240" y="547"/>
                  </a:lnTo>
                  <a:lnTo>
                    <a:pt x="240" y="549"/>
                  </a:lnTo>
                  <a:lnTo>
                    <a:pt x="238" y="549"/>
                  </a:lnTo>
                  <a:lnTo>
                    <a:pt x="236" y="549"/>
                  </a:lnTo>
                  <a:lnTo>
                    <a:pt x="234" y="549"/>
                  </a:lnTo>
                  <a:lnTo>
                    <a:pt x="234" y="547"/>
                  </a:lnTo>
                  <a:lnTo>
                    <a:pt x="236" y="547"/>
                  </a:lnTo>
                  <a:lnTo>
                    <a:pt x="236" y="545"/>
                  </a:lnTo>
                  <a:lnTo>
                    <a:pt x="238" y="543"/>
                  </a:lnTo>
                  <a:lnTo>
                    <a:pt x="238" y="541"/>
                  </a:lnTo>
                  <a:lnTo>
                    <a:pt x="236" y="541"/>
                  </a:lnTo>
                  <a:lnTo>
                    <a:pt x="234" y="541"/>
                  </a:lnTo>
                  <a:lnTo>
                    <a:pt x="234" y="543"/>
                  </a:lnTo>
                  <a:lnTo>
                    <a:pt x="232" y="543"/>
                  </a:lnTo>
                  <a:lnTo>
                    <a:pt x="232" y="545"/>
                  </a:lnTo>
                  <a:lnTo>
                    <a:pt x="232" y="547"/>
                  </a:lnTo>
                  <a:lnTo>
                    <a:pt x="232" y="549"/>
                  </a:lnTo>
                  <a:lnTo>
                    <a:pt x="230" y="549"/>
                  </a:lnTo>
                  <a:lnTo>
                    <a:pt x="230" y="551"/>
                  </a:lnTo>
                  <a:lnTo>
                    <a:pt x="228" y="551"/>
                  </a:lnTo>
                  <a:lnTo>
                    <a:pt x="228" y="553"/>
                  </a:lnTo>
                  <a:lnTo>
                    <a:pt x="226" y="551"/>
                  </a:lnTo>
                  <a:lnTo>
                    <a:pt x="226" y="549"/>
                  </a:lnTo>
                  <a:lnTo>
                    <a:pt x="225" y="549"/>
                  </a:lnTo>
                  <a:lnTo>
                    <a:pt x="225" y="547"/>
                  </a:lnTo>
                  <a:lnTo>
                    <a:pt x="223" y="547"/>
                  </a:lnTo>
                  <a:lnTo>
                    <a:pt x="223" y="545"/>
                  </a:lnTo>
                  <a:lnTo>
                    <a:pt x="221" y="545"/>
                  </a:lnTo>
                  <a:lnTo>
                    <a:pt x="219" y="545"/>
                  </a:lnTo>
                  <a:lnTo>
                    <a:pt x="219" y="547"/>
                  </a:lnTo>
                  <a:lnTo>
                    <a:pt x="217" y="547"/>
                  </a:lnTo>
                  <a:lnTo>
                    <a:pt x="217" y="549"/>
                  </a:lnTo>
                  <a:lnTo>
                    <a:pt x="217" y="551"/>
                  </a:lnTo>
                  <a:lnTo>
                    <a:pt x="217" y="553"/>
                  </a:lnTo>
                  <a:lnTo>
                    <a:pt x="215" y="553"/>
                  </a:lnTo>
                  <a:lnTo>
                    <a:pt x="215" y="555"/>
                  </a:lnTo>
                  <a:lnTo>
                    <a:pt x="213" y="555"/>
                  </a:lnTo>
                  <a:lnTo>
                    <a:pt x="213" y="553"/>
                  </a:lnTo>
                  <a:lnTo>
                    <a:pt x="213" y="551"/>
                  </a:lnTo>
                  <a:lnTo>
                    <a:pt x="211" y="551"/>
                  </a:lnTo>
                  <a:lnTo>
                    <a:pt x="209" y="551"/>
                  </a:lnTo>
                  <a:lnTo>
                    <a:pt x="207" y="551"/>
                  </a:lnTo>
                  <a:lnTo>
                    <a:pt x="207" y="553"/>
                  </a:lnTo>
                  <a:lnTo>
                    <a:pt x="209" y="553"/>
                  </a:lnTo>
                  <a:lnTo>
                    <a:pt x="209" y="555"/>
                  </a:lnTo>
                  <a:lnTo>
                    <a:pt x="209" y="557"/>
                  </a:lnTo>
                  <a:lnTo>
                    <a:pt x="207" y="557"/>
                  </a:lnTo>
                  <a:lnTo>
                    <a:pt x="205" y="559"/>
                  </a:lnTo>
                  <a:lnTo>
                    <a:pt x="203" y="559"/>
                  </a:lnTo>
                  <a:lnTo>
                    <a:pt x="203" y="561"/>
                  </a:lnTo>
                  <a:lnTo>
                    <a:pt x="203" y="563"/>
                  </a:lnTo>
                  <a:lnTo>
                    <a:pt x="203" y="565"/>
                  </a:lnTo>
                  <a:lnTo>
                    <a:pt x="201" y="565"/>
                  </a:lnTo>
                  <a:lnTo>
                    <a:pt x="201" y="567"/>
                  </a:lnTo>
                  <a:lnTo>
                    <a:pt x="201" y="569"/>
                  </a:lnTo>
                  <a:lnTo>
                    <a:pt x="199" y="569"/>
                  </a:lnTo>
                  <a:lnTo>
                    <a:pt x="199" y="571"/>
                  </a:lnTo>
                  <a:lnTo>
                    <a:pt x="199" y="573"/>
                  </a:lnTo>
                  <a:lnTo>
                    <a:pt x="197" y="573"/>
                  </a:lnTo>
                  <a:lnTo>
                    <a:pt x="197" y="571"/>
                  </a:lnTo>
                  <a:lnTo>
                    <a:pt x="195" y="571"/>
                  </a:lnTo>
                  <a:lnTo>
                    <a:pt x="195" y="569"/>
                  </a:lnTo>
                  <a:lnTo>
                    <a:pt x="195" y="571"/>
                  </a:lnTo>
                  <a:lnTo>
                    <a:pt x="193" y="571"/>
                  </a:lnTo>
                  <a:lnTo>
                    <a:pt x="191" y="571"/>
                  </a:lnTo>
                  <a:lnTo>
                    <a:pt x="191" y="569"/>
                  </a:lnTo>
                  <a:lnTo>
                    <a:pt x="189" y="569"/>
                  </a:lnTo>
                  <a:lnTo>
                    <a:pt x="187" y="569"/>
                  </a:lnTo>
                  <a:lnTo>
                    <a:pt x="185" y="569"/>
                  </a:lnTo>
                  <a:lnTo>
                    <a:pt x="185" y="567"/>
                  </a:lnTo>
                  <a:lnTo>
                    <a:pt x="183" y="567"/>
                  </a:lnTo>
                  <a:lnTo>
                    <a:pt x="181" y="567"/>
                  </a:lnTo>
                  <a:lnTo>
                    <a:pt x="179" y="567"/>
                  </a:lnTo>
                  <a:lnTo>
                    <a:pt x="179" y="569"/>
                  </a:lnTo>
                  <a:lnTo>
                    <a:pt x="179" y="571"/>
                  </a:lnTo>
                  <a:lnTo>
                    <a:pt x="181" y="571"/>
                  </a:lnTo>
                  <a:lnTo>
                    <a:pt x="181" y="573"/>
                  </a:lnTo>
                  <a:lnTo>
                    <a:pt x="179" y="573"/>
                  </a:lnTo>
                  <a:lnTo>
                    <a:pt x="179" y="575"/>
                  </a:lnTo>
                  <a:lnTo>
                    <a:pt x="181" y="575"/>
                  </a:lnTo>
                  <a:lnTo>
                    <a:pt x="181" y="577"/>
                  </a:lnTo>
                  <a:lnTo>
                    <a:pt x="181" y="579"/>
                  </a:lnTo>
                  <a:lnTo>
                    <a:pt x="181" y="581"/>
                  </a:lnTo>
                  <a:lnTo>
                    <a:pt x="181" y="583"/>
                  </a:lnTo>
                  <a:lnTo>
                    <a:pt x="179" y="583"/>
                  </a:lnTo>
                  <a:lnTo>
                    <a:pt x="179" y="585"/>
                  </a:lnTo>
                  <a:lnTo>
                    <a:pt x="181" y="587"/>
                  </a:lnTo>
                  <a:lnTo>
                    <a:pt x="183" y="587"/>
                  </a:lnTo>
                  <a:lnTo>
                    <a:pt x="185" y="587"/>
                  </a:lnTo>
                  <a:lnTo>
                    <a:pt x="185" y="589"/>
                  </a:lnTo>
                  <a:lnTo>
                    <a:pt x="187" y="589"/>
                  </a:lnTo>
                  <a:lnTo>
                    <a:pt x="187" y="591"/>
                  </a:lnTo>
                  <a:lnTo>
                    <a:pt x="189" y="593"/>
                  </a:lnTo>
                  <a:lnTo>
                    <a:pt x="189" y="595"/>
                  </a:lnTo>
                  <a:lnTo>
                    <a:pt x="187" y="595"/>
                  </a:lnTo>
                  <a:lnTo>
                    <a:pt x="187" y="593"/>
                  </a:lnTo>
                  <a:lnTo>
                    <a:pt x="185" y="593"/>
                  </a:lnTo>
                  <a:lnTo>
                    <a:pt x="185" y="595"/>
                  </a:lnTo>
                  <a:lnTo>
                    <a:pt x="183" y="595"/>
                  </a:lnTo>
                  <a:lnTo>
                    <a:pt x="183" y="597"/>
                  </a:lnTo>
                  <a:lnTo>
                    <a:pt x="183" y="599"/>
                  </a:lnTo>
                  <a:lnTo>
                    <a:pt x="183" y="601"/>
                  </a:lnTo>
                  <a:lnTo>
                    <a:pt x="183" y="603"/>
                  </a:lnTo>
                  <a:lnTo>
                    <a:pt x="181" y="603"/>
                  </a:lnTo>
                  <a:lnTo>
                    <a:pt x="181" y="605"/>
                  </a:lnTo>
                  <a:lnTo>
                    <a:pt x="181" y="606"/>
                  </a:lnTo>
                  <a:lnTo>
                    <a:pt x="179" y="606"/>
                  </a:lnTo>
                  <a:lnTo>
                    <a:pt x="177" y="606"/>
                  </a:lnTo>
                  <a:lnTo>
                    <a:pt x="177" y="608"/>
                  </a:lnTo>
                  <a:lnTo>
                    <a:pt x="175" y="608"/>
                  </a:lnTo>
                  <a:lnTo>
                    <a:pt x="173" y="608"/>
                  </a:lnTo>
                  <a:lnTo>
                    <a:pt x="171" y="608"/>
                  </a:lnTo>
                  <a:lnTo>
                    <a:pt x="169" y="610"/>
                  </a:lnTo>
                  <a:lnTo>
                    <a:pt x="167" y="610"/>
                  </a:lnTo>
                  <a:lnTo>
                    <a:pt x="165" y="610"/>
                  </a:lnTo>
                  <a:lnTo>
                    <a:pt x="165" y="612"/>
                  </a:lnTo>
                  <a:lnTo>
                    <a:pt x="163" y="612"/>
                  </a:lnTo>
                  <a:lnTo>
                    <a:pt x="163" y="614"/>
                  </a:lnTo>
                  <a:lnTo>
                    <a:pt x="161" y="614"/>
                  </a:lnTo>
                  <a:lnTo>
                    <a:pt x="161" y="616"/>
                  </a:lnTo>
                  <a:lnTo>
                    <a:pt x="159" y="616"/>
                  </a:lnTo>
                  <a:lnTo>
                    <a:pt x="159" y="618"/>
                  </a:lnTo>
                  <a:lnTo>
                    <a:pt x="157" y="618"/>
                  </a:lnTo>
                  <a:lnTo>
                    <a:pt x="157" y="620"/>
                  </a:lnTo>
                  <a:lnTo>
                    <a:pt x="156" y="620"/>
                  </a:lnTo>
                  <a:lnTo>
                    <a:pt x="154" y="620"/>
                  </a:lnTo>
                  <a:lnTo>
                    <a:pt x="154" y="622"/>
                  </a:lnTo>
                  <a:lnTo>
                    <a:pt x="154" y="620"/>
                  </a:lnTo>
                  <a:lnTo>
                    <a:pt x="152" y="620"/>
                  </a:lnTo>
                  <a:lnTo>
                    <a:pt x="150" y="622"/>
                  </a:lnTo>
                  <a:lnTo>
                    <a:pt x="148" y="622"/>
                  </a:lnTo>
                  <a:lnTo>
                    <a:pt x="148" y="624"/>
                  </a:lnTo>
                  <a:lnTo>
                    <a:pt x="148" y="626"/>
                  </a:lnTo>
                  <a:lnTo>
                    <a:pt x="148" y="628"/>
                  </a:lnTo>
                  <a:lnTo>
                    <a:pt x="150" y="628"/>
                  </a:lnTo>
                  <a:lnTo>
                    <a:pt x="152" y="628"/>
                  </a:lnTo>
                  <a:lnTo>
                    <a:pt x="152" y="630"/>
                  </a:lnTo>
                  <a:lnTo>
                    <a:pt x="154" y="630"/>
                  </a:lnTo>
                  <a:lnTo>
                    <a:pt x="156" y="630"/>
                  </a:lnTo>
                  <a:lnTo>
                    <a:pt x="156" y="632"/>
                  </a:lnTo>
                  <a:lnTo>
                    <a:pt x="157" y="632"/>
                  </a:lnTo>
                  <a:lnTo>
                    <a:pt x="157" y="634"/>
                  </a:lnTo>
                  <a:lnTo>
                    <a:pt x="157" y="636"/>
                  </a:lnTo>
                  <a:lnTo>
                    <a:pt x="159" y="636"/>
                  </a:lnTo>
                  <a:lnTo>
                    <a:pt x="159" y="638"/>
                  </a:lnTo>
                  <a:lnTo>
                    <a:pt x="161" y="638"/>
                  </a:lnTo>
                  <a:lnTo>
                    <a:pt x="163" y="638"/>
                  </a:lnTo>
                  <a:lnTo>
                    <a:pt x="163" y="640"/>
                  </a:lnTo>
                  <a:lnTo>
                    <a:pt x="165" y="640"/>
                  </a:lnTo>
                  <a:lnTo>
                    <a:pt x="165" y="642"/>
                  </a:lnTo>
                  <a:lnTo>
                    <a:pt x="165" y="644"/>
                  </a:lnTo>
                  <a:lnTo>
                    <a:pt x="167" y="644"/>
                  </a:lnTo>
                  <a:lnTo>
                    <a:pt x="167" y="646"/>
                  </a:lnTo>
                  <a:lnTo>
                    <a:pt x="165" y="646"/>
                  </a:lnTo>
                  <a:lnTo>
                    <a:pt x="165" y="648"/>
                  </a:lnTo>
                  <a:lnTo>
                    <a:pt x="163" y="648"/>
                  </a:lnTo>
                  <a:lnTo>
                    <a:pt x="163" y="650"/>
                  </a:lnTo>
                  <a:lnTo>
                    <a:pt x="161" y="650"/>
                  </a:lnTo>
                  <a:lnTo>
                    <a:pt x="161" y="652"/>
                  </a:lnTo>
                  <a:lnTo>
                    <a:pt x="161" y="654"/>
                  </a:lnTo>
                  <a:lnTo>
                    <a:pt x="161" y="656"/>
                  </a:lnTo>
                  <a:lnTo>
                    <a:pt x="161" y="658"/>
                  </a:lnTo>
                  <a:lnTo>
                    <a:pt x="159" y="658"/>
                  </a:lnTo>
                  <a:lnTo>
                    <a:pt x="159" y="660"/>
                  </a:lnTo>
                  <a:lnTo>
                    <a:pt x="157" y="660"/>
                  </a:lnTo>
                  <a:lnTo>
                    <a:pt x="157" y="662"/>
                  </a:lnTo>
                  <a:lnTo>
                    <a:pt x="156" y="664"/>
                  </a:lnTo>
                  <a:lnTo>
                    <a:pt x="156" y="666"/>
                  </a:lnTo>
                  <a:lnTo>
                    <a:pt x="154" y="668"/>
                  </a:lnTo>
                  <a:lnTo>
                    <a:pt x="156" y="668"/>
                  </a:lnTo>
                  <a:lnTo>
                    <a:pt x="154" y="668"/>
                  </a:lnTo>
                  <a:lnTo>
                    <a:pt x="154" y="670"/>
                  </a:lnTo>
                  <a:lnTo>
                    <a:pt x="154" y="672"/>
                  </a:lnTo>
                  <a:lnTo>
                    <a:pt x="154" y="673"/>
                  </a:lnTo>
                  <a:lnTo>
                    <a:pt x="152" y="673"/>
                  </a:lnTo>
                  <a:lnTo>
                    <a:pt x="152" y="672"/>
                  </a:lnTo>
                  <a:lnTo>
                    <a:pt x="150" y="672"/>
                  </a:lnTo>
                  <a:lnTo>
                    <a:pt x="148" y="672"/>
                  </a:lnTo>
                  <a:lnTo>
                    <a:pt x="148" y="673"/>
                  </a:lnTo>
                  <a:lnTo>
                    <a:pt x="146" y="673"/>
                  </a:lnTo>
                  <a:lnTo>
                    <a:pt x="146" y="675"/>
                  </a:lnTo>
                  <a:lnTo>
                    <a:pt x="146" y="677"/>
                  </a:lnTo>
                  <a:lnTo>
                    <a:pt x="144" y="677"/>
                  </a:lnTo>
                  <a:lnTo>
                    <a:pt x="144" y="679"/>
                  </a:lnTo>
                  <a:lnTo>
                    <a:pt x="142" y="679"/>
                  </a:lnTo>
                  <a:lnTo>
                    <a:pt x="142" y="681"/>
                  </a:lnTo>
                  <a:lnTo>
                    <a:pt x="140" y="683"/>
                  </a:lnTo>
                  <a:lnTo>
                    <a:pt x="138" y="683"/>
                  </a:lnTo>
                  <a:lnTo>
                    <a:pt x="138" y="685"/>
                  </a:lnTo>
                  <a:lnTo>
                    <a:pt x="138" y="687"/>
                  </a:lnTo>
                  <a:lnTo>
                    <a:pt x="136" y="687"/>
                  </a:lnTo>
                  <a:lnTo>
                    <a:pt x="136" y="689"/>
                  </a:lnTo>
                  <a:lnTo>
                    <a:pt x="138" y="689"/>
                  </a:lnTo>
                  <a:lnTo>
                    <a:pt x="138" y="691"/>
                  </a:lnTo>
                  <a:lnTo>
                    <a:pt x="138" y="693"/>
                  </a:lnTo>
                  <a:lnTo>
                    <a:pt x="138" y="695"/>
                  </a:lnTo>
                  <a:lnTo>
                    <a:pt x="140" y="697"/>
                  </a:lnTo>
                  <a:lnTo>
                    <a:pt x="142" y="697"/>
                  </a:lnTo>
                  <a:lnTo>
                    <a:pt x="140" y="699"/>
                  </a:lnTo>
                  <a:lnTo>
                    <a:pt x="142" y="699"/>
                  </a:lnTo>
                  <a:lnTo>
                    <a:pt x="144" y="699"/>
                  </a:lnTo>
                  <a:lnTo>
                    <a:pt x="146" y="701"/>
                  </a:lnTo>
                  <a:lnTo>
                    <a:pt x="148" y="701"/>
                  </a:lnTo>
                  <a:lnTo>
                    <a:pt x="150" y="701"/>
                  </a:lnTo>
                  <a:lnTo>
                    <a:pt x="150" y="699"/>
                  </a:lnTo>
                  <a:lnTo>
                    <a:pt x="152" y="699"/>
                  </a:lnTo>
                  <a:lnTo>
                    <a:pt x="154" y="699"/>
                  </a:lnTo>
                  <a:lnTo>
                    <a:pt x="156" y="699"/>
                  </a:lnTo>
                  <a:lnTo>
                    <a:pt x="157" y="701"/>
                  </a:lnTo>
                  <a:lnTo>
                    <a:pt x="157" y="703"/>
                  </a:lnTo>
                  <a:lnTo>
                    <a:pt x="159" y="703"/>
                  </a:lnTo>
                  <a:lnTo>
                    <a:pt x="159" y="705"/>
                  </a:lnTo>
                  <a:lnTo>
                    <a:pt x="159" y="707"/>
                  </a:lnTo>
                  <a:lnTo>
                    <a:pt x="161" y="707"/>
                  </a:lnTo>
                  <a:lnTo>
                    <a:pt x="161" y="709"/>
                  </a:lnTo>
                  <a:lnTo>
                    <a:pt x="163" y="709"/>
                  </a:lnTo>
                  <a:lnTo>
                    <a:pt x="163" y="711"/>
                  </a:lnTo>
                  <a:lnTo>
                    <a:pt x="165" y="711"/>
                  </a:lnTo>
                  <a:lnTo>
                    <a:pt x="165" y="713"/>
                  </a:lnTo>
                  <a:lnTo>
                    <a:pt x="167" y="715"/>
                  </a:lnTo>
                  <a:lnTo>
                    <a:pt x="165" y="717"/>
                  </a:lnTo>
                  <a:lnTo>
                    <a:pt x="167" y="717"/>
                  </a:lnTo>
                  <a:lnTo>
                    <a:pt x="167" y="719"/>
                  </a:lnTo>
                  <a:lnTo>
                    <a:pt x="167" y="721"/>
                  </a:lnTo>
                  <a:lnTo>
                    <a:pt x="167" y="723"/>
                  </a:lnTo>
                  <a:lnTo>
                    <a:pt x="169" y="723"/>
                  </a:lnTo>
                  <a:lnTo>
                    <a:pt x="169" y="725"/>
                  </a:lnTo>
                  <a:lnTo>
                    <a:pt x="171" y="725"/>
                  </a:lnTo>
                  <a:lnTo>
                    <a:pt x="169" y="725"/>
                  </a:lnTo>
                  <a:lnTo>
                    <a:pt x="169" y="727"/>
                  </a:lnTo>
                  <a:lnTo>
                    <a:pt x="167" y="727"/>
                  </a:lnTo>
                  <a:lnTo>
                    <a:pt x="167" y="729"/>
                  </a:lnTo>
                  <a:lnTo>
                    <a:pt x="167" y="731"/>
                  </a:lnTo>
                  <a:lnTo>
                    <a:pt x="165" y="731"/>
                  </a:lnTo>
                  <a:lnTo>
                    <a:pt x="165" y="733"/>
                  </a:lnTo>
                  <a:lnTo>
                    <a:pt x="165" y="735"/>
                  </a:lnTo>
                  <a:lnTo>
                    <a:pt x="165" y="737"/>
                  </a:lnTo>
                  <a:lnTo>
                    <a:pt x="165" y="739"/>
                  </a:lnTo>
                  <a:lnTo>
                    <a:pt x="165" y="740"/>
                  </a:lnTo>
                  <a:lnTo>
                    <a:pt x="165" y="742"/>
                  </a:lnTo>
                  <a:lnTo>
                    <a:pt x="163" y="744"/>
                  </a:lnTo>
                  <a:lnTo>
                    <a:pt x="163" y="746"/>
                  </a:lnTo>
                  <a:lnTo>
                    <a:pt x="163" y="748"/>
                  </a:lnTo>
                  <a:lnTo>
                    <a:pt x="165" y="748"/>
                  </a:lnTo>
                  <a:lnTo>
                    <a:pt x="163" y="748"/>
                  </a:lnTo>
                  <a:lnTo>
                    <a:pt x="165" y="748"/>
                  </a:lnTo>
                  <a:lnTo>
                    <a:pt x="165" y="750"/>
                  </a:lnTo>
                  <a:lnTo>
                    <a:pt x="165" y="752"/>
                  </a:lnTo>
                  <a:lnTo>
                    <a:pt x="165" y="754"/>
                  </a:lnTo>
                  <a:lnTo>
                    <a:pt x="165" y="756"/>
                  </a:lnTo>
                  <a:lnTo>
                    <a:pt x="163" y="756"/>
                  </a:lnTo>
                  <a:lnTo>
                    <a:pt x="163" y="758"/>
                  </a:lnTo>
                  <a:lnTo>
                    <a:pt x="163" y="756"/>
                  </a:lnTo>
                  <a:lnTo>
                    <a:pt x="161" y="756"/>
                  </a:lnTo>
                  <a:lnTo>
                    <a:pt x="161" y="754"/>
                  </a:lnTo>
                  <a:lnTo>
                    <a:pt x="159" y="754"/>
                  </a:lnTo>
                  <a:lnTo>
                    <a:pt x="157" y="754"/>
                  </a:lnTo>
                  <a:lnTo>
                    <a:pt x="157" y="752"/>
                  </a:lnTo>
                  <a:lnTo>
                    <a:pt x="156" y="752"/>
                  </a:lnTo>
                  <a:lnTo>
                    <a:pt x="156" y="754"/>
                  </a:lnTo>
                  <a:lnTo>
                    <a:pt x="156" y="756"/>
                  </a:lnTo>
                  <a:lnTo>
                    <a:pt x="156" y="758"/>
                  </a:lnTo>
                  <a:lnTo>
                    <a:pt x="154" y="758"/>
                  </a:lnTo>
                  <a:lnTo>
                    <a:pt x="154" y="756"/>
                  </a:lnTo>
                  <a:lnTo>
                    <a:pt x="152" y="756"/>
                  </a:lnTo>
                  <a:lnTo>
                    <a:pt x="150" y="756"/>
                  </a:lnTo>
                  <a:lnTo>
                    <a:pt x="150" y="754"/>
                  </a:lnTo>
                  <a:lnTo>
                    <a:pt x="148" y="754"/>
                  </a:lnTo>
                  <a:lnTo>
                    <a:pt x="146" y="754"/>
                  </a:lnTo>
                  <a:lnTo>
                    <a:pt x="146" y="756"/>
                  </a:lnTo>
                  <a:lnTo>
                    <a:pt x="144" y="756"/>
                  </a:lnTo>
                  <a:lnTo>
                    <a:pt x="142" y="756"/>
                  </a:lnTo>
                  <a:lnTo>
                    <a:pt x="142" y="758"/>
                  </a:lnTo>
                  <a:lnTo>
                    <a:pt x="142" y="756"/>
                  </a:lnTo>
                  <a:lnTo>
                    <a:pt x="140" y="756"/>
                  </a:lnTo>
                  <a:lnTo>
                    <a:pt x="138" y="756"/>
                  </a:lnTo>
                  <a:lnTo>
                    <a:pt x="138" y="758"/>
                  </a:lnTo>
                  <a:lnTo>
                    <a:pt x="138" y="760"/>
                  </a:lnTo>
                  <a:lnTo>
                    <a:pt x="136" y="760"/>
                  </a:lnTo>
                  <a:lnTo>
                    <a:pt x="134" y="760"/>
                  </a:lnTo>
                  <a:lnTo>
                    <a:pt x="134" y="758"/>
                  </a:lnTo>
                  <a:lnTo>
                    <a:pt x="134" y="760"/>
                  </a:lnTo>
                  <a:lnTo>
                    <a:pt x="132" y="760"/>
                  </a:lnTo>
                  <a:lnTo>
                    <a:pt x="132" y="758"/>
                  </a:lnTo>
                  <a:lnTo>
                    <a:pt x="132" y="760"/>
                  </a:lnTo>
                  <a:lnTo>
                    <a:pt x="130" y="760"/>
                  </a:lnTo>
                  <a:lnTo>
                    <a:pt x="132" y="760"/>
                  </a:lnTo>
                  <a:lnTo>
                    <a:pt x="132" y="762"/>
                  </a:lnTo>
                  <a:lnTo>
                    <a:pt x="130" y="764"/>
                  </a:lnTo>
                  <a:lnTo>
                    <a:pt x="130" y="766"/>
                  </a:lnTo>
                  <a:lnTo>
                    <a:pt x="128" y="766"/>
                  </a:lnTo>
                  <a:lnTo>
                    <a:pt x="126" y="766"/>
                  </a:lnTo>
                  <a:lnTo>
                    <a:pt x="124" y="766"/>
                  </a:lnTo>
                  <a:lnTo>
                    <a:pt x="122" y="766"/>
                  </a:lnTo>
                  <a:lnTo>
                    <a:pt x="120" y="766"/>
                  </a:lnTo>
                  <a:lnTo>
                    <a:pt x="118" y="766"/>
                  </a:lnTo>
                  <a:lnTo>
                    <a:pt x="118" y="768"/>
                  </a:lnTo>
                  <a:lnTo>
                    <a:pt x="118" y="770"/>
                  </a:lnTo>
                  <a:lnTo>
                    <a:pt x="116" y="772"/>
                  </a:lnTo>
                  <a:lnTo>
                    <a:pt x="116" y="774"/>
                  </a:lnTo>
                  <a:lnTo>
                    <a:pt x="116" y="776"/>
                  </a:lnTo>
                  <a:lnTo>
                    <a:pt x="116" y="778"/>
                  </a:lnTo>
                  <a:lnTo>
                    <a:pt x="118" y="778"/>
                  </a:lnTo>
                  <a:lnTo>
                    <a:pt x="116" y="780"/>
                  </a:lnTo>
                  <a:lnTo>
                    <a:pt x="116" y="782"/>
                  </a:lnTo>
                  <a:lnTo>
                    <a:pt x="116" y="780"/>
                  </a:lnTo>
                  <a:lnTo>
                    <a:pt x="114" y="780"/>
                  </a:lnTo>
                  <a:lnTo>
                    <a:pt x="112" y="780"/>
                  </a:lnTo>
                  <a:lnTo>
                    <a:pt x="110" y="780"/>
                  </a:lnTo>
                  <a:lnTo>
                    <a:pt x="110" y="782"/>
                  </a:lnTo>
                  <a:lnTo>
                    <a:pt x="110" y="784"/>
                  </a:lnTo>
                  <a:lnTo>
                    <a:pt x="112" y="784"/>
                  </a:lnTo>
                  <a:lnTo>
                    <a:pt x="110" y="786"/>
                  </a:lnTo>
                  <a:lnTo>
                    <a:pt x="110" y="788"/>
                  </a:lnTo>
                  <a:lnTo>
                    <a:pt x="112" y="788"/>
                  </a:lnTo>
                  <a:lnTo>
                    <a:pt x="112" y="790"/>
                  </a:lnTo>
                  <a:lnTo>
                    <a:pt x="110" y="790"/>
                  </a:lnTo>
                  <a:lnTo>
                    <a:pt x="110" y="792"/>
                  </a:lnTo>
                  <a:lnTo>
                    <a:pt x="112" y="792"/>
                  </a:lnTo>
                  <a:lnTo>
                    <a:pt x="112" y="794"/>
                  </a:lnTo>
                  <a:lnTo>
                    <a:pt x="112" y="796"/>
                  </a:lnTo>
                  <a:lnTo>
                    <a:pt x="112" y="798"/>
                  </a:lnTo>
                  <a:lnTo>
                    <a:pt x="112" y="800"/>
                  </a:lnTo>
                  <a:lnTo>
                    <a:pt x="112" y="802"/>
                  </a:lnTo>
                  <a:lnTo>
                    <a:pt x="114" y="802"/>
                  </a:lnTo>
                  <a:lnTo>
                    <a:pt x="114" y="804"/>
                  </a:lnTo>
                  <a:lnTo>
                    <a:pt x="112" y="804"/>
                  </a:lnTo>
                  <a:lnTo>
                    <a:pt x="114" y="804"/>
                  </a:lnTo>
                  <a:lnTo>
                    <a:pt x="112" y="806"/>
                  </a:lnTo>
                  <a:lnTo>
                    <a:pt x="112" y="807"/>
                  </a:lnTo>
                  <a:lnTo>
                    <a:pt x="112" y="809"/>
                  </a:lnTo>
                  <a:lnTo>
                    <a:pt x="110" y="809"/>
                  </a:lnTo>
                  <a:lnTo>
                    <a:pt x="108" y="809"/>
                  </a:lnTo>
                  <a:lnTo>
                    <a:pt x="108" y="811"/>
                  </a:lnTo>
                  <a:lnTo>
                    <a:pt x="108" y="813"/>
                  </a:lnTo>
                  <a:lnTo>
                    <a:pt x="106" y="813"/>
                  </a:lnTo>
                  <a:lnTo>
                    <a:pt x="106" y="815"/>
                  </a:lnTo>
                  <a:lnTo>
                    <a:pt x="106" y="817"/>
                  </a:lnTo>
                  <a:lnTo>
                    <a:pt x="104" y="817"/>
                  </a:lnTo>
                  <a:lnTo>
                    <a:pt x="104" y="819"/>
                  </a:lnTo>
                  <a:lnTo>
                    <a:pt x="102" y="819"/>
                  </a:lnTo>
                  <a:lnTo>
                    <a:pt x="100" y="819"/>
                  </a:lnTo>
                  <a:lnTo>
                    <a:pt x="100" y="817"/>
                  </a:lnTo>
                  <a:lnTo>
                    <a:pt x="98" y="817"/>
                  </a:lnTo>
                  <a:lnTo>
                    <a:pt x="96" y="817"/>
                  </a:lnTo>
                  <a:lnTo>
                    <a:pt x="94" y="817"/>
                  </a:lnTo>
                  <a:lnTo>
                    <a:pt x="94" y="815"/>
                  </a:lnTo>
                  <a:lnTo>
                    <a:pt x="92" y="815"/>
                  </a:lnTo>
                  <a:lnTo>
                    <a:pt x="90" y="815"/>
                  </a:lnTo>
                  <a:lnTo>
                    <a:pt x="90" y="813"/>
                  </a:lnTo>
                  <a:lnTo>
                    <a:pt x="90" y="811"/>
                  </a:lnTo>
                  <a:lnTo>
                    <a:pt x="88" y="813"/>
                  </a:lnTo>
                  <a:lnTo>
                    <a:pt x="88" y="815"/>
                  </a:lnTo>
                  <a:lnTo>
                    <a:pt x="88" y="817"/>
                  </a:lnTo>
                  <a:lnTo>
                    <a:pt x="87" y="817"/>
                  </a:lnTo>
                  <a:lnTo>
                    <a:pt x="87" y="819"/>
                  </a:lnTo>
                  <a:lnTo>
                    <a:pt x="87" y="821"/>
                  </a:lnTo>
                  <a:lnTo>
                    <a:pt x="85" y="821"/>
                  </a:lnTo>
                  <a:lnTo>
                    <a:pt x="85" y="819"/>
                  </a:lnTo>
                  <a:lnTo>
                    <a:pt x="85" y="817"/>
                  </a:lnTo>
                  <a:lnTo>
                    <a:pt x="85" y="815"/>
                  </a:lnTo>
                  <a:lnTo>
                    <a:pt x="83" y="815"/>
                  </a:lnTo>
                  <a:lnTo>
                    <a:pt x="83" y="817"/>
                  </a:lnTo>
                  <a:lnTo>
                    <a:pt x="83" y="819"/>
                  </a:lnTo>
                  <a:lnTo>
                    <a:pt x="81" y="819"/>
                  </a:lnTo>
                  <a:lnTo>
                    <a:pt x="79" y="819"/>
                  </a:lnTo>
                  <a:lnTo>
                    <a:pt x="79" y="821"/>
                  </a:lnTo>
                  <a:lnTo>
                    <a:pt x="79" y="823"/>
                  </a:lnTo>
                  <a:lnTo>
                    <a:pt x="79" y="825"/>
                  </a:lnTo>
                  <a:lnTo>
                    <a:pt x="79" y="827"/>
                  </a:lnTo>
                  <a:lnTo>
                    <a:pt x="79" y="829"/>
                  </a:lnTo>
                  <a:lnTo>
                    <a:pt x="79" y="831"/>
                  </a:lnTo>
                  <a:lnTo>
                    <a:pt x="77" y="831"/>
                  </a:lnTo>
                  <a:lnTo>
                    <a:pt x="75" y="833"/>
                  </a:lnTo>
                  <a:lnTo>
                    <a:pt x="73" y="833"/>
                  </a:lnTo>
                  <a:lnTo>
                    <a:pt x="73" y="831"/>
                  </a:lnTo>
                  <a:lnTo>
                    <a:pt x="71" y="831"/>
                  </a:lnTo>
                  <a:lnTo>
                    <a:pt x="69" y="831"/>
                  </a:lnTo>
                  <a:lnTo>
                    <a:pt x="67" y="831"/>
                  </a:lnTo>
                  <a:lnTo>
                    <a:pt x="67" y="829"/>
                  </a:lnTo>
                  <a:lnTo>
                    <a:pt x="65" y="829"/>
                  </a:lnTo>
                  <a:lnTo>
                    <a:pt x="63" y="829"/>
                  </a:lnTo>
                  <a:lnTo>
                    <a:pt x="61" y="827"/>
                  </a:lnTo>
                  <a:lnTo>
                    <a:pt x="59" y="827"/>
                  </a:lnTo>
                  <a:lnTo>
                    <a:pt x="57" y="827"/>
                  </a:lnTo>
                  <a:lnTo>
                    <a:pt x="55" y="827"/>
                  </a:lnTo>
                  <a:lnTo>
                    <a:pt x="55" y="825"/>
                  </a:lnTo>
                  <a:lnTo>
                    <a:pt x="53" y="825"/>
                  </a:lnTo>
                  <a:lnTo>
                    <a:pt x="51" y="823"/>
                  </a:lnTo>
                  <a:lnTo>
                    <a:pt x="49" y="823"/>
                  </a:lnTo>
                  <a:lnTo>
                    <a:pt x="47" y="823"/>
                  </a:lnTo>
                  <a:lnTo>
                    <a:pt x="47" y="821"/>
                  </a:lnTo>
                  <a:lnTo>
                    <a:pt x="45" y="821"/>
                  </a:lnTo>
                  <a:lnTo>
                    <a:pt x="45" y="819"/>
                  </a:lnTo>
                  <a:lnTo>
                    <a:pt x="43" y="819"/>
                  </a:lnTo>
                  <a:lnTo>
                    <a:pt x="41" y="819"/>
                  </a:lnTo>
                  <a:lnTo>
                    <a:pt x="39" y="819"/>
                  </a:lnTo>
                  <a:lnTo>
                    <a:pt x="37" y="819"/>
                  </a:lnTo>
                  <a:lnTo>
                    <a:pt x="35" y="819"/>
                  </a:lnTo>
                  <a:lnTo>
                    <a:pt x="35" y="817"/>
                  </a:lnTo>
                  <a:lnTo>
                    <a:pt x="33" y="817"/>
                  </a:lnTo>
                  <a:lnTo>
                    <a:pt x="31" y="817"/>
                  </a:lnTo>
                  <a:lnTo>
                    <a:pt x="29" y="817"/>
                  </a:lnTo>
                  <a:lnTo>
                    <a:pt x="29" y="815"/>
                  </a:lnTo>
                  <a:lnTo>
                    <a:pt x="27" y="815"/>
                  </a:lnTo>
                  <a:lnTo>
                    <a:pt x="25" y="815"/>
                  </a:lnTo>
                  <a:lnTo>
                    <a:pt x="23" y="815"/>
                  </a:lnTo>
                  <a:lnTo>
                    <a:pt x="23" y="817"/>
                  </a:lnTo>
                  <a:lnTo>
                    <a:pt x="21" y="817"/>
                  </a:lnTo>
                  <a:lnTo>
                    <a:pt x="19" y="817"/>
                  </a:lnTo>
                  <a:lnTo>
                    <a:pt x="18" y="817"/>
                  </a:lnTo>
                  <a:lnTo>
                    <a:pt x="16" y="817"/>
                  </a:lnTo>
                  <a:lnTo>
                    <a:pt x="16" y="815"/>
                  </a:lnTo>
                  <a:lnTo>
                    <a:pt x="14" y="815"/>
                  </a:lnTo>
                  <a:lnTo>
                    <a:pt x="12" y="815"/>
                  </a:lnTo>
                  <a:lnTo>
                    <a:pt x="12" y="817"/>
                  </a:lnTo>
                  <a:lnTo>
                    <a:pt x="10" y="817"/>
                  </a:lnTo>
                  <a:lnTo>
                    <a:pt x="8" y="817"/>
                  </a:lnTo>
                  <a:lnTo>
                    <a:pt x="8" y="819"/>
                  </a:lnTo>
                  <a:lnTo>
                    <a:pt x="8" y="821"/>
                  </a:lnTo>
                  <a:lnTo>
                    <a:pt x="8" y="823"/>
                  </a:lnTo>
                  <a:lnTo>
                    <a:pt x="6" y="825"/>
                  </a:lnTo>
                  <a:lnTo>
                    <a:pt x="4" y="825"/>
                  </a:lnTo>
                  <a:lnTo>
                    <a:pt x="2" y="827"/>
                  </a:lnTo>
                  <a:lnTo>
                    <a:pt x="2" y="825"/>
                  </a:lnTo>
                  <a:lnTo>
                    <a:pt x="2" y="823"/>
                  </a:lnTo>
                  <a:lnTo>
                    <a:pt x="0" y="823"/>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8" name="Freeform 50">
              <a:extLst>
                <a:ext uri="{FF2B5EF4-FFF2-40B4-BE49-F238E27FC236}">
                  <a16:creationId xmlns:a16="http://schemas.microsoft.com/office/drawing/2014/main" xmlns="" id="{00000000-0008-0000-0800-00001D000000}"/>
                </a:ext>
              </a:extLst>
            </xdr:cNvPr>
            <xdr:cNvSpPr>
              <a:spLocks/>
            </xdr:cNvSpPr>
          </xdr:nvSpPr>
          <xdr:spPr bwMode="auto">
            <a:xfrm>
              <a:off x="3189288" y="4860925"/>
              <a:ext cx="563563" cy="1192213"/>
            </a:xfrm>
            <a:custGeom>
              <a:avLst/>
              <a:gdLst>
                <a:gd name="T0" fmla="*/ 335 w 355"/>
                <a:gd name="T1" fmla="*/ 729 h 751"/>
                <a:gd name="T2" fmla="*/ 315 w 355"/>
                <a:gd name="T3" fmla="*/ 714 h 751"/>
                <a:gd name="T4" fmla="*/ 296 w 355"/>
                <a:gd name="T5" fmla="*/ 700 h 751"/>
                <a:gd name="T6" fmla="*/ 276 w 355"/>
                <a:gd name="T7" fmla="*/ 708 h 751"/>
                <a:gd name="T8" fmla="*/ 252 w 355"/>
                <a:gd name="T9" fmla="*/ 712 h 751"/>
                <a:gd name="T10" fmla="*/ 229 w 355"/>
                <a:gd name="T11" fmla="*/ 716 h 751"/>
                <a:gd name="T12" fmla="*/ 215 w 355"/>
                <a:gd name="T13" fmla="*/ 737 h 751"/>
                <a:gd name="T14" fmla="*/ 205 w 355"/>
                <a:gd name="T15" fmla="*/ 745 h 751"/>
                <a:gd name="T16" fmla="*/ 193 w 355"/>
                <a:gd name="T17" fmla="*/ 737 h 751"/>
                <a:gd name="T18" fmla="*/ 181 w 355"/>
                <a:gd name="T19" fmla="*/ 714 h 751"/>
                <a:gd name="T20" fmla="*/ 166 w 355"/>
                <a:gd name="T21" fmla="*/ 710 h 751"/>
                <a:gd name="T22" fmla="*/ 154 w 355"/>
                <a:gd name="T23" fmla="*/ 720 h 751"/>
                <a:gd name="T24" fmla="*/ 134 w 355"/>
                <a:gd name="T25" fmla="*/ 718 h 751"/>
                <a:gd name="T26" fmla="*/ 114 w 355"/>
                <a:gd name="T27" fmla="*/ 714 h 751"/>
                <a:gd name="T28" fmla="*/ 104 w 355"/>
                <a:gd name="T29" fmla="*/ 712 h 751"/>
                <a:gd name="T30" fmla="*/ 95 w 355"/>
                <a:gd name="T31" fmla="*/ 708 h 751"/>
                <a:gd name="T32" fmla="*/ 83 w 355"/>
                <a:gd name="T33" fmla="*/ 692 h 751"/>
                <a:gd name="T34" fmla="*/ 81 w 355"/>
                <a:gd name="T35" fmla="*/ 680 h 751"/>
                <a:gd name="T36" fmla="*/ 77 w 355"/>
                <a:gd name="T37" fmla="*/ 666 h 751"/>
                <a:gd name="T38" fmla="*/ 63 w 355"/>
                <a:gd name="T39" fmla="*/ 662 h 751"/>
                <a:gd name="T40" fmla="*/ 47 w 355"/>
                <a:gd name="T41" fmla="*/ 660 h 751"/>
                <a:gd name="T42" fmla="*/ 28 w 355"/>
                <a:gd name="T43" fmla="*/ 655 h 751"/>
                <a:gd name="T44" fmla="*/ 20 w 355"/>
                <a:gd name="T45" fmla="*/ 639 h 751"/>
                <a:gd name="T46" fmla="*/ 22 w 355"/>
                <a:gd name="T47" fmla="*/ 623 h 751"/>
                <a:gd name="T48" fmla="*/ 24 w 355"/>
                <a:gd name="T49" fmla="*/ 609 h 751"/>
                <a:gd name="T50" fmla="*/ 24 w 355"/>
                <a:gd name="T51" fmla="*/ 599 h 751"/>
                <a:gd name="T52" fmla="*/ 26 w 355"/>
                <a:gd name="T53" fmla="*/ 584 h 751"/>
                <a:gd name="T54" fmla="*/ 28 w 355"/>
                <a:gd name="T55" fmla="*/ 576 h 751"/>
                <a:gd name="T56" fmla="*/ 28 w 355"/>
                <a:gd name="T57" fmla="*/ 562 h 751"/>
                <a:gd name="T58" fmla="*/ 31 w 355"/>
                <a:gd name="T59" fmla="*/ 552 h 751"/>
                <a:gd name="T60" fmla="*/ 35 w 355"/>
                <a:gd name="T61" fmla="*/ 538 h 751"/>
                <a:gd name="T62" fmla="*/ 35 w 355"/>
                <a:gd name="T63" fmla="*/ 521 h 751"/>
                <a:gd name="T64" fmla="*/ 33 w 355"/>
                <a:gd name="T65" fmla="*/ 497 h 751"/>
                <a:gd name="T66" fmla="*/ 29 w 355"/>
                <a:gd name="T67" fmla="*/ 479 h 751"/>
                <a:gd name="T68" fmla="*/ 26 w 355"/>
                <a:gd name="T69" fmla="*/ 465 h 751"/>
                <a:gd name="T70" fmla="*/ 16 w 355"/>
                <a:gd name="T71" fmla="*/ 450 h 751"/>
                <a:gd name="T72" fmla="*/ 6 w 355"/>
                <a:gd name="T73" fmla="*/ 440 h 751"/>
                <a:gd name="T74" fmla="*/ 2 w 355"/>
                <a:gd name="T75" fmla="*/ 420 h 751"/>
                <a:gd name="T76" fmla="*/ 2 w 355"/>
                <a:gd name="T77" fmla="*/ 412 h 751"/>
                <a:gd name="T78" fmla="*/ 8 w 355"/>
                <a:gd name="T79" fmla="*/ 400 h 751"/>
                <a:gd name="T80" fmla="*/ 10 w 355"/>
                <a:gd name="T81" fmla="*/ 385 h 751"/>
                <a:gd name="T82" fmla="*/ 10 w 355"/>
                <a:gd name="T83" fmla="*/ 363 h 751"/>
                <a:gd name="T84" fmla="*/ 14 w 355"/>
                <a:gd name="T85" fmla="*/ 353 h 751"/>
                <a:gd name="T86" fmla="*/ 20 w 355"/>
                <a:gd name="T87" fmla="*/ 335 h 751"/>
                <a:gd name="T88" fmla="*/ 22 w 355"/>
                <a:gd name="T89" fmla="*/ 320 h 751"/>
                <a:gd name="T90" fmla="*/ 28 w 355"/>
                <a:gd name="T91" fmla="*/ 300 h 751"/>
                <a:gd name="T92" fmla="*/ 31 w 355"/>
                <a:gd name="T93" fmla="*/ 282 h 751"/>
                <a:gd name="T94" fmla="*/ 29 w 355"/>
                <a:gd name="T95" fmla="*/ 260 h 751"/>
                <a:gd name="T96" fmla="*/ 35 w 355"/>
                <a:gd name="T97" fmla="*/ 241 h 751"/>
                <a:gd name="T98" fmla="*/ 28 w 355"/>
                <a:gd name="T99" fmla="*/ 219 h 751"/>
                <a:gd name="T100" fmla="*/ 14 w 355"/>
                <a:gd name="T101" fmla="*/ 205 h 751"/>
                <a:gd name="T102" fmla="*/ 12 w 355"/>
                <a:gd name="T103" fmla="*/ 193 h 751"/>
                <a:gd name="T104" fmla="*/ 18 w 355"/>
                <a:gd name="T105" fmla="*/ 166 h 751"/>
                <a:gd name="T106" fmla="*/ 18 w 355"/>
                <a:gd name="T107" fmla="*/ 154 h 751"/>
                <a:gd name="T108" fmla="*/ 22 w 355"/>
                <a:gd name="T109" fmla="*/ 126 h 751"/>
                <a:gd name="T110" fmla="*/ 31 w 355"/>
                <a:gd name="T111" fmla="*/ 93 h 751"/>
                <a:gd name="T112" fmla="*/ 35 w 355"/>
                <a:gd name="T113" fmla="*/ 61 h 751"/>
                <a:gd name="T114" fmla="*/ 29 w 355"/>
                <a:gd name="T115" fmla="*/ 44 h 751"/>
                <a:gd name="T116" fmla="*/ 33 w 355"/>
                <a:gd name="T117" fmla="*/ 26 h 751"/>
                <a:gd name="T118" fmla="*/ 31 w 355"/>
                <a:gd name="T119" fmla="*/ 6 h 7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355" h="751">
                  <a:moveTo>
                    <a:pt x="355" y="743"/>
                  </a:moveTo>
                  <a:lnTo>
                    <a:pt x="355" y="741"/>
                  </a:lnTo>
                  <a:lnTo>
                    <a:pt x="353" y="741"/>
                  </a:lnTo>
                  <a:lnTo>
                    <a:pt x="351" y="741"/>
                  </a:lnTo>
                  <a:lnTo>
                    <a:pt x="349" y="741"/>
                  </a:lnTo>
                  <a:lnTo>
                    <a:pt x="349" y="739"/>
                  </a:lnTo>
                  <a:lnTo>
                    <a:pt x="347" y="739"/>
                  </a:lnTo>
                  <a:lnTo>
                    <a:pt x="345" y="737"/>
                  </a:lnTo>
                  <a:lnTo>
                    <a:pt x="345" y="735"/>
                  </a:lnTo>
                  <a:lnTo>
                    <a:pt x="343" y="735"/>
                  </a:lnTo>
                  <a:lnTo>
                    <a:pt x="341" y="735"/>
                  </a:lnTo>
                  <a:lnTo>
                    <a:pt x="341" y="733"/>
                  </a:lnTo>
                  <a:lnTo>
                    <a:pt x="339" y="733"/>
                  </a:lnTo>
                  <a:lnTo>
                    <a:pt x="339" y="731"/>
                  </a:lnTo>
                  <a:lnTo>
                    <a:pt x="337" y="731"/>
                  </a:lnTo>
                  <a:lnTo>
                    <a:pt x="335" y="731"/>
                  </a:lnTo>
                  <a:lnTo>
                    <a:pt x="335" y="729"/>
                  </a:lnTo>
                  <a:lnTo>
                    <a:pt x="333" y="729"/>
                  </a:lnTo>
                  <a:lnTo>
                    <a:pt x="331" y="729"/>
                  </a:lnTo>
                  <a:lnTo>
                    <a:pt x="331" y="727"/>
                  </a:lnTo>
                  <a:lnTo>
                    <a:pt x="329" y="727"/>
                  </a:lnTo>
                  <a:lnTo>
                    <a:pt x="329" y="726"/>
                  </a:lnTo>
                  <a:lnTo>
                    <a:pt x="327" y="724"/>
                  </a:lnTo>
                  <a:lnTo>
                    <a:pt x="325" y="724"/>
                  </a:lnTo>
                  <a:lnTo>
                    <a:pt x="325" y="722"/>
                  </a:lnTo>
                  <a:lnTo>
                    <a:pt x="323" y="722"/>
                  </a:lnTo>
                  <a:lnTo>
                    <a:pt x="323" y="720"/>
                  </a:lnTo>
                  <a:lnTo>
                    <a:pt x="321" y="720"/>
                  </a:lnTo>
                  <a:lnTo>
                    <a:pt x="321" y="718"/>
                  </a:lnTo>
                  <a:lnTo>
                    <a:pt x="319" y="718"/>
                  </a:lnTo>
                  <a:lnTo>
                    <a:pt x="317" y="718"/>
                  </a:lnTo>
                  <a:lnTo>
                    <a:pt x="317" y="716"/>
                  </a:lnTo>
                  <a:lnTo>
                    <a:pt x="315" y="716"/>
                  </a:lnTo>
                  <a:lnTo>
                    <a:pt x="315" y="714"/>
                  </a:lnTo>
                  <a:lnTo>
                    <a:pt x="313" y="714"/>
                  </a:lnTo>
                  <a:lnTo>
                    <a:pt x="313" y="712"/>
                  </a:lnTo>
                  <a:lnTo>
                    <a:pt x="311" y="712"/>
                  </a:lnTo>
                  <a:lnTo>
                    <a:pt x="309" y="712"/>
                  </a:lnTo>
                  <a:lnTo>
                    <a:pt x="309" y="710"/>
                  </a:lnTo>
                  <a:lnTo>
                    <a:pt x="307" y="710"/>
                  </a:lnTo>
                  <a:lnTo>
                    <a:pt x="307" y="708"/>
                  </a:lnTo>
                  <a:lnTo>
                    <a:pt x="305" y="708"/>
                  </a:lnTo>
                  <a:lnTo>
                    <a:pt x="305" y="706"/>
                  </a:lnTo>
                  <a:lnTo>
                    <a:pt x="304" y="706"/>
                  </a:lnTo>
                  <a:lnTo>
                    <a:pt x="304" y="704"/>
                  </a:lnTo>
                  <a:lnTo>
                    <a:pt x="302" y="704"/>
                  </a:lnTo>
                  <a:lnTo>
                    <a:pt x="300" y="704"/>
                  </a:lnTo>
                  <a:lnTo>
                    <a:pt x="300" y="702"/>
                  </a:lnTo>
                  <a:lnTo>
                    <a:pt x="298" y="702"/>
                  </a:lnTo>
                  <a:lnTo>
                    <a:pt x="298" y="700"/>
                  </a:lnTo>
                  <a:lnTo>
                    <a:pt x="296" y="700"/>
                  </a:lnTo>
                  <a:lnTo>
                    <a:pt x="294" y="698"/>
                  </a:lnTo>
                  <a:lnTo>
                    <a:pt x="292" y="698"/>
                  </a:lnTo>
                  <a:lnTo>
                    <a:pt x="290" y="696"/>
                  </a:lnTo>
                  <a:lnTo>
                    <a:pt x="288" y="698"/>
                  </a:lnTo>
                  <a:lnTo>
                    <a:pt x="286" y="698"/>
                  </a:lnTo>
                  <a:lnTo>
                    <a:pt x="286" y="700"/>
                  </a:lnTo>
                  <a:lnTo>
                    <a:pt x="284" y="700"/>
                  </a:lnTo>
                  <a:lnTo>
                    <a:pt x="286" y="700"/>
                  </a:lnTo>
                  <a:lnTo>
                    <a:pt x="286" y="702"/>
                  </a:lnTo>
                  <a:lnTo>
                    <a:pt x="286" y="704"/>
                  </a:lnTo>
                  <a:lnTo>
                    <a:pt x="284" y="704"/>
                  </a:lnTo>
                  <a:lnTo>
                    <a:pt x="282" y="704"/>
                  </a:lnTo>
                  <a:lnTo>
                    <a:pt x="282" y="706"/>
                  </a:lnTo>
                  <a:lnTo>
                    <a:pt x="280" y="706"/>
                  </a:lnTo>
                  <a:lnTo>
                    <a:pt x="278" y="706"/>
                  </a:lnTo>
                  <a:lnTo>
                    <a:pt x="278" y="708"/>
                  </a:lnTo>
                  <a:lnTo>
                    <a:pt x="276" y="708"/>
                  </a:lnTo>
                  <a:lnTo>
                    <a:pt x="276" y="710"/>
                  </a:lnTo>
                  <a:lnTo>
                    <a:pt x="274" y="708"/>
                  </a:lnTo>
                  <a:lnTo>
                    <a:pt x="272" y="708"/>
                  </a:lnTo>
                  <a:lnTo>
                    <a:pt x="272" y="710"/>
                  </a:lnTo>
                  <a:lnTo>
                    <a:pt x="270" y="710"/>
                  </a:lnTo>
                  <a:lnTo>
                    <a:pt x="268" y="710"/>
                  </a:lnTo>
                  <a:lnTo>
                    <a:pt x="266" y="710"/>
                  </a:lnTo>
                  <a:lnTo>
                    <a:pt x="264" y="710"/>
                  </a:lnTo>
                  <a:lnTo>
                    <a:pt x="262" y="710"/>
                  </a:lnTo>
                  <a:lnTo>
                    <a:pt x="262" y="712"/>
                  </a:lnTo>
                  <a:lnTo>
                    <a:pt x="260" y="712"/>
                  </a:lnTo>
                  <a:lnTo>
                    <a:pt x="258" y="710"/>
                  </a:lnTo>
                  <a:lnTo>
                    <a:pt x="256" y="712"/>
                  </a:lnTo>
                  <a:lnTo>
                    <a:pt x="254" y="712"/>
                  </a:lnTo>
                  <a:lnTo>
                    <a:pt x="254" y="714"/>
                  </a:lnTo>
                  <a:lnTo>
                    <a:pt x="252" y="714"/>
                  </a:lnTo>
                  <a:lnTo>
                    <a:pt x="252" y="712"/>
                  </a:lnTo>
                  <a:lnTo>
                    <a:pt x="250" y="712"/>
                  </a:lnTo>
                  <a:lnTo>
                    <a:pt x="248" y="712"/>
                  </a:lnTo>
                  <a:lnTo>
                    <a:pt x="246" y="712"/>
                  </a:lnTo>
                  <a:lnTo>
                    <a:pt x="246" y="710"/>
                  </a:lnTo>
                  <a:lnTo>
                    <a:pt x="244" y="710"/>
                  </a:lnTo>
                  <a:lnTo>
                    <a:pt x="242" y="710"/>
                  </a:lnTo>
                  <a:lnTo>
                    <a:pt x="240" y="710"/>
                  </a:lnTo>
                  <a:lnTo>
                    <a:pt x="240" y="712"/>
                  </a:lnTo>
                  <a:lnTo>
                    <a:pt x="238" y="712"/>
                  </a:lnTo>
                  <a:lnTo>
                    <a:pt x="236" y="712"/>
                  </a:lnTo>
                  <a:lnTo>
                    <a:pt x="235" y="712"/>
                  </a:lnTo>
                  <a:lnTo>
                    <a:pt x="235" y="714"/>
                  </a:lnTo>
                  <a:lnTo>
                    <a:pt x="233" y="714"/>
                  </a:lnTo>
                  <a:lnTo>
                    <a:pt x="233" y="712"/>
                  </a:lnTo>
                  <a:lnTo>
                    <a:pt x="233" y="714"/>
                  </a:lnTo>
                  <a:lnTo>
                    <a:pt x="231" y="714"/>
                  </a:lnTo>
                  <a:lnTo>
                    <a:pt x="229" y="716"/>
                  </a:lnTo>
                  <a:lnTo>
                    <a:pt x="229" y="718"/>
                  </a:lnTo>
                  <a:lnTo>
                    <a:pt x="229" y="720"/>
                  </a:lnTo>
                  <a:lnTo>
                    <a:pt x="227" y="720"/>
                  </a:lnTo>
                  <a:lnTo>
                    <a:pt x="227" y="722"/>
                  </a:lnTo>
                  <a:lnTo>
                    <a:pt x="227" y="724"/>
                  </a:lnTo>
                  <a:lnTo>
                    <a:pt x="227" y="726"/>
                  </a:lnTo>
                  <a:lnTo>
                    <a:pt x="225" y="726"/>
                  </a:lnTo>
                  <a:lnTo>
                    <a:pt x="225" y="727"/>
                  </a:lnTo>
                  <a:lnTo>
                    <a:pt x="225" y="729"/>
                  </a:lnTo>
                  <a:lnTo>
                    <a:pt x="223" y="729"/>
                  </a:lnTo>
                  <a:lnTo>
                    <a:pt x="221" y="729"/>
                  </a:lnTo>
                  <a:lnTo>
                    <a:pt x="221" y="731"/>
                  </a:lnTo>
                  <a:lnTo>
                    <a:pt x="219" y="731"/>
                  </a:lnTo>
                  <a:lnTo>
                    <a:pt x="219" y="733"/>
                  </a:lnTo>
                  <a:lnTo>
                    <a:pt x="217" y="733"/>
                  </a:lnTo>
                  <a:lnTo>
                    <a:pt x="217" y="735"/>
                  </a:lnTo>
                  <a:lnTo>
                    <a:pt x="215" y="737"/>
                  </a:lnTo>
                  <a:lnTo>
                    <a:pt x="215" y="739"/>
                  </a:lnTo>
                  <a:lnTo>
                    <a:pt x="215" y="741"/>
                  </a:lnTo>
                  <a:lnTo>
                    <a:pt x="215" y="743"/>
                  </a:lnTo>
                  <a:lnTo>
                    <a:pt x="215" y="745"/>
                  </a:lnTo>
                  <a:lnTo>
                    <a:pt x="215" y="747"/>
                  </a:lnTo>
                  <a:lnTo>
                    <a:pt x="213" y="747"/>
                  </a:lnTo>
                  <a:lnTo>
                    <a:pt x="213" y="749"/>
                  </a:lnTo>
                  <a:lnTo>
                    <a:pt x="211" y="749"/>
                  </a:lnTo>
                  <a:lnTo>
                    <a:pt x="211" y="751"/>
                  </a:lnTo>
                  <a:lnTo>
                    <a:pt x="209" y="751"/>
                  </a:lnTo>
                  <a:lnTo>
                    <a:pt x="209" y="749"/>
                  </a:lnTo>
                  <a:lnTo>
                    <a:pt x="207" y="749"/>
                  </a:lnTo>
                  <a:lnTo>
                    <a:pt x="205" y="749"/>
                  </a:lnTo>
                  <a:lnTo>
                    <a:pt x="203" y="749"/>
                  </a:lnTo>
                  <a:lnTo>
                    <a:pt x="203" y="747"/>
                  </a:lnTo>
                  <a:lnTo>
                    <a:pt x="205" y="747"/>
                  </a:lnTo>
                  <a:lnTo>
                    <a:pt x="205" y="745"/>
                  </a:lnTo>
                  <a:lnTo>
                    <a:pt x="205" y="743"/>
                  </a:lnTo>
                  <a:lnTo>
                    <a:pt x="203" y="743"/>
                  </a:lnTo>
                  <a:lnTo>
                    <a:pt x="203" y="745"/>
                  </a:lnTo>
                  <a:lnTo>
                    <a:pt x="201" y="745"/>
                  </a:lnTo>
                  <a:lnTo>
                    <a:pt x="199" y="745"/>
                  </a:lnTo>
                  <a:lnTo>
                    <a:pt x="199" y="743"/>
                  </a:lnTo>
                  <a:lnTo>
                    <a:pt x="201" y="743"/>
                  </a:lnTo>
                  <a:lnTo>
                    <a:pt x="201" y="741"/>
                  </a:lnTo>
                  <a:lnTo>
                    <a:pt x="201" y="739"/>
                  </a:lnTo>
                  <a:lnTo>
                    <a:pt x="203" y="739"/>
                  </a:lnTo>
                  <a:lnTo>
                    <a:pt x="201" y="737"/>
                  </a:lnTo>
                  <a:lnTo>
                    <a:pt x="199" y="737"/>
                  </a:lnTo>
                  <a:lnTo>
                    <a:pt x="199" y="735"/>
                  </a:lnTo>
                  <a:lnTo>
                    <a:pt x="197" y="735"/>
                  </a:lnTo>
                  <a:lnTo>
                    <a:pt x="195" y="735"/>
                  </a:lnTo>
                  <a:lnTo>
                    <a:pt x="195" y="737"/>
                  </a:lnTo>
                  <a:lnTo>
                    <a:pt x="193" y="737"/>
                  </a:lnTo>
                  <a:lnTo>
                    <a:pt x="193" y="735"/>
                  </a:lnTo>
                  <a:lnTo>
                    <a:pt x="193" y="733"/>
                  </a:lnTo>
                  <a:lnTo>
                    <a:pt x="193" y="731"/>
                  </a:lnTo>
                  <a:lnTo>
                    <a:pt x="193" y="729"/>
                  </a:lnTo>
                  <a:lnTo>
                    <a:pt x="193" y="727"/>
                  </a:lnTo>
                  <a:lnTo>
                    <a:pt x="191" y="727"/>
                  </a:lnTo>
                  <a:lnTo>
                    <a:pt x="191" y="726"/>
                  </a:lnTo>
                  <a:lnTo>
                    <a:pt x="189" y="724"/>
                  </a:lnTo>
                  <a:lnTo>
                    <a:pt x="189" y="722"/>
                  </a:lnTo>
                  <a:lnTo>
                    <a:pt x="187" y="722"/>
                  </a:lnTo>
                  <a:lnTo>
                    <a:pt x="187" y="720"/>
                  </a:lnTo>
                  <a:lnTo>
                    <a:pt x="187" y="718"/>
                  </a:lnTo>
                  <a:lnTo>
                    <a:pt x="187" y="716"/>
                  </a:lnTo>
                  <a:lnTo>
                    <a:pt x="185" y="716"/>
                  </a:lnTo>
                  <a:lnTo>
                    <a:pt x="183" y="716"/>
                  </a:lnTo>
                  <a:lnTo>
                    <a:pt x="183" y="714"/>
                  </a:lnTo>
                  <a:lnTo>
                    <a:pt x="181" y="714"/>
                  </a:lnTo>
                  <a:lnTo>
                    <a:pt x="181" y="712"/>
                  </a:lnTo>
                  <a:lnTo>
                    <a:pt x="179" y="712"/>
                  </a:lnTo>
                  <a:lnTo>
                    <a:pt x="179" y="714"/>
                  </a:lnTo>
                  <a:lnTo>
                    <a:pt x="177" y="714"/>
                  </a:lnTo>
                  <a:lnTo>
                    <a:pt x="177" y="716"/>
                  </a:lnTo>
                  <a:lnTo>
                    <a:pt x="175" y="716"/>
                  </a:lnTo>
                  <a:lnTo>
                    <a:pt x="173" y="716"/>
                  </a:lnTo>
                  <a:lnTo>
                    <a:pt x="173" y="714"/>
                  </a:lnTo>
                  <a:lnTo>
                    <a:pt x="173" y="712"/>
                  </a:lnTo>
                  <a:lnTo>
                    <a:pt x="171" y="712"/>
                  </a:lnTo>
                  <a:lnTo>
                    <a:pt x="169" y="714"/>
                  </a:lnTo>
                  <a:lnTo>
                    <a:pt x="169" y="716"/>
                  </a:lnTo>
                  <a:lnTo>
                    <a:pt x="167" y="716"/>
                  </a:lnTo>
                  <a:lnTo>
                    <a:pt x="167" y="714"/>
                  </a:lnTo>
                  <a:lnTo>
                    <a:pt x="167" y="712"/>
                  </a:lnTo>
                  <a:lnTo>
                    <a:pt x="167" y="710"/>
                  </a:lnTo>
                  <a:lnTo>
                    <a:pt x="166" y="710"/>
                  </a:lnTo>
                  <a:lnTo>
                    <a:pt x="166" y="712"/>
                  </a:lnTo>
                  <a:lnTo>
                    <a:pt x="166" y="714"/>
                  </a:lnTo>
                  <a:lnTo>
                    <a:pt x="166" y="716"/>
                  </a:lnTo>
                  <a:lnTo>
                    <a:pt x="164" y="716"/>
                  </a:lnTo>
                  <a:lnTo>
                    <a:pt x="162" y="716"/>
                  </a:lnTo>
                  <a:lnTo>
                    <a:pt x="162" y="718"/>
                  </a:lnTo>
                  <a:lnTo>
                    <a:pt x="160" y="718"/>
                  </a:lnTo>
                  <a:lnTo>
                    <a:pt x="160" y="716"/>
                  </a:lnTo>
                  <a:lnTo>
                    <a:pt x="160" y="714"/>
                  </a:lnTo>
                  <a:lnTo>
                    <a:pt x="160" y="712"/>
                  </a:lnTo>
                  <a:lnTo>
                    <a:pt x="158" y="712"/>
                  </a:lnTo>
                  <a:lnTo>
                    <a:pt x="158" y="714"/>
                  </a:lnTo>
                  <a:lnTo>
                    <a:pt x="156" y="714"/>
                  </a:lnTo>
                  <a:lnTo>
                    <a:pt x="156" y="716"/>
                  </a:lnTo>
                  <a:lnTo>
                    <a:pt x="156" y="718"/>
                  </a:lnTo>
                  <a:lnTo>
                    <a:pt x="154" y="718"/>
                  </a:lnTo>
                  <a:lnTo>
                    <a:pt x="154" y="720"/>
                  </a:lnTo>
                  <a:lnTo>
                    <a:pt x="152" y="720"/>
                  </a:lnTo>
                  <a:lnTo>
                    <a:pt x="150" y="720"/>
                  </a:lnTo>
                  <a:lnTo>
                    <a:pt x="148" y="720"/>
                  </a:lnTo>
                  <a:lnTo>
                    <a:pt x="148" y="718"/>
                  </a:lnTo>
                  <a:lnTo>
                    <a:pt x="146" y="718"/>
                  </a:lnTo>
                  <a:lnTo>
                    <a:pt x="146" y="716"/>
                  </a:lnTo>
                  <a:lnTo>
                    <a:pt x="144" y="716"/>
                  </a:lnTo>
                  <a:lnTo>
                    <a:pt x="144" y="714"/>
                  </a:lnTo>
                  <a:lnTo>
                    <a:pt x="142" y="714"/>
                  </a:lnTo>
                  <a:lnTo>
                    <a:pt x="140" y="714"/>
                  </a:lnTo>
                  <a:lnTo>
                    <a:pt x="140" y="716"/>
                  </a:lnTo>
                  <a:lnTo>
                    <a:pt x="138" y="716"/>
                  </a:lnTo>
                  <a:lnTo>
                    <a:pt x="140" y="716"/>
                  </a:lnTo>
                  <a:lnTo>
                    <a:pt x="140" y="718"/>
                  </a:lnTo>
                  <a:lnTo>
                    <a:pt x="138" y="718"/>
                  </a:lnTo>
                  <a:lnTo>
                    <a:pt x="136" y="718"/>
                  </a:lnTo>
                  <a:lnTo>
                    <a:pt x="134" y="718"/>
                  </a:lnTo>
                  <a:lnTo>
                    <a:pt x="132" y="718"/>
                  </a:lnTo>
                  <a:lnTo>
                    <a:pt x="132" y="716"/>
                  </a:lnTo>
                  <a:lnTo>
                    <a:pt x="132" y="714"/>
                  </a:lnTo>
                  <a:lnTo>
                    <a:pt x="130" y="714"/>
                  </a:lnTo>
                  <a:lnTo>
                    <a:pt x="128" y="714"/>
                  </a:lnTo>
                  <a:lnTo>
                    <a:pt x="126" y="716"/>
                  </a:lnTo>
                  <a:lnTo>
                    <a:pt x="124" y="716"/>
                  </a:lnTo>
                  <a:lnTo>
                    <a:pt x="124" y="718"/>
                  </a:lnTo>
                  <a:lnTo>
                    <a:pt x="122" y="718"/>
                  </a:lnTo>
                  <a:lnTo>
                    <a:pt x="120" y="718"/>
                  </a:lnTo>
                  <a:lnTo>
                    <a:pt x="120" y="716"/>
                  </a:lnTo>
                  <a:lnTo>
                    <a:pt x="120" y="714"/>
                  </a:lnTo>
                  <a:lnTo>
                    <a:pt x="118" y="714"/>
                  </a:lnTo>
                  <a:lnTo>
                    <a:pt x="118" y="716"/>
                  </a:lnTo>
                  <a:lnTo>
                    <a:pt x="116" y="716"/>
                  </a:lnTo>
                  <a:lnTo>
                    <a:pt x="114" y="716"/>
                  </a:lnTo>
                  <a:lnTo>
                    <a:pt x="114" y="714"/>
                  </a:lnTo>
                  <a:lnTo>
                    <a:pt x="114" y="712"/>
                  </a:lnTo>
                  <a:lnTo>
                    <a:pt x="112" y="712"/>
                  </a:lnTo>
                  <a:lnTo>
                    <a:pt x="110" y="712"/>
                  </a:lnTo>
                  <a:lnTo>
                    <a:pt x="110" y="714"/>
                  </a:lnTo>
                  <a:lnTo>
                    <a:pt x="110" y="716"/>
                  </a:lnTo>
                  <a:lnTo>
                    <a:pt x="112" y="716"/>
                  </a:lnTo>
                  <a:lnTo>
                    <a:pt x="112" y="718"/>
                  </a:lnTo>
                  <a:lnTo>
                    <a:pt x="110" y="718"/>
                  </a:lnTo>
                  <a:lnTo>
                    <a:pt x="108" y="718"/>
                  </a:lnTo>
                  <a:lnTo>
                    <a:pt x="106" y="718"/>
                  </a:lnTo>
                  <a:lnTo>
                    <a:pt x="106" y="716"/>
                  </a:lnTo>
                  <a:lnTo>
                    <a:pt x="106" y="714"/>
                  </a:lnTo>
                  <a:lnTo>
                    <a:pt x="106" y="712"/>
                  </a:lnTo>
                  <a:lnTo>
                    <a:pt x="104" y="710"/>
                  </a:lnTo>
                  <a:lnTo>
                    <a:pt x="104" y="712"/>
                  </a:lnTo>
                  <a:lnTo>
                    <a:pt x="102" y="712"/>
                  </a:lnTo>
                  <a:lnTo>
                    <a:pt x="104" y="712"/>
                  </a:lnTo>
                  <a:lnTo>
                    <a:pt x="104" y="714"/>
                  </a:lnTo>
                  <a:lnTo>
                    <a:pt x="104" y="716"/>
                  </a:lnTo>
                  <a:lnTo>
                    <a:pt x="104" y="718"/>
                  </a:lnTo>
                  <a:lnTo>
                    <a:pt x="102" y="718"/>
                  </a:lnTo>
                  <a:lnTo>
                    <a:pt x="102" y="720"/>
                  </a:lnTo>
                  <a:lnTo>
                    <a:pt x="100" y="720"/>
                  </a:lnTo>
                  <a:lnTo>
                    <a:pt x="98" y="720"/>
                  </a:lnTo>
                  <a:lnTo>
                    <a:pt x="98" y="718"/>
                  </a:lnTo>
                  <a:lnTo>
                    <a:pt x="98" y="716"/>
                  </a:lnTo>
                  <a:lnTo>
                    <a:pt x="97" y="716"/>
                  </a:lnTo>
                  <a:lnTo>
                    <a:pt x="97" y="714"/>
                  </a:lnTo>
                  <a:lnTo>
                    <a:pt x="97" y="712"/>
                  </a:lnTo>
                  <a:lnTo>
                    <a:pt x="95" y="712"/>
                  </a:lnTo>
                  <a:lnTo>
                    <a:pt x="95" y="710"/>
                  </a:lnTo>
                  <a:lnTo>
                    <a:pt x="93" y="710"/>
                  </a:lnTo>
                  <a:lnTo>
                    <a:pt x="95" y="710"/>
                  </a:lnTo>
                  <a:lnTo>
                    <a:pt x="95" y="708"/>
                  </a:lnTo>
                  <a:lnTo>
                    <a:pt x="95" y="706"/>
                  </a:lnTo>
                  <a:lnTo>
                    <a:pt x="95" y="704"/>
                  </a:lnTo>
                  <a:lnTo>
                    <a:pt x="95" y="702"/>
                  </a:lnTo>
                  <a:lnTo>
                    <a:pt x="95" y="700"/>
                  </a:lnTo>
                  <a:lnTo>
                    <a:pt x="97" y="698"/>
                  </a:lnTo>
                  <a:lnTo>
                    <a:pt x="95" y="698"/>
                  </a:lnTo>
                  <a:lnTo>
                    <a:pt x="95" y="696"/>
                  </a:lnTo>
                  <a:lnTo>
                    <a:pt x="93" y="696"/>
                  </a:lnTo>
                  <a:lnTo>
                    <a:pt x="93" y="694"/>
                  </a:lnTo>
                  <a:lnTo>
                    <a:pt x="93" y="692"/>
                  </a:lnTo>
                  <a:lnTo>
                    <a:pt x="93" y="690"/>
                  </a:lnTo>
                  <a:lnTo>
                    <a:pt x="91" y="690"/>
                  </a:lnTo>
                  <a:lnTo>
                    <a:pt x="89" y="690"/>
                  </a:lnTo>
                  <a:lnTo>
                    <a:pt x="87" y="690"/>
                  </a:lnTo>
                  <a:lnTo>
                    <a:pt x="85" y="690"/>
                  </a:lnTo>
                  <a:lnTo>
                    <a:pt x="85" y="692"/>
                  </a:lnTo>
                  <a:lnTo>
                    <a:pt x="83" y="692"/>
                  </a:lnTo>
                  <a:lnTo>
                    <a:pt x="83" y="690"/>
                  </a:lnTo>
                  <a:lnTo>
                    <a:pt x="81" y="690"/>
                  </a:lnTo>
                  <a:lnTo>
                    <a:pt x="81" y="688"/>
                  </a:lnTo>
                  <a:lnTo>
                    <a:pt x="81" y="686"/>
                  </a:lnTo>
                  <a:lnTo>
                    <a:pt x="81" y="684"/>
                  </a:lnTo>
                  <a:lnTo>
                    <a:pt x="81" y="682"/>
                  </a:lnTo>
                  <a:lnTo>
                    <a:pt x="83" y="682"/>
                  </a:lnTo>
                  <a:lnTo>
                    <a:pt x="83" y="680"/>
                  </a:lnTo>
                  <a:lnTo>
                    <a:pt x="85" y="680"/>
                  </a:lnTo>
                  <a:lnTo>
                    <a:pt x="85" y="678"/>
                  </a:lnTo>
                  <a:lnTo>
                    <a:pt x="87" y="678"/>
                  </a:lnTo>
                  <a:lnTo>
                    <a:pt x="87" y="676"/>
                  </a:lnTo>
                  <a:lnTo>
                    <a:pt x="85" y="676"/>
                  </a:lnTo>
                  <a:lnTo>
                    <a:pt x="83" y="676"/>
                  </a:lnTo>
                  <a:lnTo>
                    <a:pt x="83" y="678"/>
                  </a:lnTo>
                  <a:lnTo>
                    <a:pt x="81" y="678"/>
                  </a:lnTo>
                  <a:lnTo>
                    <a:pt x="81" y="680"/>
                  </a:lnTo>
                  <a:lnTo>
                    <a:pt x="81" y="678"/>
                  </a:lnTo>
                  <a:lnTo>
                    <a:pt x="79" y="678"/>
                  </a:lnTo>
                  <a:lnTo>
                    <a:pt x="77" y="678"/>
                  </a:lnTo>
                  <a:lnTo>
                    <a:pt x="77" y="676"/>
                  </a:lnTo>
                  <a:lnTo>
                    <a:pt x="79" y="676"/>
                  </a:lnTo>
                  <a:lnTo>
                    <a:pt x="79" y="674"/>
                  </a:lnTo>
                  <a:lnTo>
                    <a:pt x="79" y="672"/>
                  </a:lnTo>
                  <a:lnTo>
                    <a:pt x="79" y="670"/>
                  </a:lnTo>
                  <a:lnTo>
                    <a:pt x="81" y="670"/>
                  </a:lnTo>
                  <a:lnTo>
                    <a:pt x="81" y="668"/>
                  </a:lnTo>
                  <a:lnTo>
                    <a:pt x="81" y="666"/>
                  </a:lnTo>
                  <a:lnTo>
                    <a:pt x="79" y="666"/>
                  </a:lnTo>
                  <a:lnTo>
                    <a:pt x="79" y="664"/>
                  </a:lnTo>
                  <a:lnTo>
                    <a:pt x="77" y="664"/>
                  </a:lnTo>
                  <a:lnTo>
                    <a:pt x="77" y="666"/>
                  </a:lnTo>
                  <a:lnTo>
                    <a:pt x="75" y="666"/>
                  </a:lnTo>
                  <a:lnTo>
                    <a:pt x="77" y="666"/>
                  </a:lnTo>
                  <a:lnTo>
                    <a:pt x="77" y="668"/>
                  </a:lnTo>
                  <a:lnTo>
                    <a:pt x="75" y="668"/>
                  </a:lnTo>
                  <a:lnTo>
                    <a:pt x="73" y="668"/>
                  </a:lnTo>
                  <a:lnTo>
                    <a:pt x="71" y="668"/>
                  </a:lnTo>
                  <a:lnTo>
                    <a:pt x="71" y="670"/>
                  </a:lnTo>
                  <a:lnTo>
                    <a:pt x="69" y="670"/>
                  </a:lnTo>
                  <a:lnTo>
                    <a:pt x="69" y="668"/>
                  </a:lnTo>
                  <a:lnTo>
                    <a:pt x="69" y="666"/>
                  </a:lnTo>
                  <a:lnTo>
                    <a:pt x="67" y="666"/>
                  </a:lnTo>
                  <a:lnTo>
                    <a:pt x="67" y="668"/>
                  </a:lnTo>
                  <a:lnTo>
                    <a:pt x="65" y="668"/>
                  </a:lnTo>
                  <a:lnTo>
                    <a:pt x="65" y="666"/>
                  </a:lnTo>
                  <a:lnTo>
                    <a:pt x="65" y="664"/>
                  </a:lnTo>
                  <a:lnTo>
                    <a:pt x="67" y="664"/>
                  </a:lnTo>
                  <a:lnTo>
                    <a:pt x="67" y="662"/>
                  </a:lnTo>
                  <a:lnTo>
                    <a:pt x="65" y="662"/>
                  </a:lnTo>
                  <a:lnTo>
                    <a:pt x="63" y="662"/>
                  </a:lnTo>
                  <a:lnTo>
                    <a:pt x="63" y="660"/>
                  </a:lnTo>
                  <a:lnTo>
                    <a:pt x="61" y="660"/>
                  </a:lnTo>
                  <a:lnTo>
                    <a:pt x="59" y="660"/>
                  </a:lnTo>
                  <a:lnTo>
                    <a:pt x="59" y="662"/>
                  </a:lnTo>
                  <a:lnTo>
                    <a:pt x="61" y="662"/>
                  </a:lnTo>
                  <a:lnTo>
                    <a:pt x="59" y="662"/>
                  </a:lnTo>
                  <a:lnTo>
                    <a:pt x="57" y="660"/>
                  </a:lnTo>
                  <a:lnTo>
                    <a:pt x="59" y="660"/>
                  </a:lnTo>
                  <a:lnTo>
                    <a:pt x="59" y="659"/>
                  </a:lnTo>
                  <a:lnTo>
                    <a:pt x="57" y="659"/>
                  </a:lnTo>
                  <a:lnTo>
                    <a:pt x="55" y="659"/>
                  </a:lnTo>
                  <a:lnTo>
                    <a:pt x="53" y="659"/>
                  </a:lnTo>
                  <a:lnTo>
                    <a:pt x="53" y="660"/>
                  </a:lnTo>
                  <a:lnTo>
                    <a:pt x="53" y="659"/>
                  </a:lnTo>
                  <a:lnTo>
                    <a:pt x="51" y="659"/>
                  </a:lnTo>
                  <a:lnTo>
                    <a:pt x="49" y="660"/>
                  </a:lnTo>
                  <a:lnTo>
                    <a:pt x="47" y="660"/>
                  </a:lnTo>
                  <a:lnTo>
                    <a:pt x="45" y="660"/>
                  </a:lnTo>
                  <a:lnTo>
                    <a:pt x="45" y="662"/>
                  </a:lnTo>
                  <a:lnTo>
                    <a:pt x="43" y="662"/>
                  </a:lnTo>
                  <a:lnTo>
                    <a:pt x="41" y="662"/>
                  </a:lnTo>
                  <a:lnTo>
                    <a:pt x="39" y="662"/>
                  </a:lnTo>
                  <a:lnTo>
                    <a:pt x="39" y="660"/>
                  </a:lnTo>
                  <a:lnTo>
                    <a:pt x="37" y="660"/>
                  </a:lnTo>
                  <a:lnTo>
                    <a:pt x="35" y="660"/>
                  </a:lnTo>
                  <a:lnTo>
                    <a:pt x="35" y="662"/>
                  </a:lnTo>
                  <a:lnTo>
                    <a:pt x="33" y="662"/>
                  </a:lnTo>
                  <a:lnTo>
                    <a:pt x="33" y="660"/>
                  </a:lnTo>
                  <a:lnTo>
                    <a:pt x="31" y="660"/>
                  </a:lnTo>
                  <a:lnTo>
                    <a:pt x="31" y="659"/>
                  </a:lnTo>
                  <a:lnTo>
                    <a:pt x="29" y="659"/>
                  </a:lnTo>
                  <a:lnTo>
                    <a:pt x="28" y="659"/>
                  </a:lnTo>
                  <a:lnTo>
                    <a:pt x="28" y="657"/>
                  </a:lnTo>
                  <a:lnTo>
                    <a:pt x="28" y="655"/>
                  </a:lnTo>
                  <a:lnTo>
                    <a:pt x="26" y="655"/>
                  </a:lnTo>
                  <a:lnTo>
                    <a:pt x="26" y="653"/>
                  </a:lnTo>
                  <a:lnTo>
                    <a:pt x="26" y="651"/>
                  </a:lnTo>
                  <a:lnTo>
                    <a:pt x="26" y="649"/>
                  </a:lnTo>
                  <a:lnTo>
                    <a:pt x="24" y="649"/>
                  </a:lnTo>
                  <a:lnTo>
                    <a:pt x="22" y="649"/>
                  </a:lnTo>
                  <a:lnTo>
                    <a:pt x="24" y="647"/>
                  </a:lnTo>
                  <a:lnTo>
                    <a:pt x="22" y="647"/>
                  </a:lnTo>
                  <a:lnTo>
                    <a:pt x="20" y="647"/>
                  </a:lnTo>
                  <a:lnTo>
                    <a:pt x="20" y="645"/>
                  </a:lnTo>
                  <a:lnTo>
                    <a:pt x="18" y="643"/>
                  </a:lnTo>
                  <a:lnTo>
                    <a:pt x="20" y="643"/>
                  </a:lnTo>
                  <a:lnTo>
                    <a:pt x="22" y="643"/>
                  </a:lnTo>
                  <a:lnTo>
                    <a:pt x="20" y="643"/>
                  </a:lnTo>
                  <a:lnTo>
                    <a:pt x="20" y="641"/>
                  </a:lnTo>
                  <a:lnTo>
                    <a:pt x="22" y="639"/>
                  </a:lnTo>
                  <a:lnTo>
                    <a:pt x="20" y="639"/>
                  </a:lnTo>
                  <a:lnTo>
                    <a:pt x="20" y="637"/>
                  </a:lnTo>
                  <a:lnTo>
                    <a:pt x="20" y="635"/>
                  </a:lnTo>
                  <a:lnTo>
                    <a:pt x="20" y="637"/>
                  </a:lnTo>
                  <a:lnTo>
                    <a:pt x="22" y="637"/>
                  </a:lnTo>
                  <a:lnTo>
                    <a:pt x="22" y="635"/>
                  </a:lnTo>
                  <a:lnTo>
                    <a:pt x="20" y="635"/>
                  </a:lnTo>
                  <a:lnTo>
                    <a:pt x="20" y="633"/>
                  </a:lnTo>
                  <a:lnTo>
                    <a:pt x="20" y="631"/>
                  </a:lnTo>
                  <a:lnTo>
                    <a:pt x="22" y="631"/>
                  </a:lnTo>
                  <a:lnTo>
                    <a:pt x="20" y="631"/>
                  </a:lnTo>
                  <a:lnTo>
                    <a:pt x="22" y="629"/>
                  </a:lnTo>
                  <a:lnTo>
                    <a:pt x="24" y="629"/>
                  </a:lnTo>
                  <a:lnTo>
                    <a:pt x="24" y="627"/>
                  </a:lnTo>
                  <a:lnTo>
                    <a:pt x="22" y="627"/>
                  </a:lnTo>
                  <a:lnTo>
                    <a:pt x="22" y="625"/>
                  </a:lnTo>
                  <a:lnTo>
                    <a:pt x="24" y="623"/>
                  </a:lnTo>
                  <a:lnTo>
                    <a:pt x="22" y="623"/>
                  </a:lnTo>
                  <a:lnTo>
                    <a:pt x="20" y="621"/>
                  </a:lnTo>
                  <a:lnTo>
                    <a:pt x="22" y="621"/>
                  </a:lnTo>
                  <a:lnTo>
                    <a:pt x="22" y="619"/>
                  </a:lnTo>
                  <a:lnTo>
                    <a:pt x="24" y="619"/>
                  </a:lnTo>
                  <a:lnTo>
                    <a:pt x="26" y="619"/>
                  </a:lnTo>
                  <a:lnTo>
                    <a:pt x="24" y="619"/>
                  </a:lnTo>
                  <a:lnTo>
                    <a:pt x="24" y="617"/>
                  </a:lnTo>
                  <a:lnTo>
                    <a:pt x="26" y="617"/>
                  </a:lnTo>
                  <a:lnTo>
                    <a:pt x="24" y="617"/>
                  </a:lnTo>
                  <a:lnTo>
                    <a:pt x="24" y="615"/>
                  </a:lnTo>
                  <a:lnTo>
                    <a:pt x="22" y="615"/>
                  </a:lnTo>
                  <a:lnTo>
                    <a:pt x="22" y="613"/>
                  </a:lnTo>
                  <a:lnTo>
                    <a:pt x="22" y="611"/>
                  </a:lnTo>
                  <a:lnTo>
                    <a:pt x="22" y="613"/>
                  </a:lnTo>
                  <a:lnTo>
                    <a:pt x="22" y="611"/>
                  </a:lnTo>
                  <a:lnTo>
                    <a:pt x="24" y="611"/>
                  </a:lnTo>
                  <a:lnTo>
                    <a:pt x="24" y="609"/>
                  </a:lnTo>
                  <a:lnTo>
                    <a:pt x="22" y="609"/>
                  </a:lnTo>
                  <a:lnTo>
                    <a:pt x="22" y="607"/>
                  </a:lnTo>
                  <a:lnTo>
                    <a:pt x="22" y="605"/>
                  </a:lnTo>
                  <a:lnTo>
                    <a:pt x="20" y="605"/>
                  </a:lnTo>
                  <a:lnTo>
                    <a:pt x="20" y="603"/>
                  </a:lnTo>
                  <a:lnTo>
                    <a:pt x="20" y="605"/>
                  </a:lnTo>
                  <a:lnTo>
                    <a:pt x="22" y="605"/>
                  </a:lnTo>
                  <a:lnTo>
                    <a:pt x="22" y="603"/>
                  </a:lnTo>
                  <a:lnTo>
                    <a:pt x="20" y="603"/>
                  </a:lnTo>
                  <a:lnTo>
                    <a:pt x="22" y="603"/>
                  </a:lnTo>
                  <a:lnTo>
                    <a:pt x="24" y="603"/>
                  </a:lnTo>
                  <a:lnTo>
                    <a:pt x="22" y="601"/>
                  </a:lnTo>
                  <a:lnTo>
                    <a:pt x="24" y="601"/>
                  </a:lnTo>
                  <a:lnTo>
                    <a:pt x="22" y="601"/>
                  </a:lnTo>
                  <a:lnTo>
                    <a:pt x="22" y="599"/>
                  </a:lnTo>
                  <a:lnTo>
                    <a:pt x="22" y="597"/>
                  </a:lnTo>
                  <a:lnTo>
                    <a:pt x="24" y="599"/>
                  </a:lnTo>
                  <a:lnTo>
                    <a:pt x="24" y="597"/>
                  </a:lnTo>
                  <a:lnTo>
                    <a:pt x="24" y="595"/>
                  </a:lnTo>
                  <a:lnTo>
                    <a:pt x="22" y="595"/>
                  </a:lnTo>
                  <a:lnTo>
                    <a:pt x="24" y="595"/>
                  </a:lnTo>
                  <a:lnTo>
                    <a:pt x="24" y="593"/>
                  </a:lnTo>
                  <a:lnTo>
                    <a:pt x="26" y="593"/>
                  </a:lnTo>
                  <a:lnTo>
                    <a:pt x="26" y="592"/>
                  </a:lnTo>
                  <a:lnTo>
                    <a:pt x="28" y="592"/>
                  </a:lnTo>
                  <a:lnTo>
                    <a:pt x="28" y="590"/>
                  </a:lnTo>
                  <a:lnTo>
                    <a:pt x="28" y="588"/>
                  </a:lnTo>
                  <a:lnTo>
                    <a:pt x="26" y="588"/>
                  </a:lnTo>
                  <a:lnTo>
                    <a:pt x="26" y="586"/>
                  </a:lnTo>
                  <a:lnTo>
                    <a:pt x="28" y="586"/>
                  </a:lnTo>
                  <a:lnTo>
                    <a:pt x="26" y="586"/>
                  </a:lnTo>
                  <a:lnTo>
                    <a:pt x="28" y="586"/>
                  </a:lnTo>
                  <a:lnTo>
                    <a:pt x="28" y="584"/>
                  </a:lnTo>
                  <a:lnTo>
                    <a:pt x="26" y="584"/>
                  </a:lnTo>
                  <a:lnTo>
                    <a:pt x="26" y="582"/>
                  </a:lnTo>
                  <a:lnTo>
                    <a:pt x="26" y="580"/>
                  </a:lnTo>
                  <a:lnTo>
                    <a:pt x="26" y="582"/>
                  </a:lnTo>
                  <a:lnTo>
                    <a:pt x="26" y="580"/>
                  </a:lnTo>
                  <a:lnTo>
                    <a:pt x="24" y="580"/>
                  </a:lnTo>
                  <a:lnTo>
                    <a:pt x="24" y="578"/>
                  </a:lnTo>
                  <a:lnTo>
                    <a:pt x="22" y="578"/>
                  </a:lnTo>
                  <a:lnTo>
                    <a:pt x="24" y="578"/>
                  </a:lnTo>
                  <a:lnTo>
                    <a:pt x="22" y="578"/>
                  </a:lnTo>
                  <a:lnTo>
                    <a:pt x="24" y="578"/>
                  </a:lnTo>
                  <a:lnTo>
                    <a:pt x="22" y="578"/>
                  </a:lnTo>
                  <a:lnTo>
                    <a:pt x="24" y="578"/>
                  </a:lnTo>
                  <a:lnTo>
                    <a:pt x="26" y="578"/>
                  </a:lnTo>
                  <a:lnTo>
                    <a:pt x="24" y="578"/>
                  </a:lnTo>
                  <a:lnTo>
                    <a:pt x="26" y="578"/>
                  </a:lnTo>
                  <a:lnTo>
                    <a:pt x="28" y="578"/>
                  </a:lnTo>
                  <a:lnTo>
                    <a:pt x="28" y="576"/>
                  </a:lnTo>
                  <a:lnTo>
                    <a:pt x="29" y="576"/>
                  </a:lnTo>
                  <a:lnTo>
                    <a:pt x="28" y="574"/>
                  </a:lnTo>
                  <a:lnTo>
                    <a:pt x="28" y="572"/>
                  </a:lnTo>
                  <a:lnTo>
                    <a:pt x="26" y="572"/>
                  </a:lnTo>
                  <a:lnTo>
                    <a:pt x="28" y="572"/>
                  </a:lnTo>
                  <a:lnTo>
                    <a:pt x="26" y="570"/>
                  </a:lnTo>
                  <a:lnTo>
                    <a:pt x="28" y="570"/>
                  </a:lnTo>
                  <a:lnTo>
                    <a:pt x="26" y="570"/>
                  </a:lnTo>
                  <a:lnTo>
                    <a:pt x="26" y="568"/>
                  </a:lnTo>
                  <a:lnTo>
                    <a:pt x="26" y="570"/>
                  </a:lnTo>
                  <a:lnTo>
                    <a:pt x="26" y="568"/>
                  </a:lnTo>
                  <a:lnTo>
                    <a:pt x="26" y="566"/>
                  </a:lnTo>
                  <a:lnTo>
                    <a:pt x="28" y="566"/>
                  </a:lnTo>
                  <a:lnTo>
                    <a:pt x="26" y="564"/>
                  </a:lnTo>
                  <a:lnTo>
                    <a:pt x="26" y="562"/>
                  </a:lnTo>
                  <a:lnTo>
                    <a:pt x="28" y="564"/>
                  </a:lnTo>
                  <a:lnTo>
                    <a:pt x="28" y="562"/>
                  </a:lnTo>
                  <a:lnTo>
                    <a:pt x="28" y="564"/>
                  </a:lnTo>
                  <a:lnTo>
                    <a:pt x="28" y="562"/>
                  </a:lnTo>
                  <a:lnTo>
                    <a:pt x="28" y="564"/>
                  </a:lnTo>
                  <a:lnTo>
                    <a:pt x="29" y="564"/>
                  </a:lnTo>
                  <a:lnTo>
                    <a:pt x="31" y="564"/>
                  </a:lnTo>
                  <a:lnTo>
                    <a:pt x="31" y="562"/>
                  </a:lnTo>
                  <a:lnTo>
                    <a:pt x="29" y="562"/>
                  </a:lnTo>
                  <a:lnTo>
                    <a:pt x="29" y="560"/>
                  </a:lnTo>
                  <a:lnTo>
                    <a:pt x="28" y="560"/>
                  </a:lnTo>
                  <a:lnTo>
                    <a:pt x="29" y="560"/>
                  </a:lnTo>
                  <a:lnTo>
                    <a:pt x="31" y="560"/>
                  </a:lnTo>
                  <a:lnTo>
                    <a:pt x="31" y="558"/>
                  </a:lnTo>
                  <a:lnTo>
                    <a:pt x="31" y="556"/>
                  </a:lnTo>
                  <a:lnTo>
                    <a:pt x="31" y="558"/>
                  </a:lnTo>
                  <a:lnTo>
                    <a:pt x="31" y="556"/>
                  </a:lnTo>
                  <a:lnTo>
                    <a:pt x="31" y="554"/>
                  </a:lnTo>
                  <a:lnTo>
                    <a:pt x="31" y="552"/>
                  </a:lnTo>
                  <a:lnTo>
                    <a:pt x="29" y="552"/>
                  </a:lnTo>
                  <a:lnTo>
                    <a:pt x="29" y="550"/>
                  </a:lnTo>
                  <a:lnTo>
                    <a:pt x="28" y="550"/>
                  </a:lnTo>
                  <a:lnTo>
                    <a:pt x="28" y="548"/>
                  </a:lnTo>
                  <a:lnTo>
                    <a:pt x="28" y="550"/>
                  </a:lnTo>
                  <a:lnTo>
                    <a:pt x="29" y="550"/>
                  </a:lnTo>
                  <a:lnTo>
                    <a:pt x="29" y="548"/>
                  </a:lnTo>
                  <a:lnTo>
                    <a:pt x="29" y="546"/>
                  </a:lnTo>
                  <a:lnTo>
                    <a:pt x="31" y="546"/>
                  </a:lnTo>
                  <a:lnTo>
                    <a:pt x="31" y="544"/>
                  </a:lnTo>
                  <a:lnTo>
                    <a:pt x="31" y="542"/>
                  </a:lnTo>
                  <a:lnTo>
                    <a:pt x="31" y="544"/>
                  </a:lnTo>
                  <a:lnTo>
                    <a:pt x="33" y="544"/>
                  </a:lnTo>
                  <a:lnTo>
                    <a:pt x="33" y="542"/>
                  </a:lnTo>
                  <a:lnTo>
                    <a:pt x="33" y="540"/>
                  </a:lnTo>
                  <a:lnTo>
                    <a:pt x="33" y="538"/>
                  </a:lnTo>
                  <a:lnTo>
                    <a:pt x="35" y="538"/>
                  </a:lnTo>
                  <a:lnTo>
                    <a:pt x="35" y="536"/>
                  </a:lnTo>
                  <a:lnTo>
                    <a:pt x="35" y="538"/>
                  </a:lnTo>
                  <a:lnTo>
                    <a:pt x="35" y="536"/>
                  </a:lnTo>
                  <a:lnTo>
                    <a:pt x="35" y="534"/>
                  </a:lnTo>
                  <a:lnTo>
                    <a:pt x="33" y="534"/>
                  </a:lnTo>
                  <a:lnTo>
                    <a:pt x="33" y="532"/>
                  </a:lnTo>
                  <a:lnTo>
                    <a:pt x="35" y="532"/>
                  </a:lnTo>
                  <a:lnTo>
                    <a:pt x="37" y="532"/>
                  </a:lnTo>
                  <a:lnTo>
                    <a:pt x="37" y="530"/>
                  </a:lnTo>
                  <a:lnTo>
                    <a:pt x="37" y="528"/>
                  </a:lnTo>
                  <a:lnTo>
                    <a:pt x="35" y="528"/>
                  </a:lnTo>
                  <a:lnTo>
                    <a:pt x="35" y="526"/>
                  </a:lnTo>
                  <a:lnTo>
                    <a:pt x="35" y="525"/>
                  </a:lnTo>
                  <a:lnTo>
                    <a:pt x="33" y="525"/>
                  </a:lnTo>
                  <a:lnTo>
                    <a:pt x="33" y="523"/>
                  </a:lnTo>
                  <a:lnTo>
                    <a:pt x="35" y="523"/>
                  </a:lnTo>
                  <a:lnTo>
                    <a:pt x="35" y="521"/>
                  </a:lnTo>
                  <a:lnTo>
                    <a:pt x="37" y="521"/>
                  </a:lnTo>
                  <a:lnTo>
                    <a:pt x="37" y="519"/>
                  </a:lnTo>
                  <a:lnTo>
                    <a:pt x="39" y="519"/>
                  </a:lnTo>
                  <a:lnTo>
                    <a:pt x="39" y="517"/>
                  </a:lnTo>
                  <a:lnTo>
                    <a:pt x="39" y="515"/>
                  </a:lnTo>
                  <a:lnTo>
                    <a:pt x="37" y="515"/>
                  </a:lnTo>
                  <a:lnTo>
                    <a:pt x="37" y="513"/>
                  </a:lnTo>
                  <a:lnTo>
                    <a:pt x="37" y="511"/>
                  </a:lnTo>
                  <a:lnTo>
                    <a:pt x="35" y="511"/>
                  </a:lnTo>
                  <a:lnTo>
                    <a:pt x="35" y="509"/>
                  </a:lnTo>
                  <a:lnTo>
                    <a:pt x="35" y="507"/>
                  </a:lnTo>
                  <a:lnTo>
                    <a:pt x="35" y="505"/>
                  </a:lnTo>
                  <a:lnTo>
                    <a:pt x="35" y="503"/>
                  </a:lnTo>
                  <a:lnTo>
                    <a:pt x="35" y="501"/>
                  </a:lnTo>
                  <a:lnTo>
                    <a:pt x="33" y="501"/>
                  </a:lnTo>
                  <a:lnTo>
                    <a:pt x="33" y="499"/>
                  </a:lnTo>
                  <a:lnTo>
                    <a:pt x="33" y="497"/>
                  </a:lnTo>
                  <a:lnTo>
                    <a:pt x="33" y="495"/>
                  </a:lnTo>
                  <a:lnTo>
                    <a:pt x="31" y="495"/>
                  </a:lnTo>
                  <a:lnTo>
                    <a:pt x="31" y="493"/>
                  </a:lnTo>
                  <a:lnTo>
                    <a:pt x="29" y="493"/>
                  </a:lnTo>
                  <a:lnTo>
                    <a:pt x="29" y="491"/>
                  </a:lnTo>
                  <a:lnTo>
                    <a:pt x="29" y="489"/>
                  </a:lnTo>
                  <a:lnTo>
                    <a:pt x="29" y="491"/>
                  </a:lnTo>
                  <a:lnTo>
                    <a:pt x="29" y="489"/>
                  </a:lnTo>
                  <a:lnTo>
                    <a:pt x="31" y="489"/>
                  </a:lnTo>
                  <a:lnTo>
                    <a:pt x="31" y="487"/>
                  </a:lnTo>
                  <a:lnTo>
                    <a:pt x="29" y="487"/>
                  </a:lnTo>
                  <a:lnTo>
                    <a:pt x="29" y="485"/>
                  </a:lnTo>
                  <a:lnTo>
                    <a:pt x="28" y="485"/>
                  </a:lnTo>
                  <a:lnTo>
                    <a:pt x="28" y="483"/>
                  </a:lnTo>
                  <a:lnTo>
                    <a:pt x="28" y="481"/>
                  </a:lnTo>
                  <a:lnTo>
                    <a:pt x="29" y="481"/>
                  </a:lnTo>
                  <a:lnTo>
                    <a:pt x="29" y="479"/>
                  </a:lnTo>
                  <a:lnTo>
                    <a:pt x="28" y="479"/>
                  </a:lnTo>
                  <a:lnTo>
                    <a:pt x="28" y="477"/>
                  </a:lnTo>
                  <a:lnTo>
                    <a:pt x="29" y="477"/>
                  </a:lnTo>
                  <a:lnTo>
                    <a:pt x="31" y="477"/>
                  </a:lnTo>
                  <a:lnTo>
                    <a:pt x="31" y="475"/>
                  </a:lnTo>
                  <a:lnTo>
                    <a:pt x="29" y="475"/>
                  </a:lnTo>
                  <a:lnTo>
                    <a:pt x="28" y="475"/>
                  </a:lnTo>
                  <a:lnTo>
                    <a:pt x="28" y="473"/>
                  </a:lnTo>
                  <a:lnTo>
                    <a:pt x="28" y="471"/>
                  </a:lnTo>
                  <a:lnTo>
                    <a:pt x="26" y="471"/>
                  </a:lnTo>
                  <a:lnTo>
                    <a:pt x="26" y="469"/>
                  </a:lnTo>
                  <a:lnTo>
                    <a:pt x="24" y="469"/>
                  </a:lnTo>
                  <a:lnTo>
                    <a:pt x="26" y="469"/>
                  </a:lnTo>
                  <a:lnTo>
                    <a:pt x="26" y="467"/>
                  </a:lnTo>
                  <a:lnTo>
                    <a:pt x="24" y="467"/>
                  </a:lnTo>
                  <a:lnTo>
                    <a:pt x="26" y="467"/>
                  </a:lnTo>
                  <a:lnTo>
                    <a:pt x="26" y="465"/>
                  </a:lnTo>
                  <a:lnTo>
                    <a:pt x="24" y="465"/>
                  </a:lnTo>
                  <a:lnTo>
                    <a:pt x="22" y="465"/>
                  </a:lnTo>
                  <a:lnTo>
                    <a:pt x="22" y="463"/>
                  </a:lnTo>
                  <a:lnTo>
                    <a:pt x="20" y="463"/>
                  </a:lnTo>
                  <a:lnTo>
                    <a:pt x="20" y="461"/>
                  </a:lnTo>
                  <a:lnTo>
                    <a:pt x="22" y="461"/>
                  </a:lnTo>
                  <a:lnTo>
                    <a:pt x="22" y="459"/>
                  </a:lnTo>
                  <a:lnTo>
                    <a:pt x="20" y="459"/>
                  </a:lnTo>
                  <a:lnTo>
                    <a:pt x="20" y="458"/>
                  </a:lnTo>
                  <a:lnTo>
                    <a:pt x="18" y="458"/>
                  </a:lnTo>
                  <a:lnTo>
                    <a:pt x="18" y="456"/>
                  </a:lnTo>
                  <a:lnTo>
                    <a:pt x="16" y="456"/>
                  </a:lnTo>
                  <a:lnTo>
                    <a:pt x="16" y="454"/>
                  </a:lnTo>
                  <a:lnTo>
                    <a:pt x="18" y="454"/>
                  </a:lnTo>
                  <a:lnTo>
                    <a:pt x="18" y="452"/>
                  </a:lnTo>
                  <a:lnTo>
                    <a:pt x="18" y="450"/>
                  </a:lnTo>
                  <a:lnTo>
                    <a:pt x="16" y="450"/>
                  </a:lnTo>
                  <a:lnTo>
                    <a:pt x="14" y="450"/>
                  </a:lnTo>
                  <a:lnTo>
                    <a:pt x="14" y="448"/>
                  </a:lnTo>
                  <a:lnTo>
                    <a:pt x="12" y="448"/>
                  </a:lnTo>
                  <a:lnTo>
                    <a:pt x="12" y="446"/>
                  </a:lnTo>
                  <a:lnTo>
                    <a:pt x="12" y="448"/>
                  </a:lnTo>
                  <a:lnTo>
                    <a:pt x="12" y="446"/>
                  </a:lnTo>
                  <a:lnTo>
                    <a:pt x="10" y="446"/>
                  </a:lnTo>
                  <a:lnTo>
                    <a:pt x="10" y="444"/>
                  </a:lnTo>
                  <a:lnTo>
                    <a:pt x="10" y="446"/>
                  </a:lnTo>
                  <a:lnTo>
                    <a:pt x="8" y="446"/>
                  </a:lnTo>
                  <a:lnTo>
                    <a:pt x="8" y="444"/>
                  </a:lnTo>
                  <a:lnTo>
                    <a:pt x="8" y="442"/>
                  </a:lnTo>
                  <a:lnTo>
                    <a:pt x="6" y="442"/>
                  </a:lnTo>
                  <a:lnTo>
                    <a:pt x="6" y="440"/>
                  </a:lnTo>
                  <a:lnTo>
                    <a:pt x="8" y="442"/>
                  </a:lnTo>
                  <a:lnTo>
                    <a:pt x="8" y="440"/>
                  </a:lnTo>
                  <a:lnTo>
                    <a:pt x="6" y="440"/>
                  </a:lnTo>
                  <a:lnTo>
                    <a:pt x="8" y="440"/>
                  </a:lnTo>
                  <a:lnTo>
                    <a:pt x="10" y="440"/>
                  </a:lnTo>
                  <a:lnTo>
                    <a:pt x="10" y="438"/>
                  </a:lnTo>
                  <a:lnTo>
                    <a:pt x="8" y="438"/>
                  </a:lnTo>
                  <a:lnTo>
                    <a:pt x="8" y="436"/>
                  </a:lnTo>
                  <a:lnTo>
                    <a:pt x="8" y="434"/>
                  </a:lnTo>
                  <a:lnTo>
                    <a:pt x="6" y="434"/>
                  </a:lnTo>
                  <a:lnTo>
                    <a:pt x="8" y="432"/>
                  </a:lnTo>
                  <a:lnTo>
                    <a:pt x="6" y="432"/>
                  </a:lnTo>
                  <a:lnTo>
                    <a:pt x="6" y="430"/>
                  </a:lnTo>
                  <a:lnTo>
                    <a:pt x="4" y="430"/>
                  </a:lnTo>
                  <a:lnTo>
                    <a:pt x="4" y="428"/>
                  </a:lnTo>
                  <a:lnTo>
                    <a:pt x="2" y="428"/>
                  </a:lnTo>
                  <a:lnTo>
                    <a:pt x="4" y="426"/>
                  </a:lnTo>
                  <a:lnTo>
                    <a:pt x="2" y="424"/>
                  </a:lnTo>
                  <a:lnTo>
                    <a:pt x="2" y="422"/>
                  </a:lnTo>
                  <a:lnTo>
                    <a:pt x="2" y="420"/>
                  </a:lnTo>
                  <a:lnTo>
                    <a:pt x="0" y="420"/>
                  </a:lnTo>
                  <a:lnTo>
                    <a:pt x="0" y="418"/>
                  </a:lnTo>
                  <a:lnTo>
                    <a:pt x="0" y="416"/>
                  </a:lnTo>
                  <a:lnTo>
                    <a:pt x="0" y="418"/>
                  </a:lnTo>
                  <a:lnTo>
                    <a:pt x="0" y="416"/>
                  </a:lnTo>
                  <a:lnTo>
                    <a:pt x="0" y="418"/>
                  </a:lnTo>
                  <a:lnTo>
                    <a:pt x="2" y="418"/>
                  </a:lnTo>
                  <a:lnTo>
                    <a:pt x="2" y="416"/>
                  </a:lnTo>
                  <a:lnTo>
                    <a:pt x="0" y="416"/>
                  </a:lnTo>
                  <a:lnTo>
                    <a:pt x="2" y="416"/>
                  </a:lnTo>
                  <a:lnTo>
                    <a:pt x="0" y="416"/>
                  </a:lnTo>
                  <a:lnTo>
                    <a:pt x="0" y="414"/>
                  </a:lnTo>
                  <a:lnTo>
                    <a:pt x="0" y="412"/>
                  </a:lnTo>
                  <a:lnTo>
                    <a:pt x="0" y="414"/>
                  </a:lnTo>
                  <a:lnTo>
                    <a:pt x="2" y="414"/>
                  </a:lnTo>
                  <a:lnTo>
                    <a:pt x="0" y="414"/>
                  </a:lnTo>
                  <a:lnTo>
                    <a:pt x="2" y="412"/>
                  </a:lnTo>
                  <a:lnTo>
                    <a:pt x="0" y="412"/>
                  </a:lnTo>
                  <a:lnTo>
                    <a:pt x="2" y="414"/>
                  </a:lnTo>
                  <a:lnTo>
                    <a:pt x="2" y="412"/>
                  </a:lnTo>
                  <a:lnTo>
                    <a:pt x="4" y="412"/>
                  </a:lnTo>
                  <a:lnTo>
                    <a:pt x="4" y="410"/>
                  </a:lnTo>
                  <a:lnTo>
                    <a:pt x="4" y="408"/>
                  </a:lnTo>
                  <a:lnTo>
                    <a:pt x="2" y="408"/>
                  </a:lnTo>
                  <a:lnTo>
                    <a:pt x="2" y="406"/>
                  </a:lnTo>
                  <a:lnTo>
                    <a:pt x="2" y="404"/>
                  </a:lnTo>
                  <a:lnTo>
                    <a:pt x="2" y="406"/>
                  </a:lnTo>
                  <a:lnTo>
                    <a:pt x="4" y="406"/>
                  </a:lnTo>
                  <a:lnTo>
                    <a:pt x="4" y="404"/>
                  </a:lnTo>
                  <a:lnTo>
                    <a:pt x="6" y="404"/>
                  </a:lnTo>
                  <a:lnTo>
                    <a:pt x="8" y="402"/>
                  </a:lnTo>
                  <a:lnTo>
                    <a:pt x="6" y="402"/>
                  </a:lnTo>
                  <a:lnTo>
                    <a:pt x="8" y="402"/>
                  </a:lnTo>
                  <a:lnTo>
                    <a:pt x="8" y="400"/>
                  </a:lnTo>
                  <a:lnTo>
                    <a:pt x="8" y="398"/>
                  </a:lnTo>
                  <a:lnTo>
                    <a:pt x="10" y="398"/>
                  </a:lnTo>
                  <a:lnTo>
                    <a:pt x="10" y="396"/>
                  </a:lnTo>
                  <a:lnTo>
                    <a:pt x="8" y="396"/>
                  </a:lnTo>
                  <a:lnTo>
                    <a:pt x="8" y="394"/>
                  </a:lnTo>
                  <a:lnTo>
                    <a:pt x="10" y="394"/>
                  </a:lnTo>
                  <a:lnTo>
                    <a:pt x="8" y="394"/>
                  </a:lnTo>
                  <a:lnTo>
                    <a:pt x="8" y="392"/>
                  </a:lnTo>
                  <a:lnTo>
                    <a:pt x="10" y="392"/>
                  </a:lnTo>
                  <a:lnTo>
                    <a:pt x="8" y="391"/>
                  </a:lnTo>
                  <a:lnTo>
                    <a:pt x="10" y="391"/>
                  </a:lnTo>
                  <a:lnTo>
                    <a:pt x="8" y="389"/>
                  </a:lnTo>
                  <a:lnTo>
                    <a:pt x="8" y="387"/>
                  </a:lnTo>
                  <a:lnTo>
                    <a:pt x="10" y="387"/>
                  </a:lnTo>
                  <a:lnTo>
                    <a:pt x="10" y="385"/>
                  </a:lnTo>
                  <a:lnTo>
                    <a:pt x="12" y="385"/>
                  </a:lnTo>
                  <a:lnTo>
                    <a:pt x="10" y="385"/>
                  </a:lnTo>
                  <a:lnTo>
                    <a:pt x="10" y="383"/>
                  </a:lnTo>
                  <a:lnTo>
                    <a:pt x="10" y="381"/>
                  </a:lnTo>
                  <a:lnTo>
                    <a:pt x="12" y="381"/>
                  </a:lnTo>
                  <a:lnTo>
                    <a:pt x="12" y="379"/>
                  </a:lnTo>
                  <a:lnTo>
                    <a:pt x="10" y="379"/>
                  </a:lnTo>
                  <a:lnTo>
                    <a:pt x="10" y="377"/>
                  </a:lnTo>
                  <a:lnTo>
                    <a:pt x="10" y="375"/>
                  </a:lnTo>
                  <a:lnTo>
                    <a:pt x="10" y="373"/>
                  </a:lnTo>
                  <a:lnTo>
                    <a:pt x="10" y="371"/>
                  </a:lnTo>
                  <a:lnTo>
                    <a:pt x="12" y="371"/>
                  </a:lnTo>
                  <a:lnTo>
                    <a:pt x="12" y="369"/>
                  </a:lnTo>
                  <a:lnTo>
                    <a:pt x="12" y="367"/>
                  </a:lnTo>
                  <a:lnTo>
                    <a:pt x="12" y="365"/>
                  </a:lnTo>
                  <a:lnTo>
                    <a:pt x="10" y="365"/>
                  </a:lnTo>
                  <a:lnTo>
                    <a:pt x="12" y="365"/>
                  </a:lnTo>
                  <a:lnTo>
                    <a:pt x="10" y="365"/>
                  </a:lnTo>
                  <a:lnTo>
                    <a:pt x="10" y="363"/>
                  </a:lnTo>
                  <a:lnTo>
                    <a:pt x="10" y="365"/>
                  </a:lnTo>
                  <a:lnTo>
                    <a:pt x="12" y="365"/>
                  </a:lnTo>
                  <a:lnTo>
                    <a:pt x="12" y="363"/>
                  </a:lnTo>
                  <a:lnTo>
                    <a:pt x="14" y="363"/>
                  </a:lnTo>
                  <a:lnTo>
                    <a:pt x="14" y="361"/>
                  </a:lnTo>
                  <a:lnTo>
                    <a:pt x="12" y="361"/>
                  </a:lnTo>
                  <a:lnTo>
                    <a:pt x="12" y="359"/>
                  </a:lnTo>
                  <a:lnTo>
                    <a:pt x="12" y="361"/>
                  </a:lnTo>
                  <a:lnTo>
                    <a:pt x="14" y="361"/>
                  </a:lnTo>
                  <a:lnTo>
                    <a:pt x="14" y="359"/>
                  </a:lnTo>
                  <a:lnTo>
                    <a:pt x="14" y="357"/>
                  </a:lnTo>
                  <a:lnTo>
                    <a:pt x="14" y="355"/>
                  </a:lnTo>
                  <a:lnTo>
                    <a:pt x="14" y="353"/>
                  </a:lnTo>
                  <a:lnTo>
                    <a:pt x="14" y="355"/>
                  </a:lnTo>
                  <a:lnTo>
                    <a:pt x="14" y="353"/>
                  </a:lnTo>
                  <a:lnTo>
                    <a:pt x="14" y="355"/>
                  </a:lnTo>
                  <a:lnTo>
                    <a:pt x="14" y="353"/>
                  </a:lnTo>
                  <a:lnTo>
                    <a:pt x="16" y="353"/>
                  </a:lnTo>
                  <a:lnTo>
                    <a:pt x="14" y="353"/>
                  </a:lnTo>
                  <a:lnTo>
                    <a:pt x="16" y="353"/>
                  </a:lnTo>
                  <a:lnTo>
                    <a:pt x="16" y="351"/>
                  </a:lnTo>
                  <a:lnTo>
                    <a:pt x="16" y="349"/>
                  </a:lnTo>
                  <a:lnTo>
                    <a:pt x="16" y="347"/>
                  </a:lnTo>
                  <a:lnTo>
                    <a:pt x="16" y="345"/>
                  </a:lnTo>
                  <a:lnTo>
                    <a:pt x="18" y="345"/>
                  </a:lnTo>
                  <a:lnTo>
                    <a:pt x="16" y="343"/>
                  </a:lnTo>
                  <a:lnTo>
                    <a:pt x="18" y="343"/>
                  </a:lnTo>
                  <a:lnTo>
                    <a:pt x="20" y="343"/>
                  </a:lnTo>
                  <a:lnTo>
                    <a:pt x="20" y="341"/>
                  </a:lnTo>
                  <a:lnTo>
                    <a:pt x="20" y="339"/>
                  </a:lnTo>
                  <a:lnTo>
                    <a:pt x="20" y="337"/>
                  </a:lnTo>
                  <a:lnTo>
                    <a:pt x="22" y="337"/>
                  </a:lnTo>
                  <a:lnTo>
                    <a:pt x="20" y="337"/>
                  </a:lnTo>
                  <a:lnTo>
                    <a:pt x="20" y="335"/>
                  </a:lnTo>
                  <a:lnTo>
                    <a:pt x="22" y="335"/>
                  </a:lnTo>
                  <a:lnTo>
                    <a:pt x="22" y="333"/>
                  </a:lnTo>
                  <a:lnTo>
                    <a:pt x="20" y="333"/>
                  </a:lnTo>
                  <a:lnTo>
                    <a:pt x="22" y="333"/>
                  </a:lnTo>
                  <a:lnTo>
                    <a:pt x="22" y="331"/>
                  </a:lnTo>
                  <a:lnTo>
                    <a:pt x="24" y="331"/>
                  </a:lnTo>
                  <a:lnTo>
                    <a:pt x="24" y="329"/>
                  </a:lnTo>
                  <a:lnTo>
                    <a:pt x="22" y="329"/>
                  </a:lnTo>
                  <a:lnTo>
                    <a:pt x="20" y="329"/>
                  </a:lnTo>
                  <a:lnTo>
                    <a:pt x="20" y="327"/>
                  </a:lnTo>
                  <a:lnTo>
                    <a:pt x="20" y="325"/>
                  </a:lnTo>
                  <a:lnTo>
                    <a:pt x="22" y="325"/>
                  </a:lnTo>
                  <a:lnTo>
                    <a:pt x="22" y="323"/>
                  </a:lnTo>
                  <a:lnTo>
                    <a:pt x="22" y="322"/>
                  </a:lnTo>
                  <a:lnTo>
                    <a:pt x="22" y="320"/>
                  </a:lnTo>
                  <a:lnTo>
                    <a:pt x="24" y="320"/>
                  </a:lnTo>
                  <a:lnTo>
                    <a:pt x="22" y="320"/>
                  </a:lnTo>
                  <a:lnTo>
                    <a:pt x="24" y="320"/>
                  </a:lnTo>
                  <a:lnTo>
                    <a:pt x="24" y="318"/>
                  </a:lnTo>
                  <a:lnTo>
                    <a:pt x="24" y="316"/>
                  </a:lnTo>
                  <a:lnTo>
                    <a:pt x="26" y="316"/>
                  </a:lnTo>
                  <a:lnTo>
                    <a:pt x="26" y="314"/>
                  </a:lnTo>
                  <a:lnTo>
                    <a:pt x="26" y="312"/>
                  </a:lnTo>
                  <a:lnTo>
                    <a:pt x="26" y="310"/>
                  </a:lnTo>
                  <a:lnTo>
                    <a:pt x="28" y="310"/>
                  </a:lnTo>
                  <a:lnTo>
                    <a:pt x="28" y="308"/>
                  </a:lnTo>
                  <a:lnTo>
                    <a:pt x="28" y="306"/>
                  </a:lnTo>
                  <a:lnTo>
                    <a:pt x="28" y="304"/>
                  </a:lnTo>
                  <a:lnTo>
                    <a:pt x="29" y="304"/>
                  </a:lnTo>
                  <a:lnTo>
                    <a:pt x="28" y="304"/>
                  </a:lnTo>
                  <a:lnTo>
                    <a:pt x="28" y="302"/>
                  </a:lnTo>
                  <a:lnTo>
                    <a:pt x="29" y="302"/>
                  </a:lnTo>
                  <a:lnTo>
                    <a:pt x="28" y="302"/>
                  </a:lnTo>
                  <a:lnTo>
                    <a:pt x="28" y="300"/>
                  </a:lnTo>
                  <a:lnTo>
                    <a:pt x="28" y="298"/>
                  </a:lnTo>
                  <a:lnTo>
                    <a:pt x="28" y="296"/>
                  </a:lnTo>
                  <a:lnTo>
                    <a:pt x="29" y="296"/>
                  </a:lnTo>
                  <a:lnTo>
                    <a:pt x="29" y="294"/>
                  </a:lnTo>
                  <a:lnTo>
                    <a:pt x="28" y="294"/>
                  </a:lnTo>
                  <a:lnTo>
                    <a:pt x="28" y="292"/>
                  </a:lnTo>
                  <a:lnTo>
                    <a:pt x="29" y="292"/>
                  </a:lnTo>
                  <a:lnTo>
                    <a:pt x="28" y="292"/>
                  </a:lnTo>
                  <a:lnTo>
                    <a:pt x="28" y="290"/>
                  </a:lnTo>
                  <a:lnTo>
                    <a:pt x="29" y="290"/>
                  </a:lnTo>
                  <a:lnTo>
                    <a:pt x="29" y="292"/>
                  </a:lnTo>
                  <a:lnTo>
                    <a:pt x="29" y="290"/>
                  </a:lnTo>
                  <a:lnTo>
                    <a:pt x="29" y="288"/>
                  </a:lnTo>
                  <a:lnTo>
                    <a:pt x="31" y="288"/>
                  </a:lnTo>
                  <a:lnTo>
                    <a:pt x="31" y="286"/>
                  </a:lnTo>
                  <a:lnTo>
                    <a:pt x="31" y="284"/>
                  </a:lnTo>
                  <a:lnTo>
                    <a:pt x="31" y="282"/>
                  </a:lnTo>
                  <a:lnTo>
                    <a:pt x="31" y="280"/>
                  </a:lnTo>
                  <a:lnTo>
                    <a:pt x="31" y="278"/>
                  </a:lnTo>
                  <a:lnTo>
                    <a:pt x="33" y="278"/>
                  </a:lnTo>
                  <a:lnTo>
                    <a:pt x="33" y="276"/>
                  </a:lnTo>
                  <a:lnTo>
                    <a:pt x="31" y="274"/>
                  </a:lnTo>
                  <a:lnTo>
                    <a:pt x="31" y="272"/>
                  </a:lnTo>
                  <a:lnTo>
                    <a:pt x="33" y="272"/>
                  </a:lnTo>
                  <a:lnTo>
                    <a:pt x="33" y="270"/>
                  </a:lnTo>
                  <a:lnTo>
                    <a:pt x="31" y="270"/>
                  </a:lnTo>
                  <a:lnTo>
                    <a:pt x="31" y="268"/>
                  </a:lnTo>
                  <a:lnTo>
                    <a:pt x="29" y="268"/>
                  </a:lnTo>
                  <a:lnTo>
                    <a:pt x="29" y="266"/>
                  </a:lnTo>
                  <a:lnTo>
                    <a:pt x="29" y="264"/>
                  </a:lnTo>
                  <a:lnTo>
                    <a:pt x="29" y="262"/>
                  </a:lnTo>
                  <a:lnTo>
                    <a:pt x="28" y="262"/>
                  </a:lnTo>
                  <a:lnTo>
                    <a:pt x="28" y="260"/>
                  </a:lnTo>
                  <a:lnTo>
                    <a:pt x="29" y="260"/>
                  </a:lnTo>
                  <a:lnTo>
                    <a:pt x="31" y="260"/>
                  </a:lnTo>
                  <a:lnTo>
                    <a:pt x="31" y="258"/>
                  </a:lnTo>
                  <a:lnTo>
                    <a:pt x="33" y="258"/>
                  </a:lnTo>
                  <a:lnTo>
                    <a:pt x="33" y="256"/>
                  </a:lnTo>
                  <a:lnTo>
                    <a:pt x="35" y="256"/>
                  </a:lnTo>
                  <a:lnTo>
                    <a:pt x="35" y="255"/>
                  </a:lnTo>
                  <a:lnTo>
                    <a:pt x="35" y="253"/>
                  </a:lnTo>
                  <a:lnTo>
                    <a:pt x="35" y="251"/>
                  </a:lnTo>
                  <a:lnTo>
                    <a:pt x="37" y="251"/>
                  </a:lnTo>
                  <a:lnTo>
                    <a:pt x="37" y="249"/>
                  </a:lnTo>
                  <a:lnTo>
                    <a:pt x="39" y="249"/>
                  </a:lnTo>
                  <a:lnTo>
                    <a:pt x="39" y="247"/>
                  </a:lnTo>
                  <a:lnTo>
                    <a:pt x="39" y="245"/>
                  </a:lnTo>
                  <a:lnTo>
                    <a:pt x="39" y="243"/>
                  </a:lnTo>
                  <a:lnTo>
                    <a:pt x="39" y="241"/>
                  </a:lnTo>
                  <a:lnTo>
                    <a:pt x="37" y="241"/>
                  </a:lnTo>
                  <a:lnTo>
                    <a:pt x="35" y="241"/>
                  </a:lnTo>
                  <a:lnTo>
                    <a:pt x="33" y="241"/>
                  </a:lnTo>
                  <a:lnTo>
                    <a:pt x="33" y="239"/>
                  </a:lnTo>
                  <a:lnTo>
                    <a:pt x="33" y="237"/>
                  </a:lnTo>
                  <a:lnTo>
                    <a:pt x="31" y="237"/>
                  </a:lnTo>
                  <a:lnTo>
                    <a:pt x="33" y="237"/>
                  </a:lnTo>
                  <a:lnTo>
                    <a:pt x="33" y="235"/>
                  </a:lnTo>
                  <a:lnTo>
                    <a:pt x="33" y="233"/>
                  </a:lnTo>
                  <a:lnTo>
                    <a:pt x="33" y="231"/>
                  </a:lnTo>
                  <a:lnTo>
                    <a:pt x="31" y="231"/>
                  </a:lnTo>
                  <a:lnTo>
                    <a:pt x="31" y="229"/>
                  </a:lnTo>
                  <a:lnTo>
                    <a:pt x="31" y="227"/>
                  </a:lnTo>
                  <a:lnTo>
                    <a:pt x="31" y="225"/>
                  </a:lnTo>
                  <a:lnTo>
                    <a:pt x="29" y="225"/>
                  </a:lnTo>
                  <a:lnTo>
                    <a:pt x="29" y="223"/>
                  </a:lnTo>
                  <a:lnTo>
                    <a:pt x="29" y="221"/>
                  </a:lnTo>
                  <a:lnTo>
                    <a:pt x="28" y="221"/>
                  </a:lnTo>
                  <a:lnTo>
                    <a:pt x="28" y="219"/>
                  </a:lnTo>
                  <a:lnTo>
                    <a:pt x="28" y="217"/>
                  </a:lnTo>
                  <a:lnTo>
                    <a:pt x="28" y="215"/>
                  </a:lnTo>
                  <a:lnTo>
                    <a:pt x="28" y="213"/>
                  </a:lnTo>
                  <a:lnTo>
                    <a:pt x="26" y="213"/>
                  </a:lnTo>
                  <a:lnTo>
                    <a:pt x="24" y="213"/>
                  </a:lnTo>
                  <a:lnTo>
                    <a:pt x="22" y="213"/>
                  </a:lnTo>
                  <a:lnTo>
                    <a:pt x="22" y="211"/>
                  </a:lnTo>
                  <a:lnTo>
                    <a:pt x="22" y="209"/>
                  </a:lnTo>
                  <a:lnTo>
                    <a:pt x="20" y="211"/>
                  </a:lnTo>
                  <a:lnTo>
                    <a:pt x="20" y="209"/>
                  </a:lnTo>
                  <a:lnTo>
                    <a:pt x="22" y="209"/>
                  </a:lnTo>
                  <a:lnTo>
                    <a:pt x="20" y="209"/>
                  </a:lnTo>
                  <a:lnTo>
                    <a:pt x="20" y="207"/>
                  </a:lnTo>
                  <a:lnTo>
                    <a:pt x="18" y="207"/>
                  </a:lnTo>
                  <a:lnTo>
                    <a:pt x="16" y="207"/>
                  </a:lnTo>
                  <a:lnTo>
                    <a:pt x="14" y="207"/>
                  </a:lnTo>
                  <a:lnTo>
                    <a:pt x="14" y="205"/>
                  </a:lnTo>
                  <a:lnTo>
                    <a:pt x="12" y="205"/>
                  </a:lnTo>
                  <a:lnTo>
                    <a:pt x="12" y="203"/>
                  </a:lnTo>
                  <a:lnTo>
                    <a:pt x="10" y="203"/>
                  </a:lnTo>
                  <a:lnTo>
                    <a:pt x="10" y="201"/>
                  </a:lnTo>
                  <a:lnTo>
                    <a:pt x="12" y="201"/>
                  </a:lnTo>
                  <a:lnTo>
                    <a:pt x="10" y="201"/>
                  </a:lnTo>
                  <a:lnTo>
                    <a:pt x="12" y="199"/>
                  </a:lnTo>
                  <a:lnTo>
                    <a:pt x="10" y="199"/>
                  </a:lnTo>
                  <a:lnTo>
                    <a:pt x="10" y="197"/>
                  </a:lnTo>
                  <a:lnTo>
                    <a:pt x="10" y="195"/>
                  </a:lnTo>
                  <a:lnTo>
                    <a:pt x="12" y="197"/>
                  </a:lnTo>
                  <a:lnTo>
                    <a:pt x="12" y="195"/>
                  </a:lnTo>
                  <a:lnTo>
                    <a:pt x="10" y="195"/>
                  </a:lnTo>
                  <a:lnTo>
                    <a:pt x="10" y="193"/>
                  </a:lnTo>
                  <a:lnTo>
                    <a:pt x="10" y="195"/>
                  </a:lnTo>
                  <a:lnTo>
                    <a:pt x="10" y="193"/>
                  </a:lnTo>
                  <a:lnTo>
                    <a:pt x="12" y="193"/>
                  </a:lnTo>
                  <a:lnTo>
                    <a:pt x="12" y="191"/>
                  </a:lnTo>
                  <a:lnTo>
                    <a:pt x="14" y="191"/>
                  </a:lnTo>
                  <a:lnTo>
                    <a:pt x="14" y="189"/>
                  </a:lnTo>
                  <a:lnTo>
                    <a:pt x="16" y="189"/>
                  </a:lnTo>
                  <a:lnTo>
                    <a:pt x="14" y="188"/>
                  </a:lnTo>
                  <a:lnTo>
                    <a:pt x="14" y="186"/>
                  </a:lnTo>
                  <a:lnTo>
                    <a:pt x="14" y="184"/>
                  </a:lnTo>
                  <a:lnTo>
                    <a:pt x="14" y="182"/>
                  </a:lnTo>
                  <a:lnTo>
                    <a:pt x="16" y="180"/>
                  </a:lnTo>
                  <a:lnTo>
                    <a:pt x="16" y="178"/>
                  </a:lnTo>
                  <a:lnTo>
                    <a:pt x="16" y="176"/>
                  </a:lnTo>
                  <a:lnTo>
                    <a:pt x="16" y="174"/>
                  </a:lnTo>
                  <a:lnTo>
                    <a:pt x="16" y="172"/>
                  </a:lnTo>
                  <a:lnTo>
                    <a:pt x="16" y="170"/>
                  </a:lnTo>
                  <a:lnTo>
                    <a:pt x="16" y="168"/>
                  </a:lnTo>
                  <a:lnTo>
                    <a:pt x="18" y="168"/>
                  </a:lnTo>
                  <a:lnTo>
                    <a:pt x="18" y="166"/>
                  </a:lnTo>
                  <a:lnTo>
                    <a:pt x="20" y="166"/>
                  </a:lnTo>
                  <a:lnTo>
                    <a:pt x="18" y="166"/>
                  </a:lnTo>
                  <a:lnTo>
                    <a:pt x="18" y="164"/>
                  </a:lnTo>
                  <a:lnTo>
                    <a:pt x="16" y="164"/>
                  </a:lnTo>
                  <a:lnTo>
                    <a:pt x="18" y="164"/>
                  </a:lnTo>
                  <a:lnTo>
                    <a:pt x="18" y="162"/>
                  </a:lnTo>
                  <a:lnTo>
                    <a:pt x="18" y="164"/>
                  </a:lnTo>
                  <a:lnTo>
                    <a:pt x="20" y="164"/>
                  </a:lnTo>
                  <a:lnTo>
                    <a:pt x="18" y="164"/>
                  </a:lnTo>
                  <a:lnTo>
                    <a:pt x="18" y="162"/>
                  </a:lnTo>
                  <a:lnTo>
                    <a:pt x="18" y="160"/>
                  </a:lnTo>
                  <a:lnTo>
                    <a:pt x="16" y="160"/>
                  </a:lnTo>
                  <a:lnTo>
                    <a:pt x="16" y="158"/>
                  </a:lnTo>
                  <a:lnTo>
                    <a:pt x="16" y="156"/>
                  </a:lnTo>
                  <a:lnTo>
                    <a:pt x="18" y="156"/>
                  </a:lnTo>
                  <a:lnTo>
                    <a:pt x="16" y="154"/>
                  </a:lnTo>
                  <a:lnTo>
                    <a:pt x="18" y="154"/>
                  </a:lnTo>
                  <a:lnTo>
                    <a:pt x="18" y="152"/>
                  </a:lnTo>
                  <a:lnTo>
                    <a:pt x="20" y="152"/>
                  </a:lnTo>
                  <a:lnTo>
                    <a:pt x="22" y="152"/>
                  </a:lnTo>
                  <a:lnTo>
                    <a:pt x="22" y="150"/>
                  </a:lnTo>
                  <a:lnTo>
                    <a:pt x="22" y="148"/>
                  </a:lnTo>
                  <a:lnTo>
                    <a:pt x="22" y="146"/>
                  </a:lnTo>
                  <a:lnTo>
                    <a:pt x="22" y="144"/>
                  </a:lnTo>
                  <a:lnTo>
                    <a:pt x="22" y="142"/>
                  </a:lnTo>
                  <a:lnTo>
                    <a:pt x="22" y="140"/>
                  </a:lnTo>
                  <a:lnTo>
                    <a:pt x="22" y="138"/>
                  </a:lnTo>
                  <a:lnTo>
                    <a:pt x="22" y="136"/>
                  </a:lnTo>
                  <a:lnTo>
                    <a:pt x="22" y="134"/>
                  </a:lnTo>
                  <a:lnTo>
                    <a:pt x="22" y="132"/>
                  </a:lnTo>
                  <a:lnTo>
                    <a:pt x="22" y="130"/>
                  </a:lnTo>
                  <a:lnTo>
                    <a:pt x="24" y="130"/>
                  </a:lnTo>
                  <a:lnTo>
                    <a:pt x="22" y="128"/>
                  </a:lnTo>
                  <a:lnTo>
                    <a:pt x="22" y="126"/>
                  </a:lnTo>
                  <a:lnTo>
                    <a:pt x="24" y="124"/>
                  </a:lnTo>
                  <a:lnTo>
                    <a:pt x="24" y="122"/>
                  </a:lnTo>
                  <a:lnTo>
                    <a:pt x="24" y="121"/>
                  </a:lnTo>
                  <a:lnTo>
                    <a:pt x="26" y="119"/>
                  </a:lnTo>
                  <a:lnTo>
                    <a:pt x="26" y="117"/>
                  </a:lnTo>
                  <a:lnTo>
                    <a:pt x="28" y="115"/>
                  </a:lnTo>
                  <a:lnTo>
                    <a:pt x="28" y="113"/>
                  </a:lnTo>
                  <a:lnTo>
                    <a:pt x="28" y="111"/>
                  </a:lnTo>
                  <a:lnTo>
                    <a:pt x="28" y="109"/>
                  </a:lnTo>
                  <a:lnTo>
                    <a:pt x="28" y="107"/>
                  </a:lnTo>
                  <a:lnTo>
                    <a:pt x="29" y="107"/>
                  </a:lnTo>
                  <a:lnTo>
                    <a:pt x="29" y="105"/>
                  </a:lnTo>
                  <a:lnTo>
                    <a:pt x="29" y="103"/>
                  </a:lnTo>
                  <a:lnTo>
                    <a:pt x="31" y="101"/>
                  </a:lnTo>
                  <a:lnTo>
                    <a:pt x="31" y="97"/>
                  </a:lnTo>
                  <a:lnTo>
                    <a:pt x="31" y="95"/>
                  </a:lnTo>
                  <a:lnTo>
                    <a:pt x="31" y="93"/>
                  </a:lnTo>
                  <a:lnTo>
                    <a:pt x="33" y="93"/>
                  </a:lnTo>
                  <a:lnTo>
                    <a:pt x="33" y="91"/>
                  </a:lnTo>
                  <a:lnTo>
                    <a:pt x="33" y="85"/>
                  </a:lnTo>
                  <a:lnTo>
                    <a:pt x="33" y="83"/>
                  </a:lnTo>
                  <a:lnTo>
                    <a:pt x="33" y="81"/>
                  </a:lnTo>
                  <a:lnTo>
                    <a:pt x="33" y="79"/>
                  </a:lnTo>
                  <a:lnTo>
                    <a:pt x="33" y="77"/>
                  </a:lnTo>
                  <a:lnTo>
                    <a:pt x="33" y="75"/>
                  </a:lnTo>
                  <a:lnTo>
                    <a:pt x="33" y="73"/>
                  </a:lnTo>
                  <a:lnTo>
                    <a:pt x="33" y="71"/>
                  </a:lnTo>
                  <a:lnTo>
                    <a:pt x="33" y="69"/>
                  </a:lnTo>
                  <a:lnTo>
                    <a:pt x="35" y="67"/>
                  </a:lnTo>
                  <a:lnTo>
                    <a:pt x="35" y="65"/>
                  </a:lnTo>
                  <a:lnTo>
                    <a:pt x="35" y="63"/>
                  </a:lnTo>
                  <a:lnTo>
                    <a:pt x="37" y="63"/>
                  </a:lnTo>
                  <a:lnTo>
                    <a:pt x="37" y="61"/>
                  </a:lnTo>
                  <a:lnTo>
                    <a:pt x="35" y="61"/>
                  </a:lnTo>
                  <a:lnTo>
                    <a:pt x="35" y="59"/>
                  </a:lnTo>
                  <a:lnTo>
                    <a:pt x="33" y="59"/>
                  </a:lnTo>
                  <a:lnTo>
                    <a:pt x="33" y="57"/>
                  </a:lnTo>
                  <a:lnTo>
                    <a:pt x="33" y="55"/>
                  </a:lnTo>
                  <a:lnTo>
                    <a:pt x="33" y="54"/>
                  </a:lnTo>
                  <a:lnTo>
                    <a:pt x="33" y="52"/>
                  </a:lnTo>
                  <a:lnTo>
                    <a:pt x="33" y="50"/>
                  </a:lnTo>
                  <a:lnTo>
                    <a:pt x="31" y="52"/>
                  </a:lnTo>
                  <a:lnTo>
                    <a:pt x="31" y="50"/>
                  </a:lnTo>
                  <a:lnTo>
                    <a:pt x="31" y="52"/>
                  </a:lnTo>
                  <a:lnTo>
                    <a:pt x="31" y="50"/>
                  </a:lnTo>
                  <a:lnTo>
                    <a:pt x="31" y="48"/>
                  </a:lnTo>
                  <a:lnTo>
                    <a:pt x="33" y="48"/>
                  </a:lnTo>
                  <a:lnTo>
                    <a:pt x="33" y="46"/>
                  </a:lnTo>
                  <a:lnTo>
                    <a:pt x="31" y="46"/>
                  </a:lnTo>
                  <a:lnTo>
                    <a:pt x="29" y="46"/>
                  </a:lnTo>
                  <a:lnTo>
                    <a:pt x="29" y="44"/>
                  </a:lnTo>
                  <a:lnTo>
                    <a:pt x="29" y="42"/>
                  </a:lnTo>
                  <a:lnTo>
                    <a:pt x="29" y="40"/>
                  </a:lnTo>
                  <a:lnTo>
                    <a:pt x="31" y="40"/>
                  </a:lnTo>
                  <a:lnTo>
                    <a:pt x="31" y="38"/>
                  </a:lnTo>
                  <a:lnTo>
                    <a:pt x="33" y="38"/>
                  </a:lnTo>
                  <a:lnTo>
                    <a:pt x="31" y="38"/>
                  </a:lnTo>
                  <a:lnTo>
                    <a:pt x="31" y="36"/>
                  </a:lnTo>
                  <a:lnTo>
                    <a:pt x="33" y="36"/>
                  </a:lnTo>
                  <a:lnTo>
                    <a:pt x="33" y="34"/>
                  </a:lnTo>
                  <a:lnTo>
                    <a:pt x="31" y="34"/>
                  </a:lnTo>
                  <a:lnTo>
                    <a:pt x="31" y="32"/>
                  </a:lnTo>
                  <a:lnTo>
                    <a:pt x="33" y="32"/>
                  </a:lnTo>
                  <a:lnTo>
                    <a:pt x="33" y="30"/>
                  </a:lnTo>
                  <a:lnTo>
                    <a:pt x="31" y="30"/>
                  </a:lnTo>
                  <a:lnTo>
                    <a:pt x="31" y="28"/>
                  </a:lnTo>
                  <a:lnTo>
                    <a:pt x="31" y="26"/>
                  </a:lnTo>
                  <a:lnTo>
                    <a:pt x="33" y="26"/>
                  </a:lnTo>
                  <a:lnTo>
                    <a:pt x="31" y="26"/>
                  </a:lnTo>
                  <a:lnTo>
                    <a:pt x="33" y="26"/>
                  </a:lnTo>
                  <a:lnTo>
                    <a:pt x="33" y="24"/>
                  </a:lnTo>
                  <a:lnTo>
                    <a:pt x="31" y="24"/>
                  </a:lnTo>
                  <a:lnTo>
                    <a:pt x="33" y="24"/>
                  </a:lnTo>
                  <a:lnTo>
                    <a:pt x="33" y="22"/>
                  </a:lnTo>
                  <a:lnTo>
                    <a:pt x="33" y="20"/>
                  </a:lnTo>
                  <a:lnTo>
                    <a:pt x="33" y="18"/>
                  </a:lnTo>
                  <a:lnTo>
                    <a:pt x="33" y="16"/>
                  </a:lnTo>
                  <a:lnTo>
                    <a:pt x="31" y="14"/>
                  </a:lnTo>
                  <a:lnTo>
                    <a:pt x="33" y="14"/>
                  </a:lnTo>
                  <a:lnTo>
                    <a:pt x="31" y="14"/>
                  </a:lnTo>
                  <a:lnTo>
                    <a:pt x="33" y="14"/>
                  </a:lnTo>
                  <a:lnTo>
                    <a:pt x="31" y="12"/>
                  </a:lnTo>
                  <a:lnTo>
                    <a:pt x="31" y="10"/>
                  </a:lnTo>
                  <a:lnTo>
                    <a:pt x="31" y="8"/>
                  </a:lnTo>
                  <a:lnTo>
                    <a:pt x="31" y="6"/>
                  </a:lnTo>
                  <a:lnTo>
                    <a:pt x="31" y="4"/>
                  </a:lnTo>
                  <a:lnTo>
                    <a:pt x="31" y="2"/>
                  </a:lnTo>
                  <a:lnTo>
                    <a:pt x="29" y="2"/>
                  </a:lnTo>
                  <a:lnTo>
                    <a:pt x="29"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9" name="Freeform 51">
              <a:extLst>
                <a:ext uri="{FF2B5EF4-FFF2-40B4-BE49-F238E27FC236}">
                  <a16:creationId xmlns:a16="http://schemas.microsoft.com/office/drawing/2014/main" xmlns="" id="{00000000-0008-0000-0800-00001E000000}"/>
                </a:ext>
              </a:extLst>
            </xdr:cNvPr>
            <xdr:cNvSpPr>
              <a:spLocks/>
            </xdr:cNvSpPr>
          </xdr:nvSpPr>
          <xdr:spPr bwMode="auto">
            <a:xfrm>
              <a:off x="3028950" y="3278188"/>
              <a:ext cx="554038" cy="1582738"/>
            </a:xfrm>
            <a:custGeom>
              <a:avLst/>
              <a:gdLst>
                <a:gd name="T0" fmla="*/ 130 w 349"/>
                <a:gd name="T1" fmla="*/ 978 h 997"/>
                <a:gd name="T2" fmla="*/ 127 w 349"/>
                <a:gd name="T3" fmla="*/ 958 h 997"/>
                <a:gd name="T4" fmla="*/ 121 w 349"/>
                <a:gd name="T5" fmla="*/ 938 h 997"/>
                <a:gd name="T6" fmla="*/ 115 w 349"/>
                <a:gd name="T7" fmla="*/ 924 h 997"/>
                <a:gd name="T8" fmla="*/ 97 w 349"/>
                <a:gd name="T9" fmla="*/ 917 h 997"/>
                <a:gd name="T10" fmla="*/ 75 w 349"/>
                <a:gd name="T11" fmla="*/ 913 h 997"/>
                <a:gd name="T12" fmla="*/ 63 w 349"/>
                <a:gd name="T13" fmla="*/ 924 h 997"/>
                <a:gd name="T14" fmla="*/ 63 w 349"/>
                <a:gd name="T15" fmla="*/ 913 h 997"/>
                <a:gd name="T16" fmla="*/ 60 w 349"/>
                <a:gd name="T17" fmla="*/ 901 h 997"/>
                <a:gd name="T18" fmla="*/ 38 w 349"/>
                <a:gd name="T19" fmla="*/ 893 h 997"/>
                <a:gd name="T20" fmla="*/ 28 w 349"/>
                <a:gd name="T21" fmla="*/ 895 h 997"/>
                <a:gd name="T22" fmla="*/ 22 w 349"/>
                <a:gd name="T23" fmla="*/ 895 h 997"/>
                <a:gd name="T24" fmla="*/ 22 w 349"/>
                <a:gd name="T25" fmla="*/ 899 h 997"/>
                <a:gd name="T26" fmla="*/ 26 w 349"/>
                <a:gd name="T27" fmla="*/ 875 h 997"/>
                <a:gd name="T28" fmla="*/ 32 w 349"/>
                <a:gd name="T29" fmla="*/ 871 h 997"/>
                <a:gd name="T30" fmla="*/ 38 w 349"/>
                <a:gd name="T31" fmla="*/ 867 h 997"/>
                <a:gd name="T32" fmla="*/ 50 w 349"/>
                <a:gd name="T33" fmla="*/ 851 h 997"/>
                <a:gd name="T34" fmla="*/ 61 w 349"/>
                <a:gd name="T35" fmla="*/ 832 h 997"/>
                <a:gd name="T36" fmla="*/ 71 w 349"/>
                <a:gd name="T37" fmla="*/ 810 h 997"/>
                <a:gd name="T38" fmla="*/ 79 w 349"/>
                <a:gd name="T39" fmla="*/ 790 h 997"/>
                <a:gd name="T40" fmla="*/ 87 w 349"/>
                <a:gd name="T41" fmla="*/ 771 h 997"/>
                <a:gd name="T42" fmla="*/ 95 w 349"/>
                <a:gd name="T43" fmla="*/ 753 h 997"/>
                <a:gd name="T44" fmla="*/ 103 w 349"/>
                <a:gd name="T45" fmla="*/ 733 h 997"/>
                <a:gd name="T46" fmla="*/ 111 w 349"/>
                <a:gd name="T47" fmla="*/ 712 h 997"/>
                <a:gd name="T48" fmla="*/ 117 w 349"/>
                <a:gd name="T49" fmla="*/ 690 h 997"/>
                <a:gd name="T50" fmla="*/ 123 w 349"/>
                <a:gd name="T51" fmla="*/ 670 h 997"/>
                <a:gd name="T52" fmla="*/ 130 w 349"/>
                <a:gd name="T53" fmla="*/ 650 h 997"/>
                <a:gd name="T54" fmla="*/ 134 w 349"/>
                <a:gd name="T55" fmla="*/ 629 h 997"/>
                <a:gd name="T56" fmla="*/ 140 w 349"/>
                <a:gd name="T57" fmla="*/ 607 h 997"/>
                <a:gd name="T58" fmla="*/ 144 w 349"/>
                <a:gd name="T59" fmla="*/ 585 h 997"/>
                <a:gd name="T60" fmla="*/ 150 w 349"/>
                <a:gd name="T61" fmla="*/ 566 h 997"/>
                <a:gd name="T62" fmla="*/ 152 w 349"/>
                <a:gd name="T63" fmla="*/ 542 h 997"/>
                <a:gd name="T64" fmla="*/ 156 w 349"/>
                <a:gd name="T65" fmla="*/ 516 h 997"/>
                <a:gd name="T66" fmla="*/ 158 w 349"/>
                <a:gd name="T67" fmla="*/ 493 h 997"/>
                <a:gd name="T68" fmla="*/ 158 w 349"/>
                <a:gd name="T69" fmla="*/ 467 h 997"/>
                <a:gd name="T70" fmla="*/ 158 w 349"/>
                <a:gd name="T71" fmla="*/ 442 h 997"/>
                <a:gd name="T72" fmla="*/ 158 w 349"/>
                <a:gd name="T73" fmla="*/ 416 h 997"/>
                <a:gd name="T74" fmla="*/ 156 w 349"/>
                <a:gd name="T75" fmla="*/ 392 h 997"/>
                <a:gd name="T76" fmla="*/ 152 w 349"/>
                <a:gd name="T77" fmla="*/ 361 h 997"/>
                <a:gd name="T78" fmla="*/ 146 w 349"/>
                <a:gd name="T79" fmla="*/ 325 h 997"/>
                <a:gd name="T80" fmla="*/ 140 w 349"/>
                <a:gd name="T81" fmla="*/ 292 h 997"/>
                <a:gd name="T82" fmla="*/ 132 w 349"/>
                <a:gd name="T83" fmla="*/ 270 h 997"/>
                <a:gd name="T84" fmla="*/ 125 w 349"/>
                <a:gd name="T85" fmla="*/ 248 h 997"/>
                <a:gd name="T86" fmla="*/ 115 w 349"/>
                <a:gd name="T87" fmla="*/ 223 h 997"/>
                <a:gd name="T88" fmla="*/ 101 w 349"/>
                <a:gd name="T89" fmla="*/ 195 h 997"/>
                <a:gd name="T90" fmla="*/ 85 w 349"/>
                <a:gd name="T91" fmla="*/ 176 h 997"/>
                <a:gd name="T92" fmla="*/ 65 w 349"/>
                <a:gd name="T93" fmla="*/ 156 h 997"/>
                <a:gd name="T94" fmla="*/ 48 w 349"/>
                <a:gd name="T95" fmla="*/ 138 h 997"/>
                <a:gd name="T96" fmla="*/ 30 w 349"/>
                <a:gd name="T97" fmla="*/ 120 h 997"/>
                <a:gd name="T98" fmla="*/ 10 w 349"/>
                <a:gd name="T99" fmla="*/ 101 h 997"/>
                <a:gd name="T100" fmla="*/ 4 w 349"/>
                <a:gd name="T101" fmla="*/ 69 h 997"/>
                <a:gd name="T102" fmla="*/ 56 w 349"/>
                <a:gd name="T103" fmla="*/ 95 h 997"/>
                <a:gd name="T104" fmla="*/ 130 w 349"/>
                <a:gd name="T105" fmla="*/ 132 h 997"/>
                <a:gd name="T106" fmla="*/ 213 w 349"/>
                <a:gd name="T107" fmla="*/ 53 h 997"/>
                <a:gd name="T108" fmla="*/ 233 w 349"/>
                <a:gd name="T109" fmla="*/ 55 h 997"/>
                <a:gd name="T110" fmla="*/ 245 w 349"/>
                <a:gd name="T111" fmla="*/ 49 h 997"/>
                <a:gd name="T112" fmla="*/ 255 w 349"/>
                <a:gd name="T113" fmla="*/ 38 h 997"/>
                <a:gd name="T114" fmla="*/ 268 w 349"/>
                <a:gd name="T115" fmla="*/ 24 h 997"/>
                <a:gd name="T116" fmla="*/ 282 w 349"/>
                <a:gd name="T117" fmla="*/ 12 h 997"/>
                <a:gd name="T118" fmla="*/ 302 w 349"/>
                <a:gd name="T119" fmla="*/ 6 h 997"/>
                <a:gd name="T120" fmla="*/ 322 w 349"/>
                <a:gd name="T121" fmla="*/ 4 h 997"/>
                <a:gd name="T122" fmla="*/ 343 w 349"/>
                <a:gd name="T123" fmla="*/ 0 h 9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349" h="997">
                  <a:moveTo>
                    <a:pt x="130" y="997"/>
                  </a:moveTo>
                  <a:lnTo>
                    <a:pt x="130" y="995"/>
                  </a:lnTo>
                  <a:lnTo>
                    <a:pt x="130" y="993"/>
                  </a:lnTo>
                  <a:lnTo>
                    <a:pt x="130" y="991"/>
                  </a:lnTo>
                  <a:lnTo>
                    <a:pt x="130" y="989"/>
                  </a:lnTo>
                  <a:lnTo>
                    <a:pt x="130" y="987"/>
                  </a:lnTo>
                  <a:lnTo>
                    <a:pt x="130" y="985"/>
                  </a:lnTo>
                  <a:lnTo>
                    <a:pt x="130" y="984"/>
                  </a:lnTo>
                  <a:lnTo>
                    <a:pt x="130" y="982"/>
                  </a:lnTo>
                  <a:lnTo>
                    <a:pt x="129" y="982"/>
                  </a:lnTo>
                  <a:lnTo>
                    <a:pt x="129" y="980"/>
                  </a:lnTo>
                  <a:lnTo>
                    <a:pt x="130" y="980"/>
                  </a:lnTo>
                  <a:lnTo>
                    <a:pt x="130" y="978"/>
                  </a:lnTo>
                  <a:lnTo>
                    <a:pt x="129" y="978"/>
                  </a:lnTo>
                  <a:lnTo>
                    <a:pt x="129" y="976"/>
                  </a:lnTo>
                  <a:lnTo>
                    <a:pt x="129" y="974"/>
                  </a:lnTo>
                  <a:lnTo>
                    <a:pt x="127" y="972"/>
                  </a:lnTo>
                  <a:lnTo>
                    <a:pt x="129" y="972"/>
                  </a:lnTo>
                  <a:lnTo>
                    <a:pt x="129" y="970"/>
                  </a:lnTo>
                  <a:lnTo>
                    <a:pt x="129" y="968"/>
                  </a:lnTo>
                  <a:lnTo>
                    <a:pt x="129" y="966"/>
                  </a:lnTo>
                  <a:lnTo>
                    <a:pt x="127" y="966"/>
                  </a:lnTo>
                  <a:lnTo>
                    <a:pt x="127" y="964"/>
                  </a:lnTo>
                  <a:lnTo>
                    <a:pt x="127" y="962"/>
                  </a:lnTo>
                  <a:lnTo>
                    <a:pt x="127" y="960"/>
                  </a:lnTo>
                  <a:lnTo>
                    <a:pt x="127" y="958"/>
                  </a:lnTo>
                  <a:lnTo>
                    <a:pt x="127" y="956"/>
                  </a:lnTo>
                  <a:lnTo>
                    <a:pt x="127" y="954"/>
                  </a:lnTo>
                  <a:lnTo>
                    <a:pt x="125" y="954"/>
                  </a:lnTo>
                  <a:lnTo>
                    <a:pt x="125" y="952"/>
                  </a:lnTo>
                  <a:lnTo>
                    <a:pt x="125" y="950"/>
                  </a:lnTo>
                  <a:lnTo>
                    <a:pt x="123" y="950"/>
                  </a:lnTo>
                  <a:lnTo>
                    <a:pt x="123" y="948"/>
                  </a:lnTo>
                  <a:lnTo>
                    <a:pt x="123" y="946"/>
                  </a:lnTo>
                  <a:lnTo>
                    <a:pt x="123" y="944"/>
                  </a:lnTo>
                  <a:lnTo>
                    <a:pt x="123" y="942"/>
                  </a:lnTo>
                  <a:lnTo>
                    <a:pt x="121" y="942"/>
                  </a:lnTo>
                  <a:lnTo>
                    <a:pt x="121" y="940"/>
                  </a:lnTo>
                  <a:lnTo>
                    <a:pt x="121" y="938"/>
                  </a:lnTo>
                  <a:lnTo>
                    <a:pt x="121" y="936"/>
                  </a:lnTo>
                  <a:lnTo>
                    <a:pt x="119" y="936"/>
                  </a:lnTo>
                  <a:lnTo>
                    <a:pt x="119" y="934"/>
                  </a:lnTo>
                  <a:lnTo>
                    <a:pt x="119" y="932"/>
                  </a:lnTo>
                  <a:lnTo>
                    <a:pt x="119" y="930"/>
                  </a:lnTo>
                  <a:lnTo>
                    <a:pt x="117" y="930"/>
                  </a:lnTo>
                  <a:lnTo>
                    <a:pt x="117" y="928"/>
                  </a:lnTo>
                  <a:lnTo>
                    <a:pt x="115" y="930"/>
                  </a:lnTo>
                  <a:lnTo>
                    <a:pt x="113" y="930"/>
                  </a:lnTo>
                  <a:lnTo>
                    <a:pt x="115" y="928"/>
                  </a:lnTo>
                  <a:lnTo>
                    <a:pt x="117" y="926"/>
                  </a:lnTo>
                  <a:lnTo>
                    <a:pt x="115" y="926"/>
                  </a:lnTo>
                  <a:lnTo>
                    <a:pt x="115" y="924"/>
                  </a:lnTo>
                  <a:lnTo>
                    <a:pt x="113" y="926"/>
                  </a:lnTo>
                  <a:lnTo>
                    <a:pt x="111" y="926"/>
                  </a:lnTo>
                  <a:lnTo>
                    <a:pt x="111" y="924"/>
                  </a:lnTo>
                  <a:lnTo>
                    <a:pt x="111" y="922"/>
                  </a:lnTo>
                  <a:lnTo>
                    <a:pt x="109" y="920"/>
                  </a:lnTo>
                  <a:lnTo>
                    <a:pt x="107" y="920"/>
                  </a:lnTo>
                  <a:lnTo>
                    <a:pt x="105" y="920"/>
                  </a:lnTo>
                  <a:lnTo>
                    <a:pt x="105" y="918"/>
                  </a:lnTo>
                  <a:lnTo>
                    <a:pt x="103" y="918"/>
                  </a:lnTo>
                  <a:lnTo>
                    <a:pt x="101" y="918"/>
                  </a:lnTo>
                  <a:lnTo>
                    <a:pt x="101" y="917"/>
                  </a:lnTo>
                  <a:lnTo>
                    <a:pt x="99" y="917"/>
                  </a:lnTo>
                  <a:lnTo>
                    <a:pt x="97" y="917"/>
                  </a:lnTo>
                  <a:lnTo>
                    <a:pt x="95" y="917"/>
                  </a:lnTo>
                  <a:lnTo>
                    <a:pt x="95" y="915"/>
                  </a:lnTo>
                  <a:lnTo>
                    <a:pt x="93" y="915"/>
                  </a:lnTo>
                  <a:lnTo>
                    <a:pt x="93" y="913"/>
                  </a:lnTo>
                  <a:lnTo>
                    <a:pt x="91" y="913"/>
                  </a:lnTo>
                  <a:lnTo>
                    <a:pt x="89" y="913"/>
                  </a:lnTo>
                  <a:lnTo>
                    <a:pt x="87" y="913"/>
                  </a:lnTo>
                  <a:lnTo>
                    <a:pt x="85" y="911"/>
                  </a:lnTo>
                  <a:lnTo>
                    <a:pt x="83" y="911"/>
                  </a:lnTo>
                  <a:lnTo>
                    <a:pt x="81" y="911"/>
                  </a:lnTo>
                  <a:lnTo>
                    <a:pt x="79" y="913"/>
                  </a:lnTo>
                  <a:lnTo>
                    <a:pt x="77" y="913"/>
                  </a:lnTo>
                  <a:lnTo>
                    <a:pt x="75" y="913"/>
                  </a:lnTo>
                  <a:lnTo>
                    <a:pt x="73" y="915"/>
                  </a:lnTo>
                  <a:lnTo>
                    <a:pt x="71" y="917"/>
                  </a:lnTo>
                  <a:lnTo>
                    <a:pt x="73" y="917"/>
                  </a:lnTo>
                  <a:lnTo>
                    <a:pt x="71" y="918"/>
                  </a:lnTo>
                  <a:lnTo>
                    <a:pt x="67" y="915"/>
                  </a:lnTo>
                  <a:lnTo>
                    <a:pt x="65" y="915"/>
                  </a:lnTo>
                  <a:lnTo>
                    <a:pt x="63" y="917"/>
                  </a:lnTo>
                  <a:lnTo>
                    <a:pt x="61" y="917"/>
                  </a:lnTo>
                  <a:lnTo>
                    <a:pt x="61" y="918"/>
                  </a:lnTo>
                  <a:lnTo>
                    <a:pt x="65" y="924"/>
                  </a:lnTo>
                  <a:lnTo>
                    <a:pt x="71" y="928"/>
                  </a:lnTo>
                  <a:lnTo>
                    <a:pt x="67" y="926"/>
                  </a:lnTo>
                  <a:lnTo>
                    <a:pt x="63" y="924"/>
                  </a:lnTo>
                  <a:lnTo>
                    <a:pt x="63" y="922"/>
                  </a:lnTo>
                  <a:lnTo>
                    <a:pt x="61" y="920"/>
                  </a:lnTo>
                  <a:lnTo>
                    <a:pt x="61" y="918"/>
                  </a:lnTo>
                  <a:lnTo>
                    <a:pt x="60" y="918"/>
                  </a:lnTo>
                  <a:lnTo>
                    <a:pt x="56" y="915"/>
                  </a:lnTo>
                  <a:lnTo>
                    <a:pt x="50" y="911"/>
                  </a:lnTo>
                  <a:lnTo>
                    <a:pt x="50" y="909"/>
                  </a:lnTo>
                  <a:lnTo>
                    <a:pt x="60" y="917"/>
                  </a:lnTo>
                  <a:lnTo>
                    <a:pt x="61" y="917"/>
                  </a:lnTo>
                  <a:lnTo>
                    <a:pt x="63" y="917"/>
                  </a:lnTo>
                  <a:lnTo>
                    <a:pt x="63" y="915"/>
                  </a:lnTo>
                  <a:lnTo>
                    <a:pt x="65" y="915"/>
                  </a:lnTo>
                  <a:lnTo>
                    <a:pt x="63" y="913"/>
                  </a:lnTo>
                  <a:lnTo>
                    <a:pt x="63" y="915"/>
                  </a:lnTo>
                  <a:lnTo>
                    <a:pt x="61" y="911"/>
                  </a:lnTo>
                  <a:lnTo>
                    <a:pt x="58" y="909"/>
                  </a:lnTo>
                  <a:lnTo>
                    <a:pt x="58" y="907"/>
                  </a:lnTo>
                  <a:lnTo>
                    <a:pt x="58" y="909"/>
                  </a:lnTo>
                  <a:lnTo>
                    <a:pt x="60" y="909"/>
                  </a:lnTo>
                  <a:lnTo>
                    <a:pt x="61" y="909"/>
                  </a:lnTo>
                  <a:lnTo>
                    <a:pt x="63" y="907"/>
                  </a:lnTo>
                  <a:lnTo>
                    <a:pt x="61" y="907"/>
                  </a:lnTo>
                  <a:lnTo>
                    <a:pt x="61" y="905"/>
                  </a:lnTo>
                  <a:lnTo>
                    <a:pt x="61" y="903"/>
                  </a:lnTo>
                  <a:lnTo>
                    <a:pt x="61" y="901"/>
                  </a:lnTo>
                  <a:lnTo>
                    <a:pt x="60" y="901"/>
                  </a:lnTo>
                  <a:lnTo>
                    <a:pt x="58" y="901"/>
                  </a:lnTo>
                  <a:lnTo>
                    <a:pt x="58" y="899"/>
                  </a:lnTo>
                  <a:lnTo>
                    <a:pt x="56" y="899"/>
                  </a:lnTo>
                  <a:lnTo>
                    <a:pt x="54" y="899"/>
                  </a:lnTo>
                  <a:lnTo>
                    <a:pt x="54" y="897"/>
                  </a:lnTo>
                  <a:lnTo>
                    <a:pt x="52" y="893"/>
                  </a:lnTo>
                  <a:lnTo>
                    <a:pt x="50" y="895"/>
                  </a:lnTo>
                  <a:lnTo>
                    <a:pt x="48" y="893"/>
                  </a:lnTo>
                  <a:lnTo>
                    <a:pt x="44" y="891"/>
                  </a:lnTo>
                  <a:lnTo>
                    <a:pt x="42" y="891"/>
                  </a:lnTo>
                  <a:lnTo>
                    <a:pt x="40" y="891"/>
                  </a:lnTo>
                  <a:lnTo>
                    <a:pt x="38" y="891"/>
                  </a:lnTo>
                  <a:lnTo>
                    <a:pt x="38" y="893"/>
                  </a:lnTo>
                  <a:lnTo>
                    <a:pt x="36" y="893"/>
                  </a:lnTo>
                  <a:lnTo>
                    <a:pt x="34" y="893"/>
                  </a:lnTo>
                  <a:lnTo>
                    <a:pt x="34" y="895"/>
                  </a:lnTo>
                  <a:lnTo>
                    <a:pt x="32" y="895"/>
                  </a:lnTo>
                  <a:lnTo>
                    <a:pt x="32" y="893"/>
                  </a:lnTo>
                  <a:lnTo>
                    <a:pt x="32" y="891"/>
                  </a:lnTo>
                  <a:lnTo>
                    <a:pt x="30" y="893"/>
                  </a:lnTo>
                  <a:lnTo>
                    <a:pt x="28" y="893"/>
                  </a:lnTo>
                  <a:lnTo>
                    <a:pt x="28" y="895"/>
                  </a:lnTo>
                  <a:lnTo>
                    <a:pt x="30" y="895"/>
                  </a:lnTo>
                  <a:lnTo>
                    <a:pt x="30" y="897"/>
                  </a:lnTo>
                  <a:lnTo>
                    <a:pt x="28" y="897"/>
                  </a:lnTo>
                  <a:lnTo>
                    <a:pt x="28" y="895"/>
                  </a:lnTo>
                  <a:lnTo>
                    <a:pt x="28" y="893"/>
                  </a:lnTo>
                  <a:lnTo>
                    <a:pt x="28" y="891"/>
                  </a:lnTo>
                  <a:lnTo>
                    <a:pt x="28" y="889"/>
                  </a:lnTo>
                  <a:lnTo>
                    <a:pt x="26" y="889"/>
                  </a:lnTo>
                  <a:lnTo>
                    <a:pt x="26" y="891"/>
                  </a:lnTo>
                  <a:lnTo>
                    <a:pt x="26" y="889"/>
                  </a:lnTo>
                  <a:lnTo>
                    <a:pt x="24" y="889"/>
                  </a:lnTo>
                  <a:lnTo>
                    <a:pt x="24" y="891"/>
                  </a:lnTo>
                  <a:lnTo>
                    <a:pt x="22" y="891"/>
                  </a:lnTo>
                  <a:lnTo>
                    <a:pt x="22" y="893"/>
                  </a:lnTo>
                  <a:lnTo>
                    <a:pt x="24" y="893"/>
                  </a:lnTo>
                  <a:lnTo>
                    <a:pt x="24" y="895"/>
                  </a:lnTo>
                  <a:lnTo>
                    <a:pt x="22" y="895"/>
                  </a:lnTo>
                  <a:lnTo>
                    <a:pt x="22" y="897"/>
                  </a:lnTo>
                  <a:lnTo>
                    <a:pt x="22" y="899"/>
                  </a:lnTo>
                  <a:lnTo>
                    <a:pt x="24" y="899"/>
                  </a:lnTo>
                  <a:lnTo>
                    <a:pt x="22" y="899"/>
                  </a:lnTo>
                  <a:lnTo>
                    <a:pt x="22" y="901"/>
                  </a:lnTo>
                  <a:lnTo>
                    <a:pt x="22" y="905"/>
                  </a:lnTo>
                  <a:lnTo>
                    <a:pt x="24" y="905"/>
                  </a:lnTo>
                  <a:lnTo>
                    <a:pt x="24" y="907"/>
                  </a:lnTo>
                  <a:lnTo>
                    <a:pt x="22" y="907"/>
                  </a:lnTo>
                  <a:lnTo>
                    <a:pt x="22" y="905"/>
                  </a:lnTo>
                  <a:lnTo>
                    <a:pt x="22" y="903"/>
                  </a:lnTo>
                  <a:lnTo>
                    <a:pt x="22" y="901"/>
                  </a:lnTo>
                  <a:lnTo>
                    <a:pt x="22" y="899"/>
                  </a:lnTo>
                  <a:lnTo>
                    <a:pt x="22" y="897"/>
                  </a:lnTo>
                  <a:lnTo>
                    <a:pt x="22" y="893"/>
                  </a:lnTo>
                  <a:lnTo>
                    <a:pt x="22" y="891"/>
                  </a:lnTo>
                  <a:lnTo>
                    <a:pt x="22" y="889"/>
                  </a:lnTo>
                  <a:lnTo>
                    <a:pt x="24" y="889"/>
                  </a:lnTo>
                  <a:lnTo>
                    <a:pt x="24" y="887"/>
                  </a:lnTo>
                  <a:lnTo>
                    <a:pt x="24" y="885"/>
                  </a:lnTo>
                  <a:lnTo>
                    <a:pt x="24" y="883"/>
                  </a:lnTo>
                  <a:lnTo>
                    <a:pt x="24" y="881"/>
                  </a:lnTo>
                  <a:lnTo>
                    <a:pt x="24" y="879"/>
                  </a:lnTo>
                  <a:lnTo>
                    <a:pt x="26" y="879"/>
                  </a:lnTo>
                  <a:lnTo>
                    <a:pt x="26" y="877"/>
                  </a:lnTo>
                  <a:lnTo>
                    <a:pt x="26" y="875"/>
                  </a:lnTo>
                  <a:lnTo>
                    <a:pt x="28" y="875"/>
                  </a:lnTo>
                  <a:lnTo>
                    <a:pt x="26" y="875"/>
                  </a:lnTo>
                  <a:lnTo>
                    <a:pt x="28" y="875"/>
                  </a:lnTo>
                  <a:lnTo>
                    <a:pt x="26" y="875"/>
                  </a:lnTo>
                  <a:lnTo>
                    <a:pt x="28" y="875"/>
                  </a:lnTo>
                  <a:lnTo>
                    <a:pt x="28" y="873"/>
                  </a:lnTo>
                  <a:lnTo>
                    <a:pt x="30" y="873"/>
                  </a:lnTo>
                  <a:lnTo>
                    <a:pt x="30" y="871"/>
                  </a:lnTo>
                  <a:lnTo>
                    <a:pt x="30" y="869"/>
                  </a:lnTo>
                  <a:lnTo>
                    <a:pt x="28" y="869"/>
                  </a:lnTo>
                  <a:lnTo>
                    <a:pt x="30" y="869"/>
                  </a:lnTo>
                  <a:lnTo>
                    <a:pt x="30" y="871"/>
                  </a:lnTo>
                  <a:lnTo>
                    <a:pt x="32" y="871"/>
                  </a:lnTo>
                  <a:lnTo>
                    <a:pt x="32" y="869"/>
                  </a:lnTo>
                  <a:lnTo>
                    <a:pt x="34" y="869"/>
                  </a:lnTo>
                  <a:lnTo>
                    <a:pt x="34" y="867"/>
                  </a:lnTo>
                  <a:lnTo>
                    <a:pt x="34" y="869"/>
                  </a:lnTo>
                  <a:lnTo>
                    <a:pt x="34" y="867"/>
                  </a:lnTo>
                  <a:lnTo>
                    <a:pt x="34" y="869"/>
                  </a:lnTo>
                  <a:lnTo>
                    <a:pt x="34" y="867"/>
                  </a:lnTo>
                  <a:lnTo>
                    <a:pt x="36" y="867"/>
                  </a:lnTo>
                  <a:lnTo>
                    <a:pt x="34" y="867"/>
                  </a:lnTo>
                  <a:lnTo>
                    <a:pt x="34" y="865"/>
                  </a:lnTo>
                  <a:lnTo>
                    <a:pt x="36" y="865"/>
                  </a:lnTo>
                  <a:lnTo>
                    <a:pt x="38" y="865"/>
                  </a:lnTo>
                  <a:lnTo>
                    <a:pt x="38" y="867"/>
                  </a:lnTo>
                  <a:lnTo>
                    <a:pt x="38" y="865"/>
                  </a:lnTo>
                  <a:lnTo>
                    <a:pt x="40" y="865"/>
                  </a:lnTo>
                  <a:lnTo>
                    <a:pt x="42" y="865"/>
                  </a:lnTo>
                  <a:lnTo>
                    <a:pt x="42" y="863"/>
                  </a:lnTo>
                  <a:lnTo>
                    <a:pt x="44" y="863"/>
                  </a:lnTo>
                  <a:lnTo>
                    <a:pt x="44" y="861"/>
                  </a:lnTo>
                  <a:lnTo>
                    <a:pt x="46" y="861"/>
                  </a:lnTo>
                  <a:lnTo>
                    <a:pt x="46" y="859"/>
                  </a:lnTo>
                  <a:lnTo>
                    <a:pt x="46" y="857"/>
                  </a:lnTo>
                  <a:lnTo>
                    <a:pt x="48" y="855"/>
                  </a:lnTo>
                  <a:lnTo>
                    <a:pt x="48" y="853"/>
                  </a:lnTo>
                  <a:lnTo>
                    <a:pt x="50" y="853"/>
                  </a:lnTo>
                  <a:lnTo>
                    <a:pt x="50" y="851"/>
                  </a:lnTo>
                  <a:lnTo>
                    <a:pt x="52" y="851"/>
                  </a:lnTo>
                  <a:lnTo>
                    <a:pt x="52" y="849"/>
                  </a:lnTo>
                  <a:lnTo>
                    <a:pt x="52" y="848"/>
                  </a:lnTo>
                  <a:lnTo>
                    <a:pt x="54" y="848"/>
                  </a:lnTo>
                  <a:lnTo>
                    <a:pt x="54" y="846"/>
                  </a:lnTo>
                  <a:lnTo>
                    <a:pt x="54" y="844"/>
                  </a:lnTo>
                  <a:lnTo>
                    <a:pt x="56" y="844"/>
                  </a:lnTo>
                  <a:lnTo>
                    <a:pt x="56" y="842"/>
                  </a:lnTo>
                  <a:lnTo>
                    <a:pt x="58" y="840"/>
                  </a:lnTo>
                  <a:lnTo>
                    <a:pt x="58" y="838"/>
                  </a:lnTo>
                  <a:lnTo>
                    <a:pt x="60" y="836"/>
                  </a:lnTo>
                  <a:lnTo>
                    <a:pt x="60" y="834"/>
                  </a:lnTo>
                  <a:lnTo>
                    <a:pt x="61" y="832"/>
                  </a:lnTo>
                  <a:lnTo>
                    <a:pt x="61" y="830"/>
                  </a:lnTo>
                  <a:lnTo>
                    <a:pt x="63" y="828"/>
                  </a:lnTo>
                  <a:lnTo>
                    <a:pt x="63" y="826"/>
                  </a:lnTo>
                  <a:lnTo>
                    <a:pt x="65" y="826"/>
                  </a:lnTo>
                  <a:lnTo>
                    <a:pt x="65" y="824"/>
                  </a:lnTo>
                  <a:lnTo>
                    <a:pt x="65" y="822"/>
                  </a:lnTo>
                  <a:lnTo>
                    <a:pt x="67" y="820"/>
                  </a:lnTo>
                  <a:lnTo>
                    <a:pt x="67" y="818"/>
                  </a:lnTo>
                  <a:lnTo>
                    <a:pt x="69" y="816"/>
                  </a:lnTo>
                  <a:lnTo>
                    <a:pt x="69" y="814"/>
                  </a:lnTo>
                  <a:lnTo>
                    <a:pt x="69" y="812"/>
                  </a:lnTo>
                  <a:lnTo>
                    <a:pt x="71" y="812"/>
                  </a:lnTo>
                  <a:lnTo>
                    <a:pt x="71" y="810"/>
                  </a:lnTo>
                  <a:lnTo>
                    <a:pt x="71" y="808"/>
                  </a:lnTo>
                  <a:lnTo>
                    <a:pt x="73" y="808"/>
                  </a:lnTo>
                  <a:lnTo>
                    <a:pt x="73" y="806"/>
                  </a:lnTo>
                  <a:lnTo>
                    <a:pt x="73" y="804"/>
                  </a:lnTo>
                  <a:lnTo>
                    <a:pt x="75" y="804"/>
                  </a:lnTo>
                  <a:lnTo>
                    <a:pt x="75" y="802"/>
                  </a:lnTo>
                  <a:lnTo>
                    <a:pt x="75" y="800"/>
                  </a:lnTo>
                  <a:lnTo>
                    <a:pt x="77" y="798"/>
                  </a:lnTo>
                  <a:lnTo>
                    <a:pt x="77" y="796"/>
                  </a:lnTo>
                  <a:lnTo>
                    <a:pt x="77" y="794"/>
                  </a:lnTo>
                  <a:lnTo>
                    <a:pt x="79" y="794"/>
                  </a:lnTo>
                  <a:lnTo>
                    <a:pt x="79" y="792"/>
                  </a:lnTo>
                  <a:lnTo>
                    <a:pt x="79" y="790"/>
                  </a:lnTo>
                  <a:lnTo>
                    <a:pt x="81" y="790"/>
                  </a:lnTo>
                  <a:lnTo>
                    <a:pt x="81" y="788"/>
                  </a:lnTo>
                  <a:lnTo>
                    <a:pt x="81" y="786"/>
                  </a:lnTo>
                  <a:lnTo>
                    <a:pt x="81" y="784"/>
                  </a:lnTo>
                  <a:lnTo>
                    <a:pt x="83" y="784"/>
                  </a:lnTo>
                  <a:lnTo>
                    <a:pt x="83" y="782"/>
                  </a:lnTo>
                  <a:lnTo>
                    <a:pt x="83" y="781"/>
                  </a:lnTo>
                  <a:lnTo>
                    <a:pt x="85" y="781"/>
                  </a:lnTo>
                  <a:lnTo>
                    <a:pt x="85" y="779"/>
                  </a:lnTo>
                  <a:lnTo>
                    <a:pt x="85" y="777"/>
                  </a:lnTo>
                  <a:lnTo>
                    <a:pt x="87" y="775"/>
                  </a:lnTo>
                  <a:lnTo>
                    <a:pt x="87" y="773"/>
                  </a:lnTo>
                  <a:lnTo>
                    <a:pt x="87" y="771"/>
                  </a:lnTo>
                  <a:lnTo>
                    <a:pt x="89" y="771"/>
                  </a:lnTo>
                  <a:lnTo>
                    <a:pt x="89" y="769"/>
                  </a:lnTo>
                  <a:lnTo>
                    <a:pt x="89" y="767"/>
                  </a:lnTo>
                  <a:lnTo>
                    <a:pt x="91" y="767"/>
                  </a:lnTo>
                  <a:lnTo>
                    <a:pt x="91" y="765"/>
                  </a:lnTo>
                  <a:lnTo>
                    <a:pt x="91" y="763"/>
                  </a:lnTo>
                  <a:lnTo>
                    <a:pt x="91" y="761"/>
                  </a:lnTo>
                  <a:lnTo>
                    <a:pt x="93" y="761"/>
                  </a:lnTo>
                  <a:lnTo>
                    <a:pt x="93" y="759"/>
                  </a:lnTo>
                  <a:lnTo>
                    <a:pt x="93" y="757"/>
                  </a:lnTo>
                  <a:lnTo>
                    <a:pt x="95" y="757"/>
                  </a:lnTo>
                  <a:lnTo>
                    <a:pt x="95" y="755"/>
                  </a:lnTo>
                  <a:lnTo>
                    <a:pt x="95" y="753"/>
                  </a:lnTo>
                  <a:lnTo>
                    <a:pt x="95" y="751"/>
                  </a:lnTo>
                  <a:lnTo>
                    <a:pt x="97" y="751"/>
                  </a:lnTo>
                  <a:lnTo>
                    <a:pt x="97" y="749"/>
                  </a:lnTo>
                  <a:lnTo>
                    <a:pt x="97" y="747"/>
                  </a:lnTo>
                  <a:lnTo>
                    <a:pt x="99" y="745"/>
                  </a:lnTo>
                  <a:lnTo>
                    <a:pt x="99" y="743"/>
                  </a:lnTo>
                  <a:lnTo>
                    <a:pt x="99" y="741"/>
                  </a:lnTo>
                  <a:lnTo>
                    <a:pt x="101" y="741"/>
                  </a:lnTo>
                  <a:lnTo>
                    <a:pt x="101" y="739"/>
                  </a:lnTo>
                  <a:lnTo>
                    <a:pt x="101" y="737"/>
                  </a:lnTo>
                  <a:lnTo>
                    <a:pt x="103" y="737"/>
                  </a:lnTo>
                  <a:lnTo>
                    <a:pt x="103" y="735"/>
                  </a:lnTo>
                  <a:lnTo>
                    <a:pt x="103" y="733"/>
                  </a:lnTo>
                  <a:lnTo>
                    <a:pt x="103" y="731"/>
                  </a:lnTo>
                  <a:lnTo>
                    <a:pt x="105" y="731"/>
                  </a:lnTo>
                  <a:lnTo>
                    <a:pt x="105" y="729"/>
                  </a:lnTo>
                  <a:lnTo>
                    <a:pt x="105" y="727"/>
                  </a:lnTo>
                  <a:lnTo>
                    <a:pt x="105" y="725"/>
                  </a:lnTo>
                  <a:lnTo>
                    <a:pt x="107" y="725"/>
                  </a:lnTo>
                  <a:lnTo>
                    <a:pt x="107" y="723"/>
                  </a:lnTo>
                  <a:lnTo>
                    <a:pt x="107" y="721"/>
                  </a:lnTo>
                  <a:lnTo>
                    <a:pt x="107" y="719"/>
                  </a:lnTo>
                  <a:lnTo>
                    <a:pt x="109" y="717"/>
                  </a:lnTo>
                  <a:lnTo>
                    <a:pt x="109" y="715"/>
                  </a:lnTo>
                  <a:lnTo>
                    <a:pt x="109" y="714"/>
                  </a:lnTo>
                  <a:lnTo>
                    <a:pt x="111" y="712"/>
                  </a:lnTo>
                  <a:lnTo>
                    <a:pt x="111" y="710"/>
                  </a:lnTo>
                  <a:lnTo>
                    <a:pt x="111" y="708"/>
                  </a:lnTo>
                  <a:lnTo>
                    <a:pt x="113" y="706"/>
                  </a:lnTo>
                  <a:lnTo>
                    <a:pt x="113" y="704"/>
                  </a:lnTo>
                  <a:lnTo>
                    <a:pt x="113" y="702"/>
                  </a:lnTo>
                  <a:lnTo>
                    <a:pt x="115" y="702"/>
                  </a:lnTo>
                  <a:lnTo>
                    <a:pt x="115" y="700"/>
                  </a:lnTo>
                  <a:lnTo>
                    <a:pt x="115" y="698"/>
                  </a:lnTo>
                  <a:lnTo>
                    <a:pt x="115" y="696"/>
                  </a:lnTo>
                  <a:lnTo>
                    <a:pt x="115" y="694"/>
                  </a:lnTo>
                  <a:lnTo>
                    <a:pt x="117" y="694"/>
                  </a:lnTo>
                  <a:lnTo>
                    <a:pt x="117" y="692"/>
                  </a:lnTo>
                  <a:lnTo>
                    <a:pt x="117" y="690"/>
                  </a:lnTo>
                  <a:lnTo>
                    <a:pt x="119" y="690"/>
                  </a:lnTo>
                  <a:lnTo>
                    <a:pt x="119" y="688"/>
                  </a:lnTo>
                  <a:lnTo>
                    <a:pt x="119" y="686"/>
                  </a:lnTo>
                  <a:lnTo>
                    <a:pt x="119" y="684"/>
                  </a:lnTo>
                  <a:lnTo>
                    <a:pt x="119" y="682"/>
                  </a:lnTo>
                  <a:lnTo>
                    <a:pt x="121" y="682"/>
                  </a:lnTo>
                  <a:lnTo>
                    <a:pt x="121" y="680"/>
                  </a:lnTo>
                  <a:lnTo>
                    <a:pt x="121" y="678"/>
                  </a:lnTo>
                  <a:lnTo>
                    <a:pt x="121" y="676"/>
                  </a:lnTo>
                  <a:lnTo>
                    <a:pt x="123" y="676"/>
                  </a:lnTo>
                  <a:lnTo>
                    <a:pt x="123" y="674"/>
                  </a:lnTo>
                  <a:lnTo>
                    <a:pt x="123" y="672"/>
                  </a:lnTo>
                  <a:lnTo>
                    <a:pt x="123" y="670"/>
                  </a:lnTo>
                  <a:lnTo>
                    <a:pt x="125" y="670"/>
                  </a:lnTo>
                  <a:lnTo>
                    <a:pt x="125" y="668"/>
                  </a:lnTo>
                  <a:lnTo>
                    <a:pt x="125" y="666"/>
                  </a:lnTo>
                  <a:lnTo>
                    <a:pt x="125" y="664"/>
                  </a:lnTo>
                  <a:lnTo>
                    <a:pt x="127" y="662"/>
                  </a:lnTo>
                  <a:lnTo>
                    <a:pt x="127" y="660"/>
                  </a:lnTo>
                  <a:lnTo>
                    <a:pt x="127" y="658"/>
                  </a:lnTo>
                  <a:lnTo>
                    <a:pt x="127" y="656"/>
                  </a:lnTo>
                  <a:lnTo>
                    <a:pt x="129" y="656"/>
                  </a:lnTo>
                  <a:lnTo>
                    <a:pt x="129" y="654"/>
                  </a:lnTo>
                  <a:lnTo>
                    <a:pt x="129" y="652"/>
                  </a:lnTo>
                  <a:lnTo>
                    <a:pt x="129" y="650"/>
                  </a:lnTo>
                  <a:lnTo>
                    <a:pt x="130" y="650"/>
                  </a:lnTo>
                  <a:lnTo>
                    <a:pt x="130" y="648"/>
                  </a:lnTo>
                  <a:lnTo>
                    <a:pt x="130" y="647"/>
                  </a:lnTo>
                  <a:lnTo>
                    <a:pt x="130" y="645"/>
                  </a:lnTo>
                  <a:lnTo>
                    <a:pt x="132" y="645"/>
                  </a:lnTo>
                  <a:lnTo>
                    <a:pt x="132" y="643"/>
                  </a:lnTo>
                  <a:lnTo>
                    <a:pt x="132" y="641"/>
                  </a:lnTo>
                  <a:lnTo>
                    <a:pt x="132" y="639"/>
                  </a:lnTo>
                  <a:lnTo>
                    <a:pt x="132" y="637"/>
                  </a:lnTo>
                  <a:lnTo>
                    <a:pt x="132" y="635"/>
                  </a:lnTo>
                  <a:lnTo>
                    <a:pt x="134" y="635"/>
                  </a:lnTo>
                  <a:lnTo>
                    <a:pt x="134" y="633"/>
                  </a:lnTo>
                  <a:lnTo>
                    <a:pt x="134" y="631"/>
                  </a:lnTo>
                  <a:lnTo>
                    <a:pt x="134" y="629"/>
                  </a:lnTo>
                  <a:lnTo>
                    <a:pt x="134" y="627"/>
                  </a:lnTo>
                  <a:lnTo>
                    <a:pt x="136" y="627"/>
                  </a:lnTo>
                  <a:lnTo>
                    <a:pt x="136" y="625"/>
                  </a:lnTo>
                  <a:lnTo>
                    <a:pt x="136" y="623"/>
                  </a:lnTo>
                  <a:lnTo>
                    <a:pt x="136" y="621"/>
                  </a:lnTo>
                  <a:lnTo>
                    <a:pt x="138" y="621"/>
                  </a:lnTo>
                  <a:lnTo>
                    <a:pt x="138" y="619"/>
                  </a:lnTo>
                  <a:lnTo>
                    <a:pt x="138" y="617"/>
                  </a:lnTo>
                  <a:lnTo>
                    <a:pt x="138" y="615"/>
                  </a:lnTo>
                  <a:lnTo>
                    <a:pt x="138" y="613"/>
                  </a:lnTo>
                  <a:lnTo>
                    <a:pt x="140" y="611"/>
                  </a:lnTo>
                  <a:lnTo>
                    <a:pt x="140" y="609"/>
                  </a:lnTo>
                  <a:lnTo>
                    <a:pt x="140" y="607"/>
                  </a:lnTo>
                  <a:lnTo>
                    <a:pt x="140" y="605"/>
                  </a:lnTo>
                  <a:lnTo>
                    <a:pt x="140" y="603"/>
                  </a:lnTo>
                  <a:lnTo>
                    <a:pt x="142" y="603"/>
                  </a:lnTo>
                  <a:lnTo>
                    <a:pt x="142" y="601"/>
                  </a:lnTo>
                  <a:lnTo>
                    <a:pt x="142" y="599"/>
                  </a:lnTo>
                  <a:lnTo>
                    <a:pt x="142" y="597"/>
                  </a:lnTo>
                  <a:lnTo>
                    <a:pt x="142" y="595"/>
                  </a:lnTo>
                  <a:lnTo>
                    <a:pt x="142" y="593"/>
                  </a:lnTo>
                  <a:lnTo>
                    <a:pt x="144" y="593"/>
                  </a:lnTo>
                  <a:lnTo>
                    <a:pt x="144" y="591"/>
                  </a:lnTo>
                  <a:lnTo>
                    <a:pt x="144" y="589"/>
                  </a:lnTo>
                  <a:lnTo>
                    <a:pt x="144" y="587"/>
                  </a:lnTo>
                  <a:lnTo>
                    <a:pt x="144" y="585"/>
                  </a:lnTo>
                  <a:lnTo>
                    <a:pt x="146" y="585"/>
                  </a:lnTo>
                  <a:lnTo>
                    <a:pt x="146" y="583"/>
                  </a:lnTo>
                  <a:lnTo>
                    <a:pt x="146" y="581"/>
                  </a:lnTo>
                  <a:lnTo>
                    <a:pt x="146" y="580"/>
                  </a:lnTo>
                  <a:lnTo>
                    <a:pt x="146" y="578"/>
                  </a:lnTo>
                  <a:lnTo>
                    <a:pt x="146" y="576"/>
                  </a:lnTo>
                  <a:lnTo>
                    <a:pt x="146" y="574"/>
                  </a:lnTo>
                  <a:lnTo>
                    <a:pt x="148" y="574"/>
                  </a:lnTo>
                  <a:lnTo>
                    <a:pt x="148" y="572"/>
                  </a:lnTo>
                  <a:lnTo>
                    <a:pt x="148" y="570"/>
                  </a:lnTo>
                  <a:lnTo>
                    <a:pt x="148" y="568"/>
                  </a:lnTo>
                  <a:lnTo>
                    <a:pt x="148" y="566"/>
                  </a:lnTo>
                  <a:lnTo>
                    <a:pt x="150" y="566"/>
                  </a:lnTo>
                  <a:lnTo>
                    <a:pt x="150" y="564"/>
                  </a:lnTo>
                  <a:lnTo>
                    <a:pt x="150" y="562"/>
                  </a:lnTo>
                  <a:lnTo>
                    <a:pt x="150" y="560"/>
                  </a:lnTo>
                  <a:lnTo>
                    <a:pt x="150" y="558"/>
                  </a:lnTo>
                  <a:lnTo>
                    <a:pt x="150" y="556"/>
                  </a:lnTo>
                  <a:lnTo>
                    <a:pt x="152" y="556"/>
                  </a:lnTo>
                  <a:lnTo>
                    <a:pt x="152" y="554"/>
                  </a:lnTo>
                  <a:lnTo>
                    <a:pt x="152" y="552"/>
                  </a:lnTo>
                  <a:lnTo>
                    <a:pt x="152" y="550"/>
                  </a:lnTo>
                  <a:lnTo>
                    <a:pt x="152" y="548"/>
                  </a:lnTo>
                  <a:lnTo>
                    <a:pt x="152" y="546"/>
                  </a:lnTo>
                  <a:lnTo>
                    <a:pt x="152" y="544"/>
                  </a:lnTo>
                  <a:lnTo>
                    <a:pt x="152" y="542"/>
                  </a:lnTo>
                  <a:lnTo>
                    <a:pt x="154" y="540"/>
                  </a:lnTo>
                  <a:lnTo>
                    <a:pt x="154" y="538"/>
                  </a:lnTo>
                  <a:lnTo>
                    <a:pt x="154" y="536"/>
                  </a:lnTo>
                  <a:lnTo>
                    <a:pt x="154" y="534"/>
                  </a:lnTo>
                  <a:lnTo>
                    <a:pt x="154" y="532"/>
                  </a:lnTo>
                  <a:lnTo>
                    <a:pt x="154" y="530"/>
                  </a:lnTo>
                  <a:lnTo>
                    <a:pt x="154" y="528"/>
                  </a:lnTo>
                  <a:lnTo>
                    <a:pt x="154" y="526"/>
                  </a:lnTo>
                  <a:lnTo>
                    <a:pt x="154" y="524"/>
                  </a:lnTo>
                  <a:lnTo>
                    <a:pt x="156" y="522"/>
                  </a:lnTo>
                  <a:lnTo>
                    <a:pt x="156" y="520"/>
                  </a:lnTo>
                  <a:lnTo>
                    <a:pt x="156" y="518"/>
                  </a:lnTo>
                  <a:lnTo>
                    <a:pt x="156" y="516"/>
                  </a:lnTo>
                  <a:lnTo>
                    <a:pt x="156" y="514"/>
                  </a:lnTo>
                  <a:lnTo>
                    <a:pt x="156" y="513"/>
                  </a:lnTo>
                  <a:lnTo>
                    <a:pt x="156" y="511"/>
                  </a:lnTo>
                  <a:lnTo>
                    <a:pt x="156" y="509"/>
                  </a:lnTo>
                  <a:lnTo>
                    <a:pt x="156" y="507"/>
                  </a:lnTo>
                  <a:lnTo>
                    <a:pt x="156" y="505"/>
                  </a:lnTo>
                  <a:lnTo>
                    <a:pt x="158" y="505"/>
                  </a:lnTo>
                  <a:lnTo>
                    <a:pt x="158" y="503"/>
                  </a:lnTo>
                  <a:lnTo>
                    <a:pt x="158" y="501"/>
                  </a:lnTo>
                  <a:lnTo>
                    <a:pt x="158" y="499"/>
                  </a:lnTo>
                  <a:lnTo>
                    <a:pt x="158" y="497"/>
                  </a:lnTo>
                  <a:lnTo>
                    <a:pt x="158" y="495"/>
                  </a:lnTo>
                  <a:lnTo>
                    <a:pt x="158" y="493"/>
                  </a:lnTo>
                  <a:lnTo>
                    <a:pt x="158" y="491"/>
                  </a:lnTo>
                  <a:lnTo>
                    <a:pt x="158" y="489"/>
                  </a:lnTo>
                  <a:lnTo>
                    <a:pt x="158" y="487"/>
                  </a:lnTo>
                  <a:lnTo>
                    <a:pt x="158" y="485"/>
                  </a:lnTo>
                  <a:lnTo>
                    <a:pt x="158" y="483"/>
                  </a:lnTo>
                  <a:lnTo>
                    <a:pt x="158" y="481"/>
                  </a:lnTo>
                  <a:lnTo>
                    <a:pt x="158" y="479"/>
                  </a:lnTo>
                  <a:lnTo>
                    <a:pt x="158" y="477"/>
                  </a:lnTo>
                  <a:lnTo>
                    <a:pt x="158" y="475"/>
                  </a:lnTo>
                  <a:lnTo>
                    <a:pt x="158" y="473"/>
                  </a:lnTo>
                  <a:lnTo>
                    <a:pt x="158" y="471"/>
                  </a:lnTo>
                  <a:lnTo>
                    <a:pt x="158" y="469"/>
                  </a:lnTo>
                  <a:lnTo>
                    <a:pt x="158" y="467"/>
                  </a:lnTo>
                  <a:lnTo>
                    <a:pt x="158" y="465"/>
                  </a:lnTo>
                  <a:lnTo>
                    <a:pt x="158" y="463"/>
                  </a:lnTo>
                  <a:lnTo>
                    <a:pt x="158" y="461"/>
                  </a:lnTo>
                  <a:lnTo>
                    <a:pt x="158" y="459"/>
                  </a:lnTo>
                  <a:lnTo>
                    <a:pt x="158" y="457"/>
                  </a:lnTo>
                  <a:lnTo>
                    <a:pt x="158" y="455"/>
                  </a:lnTo>
                  <a:lnTo>
                    <a:pt x="158" y="453"/>
                  </a:lnTo>
                  <a:lnTo>
                    <a:pt x="158" y="451"/>
                  </a:lnTo>
                  <a:lnTo>
                    <a:pt x="158" y="449"/>
                  </a:lnTo>
                  <a:lnTo>
                    <a:pt x="158" y="447"/>
                  </a:lnTo>
                  <a:lnTo>
                    <a:pt x="158" y="446"/>
                  </a:lnTo>
                  <a:lnTo>
                    <a:pt x="158" y="444"/>
                  </a:lnTo>
                  <a:lnTo>
                    <a:pt x="158" y="442"/>
                  </a:lnTo>
                  <a:lnTo>
                    <a:pt x="158" y="440"/>
                  </a:lnTo>
                  <a:lnTo>
                    <a:pt x="158" y="438"/>
                  </a:lnTo>
                  <a:lnTo>
                    <a:pt x="158" y="436"/>
                  </a:lnTo>
                  <a:lnTo>
                    <a:pt x="158" y="434"/>
                  </a:lnTo>
                  <a:lnTo>
                    <a:pt x="158" y="432"/>
                  </a:lnTo>
                  <a:lnTo>
                    <a:pt x="158" y="430"/>
                  </a:lnTo>
                  <a:lnTo>
                    <a:pt x="158" y="428"/>
                  </a:lnTo>
                  <a:lnTo>
                    <a:pt x="158" y="426"/>
                  </a:lnTo>
                  <a:lnTo>
                    <a:pt x="158" y="424"/>
                  </a:lnTo>
                  <a:lnTo>
                    <a:pt x="158" y="422"/>
                  </a:lnTo>
                  <a:lnTo>
                    <a:pt x="158" y="420"/>
                  </a:lnTo>
                  <a:lnTo>
                    <a:pt x="158" y="418"/>
                  </a:lnTo>
                  <a:lnTo>
                    <a:pt x="158" y="416"/>
                  </a:lnTo>
                  <a:lnTo>
                    <a:pt x="156" y="416"/>
                  </a:lnTo>
                  <a:lnTo>
                    <a:pt x="156" y="414"/>
                  </a:lnTo>
                  <a:lnTo>
                    <a:pt x="156" y="412"/>
                  </a:lnTo>
                  <a:lnTo>
                    <a:pt x="156" y="410"/>
                  </a:lnTo>
                  <a:lnTo>
                    <a:pt x="156" y="408"/>
                  </a:lnTo>
                  <a:lnTo>
                    <a:pt x="156" y="406"/>
                  </a:lnTo>
                  <a:lnTo>
                    <a:pt x="156" y="404"/>
                  </a:lnTo>
                  <a:lnTo>
                    <a:pt x="156" y="402"/>
                  </a:lnTo>
                  <a:lnTo>
                    <a:pt x="156" y="400"/>
                  </a:lnTo>
                  <a:lnTo>
                    <a:pt x="156" y="398"/>
                  </a:lnTo>
                  <a:lnTo>
                    <a:pt x="156" y="396"/>
                  </a:lnTo>
                  <a:lnTo>
                    <a:pt x="156" y="394"/>
                  </a:lnTo>
                  <a:lnTo>
                    <a:pt x="156" y="392"/>
                  </a:lnTo>
                  <a:lnTo>
                    <a:pt x="156" y="390"/>
                  </a:lnTo>
                  <a:lnTo>
                    <a:pt x="154" y="390"/>
                  </a:lnTo>
                  <a:lnTo>
                    <a:pt x="154" y="388"/>
                  </a:lnTo>
                  <a:lnTo>
                    <a:pt x="154" y="386"/>
                  </a:lnTo>
                  <a:lnTo>
                    <a:pt x="154" y="384"/>
                  </a:lnTo>
                  <a:lnTo>
                    <a:pt x="154" y="382"/>
                  </a:lnTo>
                  <a:lnTo>
                    <a:pt x="154" y="380"/>
                  </a:lnTo>
                  <a:lnTo>
                    <a:pt x="154" y="378"/>
                  </a:lnTo>
                  <a:lnTo>
                    <a:pt x="154" y="371"/>
                  </a:lnTo>
                  <a:lnTo>
                    <a:pt x="154" y="369"/>
                  </a:lnTo>
                  <a:lnTo>
                    <a:pt x="154" y="367"/>
                  </a:lnTo>
                  <a:lnTo>
                    <a:pt x="152" y="363"/>
                  </a:lnTo>
                  <a:lnTo>
                    <a:pt x="152" y="361"/>
                  </a:lnTo>
                  <a:lnTo>
                    <a:pt x="152" y="359"/>
                  </a:lnTo>
                  <a:lnTo>
                    <a:pt x="152" y="357"/>
                  </a:lnTo>
                  <a:lnTo>
                    <a:pt x="152" y="355"/>
                  </a:lnTo>
                  <a:lnTo>
                    <a:pt x="152" y="353"/>
                  </a:lnTo>
                  <a:lnTo>
                    <a:pt x="150" y="349"/>
                  </a:lnTo>
                  <a:lnTo>
                    <a:pt x="150" y="347"/>
                  </a:lnTo>
                  <a:lnTo>
                    <a:pt x="150" y="345"/>
                  </a:lnTo>
                  <a:lnTo>
                    <a:pt x="150" y="341"/>
                  </a:lnTo>
                  <a:lnTo>
                    <a:pt x="150" y="339"/>
                  </a:lnTo>
                  <a:lnTo>
                    <a:pt x="148" y="335"/>
                  </a:lnTo>
                  <a:lnTo>
                    <a:pt x="148" y="333"/>
                  </a:lnTo>
                  <a:lnTo>
                    <a:pt x="148" y="329"/>
                  </a:lnTo>
                  <a:lnTo>
                    <a:pt x="146" y="325"/>
                  </a:lnTo>
                  <a:lnTo>
                    <a:pt x="146" y="323"/>
                  </a:lnTo>
                  <a:lnTo>
                    <a:pt x="146" y="321"/>
                  </a:lnTo>
                  <a:lnTo>
                    <a:pt x="146" y="317"/>
                  </a:lnTo>
                  <a:lnTo>
                    <a:pt x="144" y="315"/>
                  </a:lnTo>
                  <a:lnTo>
                    <a:pt x="144" y="311"/>
                  </a:lnTo>
                  <a:lnTo>
                    <a:pt x="142" y="308"/>
                  </a:lnTo>
                  <a:lnTo>
                    <a:pt x="142" y="304"/>
                  </a:lnTo>
                  <a:lnTo>
                    <a:pt x="142" y="302"/>
                  </a:lnTo>
                  <a:lnTo>
                    <a:pt x="142" y="300"/>
                  </a:lnTo>
                  <a:lnTo>
                    <a:pt x="140" y="298"/>
                  </a:lnTo>
                  <a:lnTo>
                    <a:pt x="140" y="296"/>
                  </a:lnTo>
                  <a:lnTo>
                    <a:pt x="140" y="294"/>
                  </a:lnTo>
                  <a:lnTo>
                    <a:pt x="140" y="292"/>
                  </a:lnTo>
                  <a:lnTo>
                    <a:pt x="138" y="292"/>
                  </a:lnTo>
                  <a:lnTo>
                    <a:pt x="138" y="290"/>
                  </a:lnTo>
                  <a:lnTo>
                    <a:pt x="138" y="286"/>
                  </a:lnTo>
                  <a:lnTo>
                    <a:pt x="136" y="286"/>
                  </a:lnTo>
                  <a:lnTo>
                    <a:pt x="136" y="284"/>
                  </a:lnTo>
                  <a:lnTo>
                    <a:pt x="136" y="282"/>
                  </a:lnTo>
                  <a:lnTo>
                    <a:pt x="136" y="280"/>
                  </a:lnTo>
                  <a:lnTo>
                    <a:pt x="134" y="280"/>
                  </a:lnTo>
                  <a:lnTo>
                    <a:pt x="134" y="278"/>
                  </a:lnTo>
                  <a:lnTo>
                    <a:pt x="134" y="276"/>
                  </a:lnTo>
                  <a:lnTo>
                    <a:pt x="134" y="274"/>
                  </a:lnTo>
                  <a:lnTo>
                    <a:pt x="132" y="272"/>
                  </a:lnTo>
                  <a:lnTo>
                    <a:pt x="132" y="270"/>
                  </a:lnTo>
                  <a:lnTo>
                    <a:pt x="132" y="268"/>
                  </a:lnTo>
                  <a:lnTo>
                    <a:pt x="132" y="266"/>
                  </a:lnTo>
                  <a:lnTo>
                    <a:pt x="130" y="264"/>
                  </a:lnTo>
                  <a:lnTo>
                    <a:pt x="130" y="262"/>
                  </a:lnTo>
                  <a:lnTo>
                    <a:pt x="130" y="260"/>
                  </a:lnTo>
                  <a:lnTo>
                    <a:pt x="129" y="260"/>
                  </a:lnTo>
                  <a:lnTo>
                    <a:pt x="129" y="258"/>
                  </a:lnTo>
                  <a:lnTo>
                    <a:pt x="129" y="256"/>
                  </a:lnTo>
                  <a:lnTo>
                    <a:pt x="129" y="254"/>
                  </a:lnTo>
                  <a:lnTo>
                    <a:pt x="127" y="254"/>
                  </a:lnTo>
                  <a:lnTo>
                    <a:pt x="127" y="252"/>
                  </a:lnTo>
                  <a:lnTo>
                    <a:pt x="127" y="250"/>
                  </a:lnTo>
                  <a:lnTo>
                    <a:pt x="125" y="248"/>
                  </a:lnTo>
                  <a:lnTo>
                    <a:pt x="125" y="246"/>
                  </a:lnTo>
                  <a:lnTo>
                    <a:pt x="125" y="244"/>
                  </a:lnTo>
                  <a:lnTo>
                    <a:pt x="123" y="243"/>
                  </a:lnTo>
                  <a:lnTo>
                    <a:pt x="123" y="241"/>
                  </a:lnTo>
                  <a:lnTo>
                    <a:pt x="123" y="239"/>
                  </a:lnTo>
                  <a:lnTo>
                    <a:pt x="121" y="239"/>
                  </a:lnTo>
                  <a:lnTo>
                    <a:pt x="121" y="237"/>
                  </a:lnTo>
                  <a:lnTo>
                    <a:pt x="119" y="233"/>
                  </a:lnTo>
                  <a:lnTo>
                    <a:pt x="119" y="231"/>
                  </a:lnTo>
                  <a:lnTo>
                    <a:pt x="119" y="229"/>
                  </a:lnTo>
                  <a:lnTo>
                    <a:pt x="117" y="229"/>
                  </a:lnTo>
                  <a:lnTo>
                    <a:pt x="117" y="225"/>
                  </a:lnTo>
                  <a:lnTo>
                    <a:pt x="115" y="223"/>
                  </a:lnTo>
                  <a:lnTo>
                    <a:pt x="115" y="221"/>
                  </a:lnTo>
                  <a:lnTo>
                    <a:pt x="113" y="219"/>
                  </a:lnTo>
                  <a:lnTo>
                    <a:pt x="111" y="215"/>
                  </a:lnTo>
                  <a:lnTo>
                    <a:pt x="111" y="213"/>
                  </a:lnTo>
                  <a:lnTo>
                    <a:pt x="109" y="211"/>
                  </a:lnTo>
                  <a:lnTo>
                    <a:pt x="109" y="209"/>
                  </a:lnTo>
                  <a:lnTo>
                    <a:pt x="109" y="207"/>
                  </a:lnTo>
                  <a:lnTo>
                    <a:pt x="107" y="207"/>
                  </a:lnTo>
                  <a:lnTo>
                    <a:pt x="107" y="205"/>
                  </a:lnTo>
                  <a:lnTo>
                    <a:pt x="105" y="203"/>
                  </a:lnTo>
                  <a:lnTo>
                    <a:pt x="105" y="201"/>
                  </a:lnTo>
                  <a:lnTo>
                    <a:pt x="103" y="197"/>
                  </a:lnTo>
                  <a:lnTo>
                    <a:pt x="101" y="195"/>
                  </a:lnTo>
                  <a:lnTo>
                    <a:pt x="101" y="193"/>
                  </a:lnTo>
                  <a:lnTo>
                    <a:pt x="99" y="193"/>
                  </a:lnTo>
                  <a:lnTo>
                    <a:pt x="99" y="191"/>
                  </a:lnTo>
                  <a:lnTo>
                    <a:pt x="97" y="189"/>
                  </a:lnTo>
                  <a:lnTo>
                    <a:pt x="97" y="187"/>
                  </a:lnTo>
                  <a:lnTo>
                    <a:pt x="95" y="187"/>
                  </a:lnTo>
                  <a:lnTo>
                    <a:pt x="93" y="183"/>
                  </a:lnTo>
                  <a:lnTo>
                    <a:pt x="91" y="181"/>
                  </a:lnTo>
                  <a:lnTo>
                    <a:pt x="91" y="179"/>
                  </a:lnTo>
                  <a:lnTo>
                    <a:pt x="89" y="179"/>
                  </a:lnTo>
                  <a:lnTo>
                    <a:pt x="89" y="177"/>
                  </a:lnTo>
                  <a:lnTo>
                    <a:pt x="87" y="177"/>
                  </a:lnTo>
                  <a:lnTo>
                    <a:pt x="85" y="176"/>
                  </a:lnTo>
                  <a:lnTo>
                    <a:pt x="83" y="174"/>
                  </a:lnTo>
                  <a:lnTo>
                    <a:pt x="81" y="172"/>
                  </a:lnTo>
                  <a:lnTo>
                    <a:pt x="81" y="170"/>
                  </a:lnTo>
                  <a:lnTo>
                    <a:pt x="79" y="168"/>
                  </a:lnTo>
                  <a:lnTo>
                    <a:pt x="77" y="166"/>
                  </a:lnTo>
                  <a:lnTo>
                    <a:pt x="75" y="166"/>
                  </a:lnTo>
                  <a:lnTo>
                    <a:pt x="73" y="164"/>
                  </a:lnTo>
                  <a:lnTo>
                    <a:pt x="71" y="162"/>
                  </a:lnTo>
                  <a:lnTo>
                    <a:pt x="69" y="160"/>
                  </a:lnTo>
                  <a:lnTo>
                    <a:pt x="69" y="158"/>
                  </a:lnTo>
                  <a:lnTo>
                    <a:pt x="67" y="158"/>
                  </a:lnTo>
                  <a:lnTo>
                    <a:pt x="67" y="156"/>
                  </a:lnTo>
                  <a:lnTo>
                    <a:pt x="65" y="156"/>
                  </a:lnTo>
                  <a:lnTo>
                    <a:pt x="63" y="154"/>
                  </a:lnTo>
                  <a:lnTo>
                    <a:pt x="63" y="152"/>
                  </a:lnTo>
                  <a:lnTo>
                    <a:pt x="61" y="152"/>
                  </a:lnTo>
                  <a:lnTo>
                    <a:pt x="61" y="150"/>
                  </a:lnTo>
                  <a:lnTo>
                    <a:pt x="60" y="148"/>
                  </a:lnTo>
                  <a:lnTo>
                    <a:pt x="58" y="146"/>
                  </a:lnTo>
                  <a:lnTo>
                    <a:pt x="58" y="144"/>
                  </a:lnTo>
                  <a:lnTo>
                    <a:pt x="56" y="144"/>
                  </a:lnTo>
                  <a:lnTo>
                    <a:pt x="54" y="142"/>
                  </a:lnTo>
                  <a:lnTo>
                    <a:pt x="52" y="140"/>
                  </a:lnTo>
                  <a:lnTo>
                    <a:pt x="50" y="140"/>
                  </a:lnTo>
                  <a:lnTo>
                    <a:pt x="50" y="138"/>
                  </a:lnTo>
                  <a:lnTo>
                    <a:pt x="48" y="138"/>
                  </a:lnTo>
                  <a:lnTo>
                    <a:pt x="46" y="136"/>
                  </a:lnTo>
                  <a:lnTo>
                    <a:pt x="44" y="134"/>
                  </a:lnTo>
                  <a:lnTo>
                    <a:pt x="42" y="134"/>
                  </a:lnTo>
                  <a:lnTo>
                    <a:pt x="42" y="132"/>
                  </a:lnTo>
                  <a:lnTo>
                    <a:pt x="40" y="132"/>
                  </a:lnTo>
                  <a:lnTo>
                    <a:pt x="40" y="130"/>
                  </a:lnTo>
                  <a:lnTo>
                    <a:pt x="38" y="130"/>
                  </a:lnTo>
                  <a:lnTo>
                    <a:pt x="36" y="128"/>
                  </a:lnTo>
                  <a:lnTo>
                    <a:pt x="36" y="126"/>
                  </a:lnTo>
                  <a:lnTo>
                    <a:pt x="34" y="126"/>
                  </a:lnTo>
                  <a:lnTo>
                    <a:pt x="34" y="124"/>
                  </a:lnTo>
                  <a:lnTo>
                    <a:pt x="32" y="122"/>
                  </a:lnTo>
                  <a:lnTo>
                    <a:pt x="30" y="120"/>
                  </a:lnTo>
                  <a:lnTo>
                    <a:pt x="26" y="118"/>
                  </a:lnTo>
                  <a:lnTo>
                    <a:pt x="26" y="116"/>
                  </a:lnTo>
                  <a:lnTo>
                    <a:pt x="24" y="116"/>
                  </a:lnTo>
                  <a:lnTo>
                    <a:pt x="22" y="114"/>
                  </a:lnTo>
                  <a:lnTo>
                    <a:pt x="20" y="112"/>
                  </a:lnTo>
                  <a:lnTo>
                    <a:pt x="18" y="110"/>
                  </a:lnTo>
                  <a:lnTo>
                    <a:pt x="16" y="110"/>
                  </a:lnTo>
                  <a:lnTo>
                    <a:pt x="16" y="109"/>
                  </a:lnTo>
                  <a:lnTo>
                    <a:pt x="14" y="109"/>
                  </a:lnTo>
                  <a:lnTo>
                    <a:pt x="14" y="107"/>
                  </a:lnTo>
                  <a:lnTo>
                    <a:pt x="14" y="105"/>
                  </a:lnTo>
                  <a:lnTo>
                    <a:pt x="12" y="103"/>
                  </a:lnTo>
                  <a:lnTo>
                    <a:pt x="10" y="101"/>
                  </a:lnTo>
                  <a:lnTo>
                    <a:pt x="8" y="99"/>
                  </a:lnTo>
                  <a:lnTo>
                    <a:pt x="6" y="97"/>
                  </a:lnTo>
                  <a:lnTo>
                    <a:pt x="4" y="97"/>
                  </a:lnTo>
                  <a:lnTo>
                    <a:pt x="4" y="95"/>
                  </a:lnTo>
                  <a:lnTo>
                    <a:pt x="2" y="93"/>
                  </a:lnTo>
                  <a:lnTo>
                    <a:pt x="2" y="91"/>
                  </a:lnTo>
                  <a:lnTo>
                    <a:pt x="2" y="89"/>
                  </a:lnTo>
                  <a:lnTo>
                    <a:pt x="2" y="87"/>
                  </a:lnTo>
                  <a:lnTo>
                    <a:pt x="2" y="85"/>
                  </a:lnTo>
                  <a:lnTo>
                    <a:pt x="2" y="83"/>
                  </a:lnTo>
                  <a:lnTo>
                    <a:pt x="0" y="73"/>
                  </a:lnTo>
                  <a:lnTo>
                    <a:pt x="2" y="71"/>
                  </a:lnTo>
                  <a:lnTo>
                    <a:pt x="4" y="69"/>
                  </a:lnTo>
                  <a:lnTo>
                    <a:pt x="12" y="67"/>
                  </a:lnTo>
                  <a:lnTo>
                    <a:pt x="16" y="69"/>
                  </a:lnTo>
                  <a:lnTo>
                    <a:pt x="20" y="69"/>
                  </a:lnTo>
                  <a:lnTo>
                    <a:pt x="24" y="69"/>
                  </a:lnTo>
                  <a:lnTo>
                    <a:pt x="26" y="71"/>
                  </a:lnTo>
                  <a:lnTo>
                    <a:pt x="30" y="73"/>
                  </a:lnTo>
                  <a:lnTo>
                    <a:pt x="32" y="73"/>
                  </a:lnTo>
                  <a:lnTo>
                    <a:pt x="36" y="77"/>
                  </a:lnTo>
                  <a:lnTo>
                    <a:pt x="42" y="81"/>
                  </a:lnTo>
                  <a:lnTo>
                    <a:pt x="46" y="85"/>
                  </a:lnTo>
                  <a:lnTo>
                    <a:pt x="50" y="89"/>
                  </a:lnTo>
                  <a:lnTo>
                    <a:pt x="52" y="91"/>
                  </a:lnTo>
                  <a:lnTo>
                    <a:pt x="56" y="95"/>
                  </a:lnTo>
                  <a:lnTo>
                    <a:pt x="60" y="99"/>
                  </a:lnTo>
                  <a:lnTo>
                    <a:pt x="63" y="103"/>
                  </a:lnTo>
                  <a:lnTo>
                    <a:pt x="67" y="107"/>
                  </a:lnTo>
                  <a:lnTo>
                    <a:pt x="69" y="107"/>
                  </a:lnTo>
                  <a:lnTo>
                    <a:pt x="73" y="109"/>
                  </a:lnTo>
                  <a:lnTo>
                    <a:pt x="75" y="110"/>
                  </a:lnTo>
                  <a:lnTo>
                    <a:pt x="77" y="110"/>
                  </a:lnTo>
                  <a:lnTo>
                    <a:pt x="79" y="112"/>
                  </a:lnTo>
                  <a:lnTo>
                    <a:pt x="81" y="112"/>
                  </a:lnTo>
                  <a:lnTo>
                    <a:pt x="87" y="116"/>
                  </a:lnTo>
                  <a:lnTo>
                    <a:pt x="111" y="130"/>
                  </a:lnTo>
                  <a:lnTo>
                    <a:pt x="123" y="132"/>
                  </a:lnTo>
                  <a:lnTo>
                    <a:pt x="130" y="132"/>
                  </a:lnTo>
                  <a:lnTo>
                    <a:pt x="132" y="132"/>
                  </a:lnTo>
                  <a:lnTo>
                    <a:pt x="132" y="134"/>
                  </a:lnTo>
                  <a:lnTo>
                    <a:pt x="150" y="134"/>
                  </a:lnTo>
                  <a:lnTo>
                    <a:pt x="172" y="130"/>
                  </a:lnTo>
                  <a:lnTo>
                    <a:pt x="188" y="120"/>
                  </a:lnTo>
                  <a:lnTo>
                    <a:pt x="196" y="109"/>
                  </a:lnTo>
                  <a:lnTo>
                    <a:pt x="205" y="91"/>
                  </a:lnTo>
                  <a:lnTo>
                    <a:pt x="213" y="81"/>
                  </a:lnTo>
                  <a:lnTo>
                    <a:pt x="213" y="77"/>
                  </a:lnTo>
                  <a:lnTo>
                    <a:pt x="201" y="59"/>
                  </a:lnTo>
                  <a:lnTo>
                    <a:pt x="209" y="53"/>
                  </a:lnTo>
                  <a:lnTo>
                    <a:pt x="211" y="53"/>
                  </a:lnTo>
                  <a:lnTo>
                    <a:pt x="213" y="53"/>
                  </a:lnTo>
                  <a:lnTo>
                    <a:pt x="215" y="53"/>
                  </a:lnTo>
                  <a:lnTo>
                    <a:pt x="217" y="53"/>
                  </a:lnTo>
                  <a:lnTo>
                    <a:pt x="219" y="53"/>
                  </a:lnTo>
                  <a:lnTo>
                    <a:pt x="219" y="55"/>
                  </a:lnTo>
                  <a:lnTo>
                    <a:pt x="221" y="55"/>
                  </a:lnTo>
                  <a:lnTo>
                    <a:pt x="223" y="55"/>
                  </a:lnTo>
                  <a:lnTo>
                    <a:pt x="225" y="55"/>
                  </a:lnTo>
                  <a:lnTo>
                    <a:pt x="227" y="55"/>
                  </a:lnTo>
                  <a:lnTo>
                    <a:pt x="227" y="57"/>
                  </a:lnTo>
                  <a:lnTo>
                    <a:pt x="229" y="57"/>
                  </a:lnTo>
                  <a:lnTo>
                    <a:pt x="231" y="57"/>
                  </a:lnTo>
                  <a:lnTo>
                    <a:pt x="233" y="57"/>
                  </a:lnTo>
                  <a:lnTo>
                    <a:pt x="233" y="55"/>
                  </a:lnTo>
                  <a:lnTo>
                    <a:pt x="235" y="55"/>
                  </a:lnTo>
                  <a:lnTo>
                    <a:pt x="235" y="53"/>
                  </a:lnTo>
                  <a:lnTo>
                    <a:pt x="235" y="51"/>
                  </a:lnTo>
                  <a:lnTo>
                    <a:pt x="237" y="51"/>
                  </a:lnTo>
                  <a:lnTo>
                    <a:pt x="239" y="53"/>
                  </a:lnTo>
                  <a:lnTo>
                    <a:pt x="241" y="53"/>
                  </a:lnTo>
                  <a:lnTo>
                    <a:pt x="241" y="51"/>
                  </a:lnTo>
                  <a:lnTo>
                    <a:pt x="241" y="49"/>
                  </a:lnTo>
                  <a:lnTo>
                    <a:pt x="239" y="49"/>
                  </a:lnTo>
                  <a:lnTo>
                    <a:pt x="241" y="47"/>
                  </a:lnTo>
                  <a:lnTo>
                    <a:pt x="243" y="47"/>
                  </a:lnTo>
                  <a:lnTo>
                    <a:pt x="243" y="49"/>
                  </a:lnTo>
                  <a:lnTo>
                    <a:pt x="245" y="49"/>
                  </a:lnTo>
                  <a:lnTo>
                    <a:pt x="247" y="49"/>
                  </a:lnTo>
                  <a:lnTo>
                    <a:pt x="247" y="47"/>
                  </a:lnTo>
                  <a:lnTo>
                    <a:pt x="245" y="47"/>
                  </a:lnTo>
                  <a:lnTo>
                    <a:pt x="245" y="45"/>
                  </a:lnTo>
                  <a:lnTo>
                    <a:pt x="247" y="45"/>
                  </a:lnTo>
                  <a:lnTo>
                    <a:pt x="249" y="45"/>
                  </a:lnTo>
                  <a:lnTo>
                    <a:pt x="249" y="43"/>
                  </a:lnTo>
                  <a:lnTo>
                    <a:pt x="251" y="43"/>
                  </a:lnTo>
                  <a:lnTo>
                    <a:pt x="251" y="42"/>
                  </a:lnTo>
                  <a:lnTo>
                    <a:pt x="253" y="42"/>
                  </a:lnTo>
                  <a:lnTo>
                    <a:pt x="253" y="40"/>
                  </a:lnTo>
                  <a:lnTo>
                    <a:pt x="253" y="38"/>
                  </a:lnTo>
                  <a:lnTo>
                    <a:pt x="255" y="38"/>
                  </a:lnTo>
                  <a:lnTo>
                    <a:pt x="257" y="36"/>
                  </a:lnTo>
                  <a:lnTo>
                    <a:pt x="259" y="36"/>
                  </a:lnTo>
                  <a:lnTo>
                    <a:pt x="259" y="34"/>
                  </a:lnTo>
                  <a:lnTo>
                    <a:pt x="259" y="32"/>
                  </a:lnTo>
                  <a:lnTo>
                    <a:pt x="261" y="32"/>
                  </a:lnTo>
                  <a:lnTo>
                    <a:pt x="263" y="32"/>
                  </a:lnTo>
                  <a:lnTo>
                    <a:pt x="263" y="30"/>
                  </a:lnTo>
                  <a:lnTo>
                    <a:pt x="265" y="30"/>
                  </a:lnTo>
                  <a:lnTo>
                    <a:pt x="265" y="28"/>
                  </a:lnTo>
                  <a:lnTo>
                    <a:pt x="265" y="26"/>
                  </a:lnTo>
                  <a:lnTo>
                    <a:pt x="267" y="26"/>
                  </a:lnTo>
                  <a:lnTo>
                    <a:pt x="267" y="24"/>
                  </a:lnTo>
                  <a:lnTo>
                    <a:pt x="268" y="24"/>
                  </a:lnTo>
                  <a:lnTo>
                    <a:pt x="268" y="22"/>
                  </a:lnTo>
                  <a:lnTo>
                    <a:pt x="270" y="22"/>
                  </a:lnTo>
                  <a:lnTo>
                    <a:pt x="270" y="20"/>
                  </a:lnTo>
                  <a:lnTo>
                    <a:pt x="270" y="18"/>
                  </a:lnTo>
                  <a:lnTo>
                    <a:pt x="270" y="16"/>
                  </a:lnTo>
                  <a:lnTo>
                    <a:pt x="272" y="14"/>
                  </a:lnTo>
                  <a:lnTo>
                    <a:pt x="274" y="14"/>
                  </a:lnTo>
                  <a:lnTo>
                    <a:pt x="276" y="14"/>
                  </a:lnTo>
                  <a:lnTo>
                    <a:pt x="276" y="12"/>
                  </a:lnTo>
                  <a:lnTo>
                    <a:pt x="276" y="14"/>
                  </a:lnTo>
                  <a:lnTo>
                    <a:pt x="278" y="12"/>
                  </a:lnTo>
                  <a:lnTo>
                    <a:pt x="280" y="12"/>
                  </a:lnTo>
                  <a:lnTo>
                    <a:pt x="282" y="12"/>
                  </a:lnTo>
                  <a:lnTo>
                    <a:pt x="284" y="12"/>
                  </a:lnTo>
                  <a:lnTo>
                    <a:pt x="284" y="10"/>
                  </a:lnTo>
                  <a:lnTo>
                    <a:pt x="286" y="10"/>
                  </a:lnTo>
                  <a:lnTo>
                    <a:pt x="288" y="10"/>
                  </a:lnTo>
                  <a:lnTo>
                    <a:pt x="290" y="8"/>
                  </a:lnTo>
                  <a:lnTo>
                    <a:pt x="290" y="10"/>
                  </a:lnTo>
                  <a:lnTo>
                    <a:pt x="292" y="10"/>
                  </a:lnTo>
                  <a:lnTo>
                    <a:pt x="294" y="10"/>
                  </a:lnTo>
                  <a:lnTo>
                    <a:pt x="294" y="8"/>
                  </a:lnTo>
                  <a:lnTo>
                    <a:pt x="296" y="8"/>
                  </a:lnTo>
                  <a:lnTo>
                    <a:pt x="298" y="8"/>
                  </a:lnTo>
                  <a:lnTo>
                    <a:pt x="300" y="6"/>
                  </a:lnTo>
                  <a:lnTo>
                    <a:pt x="302" y="6"/>
                  </a:lnTo>
                  <a:lnTo>
                    <a:pt x="302" y="8"/>
                  </a:lnTo>
                  <a:lnTo>
                    <a:pt x="302" y="6"/>
                  </a:lnTo>
                  <a:lnTo>
                    <a:pt x="304" y="6"/>
                  </a:lnTo>
                  <a:lnTo>
                    <a:pt x="306" y="6"/>
                  </a:lnTo>
                  <a:lnTo>
                    <a:pt x="308" y="6"/>
                  </a:lnTo>
                  <a:lnTo>
                    <a:pt x="310" y="6"/>
                  </a:lnTo>
                  <a:lnTo>
                    <a:pt x="312" y="6"/>
                  </a:lnTo>
                  <a:lnTo>
                    <a:pt x="314" y="6"/>
                  </a:lnTo>
                  <a:lnTo>
                    <a:pt x="316" y="6"/>
                  </a:lnTo>
                  <a:lnTo>
                    <a:pt x="318" y="6"/>
                  </a:lnTo>
                  <a:lnTo>
                    <a:pt x="320" y="6"/>
                  </a:lnTo>
                  <a:lnTo>
                    <a:pt x="320" y="4"/>
                  </a:lnTo>
                  <a:lnTo>
                    <a:pt x="322" y="4"/>
                  </a:lnTo>
                  <a:lnTo>
                    <a:pt x="324" y="4"/>
                  </a:lnTo>
                  <a:lnTo>
                    <a:pt x="326" y="4"/>
                  </a:lnTo>
                  <a:lnTo>
                    <a:pt x="328" y="4"/>
                  </a:lnTo>
                  <a:lnTo>
                    <a:pt x="330" y="4"/>
                  </a:lnTo>
                  <a:lnTo>
                    <a:pt x="332" y="4"/>
                  </a:lnTo>
                  <a:lnTo>
                    <a:pt x="334" y="4"/>
                  </a:lnTo>
                  <a:lnTo>
                    <a:pt x="334" y="2"/>
                  </a:lnTo>
                  <a:lnTo>
                    <a:pt x="336" y="2"/>
                  </a:lnTo>
                  <a:lnTo>
                    <a:pt x="337" y="2"/>
                  </a:lnTo>
                  <a:lnTo>
                    <a:pt x="339" y="2"/>
                  </a:lnTo>
                  <a:lnTo>
                    <a:pt x="341" y="2"/>
                  </a:lnTo>
                  <a:lnTo>
                    <a:pt x="341" y="0"/>
                  </a:lnTo>
                  <a:lnTo>
                    <a:pt x="343" y="0"/>
                  </a:lnTo>
                  <a:lnTo>
                    <a:pt x="345" y="0"/>
                  </a:lnTo>
                  <a:lnTo>
                    <a:pt x="347" y="0"/>
                  </a:lnTo>
                  <a:lnTo>
                    <a:pt x="349"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15" name="nomes4">
            <a:extLst>
              <a:ext uri="{FF2B5EF4-FFF2-40B4-BE49-F238E27FC236}">
                <a16:creationId xmlns:a16="http://schemas.microsoft.com/office/drawing/2014/main" xmlns="" id="{00000000-0008-0000-0800-000006000000}"/>
              </a:ext>
            </a:extLst>
          </xdr:cNvPr>
          <xdr:cNvGrpSpPr/>
        </xdr:nvGrpSpPr>
        <xdr:grpSpPr>
          <a:xfrm>
            <a:off x="11057303" y="11846836"/>
            <a:ext cx="1490179" cy="2139351"/>
            <a:chOff x="3492502" y="1717673"/>
            <a:chExt cx="2021873" cy="3322631"/>
          </a:xfrm>
        </xdr:grpSpPr>
        <xdr:sp macro="" textlink="">
          <xdr:nvSpPr>
            <xdr:cNvPr id="17" name="T403">
              <a:extLst>
                <a:ext uri="{FF2B5EF4-FFF2-40B4-BE49-F238E27FC236}">
                  <a16:creationId xmlns:a16="http://schemas.microsoft.com/office/drawing/2014/main" xmlns="" id="{00000000-0008-0000-0800-000008000000}"/>
                </a:ext>
              </a:extLst>
            </xdr:cNvPr>
            <xdr:cNvSpPr>
              <a:spLocks noChangeArrowheads="1"/>
            </xdr:cNvSpPr>
          </xdr:nvSpPr>
          <xdr:spPr bwMode="auto">
            <a:xfrm>
              <a:off x="4935542" y="4879973"/>
              <a:ext cx="394685" cy="160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700" b="0" i="0" u="none" strike="noStrike" cap="none" normalizeH="0" baseline="0">
                  <a:ln>
                    <a:noFill/>
                  </a:ln>
                  <a:solidFill>
                    <a:schemeClr val="tx1"/>
                  </a:solidFill>
                  <a:effectLst/>
                  <a:latin typeface="Arial" pitchFamily="34" charset="0"/>
                  <a:cs typeface="Arial" pitchFamily="34" charset="0"/>
                </a:rPr>
                <a:t>1,1</a:t>
              </a:r>
            </a:p>
          </xdr:txBody>
        </xdr:sp>
        <xdr:sp macro="" textlink="">
          <xdr:nvSpPr>
            <xdr:cNvPr id="18" name="T401">
              <a:extLst>
                <a:ext uri="{FF2B5EF4-FFF2-40B4-BE49-F238E27FC236}">
                  <a16:creationId xmlns:a16="http://schemas.microsoft.com/office/drawing/2014/main" xmlns="" id="{00000000-0008-0000-0800-000009000000}"/>
                </a:ext>
              </a:extLst>
            </xdr:cNvPr>
            <xdr:cNvSpPr>
              <a:spLocks noChangeArrowheads="1"/>
            </xdr:cNvSpPr>
          </xdr:nvSpPr>
          <xdr:spPr bwMode="auto">
            <a:xfrm>
              <a:off x="4681539" y="3159121"/>
              <a:ext cx="394685" cy="160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700" b="0" i="0" u="none" strike="noStrike" cap="none" normalizeH="0" baseline="0">
                  <a:ln>
                    <a:noFill/>
                  </a:ln>
                  <a:solidFill>
                    <a:schemeClr val="tx1"/>
                  </a:solidFill>
                  <a:effectLst/>
                  <a:latin typeface="Arial" pitchFamily="34" charset="0"/>
                  <a:cs typeface="Arial" pitchFamily="34" charset="0"/>
                </a:rPr>
                <a:t>1,7</a:t>
              </a:r>
            </a:p>
          </xdr:txBody>
        </xdr:sp>
        <xdr:sp macro="" textlink="">
          <xdr:nvSpPr>
            <xdr:cNvPr id="19" name="T402">
              <a:extLst>
                <a:ext uri="{FF2B5EF4-FFF2-40B4-BE49-F238E27FC236}">
                  <a16:creationId xmlns:a16="http://schemas.microsoft.com/office/drawing/2014/main" xmlns="" id="{00000000-0008-0000-0800-00000A000000}"/>
                </a:ext>
              </a:extLst>
            </xdr:cNvPr>
            <xdr:cNvSpPr>
              <a:spLocks noChangeArrowheads="1"/>
            </xdr:cNvSpPr>
          </xdr:nvSpPr>
          <xdr:spPr bwMode="auto">
            <a:xfrm>
              <a:off x="5119690" y="1717673"/>
              <a:ext cx="394685" cy="160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700" b="0" i="0" u="none" strike="noStrike" cap="none" normalizeH="0" baseline="0">
                  <a:ln>
                    <a:noFill/>
                  </a:ln>
                  <a:solidFill>
                    <a:schemeClr val="tx1"/>
                  </a:solidFill>
                  <a:effectLst/>
                  <a:latin typeface="Arial" pitchFamily="34" charset="0"/>
                  <a:cs typeface="Arial" pitchFamily="34" charset="0"/>
                </a:rPr>
                <a:t>0,5</a:t>
              </a:r>
            </a:p>
          </xdr:txBody>
        </xdr:sp>
        <xdr:sp macro="" textlink="">
          <xdr:nvSpPr>
            <xdr:cNvPr id="20" name="T404">
              <a:extLst>
                <a:ext uri="{FF2B5EF4-FFF2-40B4-BE49-F238E27FC236}">
                  <a16:creationId xmlns:a16="http://schemas.microsoft.com/office/drawing/2014/main" xmlns="" id="{00000000-0008-0000-0800-00000B000000}"/>
                </a:ext>
              </a:extLst>
            </xdr:cNvPr>
            <xdr:cNvSpPr>
              <a:spLocks noChangeArrowheads="1"/>
            </xdr:cNvSpPr>
          </xdr:nvSpPr>
          <xdr:spPr bwMode="auto">
            <a:xfrm>
              <a:off x="3492502" y="4538660"/>
              <a:ext cx="394685" cy="160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700" b="0" i="0" u="none" strike="noStrike" cap="none" normalizeH="0" baseline="0">
                  <a:ln>
                    <a:noFill/>
                  </a:ln>
                  <a:solidFill>
                    <a:schemeClr val="tx1"/>
                  </a:solidFill>
                  <a:effectLst/>
                  <a:latin typeface="Arial" pitchFamily="34" charset="0"/>
                  <a:cs typeface="Arial" pitchFamily="34" charset="0"/>
                </a:rPr>
                <a:t>2,5</a:t>
              </a:r>
            </a:p>
          </xdr:txBody>
        </xdr:sp>
      </xdr:grpSp>
      <xdr:sp macro="" textlink="">
        <xdr:nvSpPr>
          <xdr:cNvPr id="16" name="seta4">
            <a:extLst>
              <a:ext uri="{FF2B5EF4-FFF2-40B4-BE49-F238E27FC236}">
                <a16:creationId xmlns:a16="http://schemas.microsoft.com/office/drawing/2014/main" xmlns="" id="{00000000-0008-0000-0800-000007000000}"/>
              </a:ext>
            </a:extLst>
          </xdr:cNvPr>
          <xdr:cNvSpPr>
            <a:spLocks noEditPoints="1"/>
          </xdr:cNvSpPr>
        </xdr:nvSpPr>
        <xdr:spPr bwMode="auto">
          <a:xfrm>
            <a:off x="13237077" y="11125201"/>
            <a:ext cx="145084" cy="294378"/>
          </a:xfrm>
          <a:custGeom>
            <a:avLst/>
            <a:gdLst>
              <a:gd name="T0" fmla="*/ 63 w 124"/>
              <a:gd name="T1" fmla="*/ 213 h 288"/>
              <a:gd name="T2" fmla="*/ 124 w 124"/>
              <a:gd name="T3" fmla="*/ 288 h 288"/>
              <a:gd name="T4" fmla="*/ 63 w 124"/>
              <a:gd name="T5" fmla="*/ 77 h 288"/>
              <a:gd name="T6" fmla="*/ 0 w 124"/>
              <a:gd name="T7" fmla="*/ 288 h 288"/>
              <a:gd name="T8" fmla="*/ 63 w 124"/>
              <a:gd name="T9" fmla="*/ 213 h 288"/>
              <a:gd name="T10" fmla="*/ 63 w 124"/>
              <a:gd name="T11" fmla="*/ 97 h 288"/>
              <a:gd name="T12" fmla="*/ 109 w 124"/>
              <a:gd name="T13" fmla="*/ 258 h 288"/>
              <a:gd name="T14" fmla="*/ 63 w 124"/>
              <a:gd name="T15" fmla="*/ 203 h 288"/>
              <a:gd name="T16" fmla="*/ 63 w 124"/>
              <a:gd name="T17" fmla="*/ 97 h 288"/>
              <a:gd name="T18" fmla="*/ 40 w 124"/>
              <a:gd name="T19" fmla="*/ 0 h 288"/>
              <a:gd name="T20" fmla="*/ 40 w 124"/>
              <a:gd name="T21" fmla="*/ 61 h 288"/>
              <a:gd name="T22" fmla="*/ 47 w 124"/>
              <a:gd name="T23" fmla="*/ 61 h 288"/>
              <a:gd name="T24" fmla="*/ 47 w 124"/>
              <a:gd name="T25" fmla="*/ 12 h 288"/>
              <a:gd name="T26" fmla="*/ 81 w 124"/>
              <a:gd name="T27" fmla="*/ 61 h 288"/>
              <a:gd name="T28" fmla="*/ 89 w 124"/>
              <a:gd name="T29" fmla="*/ 61 h 288"/>
              <a:gd name="T30" fmla="*/ 89 w 124"/>
              <a:gd name="T31" fmla="*/ 0 h 288"/>
              <a:gd name="T32" fmla="*/ 81 w 124"/>
              <a:gd name="T33" fmla="*/ 0 h 288"/>
              <a:gd name="T34" fmla="*/ 81 w 124"/>
              <a:gd name="T35" fmla="*/ 48 h 288"/>
              <a:gd name="T36" fmla="*/ 49 w 124"/>
              <a:gd name="T37" fmla="*/ 0 h 288"/>
              <a:gd name="T38" fmla="*/ 40 w 124"/>
              <a:gd name="T39" fmla="*/ 0 h 2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124" h="288">
                <a:moveTo>
                  <a:pt x="63" y="213"/>
                </a:moveTo>
                <a:lnTo>
                  <a:pt x="124" y="288"/>
                </a:lnTo>
                <a:lnTo>
                  <a:pt x="63" y="77"/>
                </a:lnTo>
                <a:lnTo>
                  <a:pt x="0" y="288"/>
                </a:lnTo>
                <a:lnTo>
                  <a:pt x="63" y="213"/>
                </a:lnTo>
                <a:close/>
                <a:moveTo>
                  <a:pt x="63" y="97"/>
                </a:moveTo>
                <a:lnTo>
                  <a:pt x="109" y="258"/>
                </a:lnTo>
                <a:lnTo>
                  <a:pt x="63" y="203"/>
                </a:lnTo>
                <a:lnTo>
                  <a:pt x="63" y="97"/>
                </a:lnTo>
                <a:close/>
                <a:moveTo>
                  <a:pt x="40" y="0"/>
                </a:moveTo>
                <a:lnTo>
                  <a:pt x="40" y="61"/>
                </a:lnTo>
                <a:lnTo>
                  <a:pt x="47" y="61"/>
                </a:lnTo>
                <a:lnTo>
                  <a:pt x="47" y="12"/>
                </a:lnTo>
                <a:lnTo>
                  <a:pt x="81" y="61"/>
                </a:lnTo>
                <a:lnTo>
                  <a:pt x="89" y="61"/>
                </a:lnTo>
                <a:lnTo>
                  <a:pt x="89" y="0"/>
                </a:lnTo>
                <a:lnTo>
                  <a:pt x="81" y="0"/>
                </a:lnTo>
                <a:lnTo>
                  <a:pt x="81" y="48"/>
                </a:lnTo>
                <a:lnTo>
                  <a:pt x="49" y="0"/>
                </a:lnTo>
                <a:lnTo>
                  <a:pt x="40" y="0"/>
                </a:lnTo>
                <a:close/>
              </a:path>
            </a:pathLst>
          </a:custGeom>
          <a:solidFill>
            <a:srgbClr val="686868"/>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clientData/>
  </xdr:twoCellAnchor>
  <xdr:twoCellAnchor>
    <xdr:from>
      <xdr:col>8</xdr:col>
      <xdr:colOff>0</xdr:colOff>
      <xdr:row>55</xdr:row>
      <xdr:rowOff>0</xdr:rowOff>
    </xdr:from>
    <xdr:to>
      <xdr:col>11</xdr:col>
      <xdr:colOff>599010</xdr:colOff>
      <xdr:row>75</xdr:row>
      <xdr:rowOff>113850</xdr:rowOff>
    </xdr:to>
    <xdr:grpSp>
      <xdr:nvGrpSpPr>
        <xdr:cNvPr id="68" name="R4_ACeS"/>
        <xdr:cNvGrpSpPr/>
      </xdr:nvGrpSpPr>
      <xdr:grpSpPr>
        <a:xfrm>
          <a:off x="5000625" y="10620375"/>
          <a:ext cx="2370660" cy="3600000"/>
          <a:chOff x="10715404" y="11125201"/>
          <a:chExt cx="2713560" cy="3600000"/>
        </a:xfrm>
      </xdr:grpSpPr>
      <xdr:grpSp>
        <xdr:nvGrpSpPr>
          <xdr:cNvPr id="69" name="ACeS_R4">
            <a:extLst>
              <a:ext uri="{FF2B5EF4-FFF2-40B4-BE49-F238E27FC236}">
                <a16:creationId xmlns:a16="http://schemas.microsoft.com/office/drawing/2014/main" xmlns="" id="{00000000-0008-0000-0900-000003000000}"/>
              </a:ext>
            </a:extLst>
          </xdr:cNvPr>
          <xdr:cNvGrpSpPr/>
        </xdr:nvGrpSpPr>
        <xdr:grpSpPr>
          <a:xfrm>
            <a:off x="11064323" y="11164036"/>
            <a:ext cx="2364641" cy="3561157"/>
            <a:chOff x="6639933" y="13040812"/>
            <a:chExt cx="2590735" cy="4466162"/>
          </a:xfrm>
        </xdr:grpSpPr>
        <xdr:sp macro="" textlink="">
          <xdr:nvSpPr>
            <xdr:cNvPr id="122" name="A401">
              <a:extLst>
                <a:ext uri="{FF2B5EF4-FFF2-40B4-BE49-F238E27FC236}">
                  <a16:creationId xmlns:a16="http://schemas.microsoft.com/office/drawing/2014/main" xmlns="" id="{00000000-0008-0000-0900-000038000000}"/>
                </a:ext>
              </a:extLst>
            </xdr:cNvPr>
            <xdr:cNvSpPr>
              <a:spLocks/>
            </xdr:cNvSpPr>
          </xdr:nvSpPr>
          <xdr:spPr bwMode="auto">
            <a:xfrm>
              <a:off x="6639933" y="14256060"/>
              <a:ext cx="2327943" cy="1651095"/>
            </a:xfrm>
            <a:custGeom>
              <a:avLst/>
              <a:gdLst>
                <a:gd name="T0" fmla="*/ 629 w 1816"/>
                <a:gd name="T1" fmla="*/ 45 h 1288"/>
                <a:gd name="T2" fmla="*/ 676 w 1816"/>
                <a:gd name="T3" fmla="*/ 19 h 1288"/>
                <a:gd name="T4" fmla="*/ 749 w 1816"/>
                <a:gd name="T5" fmla="*/ 104 h 1288"/>
                <a:gd name="T6" fmla="*/ 816 w 1816"/>
                <a:gd name="T7" fmla="*/ 92 h 1288"/>
                <a:gd name="T8" fmla="*/ 879 w 1816"/>
                <a:gd name="T9" fmla="*/ 112 h 1288"/>
                <a:gd name="T10" fmla="*/ 944 w 1816"/>
                <a:gd name="T11" fmla="*/ 183 h 1288"/>
                <a:gd name="T12" fmla="*/ 1043 w 1816"/>
                <a:gd name="T13" fmla="*/ 183 h 1288"/>
                <a:gd name="T14" fmla="*/ 1128 w 1816"/>
                <a:gd name="T15" fmla="*/ 151 h 1288"/>
                <a:gd name="T16" fmla="*/ 1195 w 1816"/>
                <a:gd name="T17" fmla="*/ 145 h 1288"/>
                <a:gd name="T18" fmla="*/ 1287 w 1816"/>
                <a:gd name="T19" fmla="*/ 92 h 1288"/>
                <a:gd name="T20" fmla="*/ 1317 w 1816"/>
                <a:gd name="T21" fmla="*/ 39 h 1288"/>
                <a:gd name="T22" fmla="*/ 1386 w 1816"/>
                <a:gd name="T23" fmla="*/ 80 h 1288"/>
                <a:gd name="T24" fmla="*/ 1396 w 1816"/>
                <a:gd name="T25" fmla="*/ 153 h 1288"/>
                <a:gd name="T26" fmla="*/ 1439 w 1816"/>
                <a:gd name="T27" fmla="*/ 238 h 1288"/>
                <a:gd name="T28" fmla="*/ 1461 w 1816"/>
                <a:gd name="T29" fmla="*/ 289 h 1288"/>
                <a:gd name="T30" fmla="*/ 1520 w 1816"/>
                <a:gd name="T31" fmla="*/ 325 h 1288"/>
                <a:gd name="T32" fmla="*/ 1569 w 1816"/>
                <a:gd name="T33" fmla="*/ 289 h 1288"/>
                <a:gd name="T34" fmla="*/ 1646 w 1816"/>
                <a:gd name="T35" fmla="*/ 262 h 1288"/>
                <a:gd name="T36" fmla="*/ 1682 w 1816"/>
                <a:gd name="T37" fmla="*/ 323 h 1288"/>
                <a:gd name="T38" fmla="*/ 1680 w 1816"/>
                <a:gd name="T39" fmla="*/ 388 h 1288"/>
                <a:gd name="T40" fmla="*/ 1632 w 1816"/>
                <a:gd name="T41" fmla="*/ 461 h 1288"/>
                <a:gd name="T42" fmla="*/ 1625 w 1816"/>
                <a:gd name="T43" fmla="*/ 589 h 1288"/>
                <a:gd name="T44" fmla="*/ 1599 w 1816"/>
                <a:gd name="T45" fmla="*/ 687 h 1288"/>
                <a:gd name="T46" fmla="*/ 1585 w 1816"/>
                <a:gd name="T47" fmla="*/ 804 h 1288"/>
                <a:gd name="T48" fmla="*/ 1569 w 1816"/>
                <a:gd name="T49" fmla="*/ 871 h 1288"/>
                <a:gd name="T50" fmla="*/ 1626 w 1816"/>
                <a:gd name="T51" fmla="*/ 944 h 1288"/>
                <a:gd name="T52" fmla="*/ 1731 w 1816"/>
                <a:gd name="T53" fmla="*/ 1085 h 1288"/>
                <a:gd name="T54" fmla="*/ 1774 w 1816"/>
                <a:gd name="T55" fmla="*/ 1158 h 1288"/>
                <a:gd name="T56" fmla="*/ 1794 w 1816"/>
                <a:gd name="T57" fmla="*/ 1259 h 1288"/>
                <a:gd name="T58" fmla="*/ 1733 w 1816"/>
                <a:gd name="T59" fmla="*/ 1235 h 1288"/>
                <a:gd name="T60" fmla="*/ 1682 w 1816"/>
                <a:gd name="T61" fmla="*/ 1141 h 1288"/>
                <a:gd name="T62" fmla="*/ 1613 w 1816"/>
                <a:gd name="T63" fmla="*/ 1042 h 1288"/>
                <a:gd name="T64" fmla="*/ 1528 w 1816"/>
                <a:gd name="T65" fmla="*/ 1064 h 1288"/>
                <a:gd name="T66" fmla="*/ 1465 w 1816"/>
                <a:gd name="T67" fmla="*/ 1107 h 1288"/>
                <a:gd name="T68" fmla="*/ 1392 w 1816"/>
                <a:gd name="T69" fmla="*/ 1204 h 1288"/>
                <a:gd name="T70" fmla="*/ 1281 w 1816"/>
                <a:gd name="T71" fmla="*/ 1239 h 1288"/>
                <a:gd name="T72" fmla="*/ 1147 w 1816"/>
                <a:gd name="T73" fmla="*/ 1221 h 1288"/>
                <a:gd name="T74" fmla="*/ 1035 w 1816"/>
                <a:gd name="T75" fmla="*/ 1154 h 1288"/>
                <a:gd name="T76" fmla="*/ 935 w 1816"/>
                <a:gd name="T77" fmla="*/ 1133 h 1288"/>
                <a:gd name="T78" fmla="*/ 830 w 1816"/>
                <a:gd name="T79" fmla="*/ 1072 h 1288"/>
                <a:gd name="T80" fmla="*/ 724 w 1816"/>
                <a:gd name="T81" fmla="*/ 1054 h 1288"/>
                <a:gd name="T82" fmla="*/ 619 w 1816"/>
                <a:gd name="T83" fmla="*/ 1060 h 1288"/>
                <a:gd name="T84" fmla="*/ 532 w 1816"/>
                <a:gd name="T85" fmla="*/ 1014 h 1288"/>
                <a:gd name="T86" fmla="*/ 394 w 1816"/>
                <a:gd name="T87" fmla="*/ 969 h 1288"/>
                <a:gd name="T88" fmla="*/ 416 w 1816"/>
                <a:gd name="T89" fmla="*/ 875 h 1288"/>
                <a:gd name="T90" fmla="*/ 361 w 1816"/>
                <a:gd name="T91" fmla="*/ 754 h 1288"/>
                <a:gd name="T92" fmla="*/ 223 w 1816"/>
                <a:gd name="T93" fmla="*/ 756 h 1288"/>
                <a:gd name="T94" fmla="*/ 154 w 1816"/>
                <a:gd name="T95" fmla="*/ 764 h 1288"/>
                <a:gd name="T96" fmla="*/ 22 w 1816"/>
                <a:gd name="T97" fmla="*/ 683 h 1288"/>
                <a:gd name="T98" fmla="*/ 53 w 1816"/>
                <a:gd name="T99" fmla="*/ 567 h 1288"/>
                <a:gd name="T100" fmla="*/ 164 w 1816"/>
                <a:gd name="T101" fmla="*/ 473 h 1288"/>
                <a:gd name="T102" fmla="*/ 154 w 1816"/>
                <a:gd name="T103" fmla="*/ 392 h 1288"/>
                <a:gd name="T104" fmla="*/ 233 w 1816"/>
                <a:gd name="T105" fmla="*/ 333 h 1288"/>
                <a:gd name="T106" fmla="*/ 321 w 1816"/>
                <a:gd name="T107" fmla="*/ 279 h 1288"/>
                <a:gd name="T108" fmla="*/ 398 w 1816"/>
                <a:gd name="T109" fmla="*/ 256 h 1288"/>
                <a:gd name="T110" fmla="*/ 459 w 1816"/>
                <a:gd name="T111" fmla="*/ 283 h 1288"/>
                <a:gd name="T112" fmla="*/ 534 w 1816"/>
                <a:gd name="T113" fmla="*/ 333 h 1288"/>
                <a:gd name="T114" fmla="*/ 603 w 1816"/>
                <a:gd name="T115" fmla="*/ 374 h 1288"/>
                <a:gd name="T116" fmla="*/ 578 w 1816"/>
                <a:gd name="T117" fmla="*/ 309 h 1288"/>
                <a:gd name="T118" fmla="*/ 574 w 1816"/>
                <a:gd name="T119" fmla="*/ 234 h 1288"/>
                <a:gd name="T120" fmla="*/ 487 w 1816"/>
                <a:gd name="T121" fmla="*/ 195 h 1288"/>
                <a:gd name="T122" fmla="*/ 493 w 1816"/>
                <a:gd name="T123" fmla="*/ 106 h 1288"/>
                <a:gd name="T124" fmla="*/ 540 w 1816"/>
                <a:gd name="T125" fmla="*/ 37 h 12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816" h="1288">
                  <a:moveTo>
                    <a:pt x="603" y="17"/>
                  </a:moveTo>
                  <a:lnTo>
                    <a:pt x="603" y="19"/>
                  </a:lnTo>
                  <a:lnTo>
                    <a:pt x="605" y="21"/>
                  </a:lnTo>
                  <a:lnTo>
                    <a:pt x="607" y="21"/>
                  </a:lnTo>
                  <a:lnTo>
                    <a:pt x="609" y="21"/>
                  </a:lnTo>
                  <a:lnTo>
                    <a:pt x="611" y="21"/>
                  </a:lnTo>
                  <a:lnTo>
                    <a:pt x="613" y="23"/>
                  </a:lnTo>
                  <a:lnTo>
                    <a:pt x="615" y="23"/>
                  </a:lnTo>
                  <a:lnTo>
                    <a:pt x="619" y="21"/>
                  </a:lnTo>
                  <a:lnTo>
                    <a:pt x="617" y="21"/>
                  </a:lnTo>
                  <a:lnTo>
                    <a:pt x="617" y="19"/>
                  </a:lnTo>
                  <a:lnTo>
                    <a:pt x="617" y="17"/>
                  </a:lnTo>
                  <a:lnTo>
                    <a:pt x="617" y="15"/>
                  </a:lnTo>
                  <a:lnTo>
                    <a:pt x="617" y="13"/>
                  </a:lnTo>
                  <a:lnTo>
                    <a:pt x="617" y="11"/>
                  </a:lnTo>
                  <a:lnTo>
                    <a:pt x="617" y="9"/>
                  </a:lnTo>
                  <a:lnTo>
                    <a:pt x="617" y="7"/>
                  </a:lnTo>
                  <a:lnTo>
                    <a:pt x="615" y="7"/>
                  </a:lnTo>
                  <a:lnTo>
                    <a:pt x="615" y="5"/>
                  </a:lnTo>
                  <a:lnTo>
                    <a:pt x="617" y="5"/>
                  </a:lnTo>
                  <a:lnTo>
                    <a:pt x="619" y="5"/>
                  </a:lnTo>
                  <a:lnTo>
                    <a:pt x="621" y="5"/>
                  </a:lnTo>
                  <a:lnTo>
                    <a:pt x="623" y="5"/>
                  </a:lnTo>
                  <a:lnTo>
                    <a:pt x="625" y="5"/>
                  </a:lnTo>
                  <a:lnTo>
                    <a:pt x="627" y="5"/>
                  </a:lnTo>
                  <a:lnTo>
                    <a:pt x="629" y="7"/>
                  </a:lnTo>
                  <a:lnTo>
                    <a:pt x="631" y="7"/>
                  </a:lnTo>
                  <a:lnTo>
                    <a:pt x="633" y="7"/>
                  </a:lnTo>
                  <a:lnTo>
                    <a:pt x="635" y="7"/>
                  </a:lnTo>
                  <a:lnTo>
                    <a:pt x="637" y="7"/>
                  </a:lnTo>
                  <a:lnTo>
                    <a:pt x="639" y="7"/>
                  </a:lnTo>
                  <a:lnTo>
                    <a:pt x="641" y="7"/>
                  </a:lnTo>
                  <a:lnTo>
                    <a:pt x="643" y="7"/>
                  </a:lnTo>
                  <a:lnTo>
                    <a:pt x="645" y="7"/>
                  </a:lnTo>
                  <a:lnTo>
                    <a:pt x="647" y="7"/>
                  </a:lnTo>
                  <a:lnTo>
                    <a:pt x="647" y="9"/>
                  </a:lnTo>
                  <a:lnTo>
                    <a:pt x="649" y="9"/>
                  </a:lnTo>
                  <a:lnTo>
                    <a:pt x="649" y="11"/>
                  </a:lnTo>
                  <a:lnTo>
                    <a:pt x="649" y="13"/>
                  </a:lnTo>
                  <a:lnTo>
                    <a:pt x="651" y="13"/>
                  </a:lnTo>
                  <a:lnTo>
                    <a:pt x="651" y="15"/>
                  </a:lnTo>
                  <a:lnTo>
                    <a:pt x="651" y="17"/>
                  </a:lnTo>
                  <a:lnTo>
                    <a:pt x="653" y="17"/>
                  </a:lnTo>
                  <a:lnTo>
                    <a:pt x="653" y="19"/>
                  </a:lnTo>
                  <a:lnTo>
                    <a:pt x="653" y="21"/>
                  </a:lnTo>
                  <a:lnTo>
                    <a:pt x="653" y="23"/>
                  </a:lnTo>
                  <a:lnTo>
                    <a:pt x="651" y="23"/>
                  </a:lnTo>
                  <a:lnTo>
                    <a:pt x="649" y="23"/>
                  </a:lnTo>
                  <a:lnTo>
                    <a:pt x="649" y="21"/>
                  </a:lnTo>
                  <a:lnTo>
                    <a:pt x="647" y="21"/>
                  </a:lnTo>
                  <a:lnTo>
                    <a:pt x="645" y="21"/>
                  </a:lnTo>
                  <a:lnTo>
                    <a:pt x="643" y="21"/>
                  </a:lnTo>
                  <a:lnTo>
                    <a:pt x="641" y="21"/>
                  </a:lnTo>
                  <a:lnTo>
                    <a:pt x="641" y="23"/>
                  </a:lnTo>
                  <a:lnTo>
                    <a:pt x="639" y="21"/>
                  </a:lnTo>
                  <a:lnTo>
                    <a:pt x="639" y="19"/>
                  </a:lnTo>
                  <a:lnTo>
                    <a:pt x="637" y="19"/>
                  </a:lnTo>
                  <a:lnTo>
                    <a:pt x="637" y="21"/>
                  </a:lnTo>
                  <a:lnTo>
                    <a:pt x="635" y="21"/>
                  </a:lnTo>
                  <a:lnTo>
                    <a:pt x="635" y="23"/>
                  </a:lnTo>
                  <a:lnTo>
                    <a:pt x="633" y="23"/>
                  </a:lnTo>
                  <a:lnTo>
                    <a:pt x="633" y="25"/>
                  </a:lnTo>
                  <a:lnTo>
                    <a:pt x="631" y="25"/>
                  </a:lnTo>
                  <a:lnTo>
                    <a:pt x="631" y="27"/>
                  </a:lnTo>
                  <a:lnTo>
                    <a:pt x="633" y="27"/>
                  </a:lnTo>
                  <a:lnTo>
                    <a:pt x="633" y="29"/>
                  </a:lnTo>
                  <a:lnTo>
                    <a:pt x="631" y="29"/>
                  </a:lnTo>
                  <a:lnTo>
                    <a:pt x="631" y="31"/>
                  </a:lnTo>
                  <a:lnTo>
                    <a:pt x="629" y="33"/>
                  </a:lnTo>
                  <a:lnTo>
                    <a:pt x="629" y="35"/>
                  </a:lnTo>
                  <a:lnTo>
                    <a:pt x="629" y="37"/>
                  </a:lnTo>
                  <a:lnTo>
                    <a:pt x="631" y="37"/>
                  </a:lnTo>
                  <a:lnTo>
                    <a:pt x="631" y="39"/>
                  </a:lnTo>
                  <a:lnTo>
                    <a:pt x="631" y="41"/>
                  </a:lnTo>
                  <a:lnTo>
                    <a:pt x="629" y="41"/>
                  </a:lnTo>
                  <a:lnTo>
                    <a:pt x="629" y="43"/>
                  </a:lnTo>
                  <a:lnTo>
                    <a:pt x="629" y="45"/>
                  </a:lnTo>
                  <a:lnTo>
                    <a:pt x="629" y="47"/>
                  </a:lnTo>
                  <a:lnTo>
                    <a:pt x="629" y="49"/>
                  </a:lnTo>
                  <a:lnTo>
                    <a:pt x="631" y="49"/>
                  </a:lnTo>
                  <a:lnTo>
                    <a:pt x="633" y="49"/>
                  </a:lnTo>
                  <a:lnTo>
                    <a:pt x="633" y="51"/>
                  </a:lnTo>
                  <a:lnTo>
                    <a:pt x="635" y="51"/>
                  </a:lnTo>
                  <a:lnTo>
                    <a:pt x="635" y="53"/>
                  </a:lnTo>
                  <a:lnTo>
                    <a:pt x="637" y="53"/>
                  </a:lnTo>
                  <a:lnTo>
                    <a:pt x="637" y="55"/>
                  </a:lnTo>
                  <a:lnTo>
                    <a:pt x="637" y="57"/>
                  </a:lnTo>
                  <a:lnTo>
                    <a:pt x="639" y="59"/>
                  </a:lnTo>
                  <a:lnTo>
                    <a:pt x="639" y="61"/>
                  </a:lnTo>
                  <a:lnTo>
                    <a:pt x="639" y="63"/>
                  </a:lnTo>
                  <a:lnTo>
                    <a:pt x="641" y="63"/>
                  </a:lnTo>
                  <a:lnTo>
                    <a:pt x="641" y="65"/>
                  </a:lnTo>
                  <a:lnTo>
                    <a:pt x="641" y="67"/>
                  </a:lnTo>
                  <a:lnTo>
                    <a:pt x="641" y="69"/>
                  </a:lnTo>
                  <a:lnTo>
                    <a:pt x="643" y="69"/>
                  </a:lnTo>
                  <a:lnTo>
                    <a:pt x="643" y="71"/>
                  </a:lnTo>
                  <a:lnTo>
                    <a:pt x="643" y="72"/>
                  </a:lnTo>
                  <a:lnTo>
                    <a:pt x="645" y="74"/>
                  </a:lnTo>
                  <a:lnTo>
                    <a:pt x="643" y="74"/>
                  </a:lnTo>
                  <a:lnTo>
                    <a:pt x="643" y="76"/>
                  </a:lnTo>
                  <a:lnTo>
                    <a:pt x="643" y="78"/>
                  </a:lnTo>
                  <a:lnTo>
                    <a:pt x="645" y="80"/>
                  </a:lnTo>
                  <a:lnTo>
                    <a:pt x="647" y="80"/>
                  </a:lnTo>
                  <a:lnTo>
                    <a:pt x="647" y="82"/>
                  </a:lnTo>
                  <a:lnTo>
                    <a:pt x="647" y="84"/>
                  </a:lnTo>
                  <a:lnTo>
                    <a:pt x="649" y="86"/>
                  </a:lnTo>
                  <a:lnTo>
                    <a:pt x="651" y="86"/>
                  </a:lnTo>
                  <a:lnTo>
                    <a:pt x="651" y="84"/>
                  </a:lnTo>
                  <a:lnTo>
                    <a:pt x="653" y="84"/>
                  </a:lnTo>
                  <a:lnTo>
                    <a:pt x="653" y="82"/>
                  </a:lnTo>
                  <a:lnTo>
                    <a:pt x="655" y="82"/>
                  </a:lnTo>
                  <a:lnTo>
                    <a:pt x="657" y="82"/>
                  </a:lnTo>
                  <a:lnTo>
                    <a:pt x="659" y="82"/>
                  </a:lnTo>
                  <a:lnTo>
                    <a:pt x="659" y="80"/>
                  </a:lnTo>
                  <a:lnTo>
                    <a:pt x="660" y="80"/>
                  </a:lnTo>
                  <a:lnTo>
                    <a:pt x="660" y="78"/>
                  </a:lnTo>
                  <a:lnTo>
                    <a:pt x="662" y="78"/>
                  </a:lnTo>
                  <a:lnTo>
                    <a:pt x="664" y="78"/>
                  </a:lnTo>
                  <a:lnTo>
                    <a:pt x="664" y="76"/>
                  </a:lnTo>
                  <a:lnTo>
                    <a:pt x="666" y="76"/>
                  </a:lnTo>
                  <a:lnTo>
                    <a:pt x="666" y="74"/>
                  </a:lnTo>
                  <a:lnTo>
                    <a:pt x="666" y="72"/>
                  </a:lnTo>
                  <a:lnTo>
                    <a:pt x="666" y="71"/>
                  </a:lnTo>
                  <a:lnTo>
                    <a:pt x="666" y="69"/>
                  </a:lnTo>
                  <a:lnTo>
                    <a:pt x="666" y="67"/>
                  </a:lnTo>
                  <a:lnTo>
                    <a:pt x="666" y="65"/>
                  </a:lnTo>
                  <a:lnTo>
                    <a:pt x="666" y="63"/>
                  </a:lnTo>
                  <a:lnTo>
                    <a:pt x="666" y="61"/>
                  </a:lnTo>
                  <a:lnTo>
                    <a:pt x="666" y="59"/>
                  </a:lnTo>
                  <a:lnTo>
                    <a:pt x="664" y="59"/>
                  </a:lnTo>
                  <a:lnTo>
                    <a:pt x="664" y="57"/>
                  </a:lnTo>
                  <a:lnTo>
                    <a:pt x="662" y="55"/>
                  </a:lnTo>
                  <a:lnTo>
                    <a:pt x="662" y="53"/>
                  </a:lnTo>
                  <a:lnTo>
                    <a:pt x="664" y="51"/>
                  </a:lnTo>
                  <a:lnTo>
                    <a:pt x="664" y="49"/>
                  </a:lnTo>
                  <a:lnTo>
                    <a:pt x="664" y="47"/>
                  </a:lnTo>
                  <a:lnTo>
                    <a:pt x="666" y="45"/>
                  </a:lnTo>
                  <a:lnTo>
                    <a:pt x="668" y="43"/>
                  </a:lnTo>
                  <a:lnTo>
                    <a:pt x="668" y="41"/>
                  </a:lnTo>
                  <a:lnTo>
                    <a:pt x="668" y="39"/>
                  </a:lnTo>
                  <a:lnTo>
                    <a:pt x="670" y="39"/>
                  </a:lnTo>
                  <a:lnTo>
                    <a:pt x="670" y="37"/>
                  </a:lnTo>
                  <a:lnTo>
                    <a:pt x="668" y="35"/>
                  </a:lnTo>
                  <a:lnTo>
                    <a:pt x="668" y="33"/>
                  </a:lnTo>
                  <a:lnTo>
                    <a:pt x="668" y="31"/>
                  </a:lnTo>
                  <a:lnTo>
                    <a:pt x="668" y="29"/>
                  </a:lnTo>
                  <a:lnTo>
                    <a:pt x="670" y="29"/>
                  </a:lnTo>
                  <a:lnTo>
                    <a:pt x="670" y="27"/>
                  </a:lnTo>
                  <a:lnTo>
                    <a:pt x="672" y="25"/>
                  </a:lnTo>
                  <a:lnTo>
                    <a:pt x="674" y="25"/>
                  </a:lnTo>
                  <a:lnTo>
                    <a:pt x="674" y="23"/>
                  </a:lnTo>
                  <a:lnTo>
                    <a:pt x="676" y="23"/>
                  </a:lnTo>
                  <a:lnTo>
                    <a:pt x="676" y="21"/>
                  </a:lnTo>
                  <a:lnTo>
                    <a:pt x="676" y="19"/>
                  </a:lnTo>
                  <a:lnTo>
                    <a:pt x="678" y="19"/>
                  </a:lnTo>
                  <a:lnTo>
                    <a:pt x="680" y="19"/>
                  </a:lnTo>
                  <a:lnTo>
                    <a:pt x="682" y="19"/>
                  </a:lnTo>
                  <a:lnTo>
                    <a:pt x="684" y="17"/>
                  </a:lnTo>
                  <a:lnTo>
                    <a:pt x="686" y="17"/>
                  </a:lnTo>
                  <a:lnTo>
                    <a:pt x="688" y="17"/>
                  </a:lnTo>
                  <a:lnTo>
                    <a:pt x="690" y="19"/>
                  </a:lnTo>
                  <a:lnTo>
                    <a:pt x="692" y="19"/>
                  </a:lnTo>
                  <a:lnTo>
                    <a:pt x="694" y="21"/>
                  </a:lnTo>
                  <a:lnTo>
                    <a:pt x="696" y="23"/>
                  </a:lnTo>
                  <a:lnTo>
                    <a:pt x="696" y="25"/>
                  </a:lnTo>
                  <a:lnTo>
                    <a:pt x="698" y="27"/>
                  </a:lnTo>
                  <a:lnTo>
                    <a:pt x="700" y="27"/>
                  </a:lnTo>
                  <a:lnTo>
                    <a:pt x="702" y="29"/>
                  </a:lnTo>
                  <a:lnTo>
                    <a:pt x="704" y="29"/>
                  </a:lnTo>
                  <a:lnTo>
                    <a:pt x="706" y="29"/>
                  </a:lnTo>
                  <a:lnTo>
                    <a:pt x="706" y="27"/>
                  </a:lnTo>
                  <a:lnTo>
                    <a:pt x="708" y="27"/>
                  </a:lnTo>
                  <a:lnTo>
                    <a:pt x="710" y="27"/>
                  </a:lnTo>
                  <a:lnTo>
                    <a:pt x="712" y="27"/>
                  </a:lnTo>
                  <a:lnTo>
                    <a:pt x="714" y="29"/>
                  </a:lnTo>
                  <a:lnTo>
                    <a:pt x="714" y="31"/>
                  </a:lnTo>
                  <a:lnTo>
                    <a:pt x="716" y="31"/>
                  </a:lnTo>
                  <a:lnTo>
                    <a:pt x="718" y="33"/>
                  </a:lnTo>
                  <a:lnTo>
                    <a:pt x="718" y="35"/>
                  </a:lnTo>
                  <a:lnTo>
                    <a:pt x="718" y="37"/>
                  </a:lnTo>
                  <a:lnTo>
                    <a:pt x="718" y="39"/>
                  </a:lnTo>
                  <a:lnTo>
                    <a:pt x="718" y="41"/>
                  </a:lnTo>
                  <a:lnTo>
                    <a:pt x="718" y="43"/>
                  </a:lnTo>
                  <a:lnTo>
                    <a:pt x="718" y="45"/>
                  </a:lnTo>
                  <a:lnTo>
                    <a:pt x="720" y="45"/>
                  </a:lnTo>
                  <a:lnTo>
                    <a:pt x="720" y="47"/>
                  </a:lnTo>
                  <a:lnTo>
                    <a:pt x="722" y="47"/>
                  </a:lnTo>
                  <a:lnTo>
                    <a:pt x="724" y="49"/>
                  </a:lnTo>
                  <a:lnTo>
                    <a:pt x="724" y="51"/>
                  </a:lnTo>
                  <a:lnTo>
                    <a:pt x="726" y="53"/>
                  </a:lnTo>
                  <a:lnTo>
                    <a:pt x="728" y="55"/>
                  </a:lnTo>
                  <a:lnTo>
                    <a:pt x="729" y="55"/>
                  </a:lnTo>
                  <a:lnTo>
                    <a:pt x="729" y="57"/>
                  </a:lnTo>
                  <a:lnTo>
                    <a:pt x="731" y="57"/>
                  </a:lnTo>
                  <a:lnTo>
                    <a:pt x="733" y="57"/>
                  </a:lnTo>
                  <a:lnTo>
                    <a:pt x="735" y="57"/>
                  </a:lnTo>
                  <a:lnTo>
                    <a:pt x="737" y="57"/>
                  </a:lnTo>
                  <a:lnTo>
                    <a:pt x="739" y="59"/>
                  </a:lnTo>
                  <a:lnTo>
                    <a:pt x="741" y="61"/>
                  </a:lnTo>
                  <a:lnTo>
                    <a:pt x="743" y="63"/>
                  </a:lnTo>
                  <a:lnTo>
                    <a:pt x="745" y="65"/>
                  </a:lnTo>
                  <a:lnTo>
                    <a:pt x="747" y="65"/>
                  </a:lnTo>
                  <a:lnTo>
                    <a:pt x="749" y="67"/>
                  </a:lnTo>
                  <a:lnTo>
                    <a:pt x="751" y="69"/>
                  </a:lnTo>
                  <a:lnTo>
                    <a:pt x="751" y="71"/>
                  </a:lnTo>
                  <a:lnTo>
                    <a:pt x="751" y="72"/>
                  </a:lnTo>
                  <a:lnTo>
                    <a:pt x="751" y="74"/>
                  </a:lnTo>
                  <a:lnTo>
                    <a:pt x="751" y="76"/>
                  </a:lnTo>
                  <a:lnTo>
                    <a:pt x="749" y="76"/>
                  </a:lnTo>
                  <a:lnTo>
                    <a:pt x="749" y="78"/>
                  </a:lnTo>
                  <a:lnTo>
                    <a:pt x="749" y="80"/>
                  </a:lnTo>
                  <a:lnTo>
                    <a:pt x="747" y="82"/>
                  </a:lnTo>
                  <a:lnTo>
                    <a:pt x="747" y="84"/>
                  </a:lnTo>
                  <a:lnTo>
                    <a:pt x="745" y="84"/>
                  </a:lnTo>
                  <a:lnTo>
                    <a:pt x="747" y="84"/>
                  </a:lnTo>
                  <a:lnTo>
                    <a:pt x="747" y="86"/>
                  </a:lnTo>
                  <a:lnTo>
                    <a:pt x="747" y="88"/>
                  </a:lnTo>
                  <a:lnTo>
                    <a:pt x="747" y="90"/>
                  </a:lnTo>
                  <a:lnTo>
                    <a:pt x="745" y="90"/>
                  </a:lnTo>
                  <a:lnTo>
                    <a:pt x="745" y="92"/>
                  </a:lnTo>
                  <a:lnTo>
                    <a:pt x="743" y="94"/>
                  </a:lnTo>
                  <a:lnTo>
                    <a:pt x="745" y="94"/>
                  </a:lnTo>
                  <a:lnTo>
                    <a:pt x="745" y="96"/>
                  </a:lnTo>
                  <a:lnTo>
                    <a:pt x="747" y="96"/>
                  </a:lnTo>
                  <a:lnTo>
                    <a:pt x="747" y="98"/>
                  </a:lnTo>
                  <a:lnTo>
                    <a:pt x="749" y="98"/>
                  </a:lnTo>
                  <a:lnTo>
                    <a:pt x="749" y="100"/>
                  </a:lnTo>
                  <a:lnTo>
                    <a:pt x="751" y="100"/>
                  </a:lnTo>
                  <a:lnTo>
                    <a:pt x="751" y="102"/>
                  </a:lnTo>
                  <a:lnTo>
                    <a:pt x="749" y="102"/>
                  </a:lnTo>
                  <a:lnTo>
                    <a:pt x="749" y="104"/>
                  </a:lnTo>
                  <a:lnTo>
                    <a:pt x="747" y="104"/>
                  </a:lnTo>
                  <a:lnTo>
                    <a:pt x="745" y="106"/>
                  </a:lnTo>
                  <a:lnTo>
                    <a:pt x="745" y="108"/>
                  </a:lnTo>
                  <a:lnTo>
                    <a:pt x="745" y="110"/>
                  </a:lnTo>
                  <a:lnTo>
                    <a:pt x="743" y="110"/>
                  </a:lnTo>
                  <a:lnTo>
                    <a:pt x="743" y="112"/>
                  </a:lnTo>
                  <a:lnTo>
                    <a:pt x="741" y="112"/>
                  </a:lnTo>
                  <a:lnTo>
                    <a:pt x="741" y="114"/>
                  </a:lnTo>
                  <a:lnTo>
                    <a:pt x="741" y="116"/>
                  </a:lnTo>
                  <a:lnTo>
                    <a:pt x="739" y="116"/>
                  </a:lnTo>
                  <a:lnTo>
                    <a:pt x="739" y="118"/>
                  </a:lnTo>
                  <a:lnTo>
                    <a:pt x="739" y="120"/>
                  </a:lnTo>
                  <a:lnTo>
                    <a:pt x="741" y="120"/>
                  </a:lnTo>
                  <a:lnTo>
                    <a:pt x="741" y="122"/>
                  </a:lnTo>
                  <a:lnTo>
                    <a:pt x="741" y="124"/>
                  </a:lnTo>
                  <a:lnTo>
                    <a:pt x="743" y="124"/>
                  </a:lnTo>
                  <a:lnTo>
                    <a:pt x="743" y="126"/>
                  </a:lnTo>
                  <a:lnTo>
                    <a:pt x="741" y="128"/>
                  </a:lnTo>
                  <a:lnTo>
                    <a:pt x="743" y="128"/>
                  </a:lnTo>
                  <a:lnTo>
                    <a:pt x="745" y="128"/>
                  </a:lnTo>
                  <a:lnTo>
                    <a:pt x="747" y="128"/>
                  </a:lnTo>
                  <a:lnTo>
                    <a:pt x="749" y="128"/>
                  </a:lnTo>
                  <a:lnTo>
                    <a:pt x="749" y="126"/>
                  </a:lnTo>
                  <a:lnTo>
                    <a:pt x="751" y="126"/>
                  </a:lnTo>
                  <a:lnTo>
                    <a:pt x="751" y="124"/>
                  </a:lnTo>
                  <a:lnTo>
                    <a:pt x="753" y="124"/>
                  </a:lnTo>
                  <a:lnTo>
                    <a:pt x="755" y="124"/>
                  </a:lnTo>
                  <a:lnTo>
                    <a:pt x="755" y="122"/>
                  </a:lnTo>
                  <a:lnTo>
                    <a:pt x="757" y="122"/>
                  </a:lnTo>
                  <a:lnTo>
                    <a:pt x="759" y="122"/>
                  </a:lnTo>
                  <a:lnTo>
                    <a:pt x="761" y="122"/>
                  </a:lnTo>
                  <a:lnTo>
                    <a:pt x="761" y="124"/>
                  </a:lnTo>
                  <a:lnTo>
                    <a:pt x="763" y="124"/>
                  </a:lnTo>
                  <a:lnTo>
                    <a:pt x="765" y="124"/>
                  </a:lnTo>
                  <a:lnTo>
                    <a:pt x="767" y="124"/>
                  </a:lnTo>
                  <a:lnTo>
                    <a:pt x="767" y="122"/>
                  </a:lnTo>
                  <a:lnTo>
                    <a:pt x="769" y="122"/>
                  </a:lnTo>
                  <a:lnTo>
                    <a:pt x="769" y="124"/>
                  </a:lnTo>
                  <a:lnTo>
                    <a:pt x="771" y="124"/>
                  </a:lnTo>
                  <a:lnTo>
                    <a:pt x="771" y="126"/>
                  </a:lnTo>
                  <a:lnTo>
                    <a:pt x="773" y="126"/>
                  </a:lnTo>
                  <a:lnTo>
                    <a:pt x="775" y="126"/>
                  </a:lnTo>
                  <a:lnTo>
                    <a:pt x="777" y="124"/>
                  </a:lnTo>
                  <a:lnTo>
                    <a:pt x="779" y="124"/>
                  </a:lnTo>
                  <a:lnTo>
                    <a:pt x="781" y="124"/>
                  </a:lnTo>
                  <a:lnTo>
                    <a:pt x="783" y="124"/>
                  </a:lnTo>
                  <a:lnTo>
                    <a:pt x="783" y="122"/>
                  </a:lnTo>
                  <a:lnTo>
                    <a:pt x="785" y="122"/>
                  </a:lnTo>
                  <a:lnTo>
                    <a:pt x="785" y="120"/>
                  </a:lnTo>
                  <a:lnTo>
                    <a:pt x="785" y="118"/>
                  </a:lnTo>
                  <a:lnTo>
                    <a:pt x="787" y="118"/>
                  </a:lnTo>
                  <a:lnTo>
                    <a:pt x="789" y="118"/>
                  </a:lnTo>
                  <a:lnTo>
                    <a:pt x="789" y="116"/>
                  </a:lnTo>
                  <a:lnTo>
                    <a:pt x="789" y="118"/>
                  </a:lnTo>
                  <a:lnTo>
                    <a:pt x="791" y="118"/>
                  </a:lnTo>
                  <a:lnTo>
                    <a:pt x="793" y="116"/>
                  </a:lnTo>
                  <a:lnTo>
                    <a:pt x="795" y="116"/>
                  </a:lnTo>
                  <a:lnTo>
                    <a:pt x="795" y="114"/>
                  </a:lnTo>
                  <a:lnTo>
                    <a:pt x="797" y="114"/>
                  </a:lnTo>
                  <a:lnTo>
                    <a:pt x="798" y="114"/>
                  </a:lnTo>
                  <a:lnTo>
                    <a:pt x="800" y="112"/>
                  </a:lnTo>
                  <a:lnTo>
                    <a:pt x="802" y="112"/>
                  </a:lnTo>
                  <a:lnTo>
                    <a:pt x="804" y="112"/>
                  </a:lnTo>
                  <a:lnTo>
                    <a:pt x="806" y="110"/>
                  </a:lnTo>
                  <a:lnTo>
                    <a:pt x="806" y="108"/>
                  </a:lnTo>
                  <a:lnTo>
                    <a:pt x="806" y="106"/>
                  </a:lnTo>
                  <a:lnTo>
                    <a:pt x="808" y="106"/>
                  </a:lnTo>
                  <a:lnTo>
                    <a:pt x="808" y="104"/>
                  </a:lnTo>
                  <a:lnTo>
                    <a:pt x="808" y="102"/>
                  </a:lnTo>
                  <a:lnTo>
                    <a:pt x="810" y="102"/>
                  </a:lnTo>
                  <a:lnTo>
                    <a:pt x="812" y="102"/>
                  </a:lnTo>
                  <a:lnTo>
                    <a:pt x="814" y="100"/>
                  </a:lnTo>
                  <a:lnTo>
                    <a:pt x="814" y="98"/>
                  </a:lnTo>
                  <a:lnTo>
                    <a:pt x="814" y="96"/>
                  </a:lnTo>
                  <a:lnTo>
                    <a:pt x="814" y="94"/>
                  </a:lnTo>
                  <a:lnTo>
                    <a:pt x="816" y="94"/>
                  </a:lnTo>
                  <a:lnTo>
                    <a:pt x="816" y="92"/>
                  </a:lnTo>
                  <a:lnTo>
                    <a:pt x="818" y="90"/>
                  </a:lnTo>
                  <a:lnTo>
                    <a:pt x="820" y="90"/>
                  </a:lnTo>
                  <a:lnTo>
                    <a:pt x="820" y="88"/>
                  </a:lnTo>
                  <a:lnTo>
                    <a:pt x="822" y="88"/>
                  </a:lnTo>
                  <a:lnTo>
                    <a:pt x="822" y="86"/>
                  </a:lnTo>
                  <a:lnTo>
                    <a:pt x="824" y="86"/>
                  </a:lnTo>
                  <a:lnTo>
                    <a:pt x="824" y="84"/>
                  </a:lnTo>
                  <a:lnTo>
                    <a:pt x="826" y="84"/>
                  </a:lnTo>
                  <a:lnTo>
                    <a:pt x="826" y="82"/>
                  </a:lnTo>
                  <a:lnTo>
                    <a:pt x="828" y="82"/>
                  </a:lnTo>
                  <a:lnTo>
                    <a:pt x="830" y="82"/>
                  </a:lnTo>
                  <a:lnTo>
                    <a:pt x="830" y="84"/>
                  </a:lnTo>
                  <a:lnTo>
                    <a:pt x="830" y="86"/>
                  </a:lnTo>
                  <a:lnTo>
                    <a:pt x="830" y="88"/>
                  </a:lnTo>
                  <a:lnTo>
                    <a:pt x="832" y="88"/>
                  </a:lnTo>
                  <a:lnTo>
                    <a:pt x="832" y="86"/>
                  </a:lnTo>
                  <a:lnTo>
                    <a:pt x="834" y="86"/>
                  </a:lnTo>
                  <a:lnTo>
                    <a:pt x="836" y="84"/>
                  </a:lnTo>
                  <a:lnTo>
                    <a:pt x="838" y="84"/>
                  </a:lnTo>
                  <a:lnTo>
                    <a:pt x="840" y="84"/>
                  </a:lnTo>
                  <a:lnTo>
                    <a:pt x="842" y="84"/>
                  </a:lnTo>
                  <a:lnTo>
                    <a:pt x="844" y="84"/>
                  </a:lnTo>
                  <a:lnTo>
                    <a:pt x="846" y="84"/>
                  </a:lnTo>
                  <a:lnTo>
                    <a:pt x="846" y="82"/>
                  </a:lnTo>
                  <a:lnTo>
                    <a:pt x="846" y="80"/>
                  </a:lnTo>
                  <a:lnTo>
                    <a:pt x="848" y="80"/>
                  </a:lnTo>
                  <a:lnTo>
                    <a:pt x="848" y="82"/>
                  </a:lnTo>
                  <a:lnTo>
                    <a:pt x="848" y="84"/>
                  </a:lnTo>
                  <a:lnTo>
                    <a:pt x="850" y="84"/>
                  </a:lnTo>
                  <a:lnTo>
                    <a:pt x="850" y="82"/>
                  </a:lnTo>
                  <a:lnTo>
                    <a:pt x="852" y="82"/>
                  </a:lnTo>
                  <a:lnTo>
                    <a:pt x="852" y="80"/>
                  </a:lnTo>
                  <a:lnTo>
                    <a:pt x="854" y="80"/>
                  </a:lnTo>
                  <a:lnTo>
                    <a:pt x="854" y="78"/>
                  </a:lnTo>
                  <a:lnTo>
                    <a:pt x="856" y="78"/>
                  </a:lnTo>
                  <a:lnTo>
                    <a:pt x="858" y="78"/>
                  </a:lnTo>
                  <a:lnTo>
                    <a:pt x="858" y="80"/>
                  </a:lnTo>
                  <a:lnTo>
                    <a:pt x="858" y="82"/>
                  </a:lnTo>
                  <a:lnTo>
                    <a:pt x="856" y="82"/>
                  </a:lnTo>
                  <a:lnTo>
                    <a:pt x="858" y="82"/>
                  </a:lnTo>
                  <a:lnTo>
                    <a:pt x="858" y="84"/>
                  </a:lnTo>
                  <a:lnTo>
                    <a:pt x="860" y="84"/>
                  </a:lnTo>
                  <a:lnTo>
                    <a:pt x="862" y="82"/>
                  </a:lnTo>
                  <a:lnTo>
                    <a:pt x="864" y="82"/>
                  </a:lnTo>
                  <a:lnTo>
                    <a:pt x="864" y="84"/>
                  </a:lnTo>
                  <a:lnTo>
                    <a:pt x="864" y="86"/>
                  </a:lnTo>
                  <a:lnTo>
                    <a:pt x="862" y="86"/>
                  </a:lnTo>
                  <a:lnTo>
                    <a:pt x="862" y="88"/>
                  </a:lnTo>
                  <a:lnTo>
                    <a:pt x="864" y="88"/>
                  </a:lnTo>
                  <a:lnTo>
                    <a:pt x="864" y="90"/>
                  </a:lnTo>
                  <a:lnTo>
                    <a:pt x="866" y="90"/>
                  </a:lnTo>
                  <a:lnTo>
                    <a:pt x="866" y="88"/>
                  </a:lnTo>
                  <a:lnTo>
                    <a:pt x="867" y="88"/>
                  </a:lnTo>
                  <a:lnTo>
                    <a:pt x="867" y="90"/>
                  </a:lnTo>
                  <a:lnTo>
                    <a:pt x="866" y="92"/>
                  </a:lnTo>
                  <a:lnTo>
                    <a:pt x="867" y="92"/>
                  </a:lnTo>
                  <a:lnTo>
                    <a:pt x="869" y="92"/>
                  </a:lnTo>
                  <a:lnTo>
                    <a:pt x="869" y="94"/>
                  </a:lnTo>
                  <a:lnTo>
                    <a:pt x="867" y="94"/>
                  </a:lnTo>
                  <a:lnTo>
                    <a:pt x="867" y="96"/>
                  </a:lnTo>
                  <a:lnTo>
                    <a:pt x="867" y="98"/>
                  </a:lnTo>
                  <a:lnTo>
                    <a:pt x="869" y="98"/>
                  </a:lnTo>
                  <a:lnTo>
                    <a:pt x="869" y="100"/>
                  </a:lnTo>
                  <a:lnTo>
                    <a:pt x="871" y="100"/>
                  </a:lnTo>
                  <a:lnTo>
                    <a:pt x="873" y="100"/>
                  </a:lnTo>
                  <a:lnTo>
                    <a:pt x="873" y="102"/>
                  </a:lnTo>
                  <a:lnTo>
                    <a:pt x="873" y="104"/>
                  </a:lnTo>
                  <a:lnTo>
                    <a:pt x="875" y="104"/>
                  </a:lnTo>
                  <a:lnTo>
                    <a:pt x="875" y="102"/>
                  </a:lnTo>
                  <a:lnTo>
                    <a:pt x="877" y="102"/>
                  </a:lnTo>
                  <a:lnTo>
                    <a:pt x="877" y="104"/>
                  </a:lnTo>
                  <a:lnTo>
                    <a:pt x="875" y="106"/>
                  </a:lnTo>
                  <a:lnTo>
                    <a:pt x="875" y="108"/>
                  </a:lnTo>
                  <a:lnTo>
                    <a:pt x="877" y="108"/>
                  </a:lnTo>
                  <a:lnTo>
                    <a:pt x="877" y="110"/>
                  </a:lnTo>
                  <a:lnTo>
                    <a:pt x="879" y="110"/>
                  </a:lnTo>
                  <a:lnTo>
                    <a:pt x="879" y="112"/>
                  </a:lnTo>
                  <a:lnTo>
                    <a:pt x="879" y="114"/>
                  </a:lnTo>
                  <a:lnTo>
                    <a:pt x="879" y="116"/>
                  </a:lnTo>
                  <a:lnTo>
                    <a:pt x="881" y="116"/>
                  </a:lnTo>
                  <a:lnTo>
                    <a:pt x="883" y="116"/>
                  </a:lnTo>
                  <a:lnTo>
                    <a:pt x="883" y="118"/>
                  </a:lnTo>
                  <a:lnTo>
                    <a:pt x="883" y="120"/>
                  </a:lnTo>
                  <a:lnTo>
                    <a:pt x="885" y="120"/>
                  </a:lnTo>
                  <a:lnTo>
                    <a:pt x="885" y="118"/>
                  </a:lnTo>
                  <a:lnTo>
                    <a:pt x="887" y="118"/>
                  </a:lnTo>
                  <a:lnTo>
                    <a:pt x="887" y="120"/>
                  </a:lnTo>
                  <a:lnTo>
                    <a:pt x="887" y="122"/>
                  </a:lnTo>
                  <a:lnTo>
                    <a:pt x="885" y="124"/>
                  </a:lnTo>
                  <a:lnTo>
                    <a:pt x="885" y="126"/>
                  </a:lnTo>
                  <a:lnTo>
                    <a:pt x="883" y="130"/>
                  </a:lnTo>
                  <a:lnTo>
                    <a:pt x="885" y="132"/>
                  </a:lnTo>
                  <a:lnTo>
                    <a:pt x="885" y="134"/>
                  </a:lnTo>
                  <a:lnTo>
                    <a:pt x="887" y="136"/>
                  </a:lnTo>
                  <a:lnTo>
                    <a:pt x="887" y="138"/>
                  </a:lnTo>
                  <a:lnTo>
                    <a:pt x="887" y="139"/>
                  </a:lnTo>
                  <a:lnTo>
                    <a:pt x="889" y="139"/>
                  </a:lnTo>
                  <a:lnTo>
                    <a:pt x="889" y="141"/>
                  </a:lnTo>
                  <a:lnTo>
                    <a:pt x="891" y="143"/>
                  </a:lnTo>
                  <a:lnTo>
                    <a:pt x="893" y="145"/>
                  </a:lnTo>
                  <a:lnTo>
                    <a:pt x="895" y="145"/>
                  </a:lnTo>
                  <a:lnTo>
                    <a:pt x="895" y="147"/>
                  </a:lnTo>
                  <a:lnTo>
                    <a:pt x="897" y="149"/>
                  </a:lnTo>
                  <a:lnTo>
                    <a:pt x="899" y="149"/>
                  </a:lnTo>
                  <a:lnTo>
                    <a:pt x="899" y="151"/>
                  </a:lnTo>
                  <a:lnTo>
                    <a:pt x="901" y="151"/>
                  </a:lnTo>
                  <a:lnTo>
                    <a:pt x="901" y="149"/>
                  </a:lnTo>
                  <a:lnTo>
                    <a:pt x="903" y="149"/>
                  </a:lnTo>
                  <a:lnTo>
                    <a:pt x="903" y="147"/>
                  </a:lnTo>
                  <a:lnTo>
                    <a:pt x="903" y="149"/>
                  </a:lnTo>
                  <a:lnTo>
                    <a:pt x="905" y="149"/>
                  </a:lnTo>
                  <a:lnTo>
                    <a:pt x="907" y="149"/>
                  </a:lnTo>
                  <a:lnTo>
                    <a:pt x="909" y="149"/>
                  </a:lnTo>
                  <a:lnTo>
                    <a:pt x="911" y="149"/>
                  </a:lnTo>
                  <a:lnTo>
                    <a:pt x="911" y="151"/>
                  </a:lnTo>
                  <a:lnTo>
                    <a:pt x="911" y="153"/>
                  </a:lnTo>
                  <a:lnTo>
                    <a:pt x="913" y="153"/>
                  </a:lnTo>
                  <a:lnTo>
                    <a:pt x="911" y="153"/>
                  </a:lnTo>
                  <a:lnTo>
                    <a:pt x="911" y="155"/>
                  </a:lnTo>
                  <a:lnTo>
                    <a:pt x="911" y="157"/>
                  </a:lnTo>
                  <a:lnTo>
                    <a:pt x="911" y="159"/>
                  </a:lnTo>
                  <a:lnTo>
                    <a:pt x="913" y="161"/>
                  </a:lnTo>
                  <a:lnTo>
                    <a:pt x="913" y="163"/>
                  </a:lnTo>
                  <a:lnTo>
                    <a:pt x="913" y="165"/>
                  </a:lnTo>
                  <a:lnTo>
                    <a:pt x="913" y="167"/>
                  </a:lnTo>
                  <a:lnTo>
                    <a:pt x="911" y="169"/>
                  </a:lnTo>
                  <a:lnTo>
                    <a:pt x="911" y="171"/>
                  </a:lnTo>
                  <a:lnTo>
                    <a:pt x="911" y="173"/>
                  </a:lnTo>
                  <a:lnTo>
                    <a:pt x="911" y="175"/>
                  </a:lnTo>
                  <a:lnTo>
                    <a:pt x="913" y="175"/>
                  </a:lnTo>
                  <a:lnTo>
                    <a:pt x="915" y="175"/>
                  </a:lnTo>
                  <a:lnTo>
                    <a:pt x="917" y="175"/>
                  </a:lnTo>
                  <a:lnTo>
                    <a:pt x="919" y="175"/>
                  </a:lnTo>
                  <a:lnTo>
                    <a:pt x="921" y="175"/>
                  </a:lnTo>
                  <a:lnTo>
                    <a:pt x="923" y="175"/>
                  </a:lnTo>
                  <a:lnTo>
                    <a:pt x="925" y="175"/>
                  </a:lnTo>
                  <a:lnTo>
                    <a:pt x="927" y="177"/>
                  </a:lnTo>
                  <a:lnTo>
                    <a:pt x="929" y="177"/>
                  </a:lnTo>
                  <a:lnTo>
                    <a:pt x="929" y="179"/>
                  </a:lnTo>
                  <a:lnTo>
                    <a:pt x="931" y="179"/>
                  </a:lnTo>
                  <a:lnTo>
                    <a:pt x="931" y="181"/>
                  </a:lnTo>
                  <a:lnTo>
                    <a:pt x="933" y="181"/>
                  </a:lnTo>
                  <a:lnTo>
                    <a:pt x="933" y="179"/>
                  </a:lnTo>
                  <a:lnTo>
                    <a:pt x="935" y="179"/>
                  </a:lnTo>
                  <a:lnTo>
                    <a:pt x="935" y="181"/>
                  </a:lnTo>
                  <a:lnTo>
                    <a:pt x="936" y="181"/>
                  </a:lnTo>
                  <a:lnTo>
                    <a:pt x="936" y="183"/>
                  </a:lnTo>
                  <a:lnTo>
                    <a:pt x="936" y="185"/>
                  </a:lnTo>
                  <a:lnTo>
                    <a:pt x="938" y="185"/>
                  </a:lnTo>
                  <a:lnTo>
                    <a:pt x="938" y="187"/>
                  </a:lnTo>
                  <a:lnTo>
                    <a:pt x="940" y="187"/>
                  </a:lnTo>
                  <a:lnTo>
                    <a:pt x="942" y="187"/>
                  </a:lnTo>
                  <a:lnTo>
                    <a:pt x="944" y="185"/>
                  </a:lnTo>
                  <a:lnTo>
                    <a:pt x="944" y="183"/>
                  </a:lnTo>
                  <a:lnTo>
                    <a:pt x="946" y="183"/>
                  </a:lnTo>
                  <a:lnTo>
                    <a:pt x="948" y="183"/>
                  </a:lnTo>
                  <a:lnTo>
                    <a:pt x="948" y="185"/>
                  </a:lnTo>
                  <a:lnTo>
                    <a:pt x="950" y="185"/>
                  </a:lnTo>
                  <a:lnTo>
                    <a:pt x="952" y="185"/>
                  </a:lnTo>
                  <a:lnTo>
                    <a:pt x="952" y="187"/>
                  </a:lnTo>
                  <a:lnTo>
                    <a:pt x="954" y="185"/>
                  </a:lnTo>
                  <a:lnTo>
                    <a:pt x="956" y="185"/>
                  </a:lnTo>
                  <a:lnTo>
                    <a:pt x="958" y="185"/>
                  </a:lnTo>
                  <a:lnTo>
                    <a:pt x="960" y="185"/>
                  </a:lnTo>
                  <a:lnTo>
                    <a:pt x="962" y="185"/>
                  </a:lnTo>
                  <a:lnTo>
                    <a:pt x="964" y="187"/>
                  </a:lnTo>
                  <a:lnTo>
                    <a:pt x="966" y="185"/>
                  </a:lnTo>
                  <a:lnTo>
                    <a:pt x="968" y="185"/>
                  </a:lnTo>
                  <a:lnTo>
                    <a:pt x="970" y="185"/>
                  </a:lnTo>
                  <a:lnTo>
                    <a:pt x="970" y="187"/>
                  </a:lnTo>
                  <a:lnTo>
                    <a:pt x="972" y="187"/>
                  </a:lnTo>
                  <a:lnTo>
                    <a:pt x="972" y="189"/>
                  </a:lnTo>
                  <a:lnTo>
                    <a:pt x="974" y="189"/>
                  </a:lnTo>
                  <a:lnTo>
                    <a:pt x="974" y="191"/>
                  </a:lnTo>
                  <a:lnTo>
                    <a:pt x="976" y="191"/>
                  </a:lnTo>
                  <a:lnTo>
                    <a:pt x="978" y="191"/>
                  </a:lnTo>
                  <a:lnTo>
                    <a:pt x="978" y="189"/>
                  </a:lnTo>
                  <a:lnTo>
                    <a:pt x="980" y="189"/>
                  </a:lnTo>
                  <a:lnTo>
                    <a:pt x="982" y="189"/>
                  </a:lnTo>
                  <a:lnTo>
                    <a:pt x="984" y="191"/>
                  </a:lnTo>
                  <a:lnTo>
                    <a:pt x="984" y="189"/>
                  </a:lnTo>
                  <a:lnTo>
                    <a:pt x="986" y="189"/>
                  </a:lnTo>
                  <a:lnTo>
                    <a:pt x="988" y="189"/>
                  </a:lnTo>
                  <a:lnTo>
                    <a:pt x="988" y="191"/>
                  </a:lnTo>
                  <a:lnTo>
                    <a:pt x="990" y="191"/>
                  </a:lnTo>
                  <a:lnTo>
                    <a:pt x="992" y="191"/>
                  </a:lnTo>
                  <a:lnTo>
                    <a:pt x="992" y="189"/>
                  </a:lnTo>
                  <a:lnTo>
                    <a:pt x="994" y="189"/>
                  </a:lnTo>
                  <a:lnTo>
                    <a:pt x="996" y="189"/>
                  </a:lnTo>
                  <a:lnTo>
                    <a:pt x="998" y="189"/>
                  </a:lnTo>
                  <a:lnTo>
                    <a:pt x="998" y="191"/>
                  </a:lnTo>
                  <a:lnTo>
                    <a:pt x="1000" y="191"/>
                  </a:lnTo>
                  <a:lnTo>
                    <a:pt x="1002" y="191"/>
                  </a:lnTo>
                  <a:lnTo>
                    <a:pt x="1002" y="189"/>
                  </a:lnTo>
                  <a:lnTo>
                    <a:pt x="1002" y="191"/>
                  </a:lnTo>
                  <a:lnTo>
                    <a:pt x="1004" y="191"/>
                  </a:lnTo>
                  <a:lnTo>
                    <a:pt x="1004" y="193"/>
                  </a:lnTo>
                  <a:lnTo>
                    <a:pt x="1005" y="193"/>
                  </a:lnTo>
                  <a:lnTo>
                    <a:pt x="1007" y="193"/>
                  </a:lnTo>
                  <a:lnTo>
                    <a:pt x="1009" y="193"/>
                  </a:lnTo>
                  <a:lnTo>
                    <a:pt x="1009" y="195"/>
                  </a:lnTo>
                  <a:lnTo>
                    <a:pt x="1011" y="195"/>
                  </a:lnTo>
                  <a:lnTo>
                    <a:pt x="1011" y="193"/>
                  </a:lnTo>
                  <a:lnTo>
                    <a:pt x="1013" y="193"/>
                  </a:lnTo>
                  <a:lnTo>
                    <a:pt x="1013" y="191"/>
                  </a:lnTo>
                  <a:lnTo>
                    <a:pt x="1015" y="189"/>
                  </a:lnTo>
                  <a:lnTo>
                    <a:pt x="1015" y="187"/>
                  </a:lnTo>
                  <a:lnTo>
                    <a:pt x="1015" y="185"/>
                  </a:lnTo>
                  <a:lnTo>
                    <a:pt x="1015" y="183"/>
                  </a:lnTo>
                  <a:lnTo>
                    <a:pt x="1015" y="181"/>
                  </a:lnTo>
                  <a:lnTo>
                    <a:pt x="1017" y="181"/>
                  </a:lnTo>
                  <a:lnTo>
                    <a:pt x="1017" y="179"/>
                  </a:lnTo>
                  <a:lnTo>
                    <a:pt x="1017" y="177"/>
                  </a:lnTo>
                  <a:lnTo>
                    <a:pt x="1017" y="179"/>
                  </a:lnTo>
                  <a:lnTo>
                    <a:pt x="1019" y="179"/>
                  </a:lnTo>
                  <a:lnTo>
                    <a:pt x="1021" y="179"/>
                  </a:lnTo>
                  <a:lnTo>
                    <a:pt x="1023" y="179"/>
                  </a:lnTo>
                  <a:lnTo>
                    <a:pt x="1023" y="181"/>
                  </a:lnTo>
                  <a:lnTo>
                    <a:pt x="1025" y="181"/>
                  </a:lnTo>
                  <a:lnTo>
                    <a:pt x="1027" y="181"/>
                  </a:lnTo>
                  <a:lnTo>
                    <a:pt x="1027" y="183"/>
                  </a:lnTo>
                  <a:lnTo>
                    <a:pt x="1029" y="183"/>
                  </a:lnTo>
                  <a:lnTo>
                    <a:pt x="1031" y="185"/>
                  </a:lnTo>
                  <a:lnTo>
                    <a:pt x="1031" y="187"/>
                  </a:lnTo>
                  <a:lnTo>
                    <a:pt x="1033" y="187"/>
                  </a:lnTo>
                  <a:lnTo>
                    <a:pt x="1035" y="185"/>
                  </a:lnTo>
                  <a:lnTo>
                    <a:pt x="1037" y="185"/>
                  </a:lnTo>
                  <a:lnTo>
                    <a:pt x="1039" y="185"/>
                  </a:lnTo>
                  <a:lnTo>
                    <a:pt x="1039" y="183"/>
                  </a:lnTo>
                  <a:lnTo>
                    <a:pt x="1041" y="183"/>
                  </a:lnTo>
                  <a:lnTo>
                    <a:pt x="1043" y="183"/>
                  </a:lnTo>
                  <a:lnTo>
                    <a:pt x="1045" y="181"/>
                  </a:lnTo>
                  <a:lnTo>
                    <a:pt x="1047" y="181"/>
                  </a:lnTo>
                  <a:lnTo>
                    <a:pt x="1049" y="181"/>
                  </a:lnTo>
                  <a:lnTo>
                    <a:pt x="1049" y="179"/>
                  </a:lnTo>
                  <a:lnTo>
                    <a:pt x="1051" y="179"/>
                  </a:lnTo>
                  <a:lnTo>
                    <a:pt x="1053" y="177"/>
                  </a:lnTo>
                  <a:lnTo>
                    <a:pt x="1055" y="177"/>
                  </a:lnTo>
                  <a:lnTo>
                    <a:pt x="1055" y="175"/>
                  </a:lnTo>
                  <a:lnTo>
                    <a:pt x="1057" y="175"/>
                  </a:lnTo>
                  <a:lnTo>
                    <a:pt x="1057" y="173"/>
                  </a:lnTo>
                  <a:lnTo>
                    <a:pt x="1059" y="171"/>
                  </a:lnTo>
                  <a:lnTo>
                    <a:pt x="1061" y="169"/>
                  </a:lnTo>
                  <a:lnTo>
                    <a:pt x="1061" y="167"/>
                  </a:lnTo>
                  <a:lnTo>
                    <a:pt x="1063" y="167"/>
                  </a:lnTo>
                  <a:lnTo>
                    <a:pt x="1063" y="165"/>
                  </a:lnTo>
                  <a:lnTo>
                    <a:pt x="1065" y="165"/>
                  </a:lnTo>
                  <a:lnTo>
                    <a:pt x="1065" y="163"/>
                  </a:lnTo>
                  <a:lnTo>
                    <a:pt x="1067" y="161"/>
                  </a:lnTo>
                  <a:lnTo>
                    <a:pt x="1069" y="159"/>
                  </a:lnTo>
                  <a:lnTo>
                    <a:pt x="1067" y="159"/>
                  </a:lnTo>
                  <a:lnTo>
                    <a:pt x="1067" y="157"/>
                  </a:lnTo>
                  <a:lnTo>
                    <a:pt x="1067" y="155"/>
                  </a:lnTo>
                  <a:lnTo>
                    <a:pt x="1067" y="153"/>
                  </a:lnTo>
                  <a:lnTo>
                    <a:pt x="1067" y="151"/>
                  </a:lnTo>
                  <a:lnTo>
                    <a:pt x="1069" y="151"/>
                  </a:lnTo>
                  <a:lnTo>
                    <a:pt x="1069" y="149"/>
                  </a:lnTo>
                  <a:lnTo>
                    <a:pt x="1069" y="147"/>
                  </a:lnTo>
                  <a:lnTo>
                    <a:pt x="1071" y="145"/>
                  </a:lnTo>
                  <a:lnTo>
                    <a:pt x="1071" y="143"/>
                  </a:lnTo>
                  <a:lnTo>
                    <a:pt x="1071" y="141"/>
                  </a:lnTo>
                  <a:lnTo>
                    <a:pt x="1073" y="141"/>
                  </a:lnTo>
                  <a:lnTo>
                    <a:pt x="1073" y="139"/>
                  </a:lnTo>
                  <a:lnTo>
                    <a:pt x="1074" y="138"/>
                  </a:lnTo>
                  <a:lnTo>
                    <a:pt x="1074" y="136"/>
                  </a:lnTo>
                  <a:lnTo>
                    <a:pt x="1074" y="134"/>
                  </a:lnTo>
                  <a:lnTo>
                    <a:pt x="1076" y="134"/>
                  </a:lnTo>
                  <a:lnTo>
                    <a:pt x="1076" y="132"/>
                  </a:lnTo>
                  <a:lnTo>
                    <a:pt x="1076" y="130"/>
                  </a:lnTo>
                  <a:lnTo>
                    <a:pt x="1078" y="130"/>
                  </a:lnTo>
                  <a:lnTo>
                    <a:pt x="1078" y="132"/>
                  </a:lnTo>
                  <a:lnTo>
                    <a:pt x="1080" y="134"/>
                  </a:lnTo>
                  <a:lnTo>
                    <a:pt x="1082" y="136"/>
                  </a:lnTo>
                  <a:lnTo>
                    <a:pt x="1084" y="138"/>
                  </a:lnTo>
                  <a:lnTo>
                    <a:pt x="1084" y="139"/>
                  </a:lnTo>
                  <a:lnTo>
                    <a:pt x="1086" y="139"/>
                  </a:lnTo>
                  <a:lnTo>
                    <a:pt x="1086" y="141"/>
                  </a:lnTo>
                  <a:lnTo>
                    <a:pt x="1088" y="143"/>
                  </a:lnTo>
                  <a:lnTo>
                    <a:pt x="1090" y="145"/>
                  </a:lnTo>
                  <a:lnTo>
                    <a:pt x="1090" y="147"/>
                  </a:lnTo>
                  <a:lnTo>
                    <a:pt x="1092" y="147"/>
                  </a:lnTo>
                  <a:lnTo>
                    <a:pt x="1092" y="149"/>
                  </a:lnTo>
                  <a:lnTo>
                    <a:pt x="1094" y="149"/>
                  </a:lnTo>
                  <a:lnTo>
                    <a:pt x="1094" y="151"/>
                  </a:lnTo>
                  <a:lnTo>
                    <a:pt x="1096" y="151"/>
                  </a:lnTo>
                  <a:lnTo>
                    <a:pt x="1098" y="155"/>
                  </a:lnTo>
                  <a:lnTo>
                    <a:pt x="1100" y="157"/>
                  </a:lnTo>
                  <a:lnTo>
                    <a:pt x="1102" y="159"/>
                  </a:lnTo>
                  <a:lnTo>
                    <a:pt x="1104" y="161"/>
                  </a:lnTo>
                  <a:lnTo>
                    <a:pt x="1106" y="161"/>
                  </a:lnTo>
                  <a:lnTo>
                    <a:pt x="1106" y="163"/>
                  </a:lnTo>
                  <a:lnTo>
                    <a:pt x="1108" y="163"/>
                  </a:lnTo>
                  <a:lnTo>
                    <a:pt x="1110" y="165"/>
                  </a:lnTo>
                  <a:lnTo>
                    <a:pt x="1112" y="167"/>
                  </a:lnTo>
                  <a:lnTo>
                    <a:pt x="1116" y="167"/>
                  </a:lnTo>
                  <a:lnTo>
                    <a:pt x="1118" y="169"/>
                  </a:lnTo>
                  <a:lnTo>
                    <a:pt x="1120" y="167"/>
                  </a:lnTo>
                  <a:lnTo>
                    <a:pt x="1120" y="165"/>
                  </a:lnTo>
                  <a:lnTo>
                    <a:pt x="1122" y="165"/>
                  </a:lnTo>
                  <a:lnTo>
                    <a:pt x="1122" y="163"/>
                  </a:lnTo>
                  <a:lnTo>
                    <a:pt x="1124" y="163"/>
                  </a:lnTo>
                  <a:lnTo>
                    <a:pt x="1122" y="159"/>
                  </a:lnTo>
                  <a:lnTo>
                    <a:pt x="1122" y="157"/>
                  </a:lnTo>
                  <a:lnTo>
                    <a:pt x="1124" y="157"/>
                  </a:lnTo>
                  <a:lnTo>
                    <a:pt x="1124" y="155"/>
                  </a:lnTo>
                  <a:lnTo>
                    <a:pt x="1126" y="155"/>
                  </a:lnTo>
                  <a:lnTo>
                    <a:pt x="1128" y="153"/>
                  </a:lnTo>
                  <a:lnTo>
                    <a:pt x="1128" y="151"/>
                  </a:lnTo>
                  <a:lnTo>
                    <a:pt x="1130" y="151"/>
                  </a:lnTo>
                  <a:lnTo>
                    <a:pt x="1132" y="149"/>
                  </a:lnTo>
                  <a:lnTo>
                    <a:pt x="1132" y="147"/>
                  </a:lnTo>
                  <a:lnTo>
                    <a:pt x="1134" y="145"/>
                  </a:lnTo>
                  <a:lnTo>
                    <a:pt x="1136" y="143"/>
                  </a:lnTo>
                  <a:lnTo>
                    <a:pt x="1136" y="145"/>
                  </a:lnTo>
                  <a:lnTo>
                    <a:pt x="1138" y="145"/>
                  </a:lnTo>
                  <a:lnTo>
                    <a:pt x="1140" y="145"/>
                  </a:lnTo>
                  <a:lnTo>
                    <a:pt x="1140" y="147"/>
                  </a:lnTo>
                  <a:lnTo>
                    <a:pt x="1142" y="147"/>
                  </a:lnTo>
                  <a:lnTo>
                    <a:pt x="1143" y="149"/>
                  </a:lnTo>
                  <a:lnTo>
                    <a:pt x="1145" y="149"/>
                  </a:lnTo>
                  <a:lnTo>
                    <a:pt x="1145" y="151"/>
                  </a:lnTo>
                  <a:lnTo>
                    <a:pt x="1147" y="151"/>
                  </a:lnTo>
                  <a:lnTo>
                    <a:pt x="1149" y="151"/>
                  </a:lnTo>
                  <a:lnTo>
                    <a:pt x="1149" y="153"/>
                  </a:lnTo>
                  <a:lnTo>
                    <a:pt x="1151" y="153"/>
                  </a:lnTo>
                  <a:lnTo>
                    <a:pt x="1153" y="153"/>
                  </a:lnTo>
                  <a:lnTo>
                    <a:pt x="1153" y="155"/>
                  </a:lnTo>
                  <a:lnTo>
                    <a:pt x="1155" y="155"/>
                  </a:lnTo>
                  <a:lnTo>
                    <a:pt x="1155" y="153"/>
                  </a:lnTo>
                  <a:lnTo>
                    <a:pt x="1155" y="155"/>
                  </a:lnTo>
                  <a:lnTo>
                    <a:pt x="1157" y="155"/>
                  </a:lnTo>
                  <a:lnTo>
                    <a:pt x="1159" y="157"/>
                  </a:lnTo>
                  <a:lnTo>
                    <a:pt x="1161" y="157"/>
                  </a:lnTo>
                  <a:lnTo>
                    <a:pt x="1163" y="159"/>
                  </a:lnTo>
                  <a:lnTo>
                    <a:pt x="1165" y="161"/>
                  </a:lnTo>
                  <a:lnTo>
                    <a:pt x="1167" y="161"/>
                  </a:lnTo>
                  <a:lnTo>
                    <a:pt x="1169" y="163"/>
                  </a:lnTo>
                  <a:lnTo>
                    <a:pt x="1169" y="165"/>
                  </a:lnTo>
                  <a:lnTo>
                    <a:pt x="1169" y="167"/>
                  </a:lnTo>
                  <a:lnTo>
                    <a:pt x="1171" y="167"/>
                  </a:lnTo>
                  <a:lnTo>
                    <a:pt x="1171" y="169"/>
                  </a:lnTo>
                  <a:lnTo>
                    <a:pt x="1173" y="169"/>
                  </a:lnTo>
                  <a:lnTo>
                    <a:pt x="1175" y="169"/>
                  </a:lnTo>
                  <a:lnTo>
                    <a:pt x="1177" y="169"/>
                  </a:lnTo>
                  <a:lnTo>
                    <a:pt x="1179" y="169"/>
                  </a:lnTo>
                  <a:lnTo>
                    <a:pt x="1181" y="169"/>
                  </a:lnTo>
                  <a:lnTo>
                    <a:pt x="1181" y="167"/>
                  </a:lnTo>
                  <a:lnTo>
                    <a:pt x="1183" y="167"/>
                  </a:lnTo>
                  <a:lnTo>
                    <a:pt x="1185" y="167"/>
                  </a:lnTo>
                  <a:lnTo>
                    <a:pt x="1187" y="169"/>
                  </a:lnTo>
                  <a:lnTo>
                    <a:pt x="1189" y="169"/>
                  </a:lnTo>
                  <a:lnTo>
                    <a:pt x="1189" y="171"/>
                  </a:lnTo>
                  <a:lnTo>
                    <a:pt x="1189" y="169"/>
                  </a:lnTo>
                  <a:lnTo>
                    <a:pt x="1189" y="167"/>
                  </a:lnTo>
                  <a:lnTo>
                    <a:pt x="1189" y="165"/>
                  </a:lnTo>
                  <a:lnTo>
                    <a:pt x="1189" y="163"/>
                  </a:lnTo>
                  <a:lnTo>
                    <a:pt x="1187" y="163"/>
                  </a:lnTo>
                  <a:lnTo>
                    <a:pt x="1187" y="161"/>
                  </a:lnTo>
                  <a:lnTo>
                    <a:pt x="1185" y="161"/>
                  </a:lnTo>
                  <a:lnTo>
                    <a:pt x="1185" y="159"/>
                  </a:lnTo>
                  <a:lnTo>
                    <a:pt x="1185" y="157"/>
                  </a:lnTo>
                  <a:lnTo>
                    <a:pt x="1187" y="157"/>
                  </a:lnTo>
                  <a:lnTo>
                    <a:pt x="1187" y="155"/>
                  </a:lnTo>
                  <a:lnTo>
                    <a:pt x="1189" y="155"/>
                  </a:lnTo>
                  <a:lnTo>
                    <a:pt x="1189" y="153"/>
                  </a:lnTo>
                  <a:lnTo>
                    <a:pt x="1191" y="153"/>
                  </a:lnTo>
                  <a:lnTo>
                    <a:pt x="1191" y="155"/>
                  </a:lnTo>
                  <a:lnTo>
                    <a:pt x="1193" y="153"/>
                  </a:lnTo>
                  <a:lnTo>
                    <a:pt x="1195" y="153"/>
                  </a:lnTo>
                  <a:lnTo>
                    <a:pt x="1195" y="151"/>
                  </a:lnTo>
                  <a:lnTo>
                    <a:pt x="1197" y="149"/>
                  </a:lnTo>
                  <a:lnTo>
                    <a:pt x="1197" y="151"/>
                  </a:lnTo>
                  <a:lnTo>
                    <a:pt x="1199" y="151"/>
                  </a:lnTo>
                  <a:lnTo>
                    <a:pt x="1199" y="153"/>
                  </a:lnTo>
                  <a:lnTo>
                    <a:pt x="1201" y="153"/>
                  </a:lnTo>
                  <a:lnTo>
                    <a:pt x="1201" y="155"/>
                  </a:lnTo>
                  <a:lnTo>
                    <a:pt x="1203" y="153"/>
                  </a:lnTo>
                  <a:lnTo>
                    <a:pt x="1203" y="151"/>
                  </a:lnTo>
                  <a:lnTo>
                    <a:pt x="1201" y="149"/>
                  </a:lnTo>
                  <a:lnTo>
                    <a:pt x="1201" y="147"/>
                  </a:lnTo>
                  <a:lnTo>
                    <a:pt x="1203" y="145"/>
                  </a:lnTo>
                  <a:lnTo>
                    <a:pt x="1201" y="145"/>
                  </a:lnTo>
                  <a:lnTo>
                    <a:pt x="1199" y="145"/>
                  </a:lnTo>
                  <a:lnTo>
                    <a:pt x="1197" y="145"/>
                  </a:lnTo>
                  <a:lnTo>
                    <a:pt x="1195" y="145"/>
                  </a:lnTo>
                  <a:lnTo>
                    <a:pt x="1193" y="145"/>
                  </a:lnTo>
                  <a:lnTo>
                    <a:pt x="1193" y="143"/>
                  </a:lnTo>
                  <a:lnTo>
                    <a:pt x="1193" y="141"/>
                  </a:lnTo>
                  <a:lnTo>
                    <a:pt x="1195" y="141"/>
                  </a:lnTo>
                  <a:lnTo>
                    <a:pt x="1195" y="139"/>
                  </a:lnTo>
                  <a:lnTo>
                    <a:pt x="1197" y="139"/>
                  </a:lnTo>
                  <a:lnTo>
                    <a:pt x="1197" y="138"/>
                  </a:lnTo>
                  <a:lnTo>
                    <a:pt x="1197" y="136"/>
                  </a:lnTo>
                  <a:lnTo>
                    <a:pt x="1199" y="136"/>
                  </a:lnTo>
                  <a:lnTo>
                    <a:pt x="1201" y="138"/>
                  </a:lnTo>
                  <a:lnTo>
                    <a:pt x="1201" y="136"/>
                  </a:lnTo>
                  <a:lnTo>
                    <a:pt x="1203" y="138"/>
                  </a:lnTo>
                  <a:lnTo>
                    <a:pt x="1203" y="136"/>
                  </a:lnTo>
                  <a:lnTo>
                    <a:pt x="1205" y="138"/>
                  </a:lnTo>
                  <a:lnTo>
                    <a:pt x="1205" y="136"/>
                  </a:lnTo>
                  <a:lnTo>
                    <a:pt x="1205" y="134"/>
                  </a:lnTo>
                  <a:lnTo>
                    <a:pt x="1207" y="132"/>
                  </a:lnTo>
                  <a:lnTo>
                    <a:pt x="1209" y="130"/>
                  </a:lnTo>
                  <a:lnTo>
                    <a:pt x="1209" y="128"/>
                  </a:lnTo>
                  <a:lnTo>
                    <a:pt x="1209" y="126"/>
                  </a:lnTo>
                  <a:lnTo>
                    <a:pt x="1209" y="124"/>
                  </a:lnTo>
                  <a:lnTo>
                    <a:pt x="1209" y="122"/>
                  </a:lnTo>
                  <a:lnTo>
                    <a:pt x="1211" y="122"/>
                  </a:lnTo>
                  <a:lnTo>
                    <a:pt x="1212" y="120"/>
                  </a:lnTo>
                  <a:lnTo>
                    <a:pt x="1214" y="118"/>
                  </a:lnTo>
                  <a:lnTo>
                    <a:pt x="1216" y="118"/>
                  </a:lnTo>
                  <a:lnTo>
                    <a:pt x="1216" y="116"/>
                  </a:lnTo>
                  <a:lnTo>
                    <a:pt x="1218" y="116"/>
                  </a:lnTo>
                  <a:lnTo>
                    <a:pt x="1220" y="114"/>
                  </a:lnTo>
                  <a:lnTo>
                    <a:pt x="1222" y="112"/>
                  </a:lnTo>
                  <a:lnTo>
                    <a:pt x="1224" y="110"/>
                  </a:lnTo>
                  <a:lnTo>
                    <a:pt x="1226" y="108"/>
                  </a:lnTo>
                  <a:lnTo>
                    <a:pt x="1228" y="106"/>
                  </a:lnTo>
                  <a:lnTo>
                    <a:pt x="1230" y="106"/>
                  </a:lnTo>
                  <a:lnTo>
                    <a:pt x="1232" y="104"/>
                  </a:lnTo>
                  <a:lnTo>
                    <a:pt x="1234" y="104"/>
                  </a:lnTo>
                  <a:lnTo>
                    <a:pt x="1236" y="104"/>
                  </a:lnTo>
                  <a:lnTo>
                    <a:pt x="1238" y="106"/>
                  </a:lnTo>
                  <a:lnTo>
                    <a:pt x="1240" y="106"/>
                  </a:lnTo>
                  <a:lnTo>
                    <a:pt x="1242" y="106"/>
                  </a:lnTo>
                  <a:lnTo>
                    <a:pt x="1244" y="106"/>
                  </a:lnTo>
                  <a:lnTo>
                    <a:pt x="1246" y="106"/>
                  </a:lnTo>
                  <a:lnTo>
                    <a:pt x="1248" y="106"/>
                  </a:lnTo>
                  <a:lnTo>
                    <a:pt x="1250" y="106"/>
                  </a:lnTo>
                  <a:lnTo>
                    <a:pt x="1252" y="106"/>
                  </a:lnTo>
                  <a:lnTo>
                    <a:pt x="1254" y="106"/>
                  </a:lnTo>
                  <a:lnTo>
                    <a:pt x="1256" y="106"/>
                  </a:lnTo>
                  <a:lnTo>
                    <a:pt x="1258" y="108"/>
                  </a:lnTo>
                  <a:lnTo>
                    <a:pt x="1260" y="108"/>
                  </a:lnTo>
                  <a:lnTo>
                    <a:pt x="1262" y="108"/>
                  </a:lnTo>
                  <a:lnTo>
                    <a:pt x="1264" y="108"/>
                  </a:lnTo>
                  <a:lnTo>
                    <a:pt x="1266" y="108"/>
                  </a:lnTo>
                  <a:lnTo>
                    <a:pt x="1268" y="108"/>
                  </a:lnTo>
                  <a:lnTo>
                    <a:pt x="1270" y="108"/>
                  </a:lnTo>
                  <a:lnTo>
                    <a:pt x="1272" y="108"/>
                  </a:lnTo>
                  <a:lnTo>
                    <a:pt x="1272" y="106"/>
                  </a:lnTo>
                  <a:lnTo>
                    <a:pt x="1270" y="104"/>
                  </a:lnTo>
                  <a:lnTo>
                    <a:pt x="1270" y="102"/>
                  </a:lnTo>
                  <a:lnTo>
                    <a:pt x="1270" y="100"/>
                  </a:lnTo>
                  <a:lnTo>
                    <a:pt x="1270" y="98"/>
                  </a:lnTo>
                  <a:lnTo>
                    <a:pt x="1272" y="98"/>
                  </a:lnTo>
                  <a:lnTo>
                    <a:pt x="1274" y="98"/>
                  </a:lnTo>
                  <a:lnTo>
                    <a:pt x="1274" y="100"/>
                  </a:lnTo>
                  <a:lnTo>
                    <a:pt x="1276" y="100"/>
                  </a:lnTo>
                  <a:lnTo>
                    <a:pt x="1278" y="100"/>
                  </a:lnTo>
                  <a:lnTo>
                    <a:pt x="1278" y="98"/>
                  </a:lnTo>
                  <a:lnTo>
                    <a:pt x="1280" y="98"/>
                  </a:lnTo>
                  <a:lnTo>
                    <a:pt x="1280" y="100"/>
                  </a:lnTo>
                  <a:lnTo>
                    <a:pt x="1281" y="100"/>
                  </a:lnTo>
                  <a:lnTo>
                    <a:pt x="1283" y="100"/>
                  </a:lnTo>
                  <a:lnTo>
                    <a:pt x="1281" y="100"/>
                  </a:lnTo>
                  <a:lnTo>
                    <a:pt x="1281" y="98"/>
                  </a:lnTo>
                  <a:lnTo>
                    <a:pt x="1281" y="96"/>
                  </a:lnTo>
                  <a:lnTo>
                    <a:pt x="1281" y="94"/>
                  </a:lnTo>
                  <a:lnTo>
                    <a:pt x="1283" y="94"/>
                  </a:lnTo>
                  <a:lnTo>
                    <a:pt x="1285" y="94"/>
                  </a:lnTo>
                  <a:lnTo>
                    <a:pt x="1287" y="92"/>
                  </a:lnTo>
                  <a:lnTo>
                    <a:pt x="1289" y="92"/>
                  </a:lnTo>
                  <a:lnTo>
                    <a:pt x="1289" y="90"/>
                  </a:lnTo>
                  <a:lnTo>
                    <a:pt x="1291" y="90"/>
                  </a:lnTo>
                  <a:lnTo>
                    <a:pt x="1291" y="88"/>
                  </a:lnTo>
                  <a:lnTo>
                    <a:pt x="1293" y="88"/>
                  </a:lnTo>
                  <a:lnTo>
                    <a:pt x="1295" y="88"/>
                  </a:lnTo>
                  <a:lnTo>
                    <a:pt x="1295" y="86"/>
                  </a:lnTo>
                  <a:lnTo>
                    <a:pt x="1297" y="86"/>
                  </a:lnTo>
                  <a:lnTo>
                    <a:pt x="1299" y="86"/>
                  </a:lnTo>
                  <a:lnTo>
                    <a:pt x="1299" y="84"/>
                  </a:lnTo>
                  <a:lnTo>
                    <a:pt x="1299" y="82"/>
                  </a:lnTo>
                  <a:lnTo>
                    <a:pt x="1301" y="82"/>
                  </a:lnTo>
                  <a:lnTo>
                    <a:pt x="1301" y="80"/>
                  </a:lnTo>
                  <a:lnTo>
                    <a:pt x="1299" y="80"/>
                  </a:lnTo>
                  <a:lnTo>
                    <a:pt x="1299" y="78"/>
                  </a:lnTo>
                  <a:lnTo>
                    <a:pt x="1299" y="76"/>
                  </a:lnTo>
                  <a:lnTo>
                    <a:pt x="1299" y="74"/>
                  </a:lnTo>
                  <a:lnTo>
                    <a:pt x="1301" y="74"/>
                  </a:lnTo>
                  <a:lnTo>
                    <a:pt x="1301" y="72"/>
                  </a:lnTo>
                  <a:lnTo>
                    <a:pt x="1301" y="71"/>
                  </a:lnTo>
                  <a:lnTo>
                    <a:pt x="1299" y="71"/>
                  </a:lnTo>
                  <a:lnTo>
                    <a:pt x="1299" y="69"/>
                  </a:lnTo>
                  <a:lnTo>
                    <a:pt x="1299" y="67"/>
                  </a:lnTo>
                  <a:lnTo>
                    <a:pt x="1301" y="67"/>
                  </a:lnTo>
                  <a:lnTo>
                    <a:pt x="1301" y="65"/>
                  </a:lnTo>
                  <a:lnTo>
                    <a:pt x="1299" y="65"/>
                  </a:lnTo>
                  <a:lnTo>
                    <a:pt x="1297" y="65"/>
                  </a:lnTo>
                  <a:lnTo>
                    <a:pt x="1297" y="63"/>
                  </a:lnTo>
                  <a:lnTo>
                    <a:pt x="1295" y="63"/>
                  </a:lnTo>
                  <a:lnTo>
                    <a:pt x="1295" y="61"/>
                  </a:lnTo>
                  <a:lnTo>
                    <a:pt x="1293" y="61"/>
                  </a:lnTo>
                  <a:lnTo>
                    <a:pt x="1293" y="59"/>
                  </a:lnTo>
                  <a:lnTo>
                    <a:pt x="1293" y="57"/>
                  </a:lnTo>
                  <a:lnTo>
                    <a:pt x="1291" y="57"/>
                  </a:lnTo>
                  <a:lnTo>
                    <a:pt x="1291" y="55"/>
                  </a:lnTo>
                  <a:lnTo>
                    <a:pt x="1289" y="55"/>
                  </a:lnTo>
                  <a:lnTo>
                    <a:pt x="1287" y="53"/>
                  </a:lnTo>
                  <a:lnTo>
                    <a:pt x="1285" y="51"/>
                  </a:lnTo>
                  <a:lnTo>
                    <a:pt x="1285" y="49"/>
                  </a:lnTo>
                  <a:lnTo>
                    <a:pt x="1287" y="47"/>
                  </a:lnTo>
                  <a:lnTo>
                    <a:pt x="1287" y="45"/>
                  </a:lnTo>
                  <a:lnTo>
                    <a:pt x="1289" y="45"/>
                  </a:lnTo>
                  <a:lnTo>
                    <a:pt x="1291" y="45"/>
                  </a:lnTo>
                  <a:lnTo>
                    <a:pt x="1291" y="47"/>
                  </a:lnTo>
                  <a:lnTo>
                    <a:pt x="1293" y="47"/>
                  </a:lnTo>
                  <a:lnTo>
                    <a:pt x="1295" y="47"/>
                  </a:lnTo>
                  <a:lnTo>
                    <a:pt x="1297" y="47"/>
                  </a:lnTo>
                  <a:lnTo>
                    <a:pt x="1299" y="47"/>
                  </a:lnTo>
                  <a:lnTo>
                    <a:pt x="1297" y="47"/>
                  </a:lnTo>
                  <a:lnTo>
                    <a:pt x="1297" y="45"/>
                  </a:lnTo>
                  <a:lnTo>
                    <a:pt x="1297" y="43"/>
                  </a:lnTo>
                  <a:lnTo>
                    <a:pt x="1297" y="41"/>
                  </a:lnTo>
                  <a:lnTo>
                    <a:pt x="1295" y="41"/>
                  </a:lnTo>
                  <a:lnTo>
                    <a:pt x="1295" y="39"/>
                  </a:lnTo>
                  <a:lnTo>
                    <a:pt x="1295" y="37"/>
                  </a:lnTo>
                  <a:lnTo>
                    <a:pt x="1295" y="35"/>
                  </a:lnTo>
                  <a:lnTo>
                    <a:pt x="1295" y="33"/>
                  </a:lnTo>
                  <a:lnTo>
                    <a:pt x="1297" y="33"/>
                  </a:lnTo>
                  <a:lnTo>
                    <a:pt x="1299" y="33"/>
                  </a:lnTo>
                  <a:lnTo>
                    <a:pt x="1299" y="31"/>
                  </a:lnTo>
                  <a:lnTo>
                    <a:pt x="1301" y="31"/>
                  </a:lnTo>
                  <a:lnTo>
                    <a:pt x="1301" y="29"/>
                  </a:lnTo>
                  <a:lnTo>
                    <a:pt x="1303" y="29"/>
                  </a:lnTo>
                  <a:lnTo>
                    <a:pt x="1305" y="27"/>
                  </a:lnTo>
                  <a:lnTo>
                    <a:pt x="1307" y="27"/>
                  </a:lnTo>
                  <a:lnTo>
                    <a:pt x="1307" y="25"/>
                  </a:lnTo>
                  <a:lnTo>
                    <a:pt x="1309" y="25"/>
                  </a:lnTo>
                  <a:lnTo>
                    <a:pt x="1309" y="27"/>
                  </a:lnTo>
                  <a:lnTo>
                    <a:pt x="1311" y="27"/>
                  </a:lnTo>
                  <a:lnTo>
                    <a:pt x="1311" y="29"/>
                  </a:lnTo>
                  <a:lnTo>
                    <a:pt x="1313" y="31"/>
                  </a:lnTo>
                  <a:lnTo>
                    <a:pt x="1313" y="33"/>
                  </a:lnTo>
                  <a:lnTo>
                    <a:pt x="1315" y="33"/>
                  </a:lnTo>
                  <a:lnTo>
                    <a:pt x="1315" y="35"/>
                  </a:lnTo>
                  <a:lnTo>
                    <a:pt x="1315" y="37"/>
                  </a:lnTo>
                  <a:lnTo>
                    <a:pt x="1315" y="39"/>
                  </a:lnTo>
                  <a:lnTo>
                    <a:pt x="1317" y="39"/>
                  </a:lnTo>
                  <a:lnTo>
                    <a:pt x="1317" y="41"/>
                  </a:lnTo>
                  <a:lnTo>
                    <a:pt x="1319" y="41"/>
                  </a:lnTo>
                  <a:lnTo>
                    <a:pt x="1321" y="43"/>
                  </a:lnTo>
                  <a:lnTo>
                    <a:pt x="1321" y="45"/>
                  </a:lnTo>
                  <a:lnTo>
                    <a:pt x="1323" y="45"/>
                  </a:lnTo>
                  <a:lnTo>
                    <a:pt x="1323" y="47"/>
                  </a:lnTo>
                  <a:lnTo>
                    <a:pt x="1325" y="47"/>
                  </a:lnTo>
                  <a:lnTo>
                    <a:pt x="1325" y="49"/>
                  </a:lnTo>
                  <a:lnTo>
                    <a:pt x="1325" y="51"/>
                  </a:lnTo>
                  <a:lnTo>
                    <a:pt x="1327" y="51"/>
                  </a:lnTo>
                  <a:lnTo>
                    <a:pt x="1327" y="53"/>
                  </a:lnTo>
                  <a:lnTo>
                    <a:pt x="1329" y="53"/>
                  </a:lnTo>
                  <a:lnTo>
                    <a:pt x="1329" y="55"/>
                  </a:lnTo>
                  <a:lnTo>
                    <a:pt x="1329" y="53"/>
                  </a:lnTo>
                  <a:lnTo>
                    <a:pt x="1331" y="53"/>
                  </a:lnTo>
                  <a:lnTo>
                    <a:pt x="1331" y="55"/>
                  </a:lnTo>
                  <a:lnTo>
                    <a:pt x="1331" y="57"/>
                  </a:lnTo>
                  <a:lnTo>
                    <a:pt x="1333" y="57"/>
                  </a:lnTo>
                  <a:lnTo>
                    <a:pt x="1333" y="59"/>
                  </a:lnTo>
                  <a:lnTo>
                    <a:pt x="1335" y="59"/>
                  </a:lnTo>
                  <a:lnTo>
                    <a:pt x="1335" y="57"/>
                  </a:lnTo>
                  <a:lnTo>
                    <a:pt x="1337" y="57"/>
                  </a:lnTo>
                  <a:lnTo>
                    <a:pt x="1337" y="55"/>
                  </a:lnTo>
                  <a:lnTo>
                    <a:pt x="1339" y="55"/>
                  </a:lnTo>
                  <a:lnTo>
                    <a:pt x="1339" y="53"/>
                  </a:lnTo>
                  <a:lnTo>
                    <a:pt x="1341" y="53"/>
                  </a:lnTo>
                  <a:lnTo>
                    <a:pt x="1341" y="55"/>
                  </a:lnTo>
                  <a:lnTo>
                    <a:pt x="1341" y="57"/>
                  </a:lnTo>
                  <a:lnTo>
                    <a:pt x="1343" y="57"/>
                  </a:lnTo>
                  <a:lnTo>
                    <a:pt x="1343" y="59"/>
                  </a:lnTo>
                  <a:lnTo>
                    <a:pt x="1345" y="59"/>
                  </a:lnTo>
                  <a:lnTo>
                    <a:pt x="1345" y="61"/>
                  </a:lnTo>
                  <a:lnTo>
                    <a:pt x="1347" y="61"/>
                  </a:lnTo>
                  <a:lnTo>
                    <a:pt x="1347" y="59"/>
                  </a:lnTo>
                  <a:lnTo>
                    <a:pt x="1349" y="59"/>
                  </a:lnTo>
                  <a:lnTo>
                    <a:pt x="1350" y="59"/>
                  </a:lnTo>
                  <a:lnTo>
                    <a:pt x="1352" y="57"/>
                  </a:lnTo>
                  <a:lnTo>
                    <a:pt x="1354" y="57"/>
                  </a:lnTo>
                  <a:lnTo>
                    <a:pt x="1354" y="55"/>
                  </a:lnTo>
                  <a:lnTo>
                    <a:pt x="1356" y="55"/>
                  </a:lnTo>
                  <a:lnTo>
                    <a:pt x="1358" y="55"/>
                  </a:lnTo>
                  <a:lnTo>
                    <a:pt x="1360" y="55"/>
                  </a:lnTo>
                  <a:lnTo>
                    <a:pt x="1362" y="55"/>
                  </a:lnTo>
                  <a:lnTo>
                    <a:pt x="1362" y="57"/>
                  </a:lnTo>
                  <a:lnTo>
                    <a:pt x="1364" y="57"/>
                  </a:lnTo>
                  <a:lnTo>
                    <a:pt x="1366" y="57"/>
                  </a:lnTo>
                  <a:lnTo>
                    <a:pt x="1366" y="59"/>
                  </a:lnTo>
                  <a:lnTo>
                    <a:pt x="1366" y="61"/>
                  </a:lnTo>
                  <a:lnTo>
                    <a:pt x="1364" y="61"/>
                  </a:lnTo>
                  <a:lnTo>
                    <a:pt x="1364" y="63"/>
                  </a:lnTo>
                  <a:lnTo>
                    <a:pt x="1364" y="65"/>
                  </a:lnTo>
                  <a:lnTo>
                    <a:pt x="1364" y="67"/>
                  </a:lnTo>
                  <a:lnTo>
                    <a:pt x="1364" y="69"/>
                  </a:lnTo>
                  <a:lnTo>
                    <a:pt x="1364" y="71"/>
                  </a:lnTo>
                  <a:lnTo>
                    <a:pt x="1362" y="71"/>
                  </a:lnTo>
                  <a:lnTo>
                    <a:pt x="1362" y="72"/>
                  </a:lnTo>
                  <a:lnTo>
                    <a:pt x="1360" y="74"/>
                  </a:lnTo>
                  <a:lnTo>
                    <a:pt x="1362" y="74"/>
                  </a:lnTo>
                  <a:lnTo>
                    <a:pt x="1364" y="76"/>
                  </a:lnTo>
                  <a:lnTo>
                    <a:pt x="1366" y="76"/>
                  </a:lnTo>
                  <a:lnTo>
                    <a:pt x="1366" y="74"/>
                  </a:lnTo>
                  <a:lnTo>
                    <a:pt x="1366" y="72"/>
                  </a:lnTo>
                  <a:lnTo>
                    <a:pt x="1368" y="72"/>
                  </a:lnTo>
                  <a:lnTo>
                    <a:pt x="1370" y="72"/>
                  </a:lnTo>
                  <a:lnTo>
                    <a:pt x="1372" y="72"/>
                  </a:lnTo>
                  <a:lnTo>
                    <a:pt x="1372" y="74"/>
                  </a:lnTo>
                  <a:lnTo>
                    <a:pt x="1374" y="74"/>
                  </a:lnTo>
                  <a:lnTo>
                    <a:pt x="1374" y="72"/>
                  </a:lnTo>
                  <a:lnTo>
                    <a:pt x="1376" y="72"/>
                  </a:lnTo>
                  <a:lnTo>
                    <a:pt x="1378" y="72"/>
                  </a:lnTo>
                  <a:lnTo>
                    <a:pt x="1380" y="72"/>
                  </a:lnTo>
                  <a:lnTo>
                    <a:pt x="1380" y="74"/>
                  </a:lnTo>
                  <a:lnTo>
                    <a:pt x="1382" y="74"/>
                  </a:lnTo>
                  <a:lnTo>
                    <a:pt x="1382" y="76"/>
                  </a:lnTo>
                  <a:lnTo>
                    <a:pt x="1384" y="76"/>
                  </a:lnTo>
                  <a:lnTo>
                    <a:pt x="1386" y="78"/>
                  </a:lnTo>
                  <a:lnTo>
                    <a:pt x="1386" y="80"/>
                  </a:lnTo>
                  <a:lnTo>
                    <a:pt x="1388" y="80"/>
                  </a:lnTo>
                  <a:lnTo>
                    <a:pt x="1388" y="82"/>
                  </a:lnTo>
                  <a:lnTo>
                    <a:pt x="1390" y="82"/>
                  </a:lnTo>
                  <a:lnTo>
                    <a:pt x="1388" y="82"/>
                  </a:lnTo>
                  <a:lnTo>
                    <a:pt x="1388" y="84"/>
                  </a:lnTo>
                  <a:lnTo>
                    <a:pt x="1390" y="84"/>
                  </a:lnTo>
                  <a:lnTo>
                    <a:pt x="1392" y="84"/>
                  </a:lnTo>
                  <a:lnTo>
                    <a:pt x="1392" y="86"/>
                  </a:lnTo>
                  <a:lnTo>
                    <a:pt x="1394" y="86"/>
                  </a:lnTo>
                  <a:lnTo>
                    <a:pt x="1396" y="86"/>
                  </a:lnTo>
                  <a:lnTo>
                    <a:pt x="1396" y="88"/>
                  </a:lnTo>
                  <a:lnTo>
                    <a:pt x="1398" y="88"/>
                  </a:lnTo>
                  <a:lnTo>
                    <a:pt x="1400" y="88"/>
                  </a:lnTo>
                  <a:lnTo>
                    <a:pt x="1400" y="90"/>
                  </a:lnTo>
                  <a:lnTo>
                    <a:pt x="1402" y="90"/>
                  </a:lnTo>
                  <a:lnTo>
                    <a:pt x="1402" y="92"/>
                  </a:lnTo>
                  <a:lnTo>
                    <a:pt x="1402" y="94"/>
                  </a:lnTo>
                  <a:lnTo>
                    <a:pt x="1400" y="94"/>
                  </a:lnTo>
                  <a:lnTo>
                    <a:pt x="1400" y="96"/>
                  </a:lnTo>
                  <a:lnTo>
                    <a:pt x="1398" y="96"/>
                  </a:lnTo>
                  <a:lnTo>
                    <a:pt x="1398" y="98"/>
                  </a:lnTo>
                  <a:lnTo>
                    <a:pt x="1396" y="98"/>
                  </a:lnTo>
                  <a:lnTo>
                    <a:pt x="1394" y="98"/>
                  </a:lnTo>
                  <a:lnTo>
                    <a:pt x="1396" y="100"/>
                  </a:lnTo>
                  <a:lnTo>
                    <a:pt x="1396" y="102"/>
                  </a:lnTo>
                  <a:lnTo>
                    <a:pt x="1394" y="104"/>
                  </a:lnTo>
                  <a:lnTo>
                    <a:pt x="1394" y="102"/>
                  </a:lnTo>
                  <a:lnTo>
                    <a:pt x="1392" y="102"/>
                  </a:lnTo>
                  <a:lnTo>
                    <a:pt x="1392" y="100"/>
                  </a:lnTo>
                  <a:lnTo>
                    <a:pt x="1392" y="102"/>
                  </a:lnTo>
                  <a:lnTo>
                    <a:pt x="1390" y="104"/>
                  </a:lnTo>
                  <a:lnTo>
                    <a:pt x="1390" y="106"/>
                  </a:lnTo>
                  <a:lnTo>
                    <a:pt x="1390" y="108"/>
                  </a:lnTo>
                  <a:lnTo>
                    <a:pt x="1392" y="108"/>
                  </a:lnTo>
                  <a:lnTo>
                    <a:pt x="1392" y="106"/>
                  </a:lnTo>
                  <a:lnTo>
                    <a:pt x="1392" y="108"/>
                  </a:lnTo>
                  <a:lnTo>
                    <a:pt x="1390" y="108"/>
                  </a:lnTo>
                  <a:lnTo>
                    <a:pt x="1390" y="110"/>
                  </a:lnTo>
                  <a:lnTo>
                    <a:pt x="1390" y="112"/>
                  </a:lnTo>
                  <a:lnTo>
                    <a:pt x="1390" y="114"/>
                  </a:lnTo>
                  <a:lnTo>
                    <a:pt x="1392" y="114"/>
                  </a:lnTo>
                  <a:lnTo>
                    <a:pt x="1392" y="116"/>
                  </a:lnTo>
                  <a:lnTo>
                    <a:pt x="1392" y="118"/>
                  </a:lnTo>
                  <a:lnTo>
                    <a:pt x="1390" y="118"/>
                  </a:lnTo>
                  <a:lnTo>
                    <a:pt x="1390" y="120"/>
                  </a:lnTo>
                  <a:lnTo>
                    <a:pt x="1388" y="120"/>
                  </a:lnTo>
                  <a:lnTo>
                    <a:pt x="1388" y="122"/>
                  </a:lnTo>
                  <a:lnTo>
                    <a:pt x="1388" y="124"/>
                  </a:lnTo>
                  <a:lnTo>
                    <a:pt x="1388" y="126"/>
                  </a:lnTo>
                  <a:lnTo>
                    <a:pt x="1390" y="126"/>
                  </a:lnTo>
                  <a:lnTo>
                    <a:pt x="1390" y="128"/>
                  </a:lnTo>
                  <a:lnTo>
                    <a:pt x="1392" y="128"/>
                  </a:lnTo>
                  <a:lnTo>
                    <a:pt x="1394" y="128"/>
                  </a:lnTo>
                  <a:lnTo>
                    <a:pt x="1394" y="130"/>
                  </a:lnTo>
                  <a:lnTo>
                    <a:pt x="1396" y="130"/>
                  </a:lnTo>
                  <a:lnTo>
                    <a:pt x="1398" y="130"/>
                  </a:lnTo>
                  <a:lnTo>
                    <a:pt x="1398" y="132"/>
                  </a:lnTo>
                  <a:lnTo>
                    <a:pt x="1400" y="132"/>
                  </a:lnTo>
                  <a:lnTo>
                    <a:pt x="1400" y="134"/>
                  </a:lnTo>
                  <a:lnTo>
                    <a:pt x="1400" y="136"/>
                  </a:lnTo>
                  <a:lnTo>
                    <a:pt x="1400" y="138"/>
                  </a:lnTo>
                  <a:lnTo>
                    <a:pt x="1398" y="138"/>
                  </a:lnTo>
                  <a:lnTo>
                    <a:pt x="1398" y="139"/>
                  </a:lnTo>
                  <a:lnTo>
                    <a:pt x="1396" y="139"/>
                  </a:lnTo>
                  <a:lnTo>
                    <a:pt x="1394" y="141"/>
                  </a:lnTo>
                  <a:lnTo>
                    <a:pt x="1392" y="143"/>
                  </a:lnTo>
                  <a:lnTo>
                    <a:pt x="1390" y="143"/>
                  </a:lnTo>
                  <a:lnTo>
                    <a:pt x="1390" y="145"/>
                  </a:lnTo>
                  <a:lnTo>
                    <a:pt x="1388" y="145"/>
                  </a:lnTo>
                  <a:lnTo>
                    <a:pt x="1388" y="147"/>
                  </a:lnTo>
                  <a:lnTo>
                    <a:pt x="1388" y="149"/>
                  </a:lnTo>
                  <a:lnTo>
                    <a:pt x="1390" y="149"/>
                  </a:lnTo>
                  <a:lnTo>
                    <a:pt x="1390" y="151"/>
                  </a:lnTo>
                  <a:lnTo>
                    <a:pt x="1392" y="151"/>
                  </a:lnTo>
                  <a:lnTo>
                    <a:pt x="1392" y="153"/>
                  </a:lnTo>
                  <a:lnTo>
                    <a:pt x="1394" y="153"/>
                  </a:lnTo>
                  <a:lnTo>
                    <a:pt x="1396" y="153"/>
                  </a:lnTo>
                  <a:lnTo>
                    <a:pt x="1396" y="155"/>
                  </a:lnTo>
                  <a:lnTo>
                    <a:pt x="1398" y="155"/>
                  </a:lnTo>
                  <a:lnTo>
                    <a:pt x="1400" y="155"/>
                  </a:lnTo>
                  <a:lnTo>
                    <a:pt x="1402" y="155"/>
                  </a:lnTo>
                  <a:lnTo>
                    <a:pt x="1404" y="155"/>
                  </a:lnTo>
                  <a:lnTo>
                    <a:pt x="1404" y="157"/>
                  </a:lnTo>
                  <a:lnTo>
                    <a:pt x="1406" y="157"/>
                  </a:lnTo>
                  <a:lnTo>
                    <a:pt x="1408" y="157"/>
                  </a:lnTo>
                  <a:lnTo>
                    <a:pt x="1408" y="159"/>
                  </a:lnTo>
                  <a:lnTo>
                    <a:pt x="1410" y="159"/>
                  </a:lnTo>
                  <a:lnTo>
                    <a:pt x="1412" y="159"/>
                  </a:lnTo>
                  <a:lnTo>
                    <a:pt x="1412" y="161"/>
                  </a:lnTo>
                  <a:lnTo>
                    <a:pt x="1414" y="161"/>
                  </a:lnTo>
                  <a:lnTo>
                    <a:pt x="1414" y="163"/>
                  </a:lnTo>
                  <a:lnTo>
                    <a:pt x="1416" y="163"/>
                  </a:lnTo>
                  <a:lnTo>
                    <a:pt x="1416" y="165"/>
                  </a:lnTo>
                  <a:lnTo>
                    <a:pt x="1418" y="165"/>
                  </a:lnTo>
                  <a:lnTo>
                    <a:pt x="1418" y="167"/>
                  </a:lnTo>
                  <a:lnTo>
                    <a:pt x="1419" y="167"/>
                  </a:lnTo>
                  <a:lnTo>
                    <a:pt x="1419" y="169"/>
                  </a:lnTo>
                  <a:lnTo>
                    <a:pt x="1421" y="169"/>
                  </a:lnTo>
                  <a:lnTo>
                    <a:pt x="1423" y="169"/>
                  </a:lnTo>
                  <a:lnTo>
                    <a:pt x="1423" y="171"/>
                  </a:lnTo>
                  <a:lnTo>
                    <a:pt x="1425" y="171"/>
                  </a:lnTo>
                  <a:lnTo>
                    <a:pt x="1425" y="173"/>
                  </a:lnTo>
                  <a:lnTo>
                    <a:pt x="1427" y="173"/>
                  </a:lnTo>
                  <a:lnTo>
                    <a:pt x="1429" y="173"/>
                  </a:lnTo>
                  <a:lnTo>
                    <a:pt x="1429" y="175"/>
                  </a:lnTo>
                  <a:lnTo>
                    <a:pt x="1431" y="175"/>
                  </a:lnTo>
                  <a:lnTo>
                    <a:pt x="1431" y="177"/>
                  </a:lnTo>
                  <a:lnTo>
                    <a:pt x="1433" y="177"/>
                  </a:lnTo>
                  <a:lnTo>
                    <a:pt x="1435" y="179"/>
                  </a:lnTo>
                  <a:lnTo>
                    <a:pt x="1437" y="179"/>
                  </a:lnTo>
                  <a:lnTo>
                    <a:pt x="1437" y="181"/>
                  </a:lnTo>
                  <a:lnTo>
                    <a:pt x="1437" y="183"/>
                  </a:lnTo>
                  <a:lnTo>
                    <a:pt x="1437" y="185"/>
                  </a:lnTo>
                  <a:lnTo>
                    <a:pt x="1439" y="185"/>
                  </a:lnTo>
                  <a:lnTo>
                    <a:pt x="1439" y="187"/>
                  </a:lnTo>
                  <a:lnTo>
                    <a:pt x="1437" y="189"/>
                  </a:lnTo>
                  <a:lnTo>
                    <a:pt x="1437" y="191"/>
                  </a:lnTo>
                  <a:lnTo>
                    <a:pt x="1435" y="191"/>
                  </a:lnTo>
                  <a:lnTo>
                    <a:pt x="1435" y="193"/>
                  </a:lnTo>
                  <a:lnTo>
                    <a:pt x="1435" y="195"/>
                  </a:lnTo>
                  <a:lnTo>
                    <a:pt x="1435" y="197"/>
                  </a:lnTo>
                  <a:lnTo>
                    <a:pt x="1433" y="197"/>
                  </a:lnTo>
                  <a:lnTo>
                    <a:pt x="1433" y="199"/>
                  </a:lnTo>
                  <a:lnTo>
                    <a:pt x="1433" y="201"/>
                  </a:lnTo>
                  <a:lnTo>
                    <a:pt x="1433" y="203"/>
                  </a:lnTo>
                  <a:lnTo>
                    <a:pt x="1431" y="203"/>
                  </a:lnTo>
                  <a:lnTo>
                    <a:pt x="1431" y="205"/>
                  </a:lnTo>
                  <a:lnTo>
                    <a:pt x="1433" y="205"/>
                  </a:lnTo>
                  <a:lnTo>
                    <a:pt x="1433" y="207"/>
                  </a:lnTo>
                  <a:lnTo>
                    <a:pt x="1433" y="208"/>
                  </a:lnTo>
                  <a:lnTo>
                    <a:pt x="1433" y="210"/>
                  </a:lnTo>
                  <a:lnTo>
                    <a:pt x="1435" y="210"/>
                  </a:lnTo>
                  <a:lnTo>
                    <a:pt x="1435" y="212"/>
                  </a:lnTo>
                  <a:lnTo>
                    <a:pt x="1435" y="214"/>
                  </a:lnTo>
                  <a:lnTo>
                    <a:pt x="1437" y="214"/>
                  </a:lnTo>
                  <a:lnTo>
                    <a:pt x="1437" y="216"/>
                  </a:lnTo>
                  <a:lnTo>
                    <a:pt x="1435" y="216"/>
                  </a:lnTo>
                  <a:lnTo>
                    <a:pt x="1435" y="218"/>
                  </a:lnTo>
                  <a:lnTo>
                    <a:pt x="1435" y="220"/>
                  </a:lnTo>
                  <a:lnTo>
                    <a:pt x="1433" y="220"/>
                  </a:lnTo>
                  <a:lnTo>
                    <a:pt x="1431" y="220"/>
                  </a:lnTo>
                  <a:lnTo>
                    <a:pt x="1433" y="220"/>
                  </a:lnTo>
                  <a:lnTo>
                    <a:pt x="1433" y="222"/>
                  </a:lnTo>
                  <a:lnTo>
                    <a:pt x="1435" y="222"/>
                  </a:lnTo>
                  <a:lnTo>
                    <a:pt x="1435" y="224"/>
                  </a:lnTo>
                  <a:lnTo>
                    <a:pt x="1435" y="226"/>
                  </a:lnTo>
                  <a:lnTo>
                    <a:pt x="1437" y="226"/>
                  </a:lnTo>
                  <a:lnTo>
                    <a:pt x="1437" y="228"/>
                  </a:lnTo>
                  <a:lnTo>
                    <a:pt x="1437" y="230"/>
                  </a:lnTo>
                  <a:lnTo>
                    <a:pt x="1437" y="232"/>
                  </a:lnTo>
                  <a:lnTo>
                    <a:pt x="1437" y="234"/>
                  </a:lnTo>
                  <a:lnTo>
                    <a:pt x="1439" y="234"/>
                  </a:lnTo>
                  <a:lnTo>
                    <a:pt x="1439" y="236"/>
                  </a:lnTo>
                  <a:lnTo>
                    <a:pt x="1439" y="238"/>
                  </a:lnTo>
                  <a:lnTo>
                    <a:pt x="1439" y="236"/>
                  </a:lnTo>
                  <a:lnTo>
                    <a:pt x="1441" y="236"/>
                  </a:lnTo>
                  <a:lnTo>
                    <a:pt x="1441" y="234"/>
                  </a:lnTo>
                  <a:lnTo>
                    <a:pt x="1443" y="234"/>
                  </a:lnTo>
                  <a:lnTo>
                    <a:pt x="1443" y="232"/>
                  </a:lnTo>
                  <a:lnTo>
                    <a:pt x="1443" y="234"/>
                  </a:lnTo>
                  <a:lnTo>
                    <a:pt x="1445" y="234"/>
                  </a:lnTo>
                  <a:lnTo>
                    <a:pt x="1445" y="236"/>
                  </a:lnTo>
                  <a:lnTo>
                    <a:pt x="1445" y="238"/>
                  </a:lnTo>
                  <a:lnTo>
                    <a:pt x="1447" y="238"/>
                  </a:lnTo>
                  <a:lnTo>
                    <a:pt x="1447" y="240"/>
                  </a:lnTo>
                  <a:lnTo>
                    <a:pt x="1449" y="240"/>
                  </a:lnTo>
                  <a:lnTo>
                    <a:pt x="1451" y="240"/>
                  </a:lnTo>
                  <a:lnTo>
                    <a:pt x="1451" y="242"/>
                  </a:lnTo>
                  <a:lnTo>
                    <a:pt x="1453" y="242"/>
                  </a:lnTo>
                  <a:lnTo>
                    <a:pt x="1455" y="242"/>
                  </a:lnTo>
                  <a:lnTo>
                    <a:pt x="1455" y="244"/>
                  </a:lnTo>
                  <a:lnTo>
                    <a:pt x="1457" y="244"/>
                  </a:lnTo>
                  <a:lnTo>
                    <a:pt x="1455" y="246"/>
                  </a:lnTo>
                  <a:lnTo>
                    <a:pt x="1455" y="248"/>
                  </a:lnTo>
                  <a:lnTo>
                    <a:pt x="1453" y="248"/>
                  </a:lnTo>
                  <a:lnTo>
                    <a:pt x="1455" y="248"/>
                  </a:lnTo>
                  <a:lnTo>
                    <a:pt x="1455" y="250"/>
                  </a:lnTo>
                  <a:lnTo>
                    <a:pt x="1455" y="252"/>
                  </a:lnTo>
                  <a:lnTo>
                    <a:pt x="1457" y="254"/>
                  </a:lnTo>
                  <a:lnTo>
                    <a:pt x="1457" y="256"/>
                  </a:lnTo>
                  <a:lnTo>
                    <a:pt x="1459" y="256"/>
                  </a:lnTo>
                  <a:lnTo>
                    <a:pt x="1459" y="258"/>
                  </a:lnTo>
                  <a:lnTo>
                    <a:pt x="1459" y="260"/>
                  </a:lnTo>
                  <a:lnTo>
                    <a:pt x="1459" y="262"/>
                  </a:lnTo>
                  <a:lnTo>
                    <a:pt x="1457" y="262"/>
                  </a:lnTo>
                  <a:lnTo>
                    <a:pt x="1455" y="262"/>
                  </a:lnTo>
                  <a:lnTo>
                    <a:pt x="1455" y="260"/>
                  </a:lnTo>
                  <a:lnTo>
                    <a:pt x="1453" y="260"/>
                  </a:lnTo>
                  <a:lnTo>
                    <a:pt x="1451" y="260"/>
                  </a:lnTo>
                  <a:lnTo>
                    <a:pt x="1451" y="258"/>
                  </a:lnTo>
                  <a:lnTo>
                    <a:pt x="1451" y="256"/>
                  </a:lnTo>
                  <a:lnTo>
                    <a:pt x="1451" y="258"/>
                  </a:lnTo>
                  <a:lnTo>
                    <a:pt x="1449" y="258"/>
                  </a:lnTo>
                  <a:lnTo>
                    <a:pt x="1449" y="260"/>
                  </a:lnTo>
                  <a:lnTo>
                    <a:pt x="1447" y="260"/>
                  </a:lnTo>
                  <a:lnTo>
                    <a:pt x="1445" y="260"/>
                  </a:lnTo>
                  <a:lnTo>
                    <a:pt x="1445" y="262"/>
                  </a:lnTo>
                  <a:lnTo>
                    <a:pt x="1443" y="262"/>
                  </a:lnTo>
                  <a:lnTo>
                    <a:pt x="1441" y="262"/>
                  </a:lnTo>
                  <a:lnTo>
                    <a:pt x="1439" y="262"/>
                  </a:lnTo>
                  <a:lnTo>
                    <a:pt x="1437" y="262"/>
                  </a:lnTo>
                  <a:lnTo>
                    <a:pt x="1437" y="264"/>
                  </a:lnTo>
                  <a:lnTo>
                    <a:pt x="1439" y="264"/>
                  </a:lnTo>
                  <a:lnTo>
                    <a:pt x="1439" y="266"/>
                  </a:lnTo>
                  <a:lnTo>
                    <a:pt x="1441" y="266"/>
                  </a:lnTo>
                  <a:lnTo>
                    <a:pt x="1443" y="266"/>
                  </a:lnTo>
                  <a:lnTo>
                    <a:pt x="1443" y="268"/>
                  </a:lnTo>
                  <a:lnTo>
                    <a:pt x="1445" y="268"/>
                  </a:lnTo>
                  <a:lnTo>
                    <a:pt x="1447" y="268"/>
                  </a:lnTo>
                  <a:lnTo>
                    <a:pt x="1449" y="268"/>
                  </a:lnTo>
                  <a:lnTo>
                    <a:pt x="1449" y="270"/>
                  </a:lnTo>
                  <a:lnTo>
                    <a:pt x="1451" y="270"/>
                  </a:lnTo>
                  <a:lnTo>
                    <a:pt x="1451" y="272"/>
                  </a:lnTo>
                  <a:lnTo>
                    <a:pt x="1453" y="272"/>
                  </a:lnTo>
                  <a:lnTo>
                    <a:pt x="1453" y="274"/>
                  </a:lnTo>
                  <a:lnTo>
                    <a:pt x="1455" y="274"/>
                  </a:lnTo>
                  <a:lnTo>
                    <a:pt x="1455" y="275"/>
                  </a:lnTo>
                  <a:lnTo>
                    <a:pt x="1457" y="275"/>
                  </a:lnTo>
                  <a:lnTo>
                    <a:pt x="1457" y="277"/>
                  </a:lnTo>
                  <a:lnTo>
                    <a:pt x="1459" y="277"/>
                  </a:lnTo>
                  <a:lnTo>
                    <a:pt x="1459" y="279"/>
                  </a:lnTo>
                  <a:lnTo>
                    <a:pt x="1459" y="281"/>
                  </a:lnTo>
                  <a:lnTo>
                    <a:pt x="1461" y="281"/>
                  </a:lnTo>
                  <a:lnTo>
                    <a:pt x="1461" y="283"/>
                  </a:lnTo>
                  <a:lnTo>
                    <a:pt x="1459" y="283"/>
                  </a:lnTo>
                  <a:lnTo>
                    <a:pt x="1459" y="285"/>
                  </a:lnTo>
                  <a:lnTo>
                    <a:pt x="1461" y="285"/>
                  </a:lnTo>
                  <a:lnTo>
                    <a:pt x="1459" y="285"/>
                  </a:lnTo>
                  <a:lnTo>
                    <a:pt x="1459" y="287"/>
                  </a:lnTo>
                  <a:lnTo>
                    <a:pt x="1461" y="287"/>
                  </a:lnTo>
                  <a:lnTo>
                    <a:pt x="1461" y="289"/>
                  </a:lnTo>
                  <a:lnTo>
                    <a:pt x="1463" y="289"/>
                  </a:lnTo>
                  <a:lnTo>
                    <a:pt x="1463" y="291"/>
                  </a:lnTo>
                  <a:lnTo>
                    <a:pt x="1463" y="293"/>
                  </a:lnTo>
                  <a:lnTo>
                    <a:pt x="1463" y="295"/>
                  </a:lnTo>
                  <a:lnTo>
                    <a:pt x="1463" y="297"/>
                  </a:lnTo>
                  <a:lnTo>
                    <a:pt x="1465" y="297"/>
                  </a:lnTo>
                  <a:lnTo>
                    <a:pt x="1467" y="297"/>
                  </a:lnTo>
                  <a:lnTo>
                    <a:pt x="1469" y="297"/>
                  </a:lnTo>
                  <a:lnTo>
                    <a:pt x="1469" y="299"/>
                  </a:lnTo>
                  <a:lnTo>
                    <a:pt x="1469" y="301"/>
                  </a:lnTo>
                  <a:lnTo>
                    <a:pt x="1469" y="303"/>
                  </a:lnTo>
                  <a:lnTo>
                    <a:pt x="1469" y="305"/>
                  </a:lnTo>
                  <a:lnTo>
                    <a:pt x="1471" y="305"/>
                  </a:lnTo>
                  <a:lnTo>
                    <a:pt x="1469" y="305"/>
                  </a:lnTo>
                  <a:lnTo>
                    <a:pt x="1471" y="305"/>
                  </a:lnTo>
                  <a:lnTo>
                    <a:pt x="1469" y="305"/>
                  </a:lnTo>
                  <a:lnTo>
                    <a:pt x="1471" y="307"/>
                  </a:lnTo>
                  <a:lnTo>
                    <a:pt x="1471" y="309"/>
                  </a:lnTo>
                  <a:lnTo>
                    <a:pt x="1471" y="311"/>
                  </a:lnTo>
                  <a:lnTo>
                    <a:pt x="1471" y="313"/>
                  </a:lnTo>
                  <a:lnTo>
                    <a:pt x="1471" y="315"/>
                  </a:lnTo>
                  <a:lnTo>
                    <a:pt x="1471" y="317"/>
                  </a:lnTo>
                  <a:lnTo>
                    <a:pt x="1471" y="319"/>
                  </a:lnTo>
                  <a:lnTo>
                    <a:pt x="1473" y="319"/>
                  </a:lnTo>
                  <a:lnTo>
                    <a:pt x="1473" y="321"/>
                  </a:lnTo>
                  <a:lnTo>
                    <a:pt x="1473" y="323"/>
                  </a:lnTo>
                  <a:lnTo>
                    <a:pt x="1473" y="325"/>
                  </a:lnTo>
                  <a:lnTo>
                    <a:pt x="1473" y="327"/>
                  </a:lnTo>
                  <a:lnTo>
                    <a:pt x="1475" y="327"/>
                  </a:lnTo>
                  <a:lnTo>
                    <a:pt x="1475" y="329"/>
                  </a:lnTo>
                  <a:lnTo>
                    <a:pt x="1475" y="331"/>
                  </a:lnTo>
                  <a:lnTo>
                    <a:pt x="1475" y="333"/>
                  </a:lnTo>
                  <a:lnTo>
                    <a:pt x="1475" y="331"/>
                  </a:lnTo>
                  <a:lnTo>
                    <a:pt x="1477" y="331"/>
                  </a:lnTo>
                  <a:lnTo>
                    <a:pt x="1479" y="331"/>
                  </a:lnTo>
                  <a:lnTo>
                    <a:pt x="1481" y="329"/>
                  </a:lnTo>
                  <a:lnTo>
                    <a:pt x="1483" y="327"/>
                  </a:lnTo>
                  <a:lnTo>
                    <a:pt x="1485" y="325"/>
                  </a:lnTo>
                  <a:lnTo>
                    <a:pt x="1487" y="325"/>
                  </a:lnTo>
                  <a:lnTo>
                    <a:pt x="1487" y="323"/>
                  </a:lnTo>
                  <a:lnTo>
                    <a:pt x="1488" y="323"/>
                  </a:lnTo>
                  <a:lnTo>
                    <a:pt x="1490" y="321"/>
                  </a:lnTo>
                  <a:lnTo>
                    <a:pt x="1494" y="321"/>
                  </a:lnTo>
                  <a:lnTo>
                    <a:pt x="1494" y="319"/>
                  </a:lnTo>
                  <a:lnTo>
                    <a:pt x="1496" y="319"/>
                  </a:lnTo>
                  <a:lnTo>
                    <a:pt x="1498" y="319"/>
                  </a:lnTo>
                  <a:lnTo>
                    <a:pt x="1500" y="319"/>
                  </a:lnTo>
                  <a:lnTo>
                    <a:pt x="1500" y="317"/>
                  </a:lnTo>
                  <a:lnTo>
                    <a:pt x="1502" y="317"/>
                  </a:lnTo>
                  <a:lnTo>
                    <a:pt x="1504" y="317"/>
                  </a:lnTo>
                  <a:lnTo>
                    <a:pt x="1502" y="317"/>
                  </a:lnTo>
                  <a:lnTo>
                    <a:pt x="1502" y="319"/>
                  </a:lnTo>
                  <a:lnTo>
                    <a:pt x="1500" y="319"/>
                  </a:lnTo>
                  <a:lnTo>
                    <a:pt x="1500" y="321"/>
                  </a:lnTo>
                  <a:lnTo>
                    <a:pt x="1498" y="321"/>
                  </a:lnTo>
                  <a:lnTo>
                    <a:pt x="1498" y="323"/>
                  </a:lnTo>
                  <a:lnTo>
                    <a:pt x="1498" y="325"/>
                  </a:lnTo>
                  <a:lnTo>
                    <a:pt x="1496" y="325"/>
                  </a:lnTo>
                  <a:lnTo>
                    <a:pt x="1496" y="327"/>
                  </a:lnTo>
                  <a:lnTo>
                    <a:pt x="1498" y="327"/>
                  </a:lnTo>
                  <a:lnTo>
                    <a:pt x="1498" y="329"/>
                  </a:lnTo>
                  <a:lnTo>
                    <a:pt x="1500" y="329"/>
                  </a:lnTo>
                  <a:lnTo>
                    <a:pt x="1500" y="331"/>
                  </a:lnTo>
                  <a:lnTo>
                    <a:pt x="1500" y="333"/>
                  </a:lnTo>
                  <a:lnTo>
                    <a:pt x="1502" y="333"/>
                  </a:lnTo>
                  <a:lnTo>
                    <a:pt x="1504" y="333"/>
                  </a:lnTo>
                  <a:lnTo>
                    <a:pt x="1506" y="331"/>
                  </a:lnTo>
                  <a:lnTo>
                    <a:pt x="1508" y="331"/>
                  </a:lnTo>
                  <a:lnTo>
                    <a:pt x="1508" y="329"/>
                  </a:lnTo>
                  <a:lnTo>
                    <a:pt x="1510" y="329"/>
                  </a:lnTo>
                  <a:lnTo>
                    <a:pt x="1512" y="329"/>
                  </a:lnTo>
                  <a:lnTo>
                    <a:pt x="1512" y="327"/>
                  </a:lnTo>
                  <a:lnTo>
                    <a:pt x="1514" y="327"/>
                  </a:lnTo>
                  <a:lnTo>
                    <a:pt x="1516" y="327"/>
                  </a:lnTo>
                  <a:lnTo>
                    <a:pt x="1518" y="327"/>
                  </a:lnTo>
                  <a:lnTo>
                    <a:pt x="1518" y="325"/>
                  </a:lnTo>
                  <a:lnTo>
                    <a:pt x="1520" y="325"/>
                  </a:lnTo>
                  <a:lnTo>
                    <a:pt x="1520" y="327"/>
                  </a:lnTo>
                  <a:lnTo>
                    <a:pt x="1520" y="329"/>
                  </a:lnTo>
                  <a:lnTo>
                    <a:pt x="1520" y="331"/>
                  </a:lnTo>
                  <a:lnTo>
                    <a:pt x="1520" y="333"/>
                  </a:lnTo>
                  <a:lnTo>
                    <a:pt x="1518" y="333"/>
                  </a:lnTo>
                  <a:lnTo>
                    <a:pt x="1518" y="335"/>
                  </a:lnTo>
                  <a:lnTo>
                    <a:pt x="1518" y="337"/>
                  </a:lnTo>
                  <a:lnTo>
                    <a:pt x="1520" y="337"/>
                  </a:lnTo>
                  <a:lnTo>
                    <a:pt x="1522" y="337"/>
                  </a:lnTo>
                  <a:lnTo>
                    <a:pt x="1524" y="337"/>
                  </a:lnTo>
                  <a:lnTo>
                    <a:pt x="1526" y="337"/>
                  </a:lnTo>
                  <a:lnTo>
                    <a:pt x="1528" y="337"/>
                  </a:lnTo>
                  <a:lnTo>
                    <a:pt x="1528" y="335"/>
                  </a:lnTo>
                  <a:lnTo>
                    <a:pt x="1530" y="335"/>
                  </a:lnTo>
                  <a:lnTo>
                    <a:pt x="1532" y="335"/>
                  </a:lnTo>
                  <a:lnTo>
                    <a:pt x="1532" y="333"/>
                  </a:lnTo>
                  <a:lnTo>
                    <a:pt x="1534" y="333"/>
                  </a:lnTo>
                  <a:lnTo>
                    <a:pt x="1536" y="333"/>
                  </a:lnTo>
                  <a:lnTo>
                    <a:pt x="1536" y="331"/>
                  </a:lnTo>
                  <a:lnTo>
                    <a:pt x="1538" y="331"/>
                  </a:lnTo>
                  <a:lnTo>
                    <a:pt x="1540" y="329"/>
                  </a:lnTo>
                  <a:lnTo>
                    <a:pt x="1542" y="329"/>
                  </a:lnTo>
                  <a:lnTo>
                    <a:pt x="1542" y="327"/>
                  </a:lnTo>
                  <a:lnTo>
                    <a:pt x="1544" y="327"/>
                  </a:lnTo>
                  <a:lnTo>
                    <a:pt x="1544" y="325"/>
                  </a:lnTo>
                  <a:lnTo>
                    <a:pt x="1546" y="327"/>
                  </a:lnTo>
                  <a:lnTo>
                    <a:pt x="1546" y="329"/>
                  </a:lnTo>
                  <a:lnTo>
                    <a:pt x="1548" y="329"/>
                  </a:lnTo>
                  <a:lnTo>
                    <a:pt x="1548" y="327"/>
                  </a:lnTo>
                  <a:lnTo>
                    <a:pt x="1550" y="327"/>
                  </a:lnTo>
                  <a:lnTo>
                    <a:pt x="1552" y="327"/>
                  </a:lnTo>
                  <a:lnTo>
                    <a:pt x="1552" y="325"/>
                  </a:lnTo>
                  <a:lnTo>
                    <a:pt x="1550" y="325"/>
                  </a:lnTo>
                  <a:lnTo>
                    <a:pt x="1552" y="325"/>
                  </a:lnTo>
                  <a:lnTo>
                    <a:pt x="1552" y="323"/>
                  </a:lnTo>
                  <a:lnTo>
                    <a:pt x="1554" y="323"/>
                  </a:lnTo>
                  <a:lnTo>
                    <a:pt x="1556" y="321"/>
                  </a:lnTo>
                  <a:lnTo>
                    <a:pt x="1557" y="321"/>
                  </a:lnTo>
                  <a:lnTo>
                    <a:pt x="1557" y="319"/>
                  </a:lnTo>
                  <a:lnTo>
                    <a:pt x="1559" y="319"/>
                  </a:lnTo>
                  <a:lnTo>
                    <a:pt x="1557" y="319"/>
                  </a:lnTo>
                  <a:lnTo>
                    <a:pt x="1557" y="317"/>
                  </a:lnTo>
                  <a:lnTo>
                    <a:pt x="1556" y="319"/>
                  </a:lnTo>
                  <a:lnTo>
                    <a:pt x="1554" y="319"/>
                  </a:lnTo>
                  <a:lnTo>
                    <a:pt x="1552" y="319"/>
                  </a:lnTo>
                  <a:lnTo>
                    <a:pt x="1554" y="317"/>
                  </a:lnTo>
                  <a:lnTo>
                    <a:pt x="1556" y="317"/>
                  </a:lnTo>
                  <a:lnTo>
                    <a:pt x="1556" y="315"/>
                  </a:lnTo>
                  <a:lnTo>
                    <a:pt x="1557" y="315"/>
                  </a:lnTo>
                  <a:lnTo>
                    <a:pt x="1559" y="313"/>
                  </a:lnTo>
                  <a:lnTo>
                    <a:pt x="1557" y="313"/>
                  </a:lnTo>
                  <a:lnTo>
                    <a:pt x="1557" y="311"/>
                  </a:lnTo>
                  <a:lnTo>
                    <a:pt x="1557" y="309"/>
                  </a:lnTo>
                  <a:lnTo>
                    <a:pt x="1556" y="309"/>
                  </a:lnTo>
                  <a:lnTo>
                    <a:pt x="1556" y="307"/>
                  </a:lnTo>
                  <a:lnTo>
                    <a:pt x="1554" y="307"/>
                  </a:lnTo>
                  <a:lnTo>
                    <a:pt x="1554" y="305"/>
                  </a:lnTo>
                  <a:lnTo>
                    <a:pt x="1554" y="303"/>
                  </a:lnTo>
                  <a:lnTo>
                    <a:pt x="1552" y="303"/>
                  </a:lnTo>
                  <a:lnTo>
                    <a:pt x="1554" y="301"/>
                  </a:lnTo>
                  <a:lnTo>
                    <a:pt x="1556" y="299"/>
                  </a:lnTo>
                  <a:lnTo>
                    <a:pt x="1556" y="297"/>
                  </a:lnTo>
                  <a:lnTo>
                    <a:pt x="1554" y="297"/>
                  </a:lnTo>
                  <a:lnTo>
                    <a:pt x="1552" y="297"/>
                  </a:lnTo>
                  <a:lnTo>
                    <a:pt x="1552" y="295"/>
                  </a:lnTo>
                  <a:lnTo>
                    <a:pt x="1554" y="295"/>
                  </a:lnTo>
                  <a:lnTo>
                    <a:pt x="1556" y="295"/>
                  </a:lnTo>
                  <a:lnTo>
                    <a:pt x="1556" y="293"/>
                  </a:lnTo>
                  <a:lnTo>
                    <a:pt x="1557" y="293"/>
                  </a:lnTo>
                  <a:lnTo>
                    <a:pt x="1559" y="293"/>
                  </a:lnTo>
                  <a:lnTo>
                    <a:pt x="1559" y="291"/>
                  </a:lnTo>
                  <a:lnTo>
                    <a:pt x="1561" y="291"/>
                  </a:lnTo>
                  <a:lnTo>
                    <a:pt x="1563" y="291"/>
                  </a:lnTo>
                  <a:lnTo>
                    <a:pt x="1565" y="291"/>
                  </a:lnTo>
                  <a:lnTo>
                    <a:pt x="1567" y="291"/>
                  </a:lnTo>
                  <a:lnTo>
                    <a:pt x="1567" y="289"/>
                  </a:lnTo>
                  <a:lnTo>
                    <a:pt x="1569" y="289"/>
                  </a:lnTo>
                  <a:lnTo>
                    <a:pt x="1571" y="289"/>
                  </a:lnTo>
                  <a:lnTo>
                    <a:pt x="1573" y="289"/>
                  </a:lnTo>
                  <a:lnTo>
                    <a:pt x="1573" y="287"/>
                  </a:lnTo>
                  <a:lnTo>
                    <a:pt x="1573" y="285"/>
                  </a:lnTo>
                  <a:lnTo>
                    <a:pt x="1575" y="285"/>
                  </a:lnTo>
                  <a:lnTo>
                    <a:pt x="1575" y="283"/>
                  </a:lnTo>
                  <a:lnTo>
                    <a:pt x="1577" y="283"/>
                  </a:lnTo>
                  <a:lnTo>
                    <a:pt x="1577" y="281"/>
                  </a:lnTo>
                  <a:lnTo>
                    <a:pt x="1577" y="279"/>
                  </a:lnTo>
                  <a:lnTo>
                    <a:pt x="1577" y="277"/>
                  </a:lnTo>
                  <a:lnTo>
                    <a:pt x="1579" y="277"/>
                  </a:lnTo>
                  <a:lnTo>
                    <a:pt x="1579" y="275"/>
                  </a:lnTo>
                  <a:lnTo>
                    <a:pt x="1581" y="275"/>
                  </a:lnTo>
                  <a:lnTo>
                    <a:pt x="1583" y="275"/>
                  </a:lnTo>
                  <a:lnTo>
                    <a:pt x="1583" y="274"/>
                  </a:lnTo>
                  <a:lnTo>
                    <a:pt x="1585" y="274"/>
                  </a:lnTo>
                  <a:lnTo>
                    <a:pt x="1587" y="274"/>
                  </a:lnTo>
                  <a:lnTo>
                    <a:pt x="1589" y="274"/>
                  </a:lnTo>
                  <a:lnTo>
                    <a:pt x="1589" y="275"/>
                  </a:lnTo>
                  <a:lnTo>
                    <a:pt x="1589" y="277"/>
                  </a:lnTo>
                  <a:lnTo>
                    <a:pt x="1591" y="277"/>
                  </a:lnTo>
                  <a:lnTo>
                    <a:pt x="1591" y="279"/>
                  </a:lnTo>
                  <a:lnTo>
                    <a:pt x="1593" y="279"/>
                  </a:lnTo>
                  <a:lnTo>
                    <a:pt x="1593" y="281"/>
                  </a:lnTo>
                  <a:lnTo>
                    <a:pt x="1595" y="281"/>
                  </a:lnTo>
                  <a:lnTo>
                    <a:pt x="1595" y="283"/>
                  </a:lnTo>
                  <a:lnTo>
                    <a:pt x="1597" y="283"/>
                  </a:lnTo>
                  <a:lnTo>
                    <a:pt x="1597" y="285"/>
                  </a:lnTo>
                  <a:lnTo>
                    <a:pt x="1599" y="285"/>
                  </a:lnTo>
                  <a:lnTo>
                    <a:pt x="1599" y="287"/>
                  </a:lnTo>
                  <a:lnTo>
                    <a:pt x="1601" y="287"/>
                  </a:lnTo>
                  <a:lnTo>
                    <a:pt x="1601" y="289"/>
                  </a:lnTo>
                  <a:lnTo>
                    <a:pt x="1603" y="289"/>
                  </a:lnTo>
                  <a:lnTo>
                    <a:pt x="1603" y="291"/>
                  </a:lnTo>
                  <a:lnTo>
                    <a:pt x="1605" y="291"/>
                  </a:lnTo>
                  <a:lnTo>
                    <a:pt x="1607" y="291"/>
                  </a:lnTo>
                  <a:lnTo>
                    <a:pt x="1607" y="289"/>
                  </a:lnTo>
                  <a:lnTo>
                    <a:pt x="1607" y="287"/>
                  </a:lnTo>
                  <a:lnTo>
                    <a:pt x="1609" y="287"/>
                  </a:lnTo>
                  <a:lnTo>
                    <a:pt x="1609" y="285"/>
                  </a:lnTo>
                  <a:lnTo>
                    <a:pt x="1611" y="285"/>
                  </a:lnTo>
                  <a:lnTo>
                    <a:pt x="1611" y="283"/>
                  </a:lnTo>
                  <a:lnTo>
                    <a:pt x="1613" y="283"/>
                  </a:lnTo>
                  <a:lnTo>
                    <a:pt x="1613" y="281"/>
                  </a:lnTo>
                  <a:lnTo>
                    <a:pt x="1613" y="279"/>
                  </a:lnTo>
                  <a:lnTo>
                    <a:pt x="1611" y="279"/>
                  </a:lnTo>
                  <a:lnTo>
                    <a:pt x="1613" y="279"/>
                  </a:lnTo>
                  <a:lnTo>
                    <a:pt x="1613" y="277"/>
                  </a:lnTo>
                  <a:lnTo>
                    <a:pt x="1615" y="277"/>
                  </a:lnTo>
                  <a:lnTo>
                    <a:pt x="1615" y="279"/>
                  </a:lnTo>
                  <a:lnTo>
                    <a:pt x="1617" y="279"/>
                  </a:lnTo>
                  <a:lnTo>
                    <a:pt x="1619" y="279"/>
                  </a:lnTo>
                  <a:lnTo>
                    <a:pt x="1619" y="277"/>
                  </a:lnTo>
                  <a:lnTo>
                    <a:pt x="1621" y="277"/>
                  </a:lnTo>
                  <a:lnTo>
                    <a:pt x="1623" y="275"/>
                  </a:lnTo>
                  <a:lnTo>
                    <a:pt x="1625" y="275"/>
                  </a:lnTo>
                  <a:lnTo>
                    <a:pt x="1625" y="277"/>
                  </a:lnTo>
                  <a:lnTo>
                    <a:pt x="1626" y="277"/>
                  </a:lnTo>
                  <a:lnTo>
                    <a:pt x="1628" y="277"/>
                  </a:lnTo>
                  <a:lnTo>
                    <a:pt x="1628" y="275"/>
                  </a:lnTo>
                  <a:lnTo>
                    <a:pt x="1628" y="274"/>
                  </a:lnTo>
                  <a:lnTo>
                    <a:pt x="1628" y="272"/>
                  </a:lnTo>
                  <a:lnTo>
                    <a:pt x="1628" y="270"/>
                  </a:lnTo>
                  <a:lnTo>
                    <a:pt x="1628" y="268"/>
                  </a:lnTo>
                  <a:lnTo>
                    <a:pt x="1628" y="266"/>
                  </a:lnTo>
                  <a:lnTo>
                    <a:pt x="1628" y="264"/>
                  </a:lnTo>
                  <a:lnTo>
                    <a:pt x="1630" y="264"/>
                  </a:lnTo>
                  <a:lnTo>
                    <a:pt x="1630" y="262"/>
                  </a:lnTo>
                  <a:lnTo>
                    <a:pt x="1632" y="262"/>
                  </a:lnTo>
                  <a:lnTo>
                    <a:pt x="1634" y="264"/>
                  </a:lnTo>
                  <a:lnTo>
                    <a:pt x="1634" y="262"/>
                  </a:lnTo>
                  <a:lnTo>
                    <a:pt x="1636" y="262"/>
                  </a:lnTo>
                  <a:lnTo>
                    <a:pt x="1638" y="262"/>
                  </a:lnTo>
                  <a:lnTo>
                    <a:pt x="1640" y="262"/>
                  </a:lnTo>
                  <a:lnTo>
                    <a:pt x="1642" y="262"/>
                  </a:lnTo>
                  <a:lnTo>
                    <a:pt x="1644" y="262"/>
                  </a:lnTo>
                  <a:lnTo>
                    <a:pt x="1646" y="262"/>
                  </a:lnTo>
                  <a:lnTo>
                    <a:pt x="1646" y="264"/>
                  </a:lnTo>
                  <a:lnTo>
                    <a:pt x="1648" y="264"/>
                  </a:lnTo>
                  <a:lnTo>
                    <a:pt x="1650" y="266"/>
                  </a:lnTo>
                  <a:lnTo>
                    <a:pt x="1652" y="266"/>
                  </a:lnTo>
                  <a:lnTo>
                    <a:pt x="1652" y="268"/>
                  </a:lnTo>
                  <a:lnTo>
                    <a:pt x="1652" y="270"/>
                  </a:lnTo>
                  <a:lnTo>
                    <a:pt x="1652" y="272"/>
                  </a:lnTo>
                  <a:lnTo>
                    <a:pt x="1654" y="272"/>
                  </a:lnTo>
                  <a:lnTo>
                    <a:pt x="1656" y="272"/>
                  </a:lnTo>
                  <a:lnTo>
                    <a:pt x="1656" y="274"/>
                  </a:lnTo>
                  <a:lnTo>
                    <a:pt x="1658" y="274"/>
                  </a:lnTo>
                  <a:lnTo>
                    <a:pt x="1658" y="275"/>
                  </a:lnTo>
                  <a:lnTo>
                    <a:pt x="1658" y="277"/>
                  </a:lnTo>
                  <a:lnTo>
                    <a:pt x="1660" y="277"/>
                  </a:lnTo>
                  <a:lnTo>
                    <a:pt x="1660" y="279"/>
                  </a:lnTo>
                  <a:lnTo>
                    <a:pt x="1662" y="281"/>
                  </a:lnTo>
                  <a:lnTo>
                    <a:pt x="1662" y="283"/>
                  </a:lnTo>
                  <a:lnTo>
                    <a:pt x="1664" y="283"/>
                  </a:lnTo>
                  <a:lnTo>
                    <a:pt x="1664" y="285"/>
                  </a:lnTo>
                  <a:lnTo>
                    <a:pt x="1664" y="287"/>
                  </a:lnTo>
                  <a:lnTo>
                    <a:pt x="1666" y="287"/>
                  </a:lnTo>
                  <a:lnTo>
                    <a:pt x="1666" y="289"/>
                  </a:lnTo>
                  <a:lnTo>
                    <a:pt x="1668" y="289"/>
                  </a:lnTo>
                  <a:lnTo>
                    <a:pt x="1668" y="287"/>
                  </a:lnTo>
                  <a:lnTo>
                    <a:pt x="1670" y="287"/>
                  </a:lnTo>
                  <a:lnTo>
                    <a:pt x="1670" y="285"/>
                  </a:lnTo>
                  <a:lnTo>
                    <a:pt x="1672" y="283"/>
                  </a:lnTo>
                  <a:lnTo>
                    <a:pt x="1672" y="281"/>
                  </a:lnTo>
                  <a:lnTo>
                    <a:pt x="1674" y="281"/>
                  </a:lnTo>
                  <a:lnTo>
                    <a:pt x="1676" y="279"/>
                  </a:lnTo>
                  <a:lnTo>
                    <a:pt x="1678" y="279"/>
                  </a:lnTo>
                  <a:lnTo>
                    <a:pt x="1678" y="281"/>
                  </a:lnTo>
                  <a:lnTo>
                    <a:pt x="1680" y="281"/>
                  </a:lnTo>
                  <a:lnTo>
                    <a:pt x="1680" y="283"/>
                  </a:lnTo>
                  <a:lnTo>
                    <a:pt x="1680" y="281"/>
                  </a:lnTo>
                  <a:lnTo>
                    <a:pt x="1682" y="281"/>
                  </a:lnTo>
                  <a:lnTo>
                    <a:pt x="1682" y="283"/>
                  </a:lnTo>
                  <a:lnTo>
                    <a:pt x="1684" y="285"/>
                  </a:lnTo>
                  <a:lnTo>
                    <a:pt x="1686" y="285"/>
                  </a:lnTo>
                  <a:lnTo>
                    <a:pt x="1688" y="285"/>
                  </a:lnTo>
                  <a:lnTo>
                    <a:pt x="1690" y="285"/>
                  </a:lnTo>
                  <a:lnTo>
                    <a:pt x="1690" y="287"/>
                  </a:lnTo>
                  <a:lnTo>
                    <a:pt x="1688" y="287"/>
                  </a:lnTo>
                  <a:lnTo>
                    <a:pt x="1688" y="289"/>
                  </a:lnTo>
                  <a:lnTo>
                    <a:pt x="1688" y="287"/>
                  </a:lnTo>
                  <a:lnTo>
                    <a:pt x="1686" y="287"/>
                  </a:lnTo>
                  <a:lnTo>
                    <a:pt x="1684" y="285"/>
                  </a:lnTo>
                  <a:lnTo>
                    <a:pt x="1682" y="285"/>
                  </a:lnTo>
                  <a:lnTo>
                    <a:pt x="1680" y="285"/>
                  </a:lnTo>
                  <a:lnTo>
                    <a:pt x="1680" y="287"/>
                  </a:lnTo>
                  <a:lnTo>
                    <a:pt x="1680" y="289"/>
                  </a:lnTo>
                  <a:lnTo>
                    <a:pt x="1680" y="291"/>
                  </a:lnTo>
                  <a:lnTo>
                    <a:pt x="1680" y="293"/>
                  </a:lnTo>
                  <a:lnTo>
                    <a:pt x="1680" y="295"/>
                  </a:lnTo>
                  <a:lnTo>
                    <a:pt x="1682" y="295"/>
                  </a:lnTo>
                  <a:lnTo>
                    <a:pt x="1680" y="295"/>
                  </a:lnTo>
                  <a:lnTo>
                    <a:pt x="1678" y="297"/>
                  </a:lnTo>
                  <a:lnTo>
                    <a:pt x="1676" y="297"/>
                  </a:lnTo>
                  <a:lnTo>
                    <a:pt x="1676" y="299"/>
                  </a:lnTo>
                  <a:lnTo>
                    <a:pt x="1676" y="301"/>
                  </a:lnTo>
                  <a:lnTo>
                    <a:pt x="1676" y="303"/>
                  </a:lnTo>
                  <a:lnTo>
                    <a:pt x="1678" y="303"/>
                  </a:lnTo>
                  <a:lnTo>
                    <a:pt x="1678" y="305"/>
                  </a:lnTo>
                  <a:lnTo>
                    <a:pt x="1680" y="305"/>
                  </a:lnTo>
                  <a:lnTo>
                    <a:pt x="1680" y="307"/>
                  </a:lnTo>
                  <a:lnTo>
                    <a:pt x="1682" y="307"/>
                  </a:lnTo>
                  <a:lnTo>
                    <a:pt x="1680" y="309"/>
                  </a:lnTo>
                  <a:lnTo>
                    <a:pt x="1682" y="311"/>
                  </a:lnTo>
                  <a:lnTo>
                    <a:pt x="1682" y="313"/>
                  </a:lnTo>
                  <a:lnTo>
                    <a:pt x="1684" y="313"/>
                  </a:lnTo>
                  <a:lnTo>
                    <a:pt x="1684" y="315"/>
                  </a:lnTo>
                  <a:lnTo>
                    <a:pt x="1684" y="317"/>
                  </a:lnTo>
                  <a:lnTo>
                    <a:pt x="1684" y="319"/>
                  </a:lnTo>
                  <a:lnTo>
                    <a:pt x="1686" y="319"/>
                  </a:lnTo>
                  <a:lnTo>
                    <a:pt x="1686" y="321"/>
                  </a:lnTo>
                  <a:lnTo>
                    <a:pt x="1684" y="321"/>
                  </a:lnTo>
                  <a:lnTo>
                    <a:pt x="1682" y="323"/>
                  </a:lnTo>
                  <a:lnTo>
                    <a:pt x="1680" y="323"/>
                  </a:lnTo>
                  <a:lnTo>
                    <a:pt x="1680" y="325"/>
                  </a:lnTo>
                  <a:lnTo>
                    <a:pt x="1678" y="325"/>
                  </a:lnTo>
                  <a:lnTo>
                    <a:pt x="1678" y="327"/>
                  </a:lnTo>
                  <a:lnTo>
                    <a:pt x="1676" y="327"/>
                  </a:lnTo>
                  <a:lnTo>
                    <a:pt x="1676" y="329"/>
                  </a:lnTo>
                  <a:lnTo>
                    <a:pt x="1678" y="329"/>
                  </a:lnTo>
                  <a:lnTo>
                    <a:pt x="1678" y="331"/>
                  </a:lnTo>
                  <a:lnTo>
                    <a:pt x="1678" y="333"/>
                  </a:lnTo>
                  <a:lnTo>
                    <a:pt x="1680" y="333"/>
                  </a:lnTo>
                  <a:lnTo>
                    <a:pt x="1680" y="335"/>
                  </a:lnTo>
                  <a:lnTo>
                    <a:pt x="1678" y="335"/>
                  </a:lnTo>
                  <a:lnTo>
                    <a:pt x="1678" y="337"/>
                  </a:lnTo>
                  <a:lnTo>
                    <a:pt x="1678" y="335"/>
                  </a:lnTo>
                  <a:lnTo>
                    <a:pt x="1676" y="335"/>
                  </a:lnTo>
                  <a:lnTo>
                    <a:pt x="1676" y="337"/>
                  </a:lnTo>
                  <a:lnTo>
                    <a:pt x="1674" y="337"/>
                  </a:lnTo>
                  <a:lnTo>
                    <a:pt x="1672" y="339"/>
                  </a:lnTo>
                  <a:lnTo>
                    <a:pt x="1672" y="341"/>
                  </a:lnTo>
                  <a:lnTo>
                    <a:pt x="1670" y="341"/>
                  </a:lnTo>
                  <a:lnTo>
                    <a:pt x="1670" y="342"/>
                  </a:lnTo>
                  <a:lnTo>
                    <a:pt x="1668" y="342"/>
                  </a:lnTo>
                  <a:lnTo>
                    <a:pt x="1668" y="344"/>
                  </a:lnTo>
                  <a:lnTo>
                    <a:pt x="1666" y="344"/>
                  </a:lnTo>
                  <a:lnTo>
                    <a:pt x="1666" y="346"/>
                  </a:lnTo>
                  <a:lnTo>
                    <a:pt x="1668" y="346"/>
                  </a:lnTo>
                  <a:lnTo>
                    <a:pt x="1668" y="348"/>
                  </a:lnTo>
                  <a:lnTo>
                    <a:pt x="1666" y="348"/>
                  </a:lnTo>
                  <a:lnTo>
                    <a:pt x="1666" y="350"/>
                  </a:lnTo>
                  <a:lnTo>
                    <a:pt x="1666" y="352"/>
                  </a:lnTo>
                  <a:lnTo>
                    <a:pt x="1664" y="352"/>
                  </a:lnTo>
                  <a:lnTo>
                    <a:pt x="1664" y="354"/>
                  </a:lnTo>
                  <a:lnTo>
                    <a:pt x="1662" y="354"/>
                  </a:lnTo>
                  <a:lnTo>
                    <a:pt x="1660" y="354"/>
                  </a:lnTo>
                  <a:lnTo>
                    <a:pt x="1660" y="356"/>
                  </a:lnTo>
                  <a:lnTo>
                    <a:pt x="1660" y="358"/>
                  </a:lnTo>
                  <a:lnTo>
                    <a:pt x="1660" y="360"/>
                  </a:lnTo>
                  <a:lnTo>
                    <a:pt x="1662" y="360"/>
                  </a:lnTo>
                  <a:lnTo>
                    <a:pt x="1662" y="362"/>
                  </a:lnTo>
                  <a:lnTo>
                    <a:pt x="1662" y="364"/>
                  </a:lnTo>
                  <a:lnTo>
                    <a:pt x="1664" y="364"/>
                  </a:lnTo>
                  <a:lnTo>
                    <a:pt x="1664" y="362"/>
                  </a:lnTo>
                  <a:lnTo>
                    <a:pt x="1666" y="362"/>
                  </a:lnTo>
                  <a:lnTo>
                    <a:pt x="1668" y="362"/>
                  </a:lnTo>
                  <a:lnTo>
                    <a:pt x="1668" y="360"/>
                  </a:lnTo>
                  <a:lnTo>
                    <a:pt x="1668" y="362"/>
                  </a:lnTo>
                  <a:lnTo>
                    <a:pt x="1670" y="362"/>
                  </a:lnTo>
                  <a:lnTo>
                    <a:pt x="1672" y="362"/>
                  </a:lnTo>
                  <a:lnTo>
                    <a:pt x="1674" y="364"/>
                  </a:lnTo>
                  <a:lnTo>
                    <a:pt x="1672" y="364"/>
                  </a:lnTo>
                  <a:lnTo>
                    <a:pt x="1672" y="366"/>
                  </a:lnTo>
                  <a:lnTo>
                    <a:pt x="1670" y="366"/>
                  </a:lnTo>
                  <a:lnTo>
                    <a:pt x="1668" y="366"/>
                  </a:lnTo>
                  <a:lnTo>
                    <a:pt x="1668" y="368"/>
                  </a:lnTo>
                  <a:lnTo>
                    <a:pt x="1666" y="368"/>
                  </a:lnTo>
                  <a:lnTo>
                    <a:pt x="1666" y="370"/>
                  </a:lnTo>
                  <a:lnTo>
                    <a:pt x="1666" y="372"/>
                  </a:lnTo>
                  <a:lnTo>
                    <a:pt x="1666" y="374"/>
                  </a:lnTo>
                  <a:lnTo>
                    <a:pt x="1666" y="376"/>
                  </a:lnTo>
                  <a:lnTo>
                    <a:pt x="1666" y="378"/>
                  </a:lnTo>
                  <a:lnTo>
                    <a:pt x="1666" y="380"/>
                  </a:lnTo>
                  <a:lnTo>
                    <a:pt x="1666" y="382"/>
                  </a:lnTo>
                  <a:lnTo>
                    <a:pt x="1668" y="382"/>
                  </a:lnTo>
                  <a:lnTo>
                    <a:pt x="1668" y="380"/>
                  </a:lnTo>
                  <a:lnTo>
                    <a:pt x="1670" y="380"/>
                  </a:lnTo>
                  <a:lnTo>
                    <a:pt x="1672" y="382"/>
                  </a:lnTo>
                  <a:lnTo>
                    <a:pt x="1672" y="384"/>
                  </a:lnTo>
                  <a:lnTo>
                    <a:pt x="1672" y="386"/>
                  </a:lnTo>
                  <a:lnTo>
                    <a:pt x="1670" y="386"/>
                  </a:lnTo>
                  <a:lnTo>
                    <a:pt x="1670" y="388"/>
                  </a:lnTo>
                  <a:lnTo>
                    <a:pt x="1672" y="388"/>
                  </a:lnTo>
                  <a:lnTo>
                    <a:pt x="1674" y="388"/>
                  </a:lnTo>
                  <a:lnTo>
                    <a:pt x="1674" y="386"/>
                  </a:lnTo>
                  <a:lnTo>
                    <a:pt x="1676" y="386"/>
                  </a:lnTo>
                  <a:lnTo>
                    <a:pt x="1678" y="386"/>
                  </a:lnTo>
                  <a:lnTo>
                    <a:pt x="1680" y="386"/>
                  </a:lnTo>
                  <a:lnTo>
                    <a:pt x="1680" y="388"/>
                  </a:lnTo>
                  <a:lnTo>
                    <a:pt x="1680" y="390"/>
                  </a:lnTo>
                  <a:lnTo>
                    <a:pt x="1680" y="392"/>
                  </a:lnTo>
                  <a:lnTo>
                    <a:pt x="1682" y="392"/>
                  </a:lnTo>
                  <a:lnTo>
                    <a:pt x="1682" y="394"/>
                  </a:lnTo>
                  <a:lnTo>
                    <a:pt x="1682" y="396"/>
                  </a:lnTo>
                  <a:lnTo>
                    <a:pt x="1684" y="396"/>
                  </a:lnTo>
                  <a:lnTo>
                    <a:pt x="1684" y="398"/>
                  </a:lnTo>
                  <a:lnTo>
                    <a:pt x="1686" y="398"/>
                  </a:lnTo>
                  <a:lnTo>
                    <a:pt x="1686" y="400"/>
                  </a:lnTo>
                  <a:lnTo>
                    <a:pt x="1688" y="400"/>
                  </a:lnTo>
                  <a:lnTo>
                    <a:pt x="1690" y="400"/>
                  </a:lnTo>
                  <a:lnTo>
                    <a:pt x="1690" y="402"/>
                  </a:lnTo>
                  <a:lnTo>
                    <a:pt x="1692" y="402"/>
                  </a:lnTo>
                  <a:lnTo>
                    <a:pt x="1692" y="404"/>
                  </a:lnTo>
                  <a:lnTo>
                    <a:pt x="1694" y="404"/>
                  </a:lnTo>
                  <a:lnTo>
                    <a:pt x="1694" y="406"/>
                  </a:lnTo>
                  <a:lnTo>
                    <a:pt x="1692" y="406"/>
                  </a:lnTo>
                  <a:lnTo>
                    <a:pt x="1692" y="408"/>
                  </a:lnTo>
                  <a:lnTo>
                    <a:pt x="1690" y="408"/>
                  </a:lnTo>
                  <a:lnTo>
                    <a:pt x="1690" y="409"/>
                  </a:lnTo>
                  <a:lnTo>
                    <a:pt x="1688" y="409"/>
                  </a:lnTo>
                  <a:lnTo>
                    <a:pt x="1688" y="411"/>
                  </a:lnTo>
                  <a:lnTo>
                    <a:pt x="1686" y="411"/>
                  </a:lnTo>
                  <a:lnTo>
                    <a:pt x="1686" y="413"/>
                  </a:lnTo>
                  <a:lnTo>
                    <a:pt x="1684" y="413"/>
                  </a:lnTo>
                  <a:lnTo>
                    <a:pt x="1682" y="415"/>
                  </a:lnTo>
                  <a:lnTo>
                    <a:pt x="1680" y="415"/>
                  </a:lnTo>
                  <a:lnTo>
                    <a:pt x="1680" y="417"/>
                  </a:lnTo>
                  <a:lnTo>
                    <a:pt x="1678" y="417"/>
                  </a:lnTo>
                  <a:lnTo>
                    <a:pt x="1676" y="419"/>
                  </a:lnTo>
                  <a:lnTo>
                    <a:pt x="1674" y="419"/>
                  </a:lnTo>
                  <a:lnTo>
                    <a:pt x="1672" y="421"/>
                  </a:lnTo>
                  <a:lnTo>
                    <a:pt x="1670" y="421"/>
                  </a:lnTo>
                  <a:lnTo>
                    <a:pt x="1670" y="423"/>
                  </a:lnTo>
                  <a:lnTo>
                    <a:pt x="1668" y="423"/>
                  </a:lnTo>
                  <a:lnTo>
                    <a:pt x="1668" y="425"/>
                  </a:lnTo>
                  <a:lnTo>
                    <a:pt x="1666" y="425"/>
                  </a:lnTo>
                  <a:lnTo>
                    <a:pt x="1664" y="425"/>
                  </a:lnTo>
                  <a:lnTo>
                    <a:pt x="1662" y="425"/>
                  </a:lnTo>
                  <a:lnTo>
                    <a:pt x="1660" y="425"/>
                  </a:lnTo>
                  <a:lnTo>
                    <a:pt x="1658" y="425"/>
                  </a:lnTo>
                  <a:lnTo>
                    <a:pt x="1658" y="427"/>
                  </a:lnTo>
                  <a:lnTo>
                    <a:pt x="1656" y="427"/>
                  </a:lnTo>
                  <a:lnTo>
                    <a:pt x="1656" y="425"/>
                  </a:lnTo>
                  <a:lnTo>
                    <a:pt x="1658" y="425"/>
                  </a:lnTo>
                  <a:lnTo>
                    <a:pt x="1656" y="425"/>
                  </a:lnTo>
                  <a:lnTo>
                    <a:pt x="1654" y="425"/>
                  </a:lnTo>
                  <a:lnTo>
                    <a:pt x="1652" y="427"/>
                  </a:lnTo>
                  <a:lnTo>
                    <a:pt x="1650" y="427"/>
                  </a:lnTo>
                  <a:lnTo>
                    <a:pt x="1648" y="429"/>
                  </a:lnTo>
                  <a:lnTo>
                    <a:pt x="1646" y="429"/>
                  </a:lnTo>
                  <a:lnTo>
                    <a:pt x="1646" y="431"/>
                  </a:lnTo>
                  <a:lnTo>
                    <a:pt x="1644" y="431"/>
                  </a:lnTo>
                  <a:lnTo>
                    <a:pt x="1642" y="433"/>
                  </a:lnTo>
                  <a:lnTo>
                    <a:pt x="1640" y="435"/>
                  </a:lnTo>
                  <a:lnTo>
                    <a:pt x="1638" y="435"/>
                  </a:lnTo>
                  <a:lnTo>
                    <a:pt x="1638" y="437"/>
                  </a:lnTo>
                  <a:lnTo>
                    <a:pt x="1636" y="437"/>
                  </a:lnTo>
                  <a:lnTo>
                    <a:pt x="1636" y="439"/>
                  </a:lnTo>
                  <a:lnTo>
                    <a:pt x="1634" y="439"/>
                  </a:lnTo>
                  <a:lnTo>
                    <a:pt x="1634" y="441"/>
                  </a:lnTo>
                  <a:lnTo>
                    <a:pt x="1632" y="441"/>
                  </a:lnTo>
                  <a:lnTo>
                    <a:pt x="1632" y="443"/>
                  </a:lnTo>
                  <a:lnTo>
                    <a:pt x="1630" y="443"/>
                  </a:lnTo>
                  <a:lnTo>
                    <a:pt x="1630" y="445"/>
                  </a:lnTo>
                  <a:lnTo>
                    <a:pt x="1628" y="445"/>
                  </a:lnTo>
                  <a:lnTo>
                    <a:pt x="1628" y="447"/>
                  </a:lnTo>
                  <a:lnTo>
                    <a:pt x="1628" y="449"/>
                  </a:lnTo>
                  <a:lnTo>
                    <a:pt x="1628" y="451"/>
                  </a:lnTo>
                  <a:lnTo>
                    <a:pt x="1628" y="453"/>
                  </a:lnTo>
                  <a:lnTo>
                    <a:pt x="1630" y="453"/>
                  </a:lnTo>
                  <a:lnTo>
                    <a:pt x="1630" y="451"/>
                  </a:lnTo>
                  <a:lnTo>
                    <a:pt x="1630" y="453"/>
                  </a:lnTo>
                  <a:lnTo>
                    <a:pt x="1630" y="455"/>
                  </a:lnTo>
                  <a:lnTo>
                    <a:pt x="1630" y="457"/>
                  </a:lnTo>
                  <a:lnTo>
                    <a:pt x="1632" y="459"/>
                  </a:lnTo>
                  <a:lnTo>
                    <a:pt x="1632" y="461"/>
                  </a:lnTo>
                  <a:lnTo>
                    <a:pt x="1630" y="461"/>
                  </a:lnTo>
                  <a:lnTo>
                    <a:pt x="1630" y="463"/>
                  </a:lnTo>
                  <a:lnTo>
                    <a:pt x="1630" y="465"/>
                  </a:lnTo>
                  <a:lnTo>
                    <a:pt x="1628" y="465"/>
                  </a:lnTo>
                  <a:lnTo>
                    <a:pt x="1628" y="467"/>
                  </a:lnTo>
                  <a:lnTo>
                    <a:pt x="1628" y="469"/>
                  </a:lnTo>
                  <a:lnTo>
                    <a:pt x="1626" y="471"/>
                  </a:lnTo>
                  <a:lnTo>
                    <a:pt x="1626" y="473"/>
                  </a:lnTo>
                  <a:lnTo>
                    <a:pt x="1625" y="473"/>
                  </a:lnTo>
                  <a:lnTo>
                    <a:pt x="1625" y="475"/>
                  </a:lnTo>
                  <a:lnTo>
                    <a:pt x="1625" y="476"/>
                  </a:lnTo>
                  <a:lnTo>
                    <a:pt x="1625" y="478"/>
                  </a:lnTo>
                  <a:lnTo>
                    <a:pt x="1623" y="478"/>
                  </a:lnTo>
                  <a:lnTo>
                    <a:pt x="1623" y="480"/>
                  </a:lnTo>
                  <a:lnTo>
                    <a:pt x="1621" y="480"/>
                  </a:lnTo>
                  <a:lnTo>
                    <a:pt x="1621" y="482"/>
                  </a:lnTo>
                  <a:lnTo>
                    <a:pt x="1621" y="484"/>
                  </a:lnTo>
                  <a:lnTo>
                    <a:pt x="1621" y="486"/>
                  </a:lnTo>
                  <a:lnTo>
                    <a:pt x="1621" y="488"/>
                  </a:lnTo>
                  <a:lnTo>
                    <a:pt x="1621" y="490"/>
                  </a:lnTo>
                  <a:lnTo>
                    <a:pt x="1621" y="492"/>
                  </a:lnTo>
                  <a:lnTo>
                    <a:pt x="1621" y="494"/>
                  </a:lnTo>
                  <a:lnTo>
                    <a:pt x="1621" y="496"/>
                  </a:lnTo>
                  <a:lnTo>
                    <a:pt x="1621" y="498"/>
                  </a:lnTo>
                  <a:lnTo>
                    <a:pt x="1619" y="498"/>
                  </a:lnTo>
                  <a:lnTo>
                    <a:pt x="1619" y="500"/>
                  </a:lnTo>
                  <a:lnTo>
                    <a:pt x="1621" y="500"/>
                  </a:lnTo>
                  <a:lnTo>
                    <a:pt x="1621" y="502"/>
                  </a:lnTo>
                  <a:lnTo>
                    <a:pt x="1621" y="504"/>
                  </a:lnTo>
                  <a:lnTo>
                    <a:pt x="1623" y="504"/>
                  </a:lnTo>
                  <a:lnTo>
                    <a:pt x="1623" y="506"/>
                  </a:lnTo>
                  <a:lnTo>
                    <a:pt x="1623" y="508"/>
                  </a:lnTo>
                  <a:lnTo>
                    <a:pt x="1623" y="510"/>
                  </a:lnTo>
                  <a:lnTo>
                    <a:pt x="1623" y="512"/>
                  </a:lnTo>
                  <a:lnTo>
                    <a:pt x="1621" y="512"/>
                  </a:lnTo>
                  <a:lnTo>
                    <a:pt x="1623" y="512"/>
                  </a:lnTo>
                  <a:lnTo>
                    <a:pt x="1621" y="514"/>
                  </a:lnTo>
                  <a:lnTo>
                    <a:pt x="1623" y="516"/>
                  </a:lnTo>
                  <a:lnTo>
                    <a:pt x="1621" y="516"/>
                  </a:lnTo>
                  <a:lnTo>
                    <a:pt x="1621" y="518"/>
                  </a:lnTo>
                  <a:lnTo>
                    <a:pt x="1621" y="520"/>
                  </a:lnTo>
                  <a:lnTo>
                    <a:pt x="1621" y="522"/>
                  </a:lnTo>
                  <a:lnTo>
                    <a:pt x="1619" y="524"/>
                  </a:lnTo>
                  <a:lnTo>
                    <a:pt x="1619" y="526"/>
                  </a:lnTo>
                  <a:lnTo>
                    <a:pt x="1619" y="528"/>
                  </a:lnTo>
                  <a:lnTo>
                    <a:pt x="1619" y="530"/>
                  </a:lnTo>
                  <a:lnTo>
                    <a:pt x="1619" y="532"/>
                  </a:lnTo>
                  <a:lnTo>
                    <a:pt x="1619" y="534"/>
                  </a:lnTo>
                  <a:lnTo>
                    <a:pt x="1619" y="538"/>
                  </a:lnTo>
                  <a:lnTo>
                    <a:pt x="1619" y="540"/>
                  </a:lnTo>
                  <a:lnTo>
                    <a:pt x="1619" y="542"/>
                  </a:lnTo>
                  <a:lnTo>
                    <a:pt x="1619" y="543"/>
                  </a:lnTo>
                  <a:lnTo>
                    <a:pt x="1619" y="545"/>
                  </a:lnTo>
                  <a:lnTo>
                    <a:pt x="1619" y="547"/>
                  </a:lnTo>
                  <a:lnTo>
                    <a:pt x="1619" y="549"/>
                  </a:lnTo>
                  <a:lnTo>
                    <a:pt x="1619" y="551"/>
                  </a:lnTo>
                  <a:lnTo>
                    <a:pt x="1619" y="553"/>
                  </a:lnTo>
                  <a:lnTo>
                    <a:pt x="1619" y="555"/>
                  </a:lnTo>
                  <a:lnTo>
                    <a:pt x="1619" y="557"/>
                  </a:lnTo>
                  <a:lnTo>
                    <a:pt x="1619" y="559"/>
                  </a:lnTo>
                  <a:lnTo>
                    <a:pt x="1619" y="561"/>
                  </a:lnTo>
                  <a:lnTo>
                    <a:pt x="1617" y="563"/>
                  </a:lnTo>
                  <a:lnTo>
                    <a:pt x="1617" y="565"/>
                  </a:lnTo>
                  <a:lnTo>
                    <a:pt x="1617" y="567"/>
                  </a:lnTo>
                  <a:lnTo>
                    <a:pt x="1617" y="569"/>
                  </a:lnTo>
                  <a:lnTo>
                    <a:pt x="1617" y="571"/>
                  </a:lnTo>
                  <a:lnTo>
                    <a:pt x="1617" y="573"/>
                  </a:lnTo>
                  <a:lnTo>
                    <a:pt x="1617" y="575"/>
                  </a:lnTo>
                  <a:lnTo>
                    <a:pt x="1617" y="577"/>
                  </a:lnTo>
                  <a:lnTo>
                    <a:pt x="1619" y="577"/>
                  </a:lnTo>
                  <a:lnTo>
                    <a:pt x="1619" y="579"/>
                  </a:lnTo>
                  <a:lnTo>
                    <a:pt x="1619" y="581"/>
                  </a:lnTo>
                  <a:lnTo>
                    <a:pt x="1621" y="583"/>
                  </a:lnTo>
                  <a:lnTo>
                    <a:pt x="1621" y="585"/>
                  </a:lnTo>
                  <a:lnTo>
                    <a:pt x="1623" y="587"/>
                  </a:lnTo>
                  <a:lnTo>
                    <a:pt x="1623" y="589"/>
                  </a:lnTo>
                  <a:lnTo>
                    <a:pt x="1625" y="589"/>
                  </a:lnTo>
                  <a:lnTo>
                    <a:pt x="1626" y="589"/>
                  </a:lnTo>
                  <a:lnTo>
                    <a:pt x="1628" y="589"/>
                  </a:lnTo>
                  <a:lnTo>
                    <a:pt x="1630" y="589"/>
                  </a:lnTo>
                  <a:lnTo>
                    <a:pt x="1632" y="589"/>
                  </a:lnTo>
                  <a:lnTo>
                    <a:pt x="1634" y="589"/>
                  </a:lnTo>
                  <a:lnTo>
                    <a:pt x="1636" y="589"/>
                  </a:lnTo>
                  <a:lnTo>
                    <a:pt x="1638" y="587"/>
                  </a:lnTo>
                  <a:lnTo>
                    <a:pt x="1640" y="587"/>
                  </a:lnTo>
                  <a:lnTo>
                    <a:pt x="1642" y="587"/>
                  </a:lnTo>
                  <a:lnTo>
                    <a:pt x="1642" y="589"/>
                  </a:lnTo>
                  <a:lnTo>
                    <a:pt x="1642" y="587"/>
                  </a:lnTo>
                  <a:lnTo>
                    <a:pt x="1644" y="589"/>
                  </a:lnTo>
                  <a:lnTo>
                    <a:pt x="1646" y="589"/>
                  </a:lnTo>
                  <a:lnTo>
                    <a:pt x="1648" y="589"/>
                  </a:lnTo>
                  <a:lnTo>
                    <a:pt x="1648" y="591"/>
                  </a:lnTo>
                  <a:lnTo>
                    <a:pt x="1650" y="593"/>
                  </a:lnTo>
                  <a:lnTo>
                    <a:pt x="1650" y="595"/>
                  </a:lnTo>
                  <a:lnTo>
                    <a:pt x="1648" y="595"/>
                  </a:lnTo>
                  <a:lnTo>
                    <a:pt x="1648" y="597"/>
                  </a:lnTo>
                  <a:lnTo>
                    <a:pt x="1646" y="597"/>
                  </a:lnTo>
                  <a:lnTo>
                    <a:pt x="1644" y="599"/>
                  </a:lnTo>
                  <a:lnTo>
                    <a:pt x="1644" y="601"/>
                  </a:lnTo>
                  <a:lnTo>
                    <a:pt x="1642" y="601"/>
                  </a:lnTo>
                  <a:lnTo>
                    <a:pt x="1640" y="601"/>
                  </a:lnTo>
                  <a:lnTo>
                    <a:pt x="1640" y="603"/>
                  </a:lnTo>
                  <a:lnTo>
                    <a:pt x="1638" y="603"/>
                  </a:lnTo>
                  <a:lnTo>
                    <a:pt x="1638" y="605"/>
                  </a:lnTo>
                  <a:lnTo>
                    <a:pt x="1636" y="605"/>
                  </a:lnTo>
                  <a:lnTo>
                    <a:pt x="1634" y="607"/>
                  </a:lnTo>
                  <a:lnTo>
                    <a:pt x="1634" y="609"/>
                  </a:lnTo>
                  <a:lnTo>
                    <a:pt x="1632" y="610"/>
                  </a:lnTo>
                  <a:lnTo>
                    <a:pt x="1632" y="612"/>
                  </a:lnTo>
                  <a:lnTo>
                    <a:pt x="1630" y="612"/>
                  </a:lnTo>
                  <a:lnTo>
                    <a:pt x="1630" y="614"/>
                  </a:lnTo>
                  <a:lnTo>
                    <a:pt x="1630" y="616"/>
                  </a:lnTo>
                  <a:lnTo>
                    <a:pt x="1630" y="618"/>
                  </a:lnTo>
                  <a:lnTo>
                    <a:pt x="1630" y="620"/>
                  </a:lnTo>
                  <a:lnTo>
                    <a:pt x="1632" y="620"/>
                  </a:lnTo>
                  <a:lnTo>
                    <a:pt x="1632" y="624"/>
                  </a:lnTo>
                  <a:lnTo>
                    <a:pt x="1630" y="624"/>
                  </a:lnTo>
                  <a:lnTo>
                    <a:pt x="1630" y="626"/>
                  </a:lnTo>
                  <a:lnTo>
                    <a:pt x="1628" y="628"/>
                  </a:lnTo>
                  <a:lnTo>
                    <a:pt x="1628" y="630"/>
                  </a:lnTo>
                  <a:lnTo>
                    <a:pt x="1630" y="632"/>
                  </a:lnTo>
                  <a:lnTo>
                    <a:pt x="1628" y="636"/>
                  </a:lnTo>
                  <a:lnTo>
                    <a:pt x="1626" y="638"/>
                  </a:lnTo>
                  <a:lnTo>
                    <a:pt x="1626" y="640"/>
                  </a:lnTo>
                  <a:lnTo>
                    <a:pt x="1626" y="642"/>
                  </a:lnTo>
                  <a:lnTo>
                    <a:pt x="1626" y="644"/>
                  </a:lnTo>
                  <a:lnTo>
                    <a:pt x="1626" y="646"/>
                  </a:lnTo>
                  <a:lnTo>
                    <a:pt x="1626" y="648"/>
                  </a:lnTo>
                  <a:lnTo>
                    <a:pt x="1625" y="648"/>
                  </a:lnTo>
                  <a:lnTo>
                    <a:pt x="1623" y="650"/>
                  </a:lnTo>
                  <a:lnTo>
                    <a:pt x="1621" y="652"/>
                  </a:lnTo>
                  <a:lnTo>
                    <a:pt x="1619" y="654"/>
                  </a:lnTo>
                  <a:lnTo>
                    <a:pt x="1619" y="656"/>
                  </a:lnTo>
                  <a:lnTo>
                    <a:pt x="1619" y="658"/>
                  </a:lnTo>
                  <a:lnTo>
                    <a:pt x="1619" y="660"/>
                  </a:lnTo>
                  <a:lnTo>
                    <a:pt x="1615" y="664"/>
                  </a:lnTo>
                  <a:lnTo>
                    <a:pt x="1615" y="666"/>
                  </a:lnTo>
                  <a:lnTo>
                    <a:pt x="1613" y="666"/>
                  </a:lnTo>
                  <a:lnTo>
                    <a:pt x="1611" y="666"/>
                  </a:lnTo>
                  <a:lnTo>
                    <a:pt x="1607" y="666"/>
                  </a:lnTo>
                  <a:lnTo>
                    <a:pt x="1605" y="664"/>
                  </a:lnTo>
                  <a:lnTo>
                    <a:pt x="1605" y="666"/>
                  </a:lnTo>
                  <a:lnTo>
                    <a:pt x="1603" y="666"/>
                  </a:lnTo>
                  <a:lnTo>
                    <a:pt x="1603" y="668"/>
                  </a:lnTo>
                  <a:lnTo>
                    <a:pt x="1601" y="670"/>
                  </a:lnTo>
                  <a:lnTo>
                    <a:pt x="1601" y="672"/>
                  </a:lnTo>
                  <a:lnTo>
                    <a:pt x="1601" y="674"/>
                  </a:lnTo>
                  <a:lnTo>
                    <a:pt x="1601" y="676"/>
                  </a:lnTo>
                  <a:lnTo>
                    <a:pt x="1601" y="679"/>
                  </a:lnTo>
                  <a:lnTo>
                    <a:pt x="1601" y="681"/>
                  </a:lnTo>
                  <a:lnTo>
                    <a:pt x="1601" y="683"/>
                  </a:lnTo>
                  <a:lnTo>
                    <a:pt x="1601" y="685"/>
                  </a:lnTo>
                  <a:lnTo>
                    <a:pt x="1599" y="685"/>
                  </a:lnTo>
                  <a:lnTo>
                    <a:pt x="1599" y="687"/>
                  </a:lnTo>
                  <a:lnTo>
                    <a:pt x="1599" y="689"/>
                  </a:lnTo>
                  <a:lnTo>
                    <a:pt x="1597" y="691"/>
                  </a:lnTo>
                  <a:lnTo>
                    <a:pt x="1597" y="693"/>
                  </a:lnTo>
                  <a:lnTo>
                    <a:pt x="1593" y="699"/>
                  </a:lnTo>
                  <a:lnTo>
                    <a:pt x="1591" y="701"/>
                  </a:lnTo>
                  <a:lnTo>
                    <a:pt x="1589" y="703"/>
                  </a:lnTo>
                  <a:lnTo>
                    <a:pt x="1587" y="707"/>
                  </a:lnTo>
                  <a:lnTo>
                    <a:pt x="1585" y="709"/>
                  </a:lnTo>
                  <a:lnTo>
                    <a:pt x="1583" y="711"/>
                  </a:lnTo>
                  <a:lnTo>
                    <a:pt x="1581" y="715"/>
                  </a:lnTo>
                  <a:lnTo>
                    <a:pt x="1581" y="717"/>
                  </a:lnTo>
                  <a:lnTo>
                    <a:pt x="1581" y="723"/>
                  </a:lnTo>
                  <a:lnTo>
                    <a:pt x="1581" y="725"/>
                  </a:lnTo>
                  <a:lnTo>
                    <a:pt x="1583" y="727"/>
                  </a:lnTo>
                  <a:lnTo>
                    <a:pt x="1583" y="729"/>
                  </a:lnTo>
                  <a:lnTo>
                    <a:pt x="1583" y="733"/>
                  </a:lnTo>
                  <a:lnTo>
                    <a:pt x="1583" y="735"/>
                  </a:lnTo>
                  <a:lnTo>
                    <a:pt x="1585" y="739"/>
                  </a:lnTo>
                  <a:lnTo>
                    <a:pt x="1583" y="741"/>
                  </a:lnTo>
                  <a:lnTo>
                    <a:pt x="1583" y="743"/>
                  </a:lnTo>
                  <a:lnTo>
                    <a:pt x="1583" y="745"/>
                  </a:lnTo>
                  <a:lnTo>
                    <a:pt x="1583" y="746"/>
                  </a:lnTo>
                  <a:lnTo>
                    <a:pt x="1581" y="748"/>
                  </a:lnTo>
                  <a:lnTo>
                    <a:pt x="1581" y="750"/>
                  </a:lnTo>
                  <a:lnTo>
                    <a:pt x="1577" y="752"/>
                  </a:lnTo>
                  <a:lnTo>
                    <a:pt x="1575" y="752"/>
                  </a:lnTo>
                  <a:lnTo>
                    <a:pt x="1573" y="754"/>
                  </a:lnTo>
                  <a:lnTo>
                    <a:pt x="1571" y="754"/>
                  </a:lnTo>
                  <a:lnTo>
                    <a:pt x="1569" y="756"/>
                  </a:lnTo>
                  <a:lnTo>
                    <a:pt x="1569" y="758"/>
                  </a:lnTo>
                  <a:lnTo>
                    <a:pt x="1567" y="760"/>
                  </a:lnTo>
                  <a:lnTo>
                    <a:pt x="1569" y="760"/>
                  </a:lnTo>
                  <a:lnTo>
                    <a:pt x="1569" y="762"/>
                  </a:lnTo>
                  <a:lnTo>
                    <a:pt x="1569" y="764"/>
                  </a:lnTo>
                  <a:lnTo>
                    <a:pt x="1569" y="766"/>
                  </a:lnTo>
                  <a:lnTo>
                    <a:pt x="1569" y="768"/>
                  </a:lnTo>
                  <a:lnTo>
                    <a:pt x="1569" y="772"/>
                  </a:lnTo>
                  <a:lnTo>
                    <a:pt x="1569" y="774"/>
                  </a:lnTo>
                  <a:lnTo>
                    <a:pt x="1567" y="774"/>
                  </a:lnTo>
                  <a:lnTo>
                    <a:pt x="1567" y="776"/>
                  </a:lnTo>
                  <a:lnTo>
                    <a:pt x="1567" y="778"/>
                  </a:lnTo>
                  <a:lnTo>
                    <a:pt x="1567" y="780"/>
                  </a:lnTo>
                  <a:lnTo>
                    <a:pt x="1567" y="782"/>
                  </a:lnTo>
                  <a:lnTo>
                    <a:pt x="1567" y="784"/>
                  </a:lnTo>
                  <a:lnTo>
                    <a:pt x="1567" y="786"/>
                  </a:lnTo>
                  <a:lnTo>
                    <a:pt x="1567" y="788"/>
                  </a:lnTo>
                  <a:lnTo>
                    <a:pt x="1565" y="790"/>
                  </a:lnTo>
                  <a:lnTo>
                    <a:pt x="1565" y="792"/>
                  </a:lnTo>
                  <a:lnTo>
                    <a:pt x="1563" y="794"/>
                  </a:lnTo>
                  <a:lnTo>
                    <a:pt x="1563" y="796"/>
                  </a:lnTo>
                  <a:lnTo>
                    <a:pt x="1563" y="798"/>
                  </a:lnTo>
                  <a:lnTo>
                    <a:pt x="1561" y="798"/>
                  </a:lnTo>
                  <a:lnTo>
                    <a:pt x="1561" y="800"/>
                  </a:lnTo>
                  <a:lnTo>
                    <a:pt x="1561" y="802"/>
                  </a:lnTo>
                  <a:lnTo>
                    <a:pt x="1561" y="804"/>
                  </a:lnTo>
                  <a:lnTo>
                    <a:pt x="1561" y="806"/>
                  </a:lnTo>
                  <a:lnTo>
                    <a:pt x="1561" y="808"/>
                  </a:lnTo>
                  <a:lnTo>
                    <a:pt x="1561" y="810"/>
                  </a:lnTo>
                  <a:lnTo>
                    <a:pt x="1561" y="812"/>
                  </a:lnTo>
                  <a:lnTo>
                    <a:pt x="1561" y="815"/>
                  </a:lnTo>
                  <a:lnTo>
                    <a:pt x="1563" y="815"/>
                  </a:lnTo>
                  <a:lnTo>
                    <a:pt x="1565" y="817"/>
                  </a:lnTo>
                  <a:lnTo>
                    <a:pt x="1567" y="817"/>
                  </a:lnTo>
                  <a:lnTo>
                    <a:pt x="1569" y="817"/>
                  </a:lnTo>
                  <a:lnTo>
                    <a:pt x="1571" y="817"/>
                  </a:lnTo>
                  <a:lnTo>
                    <a:pt x="1571" y="815"/>
                  </a:lnTo>
                  <a:lnTo>
                    <a:pt x="1571" y="813"/>
                  </a:lnTo>
                  <a:lnTo>
                    <a:pt x="1573" y="813"/>
                  </a:lnTo>
                  <a:lnTo>
                    <a:pt x="1573" y="812"/>
                  </a:lnTo>
                  <a:lnTo>
                    <a:pt x="1575" y="810"/>
                  </a:lnTo>
                  <a:lnTo>
                    <a:pt x="1575" y="808"/>
                  </a:lnTo>
                  <a:lnTo>
                    <a:pt x="1577" y="808"/>
                  </a:lnTo>
                  <a:lnTo>
                    <a:pt x="1577" y="806"/>
                  </a:lnTo>
                  <a:lnTo>
                    <a:pt x="1579" y="806"/>
                  </a:lnTo>
                  <a:lnTo>
                    <a:pt x="1581" y="804"/>
                  </a:lnTo>
                  <a:lnTo>
                    <a:pt x="1583" y="804"/>
                  </a:lnTo>
                  <a:lnTo>
                    <a:pt x="1585" y="804"/>
                  </a:lnTo>
                  <a:lnTo>
                    <a:pt x="1587" y="804"/>
                  </a:lnTo>
                  <a:lnTo>
                    <a:pt x="1589" y="806"/>
                  </a:lnTo>
                  <a:lnTo>
                    <a:pt x="1589" y="808"/>
                  </a:lnTo>
                  <a:lnTo>
                    <a:pt x="1591" y="808"/>
                  </a:lnTo>
                  <a:lnTo>
                    <a:pt x="1591" y="810"/>
                  </a:lnTo>
                  <a:lnTo>
                    <a:pt x="1591" y="812"/>
                  </a:lnTo>
                  <a:lnTo>
                    <a:pt x="1591" y="813"/>
                  </a:lnTo>
                  <a:lnTo>
                    <a:pt x="1589" y="815"/>
                  </a:lnTo>
                  <a:lnTo>
                    <a:pt x="1589" y="817"/>
                  </a:lnTo>
                  <a:lnTo>
                    <a:pt x="1589" y="819"/>
                  </a:lnTo>
                  <a:lnTo>
                    <a:pt x="1589" y="821"/>
                  </a:lnTo>
                  <a:lnTo>
                    <a:pt x="1587" y="823"/>
                  </a:lnTo>
                  <a:lnTo>
                    <a:pt x="1587" y="825"/>
                  </a:lnTo>
                  <a:lnTo>
                    <a:pt x="1585" y="825"/>
                  </a:lnTo>
                  <a:lnTo>
                    <a:pt x="1585" y="827"/>
                  </a:lnTo>
                  <a:lnTo>
                    <a:pt x="1583" y="829"/>
                  </a:lnTo>
                  <a:lnTo>
                    <a:pt x="1581" y="831"/>
                  </a:lnTo>
                  <a:lnTo>
                    <a:pt x="1581" y="833"/>
                  </a:lnTo>
                  <a:lnTo>
                    <a:pt x="1579" y="833"/>
                  </a:lnTo>
                  <a:lnTo>
                    <a:pt x="1577" y="835"/>
                  </a:lnTo>
                  <a:lnTo>
                    <a:pt x="1575" y="835"/>
                  </a:lnTo>
                  <a:lnTo>
                    <a:pt x="1573" y="835"/>
                  </a:lnTo>
                  <a:lnTo>
                    <a:pt x="1571" y="835"/>
                  </a:lnTo>
                  <a:lnTo>
                    <a:pt x="1571" y="837"/>
                  </a:lnTo>
                  <a:lnTo>
                    <a:pt x="1569" y="839"/>
                  </a:lnTo>
                  <a:lnTo>
                    <a:pt x="1569" y="841"/>
                  </a:lnTo>
                  <a:lnTo>
                    <a:pt x="1571" y="843"/>
                  </a:lnTo>
                  <a:lnTo>
                    <a:pt x="1571" y="845"/>
                  </a:lnTo>
                  <a:lnTo>
                    <a:pt x="1571" y="847"/>
                  </a:lnTo>
                  <a:lnTo>
                    <a:pt x="1571" y="849"/>
                  </a:lnTo>
                  <a:lnTo>
                    <a:pt x="1569" y="849"/>
                  </a:lnTo>
                  <a:lnTo>
                    <a:pt x="1569" y="851"/>
                  </a:lnTo>
                  <a:lnTo>
                    <a:pt x="1569" y="853"/>
                  </a:lnTo>
                  <a:lnTo>
                    <a:pt x="1569" y="855"/>
                  </a:lnTo>
                  <a:lnTo>
                    <a:pt x="1567" y="855"/>
                  </a:lnTo>
                  <a:lnTo>
                    <a:pt x="1565" y="855"/>
                  </a:lnTo>
                  <a:lnTo>
                    <a:pt x="1565" y="857"/>
                  </a:lnTo>
                  <a:lnTo>
                    <a:pt x="1563" y="857"/>
                  </a:lnTo>
                  <a:lnTo>
                    <a:pt x="1561" y="857"/>
                  </a:lnTo>
                  <a:lnTo>
                    <a:pt x="1561" y="859"/>
                  </a:lnTo>
                  <a:lnTo>
                    <a:pt x="1559" y="859"/>
                  </a:lnTo>
                  <a:lnTo>
                    <a:pt x="1557" y="859"/>
                  </a:lnTo>
                  <a:lnTo>
                    <a:pt x="1556" y="859"/>
                  </a:lnTo>
                  <a:lnTo>
                    <a:pt x="1554" y="859"/>
                  </a:lnTo>
                  <a:lnTo>
                    <a:pt x="1554" y="861"/>
                  </a:lnTo>
                  <a:lnTo>
                    <a:pt x="1552" y="861"/>
                  </a:lnTo>
                  <a:lnTo>
                    <a:pt x="1550" y="863"/>
                  </a:lnTo>
                  <a:lnTo>
                    <a:pt x="1550" y="865"/>
                  </a:lnTo>
                  <a:lnTo>
                    <a:pt x="1550" y="867"/>
                  </a:lnTo>
                  <a:lnTo>
                    <a:pt x="1548" y="869"/>
                  </a:lnTo>
                  <a:lnTo>
                    <a:pt x="1548" y="871"/>
                  </a:lnTo>
                  <a:lnTo>
                    <a:pt x="1546" y="873"/>
                  </a:lnTo>
                  <a:lnTo>
                    <a:pt x="1544" y="875"/>
                  </a:lnTo>
                  <a:lnTo>
                    <a:pt x="1546" y="875"/>
                  </a:lnTo>
                  <a:lnTo>
                    <a:pt x="1548" y="877"/>
                  </a:lnTo>
                  <a:lnTo>
                    <a:pt x="1548" y="875"/>
                  </a:lnTo>
                  <a:lnTo>
                    <a:pt x="1548" y="873"/>
                  </a:lnTo>
                  <a:lnTo>
                    <a:pt x="1550" y="873"/>
                  </a:lnTo>
                  <a:lnTo>
                    <a:pt x="1550" y="871"/>
                  </a:lnTo>
                  <a:lnTo>
                    <a:pt x="1552" y="871"/>
                  </a:lnTo>
                  <a:lnTo>
                    <a:pt x="1552" y="873"/>
                  </a:lnTo>
                  <a:lnTo>
                    <a:pt x="1554" y="873"/>
                  </a:lnTo>
                  <a:lnTo>
                    <a:pt x="1554" y="871"/>
                  </a:lnTo>
                  <a:lnTo>
                    <a:pt x="1554" y="869"/>
                  </a:lnTo>
                  <a:lnTo>
                    <a:pt x="1556" y="869"/>
                  </a:lnTo>
                  <a:lnTo>
                    <a:pt x="1557" y="869"/>
                  </a:lnTo>
                  <a:lnTo>
                    <a:pt x="1559" y="869"/>
                  </a:lnTo>
                  <a:lnTo>
                    <a:pt x="1559" y="867"/>
                  </a:lnTo>
                  <a:lnTo>
                    <a:pt x="1561" y="867"/>
                  </a:lnTo>
                  <a:lnTo>
                    <a:pt x="1561" y="869"/>
                  </a:lnTo>
                  <a:lnTo>
                    <a:pt x="1563" y="869"/>
                  </a:lnTo>
                  <a:lnTo>
                    <a:pt x="1565" y="869"/>
                  </a:lnTo>
                  <a:lnTo>
                    <a:pt x="1565" y="867"/>
                  </a:lnTo>
                  <a:lnTo>
                    <a:pt x="1567" y="867"/>
                  </a:lnTo>
                  <a:lnTo>
                    <a:pt x="1567" y="869"/>
                  </a:lnTo>
                  <a:lnTo>
                    <a:pt x="1569" y="869"/>
                  </a:lnTo>
                  <a:lnTo>
                    <a:pt x="1569" y="871"/>
                  </a:lnTo>
                  <a:lnTo>
                    <a:pt x="1569" y="873"/>
                  </a:lnTo>
                  <a:lnTo>
                    <a:pt x="1569" y="875"/>
                  </a:lnTo>
                  <a:lnTo>
                    <a:pt x="1571" y="875"/>
                  </a:lnTo>
                  <a:lnTo>
                    <a:pt x="1573" y="875"/>
                  </a:lnTo>
                  <a:lnTo>
                    <a:pt x="1573" y="873"/>
                  </a:lnTo>
                  <a:lnTo>
                    <a:pt x="1575" y="875"/>
                  </a:lnTo>
                  <a:lnTo>
                    <a:pt x="1573" y="877"/>
                  </a:lnTo>
                  <a:lnTo>
                    <a:pt x="1575" y="877"/>
                  </a:lnTo>
                  <a:lnTo>
                    <a:pt x="1577" y="877"/>
                  </a:lnTo>
                  <a:lnTo>
                    <a:pt x="1577" y="879"/>
                  </a:lnTo>
                  <a:lnTo>
                    <a:pt x="1579" y="879"/>
                  </a:lnTo>
                  <a:lnTo>
                    <a:pt x="1577" y="879"/>
                  </a:lnTo>
                  <a:lnTo>
                    <a:pt x="1577" y="880"/>
                  </a:lnTo>
                  <a:lnTo>
                    <a:pt x="1579" y="880"/>
                  </a:lnTo>
                  <a:lnTo>
                    <a:pt x="1581" y="879"/>
                  </a:lnTo>
                  <a:lnTo>
                    <a:pt x="1583" y="879"/>
                  </a:lnTo>
                  <a:lnTo>
                    <a:pt x="1583" y="880"/>
                  </a:lnTo>
                  <a:lnTo>
                    <a:pt x="1583" y="882"/>
                  </a:lnTo>
                  <a:lnTo>
                    <a:pt x="1585" y="882"/>
                  </a:lnTo>
                  <a:lnTo>
                    <a:pt x="1587" y="882"/>
                  </a:lnTo>
                  <a:lnTo>
                    <a:pt x="1587" y="884"/>
                  </a:lnTo>
                  <a:lnTo>
                    <a:pt x="1587" y="886"/>
                  </a:lnTo>
                  <a:lnTo>
                    <a:pt x="1587" y="888"/>
                  </a:lnTo>
                  <a:lnTo>
                    <a:pt x="1589" y="888"/>
                  </a:lnTo>
                  <a:lnTo>
                    <a:pt x="1591" y="888"/>
                  </a:lnTo>
                  <a:lnTo>
                    <a:pt x="1593" y="888"/>
                  </a:lnTo>
                  <a:lnTo>
                    <a:pt x="1593" y="886"/>
                  </a:lnTo>
                  <a:lnTo>
                    <a:pt x="1593" y="884"/>
                  </a:lnTo>
                  <a:lnTo>
                    <a:pt x="1595" y="884"/>
                  </a:lnTo>
                  <a:lnTo>
                    <a:pt x="1597" y="884"/>
                  </a:lnTo>
                  <a:lnTo>
                    <a:pt x="1597" y="886"/>
                  </a:lnTo>
                  <a:lnTo>
                    <a:pt x="1595" y="886"/>
                  </a:lnTo>
                  <a:lnTo>
                    <a:pt x="1595" y="888"/>
                  </a:lnTo>
                  <a:lnTo>
                    <a:pt x="1597" y="888"/>
                  </a:lnTo>
                  <a:lnTo>
                    <a:pt x="1597" y="890"/>
                  </a:lnTo>
                  <a:lnTo>
                    <a:pt x="1595" y="890"/>
                  </a:lnTo>
                  <a:lnTo>
                    <a:pt x="1597" y="890"/>
                  </a:lnTo>
                  <a:lnTo>
                    <a:pt x="1599" y="890"/>
                  </a:lnTo>
                  <a:lnTo>
                    <a:pt x="1601" y="888"/>
                  </a:lnTo>
                  <a:lnTo>
                    <a:pt x="1601" y="890"/>
                  </a:lnTo>
                  <a:lnTo>
                    <a:pt x="1601" y="892"/>
                  </a:lnTo>
                  <a:lnTo>
                    <a:pt x="1603" y="892"/>
                  </a:lnTo>
                  <a:lnTo>
                    <a:pt x="1603" y="890"/>
                  </a:lnTo>
                  <a:lnTo>
                    <a:pt x="1605" y="892"/>
                  </a:lnTo>
                  <a:lnTo>
                    <a:pt x="1605" y="894"/>
                  </a:lnTo>
                  <a:lnTo>
                    <a:pt x="1607" y="894"/>
                  </a:lnTo>
                  <a:lnTo>
                    <a:pt x="1607" y="896"/>
                  </a:lnTo>
                  <a:lnTo>
                    <a:pt x="1605" y="896"/>
                  </a:lnTo>
                  <a:lnTo>
                    <a:pt x="1605" y="898"/>
                  </a:lnTo>
                  <a:lnTo>
                    <a:pt x="1607" y="898"/>
                  </a:lnTo>
                  <a:lnTo>
                    <a:pt x="1609" y="898"/>
                  </a:lnTo>
                  <a:lnTo>
                    <a:pt x="1609" y="896"/>
                  </a:lnTo>
                  <a:lnTo>
                    <a:pt x="1611" y="896"/>
                  </a:lnTo>
                  <a:lnTo>
                    <a:pt x="1611" y="898"/>
                  </a:lnTo>
                  <a:lnTo>
                    <a:pt x="1611" y="900"/>
                  </a:lnTo>
                  <a:lnTo>
                    <a:pt x="1611" y="902"/>
                  </a:lnTo>
                  <a:lnTo>
                    <a:pt x="1609" y="904"/>
                  </a:lnTo>
                  <a:lnTo>
                    <a:pt x="1611" y="904"/>
                  </a:lnTo>
                  <a:lnTo>
                    <a:pt x="1611" y="906"/>
                  </a:lnTo>
                  <a:lnTo>
                    <a:pt x="1611" y="908"/>
                  </a:lnTo>
                  <a:lnTo>
                    <a:pt x="1611" y="910"/>
                  </a:lnTo>
                  <a:lnTo>
                    <a:pt x="1613" y="912"/>
                  </a:lnTo>
                  <a:lnTo>
                    <a:pt x="1613" y="914"/>
                  </a:lnTo>
                  <a:lnTo>
                    <a:pt x="1613" y="916"/>
                  </a:lnTo>
                  <a:lnTo>
                    <a:pt x="1615" y="918"/>
                  </a:lnTo>
                  <a:lnTo>
                    <a:pt x="1615" y="920"/>
                  </a:lnTo>
                  <a:lnTo>
                    <a:pt x="1617" y="922"/>
                  </a:lnTo>
                  <a:lnTo>
                    <a:pt x="1617" y="924"/>
                  </a:lnTo>
                  <a:lnTo>
                    <a:pt x="1617" y="926"/>
                  </a:lnTo>
                  <a:lnTo>
                    <a:pt x="1617" y="928"/>
                  </a:lnTo>
                  <a:lnTo>
                    <a:pt x="1619" y="932"/>
                  </a:lnTo>
                  <a:lnTo>
                    <a:pt x="1621" y="934"/>
                  </a:lnTo>
                  <a:lnTo>
                    <a:pt x="1623" y="936"/>
                  </a:lnTo>
                  <a:lnTo>
                    <a:pt x="1623" y="938"/>
                  </a:lnTo>
                  <a:lnTo>
                    <a:pt x="1625" y="940"/>
                  </a:lnTo>
                  <a:lnTo>
                    <a:pt x="1626" y="942"/>
                  </a:lnTo>
                  <a:lnTo>
                    <a:pt x="1626" y="944"/>
                  </a:lnTo>
                  <a:lnTo>
                    <a:pt x="1628" y="944"/>
                  </a:lnTo>
                  <a:lnTo>
                    <a:pt x="1628" y="946"/>
                  </a:lnTo>
                  <a:lnTo>
                    <a:pt x="1630" y="947"/>
                  </a:lnTo>
                  <a:lnTo>
                    <a:pt x="1632" y="949"/>
                  </a:lnTo>
                  <a:lnTo>
                    <a:pt x="1632" y="951"/>
                  </a:lnTo>
                  <a:lnTo>
                    <a:pt x="1634" y="951"/>
                  </a:lnTo>
                  <a:lnTo>
                    <a:pt x="1634" y="953"/>
                  </a:lnTo>
                  <a:lnTo>
                    <a:pt x="1636" y="955"/>
                  </a:lnTo>
                  <a:lnTo>
                    <a:pt x="1638" y="955"/>
                  </a:lnTo>
                  <a:lnTo>
                    <a:pt x="1638" y="957"/>
                  </a:lnTo>
                  <a:lnTo>
                    <a:pt x="1642" y="961"/>
                  </a:lnTo>
                  <a:lnTo>
                    <a:pt x="1642" y="963"/>
                  </a:lnTo>
                  <a:lnTo>
                    <a:pt x="1644" y="965"/>
                  </a:lnTo>
                  <a:lnTo>
                    <a:pt x="1644" y="967"/>
                  </a:lnTo>
                  <a:lnTo>
                    <a:pt x="1646" y="967"/>
                  </a:lnTo>
                  <a:lnTo>
                    <a:pt x="1646" y="969"/>
                  </a:lnTo>
                  <a:lnTo>
                    <a:pt x="1648" y="971"/>
                  </a:lnTo>
                  <a:lnTo>
                    <a:pt x="1650" y="973"/>
                  </a:lnTo>
                  <a:lnTo>
                    <a:pt x="1652" y="975"/>
                  </a:lnTo>
                  <a:lnTo>
                    <a:pt x="1654" y="977"/>
                  </a:lnTo>
                  <a:lnTo>
                    <a:pt x="1654" y="979"/>
                  </a:lnTo>
                  <a:lnTo>
                    <a:pt x="1656" y="981"/>
                  </a:lnTo>
                  <a:lnTo>
                    <a:pt x="1658" y="983"/>
                  </a:lnTo>
                  <a:lnTo>
                    <a:pt x="1662" y="985"/>
                  </a:lnTo>
                  <a:lnTo>
                    <a:pt x="1664" y="987"/>
                  </a:lnTo>
                  <a:lnTo>
                    <a:pt x="1666" y="989"/>
                  </a:lnTo>
                  <a:lnTo>
                    <a:pt x="1668" y="991"/>
                  </a:lnTo>
                  <a:lnTo>
                    <a:pt x="1668" y="993"/>
                  </a:lnTo>
                  <a:lnTo>
                    <a:pt x="1670" y="995"/>
                  </a:lnTo>
                  <a:lnTo>
                    <a:pt x="1672" y="997"/>
                  </a:lnTo>
                  <a:lnTo>
                    <a:pt x="1674" y="999"/>
                  </a:lnTo>
                  <a:lnTo>
                    <a:pt x="1674" y="1001"/>
                  </a:lnTo>
                  <a:lnTo>
                    <a:pt x="1676" y="1003"/>
                  </a:lnTo>
                  <a:lnTo>
                    <a:pt x="1678" y="1005"/>
                  </a:lnTo>
                  <a:lnTo>
                    <a:pt x="1680" y="1009"/>
                  </a:lnTo>
                  <a:lnTo>
                    <a:pt x="1682" y="1011"/>
                  </a:lnTo>
                  <a:lnTo>
                    <a:pt x="1684" y="1013"/>
                  </a:lnTo>
                  <a:lnTo>
                    <a:pt x="1686" y="1013"/>
                  </a:lnTo>
                  <a:lnTo>
                    <a:pt x="1688" y="1013"/>
                  </a:lnTo>
                  <a:lnTo>
                    <a:pt x="1690" y="1016"/>
                  </a:lnTo>
                  <a:lnTo>
                    <a:pt x="1692" y="1018"/>
                  </a:lnTo>
                  <a:lnTo>
                    <a:pt x="1694" y="1020"/>
                  </a:lnTo>
                  <a:lnTo>
                    <a:pt x="1695" y="1022"/>
                  </a:lnTo>
                  <a:lnTo>
                    <a:pt x="1697" y="1024"/>
                  </a:lnTo>
                  <a:lnTo>
                    <a:pt x="1697" y="1026"/>
                  </a:lnTo>
                  <a:lnTo>
                    <a:pt x="1699" y="1028"/>
                  </a:lnTo>
                  <a:lnTo>
                    <a:pt x="1701" y="1030"/>
                  </a:lnTo>
                  <a:lnTo>
                    <a:pt x="1703" y="1032"/>
                  </a:lnTo>
                  <a:lnTo>
                    <a:pt x="1703" y="1034"/>
                  </a:lnTo>
                  <a:lnTo>
                    <a:pt x="1705" y="1034"/>
                  </a:lnTo>
                  <a:lnTo>
                    <a:pt x="1705" y="1036"/>
                  </a:lnTo>
                  <a:lnTo>
                    <a:pt x="1705" y="1038"/>
                  </a:lnTo>
                  <a:lnTo>
                    <a:pt x="1705" y="1040"/>
                  </a:lnTo>
                  <a:lnTo>
                    <a:pt x="1705" y="1042"/>
                  </a:lnTo>
                  <a:lnTo>
                    <a:pt x="1707" y="1044"/>
                  </a:lnTo>
                  <a:lnTo>
                    <a:pt x="1707" y="1046"/>
                  </a:lnTo>
                  <a:lnTo>
                    <a:pt x="1709" y="1048"/>
                  </a:lnTo>
                  <a:lnTo>
                    <a:pt x="1709" y="1050"/>
                  </a:lnTo>
                  <a:lnTo>
                    <a:pt x="1711" y="1052"/>
                  </a:lnTo>
                  <a:lnTo>
                    <a:pt x="1711" y="1054"/>
                  </a:lnTo>
                  <a:lnTo>
                    <a:pt x="1713" y="1058"/>
                  </a:lnTo>
                  <a:lnTo>
                    <a:pt x="1713" y="1060"/>
                  </a:lnTo>
                  <a:lnTo>
                    <a:pt x="1715" y="1060"/>
                  </a:lnTo>
                  <a:lnTo>
                    <a:pt x="1715" y="1062"/>
                  </a:lnTo>
                  <a:lnTo>
                    <a:pt x="1717" y="1064"/>
                  </a:lnTo>
                  <a:lnTo>
                    <a:pt x="1719" y="1066"/>
                  </a:lnTo>
                  <a:lnTo>
                    <a:pt x="1719" y="1068"/>
                  </a:lnTo>
                  <a:lnTo>
                    <a:pt x="1721" y="1070"/>
                  </a:lnTo>
                  <a:lnTo>
                    <a:pt x="1723" y="1072"/>
                  </a:lnTo>
                  <a:lnTo>
                    <a:pt x="1723" y="1074"/>
                  </a:lnTo>
                  <a:lnTo>
                    <a:pt x="1723" y="1076"/>
                  </a:lnTo>
                  <a:lnTo>
                    <a:pt x="1725" y="1078"/>
                  </a:lnTo>
                  <a:lnTo>
                    <a:pt x="1727" y="1080"/>
                  </a:lnTo>
                  <a:lnTo>
                    <a:pt x="1727" y="1081"/>
                  </a:lnTo>
                  <a:lnTo>
                    <a:pt x="1729" y="1083"/>
                  </a:lnTo>
                  <a:lnTo>
                    <a:pt x="1731" y="1083"/>
                  </a:lnTo>
                  <a:lnTo>
                    <a:pt x="1731" y="1085"/>
                  </a:lnTo>
                  <a:lnTo>
                    <a:pt x="1733" y="1087"/>
                  </a:lnTo>
                  <a:lnTo>
                    <a:pt x="1733" y="1089"/>
                  </a:lnTo>
                  <a:lnTo>
                    <a:pt x="1735" y="1091"/>
                  </a:lnTo>
                  <a:lnTo>
                    <a:pt x="1737" y="1093"/>
                  </a:lnTo>
                  <a:lnTo>
                    <a:pt x="1739" y="1095"/>
                  </a:lnTo>
                  <a:lnTo>
                    <a:pt x="1739" y="1097"/>
                  </a:lnTo>
                  <a:lnTo>
                    <a:pt x="1741" y="1097"/>
                  </a:lnTo>
                  <a:lnTo>
                    <a:pt x="1743" y="1097"/>
                  </a:lnTo>
                  <a:lnTo>
                    <a:pt x="1743" y="1099"/>
                  </a:lnTo>
                  <a:lnTo>
                    <a:pt x="1741" y="1103"/>
                  </a:lnTo>
                  <a:lnTo>
                    <a:pt x="1741" y="1105"/>
                  </a:lnTo>
                  <a:lnTo>
                    <a:pt x="1743" y="1105"/>
                  </a:lnTo>
                  <a:lnTo>
                    <a:pt x="1745" y="1103"/>
                  </a:lnTo>
                  <a:lnTo>
                    <a:pt x="1747" y="1101"/>
                  </a:lnTo>
                  <a:lnTo>
                    <a:pt x="1749" y="1101"/>
                  </a:lnTo>
                  <a:lnTo>
                    <a:pt x="1751" y="1103"/>
                  </a:lnTo>
                  <a:lnTo>
                    <a:pt x="1751" y="1105"/>
                  </a:lnTo>
                  <a:lnTo>
                    <a:pt x="1751" y="1103"/>
                  </a:lnTo>
                  <a:lnTo>
                    <a:pt x="1751" y="1105"/>
                  </a:lnTo>
                  <a:lnTo>
                    <a:pt x="1753" y="1105"/>
                  </a:lnTo>
                  <a:lnTo>
                    <a:pt x="1753" y="1103"/>
                  </a:lnTo>
                  <a:lnTo>
                    <a:pt x="1755" y="1103"/>
                  </a:lnTo>
                  <a:lnTo>
                    <a:pt x="1757" y="1105"/>
                  </a:lnTo>
                  <a:lnTo>
                    <a:pt x="1759" y="1105"/>
                  </a:lnTo>
                  <a:lnTo>
                    <a:pt x="1759" y="1107"/>
                  </a:lnTo>
                  <a:lnTo>
                    <a:pt x="1757" y="1109"/>
                  </a:lnTo>
                  <a:lnTo>
                    <a:pt x="1759" y="1109"/>
                  </a:lnTo>
                  <a:lnTo>
                    <a:pt x="1761" y="1109"/>
                  </a:lnTo>
                  <a:lnTo>
                    <a:pt x="1763" y="1109"/>
                  </a:lnTo>
                  <a:lnTo>
                    <a:pt x="1764" y="1109"/>
                  </a:lnTo>
                  <a:lnTo>
                    <a:pt x="1763" y="1109"/>
                  </a:lnTo>
                  <a:lnTo>
                    <a:pt x="1763" y="1111"/>
                  </a:lnTo>
                  <a:lnTo>
                    <a:pt x="1761" y="1111"/>
                  </a:lnTo>
                  <a:lnTo>
                    <a:pt x="1761" y="1113"/>
                  </a:lnTo>
                  <a:lnTo>
                    <a:pt x="1761" y="1115"/>
                  </a:lnTo>
                  <a:lnTo>
                    <a:pt x="1763" y="1115"/>
                  </a:lnTo>
                  <a:lnTo>
                    <a:pt x="1761" y="1115"/>
                  </a:lnTo>
                  <a:lnTo>
                    <a:pt x="1761" y="1117"/>
                  </a:lnTo>
                  <a:lnTo>
                    <a:pt x="1761" y="1119"/>
                  </a:lnTo>
                  <a:lnTo>
                    <a:pt x="1761" y="1121"/>
                  </a:lnTo>
                  <a:lnTo>
                    <a:pt x="1763" y="1121"/>
                  </a:lnTo>
                  <a:lnTo>
                    <a:pt x="1764" y="1121"/>
                  </a:lnTo>
                  <a:lnTo>
                    <a:pt x="1764" y="1119"/>
                  </a:lnTo>
                  <a:lnTo>
                    <a:pt x="1764" y="1117"/>
                  </a:lnTo>
                  <a:lnTo>
                    <a:pt x="1766" y="1117"/>
                  </a:lnTo>
                  <a:lnTo>
                    <a:pt x="1766" y="1119"/>
                  </a:lnTo>
                  <a:lnTo>
                    <a:pt x="1768" y="1119"/>
                  </a:lnTo>
                  <a:lnTo>
                    <a:pt x="1766" y="1119"/>
                  </a:lnTo>
                  <a:lnTo>
                    <a:pt x="1766" y="1121"/>
                  </a:lnTo>
                  <a:lnTo>
                    <a:pt x="1768" y="1121"/>
                  </a:lnTo>
                  <a:lnTo>
                    <a:pt x="1766" y="1123"/>
                  </a:lnTo>
                  <a:lnTo>
                    <a:pt x="1768" y="1123"/>
                  </a:lnTo>
                  <a:lnTo>
                    <a:pt x="1768" y="1125"/>
                  </a:lnTo>
                  <a:lnTo>
                    <a:pt x="1768" y="1127"/>
                  </a:lnTo>
                  <a:lnTo>
                    <a:pt x="1768" y="1129"/>
                  </a:lnTo>
                  <a:lnTo>
                    <a:pt x="1770" y="1129"/>
                  </a:lnTo>
                  <a:lnTo>
                    <a:pt x="1770" y="1127"/>
                  </a:lnTo>
                  <a:lnTo>
                    <a:pt x="1770" y="1129"/>
                  </a:lnTo>
                  <a:lnTo>
                    <a:pt x="1772" y="1129"/>
                  </a:lnTo>
                  <a:lnTo>
                    <a:pt x="1772" y="1131"/>
                  </a:lnTo>
                  <a:lnTo>
                    <a:pt x="1772" y="1133"/>
                  </a:lnTo>
                  <a:lnTo>
                    <a:pt x="1770" y="1133"/>
                  </a:lnTo>
                  <a:lnTo>
                    <a:pt x="1770" y="1135"/>
                  </a:lnTo>
                  <a:lnTo>
                    <a:pt x="1770" y="1137"/>
                  </a:lnTo>
                  <a:lnTo>
                    <a:pt x="1772" y="1139"/>
                  </a:lnTo>
                  <a:lnTo>
                    <a:pt x="1772" y="1141"/>
                  </a:lnTo>
                  <a:lnTo>
                    <a:pt x="1772" y="1143"/>
                  </a:lnTo>
                  <a:lnTo>
                    <a:pt x="1772" y="1145"/>
                  </a:lnTo>
                  <a:lnTo>
                    <a:pt x="1770" y="1145"/>
                  </a:lnTo>
                  <a:lnTo>
                    <a:pt x="1770" y="1147"/>
                  </a:lnTo>
                  <a:lnTo>
                    <a:pt x="1770" y="1149"/>
                  </a:lnTo>
                  <a:lnTo>
                    <a:pt x="1772" y="1149"/>
                  </a:lnTo>
                  <a:lnTo>
                    <a:pt x="1772" y="1150"/>
                  </a:lnTo>
                  <a:lnTo>
                    <a:pt x="1772" y="1152"/>
                  </a:lnTo>
                  <a:lnTo>
                    <a:pt x="1772" y="1154"/>
                  </a:lnTo>
                  <a:lnTo>
                    <a:pt x="1772" y="1158"/>
                  </a:lnTo>
                  <a:lnTo>
                    <a:pt x="1774" y="1158"/>
                  </a:lnTo>
                  <a:lnTo>
                    <a:pt x="1772" y="1160"/>
                  </a:lnTo>
                  <a:lnTo>
                    <a:pt x="1772" y="1162"/>
                  </a:lnTo>
                  <a:lnTo>
                    <a:pt x="1774" y="1162"/>
                  </a:lnTo>
                  <a:lnTo>
                    <a:pt x="1774" y="1164"/>
                  </a:lnTo>
                  <a:lnTo>
                    <a:pt x="1776" y="1166"/>
                  </a:lnTo>
                  <a:lnTo>
                    <a:pt x="1776" y="1168"/>
                  </a:lnTo>
                  <a:lnTo>
                    <a:pt x="1778" y="1168"/>
                  </a:lnTo>
                  <a:lnTo>
                    <a:pt x="1776" y="1168"/>
                  </a:lnTo>
                  <a:lnTo>
                    <a:pt x="1778" y="1172"/>
                  </a:lnTo>
                  <a:lnTo>
                    <a:pt x="1780" y="1176"/>
                  </a:lnTo>
                  <a:lnTo>
                    <a:pt x="1782" y="1178"/>
                  </a:lnTo>
                  <a:lnTo>
                    <a:pt x="1782" y="1180"/>
                  </a:lnTo>
                  <a:lnTo>
                    <a:pt x="1784" y="1182"/>
                  </a:lnTo>
                  <a:lnTo>
                    <a:pt x="1784" y="1184"/>
                  </a:lnTo>
                  <a:lnTo>
                    <a:pt x="1786" y="1184"/>
                  </a:lnTo>
                  <a:lnTo>
                    <a:pt x="1788" y="1188"/>
                  </a:lnTo>
                  <a:lnTo>
                    <a:pt x="1792" y="1190"/>
                  </a:lnTo>
                  <a:lnTo>
                    <a:pt x="1792" y="1192"/>
                  </a:lnTo>
                  <a:lnTo>
                    <a:pt x="1794" y="1194"/>
                  </a:lnTo>
                  <a:lnTo>
                    <a:pt x="1796" y="1196"/>
                  </a:lnTo>
                  <a:lnTo>
                    <a:pt x="1796" y="1200"/>
                  </a:lnTo>
                  <a:lnTo>
                    <a:pt x="1798" y="1200"/>
                  </a:lnTo>
                  <a:lnTo>
                    <a:pt x="1798" y="1202"/>
                  </a:lnTo>
                  <a:lnTo>
                    <a:pt x="1798" y="1204"/>
                  </a:lnTo>
                  <a:lnTo>
                    <a:pt x="1800" y="1204"/>
                  </a:lnTo>
                  <a:lnTo>
                    <a:pt x="1802" y="1204"/>
                  </a:lnTo>
                  <a:lnTo>
                    <a:pt x="1804" y="1204"/>
                  </a:lnTo>
                  <a:lnTo>
                    <a:pt x="1804" y="1206"/>
                  </a:lnTo>
                  <a:lnTo>
                    <a:pt x="1804" y="1208"/>
                  </a:lnTo>
                  <a:lnTo>
                    <a:pt x="1804" y="1210"/>
                  </a:lnTo>
                  <a:lnTo>
                    <a:pt x="1804" y="1212"/>
                  </a:lnTo>
                  <a:lnTo>
                    <a:pt x="1806" y="1212"/>
                  </a:lnTo>
                  <a:lnTo>
                    <a:pt x="1808" y="1212"/>
                  </a:lnTo>
                  <a:lnTo>
                    <a:pt x="1810" y="1212"/>
                  </a:lnTo>
                  <a:lnTo>
                    <a:pt x="1810" y="1214"/>
                  </a:lnTo>
                  <a:lnTo>
                    <a:pt x="1810" y="1216"/>
                  </a:lnTo>
                  <a:lnTo>
                    <a:pt x="1808" y="1216"/>
                  </a:lnTo>
                  <a:lnTo>
                    <a:pt x="1808" y="1217"/>
                  </a:lnTo>
                  <a:lnTo>
                    <a:pt x="1810" y="1217"/>
                  </a:lnTo>
                  <a:lnTo>
                    <a:pt x="1810" y="1219"/>
                  </a:lnTo>
                  <a:lnTo>
                    <a:pt x="1810" y="1221"/>
                  </a:lnTo>
                  <a:lnTo>
                    <a:pt x="1812" y="1221"/>
                  </a:lnTo>
                  <a:lnTo>
                    <a:pt x="1812" y="1223"/>
                  </a:lnTo>
                  <a:lnTo>
                    <a:pt x="1812" y="1225"/>
                  </a:lnTo>
                  <a:lnTo>
                    <a:pt x="1812" y="1227"/>
                  </a:lnTo>
                  <a:lnTo>
                    <a:pt x="1812" y="1229"/>
                  </a:lnTo>
                  <a:lnTo>
                    <a:pt x="1814" y="1229"/>
                  </a:lnTo>
                  <a:lnTo>
                    <a:pt x="1812" y="1231"/>
                  </a:lnTo>
                  <a:lnTo>
                    <a:pt x="1814" y="1231"/>
                  </a:lnTo>
                  <a:lnTo>
                    <a:pt x="1816" y="1231"/>
                  </a:lnTo>
                  <a:lnTo>
                    <a:pt x="1816" y="1233"/>
                  </a:lnTo>
                  <a:lnTo>
                    <a:pt x="1816" y="1235"/>
                  </a:lnTo>
                  <a:lnTo>
                    <a:pt x="1816" y="1237"/>
                  </a:lnTo>
                  <a:lnTo>
                    <a:pt x="1816" y="1239"/>
                  </a:lnTo>
                  <a:lnTo>
                    <a:pt x="1814" y="1239"/>
                  </a:lnTo>
                  <a:lnTo>
                    <a:pt x="1812" y="1239"/>
                  </a:lnTo>
                  <a:lnTo>
                    <a:pt x="1812" y="1241"/>
                  </a:lnTo>
                  <a:lnTo>
                    <a:pt x="1810" y="1241"/>
                  </a:lnTo>
                  <a:lnTo>
                    <a:pt x="1810" y="1243"/>
                  </a:lnTo>
                  <a:lnTo>
                    <a:pt x="1808" y="1243"/>
                  </a:lnTo>
                  <a:lnTo>
                    <a:pt x="1806" y="1243"/>
                  </a:lnTo>
                  <a:lnTo>
                    <a:pt x="1804" y="1243"/>
                  </a:lnTo>
                  <a:lnTo>
                    <a:pt x="1802" y="1243"/>
                  </a:lnTo>
                  <a:lnTo>
                    <a:pt x="1802" y="1241"/>
                  </a:lnTo>
                  <a:lnTo>
                    <a:pt x="1800" y="1241"/>
                  </a:lnTo>
                  <a:lnTo>
                    <a:pt x="1798" y="1241"/>
                  </a:lnTo>
                  <a:lnTo>
                    <a:pt x="1798" y="1243"/>
                  </a:lnTo>
                  <a:lnTo>
                    <a:pt x="1796" y="1243"/>
                  </a:lnTo>
                  <a:lnTo>
                    <a:pt x="1796" y="1245"/>
                  </a:lnTo>
                  <a:lnTo>
                    <a:pt x="1796" y="1247"/>
                  </a:lnTo>
                  <a:lnTo>
                    <a:pt x="1794" y="1247"/>
                  </a:lnTo>
                  <a:lnTo>
                    <a:pt x="1794" y="1249"/>
                  </a:lnTo>
                  <a:lnTo>
                    <a:pt x="1794" y="1251"/>
                  </a:lnTo>
                  <a:lnTo>
                    <a:pt x="1794" y="1253"/>
                  </a:lnTo>
                  <a:lnTo>
                    <a:pt x="1794" y="1255"/>
                  </a:lnTo>
                  <a:lnTo>
                    <a:pt x="1794" y="1257"/>
                  </a:lnTo>
                  <a:lnTo>
                    <a:pt x="1794" y="1259"/>
                  </a:lnTo>
                  <a:lnTo>
                    <a:pt x="1794" y="1261"/>
                  </a:lnTo>
                  <a:lnTo>
                    <a:pt x="1792" y="1261"/>
                  </a:lnTo>
                  <a:lnTo>
                    <a:pt x="1792" y="1263"/>
                  </a:lnTo>
                  <a:lnTo>
                    <a:pt x="1790" y="1263"/>
                  </a:lnTo>
                  <a:lnTo>
                    <a:pt x="1790" y="1265"/>
                  </a:lnTo>
                  <a:lnTo>
                    <a:pt x="1788" y="1265"/>
                  </a:lnTo>
                  <a:lnTo>
                    <a:pt x="1786" y="1265"/>
                  </a:lnTo>
                  <a:lnTo>
                    <a:pt x="1784" y="1265"/>
                  </a:lnTo>
                  <a:lnTo>
                    <a:pt x="1782" y="1265"/>
                  </a:lnTo>
                  <a:lnTo>
                    <a:pt x="1780" y="1265"/>
                  </a:lnTo>
                  <a:lnTo>
                    <a:pt x="1780" y="1263"/>
                  </a:lnTo>
                  <a:lnTo>
                    <a:pt x="1778" y="1265"/>
                  </a:lnTo>
                  <a:lnTo>
                    <a:pt x="1778" y="1263"/>
                  </a:lnTo>
                  <a:lnTo>
                    <a:pt x="1776" y="1263"/>
                  </a:lnTo>
                  <a:lnTo>
                    <a:pt x="1774" y="1263"/>
                  </a:lnTo>
                  <a:lnTo>
                    <a:pt x="1774" y="1261"/>
                  </a:lnTo>
                  <a:lnTo>
                    <a:pt x="1772" y="1261"/>
                  </a:lnTo>
                  <a:lnTo>
                    <a:pt x="1770" y="1261"/>
                  </a:lnTo>
                  <a:lnTo>
                    <a:pt x="1770" y="1259"/>
                  </a:lnTo>
                  <a:lnTo>
                    <a:pt x="1768" y="1259"/>
                  </a:lnTo>
                  <a:lnTo>
                    <a:pt x="1766" y="1259"/>
                  </a:lnTo>
                  <a:lnTo>
                    <a:pt x="1766" y="1261"/>
                  </a:lnTo>
                  <a:lnTo>
                    <a:pt x="1764" y="1261"/>
                  </a:lnTo>
                  <a:lnTo>
                    <a:pt x="1763" y="1261"/>
                  </a:lnTo>
                  <a:lnTo>
                    <a:pt x="1763" y="1263"/>
                  </a:lnTo>
                  <a:lnTo>
                    <a:pt x="1763" y="1265"/>
                  </a:lnTo>
                  <a:lnTo>
                    <a:pt x="1763" y="1267"/>
                  </a:lnTo>
                  <a:lnTo>
                    <a:pt x="1763" y="1269"/>
                  </a:lnTo>
                  <a:lnTo>
                    <a:pt x="1761" y="1269"/>
                  </a:lnTo>
                  <a:lnTo>
                    <a:pt x="1761" y="1271"/>
                  </a:lnTo>
                  <a:lnTo>
                    <a:pt x="1761" y="1273"/>
                  </a:lnTo>
                  <a:lnTo>
                    <a:pt x="1761" y="1275"/>
                  </a:lnTo>
                  <a:lnTo>
                    <a:pt x="1761" y="1277"/>
                  </a:lnTo>
                  <a:lnTo>
                    <a:pt x="1761" y="1279"/>
                  </a:lnTo>
                  <a:lnTo>
                    <a:pt x="1763" y="1279"/>
                  </a:lnTo>
                  <a:lnTo>
                    <a:pt x="1763" y="1281"/>
                  </a:lnTo>
                  <a:lnTo>
                    <a:pt x="1764" y="1281"/>
                  </a:lnTo>
                  <a:lnTo>
                    <a:pt x="1764" y="1283"/>
                  </a:lnTo>
                  <a:lnTo>
                    <a:pt x="1766" y="1283"/>
                  </a:lnTo>
                  <a:lnTo>
                    <a:pt x="1766" y="1284"/>
                  </a:lnTo>
                  <a:lnTo>
                    <a:pt x="1766" y="1286"/>
                  </a:lnTo>
                  <a:lnTo>
                    <a:pt x="1764" y="1286"/>
                  </a:lnTo>
                  <a:lnTo>
                    <a:pt x="1764" y="1288"/>
                  </a:lnTo>
                  <a:lnTo>
                    <a:pt x="1763" y="1288"/>
                  </a:lnTo>
                  <a:lnTo>
                    <a:pt x="1763" y="1286"/>
                  </a:lnTo>
                  <a:lnTo>
                    <a:pt x="1761" y="1286"/>
                  </a:lnTo>
                  <a:lnTo>
                    <a:pt x="1759" y="1284"/>
                  </a:lnTo>
                  <a:lnTo>
                    <a:pt x="1757" y="1283"/>
                  </a:lnTo>
                  <a:lnTo>
                    <a:pt x="1755" y="1283"/>
                  </a:lnTo>
                  <a:lnTo>
                    <a:pt x="1755" y="1281"/>
                  </a:lnTo>
                  <a:lnTo>
                    <a:pt x="1755" y="1279"/>
                  </a:lnTo>
                  <a:lnTo>
                    <a:pt x="1753" y="1279"/>
                  </a:lnTo>
                  <a:lnTo>
                    <a:pt x="1753" y="1277"/>
                  </a:lnTo>
                  <a:lnTo>
                    <a:pt x="1753" y="1275"/>
                  </a:lnTo>
                  <a:lnTo>
                    <a:pt x="1751" y="1275"/>
                  </a:lnTo>
                  <a:lnTo>
                    <a:pt x="1751" y="1273"/>
                  </a:lnTo>
                  <a:lnTo>
                    <a:pt x="1751" y="1271"/>
                  </a:lnTo>
                  <a:lnTo>
                    <a:pt x="1749" y="1271"/>
                  </a:lnTo>
                  <a:lnTo>
                    <a:pt x="1749" y="1269"/>
                  </a:lnTo>
                  <a:lnTo>
                    <a:pt x="1749" y="1267"/>
                  </a:lnTo>
                  <a:lnTo>
                    <a:pt x="1747" y="1265"/>
                  </a:lnTo>
                  <a:lnTo>
                    <a:pt x="1747" y="1263"/>
                  </a:lnTo>
                  <a:lnTo>
                    <a:pt x="1747" y="1261"/>
                  </a:lnTo>
                  <a:lnTo>
                    <a:pt x="1745" y="1259"/>
                  </a:lnTo>
                  <a:lnTo>
                    <a:pt x="1745" y="1257"/>
                  </a:lnTo>
                  <a:lnTo>
                    <a:pt x="1743" y="1255"/>
                  </a:lnTo>
                  <a:lnTo>
                    <a:pt x="1743" y="1251"/>
                  </a:lnTo>
                  <a:lnTo>
                    <a:pt x="1741" y="1249"/>
                  </a:lnTo>
                  <a:lnTo>
                    <a:pt x="1741" y="1247"/>
                  </a:lnTo>
                  <a:lnTo>
                    <a:pt x="1741" y="1245"/>
                  </a:lnTo>
                  <a:lnTo>
                    <a:pt x="1739" y="1243"/>
                  </a:lnTo>
                  <a:lnTo>
                    <a:pt x="1739" y="1241"/>
                  </a:lnTo>
                  <a:lnTo>
                    <a:pt x="1737" y="1239"/>
                  </a:lnTo>
                  <a:lnTo>
                    <a:pt x="1737" y="1237"/>
                  </a:lnTo>
                  <a:lnTo>
                    <a:pt x="1735" y="1237"/>
                  </a:lnTo>
                  <a:lnTo>
                    <a:pt x="1735" y="1235"/>
                  </a:lnTo>
                  <a:lnTo>
                    <a:pt x="1733" y="1235"/>
                  </a:lnTo>
                  <a:lnTo>
                    <a:pt x="1733" y="1233"/>
                  </a:lnTo>
                  <a:lnTo>
                    <a:pt x="1731" y="1233"/>
                  </a:lnTo>
                  <a:lnTo>
                    <a:pt x="1731" y="1231"/>
                  </a:lnTo>
                  <a:lnTo>
                    <a:pt x="1731" y="1229"/>
                  </a:lnTo>
                  <a:lnTo>
                    <a:pt x="1731" y="1227"/>
                  </a:lnTo>
                  <a:lnTo>
                    <a:pt x="1729" y="1227"/>
                  </a:lnTo>
                  <a:lnTo>
                    <a:pt x="1729" y="1225"/>
                  </a:lnTo>
                  <a:lnTo>
                    <a:pt x="1729" y="1223"/>
                  </a:lnTo>
                  <a:lnTo>
                    <a:pt x="1729" y="1221"/>
                  </a:lnTo>
                  <a:lnTo>
                    <a:pt x="1727" y="1221"/>
                  </a:lnTo>
                  <a:lnTo>
                    <a:pt x="1727" y="1219"/>
                  </a:lnTo>
                  <a:lnTo>
                    <a:pt x="1727" y="1217"/>
                  </a:lnTo>
                  <a:lnTo>
                    <a:pt x="1727" y="1216"/>
                  </a:lnTo>
                  <a:lnTo>
                    <a:pt x="1727" y="1214"/>
                  </a:lnTo>
                  <a:lnTo>
                    <a:pt x="1725" y="1214"/>
                  </a:lnTo>
                  <a:lnTo>
                    <a:pt x="1725" y="1212"/>
                  </a:lnTo>
                  <a:lnTo>
                    <a:pt x="1723" y="1210"/>
                  </a:lnTo>
                  <a:lnTo>
                    <a:pt x="1723" y="1208"/>
                  </a:lnTo>
                  <a:lnTo>
                    <a:pt x="1721" y="1208"/>
                  </a:lnTo>
                  <a:lnTo>
                    <a:pt x="1721" y="1206"/>
                  </a:lnTo>
                  <a:lnTo>
                    <a:pt x="1719" y="1206"/>
                  </a:lnTo>
                  <a:lnTo>
                    <a:pt x="1719" y="1204"/>
                  </a:lnTo>
                  <a:lnTo>
                    <a:pt x="1719" y="1202"/>
                  </a:lnTo>
                  <a:lnTo>
                    <a:pt x="1717" y="1202"/>
                  </a:lnTo>
                  <a:lnTo>
                    <a:pt x="1717" y="1200"/>
                  </a:lnTo>
                  <a:lnTo>
                    <a:pt x="1715" y="1200"/>
                  </a:lnTo>
                  <a:lnTo>
                    <a:pt x="1715" y="1198"/>
                  </a:lnTo>
                  <a:lnTo>
                    <a:pt x="1713" y="1198"/>
                  </a:lnTo>
                  <a:lnTo>
                    <a:pt x="1713" y="1196"/>
                  </a:lnTo>
                  <a:lnTo>
                    <a:pt x="1711" y="1194"/>
                  </a:lnTo>
                  <a:lnTo>
                    <a:pt x="1711" y="1192"/>
                  </a:lnTo>
                  <a:lnTo>
                    <a:pt x="1709" y="1192"/>
                  </a:lnTo>
                  <a:lnTo>
                    <a:pt x="1709" y="1190"/>
                  </a:lnTo>
                  <a:lnTo>
                    <a:pt x="1707" y="1188"/>
                  </a:lnTo>
                  <a:lnTo>
                    <a:pt x="1707" y="1186"/>
                  </a:lnTo>
                  <a:lnTo>
                    <a:pt x="1707" y="1184"/>
                  </a:lnTo>
                  <a:lnTo>
                    <a:pt x="1707" y="1182"/>
                  </a:lnTo>
                  <a:lnTo>
                    <a:pt x="1707" y="1180"/>
                  </a:lnTo>
                  <a:lnTo>
                    <a:pt x="1707" y="1178"/>
                  </a:lnTo>
                  <a:lnTo>
                    <a:pt x="1709" y="1178"/>
                  </a:lnTo>
                  <a:lnTo>
                    <a:pt x="1709" y="1176"/>
                  </a:lnTo>
                  <a:lnTo>
                    <a:pt x="1709" y="1174"/>
                  </a:lnTo>
                  <a:lnTo>
                    <a:pt x="1709" y="1172"/>
                  </a:lnTo>
                  <a:lnTo>
                    <a:pt x="1711" y="1172"/>
                  </a:lnTo>
                  <a:lnTo>
                    <a:pt x="1711" y="1170"/>
                  </a:lnTo>
                  <a:lnTo>
                    <a:pt x="1711" y="1168"/>
                  </a:lnTo>
                  <a:lnTo>
                    <a:pt x="1711" y="1166"/>
                  </a:lnTo>
                  <a:lnTo>
                    <a:pt x="1713" y="1166"/>
                  </a:lnTo>
                  <a:lnTo>
                    <a:pt x="1713" y="1164"/>
                  </a:lnTo>
                  <a:lnTo>
                    <a:pt x="1713" y="1162"/>
                  </a:lnTo>
                  <a:lnTo>
                    <a:pt x="1713" y="1160"/>
                  </a:lnTo>
                  <a:lnTo>
                    <a:pt x="1715" y="1158"/>
                  </a:lnTo>
                  <a:lnTo>
                    <a:pt x="1717" y="1156"/>
                  </a:lnTo>
                  <a:lnTo>
                    <a:pt x="1717" y="1154"/>
                  </a:lnTo>
                  <a:lnTo>
                    <a:pt x="1717" y="1152"/>
                  </a:lnTo>
                  <a:lnTo>
                    <a:pt x="1715" y="1152"/>
                  </a:lnTo>
                  <a:lnTo>
                    <a:pt x="1713" y="1152"/>
                  </a:lnTo>
                  <a:lnTo>
                    <a:pt x="1711" y="1152"/>
                  </a:lnTo>
                  <a:lnTo>
                    <a:pt x="1711" y="1150"/>
                  </a:lnTo>
                  <a:lnTo>
                    <a:pt x="1709" y="1150"/>
                  </a:lnTo>
                  <a:lnTo>
                    <a:pt x="1707" y="1150"/>
                  </a:lnTo>
                  <a:lnTo>
                    <a:pt x="1705" y="1150"/>
                  </a:lnTo>
                  <a:lnTo>
                    <a:pt x="1705" y="1149"/>
                  </a:lnTo>
                  <a:lnTo>
                    <a:pt x="1703" y="1149"/>
                  </a:lnTo>
                  <a:lnTo>
                    <a:pt x="1701" y="1149"/>
                  </a:lnTo>
                  <a:lnTo>
                    <a:pt x="1699" y="1147"/>
                  </a:lnTo>
                  <a:lnTo>
                    <a:pt x="1697" y="1147"/>
                  </a:lnTo>
                  <a:lnTo>
                    <a:pt x="1695" y="1147"/>
                  </a:lnTo>
                  <a:lnTo>
                    <a:pt x="1695" y="1145"/>
                  </a:lnTo>
                  <a:lnTo>
                    <a:pt x="1694" y="1145"/>
                  </a:lnTo>
                  <a:lnTo>
                    <a:pt x="1692" y="1145"/>
                  </a:lnTo>
                  <a:lnTo>
                    <a:pt x="1690" y="1145"/>
                  </a:lnTo>
                  <a:lnTo>
                    <a:pt x="1688" y="1143"/>
                  </a:lnTo>
                  <a:lnTo>
                    <a:pt x="1686" y="1143"/>
                  </a:lnTo>
                  <a:lnTo>
                    <a:pt x="1684" y="1143"/>
                  </a:lnTo>
                  <a:lnTo>
                    <a:pt x="1684" y="1141"/>
                  </a:lnTo>
                  <a:lnTo>
                    <a:pt x="1682" y="1141"/>
                  </a:lnTo>
                  <a:lnTo>
                    <a:pt x="1680" y="1139"/>
                  </a:lnTo>
                  <a:lnTo>
                    <a:pt x="1678" y="1139"/>
                  </a:lnTo>
                  <a:lnTo>
                    <a:pt x="1676" y="1139"/>
                  </a:lnTo>
                  <a:lnTo>
                    <a:pt x="1674" y="1139"/>
                  </a:lnTo>
                  <a:lnTo>
                    <a:pt x="1672" y="1139"/>
                  </a:lnTo>
                  <a:lnTo>
                    <a:pt x="1670" y="1139"/>
                  </a:lnTo>
                  <a:lnTo>
                    <a:pt x="1668" y="1139"/>
                  </a:lnTo>
                  <a:lnTo>
                    <a:pt x="1666" y="1139"/>
                  </a:lnTo>
                  <a:lnTo>
                    <a:pt x="1664" y="1137"/>
                  </a:lnTo>
                  <a:lnTo>
                    <a:pt x="1662" y="1135"/>
                  </a:lnTo>
                  <a:lnTo>
                    <a:pt x="1660" y="1133"/>
                  </a:lnTo>
                  <a:lnTo>
                    <a:pt x="1658" y="1133"/>
                  </a:lnTo>
                  <a:lnTo>
                    <a:pt x="1658" y="1131"/>
                  </a:lnTo>
                  <a:lnTo>
                    <a:pt x="1656" y="1131"/>
                  </a:lnTo>
                  <a:lnTo>
                    <a:pt x="1654" y="1129"/>
                  </a:lnTo>
                  <a:lnTo>
                    <a:pt x="1654" y="1127"/>
                  </a:lnTo>
                  <a:lnTo>
                    <a:pt x="1652" y="1127"/>
                  </a:lnTo>
                  <a:lnTo>
                    <a:pt x="1652" y="1125"/>
                  </a:lnTo>
                  <a:lnTo>
                    <a:pt x="1650" y="1123"/>
                  </a:lnTo>
                  <a:lnTo>
                    <a:pt x="1650" y="1121"/>
                  </a:lnTo>
                  <a:lnTo>
                    <a:pt x="1648" y="1121"/>
                  </a:lnTo>
                  <a:lnTo>
                    <a:pt x="1648" y="1119"/>
                  </a:lnTo>
                  <a:lnTo>
                    <a:pt x="1646" y="1117"/>
                  </a:lnTo>
                  <a:lnTo>
                    <a:pt x="1646" y="1115"/>
                  </a:lnTo>
                  <a:lnTo>
                    <a:pt x="1644" y="1113"/>
                  </a:lnTo>
                  <a:lnTo>
                    <a:pt x="1644" y="1111"/>
                  </a:lnTo>
                  <a:lnTo>
                    <a:pt x="1642" y="1109"/>
                  </a:lnTo>
                  <a:lnTo>
                    <a:pt x="1642" y="1107"/>
                  </a:lnTo>
                  <a:lnTo>
                    <a:pt x="1640" y="1107"/>
                  </a:lnTo>
                  <a:lnTo>
                    <a:pt x="1640" y="1105"/>
                  </a:lnTo>
                  <a:lnTo>
                    <a:pt x="1638" y="1105"/>
                  </a:lnTo>
                  <a:lnTo>
                    <a:pt x="1638" y="1103"/>
                  </a:lnTo>
                  <a:lnTo>
                    <a:pt x="1636" y="1101"/>
                  </a:lnTo>
                  <a:lnTo>
                    <a:pt x="1634" y="1101"/>
                  </a:lnTo>
                  <a:lnTo>
                    <a:pt x="1634" y="1099"/>
                  </a:lnTo>
                  <a:lnTo>
                    <a:pt x="1634" y="1097"/>
                  </a:lnTo>
                  <a:lnTo>
                    <a:pt x="1634" y="1095"/>
                  </a:lnTo>
                  <a:lnTo>
                    <a:pt x="1636" y="1095"/>
                  </a:lnTo>
                  <a:lnTo>
                    <a:pt x="1636" y="1093"/>
                  </a:lnTo>
                  <a:lnTo>
                    <a:pt x="1636" y="1091"/>
                  </a:lnTo>
                  <a:lnTo>
                    <a:pt x="1634" y="1091"/>
                  </a:lnTo>
                  <a:lnTo>
                    <a:pt x="1634" y="1089"/>
                  </a:lnTo>
                  <a:lnTo>
                    <a:pt x="1634" y="1087"/>
                  </a:lnTo>
                  <a:lnTo>
                    <a:pt x="1634" y="1085"/>
                  </a:lnTo>
                  <a:lnTo>
                    <a:pt x="1634" y="1083"/>
                  </a:lnTo>
                  <a:lnTo>
                    <a:pt x="1634" y="1081"/>
                  </a:lnTo>
                  <a:lnTo>
                    <a:pt x="1634" y="1080"/>
                  </a:lnTo>
                  <a:lnTo>
                    <a:pt x="1634" y="1078"/>
                  </a:lnTo>
                  <a:lnTo>
                    <a:pt x="1632" y="1078"/>
                  </a:lnTo>
                  <a:lnTo>
                    <a:pt x="1632" y="1076"/>
                  </a:lnTo>
                  <a:lnTo>
                    <a:pt x="1632" y="1074"/>
                  </a:lnTo>
                  <a:lnTo>
                    <a:pt x="1630" y="1072"/>
                  </a:lnTo>
                  <a:lnTo>
                    <a:pt x="1630" y="1070"/>
                  </a:lnTo>
                  <a:lnTo>
                    <a:pt x="1632" y="1070"/>
                  </a:lnTo>
                  <a:lnTo>
                    <a:pt x="1632" y="1068"/>
                  </a:lnTo>
                  <a:lnTo>
                    <a:pt x="1630" y="1070"/>
                  </a:lnTo>
                  <a:lnTo>
                    <a:pt x="1630" y="1068"/>
                  </a:lnTo>
                  <a:lnTo>
                    <a:pt x="1628" y="1066"/>
                  </a:lnTo>
                  <a:lnTo>
                    <a:pt x="1628" y="1064"/>
                  </a:lnTo>
                  <a:lnTo>
                    <a:pt x="1626" y="1062"/>
                  </a:lnTo>
                  <a:lnTo>
                    <a:pt x="1626" y="1060"/>
                  </a:lnTo>
                  <a:lnTo>
                    <a:pt x="1625" y="1060"/>
                  </a:lnTo>
                  <a:lnTo>
                    <a:pt x="1625" y="1058"/>
                  </a:lnTo>
                  <a:lnTo>
                    <a:pt x="1623" y="1058"/>
                  </a:lnTo>
                  <a:lnTo>
                    <a:pt x="1621" y="1058"/>
                  </a:lnTo>
                  <a:lnTo>
                    <a:pt x="1621" y="1056"/>
                  </a:lnTo>
                  <a:lnTo>
                    <a:pt x="1621" y="1054"/>
                  </a:lnTo>
                  <a:lnTo>
                    <a:pt x="1619" y="1054"/>
                  </a:lnTo>
                  <a:lnTo>
                    <a:pt x="1619" y="1052"/>
                  </a:lnTo>
                  <a:lnTo>
                    <a:pt x="1619" y="1050"/>
                  </a:lnTo>
                  <a:lnTo>
                    <a:pt x="1617" y="1050"/>
                  </a:lnTo>
                  <a:lnTo>
                    <a:pt x="1617" y="1048"/>
                  </a:lnTo>
                  <a:lnTo>
                    <a:pt x="1615" y="1048"/>
                  </a:lnTo>
                  <a:lnTo>
                    <a:pt x="1615" y="1046"/>
                  </a:lnTo>
                  <a:lnTo>
                    <a:pt x="1613" y="1046"/>
                  </a:lnTo>
                  <a:lnTo>
                    <a:pt x="1613" y="1044"/>
                  </a:lnTo>
                  <a:lnTo>
                    <a:pt x="1613" y="1042"/>
                  </a:lnTo>
                  <a:lnTo>
                    <a:pt x="1613" y="1040"/>
                  </a:lnTo>
                  <a:lnTo>
                    <a:pt x="1615" y="1040"/>
                  </a:lnTo>
                  <a:lnTo>
                    <a:pt x="1615" y="1038"/>
                  </a:lnTo>
                  <a:lnTo>
                    <a:pt x="1615" y="1036"/>
                  </a:lnTo>
                  <a:lnTo>
                    <a:pt x="1615" y="1034"/>
                  </a:lnTo>
                  <a:lnTo>
                    <a:pt x="1613" y="1034"/>
                  </a:lnTo>
                  <a:lnTo>
                    <a:pt x="1613" y="1032"/>
                  </a:lnTo>
                  <a:lnTo>
                    <a:pt x="1613" y="1030"/>
                  </a:lnTo>
                  <a:lnTo>
                    <a:pt x="1611" y="1030"/>
                  </a:lnTo>
                  <a:lnTo>
                    <a:pt x="1609" y="1030"/>
                  </a:lnTo>
                  <a:lnTo>
                    <a:pt x="1607" y="1030"/>
                  </a:lnTo>
                  <a:lnTo>
                    <a:pt x="1605" y="1030"/>
                  </a:lnTo>
                  <a:lnTo>
                    <a:pt x="1605" y="1028"/>
                  </a:lnTo>
                  <a:lnTo>
                    <a:pt x="1603" y="1028"/>
                  </a:lnTo>
                  <a:lnTo>
                    <a:pt x="1601" y="1028"/>
                  </a:lnTo>
                  <a:lnTo>
                    <a:pt x="1601" y="1030"/>
                  </a:lnTo>
                  <a:lnTo>
                    <a:pt x="1599" y="1030"/>
                  </a:lnTo>
                  <a:lnTo>
                    <a:pt x="1599" y="1032"/>
                  </a:lnTo>
                  <a:lnTo>
                    <a:pt x="1597" y="1032"/>
                  </a:lnTo>
                  <a:lnTo>
                    <a:pt x="1597" y="1034"/>
                  </a:lnTo>
                  <a:lnTo>
                    <a:pt x="1595" y="1034"/>
                  </a:lnTo>
                  <a:lnTo>
                    <a:pt x="1595" y="1036"/>
                  </a:lnTo>
                  <a:lnTo>
                    <a:pt x="1593" y="1036"/>
                  </a:lnTo>
                  <a:lnTo>
                    <a:pt x="1591" y="1036"/>
                  </a:lnTo>
                  <a:lnTo>
                    <a:pt x="1589" y="1036"/>
                  </a:lnTo>
                  <a:lnTo>
                    <a:pt x="1587" y="1036"/>
                  </a:lnTo>
                  <a:lnTo>
                    <a:pt x="1585" y="1036"/>
                  </a:lnTo>
                  <a:lnTo>
                    <a:pt x="1585" y="1038"/>
                  </a:lnTo>
                  <a:lnTo>
                    <a:pt x="1583" y="1038"/>
                  </a:lnTo>
                  <a:lnTo>
                    <a:pt x="1581" y="1038"/>
                  </a:lnTo>
                  <a:lnTo>
                    <a:pt x="1579" y="1038"/>
                  </a:lnTo>
                  <a:lnTo>
                    <a:pt x="1579" y="1036"/>
                  </a:lnTo>
                  <a:lnTo>
                    <a:pt x="1577" y="1038"/>
                  </a:lnTo>
                  <a:lnTo>
                    <a:pt x="1575" y="1038"/>
                  </a:lnTo>
                  <a:lnTo>
                    <a:pt x="1573" y="1038"/>
                  </a:lnTo>
                  <a:lnTo>
                    <a:pt x="1573" y="1040"/>
                  </a:lnTo>
                  <a:lnTo>
                    <a:pt x="1573" y="1042"/>
                  </a:lnTo>
                  <a:lnTo>
                    <a:pt x="1571" y="1042"/>
                  </a:lnTo>
                  <a:lnTo>
                    <a:pt x="1571" y="1044"/>
                  </a:lnTo>
                  <a:lnTo>
                    <a:pt x="1569" y="1044"/>
                  </a:lnTo>
                  <a:lnTo>
                    <a:pt x="1569" y="1046"/>
                  </a:lnTo>
                  <a:lnTo>
                    <a:pt x="1567" y="1046"/>
                  </a:lnTo>
                  <a:lnTo>
                    <a:pt x="1567" y="1048"/>
                  </a:lnTo>
                  <a:lnTo>
                    <a:pt x="1565" y="1048"/>
                  </a:lnTo>
                  <a:lnTo>
                    <a:pt x="1565" y="1050"/>
                  </a:lnTo>
                  <a:lnTo>
                    <a:pt x="1563" y="1050"/>
                  </a:lnTo>
                  <a:lnTo>
                    <a:pt x="1561" y="1050"/>
                  </a:lnTo>
                  <a:lnTo>
                    <a:pt x="1559" y="1050"/>
                  </a:lnTo>
                  <a:lnTo>
                    <a:pt x="1557" y="1050"/>
                  </a:lnTo>
                  <a:lnTo>
                    <a:pt x="1556" y="1050"/>
                  </a:lnTo>
                  <a:lnTo>
                    <a:pt x="1554" y="1050"/>
                  </a:lnTo>
                  <a:lnTo>
                    <a:pt x="1552" y="1050"/>
                  </a:lnTo>
                  <a:lnTo>
                    <a:pt x="1552" y="1048"/>
                  </a:lnTo>
                  <a:lnTo>
                    <a:pt x="1550" y="1048"/>
                  </a:lnTo>
                  <a:lnTo>
                    <a:pt x="1550" y="1046"/>
                  </a:lnTo>
                  <a:lnTo>
                    <a:pt x="1548" y="1046"/>
                  </a:lnTo>
                  <a:lnTo>
                    <a:pt x="1548" y="1044"/>
                  </a:lnTo>
                  <a:lnTo>
                    <a:pt x="1546" y="1044"/>
                  </a:lnTo>
                  <a:lnTo>
                    <a:pt x="1544" y="1044"/>
                  </a:lnTo>
                  <a:lnTo>
                    <a:pt x="1544" y="1046"/>
                  </a:lnTo>
                  <a:lnTo>
                    <a:pt x="1544" y="1048"/>
                  </a:lnTo>
                  <a:lnTo>
                    <a:pt x="1542" y="1048"/>
                  </a:lnTo>
                  <a:lnTo>
                    <a:pt x="1542" y="1050"/>
                  </a:lnTo>
                  <a:lnTo>
                    <a:pt x="1540" y="1050"/>
                  </a:lnTo>
                  <a:lnTo>
                    <a:pt x="1540" y="1052"/>
                  </a:lnTo>
                  <a:lnTo>
                    <a:pt x="1538" y="1052"/>
                  </a:lnTo>
                  <a:lnTo>
                    <a:pt x="1538" y="1054"/>
                  </a:lnTo>
                  <a:lnTo>
                    <a:pt x="1538" y="1056"/>
                  </a:lnTo>
                  <a:lnTo>
                    <a:pt x="1536" y="1056"/>
                  </a:lnTo>
                  <a:lnTo>
                    <a:pt x="1536" y="1058"/>
                  </a:lnTo>
                  <a:lnTo>
                    <a:pt x="1534" y="1058"/>
                  </a:lnTo>
                  <a:lnTo>
                    <a:pt x="1534" y="1060"/>
                  </a:lnTo>
                  <a:lnTo>
                    <a:pt x="1532" y="1060"/>
                  </a:lnTo>
                  <a:lnTo>
                    <a:pt x="1532" y="1062"/>
                  </a:lnTo>
                  <a:lnTo>
                    <a:pt x="1530" y="1062"/>
                  </a:lnTo>
                  <a:lnTo>
                    <a:pt x="1530" y="1064"/>
                  </a:lnTo>
                  <a:lnTo>
                    <a:pt x="1528" y="1064"/>
                  </a:lnTo>
                  <a:lnTo>
                    <a:pt x="1528" y="1066"/>
                  </a:lnTo>
                  <a:lnTo>
                    <a:pt x="1526" y="1066"/>
                  </a:lnTo>
                  <a:lnTo>
                    <a:pt x="1526" y="1068"/>
                  </a:lnTo>
                  <a:lnTo>
                    <a:pt x="1526" y="1070"/>
                  </a:lnTo>
                  <a:lnTo>
                    <a:pt x="1526" y="1072"/>
                  </a:lnTo>
                  <a:lnTo>
                    <a:pt x="1524" y="1074"/>
                  </a:lnTo>
                  <a:lnTo>
                    <a:pt x="1524" y="1076"/>
                  </a:lnTo>
                  <a:lnTo>
                    <a:pt x="1524" y="1078"/>
                  </a:lnTo>
                  <a:lnTo>
                    <a:pt x="1522" y="1078"/>
                  </a:lnTo>
                  <a:lnTo>
                    <a:pt x="1520" y="1078"/>
                  </a:lnTo>
                  <a:lnTo>
                    <a:pt x="1518" y="1078"/>
                  </a:lnTo>
                  <a:lnTo>
                    <a:pt x="1516" y="1078"/>
                  </a:lnTo>
                  <a:lnTo>
                    <a:pt x="1514" y="1078"/>
                  </a:lnTo>
                  <a:lnTo>
                    <a:pt x="1514" y="1076"/>
                  </a:lnTo>
                  <a:lnTo>
                    <a:pt x="1512" y="1076"/>
                  </a:lnTo>
                  <a:lnTo>
                    <a:pt x="1510" y="1076"/>
                  </a:lnTo>
                  <a:lnTo>
                    <a:pt x="1508" y="1078"/>
                  </a:lnTo>
                  <a:lnTo>
                    <a:pt x="1506" y="1078"/>
                  </a:lnTo>
                  <a:lnTo>
                    <a:pt x="1504" y="1078"/>
                  </a:lnTo>
                  <a:lnTo>
                    <a:pt x="1502" y="1078"/>
                  </a:lnTo>
                  <a:lnTo>
                    <a:pt x="1500" y="1078"/>
                  </a:lnTo>
                  <a:lnTo>
                    <a:pt x="1498" y="1078"/>
                  </a:lnTo>
                  <a:lnTo>
                    <a:pt x="1496" y="1078"/>
                  </a:lnTo>
                  <a:lnTo>
                    <a:pt x="1496" y="1076"/>
                  </a:lnTo>
                  <a:lnTo>
                    <a:pt x="1494" y="1076"/>
                  </a:lnTo>
                  <a:lnTo>
                    <a:pt x="1494" y="1074"/>
                  </a:lnTo>
                  <a:lnTo>
                    <a:pt x="1492" y="1074"/>
                  </a:lnTo>
                  <a:lnTo>
                    <a:pt x="1490" y="1074"/>
                  </a:lnTo>
                  <a:lnTo>
                    <a:pt x="1488" y="1074"/>
                  </a:lnTo>
                  <a:lnTo>
                    <a:pt x="1487" y="1074"/>
                  </a:lnTo>
                  <a:lnTo>
                    <a:pt x="1487" y="1076"/>
                  </a:lnTo>
                  <a:lnTo>
                    <a:pt x="1485" y="1076"/>
                  </a:lnTo>
                  <a:lnTo>
                    <a:pt x="1485" y="1078"/>
                  </a:lnTo>
                  <a:lnTo>
                    <a:pt x="1485" y="1080"/>
                  </a:lnTo>
                  <a:lnTo>
                    <a:pt x="1483" y="1080"/>
                  </a:lnTo>
                  <a:lnTo>
                    <a:pt x="1483" y="1081"/>
                  </a:lnTo>
                  <a:lnTo>
                    <a:pt x="1481" y="1081"/>
                  </a:lnTo>
                  <a:lnTo>
                    <a:pt x="1481" y="1083"/>
                  </a:lnTo>
                  <a:lnTo>
                    <a:pt x="1479" y="1083"/>
                  </a:lnTo>
                  <a:lnTo>
                    <a:pt x="1477" y="1083"/>
                  </a:lnTo>
                  <a:lnTo>
                    <a:pt x="1475" y="1083"/>
                  </a:lnTo>
                  <a:lnTo>
                    <a:pt x="1475" y="1081"/>
                  </a:lnTo>
                  <a:lnTo>
                    <a:pt x="1475" y="1080"/>
                  </a:lnTo>
                  <a:lnTo>
                    <a:pt x="1477" y="1080"/>
                  </a:lnTo>
                  <a:lnTo>
                    <a:pt x="1477" y="1078"/>
                  </a:lnTo>
                  <a:lnTo>
                    <a:pt x="1475" y="1078"/>
                  </a:lnTo>
                  <a:lnTo>
                    <a:pt x="1473" y="1078"/>
                  </a:lnTo>
                  <a:lnTo>
                    <a:pt x="1471" y="1078"/>
                  </a:lnTo>
                  <a:lnTo>
                    <a:pt x="1469" y="1078"/>
                  </a:lnTo>
                  <a:lnTo>
                    <a:pt x="1467" y="1078"/>
                  </a:lnTo>
                  <a:lnTo>
                    <a:pt x="1465" y="1078"/>
                  </a:lnTo>
                  <a:lnTo>
                    <a:pt x="1463" y="1078"/>
                  </a:lnTo>
                  <a:lnTo>
                    <a:pt x="1463" y="1080"/>
                  </a:lnTo>
                  <a:lnTo>
                    <a:pt x="1463" y="1081"/>
                  </a:lnTo>
                  <a:lnTo>
                    <a:pt x="1463" y="1083"/>
                  </a:lnTo>
                  <a:lnTo>
                    <a:pt x="1465" y="1083"/>
                  </a:lnTo>
                  <a:lnTo>
                    <a:pt x="1465" y="1085"/>
                  </a:lnTo>
                  <a:lnTo>
                    <a:pt x="1467" y="1085"/>
                  </a:lnTo>
                  <a:lnTo>
                    <a:pt x="1469" y="1085"/>
                  </a:lnTo>
                  <a:lnTo>
                    <a:pt x="1471" y="1085"/>
                  </a:lnTo>
                  <a:lnTo>
                    <a:pt x="1473" y="1085"/>
                  </a:lnTo>
                  <a:lnTo>
                    <a:pt x="1473" y="1087"/>
                  </a:lnTo>
                  <a:lnTo>
                    <a:pt x="1475" y="1087"/>
                  </a:lnTo>
                  <a:lnTo>
                    <a:pt x="1475" y="1089"/>
                  </a:lnTo>
                  <a:lnTo>
                    <a:pt x="1475" y="1091"/>
                  </a:lnTo>
                  <a:lnTo>
                    <a:pt x="1473" y="1091"/>
                  </a:lnTo>
                  <a:lnTo>
                    <a:pt x="1471" y="1093"/>
                  </a:lnTo>
                  <a:lnTo>
                    <a:pt x="1471" y="1095"/>
                  </a:lnTo>
                  <a:lnTo>
                    <a:pt x="1471" y="1097"/>
                  </a:lnTo>
                  <a:lnTo>
                    <a:pt x="1471" y="1099"/>
                  </a:lnTo>
                  <a:lnTo>
                    <a:pt x="1471" y="1101"/>
                  </a:lnTo>
                  <a:lnTo>
                    <a:pt x="1471" y="1103"/>
                  </a:lnTo>
                  <a:lnTo>
                    <a:pt x="1469" y="1103"/>
                  </a:lnTo>
                  <a:lnTo>
                    <a:pt x="1469" y="1105"/>
                  </a:lnTo>
                  <a:lnTo>
                    <a:pt x="1467" y="1105"/>
                  </a:lnTo>
                  <a:lnTo>
                    <a:pt x="1465" y="1105"/>
                  </a:lnTo>
                  <a:lnTo>
                    <a:pt x="1465" y="1107"/>
                  </a:lnTo>
                  <a:lnTo>
                    <a:pt x="1463" y="1107"/>
                  </a:lnTo>
                  <a:lnTo>
                    <a:pt x="1463" y="1109"/>
                  </a:lnTo>
                  <a:lnTo>
                    <a:pt x="1463" y="1111"/>
                  </a:lnTo>
                  <a:lnTo>
                    <a:pt x="1461" y="1111"/>
                  </a:lnTo>
                  <a:lnTo>
                    <a:pt x="1463" y="1111"/>
                  </a:lnTo>
                  <a:lnTo>
                    <a:pt x="1461" y="1111"/>
                  </a:lnTo>
                  <a:lnTo>
                    <a:pt x="1461" y="1113"/>
                  </a:lnTo>
                  <a:lnTo>
                    <a:pt x="1463" y="1113"/>
                  </a:lnTo>
                  <a:lnTo>
                    <a:pt x="1463" y="1115"/>
                  </a:lnTo>
                  <a:lnTo>
                    <a:pt x="1463" y="1117"/>
                  </a:lnTo>
                  <a:lnTo>
                    <a:pt x="1463" y="1119"/>
                  </a:lnTo>
                  <a:lnTo>
                    <a:pt x="1463" y="1123"/>
                  </a:lnTo>
                  <a:lnTo>
                    <a:pt x="1461" y="1125"/>
                  </a:lnTo>
                  <a:lnTo>
                    <a:pt x="1459" y="1125"/>
                  </a:lnTo>
                  <a:lnTo>
                    <a:pt x="1459" y="1127"/>
                  </a:lnTo>
                  <a:lnTo>
                    <a:pt x="1457" y="1127"/>
                  </a:lnTo>
                  <a:lnTo>
                    <a:pt x="1457" y="1129"/>
                  </a:lnTo>
                  <a:lnTo>
                    <a:pt x="1455" y="1129"/>
                  </a:lnTo>
                  <a:lnTo>
                    <a:pt x="1455" y="1131"/>
                  </a:lnTo>
                  <a:lnTo>
                    <a:pt x="1453" y="1131"/>
                  </a:lnTo>
                  <a:lnTo>
                    <a:pt x="1451" y="1131"/>
                  </a:lnTo>
                  <a:lnTo>
                    <a:pt x="1449" y="1131"/>
                  </a:lnTo>
                  <a:lnTo>
                    <a:pt x="1447" y="1131"/>
                  </a:lnTo>
                  <a:lnTo>
                    <a:pt x="1445" y="1131"/>
                  </a:lnTo>
                  <a:lnTo>
                    <a:pt x="1445" y="1133"/>
                  </a:lnTo>
                  <a:lnTo>
                    <a:pt x="1443" y="1133"/>
                  </a:lnTo>
                  <a:lnTo>
                    <a:pt x="1441" y="1133"/>
                  </a:lnTo>
                  <a:lnTo>
                    <a:pt x="1439" y="1133"/>
                  </a:lnTo>
                  <a:lnTo>
                    <a:pt x="1437" y="1133"/>
                  </a:lnTo>
                  <a:lnTo>
                    <a:pt x="1435" y="1133"/>
                  </a:lnTo>
                  <a:lnTo>
                    <a:pt x="1435" y="1135"/>
                  </a:lnTo>
                  <a:lnTo>
                    <a:pt x="1433" y="1135"/>
                  </a:lnTo>
                  <a:lnTo>
                    <a:pt x="1433" y="1137"/>
                  </a:lnTo>
                  <a:lnTo>
                    <a:pt x="1433" y="1139"/>
                  </a:lnTo>
                  <a:lnTo>
                    <a:pt x="1431" y="1139"/>
                  </a:lnTo>
                  <a:lnTo>
                    <a:pt x="1431" y="1141"/>
                  </a:lnTo>
                  <a:lnTo>
                    <a:pt x="1431" y="1143"/>
                  </a:lnTo>
                  <a:lnTo>
                    <a:pt x="1431" y="1145"/>
                  </a:lnTo>
                  <a:lnTo>
                    <a:pt x="1431" y="1147"/>
                  </a:lnTo>
                  <a:lnTo>
                    <a:pt x="1431" y="1149"/>
                  </a:lnTo>
                  <a:lnTo>
                    <a:pt x="1429" y="1149"/>
                  </a:lnTo>
                  <a:lnTo>
                    <a:pt x="1429" y="1150"/>
                  </a:lnTo>
                  <a:lnTo>
                    <a:pt x="1429" y="1152"/>
                  </a:lnTo>
                  <a:lnTo>
                    <a:pt x="1429" y="1154"/>
                  </a:lnTo>
                  <a:lnTo>
                    <a:pt x="1429" y="1156"/>
                  </a:lnTo>
                  <a:lnTo>
                    <a:pt x="1429" y="1158"/>
                  </a:lnTo>
                  <a:lnTo>
                    <a:pt x="1427" y="1158"/>
                  </a:lnTo>
                  <a:lnTo>
                    <a:pt x="1427" y="1160"/>
                  </a:lnTo>
                  <a:lnTo>
                    <a:pt x="1427" y="1162"/>
                  </a:lnTo>
                  <a:lnTo>
                    <a:pt x="1425" y="1162"/>
                  </a:lnTo>
                  <a:lnTo>
                    <a:pt x="1425" y="1164"/>
                  </a:lnTo>
                  <a:lnTo>
                    <a:pt x="1423" y="1164"/>
                  </a:lnTo>
                  <a:lnTo>
                    <a:pt x="1423" y="1166"/>
                  </a:lnTo>
                  <a:lnTo>
                    <a:pt x="1421" y="1166"/>
                  </a:lnTo>
                  <a:lnTo>
                    <a:pt x="1419" y="1166"/>
                  </a:lnTo>
                  <a:lnTo>
                    <a:pt x="1419" y="1168"/>
                  </a:lnTo>
                  <a:lnTo>
                    <a:pt x="1418" y="1168"/>
                  </a:lnTo>
                  <a:lnTo>
                    <a:pt x="1416" y="1168"/>
                  </a:lnTo>
                  <a:lnTo>
                    <a:pt x="1414" y="1170"/>
                  </a:lnTo>
                  <a:lnTo>
                    <a:pt x="1414" y="1172"/>
                  </a:lnTo>
                  <a:lnTo>
                    <a:pt x="1412" y="1172"/>
                  </a:lnTo>
                  <a:lnTo>
                    <a:pt x="1410" y="1172"/>
                  </a:lnTo>
                  <a:lnTo>
                    <a:pt x="1410" y="1174"/>
                  </a:lnTo>
                  <a:lnTo>
                    <a:pt x="1408" y="1174"/>
                  </a:lnTo>
                  <a:lnTo>
                    <a:pt x="1408" y="1176"/>
                  </a:lnTo>
                  <a:lnTo>
                    <a:pt x="1408" y="1178"/>
                  </a:lnTo>
                  <a:lnTo>
                    <a:pt x="1406" y="1178"/>
                  </a:lnTo>
                  <a:lnTo>
                    <a:pt x="1406" y="1180"/>
                  </a:lnTo>
                  <a:lnTo>
                    <a:pt x="1406" y="1182"/>
                  </a:lnTo>
                  <a:lnTo>
                    <a:pt x="1406" y="1184"/>
                  </a:lnTo>
                  <a:lnTo>
                    <a:pt x="1404" y="1188"/>
                  </a:lnTo>
                  <a:lnTo>
                    <a:pt x="1402" y="1192"/>
                  </a:lnTo>
                  <a:lnTo>
                    <a:pt x="1400" y="1196"/>
                  </a:lnTo>
                  <a:lnTo>
                    <a:pt x="1398" y="1200"/>
                  </a:lnTo>
                  <a:lnTo>
                    <a:pt x="1396" y="1202"/>
                  </a:lnTo>
                  <a:lnTo>
                    <a:pt x="1394" y="1202"/>
                  </a:lnTo>
                  <a:lnTo>
                    <a:pt x="1392" y="1204"/>
                  </a:lnTo>
                  <a:lnTo>
                    <a:pt x="1390" y="1204"/>
                  </a:lnTo>
                  <a:lnTo>
                    <a:pt x="1388" y="1204"/>
                  </a:lnTo>
                  <a:lnTo>
                    <a:pt x="1386" y="1204"/>
                  </a:lnTo>
                  <a:lnTo>
                    <a:pt x="1384" y="1204"/>
                  </a:lnTo>
                  <a:lnTo>
                    <a:pt x="1382" y="1204"/>
                  </a:lnTo>
                  <a:lnTo>
                    <a:pt x="1382" y="1206"/>
                  </a:lnTo>
                  <a:lnTo>
                    <a:pt x="1380" y="1206"/>
                  </a:lnTo>
                  <a:lnTo>
                    <a:pt x="1378" y="1206"/>
                  </a:lnTo>
                  <a:lnTo>
                    <a:pt x="1376" y="1206"/>
                  </a:lnTo>
                  <a:lnTo>
                    <a:pt x="1374" y="1208"/>
                  </a:lnTo>
                  <a:lnTo>
                    <a:pt x="1372" y="1208"/>
                  </a:lnTo>
                  <a:lnTo>
                    <a:pt x="1370" y="1208"/>
                  </a:lnTo>
                  <a:lnTo>
                    <a:pt x="1368" y="1210"/>
                  </a:lnTo>
                  <a:lnTo>
                    <a:pt x="1366" y="1210"/>
                  </a:lnTo>
                  <a:lnTo>
                    <a:pt x="1360" y="1216"/>
                  </a:lnTo>
                  <a:lnTo>
                    <a:pt x="1358" y="1216"/>
                  </a:lnTo>
                  <a:lnTo>
                    <a:pt x="1358" y="1217"/>
                  </a:lnTo>
                  <a:lnTo>
                    <a:pt x="1358" y="1219"/>
                  </a:lnTo>
                  <a:lnTo>
                    <a:pt x="1356" y="1221"/>
                  </a:lnTo>
                  <a:lnTo>
                    <a:pt x="1356" y="1223"/>
                  </a:lnTo>
                  <a:lnTo>
                    <a:pt x="1356" y="1225"/>
                  </a:lnTo>
                  <a:lnTo>
                    <a:pt x="1358" y="1225"/>
                  </a:lnTo>
                  <a:lnTo>
                    <a:pt x="1358" y="1227"/>
                  </a:lnTo>
                  <a:lnTo>
                    <a:pt x="1358" y="1229"/>
                  </a:lnTo>
                  <a:lnTo>
                    <a:pt x="1360" y="1231"/>
                  </a:lnTo>
                  <a:lnTo>
                    <a:pt x="1360" y="1233"/>
                  </a:lnTo>
                  <a:lnTo>
                    <a:pt x="1362" y="1233"/>
                  </a:lnTo>
                  <a:lnTo>
                    <a:pt x="1362" y="1235"/>
                  </a:lnTo>
                  <a:lnTo>
                    <a:pt x="1362" y="1237"/>
                  </a:lnTo>
                  <a:lnTo>
                    <a:pt x="1364" y="1239"/>
                  </a:lnTo>
                  <a:lnTo>
                    <a:pt x="1364" y="1241"/>
                  </a:lnTo>
                  <a:lnTo>
                    <a:pt x="1362" y="1241"/>
                  </a:lnTo>
                  <a:lnTo>
                    <a:pt x="1358" y="1243"/>
                  </a:lnTo>
                  <a:lnTo>
                    <a:pt x="1356" y="1243"/>
                  </a:lnTo>
                  <a:lnTo>
                    <a:pt x="1354" y="1241"/>
                  </a:lnTo>
                  <a:lnTo>
                    <a:pt x="1352" y="1241"/>
                  </a:lnTo>
                  <a:lnTo>
                    <a:pt x="1350" y="1241"/>
                  </a:lnTo>
                  <a:lnTo>
                    <a:pt x="1349" y="1241"/>
                  </a:lnTo>
                  <a:lnTo>
                    <a:pt x="1347" y="1241"/>
                  </a:lnTo>
                  <a:lnTo>
                    <a:pt x="1343" y="1241"/>
                  </a:lnTo>
                  <a:lnTo>
                    <a:pt x="1341" y="1241"/>
                  </a:lnTo>
                  <a:lnTo>
                    <a:pt x="1339" y="1241"/>
                  </a:lnTo>
                  <a:lnTo>
                    <a:pt x="1337" y="1241"/>
                  </a:lnTo>
                  <a:lnTo>
                    <a:pt x="1337" y="1239"/>
                  </a:lnTo>
                  <a:lnTo>
                    <a:pt x="1335" y="1239"/>
                  </a:lnTo>
                  <a:lnTo>
                    <a:pt x="1333" y="1239"/>
                  </a:lnTo>
                  <a:lnTo>
                    <a:pt x="1331" y="1239"/>
                  </a:lnTo>
                  <a:lnTo>
                    <a:pt x="1329" y="1239"/>
                  </a:lnTo>
                  <a:lnTo>
                    <a:pt x="1327" y="1239"/>
                  </a:lnTo>
                  <a:lnTo>
                    <a:pt x="1325" y="1237"/>
                  </a:lnTo>
                  <a:lnTo>
                    <a:pt x="1323" y="1237"/>
                  </a:lnTo>
                  <a:lnTo>
                    <a:pt x="1321" y="1237"/>
                  </a:lnTo>
                  <a:lnTo>
                    <a:pt x="1319" y="1237"/>
                  </a:lnTo>
                  <a:lnTo>
                    <a:pt x="1317" y="1237"/>
                  </a:lnTo>
                  <a:lnTo>
                    <a:pt x="1317" y="1235"/>
                  </a:lnTo>
                  <a:lnTo>
                    <a:pt x="1315" y="1235"/>
                  </a:lnTo>
                  <a:lnTo>
                    <a:pt x="1313" y="1235"/>
                  </a:lnTo>
                  <a:lnTo>
                    <a:pt x="1311" y="1235"/>
                  </a:lnTo>
                  <a:lnTo>
                    <a:pt x="1309" y="1235"/>
                  </a:lnTo>
                  <a:lnTo>
                    <a:pt x="1307" y="1235"/>
                  </a:lnTo>
                  <a:lnTo>
                    <a:pt x="1305" y="1235"/>
                  </a:lnTo>
                  <a:lnTo>
                    <a:pt x="1303" y="1235"/>
                  </a:lnTo>
                  <a:lnTo>
                    <a:pt x="1303" y="1233"/>
                  </a:lnTo>
                  <a:lnTo>
                    <a:pt x="1301" y="1233"/>
                  </a:lnTo>
                  <a:lnTo>
                    <a:pt x="1299" y="1235"/>
                  </a:lnTo>
                  <a:lnTo>
                    <a:pt x="1297" y="1235"/>
                  </a:lnTo>
                  <a:lnTo>
                    <a:pt x="1295" y="1235"/>
                  </a:lnTo>
                  <a:lnTo>
                    <a:pt x="1293" y="1235"/>
                  </a:lnTo>
                  <a:lnTo>
                    <a:pt x="1291" y="1235"/>
                  </a:lnTo>
                  <a:lnTo>
                    <a:pt x="1289" y="1235"/>
                  </a:lnTo>
                  <a:lnTo>
                    <a:pt x="1289" y="1233"/>
                  </a:lnTo>
                  <a:lnTo>
                    <a:pt x="1287" y="1233"/>
                  </a:lnTo>
                  <a:lnTo>
                    <a:pt x="1287" y="1235"/>
                  </a:lnTo>
                  <a:lnTo>
                    <a:pt x="1285" y="1235"/>
                  </a:lnTo>
                  <a:lnTo>
                    <a:pt x="1285" y="1237"/>
                  </a:lnTo>
                  <a:lnTo>
                    <a:pt x="1283" y="1237"/>
                  </a:lnTo>
                  <a:lnTo>
                    <a:pt x="1281" y="1239"/>
                  </a:lnTo>
                  <a:lnTo>
                    <a:pt x="1280" y="1241"/>
                  </a:lnTo>
                  <a:lnTo>
                    <a:pt x="1278" y="1243"/>
                  </a:lnTo>
                  <a:lnTo>
                    <a:pt x="1276" y="1241"/>
                  </a:lnTo>
                  <a:lnTo>
                    <a:pt x="1274" y="1239"/>
                  </a:lnTo>
                  <a:lnTo>
                    <a:pt x="1272" y="1239"/>
                  </a:lnTo>
                  <a:lnTo>
                    <a:pt x="1270" y="1239"/>
                  </a:lnTo>
                  <a:lnTo>
                    <a:pt x="1270" y="1237"/>
                  </a:lnTo>
                  <a:lnTo>
                    <a:pt x="1268" y="1237"/>
                  </a:lnTo>
                  <a:lnTo>
                    <a:pt x="1266" y="1235"/>
                  </a:lnTo>
                  <a:lnTo>
                    <a:pt x="1266" y="1237"/>
                  </a:lnTo>
                  <a:lnTo>
                    <a:pt x="1264" y="1235"/>
                  </a:lnTo>
                  <a:lnTo>
                    <a:pt x="1262" y="1235"/>
                  </a:lnTo>
                  <a:lnTo>
                    <a:pt x="1260" y="1233"/>
                  </a:lnTo>
                  <a:lnTo>
                    <a:pt x="1260" y="1231"/>
                  </a:lnTo>
                  <a:lnTo>
                    <a:pt x="1258" y="1231"/>
                  </a:lnTo>
                  <a:lnTo>
                    <a:pt x="1260" y="1231"/>
                  </a:lnTo>
                  <a:lnTo>
                    <a:pt x="1260" y="1229"/>
                  </a:lnTo>
                  <a:lnTo>
                    <a:pt x="1258" y="1229"/>
                  </a:lnTo>
                  <a:lnTo>
                    <a:pt x="1258" y="1227"/>
                  </a:lnTo>
                  <a:lnTo>
                    <a:pt x="1256" y="1227"/>
                  </a:lnTo>
                  <a:lnTo>
                    <a:pt x="1254" y="1227"/>
                  </a:lnTo>
                  <a:lnTo>
                    <a:pt x="1254" y="1225"/>
                  </a:lnTo>
                  <a:lnTo>
                    <a:pt x="1252" y="1225"/>
                  </a:lnTo>
                  <a:lnTo>
                    <a:pt x="1252" y="1223"/>
                  </a:lnTo>
                  <a:lnTo>
                    <a:pt x="1252" y="1221"/>
                  </a:lnTo>
                  <a:lnTo>
                    <a:pt x="1250" y="1221"/>
                  </a:lnTo>
                  <a:lnTo>
                    <a:pt x="1248" y="1221"/>
                  </a:lnTo>
                  <a:lnTo>
                    <a:pt x="1248" y="1219"/>
                  </a:lnTo>
                  <a:lnTo>
                    <a:pt x="1246" y="1219"/>
                  </a:lnTo>
                  <a:lnTo>
                    <a:pt x="1244" y="1219"/>
                  </a:lnTo>
                  <a:lnTo>
                    <a:pt x="1242" y="1219"/>
                  </a:lnTo>
                  <a:lnTo>
                    <a:pt x="1240" y="1221"/>
                  </a:lnTo>
                  <a:lnTo>
                    <a:pt x="1238" y="1221"/>
                  </a:lnTo>
                  <a:lnTo>
                    <a:pt x="1236" y="1221"/>
                  </a:lnTo>
                  <a:lnTo>
                    <a:pt x="1232" y="1221"/>
                  </a:lnTo>
                  <a:lnTo>
                    <a:pt x="1228" y="1221"/>
                  </a:lnTo>
                  <a:lnTo>
                    <a:pt x="1226" y="1221"/>
                  </a:lnTo>
                  <a:lnTo>
                    <a:pt x="1222" y="1219"/>
                  </a:lnTo>
                  <a:lnTo>
                    <a:pt x="1220" y="1219"/>
                  </a:lnTo>
                  <a:lnTo>
                    <a:pt x="1220" y="1217"/>
                  </a:lnTo>
                  <a:lnTo>
                    <a:pt x="1218" y="1217"/>
                  </a:lnTo>
                  <a:lnTo>
                    <a:pt x="1218" y="1216"/>
                  </a:lnTo>
                  <a:lnTo>
                    <a:pt x="1216" y="1216"/>
                  </a:lnTo>
                  <a:lnTo>
                    <a:pt x="1212" y="1216"/>
                  </a:lnTo>
                  <a:lnTo>
                    <a:pt x="1211" y="1216"/>
                  </a:lnTo>
                  <a:lnTo>
                    <a:pt x="1207" y="1214"/>
                  </a:lnTo>
                  <a:lnTo>
                    <a:pt x="1203" y="1214"/>
                  </a:lnTo>
                  <a:lnTo>
                    <a:pt x="1201" y="1214"/>
                  </a:lnTo>
                  <a:lnTo>
                    <a:pt x="1199" y="1214"/>
                  </a:lnTo>
                  <a:lnTo>
                    <a:pt x="1197" y="1212"/>
                  </a:lnTo>
                  <a:lnTo>
                    <a:pt x="1195" y="1214"/>
                  </a:lnTo>
                  <a:lnTo>
                    <a:pt x="1193" y="1214"/>
                  </a:lnTo>
                  <a:lnTo>
                    <a:pt x="1193" y="1216"/>
                  </a:lnTo>
                  <a:lnTo>
                    <a:pt x="1191" y="1216"/>
                  </a:lnTo>
                  <a:lnTo>
                    <a:pt x="1189" y="1216"/>
                  </a:lnTo>
                  <a:lnTo>
                    <a:pt x="1187" y="1216"/>
                  </a:lnTo>
                  <a:lnTo>
                    <a:pt x="1187" y="1217"/>
                  </a:lnTo>
                  <a:lnTo>
                    <a:pt x="1185" y="1217"/>
                  </a:lnTo>
                  <a:lnTo>
                    <a:pt x="1185" y="1219"/>
                  </a:lnTo>
                  <a:lnTo>
                    <a:pt x="1183" y="1219"/>
                  </a:lnTo>
                  <a:lnTo>
                    <a:pt x="1181" y="1219"/>
                  </a:lnTo>
                  <a:lnTo>
                    <a:pt x="1179" y="1219"/>
                  </a:lnTo>
                  <a:lnTo>
                    <a:pt x="1177" y="1221"/>
                  </a:lnTo>
                  <a:lnTo>
                    <a:pt x="1175" y="1221"/>
                  </a:lnTo>
                  <a:lnTo>
                    <a:pt x="1173" y="1221"/>
                  </a:lnTo>
                  <a:lnTo>
                    <a:pt x="1169" y="1223"/>
                  </a:lnTo>
                  <a:lnTo>
                    <a:pt x="1167" y="1223"/>
                  </a:lnTo>
                  <a:lnTo>
                    <a:pt x="1165" y="1225"/>
                  </a:lnTo>
                  <a:lnTo>
                    <a:pt x="1163" y="1225"/>
                  </a:lnTo>
                  <a:lnTo>
                    <a:pt x="1161" y="1225"/>
                  </a:lnTo>
                  <a:lnTo>
                    <a:pt x="1157" y="1225"/>
                  </a:lnTo>
                  <a:lnTo>
                    <a:pt x="1155" y="1225"/>
                  </a:lnTo>
                  <a:lnTo>
                    <a:pt x="1153" y="1223"/>
                  </a:lnTo>
                  <a:lnTo>
                    <a:pt x="1151" y="1223"/>
                  </a:lnTo>
                  <a:lnTo>
                    <a:pt x="1151" y="1221"/>
                  </a:lnTo>
                  <a:lnTo>
                    <a:pt x="1149" y="1221"/>
                  </a:lnTo>
                  <a:lnTo>
                    <a:pt x="1147" y="1221"/>
                  </a:lnTo>
                  <a:lnTo>
                    <a:pt x="1145" y="1219"/>
                  </a:lnTo>
                  <a:lnTo>
                    <a:pt x="1143" y="1219"/>
                  </a:lnTo>
                  <a:lnTo>
                    <a:pt x="1145" y="1219"/>
                  </a:lnTo>
                  <a:lnTo>
                    <a:pt x="1145" y="1217"/>
                  </a:lnTo>
                  <a:lnTo>
                    <a:pt x="1143" y="1217"/>
                  </a:lnTo>
                  <a:lnTo>
                    <a:pt x="1142" y="1217"/>
                  </a:lnTo>
                  <a:lnTo>
                    <a:pt x="1142" y="1216"/>
                  </a:lnTo>
                  <a:lnTo>
                    <a:pt x="1140" y="1216"/>
                  </a:lnTo>
                  <a:lnTo>
                    <a:pt x="1138" y="1216"/>
                  </a:lnTo>
                  <a:lnTo>
                    <a:pt x="1136" y="1216"/>
                  </a:lnTo>
                  <a:lnTo>
                    <a:pt x="1134" y="1214"/>
                  </a:lnTo>
                  <a:lnTo>
                    <a:pt x="1134" y="1212"/>
                  </a:lnTo>
                  <a:lnTo>
                    <a:pt x="1132" y="1212"/>
                  </a:lnTo>
                  <a:lnTo>
                    <a:pt x="1130" y="1212"/>
                  </a:lnTo>
                  <a:lnTo>
                    <a:pt x="1130" y="1210"/>
                  </a:lnTo>
                  <a:lnTo>
                    <a:pt x="1128" y="1210"/>
                  </a:lnTo>
                  <a:lnTo>
                    <a:pt x="1126" y="1210"/>
                  </a:lnTo>
                  <a:lnTo>
                    <a:pt x="1124" y="1210"/>
                  </a:lnTo>
                  <a:lnTo>
                    <a:pt x="1122" y="1210"/>
                  </a:lnTo>
                  <a:lnTo>
                    <a:pt x="1120" y="1210"/>
                  </a:lnTo>
                  <a:lnTo>
                    <a:pt x="1118" y="1210"/>
                  </a:lnTo>
                  <a:lnTo>
                    <a:pt x="1116" y="1210"/>
                  </a:lnTo>
                  <a:lnTo>
                    <a:pt x="1116" y="1208"/>
                  </a:lnTo>
                  <a:lnTo>
                    <a:pt x="1114" y="1208"/>
                  </a:lnTo>
                  <a:lnTo>
                    <a:pt x="1112" y="1208"/>
                  </a:lnTo>
                  <a:lnTo>
                    <a:pt x="1110" y="1206"/>
                  </a:lnTo>
                  <a:lnTo>
                    <a:pt x="1108" y="1206"/>
                  </a:lnTo>
                  <a:lnTo>
                    <a:pt x="1106" y="1206"/>
                  </a:lnTo>
                  <a:lnTo>
                    <a:pt x="1106" y="1204"/>
                  </a:lnTo>
                  <a:lnTo>
                    <a:pt x="1104" y="1204"/>
                  </a:lnTo>
                  <a:lnTo>
                    <a:pt x="1102" y="1202"/>
                  </a:lnTo>
                  <a:lnTo>
                    <a:pt x="1100" y="1200"/>
                  </a:lnTo>
                  <a:lnTo>
                    <a:pt x="1098" y="1198"/>
                  </a:lnTo>
                  <a:lnTo>
                    <a:pt x="1096" y="1198"/>
                  </a:lnTo>
                  <a:lnTo>
                    <a:pt x="1096" y="1196"/>
                  </a:lnTo>
                  <a:lnTo>
                    <a:pt x="1094" y="1196"/>
                  </a:lnTo>
                  <a:lnTo>
                    <a:pt x="1092" y="1194"/>
                  </a:lnTo>
                  <a:lnTo>
                    <a:pt x="1090" y="1192"/>
                  </a:lnTo>
                  <a:lnTo>
                    <a:pt x="1088" y="1190"/>
                  </a:lnTo>
                  <a:lnTo>
                    <a:pt x="1088" y="1188"/>
                  </a:lnTo>
                  <a:lnTo>
                    <a:pt x="1086" y="1188"/>
                  </a:lnTo>
                  <a:lnTo>
                    <a:pt x="1084" y="1186"/>
                  </a:lnTo>
                  <a:lnTo>
                    <a:pt x="1084" y="1184"/>
                  </a:lnTo>
                  <a:lnTo>
                    <a:pt x="1082" y="1184"/>
                  </a:lnTo>
                  <a:lnTo>
                    <a:pt x="1082" y="1182"/>
                  </a:lnTo>
                  <a:lnTo>
                    <a:pt x="1080" y="1182"/>
                  </a:lnTo>
                  <a:lnTo>
                    <a:pt x="1082" y="1180"/>
                  </a:lnTo>
                  <a:lnTo>
                    <a:pt x="1080" y="1178"/>
                  </a:lnTo>
                  <a:lnTo>
                    <a:pt x="1078" y="1176"/>
                  </a:lnTo>
                  <a:lnTo>
                    <a:pt x="1076" y="1176"/>
                  </a:lnTo>
                  <a:lnTo>
                    <a:pt x="1074" y="1176"/>
                  </a:lnTo>
                  <a:lnTo>
                    <a:pt x="1073" y="1174"/>
                  </a:lnTo>
                  <a:lnTo>
                    <a:pt x="1073" y="1172"/>
                  </a:lnTo>
                  <a:lnTo>
                    <a:pt x="1071" y="1172"/>
                  </a:lnTo>
                  <a:lnTo>
                    <a:pt x="1071" y="1170"/>
                  </a:lnTo>
                  <a:lnTo>
                    <a:pt x="1069" y="1170"/>
                  </a:lnTo>
                  <a:lnTo>
                    <a:pt x="1067" y="1170"/>
                  </a:lnTo>
                  <a:lnTo>
                    <a:pt x="1065" y="1170"/>
                  </a:lnTo>
                  <a:lnTo>
                    <a:pt x="1065" y="1168"/>
                  </a:lnTo>
                  <a:lnTo>
                    <a:pt x="1063" y="1166"/>
                  </a:lnTo>
                  <a:lnTo>
                    <a:pt x="1061" y="1166"/>
                  </a:lnTo>
                  <a:lnTo>
                    <a:pt x="1059" y="1164"/>
                  </a:lnTo>
                  <a:lnTo>
                    <a:pt x="1057" y="1162"/>
                  </a:lnTo>
                  <a:lnTo>
                    <a:pt x="1055" y="1162"/>
                  </a:lnTo>
                  <a:lnTo>
                    <a:pt x="1055" y="1160"/>
                  </a:lnTo>
                  <a:lnTo>
                    <a:pt x="1053" y="1160"/>
                  </a:lnTo>
                  <a:lnTo>
                    <a:pt x="1053" y="1158"/>
                  </a:lnTo>
                  <a:lnTo>
                    <a:pt x="1051" y="1158"/>
                  </a:lnTo>
                  <a:lnTo>
                    <a:pt x="1049" y="1156"/>
                  </a:lnTo>
                  <a:lnTo>
                    <a:pt x="1047" y="1156"/>
                  </a:lnTo>
                  <a:lnTo>
                    <a:pt x="1045" y="1156"/>
                  </a:lnTo>
                  <a:lnTo>
                    <a:pt x="1043" y="1156"/>
                  </a:lnTo>
                  <a:lnTo>
                    <a:pt x="1041" y="1156"/>
                  </a:lnTo>
                  <a:lnTo>
                    <a:pt x="1039" y="1156"/>
                  </a:lnTo>
                  <a:lnTo>
                    <a:pt x="1037" y="1156"/>
                  </a:lnTo>
                  <a:lnTo>
                    <a:pt x="1035" y="1156"/>
                  </a:lnTo>
                  <a:lnTo>
                    <a:pt x="1035" y="1154"/>
                  </a:lnTo>
                  <a:lnTo>
                    <a:pt x="1033" y="1154"/>
                  </a:lnTo>
                  <a:lnTo>
                    <a:pt x="1031" y="1154"/>
                  </a:lnTo>
                  <a:lnTo>
                    <a:pt x="1031" y="1156"/>
                  </a:lnTo>
                  <a:lnTo>
                    <a:pt x="1029" y="1154"/>
                  </a:lnTo>
                  <a:lnTo>
                    <a:pt x="1027" y="1154"/>
                  </a:lnTo>
                  <a:lnTo>
                    <a:pt x="1025" y="1154"/>
                  </a:lnTo>
                  <a:lnTo>
                    <a:pt x="1025" y="1152"/>
                  </a:lnTo>
                  <a:lnTo>
                    <a:pt x="1023" y="1152"/>
                  </a:lnTo>
                  <a:lnTo>
                    <a:pt x="1021" y="1150"/>
                  </a:lnTo>
                  <a:lnTo>
                    <a:pt x="1019" y="1150"/>
                  </a:lnTo>
                  <a:lnTo>
                    <a:pt x="1019" y="1149"/>
                  </a:lnTo>
                  <a:lnTo>
                    <a:pt x="1017" y="1149"/>
                  </a:lnTo>
                  <a:lnTo>
                    <a:pt x="1017" y="1147"/>
                  </a:lnTo>
                  <a:lnTo>
                    <a:pt x="1015" y="1147"/>
                  </a:lnTo>
                  <a:lnTo>
                    <a:pt x="1013" y="1147"/>
                  </a:lnTo>
                  <a:lnTo>
                    <a:pt x="1013" y="1149"/>
                  </a:lnTo>
                  <a:lnTo>
                    <a:pt x="1011" y="1149"/>
                  </a:lnTo>
                  <a:lnTo>
                    <a:pt x="1009" y="1150"/>
                  </a:lnTo>
                  <a:lnTo>
                    <a:pt x="1007" y="1150"/>
                  </a:lnTo>
                  <a:lnTo>
                    <a:pt x="1007" y="1152"/>
                  </a:lnTo>
                  <a:lnTo>
                    <a:pt x="1007" y="1154"/>
                  </a:lnTo>
                  <a:lnTo>
                    <a:pt x="1005" y="1154"/>
                  </a:lnTo>
                  <a:lnTo>
                    <a:pt x="1005" y="1152"/>
                  </a:lnTo>
                  <a:lnTo>
                    <a:pt x="1004" y="1152"/>
                  </a:lnTo>
                  <a:lnTo>
                    <a:pt x="1004" y="1154"/>
                  </a:lnTo>
                  <a:lnTo>
                    <a:pt x="1002" y="1154"/>
                  </a:lnTo>
                  <a:lnTo>
                    <a:pt x="1000" y="1154"/>
                  </a:lnTo>
                  <a:lnTo>
                    <a:pt x="1000" y="1156"/>
                  </a:lnTo>
                  <a:lnTo>
                    <a:pt x="1000" y="1158"/>
                  </a:lnTo>
                  <a:lnTo>
                    <a:pt x="998" y="1158"/>
                  </a:lnTo>
                  <a:lnTo>
                    <a:pt x="998" y="1160"/>
                  </a:lnTo>
                  <a:lnTo>
                    <a:pt x="996" y="1160"/>
                  </a:lnTo>
                  <a:lnTo>
                    <a:pt x="994" y="1160"/>
                  </a:lnTo>
                  <a:lnTo>
                    <a:pt x="992" y="1160"/>
                  </a:lnTo>
                  <a:lnTo>
                    <a:pt x="990" y="1160"/>
                  </a:lnTo>
                  <a:lnTo>
                    <a:pt x="988" y="1160"/>
                  </a:lnTo>
                  <a:lnTo>
                    <a:pt x="986" y="1160"/>
                  </a:lnTo>
                  <a:lnTo>
                    <a:pt x="984" y="1160"/>
                  </a:lnTo>
                  <a:lnTo>
                    <a:pt x="982" y="1160"/>
                  </a:lnTo>
                  <a:lnTo>
                    <a:pt x="982" y="1158"/>
                  </a:lnTo>
                  <a:lnTo>
                    <a:pt x="982" y="1156"/>
                  </a:lnTo>
                  <a:lnTo>
                    <a:pt x="980" y="1156"/>
                  </a:lnTo>
                  <a:lnTo>
                    <a:pt x="980" y="1154"/>
                  </a:lnTo>
                  <a:lnTo>
                    <a:pt x="980" y="1152"/>
                  </a:lnTo>
                  <a:lnTo>
                    <a:pt x="980" y="1150"/>
                  </a:lnTo>
                  <a:lnTo>
                    <a:pt x="978" y="1150"/>
                  </a:lnTo>
                  <a:lnTo>
                    <a:pt x="978" y="1149"/>
                  </a:lnTo>
                  <a:lnTo>
                    <a:pt x="976" y="1149"/>
                  </a:lnTo>
                  <a:lnTo>
                    <a:pt x="974" y="1147"/>
                  </a:lnTo>
                  <a:lnTo>
                    <a:pt x="972" y="1147"/>
                  </a:lnTo>
                  <a:lnTo>
                    <a:pt x="970" y="1147"/>
                  </a:lnTo>
                  <a:lnTo>
                    <a:pt x="970" y="1149"/>
                  </a:lnTo>
                  <a:lnTo>
                    <a:pt x="970" y="1150"/>
                  </a:lnTo>
                  <a:lnTo>
                    <a:pt x="968" y="1149"/>
                  </a:lnTo>
                  <a:lnTo>
                    <a:pt x="968" y="1150"/>
                  </a:lnTo>
                  <a:lnTo>
                    <a:pt x="966" y="1150"/>
                  </a:lnTo>
                  <a:lnTo>
                    <a:pt x="964" y="1150"/>
                  </a:lnTo>
                  <a:lnTo>
                    <a:pt x="962" y="1149"/>
                  </a:lnTo>
                  <a:lnTo>
                    <a:pt x="960" y="1149"/>
                  </a:lnTo>
                  <a:lnTo>
                    <a:pt x="958" y="1150"/>
                  </a:lnTo>
                  <a:lnTo>
                    <a:pt x="956" y="1150"/>
                  </a:lnTo>
                  <a:lnTo>
                    <a:pt x="956" y="1149"/>
                  </a:lnTo>
                  <a:lnTo>
                    <a:pt x="954" y="1149"/>
                  </a:lnTo>
                  <a:lnTo>
                    <a:pt x="954" y="1147"/>
                  </a:lnTo>
                  <a:lnTo>
                    <a:pt x="952" y="1145"/>
                  </a:lnTo>
                  <a:lnTo>
                    <a:pt x="950" y="1143"/>
                  </a:lnTo>
                  <a:lnTo>
                    <a:pt x="948" y="1141"/>
                  </a:lnTo>
                  <a:lnTo>
                    <a:pt x="946" y="1141"/>
                  </a:lnTo>
                  <a:lnTo>
                    <a:pt x="944" y="1141"/>
                  </a:lnTo>
                  <a:lnTo>
                    <a:pt x="942" y="1141"/>
                  </a:lnTo>
                  <a:lnTo>
                    <a:pt x="940" y="1139"/>
                  </a:lnTo>
                  <a:lnTo>
                    <a:pt x="938" y="1139"/>
                  </a:lnTo>
                  <a:lnTo>
                    <a:pt x="938" y="1137"/>
                  </a:lnTo>
                  <a:lnTo>
                    <a:pt x="938" y="1135"/>
                  </a:lnTo>
                  <a:lnTo>
                    <a:pt x="936" y="1135"/>
                  </a:lnTo>
                  <a:lnTo>
                    <a:pt x="936" y="1133"/>
                  </a:lnTo>
                  <a:lnTo>
                    <a:pt x="935" y="1133"/>
                  </a:lnTo>
                  <a:lnTo>
                    <a:pt x="933" y="1133"/>
                  </a:lnTo>
                  <a:lnTo>
                    <a:pt x="931" y="1131"/>
                  </a:lnTo>
                  <a:lnTo>
                    <a:pt x="929" y="1131"/>
                  </a:lnTo>
                  <a:lnTo>
                    <a:pt x="927" y="1133"/>
                  </a:lnTo>
                  <a:lnTo>
                    <a:pt x="925" y="1133"/>
                  </a:lnTo>
                  <a:lnTo>
                    <a:pt x="923" y="1133"/>
                  </a:lnTo>
                  <a:lnTo>
                    <a:pt x="923" y="1131"/>
                  </a:lnTo>
                  <a:lnTo>
                    <a:pt x="921" y="1131"/>
                  </a:lnTo>
                  <a:lnTo>
                    <a:pt x="921" y="1129"/>
                  </a:lnTo>
                  <a:lnTo>
                    <a:pt x="919" y="1127"/>
                  </a:lnTo>
                  <a:lnTo>
                    <a:pt x="919" y="1125"/>
                  </a:lnTo>
                  <a:lnTo>
                    <a:pt x="917" y="1123"/>
                  </a:lnTo>
                  <a:lnTo>
                    <a:pt x="915" y="1123"/>
                  </a:lnTo>
                  <a:lnTo>
                    <a:pt x="915" y="1121"/>
                  </a:lnTo>
                  <a:lnTo>
                    <a:pt x="913" y="1121"/>
                  </a:lnTo>
                  <a:lnTo>
                    <a:pt x="911" y="1121"/>
                  </a:lnTo>
                  <a:lnTo>
                    <a:pt x="909" y="1119"/>
                  </a:lnTo>
                  <a:lnTo>
                    <a:pt x="905" y="1115"/>
                  </a:lnTo>
                  <a:lnTo>
                    <a:pt x="903" y="1115"/>
                  </a:lnTo>
                  <a:lnTo>
                    <a:pt x="901" y="1113"/>
                  </a:lnTo>
                  <a:lnTo>
                    <a:pt x="897" y="1113"/>
                  </a:lnTo>
                  <a:lnTo>
                    <a:pt x="897" y="1111"/>
                  </a:lnTo>
                  <a:lnTo>
                    <a:pt x="895" y="1111"/>
                  </a:lnTo>
                  <a:lnTo>
                    <a:pt x="895" y="1109"/>
                  </a:lnTo>
                  <a:lnTo>
                    <a:pt x="893" y="1109"/>
                  </a:lnTo>
                  <a:lnTo>
                    <a:pt x="891" y="1107"/>
                  </a:lnTo>
                  <a:lnTo>
                    <a:pt x="889" y="1107"/>
                  </a:lnTo>
                  <a:lnTo>
                    <a:pt x="889" y="1105"/>
                  </a:lnTo>
                  <a:lnTo>
                    <a:pt x="887" y="1103"/>
                  </a:lnTo>
                  <a:lnTo>
                    <a:pt x="885" y="1101"/>
                  </a:lnTo>
                  <a:lnTo>
                    <a:pt x="883" y="1101"/>
                  </a:lnTo>
                  <a:lnTo>
                    <a:pt x="883" y="1103"/>
                  </a:lnTo>
                  <a:lnTo>
                    <a:pt x="881" y="1103"/>
                  </a:lnTo>
                  <a:lnTo>
                    <a:pt x="881" y="1105"/>
                  </a:lnTo>
                  <a:lnTo>
                    <a:pt x="879" y="1105"/>
                  </a:lnTo>
                  <a:lnTo>
                    <a:pt x="879" y="1107"/>
                  </a:lnTo>
                  <a:lnTo>
                    <a:pt x="879" y="1109"/>
                  </a:lnTo>
                  <a:lnTo>
                    <a:pt x="877" y="1109"/>
                  </a:lnTo>
                  <a:lnTo>
                    <a:pt x="877" y="1107"/>
                  </a:lnTo>
                  <a:lnTo>
                    <a:pt x="875" y="1107"/>
                  </a:lnTo>
                  <a:lnTo>
                    <a:pt x="875" y="1105"/>
                  </a:lnTo>
                  <a:lnTo>
                    <a:pt x="873" y="1105"/>
                  </a:lnTo>
                  <a:lnTo>
                    <a:pt x="873" y="1103"/>
                  </a:lnTo>
                  <a:lnTo>
                    <a:pt x="873" y="1101"/>
                  </a:lnTo>
                  <a:lnTo>
                    <a:pt x="875" y="1101"/>
                  </a:lnTo>
                  <a:lnTo>
                    <a:pt x="875" y="1099"/>
                  </a:lnTo>
                  <a:lnTo>
                    <a:pt x="877" y="1099"/>
                  </a:lnTo>
                  <a:lnTo>
                    <a:pt x="875" y="1097"/>
                  </a:lnTo>
                  <a:lnTo>
                    <a:pt x="873" y="1097"/>
                  </a:lnTo>
                  <a:lnTo>
                    <a:pt x="873" y="1095"/>
                  </a:lnTo>
                  <a:lnTo>
                    <a:pt x="871" y="1095"/>
                  </a:lnTo>
                  <a:lnTo>
                    <a:pt x="869" y="1093"/>
                  </a:lnTo>
                  <a:lnTo>
                    <a:pt x="867" y="1093"/>
                  </a:lnTo>
                  <a:lnTo>
                    <a:pt x="866" y="1093"/>
                  </a:lnTo>
                  <a:lnTo>
                    <a:pt x="866" y="1091"/>
                  </a:lnTo>
                  <a:lnTo>
                    <a:pt x="864" y="1091"/>
                  </a:lnTo>
                  <a:lnTo>
                    <a:pt x="862" y="1091"/>
                  </a:lnTo>
                  <a:lnTo>
                    <a:pt x="860" y="1089"/>
                  </a:lnTo>
                  <a:lnTo>
                    <a:pt x="858" y="1089"/>
                  </a:lnTo>
                  <a:lnTo>
                    <a:pt x="856" y="1087"/>
                  </a:lnTo>
                  <a:lnTo>
                    <a:pt x="854" y="1087"/>
                  </a:lnTo>
                  <a:lnTo>
                    <a:pt x="852" y="1087"/>
                  </a:lnTo>
                  <a:lnTo>
                    <a:pt x="852" y="1085"/>
                  </a:lnTo>
                  <a:lnTo>
                    <a:pt x="850" y="1085"/>
                  </a:lnTo>
                  <a:lnTo>
                    <a:pt x="850" y="1083"/>
                  </a:lnTo>
                  <a:lnTo>
                    <a:pt x="848" y="1083"/>
                  </a:lnTo>
                  <a:lnTo>
                    <a:pt x="848" y="1081"/>
                  </a:lnTo>
                  <a:lnTo>
                    <a:pt x="846" y="1080"/>
                  </a:lnTo>
                  <a:lnTo>
                    <a:pt x="844" y="1080"/>
                  </a:lnTo>
                  <a:lnTo>
                    <a:pt x="844" y="1078"/>
                  </a:lnTo>
                  <a:lnTo>
                    <a:pt x="842" y="1076"/>
                  </a:lnTo>
                  <a:lnTo>
                    <a:pt x="840" y="1074"/>
                  </a:lnTo>
                  <a:lnTo>
                    <a:pt x="838" y="1074"/>
                  </a:lnTo>
                  <a:lnTo>
                    <a:pt x="836" y="1072"/>
                  </a:lnTo>
                  <a:lnTo>
                    <a:pt x="834" y="1072"/>
                  </a:lnTo>
                  <a:lnTo>
                    <a:pt x="832" y="1072"/>
                  </a:lnTo>
                  <a:lnTo>
                    <a:pt x="830" y="1072"/>
                  </a:lnTo>
                  <a:lnTo>
                    <a:pt x="828" y="1072"/>
                  </a:lnTo>
                  <a:lnTo>
                    <a:pt x="826" y="1070"/>
                  </a:lnTo>
                  <a:lnTo>
                    <a:pt x="824" y="1070"/>
                  </a:lnTo>
                  <a:lnTo>
                    <a:pt x="822" y="1070"/>
                  </a:lnTo>
                  <a:lnTo>
                    <a:pt x="820" y="1070"/>
                  </a:lnTo>
                  <a:lnTo>
                    <a:pt x="820" y="1068"/>
                  </a:lnTo>
                  <a:lnTo>
                    <a:pt x="818" y="1068"/>
                  </a:lnTo>
                  <a:lnTo>
                    <a:pt x="816" y="1066"/>
                  </a:lnTo>
                  <a:lnTo>
                    <a:pt x="814" y="1066"/>
                  </a:lnTo>
                  <a:lnTo>
                    <a:pt x="812" y="1066"/>
                  </a:lnTo>
                  <a:lnTo>
                    <a:pt x="812" y="1064"/>
                  </a:lnTo>
                  <a:lnTo>
                    <a:pt x="810" y="1064"/>
                  </a:lnTo>
                  <a:lnTo>
                    <a:pt x="808" y="1062"/>
                  </a:lnTo>
                  <a:lnTo>
                    <a:pt x="806" y="1060"/>
                  </a:lnTo>
                  <a:lnTo>
                    <a:pt x="804" y="1060"/>
                  </a:lnTo>
                  <a:lnTo>
                    <a:pt x="804" y="1058"/>
                  </a:lnTo>
                  <a:lnTo>
                    <a:pt x="802" y="1058"/>
                  </a:lnTo>
                  <a:lnTo>
                    <a:pt x="802" y="1056"/>
                  </a:lnTo>
                  <a:lnTo>
                    <a:pt x="800" y="1056"/>
                  </a:lnTo>
                  <a:lnTo>
                    <a:pt x="797" y="1056"/>
                  </a:lnTo>
                  <a:lnTo>
                    <a:pt x="795" y="1054"/>
                  </a:lnTo>
                  <a:lnTo>
                    <a:pt x="793" y="1054"/>
                  </a:lnTo>
                  <a:lnTo>
                    <a:pt x="791" y="1052"/>
                  </a:lnTo>
                  <a:lnTo>
                    <a:pt x="791" y="1054"/>
                  </a:lnTo>
                  <a:lnTo>
                    <a:pt x="791" y="1056"/>
                  </a:lnTo>
                  <a:lnTo>
                    <a:pt x="789" y="1056"/>
                  </a:lnTo>
                  <a:lnTo>
                    <a:pt x="787" y="1058"/>
                  </a:lnTo>
                  <a:lnTo>
                    <a:pt x="785" y="1058"/>
                  </a:lnTo>
                  <a:lnTo>
                    <a:pt x="785" y="1060"/>
                  </a:lnTo>
                  <a:lnTo>
                    <a:pt x="783" y="1060"/>
                  </a:lnTo>
                  <a:lnTo>
                    <a:pt x="783" y="1062"/>
                  </a:lnTo>
                  <a:lnTo>
                    <a:pt x="781" y="1062"/>
                  </a:lnTo>
                  <a:lnTo>
                    <a:pt x="781" y="1064"/>
                  </a:lnTo>
                  <a:lnTo>
                    <a:pt x="779" y="1064"/>
                  </a:lnTo>
                  <a:lnTo>
                    <a:pt x="779" y="1066"/>
                  </a:lnTo>
                  <a:lnTo>
                    <a:pt x="777" y="1066"/>
                  </a:lnTo>
                  <a:lnTo>
                    <a:pt x="777" y="1068"/>
                  </a:lnTo>
                  <a:lnTo>
                    <a:pt x="777" y="1070"/>
                  </a:lnTo>
                  <a:lnTo>
                    <a:pt x="775" y="1070"/>
                  </a:lnTo>
                  <a:lnTo>
                    <a:pt x="775" y="1072"/>
                  </a:lnTo>
                  <a:lnTo>
                    <a:pt x="775" y="1074"/>
                  </a:lnTo>
                  <a:lnTo>
                    <a:pt x="775" y="1076"/>
                  </a:lnTo>
                  <a:lnTo>
                    <a:pt x="773" y="1076"/>
                  </a:lnTo>
                  <a:lnTo>
                    <a:pt x="771" y="1076"/>
                  </a:lnTo>
                  <a:lnTo>
                    <a:pt x="771" y="1078"/>
                  </a:lnTo>
                  <a:lnTo>
                    <a:pt x="769" y="1078"/>
                  </a:lnTo>
                  <a:lnTo>
                    <a:pt x="767" y="1078"/>
                  </a:lnTo>
                  <a:lnTo>
                    <a:pt x="765" y="1078"/>
                  </a:lnTo>
                  <a:lnTo>
                    <a:pt x="763" y="1080"/>
                  </a:lnTo>
                  <a:lnTo>
                    <a:pt x="761" y="1080"/>
                  </a:lnTo>
                  <a:lnTo>
                    <a:pt x="759" y="1080"/>
                  </a:lnTo>
                  <a:lnTo>
                    <a:pt x="757" y="1080"/>
                  </a:lnTo>
                  <a:lnTo>
                    <a:pt x="757" y="1078"/>
                  </a:lnTo>
                  <a:lnTo>
                    <a:pt x="757" y="1076"/>
                  </a:lnTo>
                  <a:lnTo>
                    <a:pt x="755" y="1076"/>
                  </a:lnTo>
                  <a:lnTo>
                    <a:pt x="755" y="1078"/>
                  </a:lnTo>
                  <a:lnTo>
                    <a:pt x="753" y="1078"/>
                  </a:lnTo>
                  <a:lnTo>
                    <a:pt x="751" y="1078"/>
                  </a:lnTo>
                  <a:lnTo>
                    <a:pt x="749" y="1078"/>
                  </a:lnTo>
                  <a:lnTo>
                    <a:pt x="747" y="1078"/>
                  </a:lnTo>
                  <a:lnTo>
                    <a:pt x="745" y="1078"/>
                  </a:lnTo>
                  <a:lnTo>
                    <a:pt x="743" y="1076"/>
                  </a:lnTo>
                  <a:lnTo>
                    <a:pt x="741" y="1074"/>
                  </a:lnTo>
                  <a:lnTo>
                    <a:pt x="739" y="1072"/>
                  </a:lnTo>
                  <a:lnTo>
                    <a:pt x="737" y="1070"/>
                  </a:lnTo>
                  <a:lnTo>
                    <a:pt x="735" y="1068"/>
                  </a:lnTo>
                  <a:lnTo>
                    <a:pt x="733" y="1068"/>
                  </a:lnTo>
                  <a:lnTo>
                    <a:pt x="735" y="1066"/>
                  </a:lnTo>
                  <a:lnTo>
                    <a:pt x="733" y="1066"/>
                  </a:lnTo>
                  <a:lnTo>
                    <a:pt x="733" y="1064"/>
                  </a:lnTo>
                  <a:lnTo>
                    <a:pt x="731" y="1064"/>
                  </a:lnTo>
                  <a:lnTo>
                    <a:pt x="731" y="1062"/>
                  </a:lnTo>
                  <a:lnTo>
                    <a:pt x="729" y="1060"/>
                  </a:lnTo>
                  <a:lnTo>
                    <a:pt x="728" y="1058"/>
                  </a:lnTo>
                  <a:lnTo>
                    <a:pt x="726" y="1056"/>
                  </a:lnTo>
                  <a:lnTo>
                    <a:pt x="726" y="1054"/>
                  </a:lnTo>
                  <a:lnTo>
                    <a:pt x="724" y="1054"/>
                  </a:lnTo>
                  <a:lnTo>
                    <a:pt x="724" y="1052"/>
                  </a:lnTo>
                  <a:lnTo>
                    <a:pt x="724" y="1050"/>
                  </a:lnTo>
                  <a:lnTo>
                    <a:pt x="722" y="1050"/>
                  </a:lnTo>
                  <a:lnTo>
                    <a:pt x="722" y="1048"/>
                  </a:lnTo>
                  <a:lnTo>
                    <a:pt x="722" y="1046"/>
                  </a:lnTo>
                  <a:lnTo>
                    <a:pt x="720" y="1046"/>
                  </a:lnTo>
                  <a:lnTo>
                    <a:pt x="720" y="1044"/>
                  </a:lnTo>
                  <a:lnTo>
                    <a:pt x="718" y="1044"/>
                  </a:lnTo>
                  <a:lnTo>
                    <a:pt x="718" y="1042"/>
                  </a:lnTo>
                  <a:lnTo>
                    <a:pt x="718" y="1040"/>
                  </a:lnTo>
                  <a:lnTo>
                    <a:pt x="716" y="1040"/>
                  </a:lnTo>
                  <a:lnTo>
                    <a:pt x="716" y="1042"/>
                  </a:lnTo>
                  <a:lnTo>
                    <a:pt x="714" y="1042"/>
                  </a:lnTo>
                  <a:lnTo>
                    <a:pt x="712" y="1042"/>
                  </a:lnTo>
                  <a:lnTo>
                    <a:pt x="710" y="1042"/>
                  </a:lnTo>
                  <a:lnTo>
                    <a:pt x="708" y="1042"/>
                  </a:lnTo>
                  <a:lnTo>
                    <a:pt x="708" y="1040"/>
                  </a:lnTo>
                  <a:lnTo>
                    <a:pt x="706" y="1040"/>
                  </a:lnTo>
                  <a:lnTo>
                    <a:pt x="706" y="1038"/>
                  </a:lnTo>
                  <a:lnTo>
                    <a:pt x="704" y="1038"/>
                  </a:lnTo>
                  <a:lnTo>
                    <a:pt x="702" y="1040"/>
                  </a:lnTo>
                  <a:lnTo>
                    <a:pt x="700" y="1040"/>
                  </a:lnTo>
                  <a:lnTo>
                    <a:pt x="698" y="1042"/>
                  </a:lnTo>
                  <a:lnTo>
                    <a:pt x="698" y="1044"/>
                  </a:lnTo>
                  <a:lnTo>
                    <a:pt x="696" y="1044"/>
                  </a:lnTo>
                  <a:lnTo>
                    <a:pt x="696" y="1046"/>
                  </a:lnTo>
                  <a:lnTo>
                    <a:pt x="694" y="1046"/>
                  </a:lnTo>
                  <a:lnTo>
                    <a:pt x="694" y="1048"/>
                  </a:lnTo>
                  <a:lnTo>
                    <a:pt x="692" y="1048"/>
                  </a:lnTo>
                  <a:lnTo>
                    <a:pt x="692" y="1050"/>
                  </a:lnTo>
                  <a:lnTo>
                    <a:pt x="690" y="1050"/>
                  </a:lnTo>
                  <a:lnTo>
                    <a:pt x="688" y="1052"/>
                  </a:lnTo>
                  <a:lnTo>
                    <a:pt x="686" y="1052"/>
                  </a:lnTo>
                  <a:lnTo>
                    <a:pt x="684" y="1052"/>
                  </a:lnTo>
                  <a:lnTo>
                    <a:pt x="682" y="1050"/>
                  </a:lnTo>
                  <a:lnTo>
                    <a:pt x="680" y="1050"/>
                  </a:lnTo>
                  <a:lnTo>
                    <a:pt x="680" y="1048"/>
                  </a:lnTo>
                  <a:lnTo>
                    <a:pt x="678" y="1048"/>
                  </a:lnTo>
                  <a:lnTo>
                    <a:pt x="678" y="1046"/>
                  </a:lnTo>
                  <a:lnTo>
                    <a:pt x="676" y="1046"/>
                  </a:lnTo>
                  <a:lnTo>
                    <a:pt x="676" y="1048"/>
                  </a:lnTo>
                  <a:lnTo>
                    <a:pt x="674" y="1048"/>
                  </a:lnTo>
                  <a:lnTo>
                    <a:pt x="672" y="1048"/>
                  </a:lnTo>
                  <a:lnTo>
                    <a:pt x="670" y="1048"/>
                  </a:lnTo>
                  <a:lnTo>
                    <a:pt x="670" y="1050"/>
                  </a:lnTo>
                  <a:lnTo>
                    <a:pt x="668" y="1050"/>
                  </a:lnTo>
                  <a:lnTo>
                    <a:pt x="666" y="1050"/>
                  </a:lnTo>
                  <a:lnTo>
                    <a:pt x="664" y="1050"/>
                  </a:lnTo>
                  <a:lnTo>
                    <a:pt x="662" y="1050"/>
                  </a:lnTo>
                  <a:lnTo>
                    <a:pt x="660" y="1050"/>
                  </a:lnTo>
                  <a:lnTo>
                    <a:pt x="659" y="1048"/>
                  </a:lnTo>
                  <a:lnTo>
                    <a:pt x="657" y="1048"/>
                  </a:lnTo>
                  <a:lnTo>
                    <a:pt x="655" y="1048"/>
                  </a:lnTo>
                  <a:lnTo>
                    <a:pt x="653" y="1048"/>
                  </a:lnTo>
                  <a:lnTo>
                    <a:pt x="651" y="1048"/>
                  </a:lnTo>
                  <a:lnTo>
                    <a:pt x="649" y="1050"/>
                  </a:lnTo>
                  <a:lnTo>
                    <a:pt x="647" y="1050"/>
                  </a:lnTo>
                  <a:lnTo>
                    <a:pt x="645" y="1050"/>
                  </a:lnTo>
                  <a:lnTo>
                    <a:pt x="643" y="1050"/>
                  </a:lnTo>
                  <a:lnTo>
                    <a:pt x="641" y="1050"/>
                  </a:lnTo>
                  <a:lnTo>
                    <a:pt x="641" y="1052"/>
                  </a:lnTo>
                  <a:lnTo>
                    <a:pt x="639" y="1052"/>
                  </a:lnTo>
                  <a:lnTo>
                    <a:pt x="639" y="1050"/>
                  </a:lnTo>
                  <a:lnTo>
                    <a:pt x="637" y="1052"/>
                  </a:lnTo>
                  <a:lnTo>
                    <a:pt x="635" y="1052"/>
                  </a:lnTo>
                  <a:lnTo>
                    <a:pt x="635" y="1054"/>
                  </a:lnTo>
                  <a:lnTo>
                    <a:pt x="633" y="1054"/>
                  </a:lnTo>
                  <a:lnTo>
                    <a:pt x="631" y="1054"/>
                  </a:lnTo>
                  <a:lnTo>
                    <a:pt x="631" y="1056"/>
                  </a:lnTo>
                  <a:lnTo>
                    <a:pt x="629" y="1056"/>
                  </a:lnTo>
                  <a:lnTo>
                    <a:pt x="629" y="1058"/>
                  </a:lnTo>
                  <a:lnTo>
                    <a:pt x="627" y="1058"/>
                  </a:lnTo>
                  <a:lnTo>
                    <a:pt x="625" y="1058"/>
                  </a:lnTo>
                  <a:lnTo>
                    <a:pt x="623" y="1058"/>
                  </a:lnTo>
                  <a:lnTo>
                    <a:pt x="621" y="1058"/>
                  </a:lnTo>
                  <a:lnTo>
                    <a:pt x="619" y="1058"/>
                  </a:lnTo>
                  <a:lnTo>
                    <a:pt x="619" y="1060"/>
                  </a:lnTo>
                  <a:lnTo>
                    <a:pt x="617" y="1060"/>
                  </a:lnTo>
                  <a:lnTo>
                    <a:pt x="615" y="1060"/>
                  </a:lnTo>
                  <a:lnTo>
                    <a:pt x="613" y="1060"/>
                  </a:lnTo>
                  <a:lnTo>
                    <a:pt x="611" y="1060"/>
                  </a:lnTo>
                  <a:lnTo>
                    <a:pt x="611" y="1058"/>
                  </a:lnTo>
                  <a:lnTo>
                    <a:pt x="609" y="1058"/>
                  </a:lnTo>
                  <a:lnTo>
                    <a:pt x="607" y="1058"/>
                  </a:lnTo>
                  <a:lnTo>
                    <a:pt x="605" y="1058"/>
                  </a:lnTo>
                  <a:lnTo>
                    <a:pt x="603" y="1058"/>
                  </a:lnTo>
                  <a:lnTo>
                    <a:pt x="603" y="1056"/>
                  </a:lnTo>
                  <a:lnTo>
                    <a:pt x="601" y="1056"/>
                  </a:lnTo>
                  <a:lnTo>
                    <a:pt x="601" y="1054"/>
                  </a:lnTo>
                  <a:lnTo>
                    <a:pt x="599" y="1054"/>
                  </a:lnTo>
                  <a:lnTo>
                    <a:pt x="599" y="1052"/>
                  </a:lnTo>
                  <a:lnTo>
                    <a:pt x="599" y="1050"/>
                  </a:lnTo>
                  <a:lnTo>
                    <a:pt x="599" y="1048"/>
                  </a:lnTo>
                  <a:lnTo>
                    <a:pt x="597" y="1048"/>
                  </a:lnTo>
                  <a:lnTo>
                    <a:pt x="597" y="1046"/>
                  </a:lnTo>
                  <a:lnTo>
                    <a:pt x="597" y="1044"/>
                  </a:lnTo>
                  <a:lnTo>
                    <a:pt x="595" y="1044"/>
                  </a:lnTo>
                  <a:lnTo>
                    <a:pt x="595" y="1042"/>
                  </a:lnTo>
                  <a:lnTo>
                    <a:pt x="595" y="1040"/>
                  </a:lnTo>
                  <a:lnTo>
                    <a:pt x="593" y="1040"/>
                  </a:lnTo>
                  <a:lnTo>
                    <a:pt x="593" y="1038"/>
                  </a:lnTo>
                  <a:lnTo>
                    <a:pt x="593" y="1036"/>
                  </a:lnTo>
                  <a:lnTo>
                    <a:pt x="591" y="1036"/>
                  </a:lnTo>
                  <a:lnTo>
                    <a:pt x="590" y="1036"/>
                  </a:lnTo>
                  <a:lnTo>
                    <a:pt x="588" y="1036"/>
                  </a:lnTo>
                  <a:lnTo>
                    <a:pt x="586" y="1036"/>
                  </a:lnTo>
                  <a:lnTo>
                    <a:pt x="586" y="1038"/>
                  </a:lnTo>
                  <a:lnTo>
                    <a:pt x="584" y="1038"/>
                  </a:lnTo>
                  <a:lnTo>
                    <a:pt x="582" y="1038"/>
                  </a:lnTo>
                  <a:lnTo>
                    <a:pt x="580" y="1038"/>
                  </a:lnTo>
                  <a:lnTo>
                    <a:pt x="580" y="1040"/>
                  </a:lnTo>
                  <a:lnTo>
                    <a:pt x="580" y="1042"/>
                  </a:lnTo>
                  <a:lnTo>
                    <a:pt x="580" y="1044"/>
                  </a:lnTo>
                  <a:lnTo>
                    <a:pt x="582" y="1044"/>
                  </a:lnTo>
                  <a:lnTo>
                    <a:pt x="582" y="1046"/>
                  </a:lnTo>
                  <a:lnTo>
                    <a:pt x="582" y="1048"/>
                  </a:lnTo>
                  <a:lnTo>
                    <a:pt x="582" y="1050"/>
                  </a:lnTo>
                  <a:lnTo>
                    <a:pt x="580" y="1050"/>
                  </a:lnTo>
                  <a:lnTo>
                    <a:pt x="578" y="1050"/>
                  </a:lnTo>
                  <a:lnTo>
                    <a:pt x="576" y="1050"/>
                  </a:lnTo>
                  <a:lnTo>
                    <a:pt x="574" y="1050"/>
                  </a:lnTo>
                  <a:lnTo>
                    <a:pt x="572" y="1050"/>
                  </a:lnTo>
                  <a:lnTo>
                    <a:pt x="570" y="1050"/>
                  </a:lnTo>
                  <a:lnTo>
                    <a:pt x="568" y="1050"/>
                  </a:lnTo>
                  <a:lnTo>
                    <a:pt x="568" y="1048"/>
                  </a:lnTo>
                  <a:lnTo>
                    <a:pt x="566" y="1048"/>
                  </a:lnTo>
                  <a:lnTo>
                    <a:pt x="566" y="1046"/>
                  </a:lnTo>
                  <a:lnTo>
                    <a:pt x="564" y="1046"/>
                  </a:lnTo>
                  <a:lnTo>
                    <a:pt x="564" y="1044"/>
                  </a:lnTo>
                  <a:lnTo>
                    <a:pt x="562" y="1042"/>
                  </a:lnTo>
                  <a:lnTo>
                    <a:pt x="560" y="1042"/>
                  </a:lnTo>
                  <a:lnTo>
                    <a:pt x="560" y="1040"/>
                  </a:lnTo>
                  <a:lnTo>
                    <a:pt x="560" y="1038"/>
                  </a:lnTo>
                  <a:lnTo>
                    <a:pt x="558" y="1038"/>
                  </a:lnTo>
                  <a:lnTo>
                    <a:pt x="558" y="1036"/>
                  </a:lnTo>
                  <a:lnTo>
                    <a:pt x="556" y="1036"/>
                  </a:lnTo>
                  <a:lnTo>
                    <a:pt x="556" y="1034"/>
                  </a:lnTo>
                  <a:lnTo>
                    <a:pt x="554" y="1034"/>
                  </a:lnTo>
                  <a:lnTo>
                    <a:pt x="554" y="1032"/>
                  </a:lnTo>
                  <a:lnTo>
                    <a:pt x="552" y="1032"/>
                  </a:lnTo>
                  <a:lnTo>
                    <a:pt x="550" y="1030"/>
                  </a:lnTo>
                  <a:lnTo>
                    <a:pt x="548" y="1028"/>
                  </a:lnTo>
                  <a:lnTo>
                    <a:pt x="546" y="1028"/>
                  </a:lnTo>
                  <a:lnTo>
                    <a:pt x="546" y="1026"/>
                  </a:lnTo>
                  <a:lnTo>
                    <a:pt x="544" y="1026"/>
                  </a:lnTo>
                  <a:lnTo>
                    <a:pt x="544" y="1024"/>
                  </a:lnTo>
                  <a:lnTo>
                    <a:pt x="542" y="1024"/>
                  </a:lnTo>
                  <a:lnTo>
                    <a:pt x="542" y="1022"/>
                  </a:lnTo>
                  <a:lnTo>
                    <a:pt x="540" y="1020"/>
                  </a:lnTo>
                  <a:lnTo>
                    <a:pt x="538" y="1018"/>
                  </a:lnTo>
                  <a:lnTo>
                    <a:pt x="538" y="1016"/>
                  </a:lnTo>
                  <a:lnTo>
                    <a:pt x="536" y="1016"/>
                  </a:lnTo>
                  <a:lnTo>
                    <a:pt x="534" y="1014"/>
                  </a:lnTo>
                  <a:lnTo>
                    <a:pt x="532" y="1014"/>
                  </a:lnTo>
                  <a:lnTo>
                    <a:pt x="530" y="1014"/>
                  </a:lnTo>
                  <a:lnTo>
                    <a:pt x="530" y="1013"/>
                  </a:lnTo>
                  <a:lnTo>
                    <a:pt x="528" y="1013"/>
                  </a:lnTo>
                  <a:lnTo>
                    <a:pt x="526" y="1013"/>
                  </a:lnTo>
                  <a:lnTo>
                    <a:pt x="524" y="1013"/>
                  </a:lnTo>
                  <a:lnTo>
                    <a:pt x="522" y="1013"/>
                  </a:lnTo>
                  <a:lnTo>
                    <a:pt x="521" y="1013"/>
                  </a:lnTo>
                  <a:lnTo>
                    <a:pt x="519" y="1013"/>
                  </a:lnTo>
                  <a:lnTo>
                    <a:pt x="517" y="1013"/>
                  </a:lnTo>
                  <a:lnTo>
                    <a:pt x="515" y="1013"/>
                  </a:lnTo>
                  <a:lnTo>
                    <a:pt x="513" y="1013"/>
                  </a:lnTo>
                  <a:lnTo>
                    <a:pt x="513" y="1011"/>
                  </a:lnTo>
                  <a:lnTo>
                    <a:pt x="509" y="1011"/>
                  </a:lnTo>
                  <a:lnTo>
                    <a:pt x="507" y="1011"/>
                  </a:lnTo>
                  <a:lnTo>
                    <a:pt x="505" y="1011"/>
                  </a:lnTo>
                  <a:lnTo>
                    <a:pt x="503" y="1011"/>
                  </a:lnTo>
                  <a:lnTo>
                    <a:pt x="501" y="1011"/>
                  </a:lnTo>
                  <a:lnTo>
                    <a:pt x="499" y="1011"/>
                  </a:lnTo>
                  <a:lnTo>
                    <a:pt x="497" y="1011"/>
                  </a:lnTo>
                  <a:lnTo>
                    <a:pt x="495" y="1011"/>
                  </a:lnTo>
                  <a:lnTo>
                    <a:pt x="493" y="1011"/>
                  </a:lnTo>
                  <a:lnTo>
                    <a:pt x="491" y="1011"/>
                  </a:lnTo>
                  <a:lnTo>
                    <a:pt x="487" y="1011"/>
                  </a:lnTo>
                  <a:lnTo>
                    <a:pt x="485" y="1009"/>
                  </a:lnTo>
                  <a:lnTo>
                    <a:pt x="481" y="1009"/>
                  </a:lnTo>
                  <a:lnTo>
                    <a:pt x="479" y="1009"/>
                  </a:lnTo>
                  <a:lnTo>
                    <a:pt x="479" y="1007"/>
                  </a:lnTo>
                  <a:lnTo>
                    <a:pt x="477" y="1007"/>
                  </a:lnTo>
                  <a:lnTo>
                    <a:pt x="475" y="1005"/>
                  </a:lnTo>
                  <a:lnTo>
                    <a:pt x="473" y="1003"/>
                  </a:lnTo>
                  <a:lnTo>
                    <a:pt x="471" y="1003"/>
                  </a:lnTo>
                  <a:lnTo>
                    <a:pt x="469" y="1003"/>
                  </a:lnTo>
                  <a:lnTo>
                    <a:pt x="469" y="1001"/>
                  </a:lnTo>
                  <a:lnTo>
                    <a:pt x="467" y="1001"/>
                  </a:lnTo>
                  <a:lnTo>
                    <a:pt x="465" y="1001"/>
                  </a:lnTo>
                  <a:lnTo>
                    <a:pt x="463" y="1001"/>
                  </a:lnTo>
                  <a:lnTo>
                    <a:pt x="461" y="1001"/>
                  </a:lnTo>
                  <a:lnTo>
                    <a:pt x="459" y="1001"/>
                  </a:lnTo>
                  <a:lnTo>
                    <a:pt x="457" y="1001"/>
                  </a:lnTo>
                  <a:lnTo>
                    <a:pt x="455" y="1001"/>
                  </a:lnTo>
                  <a:lnTo>
                    <a:pt x="453" y="1001"/>
                  </a:lnTo>
                  <a:lnTo>
                    <a:pt x="453" y="999"/>
                  </a:lnTo>
                  <a:lnTo>
                    <a:pt x="453" y="997"/>
                  </a:lnTo>
                  <a:lnTo>
                    <a:pt x="453" y="995"/>
                  </a:lnTo>
                  <a:lnTo>
                    <a:pt x="453" y="993"/>
                  </a:lnTo>
                  <a:lnTo>
                    <a:pt x="453" y="991"/>
                  </a:lnTo>
                  <a:lnTo>
                    <a:pt x="452" y="991"/>
                  </a:lnTo>
                  <a:lnTo>
                    <a:pt x="452" y="989"/>
                  </a:lnTo>
                  <a:lnTo>
                    <a:pt x="450" y="987"/>
                  </a:lnTo>
                  <a:lnTo>
                    <a:pt x="450" y="985"/>
                  </a:lnTo>
                  <a:lnTo>
                    <a:pt x="448" y="983"/>
                  </a:lnTo>
                  <a:lnTo>
                    <a:pt x="448" y="981"/>
                  </a:lnTo>
                  <a:lnTo>
                    <a:pt x="448" y="979"/>
                  </a:lnTo>
                  <a:lnTo>
                    <a:pt x="446" y="977"/>
                  </a:lnTo>
                  <a:lnTo>
                    <a:pt x="446" y="975"/>
                  </a:lnTo>
                  <a:lnTo>
                    <a:pt x="446" y="973"/>
                  </a:lnTo>
                  <a:lnTo>
                    <a:pt x="444" y="973"/>
                  </a:lnTo>
                  <a:lnTo>
                    <a:pt x="432" y="971"/>
                  </a:lnTo>
                  <a:lnTo>
                    <a:pt x="430" y="971"/>
                  </a:lnTo>
                  <a:lnTo>
                    <a:pt x="428" y="969"/>
                  </a:lnTo>
                  <a:lnTo>
                    <a:pt x="426" y="969"/>
                  </a:lnTo>
                  <a:lnTo>
                    <a:pt x="424" y="969"/>
                  </a:lnTo>
                  <a:lnTo>
                    <a:pt x="422" y="969"/>
                  </a:lnTo>
                  <a:lnTo>
                    <a:pt x="422" y="967"/>
                  </a:lnTo>
                  <a:lnTo>
                    <a:pt x="420" y="967"/>
                  </a:lnTo>
                  <a:lnTo>
                    <a:pt x="418" y="967"/>
                  </a:lnTo>
                  <a:lnTo>
                    <a:pt x="416" y="967"/>
                  </a:lnTo>
                  <a:lnTo>
                    <a:pt x="414" y="967"/>
                  </a:lnTo>
                  <a:lnTo>
                    <a:pt x="410" y="969"/>
                  </a:lnTo>
                  <a:lnTo>
                    <a:pt x="408" y="969"/>
                  </a:lnTo>
                  <a:lnTo>
                    <a:pt x="406" y="969"/>
                  </a:lnTo>
                  <a:lnTo>
                    <a:pt x="402" y="971"/>
                  </a:lnTo>
                  <a:lnTo>
                    <a:pt x="400" y="971"/>
                  </a:lnTo>
                  <a:lnTo>
                    <a:pt x="396" y="971"/>
                  </a:lnTo>
                  <a:lnTo>
                    <a:pt x="392" y="973"/>
                  </a:lnTo>
                  <a:lnTo>
                    <a:pt x="392" y="971"/>
                  </a:lnTo>
                  <a:lnTo>
                    <a:pt x="394" y="969"/>
                  </a:lnTo>
                  <a:lnTo>
                    <a:pt x="394" y="967"/>
                  </a:lnTo>
                  <a:lnTo>
                    <a:pt x="396" y="967"/>
                  </a:lnTo>
                  <a:lnTo>
                    <a:pt x="396" y="965"/>
                  </a:lnTo>
                  <a:lnTo>
                    <a:pt x="396" y="963"/>
                  </a:lnTo>
                  <a:lnTo>
                    <a:pt x="398" y="963"/>
                  </a:lnTo>
                  <a:lnTo>
                    <a:pt x="398" y="961"/>
                  </a:lnTo>
                  <a:lnTo>
                    <a:pt x="400" y="959"/>
                  </a:lnTo>
                  <a:lnTo>
                    <a:pt x="400" y="957"/>
                  </a:lnTo>
                  <a:lnTo>
                    <a:pt x="402" y="955"/>
                  </a:lnTo>
                  <a:lnTo>
                    <a:pt x="402" y="953"/>
                  </a:lnTo>
                  <a:lnTo>
                    <a:pt x="404" y="951"/>
                  </a:lnTo>
                  <a:lnTo>
                    <a:pt x="406" y="949"/>
                  </a:lnTo>
                  <a:lnTo>
                    <a:pt x="408" y="947"/>
                  </a:lnTo>
                  <a:lnTo>
                    <a:pt x="410" y="944"/>
                  </a:lnTo>
                  <a:lnTo>
                    <a:pt x="412" y="944"/>
                  </a:lnTo>
                  <a:lnTo>
                    <a:pt x="412" y="942"/>
                  </a:lnTo>
                  <a:lnTo>
                    <a:pt x="414" y="938"/>
                  </a:lnTo>
                  <a:lnTo>
                    <a:pt x="414" y="936"/>
                  </a:lnTo>
                  <a:lnTo>
                    <a:pt x="416" y="934"/>
                  </a:lnTo>
                  <a:lnTo>
                    <a:pt x="416" y="932"/>
                  </a:lnTo>
                  <a:lnTo>
                    <a:pt x="418" y="932"/>
                  </a:lnTo>
                  <a:lnTo>
                    <a:pt x="418" y="930"/>
                  </a:lnTo>
                  <a:lnTo>
                    <a:pt x="420" y="928"/>
                  </a:lnTo>
                  <a:lnTo>
                    <a:pt x="422" y="928"/>
                  </a:lnTo>
                  <a:lnTo>
                    <a:pt x="424" y="926"/>
                  </a:lnTo>
                  <a:lnTo>
                    <a:pt x="426" y="924"/>
                  </a:lnTo>
                  <a:lnTo>
                    <a:pt x="426" y="922"/>
                  </a:lnTo>
                  <a:lnTo>
                    <a:pt x="426" y="920"/>
                  </a:lnTo>
                  <a:lnTo>
                    <a:pt x="432" y="918"/>
                  </a:lnTo>
                  <a:lnTo>
                    <a:pt x="432" y="916"/>
                  </a:lnTo>
                  <a:lnTo>
                    <a:pt x="436" y="916"/>
                  </a:lnTo>
                  <a:lnTo>
                    <a:pt x="438" y="914"/>
                  </a:lnTo>
                  <a:lnTo>
                    <a:pt x="436" y="910"/>
                  </a:lnTo>
                  <a:lnTo>
                    <a:pt x="436" y="908"/>
                  </a:lnTo>
                  <a:lnTo>
                    <a:pt x="434" y="906"/>
                  </a:lnTo>
                  <a:lnTo>
                    <a:pt x="432" y="904"/>
                  </a:lnTo>
                  <a:lnTo>
                    <a:pt x="430" y="904"/>
                  </a:lnTo>
                  <a:lnTo>
                    <a:pt x="428" y="902"/>
                  </a:lnTo>
                  <a:lnTo>
                    <a:pt x="426" y="902"/>
                  </a:lnTo>
                  <a:lnTo>
                    <a:pt x="424" y="900"/>
                  </a:lnTo>
                  <a:lnTo>
                    <a:pt x="420" y="898"/>
                  </a:lnTo>
                  <a:lnTo>
                    <a:pt x="418" y="898"/>
                  </a:lnTo>
                  <a:lnTo>
                    <a:pt x="416" y="896"/>
                  </a:lnTo>
                  <a:lnTo>
                    <a:pt x="416" y="894"/>
                  </a:lnTo>
                  <a:lnTo>
                    <a:pt x="418" y="894"/>
                  </a:lnTo>
                  <a:lnTo>
                    <a:pt x="420" y="894"/>
                  </a:lnTo>
                  <a:lnTo>
                    <a:pt x="422" y="894"/>
                  </a:lnTo>
                  <a:lnTo>
                    <a:pt x="424" y="894"/>
                  </a:lnTo>
                  <a:lnTo>
                    <a:pt x="426" y="894"/>
                  </a:lnTo>
                  <a:lnTo>
                    <a:pt x="426" y="892"/>
                  </a:lnTo>
                  <a:lnTo>
                    <a:pt x="428" y="892"/>
                  </a:lnTo>
                  <a:lnTo>
                    <a:pt x="430" y="892"/>
                  </a:lnTo>
                  <a:lnTo>
                    <a:pt x="430" y="894"/>
                  </a:lnTo>
                  <a:lnTo>
                    <a:pt x="432" y="894"/>
                  </a:lnTo>
                  <a:lnTo>
                    <a:pt x="434" y="896"/>
                  </a:lnTo>
                  <a:lnTo>
                    <a:pt x="436" y="894"/>
                  </a:lnTo>
                  <a:lnTo>
                    <a:pt x="436" y="892"/>
                  </a:lnTo>
                  <a:lnTo>
                    <a:pt x="436" y="890"/>
                  </a:lnTo>
                  <a:lnTo>
                    <a:pt x="434" y="890"/>
                  </a:lnTo>
                  <a:lnTo>
                    <a:pt x="434" y="888"/>
                  </a:lnTo>
                  <a:lnTo>
                    <a:pt x="434" y="886"/>
                  </a:lnTo>
                  <a:lnTo>
                    <a:pt x="434" y="884"/>
                  </a:lnTo>
                  <a:lnTo>
                    <a:pt x="432" y="882"/>
                  </a:lnTo>
                  <a:lnTo>
                    <a:pt x="432" y="880"/>
                  </a:lnTo>
                  <a:lnTo>
                    <a:pt x="432" y="879"/>
                  </a:lnTo>
                  <a:lnTo>
                    <a:pt x="432" y="877"/>
                  </a:lnTo>
                  <a:lnTo>
                    <a:pt x="432" y="875"/>
                  </a:lnTo>
                  <a:lnTo>
                    <a:pt x="430" y="875"/>
                  </a:lnTo>
                  <a:lnTo>
                    <a:pt x="430" y="873"/>
                  </a:lnTo>
                  <a:lnTo>
                    <a:pt x="428" y="873"/>
                  </a:lnTo>
                  <a:lnTo>
                    <a:pt x="428" y="875"/>
                  </a:lnTo>
                  <a:lnTo>
                    <a:pt x="426" y="875"/>
                  </a:lnTo>
                  <a:lnTo>
                    <a:pt x="424" y="875"/>
                  </a:lnTo>
                  <a:lnTo>
                    <a:pt x="422" y="875"/>
                  </a:lnTo>
                  <a:lnTo>
                    <a:pt x="420" y="875"/>
                  </a:lnTo>
                  <a:lnTo>
                    <a:pt x="418" y="875"/>
                  </a:lnTo>
                  <a:lnTo>
                    <a:pt x="416" y="875"/>
                  </a:lnTo>
                  <a:lnTo>
                    <a:pt x="414" y="875"/>
                  </a:lnTo>
                  <a:lnTo>
                    <a:pt x="414" y="877"/>
                  </a:lnTo>
                  <a:lnTo>
                    <a:pt x="412" y="877"/>
                  </a:lnTo>
                  <a:lnTo>
                    <a:pt x="408" y="877"/>
                  </a:lnTo>
                  <a:lnTo>
                    <a:pt x="408" y="875"/>
                  </a:lnTo>
                  <a:lnTo>
                    <a:pt x="406" y="875"/>
                  </a:lnTo>
                  <a:lnTo>
                    <a:pt x="404" y="875"/>
                  </a:lnTo>
                  <a:lnTo>
                    <a:pt x="402" y="875"/>
                  </a:lnTo>
                  <a:lnTo>
                    <a:pt x="400" y="873"/>
                  </a:lnTo>
                  <a:lnTo>
                    <a:pt x="398" y="873"/>
                  </a:lnTo>
                  <a:lnTo>
                    <a:pt x="396" y="875"/>
                  </a:lnTo>
                  <a:lnTo>
                    <a:pt x="394" y="875"/>
                  </a:lnTo>
                  <a:lnTo>
                    <a:pt x="394" y="877"/>
                  </a:lnTo>
                  <a:lnTo>
                    <a:pt x="392" y="877"/>
                  </a:lnTo>
                  <a:lnTo>
                    <a:pt x="390" y="875"/>
                  </a:lnTo>
                  <a:lnTo>
                    <a:pt x="390" y="873"/>
                  </a:lnTo>
                  <a:lnTo>
                    <a:pt x="390" y="871"/>
                  </a:lnTo>
                  <a:lnTo>
                    <a:pt x="390" y="869"/>
                  </a:lnTo>
                  <a:lnTo>
                    <a:pt x="388" y="867"/>
                  </a:lnTo>
                  <a:lnTo>
                    <a:pt x="390" y="865"/>
                  </a:lnTo>
                  <a:lnTo>
                    <a:pt x="388" y="863"/>
                  </a:lnTo>
                  <a:lnTo>
                    <a:pt x="390" y="863"/>
                  </a:lnTo>
                  <a:lnTo>
                    <a:pt x="392" y="861"/>
                  </a:lnTo>
                  <a:lnTo>
                    <a:pt x="392" y="859"/>
                  </a:lnTo>
                  <a:lnTo>
                    <a:pt x="392" y="857"/>
                  </a:lnTo>
                  <a:lnTo>
                    <a:pt x="390" y="855"/>
                  </a:lnTo>
                  <a:lnTo>
                    <a:pt x="390" y="853"/>
                  </a:lnTo>
                  <a:lnTo>
                    <a:pt x="392" y="851"/>
                  </a:lnTo>
                  <a:lnTo>
                    <a:pt x="396" y="849"/>
                  </a:lnTo>
                  <a:lnTo>
                    <a:pt x="398" y="847"/>
                  </a:lnTo>
                  <a:lnTo>
                    <a:pt x="400" y="847"/>
                  </a:lnTo>
                  <a:lnTo>
                    <a:pt x="400" y="845"/>
                  </a:lnTo>
                  <a:lnTo>
                    <a:pt x="402" y="845"/>
                  </a:lnTo>
                  <a:lnTo>
                    <a:pt x="406" y="843"/>
                  </a:lnTo>
                  <a:lnTo>
                    <a:pt x="402" y="839"/>
                  </a:lnTo>
                  <a:lnTo>
                    <a:pt x="402" y="837"/>
                  </a:lnTo>
                  <a:lnTo>
                    <a:pt x="402" y="835"/>
                  </a:lnTo>
                  <a:lnTo>
                    <a:pt x="400" y="833"/>
                  </a:lnTo>
                  <a:lnTo>
                    <a:pt x="400" y="831"/>
                  </a:lnTo>
                  <a:lnTo>
                    <a:pt x="400" y="829"/>
                  </a:lnTo>
                  <a:lnTo>
                    <a:pt x="398" y="829"/>
                  </a:lnTo>
                  <a:lnTo>
                    <a:pt x="398" y="827"/>
                  </a:lnTo>
                  <a:lnTo>
                    <a:pt x="398" y="825"/>
                  </a:lnTo>
                  <a:lnTo>
                    <a:pt x="396" y="825"/>
                  </a:lnTo>
                  <a:lnTo>
                    <a:pt x="396" y="823"/>
                  </a:lnTo>
                  <a:lnTo>
                    <a:pt x="396" y="821"/>
                  </a:lnTo>
                  <a:lnTo>
                    <a:pt x="396" y="819"/>
                  </a:lnTo>
                  <a:lnTo>
                    <a:pt x="394" y="815"/>
                  </a:lnTo>
                  <a:lnTo>
                    <a:pt x="392" y="813"/>
                  </a:lnTo>
                  <a:lnTo>
                    <a:pt x="392" y="812"/>
                  </a:lnTo>
                  <a:lnTo>
                    <a:pt x="392" y="810"/>
                  </a:lnTo>
                  <a:lnTo>
                    <a:pt x="392" y="808"/>
                  </a:lnTo>
                  <a:lnTo>
                    <a:pt x="390" y="806"/>
                  </a:lnTo>
                  <a:lnTo>
                    <a:pt x="390" y="804"/>
                  </a:lnTo>
                  <a:lnTo>
                    <a:pt x="388" y="804"/>
                  </a:lnTo>
                  <a:lnTo>
                    <a:pt x="386" y="802"/>
                  </a:lnTo>
                  <a:lnTo>
                    <a:pt x="384" y="800"/>
                  </a:lnTo>
                  <a:lnTo>
                    <a:pt x="384" y="798"/>
                  </a:lnTo>
                  <a:lnTo>
                    <a:pt x="384" y="796"/>
                  </a:lnTo>
                  <a:lnTo>
                    <a:pt x="383" y="794"/>
                  </a:lnTo>
                  <a:lnTo>
                    <a:pt x="383" y="792"/>
                  </a:lnTo>
                  <a:lnTo>
                    <a:pt x="383" y="790"/>
                  </a:lnTo>
                  <a:lnTo>
                    <a:pt x="381" y="786"/>
                  </a:lnTo>
                  <a:lnTo>
                    <a:pt x="381" y="784"/>
                  </a:lnTo>
                  <a:lnTo>
                    <a:pt x="379" y="782"/>
                  </a:lnTo>
                  <a:lnTo>
                    <a:pt x="377" y="774"/>
                  </a:lnTo>
                  <a:lnTo>
                    <a:pt x="377" y="772"/>
                  </a:lnTo>
                  <a:lnTo>
                    <a:pt x="373" y="768"/>
                  </a:lnTo>
                  <a:lnTo>
                    <a:pt x="371" y="766"/>
                  </a:lnTo>
                  <a:lnTo>
                    <a:pt x="371" y="764"/>
                  </a:lnTo>
                  <a:lnTo>
                    <a:pt x="369" y="762"/>
                  </a:lnTo>
                  <a:lnTo>
                    <a:pt x="367" y="760"/>
                  </a:lnTo>
                  <a:lnTo>
                    <a:pt x="365" y="758"/>
                  </a:lnTo>
                  <a:lnTo>
                    <a:pt x="365" y="756"/>
                  </a:lnTo>
                  <a:lnTo>
                    <a:pt x="363" y="756"/>
                  </a:lnTo>
                  <a:lnTo>
                    <a:pt x="363" y="754"/>
                  </a:lnTo>
                  <a:lnTo>
                    <a:pt x="361" y="754"/>
                  </a:lnTo>
                  <a:lnTo>
                    <a:pt x="361" y="752"/>
                  </a:lnTo>
                  <a:lnTo>
                    <a:pt x="359" y="750"/>
                  </a:lnTo>
                  <a:lnTo>
                    <a:pt x="357" y="750"/>
                  </a:lnTo>
                  <a:lnTo>
                    <a:pt x="355" y="748"/>
                  </a:lnTo>
                  <a:lnTo>
                    <a:pt x="353" y="746"/>
                  </a:lnTo>
                  <a:lnTo>
                    <a:pt x="351" y="746"/>
                  </a:lnTo>
                  <a:lnTo>
                    <a:pt x="349" y="745"/>
                  </a:lnTo>
                  <a:lnTo>
                    <a:pt x="349" y="743"/>
                  </a:lnTo>
                  <a:lnTo>
                    <a:pt x="349" y="741"/>
                  </a:lnTo>
                  <a:lnTo>
                    <a:pt x="349" y="739"/>
                  </a:lnTo>
                  <a:lnTo>
                    <a:pt x="349" y="737"/>
                  </a:lnTo>
                  <a:lnTo>
                    <a:pt x="347" y="737"/>
                  </a:lnTo>
                  <a:lnTo>
                    <a:pt x="347" y="735"/>
                  </a:lnTo>
                  <a:lnTo>
                    <a:pt x="345" y="733"/>
                  </a:lnTo>
                  <a:lnTo>
                    <a:pt x="345" y="731"/>
                  </a:lnTo>
                  <a:lnTo>
                    <a:pt x="343" y="729"/>
                  </a:lnTo>
                  <a:lnTo>
                    <a:pt x="343" y="727"/>
                  </a:lnTo>
                  <a:lnTo>
                    <a:pt x="343" y="725"/>
                  </a:lnTo>
                  <a:lnTo>
                    <a:pt x="341" y="723"/>
                  </a:lnTo>
                  <a:lnTo>
                    <a:pt x="341" y="719"/>
                  </a:lnTo>
                  <a:lnTo>
                    <a:pt x="339" y="717"/>
                  </a:lnTo>
                  <a:lnTo>
                    <a:pt x="339" y="715"/>
                  </a:lnTo>
                  <a:lnTo>
                    <a:pt x="337" y="715"/>
                  </a:lnTo>
                  <a:lnTo>
                    <a:pt x="335" y="715"/>
                  </a:lnTo>
                  <a:lnTo>
                    <a:pt x="333" y="715"/>
                  </a:lnTo>
                  <a:lnTo>
                    <a:pt x="331" y="715"/>
                  </a:lnTo>
                  <a:lnTo>
                    <a:pt x="329" y="715"/>
                  </a:lnTo>
                  <a:lnTo>
                    <a:pt x="327" y="715"/>
                  </a:lnTo>
                  <a:lnTo>
                    <a:pt x="325" y="715"/>
                  </a:lnTo>
                  <a:lnTo>
                    <a:pt x="325" y="717"/>
                  </a:lnTo>
                  <a:lnTo>
                    <a:pt x="323" y="717"/>
                  </a:lnTo>
                  <a:lnTo>
                    <a:pt x="321" y="719"/>
                  </a:lnTo>
                  <a:lnTo>
                    <a:pt x="319" y="719"/>
                  </a:lnTo>
                  <a:lnTo>
                    <a:pt x="317" y="719"/>
                  </a:lnTo>
                  <a:lnTo>
                    <a:pt x="315" y="721"/>
                  </a:lnTo>
                  <a:lnTo>
                    <a:pt x="314" y="721"/>
                  </a:lnTo>
                  <a:lnTo>
                    <a:pt x="312" y="721"/>
                  </a:lnTo>
                  <a:lnTo>
                    <a:pt x="312" y="723"/>
                  </a:lnTo>
                  <a:lnTo>
                    <a:pt x="310" y="723"/>
                  </a:lnTo>
                  <a:lnTo>
                    <a:pt x="310" y="725"/>
                  </a:lnTo>
                  <a:lnTo>
                    <a:pt x="308" y="725"/>
                  </a:lnTo>
                  <a:lnTo>
                    <a:pt x="306" y="725"/>
                  </a:lnTo>
                  <a:lnTo>
                    <a:pt x="304" y="727"/>
                  </a:lnTo>
                  <a:lnTo>
                    <a:pt x="302" y="727"/>
                  </a:lnTo>
                  <a:lnTo>
                    <a:pt x="300" y="729"/>
                  </a:lnTo>
                  <a:lnTo>
                    <a:pt x="298" y="731"/>
                  </a:lnTo>
                  <a:lnTo>
                    <a:pt x="298" y="733"/>
                  </a:lnTo>
                  <a:lnTo>
                    <a:pt x="296" y="735"/>
                  </a:lnTo>
                  <a:lnTo>
                    <a:pt x="294" y="741"/>
                  </a:lnTo>
                  <a:lnTo>
                    <a:pt x="290" y="745"/>
                  </a:lnTo>
                  <a:lnTo>
                    <a:pt x="282" y="748"/>
                  </a:lnTo>
                  <a:lnTo>
                    <a:pt x="280" y="748"/>
                  </a:lnTo>
                  <a:lnTo>
                    <a:pt x="278" y="750"/>
                  </a:lnTo>
                  <a:lnTo>
                    <a:pt x="276" y="750"/>
                  </a:lnTo>
                  <a:lnTo>
                    <a:pt x="274" y="750"/>
                  </a:lnTo>
                  <a:lnTo>
                    <a:pt x="270" y="750"/>
                  </a:lnTo>
                  <a:lnTo>
                    <a:pt x="268" y="750"/>
                  </a:lnTo>
                  <a:lnTo>
                    <a:pt x="264" y="750"/>
                  </a:lnTo>
                  <a:lnTo>
                    <a:pt x="260" y="750"/>
                  </a:lnTo>
                  <a:lnTo>
                    <a:pt x="256" y="750"/>
                  </a:lnTo>
                  <a:lnTo>
                    <a:pt x="254" y="750"/>
                  </a:lnTo>
                  <a:lnTo>
                    <a:pt x="254" y="748"/>
                  </a:lnTo>
                  <a:lnTo>
                    <a:pt x="252" y="748"/>
                  </a:lnTo>
                  <a:lnTo>
                    <a:pt x="250" y="746"/>
                  </a:lnTo>
                  <a:lnTo>
                    <a:pt x="250" y="745"/>
                  </a:lnTo>
                  <a:lnTo>
                    <a:pt x="248" y="741"/>
                  </a:lnTo>
                  <a:lnTo>
                    <a:pt x="248" y="743"/>
                  </a:lnTo>
                  <a:lnTo>
                    <a:pt x="246" y="745"/>
                  </a:lnTo>
                  <a:lnTo>
                    <a:pt x="245" y="746"/>
                  </a:lnTo>
                  <a:lnTo>
                    <a:pt x="243" y="746"/>
                  </a:lnTo>
                  <a:lnTo>
                    <a:pt x="241" y="746"/>
                  </a:lnTo>
                  <a:lnTo>
                    <a:pt x="239" y="746"/>
                  </a:lnTo>
                  <a:lnTo>
                    <a:pt x="235" y="748"/>
                  </a:lnTo>
                  <a:lnTo>
                    <a:pt x="233" y="748"/>
                  </a:lnTo>
                  <a:lnTo>
                    <a:pt x="231" y="748"/>
                  </a:lnTo>
                  <a:lnTo>
                    <a:pt x="225" y="754"/>
                  </a:lnTo>
                  <a:lnTo>
                    <a:pt x="223" y="756"/>
                  </a:lnTo>
                  <a:lnTo>
                    <a:pt x="219" y="756"/>
                  </a:lnTo>
                  <a:lnTo>
                    <a:pt x="213" y="756"/>
                  </a:lnTo>
                  <a:lnTo>
                    <a:pt x="213" y="754"/>
                  </a:lnTo>
                  <a:lnTo>
                    <a:pt x="213" y="750"/>
                  </a:lnTo>
                  <a:lnTo>
                    <a:pt x="213" y="748"/>
                  </a:lnTo>
                  <a:lnTo>
                    <a:pt x="211" y="746"/>
                  </a:lnTo>
                  <a:lnTo>
                    <a:pt x="211" y="745"/>
                  </a:lnTo>
                  <a:lnTo>
                    <a:pt x="211" y="743"/>
                  </a:lnTo>
                  <a:lnTo>
                    <a:pt x="211" y="741"/>
                  </a:lnTo>
                  <a:lnTo>
                    <a:pt x="211" y="739"/>
                  </a:lnTo>
                  <a:lnTo>
                    <a:pt x="209" y="737"/>
                  </a:lnTo>
                  <a:lnTo>
                    <a:pt x="209" y="735"/>
                  </a:lnTo>
                  <a:lnTo>
                    <a:pt x="209" y="733"/>
                  </a:lnTo>
                  <a:lnTo>
                    <a:pt x="207" y="733"/>
                  </a:lnTo>
                  <a:lnTo>
                    <a:pt x="205" y="735"/>
                  </a:lnTo>
                  <a:lnTo>
                    <a:pt x="203" y="735"/>
                  </a:lnTo>
                  <a:lnTo>
                    <a:pt x="201" y="735"/>
                  </a:lnTo>
                  <a:lnTo>
                    <a:pt x="201" y="737"/>
                  </a:lnTo>
                  <a:lnTo>
                    <a:pt x="199" y="737"/>
                  </a:lnTo>
                  <a:lnTo>
                    <a:pt x="197" y="737"/>
                  </a:lnTo>
                  <a:lnTo>
                    <a:pt x="197" y="739"/>
                  </a:lnTo>
                  <a:lnTo>
                    <a:pt x="195" y="739"/>
                  </a:lnTo>
                  <a:lnTo>
                    <a:pt x="193" y="739"/>
                  </a:lnTo>
                  <a:lnTo>
                    <a:pt x="193" y="737"/>
                  </a:lnTo>
                  <a:lnTo>
                    <a:pt x="193" y="735"/>
                  </a:lnTo>
                  <a:lnTo>
                    <a:pt x="193" y="733"/>
                  </a:lnTo>
                  <a:lnTo>
                    <a:pt x="193" y="731"/>
                  </a:lnTo>
                  <a:lnTo>
                    <a:pt x="193" y="729"/>
                  </a:lnTo>
                  <a:lnTo>
                    <a:pt x="193" y="725"/>
                  </a:lnTo>
                  <a:lnTo>
                    <a:pt x="193" y="723"/>
                  </a:lnTo>
                  <a:lnTo>
                    <a:pt x="191" y="719"/>
                  </a:lnTo>
                  <a:lnTo>
                    <a:pt x="191" y="717"/>
                  </a:lnTo>
                  <a:lnTo>
                    <a:pt x="191" y="711"/>
                  </a:lnTo>
                  <a:lnTo>
                    <a:pt x="187" y="709"/>
                  </a:lnTo>
                  <a:lnTo>
                    <a:pt x="185" y="709"/>
                  </a:lnTo>
                  <a:lnTo>
                    <a:pt x="183" y="711"/>
                  </a:lnTo>
                  <a:lnTo>
                    <a:pt x="181" y="711"/>
                  </a:lnTo>
                  <a:lnTo>
                    <a:pt x="179" y="711"/>
                  </a:lnTo>
                  <a:lnTo>
                    <a:pt x="177" y="711"/>
                  </a:lnTo>
                  <a:lnTo>
                    <a:pt x="176" y="713"/>
                  </a:lnTo>
                  <a:lnTo>
                    <a:pt x="174" y="713"/>
                  </a:lnTo>
                  <a:lnTo>
                    <a:pt x="172" y="715"/>
                  </a:lnTo>
                  <a:lnTo>
                    <a:pt x="170" y="715"/>
                  </a:lnTo>
                  <a:lnTo>
                    <a:pt x="166" y="717"/>
                  </a:lnTo>
                  <a:lnTo>
                    <a:pt x="164" y="717"/>
                  </a:lnTo>
                  <a:lnTo>
                    <a:pt x="162" y="717"/>
                  </a:lnTo>
                  <a:lnTo>
                    <a:pt x="162" y="719"/>
                  </a:lnTo>
                  <a:lnTo>
                    <a:pt x="164" y="719"/>
                  </a:lnTo>
                  <a:lnTo>
                    <a:pt x="164" y="721"/>
                  </a:lnTo>
                  <a:lnTo>
                    <a:pt x="168" y="725"/>
                  </a:lnTo>
                  <a:lnTo>
                    <a:pt x="168" y="727"/>
                  </a:lnTo>
                  <a:lnTo>
                    <a:pt x="170" y="729"/>
                  </a:lnTo>
                  <a:lnTo>
                    <a:pt x="174" y="733"/>
                  </a:lnTo>
                  <a:lnTo>
                    <a:pt x="174" y="735"/>
                  </a:lnTo>
                  <a:lnTo>
                    <a:pt x="176" y="737"/>
                  </a:lnTo>
                  <a:lnTo>
                    <a:pt x="177" y="743"/>
                  </a:lnTo>
                  <a:lnTo>
                    <a:pt x="177" y="746"/>
                  </a:lnTo>
                  <a:lnTo>
                    <a:pt x="177" y="748"/>
                  </a:lnTo>
                  <a:lnTo>
                    <a:pt x="177" y="752"/>
                  </a:lnTo>
                  <a:lnTo>
                    <a:pt x="177" y="754"/>
                  </a:lnTo>
                  <a:lnTo>
                    <a:pt x="176" y="754"/>
                  </a:lnTo>
                  <a:lnTo>
                    <a:pt x="174" y="756"/>
                  </a:lnTo>
                  <a:lnTo>
                    <a:pt x="172" y="756"/>
                  </a:lnTo>
                  <a:lnTo>
                    <a:pt x="172" y="758"/>
                  </a:lnTo>
                  <a:lnTo>
                    <a:pt x="172" y="760"/>
                  </a:lnTo>
                  <a:lnTo>
                    <a:pt x="170" y="760"/>
                  </a:lnTo>
                  <a:lnTo>
                    <a:pt x="168" y="760"/>
                  </a:lnTo>
                  <a:lnTo>
                    <a:pt x="166" y="760"/>
                  </a:lnTo>
                  <a:lnTo>
                    <a:pt x="166" y="762"/>
                  </a:lnTo>
                  <a:lnTo>
                    <a:pt x="164" y="762"/>
                  </a:lnTo>
                  <a:lnTo>
                    <a:pt x="162" y="762"/>
                  </a:lnTo>
                  <a:lnTo>
                    <a:pt x="162" y="764"/>
                  </a:lnTo>
                  <a:lnTo>
                    <a:pt x="162" y="762"/>
                  </a:lnTo>
                  <a:lnTo>
                    <a:pt x="160" y="764"/>
                  </a:lnTo>
                  <a:lnTo>
                    <a:pt x="158" y="764"/>
                  </a:lnTo>
                  <a:lnTo>
                    <a:pt x="156" y="764"/>
                  </a:lnTo>
                  <a:lnTo>
                    <a:pt x="154" y="764"/>
                  </a:lnTo>
                  <a:lnTo>
                    <a:pt x="152" y="764"/>
                  </a:lnTo>
                  <a:lnTo>
                    <a:pt x="152" y="762"/>
                  </a:lnTo>
                  <a:lnTo>
                    <a:pt x="150" y="760"/>
                  </a:lnTo>
                  <a:lnTo>
                    <a:pt x="150" y="758"/>
                  </a:lnTo>
                  <a:lnTo>
                    <a:pt x="150" y="754"/>
                  </a:lnTo>
                  <a:lnTo>
                    <a:pt x="150" y="752"/>
                  </a:lnTo>
                  <a:lnTo>
                    <a:pt x="150" y="750"/>
                  </a:lnTo>
                  <a:lnTo>
                    <a:pt x="150" y="748"/>
                  </a:lnTo>
                  <a:lnTo>
                    <a:pt x="150" y="746"/>
                  </a:lnTo>
                  <a:lnTo>
                    <a:pt x="148" y="745"/>
                  </a:lnTo>
                  <a:lnTo>
                    <a:pt x="148" y="743"/>
                  </a:lnTo>
                  <a:lnTo>
                    <a:pt x="148" y="741"/>
                  </a:lnTo>
                  <a:lnTo>
                    <a:pt x="144" y="739"/>
                  </a:lnTo>
                  <a:lnTo>
                    <a:pt x="142" y="739"/>
                  </a:lnTo>
                  <a:lnTo>
                    <a:pt x="136" y="739"/>
                  </a:lnTo>
                  <a:lnTo>
                    <a:pt x="130" y="739"/>
                  </a:lnTo>
                  <a:lnTo>
                    <a:pt x="124" y="737"/>
                  </a:lnTo>
                  <a:lnTo>
                    <a:pt x="116" y="737"/>
                  </a:lnTo>
                  <a:lnTo>
                    <a:pt x="112" y="737"/>
                  </a:lnTo>
                  <a:lnTo>
                    <a:pt x="108" y="735"/>
                  </a:lnTo>
                  <a:lnTo>
                    <a:pt x="107" y="735"/>
                  </a:lnTo>
                  <a:lnTo>
                    <a:pt x="103" y="735"/>
                  </a:lnTo>
                  <a:lnTo>
                    <a:pt x="101" y="735"/>
                  </a:lnTo>
                  <a:lnTo>
                    <a:pt x="101" y="733"/>
                  </a:lnTo>
                  <a:lnTo>
                    <a:pt x="101" y="731"/>
                  </a:lnTo>
                  <a:lnTo>
                    <a:pt x="101" y="729"/>
                  </a:lnTo>
                  <a:lnTo>
                    <a:pt x="99" y="723"/>
                  </a:lnTo>
                  <a:lnTo>
                    <a:pt x="99" y="721"/>
                  </a:lnTo>
                  <a:lnTo>
                    <a:pt x="99" y="719"/>
                  </a:lnTo>
                  <a:lnTo>
                    <a:pt x="99" y="717"/>
                  </a:lnTo>
                  <a:lnTo>
                    <a:pt x="99" y="715"/>
                  </a:lnTo>
                  <a:lnTo>
                    <a:pt x="99" y="713"/>
                  </a:lnTo>
                  <a:lnTo>
                    <a:pt x="99" y="711"/>
                  </a:lnTo>
                  <a:lnTo>
                    <a:pt x="95" y="713"/>
                  </a:lnTo>
                  <a:lnTo>
                    <a:pt x="93" y="715"/>
                  </a:lnTo>
                  <a:lnTo>
                    <a:pt x="89" y="717"/>
                  </a:lnTo>
                  <a:lnTo>
                    <a:pt x="87" y="717"/>
                  </a:lnTo>
                  <a:lnTo>
                    <a:pt x="85" y="717"/>
                  </a:lnTo>
                  <a:lnTo>
                    <a:pt x="81" y="719"/>
                  </a:lnTo>
                  <a:lnTo>
                    <a:pt x="73" y="713"/>
                  </a:lnTo>
                  <a:lnTo>
                    <a:pt x="71" y="713"/>
                  </a:lnTo>
                  <a:lnTo>
                    <a:pt x="67" y="711"/>
                  </a:lnTo>
                  <a:lnTo>
                    <a:pt x="67" y="709"/>
                  </a:lnTo>
                  <a:lnTo>
                    <a:pt x="65" y="709"/>
                  </a:lnTo>
                  <a:lnTo>
                    <a:pt x="61" y="707"/>
                  </a:lnTo>
                  <a:lnTo>
                    <a:pt x="59" y="707"/>
                  </a:lnTo>
                  <a:lnTo>
                    <a:pt x="57" y="707"/>
                  </a:lnTo>
                  <a:lnTo>
                    <a:pt x="57" y="705"/>
                  </a:lnTo>
                  <a:lnTo>
                    <a:pt x="55" y="705"/>
                  </a:lnTo>
                  <a:lnTo>
                    <a:pt x="53" y="705"/>
                  </a:lnTo>
                  <a:lnTo>
                    <a:pt x="53" y="703"/>
                  </a:lnTo>
                  <a:lnTo>
                    <a:pt x="51" y="703"/>
                  </a:lnTo>
                  <a:lnTo>
                    <a:pt x="49" y="703"/>
                  </a:lnTo>
                  <a:lnTo>
                    <a:pt x="47" y="703"/>
                  </a:lnTo>
                  <a:lnTo>
                    <a:pt x="45" y="703"/>
                  </a:lnTo>
                  <a:lnTo>
                    <a:pt x="43" y="703"/>
                  </a:lnTo>
                  <a:lnTo>
                    <a:pt x="43" y="705"/>
                  </a:lnTo>
                  <a:lnTo>
                    <a:pt x="41" y="705"/>
                  </a:lnTo>
                  <a:lnTo>
                    <a:pt x="39" y="705"/>
                  </a:lnTo>
                  <a:lnTo>
                    <a:pt x="38" y="705"/>
                  </a:lnTo>
                  <a:lnTo>
                    <a:pt x="36" y="705"/>
                  </a:lnTo>
                  <a:lnTo>
                    <a:pt x="36" y="707"/>
                  </a:lnTo>
                  <a:lnTo>
                    <a:pt x="34" y="707"/>
                  </a:lnTo>
                  <a:lnTo>
                    <a:pt x="32" y="707"/>
                  </a:lnTo>
                  <a:lnTo>
                    <a:pt x="30" y="707"/>
                  </a:lnTo>
                  <a:lnTo>
                    <a:pt x="28" y="707"/>
                  </a:lnTo>
                  <a:lnTo>
                    <a:pt x="26" y="707"/>
                  </a:lnTo>
                  <a:lnTo>
                    <a:pt x="24" y="707"/>
                  </a:lnTo>
                  <a:lnTo>
                    <a:pt x="22" y="705"/>
                  </a:lnTo>
                  <a:lnTo>
                    <a:pt x="22" y="703"/>
                  </a:lnTo>
                  <a:lnTo>
                    <a:pt x="22" y="701"/>
                  </a:lnTo>
                  <a:lnTo>
                    <a:pt x="22" y="699"/>
                  </a:lnTo>
                  <a:lnTo>
                    <a:pt x="22" y="695"/>
                  </a:lnTo>
                  <a:lnTo>
                    <a:pt x="22" y="691"/>
                  </a:lnTo>
                  <a:lnTo>
                    <a:pt x="22" y="687"/>
                  </a:lnTo>
                  <a:lnTo>
                    <a:pt x="22" y="685"/>
                  </a:lnTo>
                  <a:lnTo>
                    <a:pt x="22" y="683"/>
                  </a:lnTo>
                  <a:lnTo>
                    <a:pt x="22" y="681"/>
                  </a:lnTo>
                  <a:lnTo>
                    <a:pt x="20" y="678"/>
                  </a:lnTo>
                  <a:lnTo>
                    <a:pt x="16" y="672"/>
                  </a:lnTo>
                  <a:lnTo>
                    <a:pt x="12" y="666"/>
                  </a:lnTo>
                  <a:lnTo>
                    <a:pt x="12" y="662"/>
                  </a:lnTo>
                  <a:lnTo>
                    <a:pt x="12" y="658"/>
                  </a:lnTo>
                  <a:lnTo>
                    <a:pt x="10" y="652"/>
                  </a:lnTo>
                  <a:lnTo>
                    <a:pt x="10" y="648"/>
                  </a:lnTo>
                  <a:lnTo>
                    <a:pt x="10" y="646"/>
                  </a:lnTo>
                  <a:lnTo>
                    <a:pt x="10" y="644"/>
                  </a:lnTo>
                  <a:lnTo>
                    <a:pt x="10" y="642"/>
                  </a:lnTo>
                  <a:lnTo>
                    <a:pt x="8" y="642"/>
                  </a:lnTo>
                  <a:lnTo>
                    <a:pt x="8" y="640"/>
                  </a:lnTo>
                  <a:lnTo>
                    <a:pt x="6" y="640"/>
                  </a:lnTo>
                  <a:lnTo>
                    <a:pt x="6" y="638"/>
                  </a:lnTo>
                  <a:lnTo>
                    <a:pt x="6" y="636"/>
                  </a:lnTo>
                  <a:lnTo>
                    <a:pt x="6" y="634"/>
                  </a:lnTo>
                  <a:lnTo>
                    <a:pt x="4" y="634"/>
                  </a:lnTo>
                  <a:lnTo>
                    <a:pt x="4" y="632"/>
                  </a:lnTo>
                  <a:lnTo>
                    <a:pt x="2" y="630"/>
                  </a:lnTo>
                  <a:lnTo>
                    <a:pt x="2" y="628"/>
                  </a:lnTo>
                  <a:lnTo>
                    <a:pt x="0" y="628"/>
                  </a:lnTo>
                  <a:lnTo>
                    <a:pt x="2" y="628"/>
                  </a:lnTo>
                  <a:lnTo>
                    <a:pt x="2" y="626"/>
                  </a:lnTo>
                  <a:lnTo>
                    <a:pt x="2" y="624"/>
                  </a:lnTo>
                  <a:lnTo>
                    <a:pt x="4" y="624"/>
                  </a:lnTo>
                  <a:lnTo>
                    <a:pt x="4" y="622"/>
                  </a:lnTo>
                  <a:lnTo>
                    <a:pt x="4" y="620"/>
                  </a:lnTo>
                  <a:lnTo>
                    <a:pt x="4" y="618"/>
                  </a:lnTo>
                  <a:lnTo>
                    <a:pt x="6" y="618"/>
                  </a:lnTo>
                  <a:lnTo>
                    <a:pt x="6" y="616"/>
                  </a:lnTo>
                  <a:lnTo>
                    <a:pt x="8" y="616"/>
                  </a:lnTo>
                  <a:lnTo>
                    <a:pt x="8" y="614"/>
                  </a:lnTo>
                  <a:lnTo>
                    <a:pt x="6" y="614"/>
                  </a:lnTo>
                  <a:lnTo>
                    <a:pt x="8" y="614"/>
                  </a:lnTo>
                  <a:lnTo>
                    <a:pt x="10" y="614"/>
                  </a:lnTo>
                  <a:lnTo>
                    <a:pt x="12" y="614"/>
                  </a:lnTo>
                  <a:lnTo>
                    <a:pt x="12" y="612"/>
                  </a:lnTo>
                  <a:lnTo>
                    <a:pt x="14" y="612"/>
                  </a:lnTo>
                  <a:lnTo>
                    <a:pt x="16" y="612"/>
                  </a:lnTo>
                  <a:lnTo>
                    <a:pt x="16" y="610"/>
                  </a:lnTo>
                  <a:lnTo>
                    <a:pt x="18" y="610"/>
                  </a:lnTo>
                  <a:lnTo>
                    <a:pt x="18" y="609"/>
                  </a:lnTo>
                  <a:lnTo>
                    <a:pt x="20" y="609"/>
                  </a:lnTo>
                  <a:lnTo>
                    <a:pt x="20" y="607"/>
                  </a:lnTo>
                  <a:lnTo>
                    <a:pt x="22" y="607"/>
                  </a:lnTo>
                  <a:lnTo>
                    <a:pt x="22" y="605"/>
                  </a:lnTo>
                  <a:lnTo>
                    <a:pt x="24" y="605"/>
                  </a:lnTo>
                  <a:lnTo>
                    <a:pt x="26" y="603"/>
                  </a:lnTo>
                  <a:lnTo>
                    <a:pt x="28" y="603"/>
                  </a:lnTo>
                  <a:lnTo>
                    <a:pt x="28" y="601"/>
                  </a:lnTo>
                  <a:lnTo>
                    <a:pt x="28" y="599"/>
                  </a:lnTo>
                  <a:lnTo>
                    <a:pt x="30" y="599"/>
                  </a:lnTo>
                  <a:lnTo>
                    <a:pt x="28" y="599"/>
                  </a:lnTo>
                  <a:lnTo>
                    <a:pt x="30" y="597"/>
                  </a:lnTo>
                  <a:lnTo>
                    <a:pt x="30" y="595"/>
                  </a:lnTo>
                  <a:lnTo>
                    <a:pt x="32" y="593"/>
                  </a:lnTo>
                  <a:lnTo>
                    <a:pt x="32" y="591"/>
                  </a:lnTo>
                  <a:lnTo>
                    <a:pt x="34" y="591"/>
                  </a:lnTo>
                  <a:lnTo>
                    <a:pt x="34" y="589"/>
                  </a:lnTo>
                  <a:lnTo>
                    <a:pt x="36" y="589"/>
                  </a:lnTo>
                  <a:lnTo>
                    <a:pt x="36" y="587"/>
                  </a:lnTo>
                  <a:lnTo>
                    <a:pt x="38" y="587"/>
                  </a:lnTo>
                  <a:lnTo>
                    <a:pt x="39" y="587"/>
                  </a:lnTo>
                  <a:lnTo>
                    <a:pt x="41" y="585"/>
                  </a:lnTo>
                  <a:lnTo>
                    <a:pt x="43" y="583"/>
                  </a:lnTo>
                  <a:lnTo>
                    <a:pt x="45" y="583"/>
                  </a:lnTo>
                  <a:lnTo>
                    <a:pt x="45" y="581"/>
                  </a:lnTo>
                  <a:lnTo>
                    <a:pt x="47" y="579"/>
                  </a:lnTo>
                  <a:lnTo>
                    <a:pt x="47" y="577"/>
                  </a:lnTo>
                  <a:lnTo>
                    <a:pt x="49" y="575"/>
                  </a:lnTo>
                  <a:lnTo>
                    <a:pt x="49" y="573"/>
                  </a:lnTo>
                  <a:lnTo>
                    <a:pt x="51" y="573"/>
                  </a:lnTo>
                  <a:lnTo>
                    <a:pt x="51" y="571"/>
                  </a:lnTo>
                  <a:lnTo>
                    <a:pt x="53" y="571"/>
                  </a:lnTo>
                  <a:lnTo>
                    <a:pt x="53" y="569"/>
                  </a:lnTo>
                  <a:lnTo>
                    <a:pt x="53" y="567"/>
                  </a:lnTo>
                  <a:lnTo>
                    <a:pt x="55" y="567"/>
                  </a:lnTo>
                  <a:lnTo>
                    <a:pt x="57" y="567"/>
                  </a:lnTo>
                  <a:lnTo>
                    <a:pt x="59" y="565"/>
                  </a:lnTo>
                  <a:lnTo>
                    <a:pt x="61" y="565"/>
                  </a:lnTo>
                  <a:lnTo>
                    <a:pt x="63" y="565"/>
                  </a:lnTo>
                  <a:lnTo>
                    <a:pt x="65" y="565"/>
                  </a:lnTo>
                  <a:lnTo>
                    <a:pt x="67" y="565"/>
                  </a:lnTo>
                  <a:lnTo>
                    <a:pt x="69" y="563"/>
                  </a:lnTo>
                  <a:lnTo>
                    <a:pt x="71" y="563"/>
                  </a:lnTo>
                  <a:lnTo>
                    <a:pt x="71" y="561"/>
                  </a:lnTo>
                  <a:lnTo>
                    <a:pt x="73" y="561"/>
                  </a:lnTo>
                  <a:lnTo>
                    <a:pt x="73" y="559"/>
                  </a:lnTo>
                  <a:lnTo>
                    <a:pt x="75" y="559"/>
                  </a:lnTo>
                  <a:lnTo>
                    <a:pt x="75" y="557"/>
                  </a:lnTo>
                  <a:lnTo>
                    <a:pt x="77" y="557"/>
                  </a:lnTo>
                  <a:lnTo>
                    <a:pt x="77" y="555"/>
                  </a:lnTo>
                  <a:lnTo>
                    <a:pt x="79" y="555"/>
                  </a:lnTo>
                  <a:lnTo>
                    <a:pt x="79" y="553"/>
                  </a:lnTo>
                  <a:lnTo>
                    <a:pt x="81" y="553"/>
                  </a:lnTo>
                  <a:lnTo>
                    <a:pt x="81" y="551"/>
                  </a:lnTo>
                  <a:lnTo>
                    <a:pt x="83" y="549"/>
                  </a:lnTo>
                  <a:lnTo>
                    <a:pt x="83" y="547"/>
                  </a:lnTo>
                  <a:lnTo>
                    <a:pt x="85" y="547"/>
                  </a:lnTo>
                  <a:lnTo>
                    <a:pt x="85" y="545"/>
                  </a:lnTo>
                  <a:lnTo>
                    <a:pt x="85" y="543"/>
                  </a:lnTo>
                  <a:lnTo>
                    <a:pt x="87" y="543"/>
                  </a:lnTo>
                  <a:lnTo>
                    <a:pt x="87" y="542"/>
                  </a:lnTo>
                  <a:lnTo>
                    <a:pt x="89" y="542"/>
                  </a:lnTo>
                  <a:lnTo>
                    <a:pt x="89" y="540"/>
                  </a:lnTo>
                  <a:lnTo>
                    <a:pt x="91" y="538"/>
                  </a:lnTo>
                  <a:lnTo>
                    <a:pt x="93" y="536"/>
                  </a:lnTo>
                  <a:lnTo>
                    <a:pt x="95" y="534"/>
                  </a:lnTo>
                  <a:lnTo>
                    <a:pt x="97" y="532"/>
                  </a:lnTo>
                  <a:lnTo>
                    <a:pt x="95" y="530"/>
                  </a:lnTo>
                  <a:lnTo>
                    <a:pt x="95" y="526"/>
                  </a:lnTo>
                  <a:lnTo>
                    <a:pt x="97" y="526"/>
                  </a:lnTo>
                  <a:lnTo>
                    <a:pt x="99" y="524"/>
                  </a:lnTo>
                  <a:lnTo>
                    <a:pt x="101" y="522"/>
                  </a:lnTo>
                  <a:lnTo>
                    <a:pt x="103" y="520"/>
                  </a:lnTo>
                  <a:lnTo>
                    <a:pt x="105" y="520"/>
                  </a:lnTo>
                  <a:lnTo>
                    <a:pt x="107" y="518"/>
                  </a:lnTo>
                  <a:lnTo>
                    <a:pt x="108" y="518"/>
                  </a:lnTo>
                  <a:lnTo>
                    <a:pt x="110" y="518"/>
                  </a:lnTo>
                  <a:lnTo>
                    <a:pt x="112" y="518"/>
                  </a:lnTo>
                  <a:lnTo>
                    <a:pt x="114" y="518"/>
                  </a:lnTo>
                  <a:lnTo>
                    <a:pt x="116" y="518"/>
                  </a:lnTo>
                  <a:lnTo>
                    <a:pt x="118" y="518"/>
                  </a:lnTo>
                  <a:lnTo>
                    <a:pt x="118" y="516"/>
                  </a:lnTo>
                  <a:lnTo>
                    <a:pt x="120" y="516"/>
                  </a:lnTo>
                  <a:lnTo>
                    <a:pt x="122" y="514"/>
                  </a:lnTo>
                  <a:lnTo>
                    <a:pt x="122" y="512"/>
                  </a:lnTo>
                  <a:lnTo>
                    <a:pt x="124" y="512"/>
                  </a:lnTo>
                  <a:lnTo>
                    <a:pt x="126" y="512"/>
                  </a:lnTo>
                  <a:lnTo>
                    <a:pt x="126" y="510"/>
                  </a:lnTo>
                  <a:lnTo>
                    <a:pt x="128" y="510"/>
                  </a:lnTo>
                  <a:lnTo>
                    <a:pt x="128" y="508"/>
                  </a:lnTo>
                  <a:lnTo>
                    <a:pt x="130" y="508"/>
                  </a:lnTo>
                  <a:lnTo>
                    <a:pt x="132" y="508"/>
                  </a:lnTo>
                  <a:lnTo>
                    <a:pt x="134" y="508"/>
                  </a:lnTo>
                  <a:lnTo>
                    <a:pt x="136" y="508"/>
                  </a:lnTo>
                  <a:lnTo>
                    <a:pt x="136" y="506"/>
                  </a:lnTo>
                  <a:lnTo>
                    <a:pt x="138" y="506"/>
                  </a:lnTo>
                  <a:lnTo>
                    <a:pt x="140" y="504"/>
                  </a:lnTo>
                  <a:lnTo>
                    <a:pt x="140" y="502"/>
                  </a:lnTo>
                  <a:lnTo>
                    <a:pt x="142" y="500"/>
                  </a:lnTo>
                  <a:lnTo>
                    <a:pt x="148" y="498"/>
                  </a:lnTo>
                  <a:lnTo>
                    <a:pt x="150" y="496"/>
                  </a:lnTo>
                  <a:lnTo>
                    <a:pt x="152" y="494"/>
                  </a:lnTo>
                  <a:lnTo>
                    <a:pt x="154" y="490"/>
                  </a:lnTo>
                  <a:lnTo>
                    <a:pt x="156" y="486"/>
                  </a:lnTo>
                  <a:lnTo>
                    <a:pt x="156" y="484"/>
                  </a:lnTo>
                  <a:lnTo>
                    <a:pt x="158" y="482"/>
                  </a:lnTo>
                  <a:lnTo>
                    <a:pt x="160" y="480"/>
                  </a:lnTo>
                  <a:lnTo>
                    <a:pt x="160" y="478"/>
                  </a:lnTo>
                  <a:lnTo>
                    <a:pt x="160" y="476"/>
                  </a:lnTo>
                  <a:lnTo>
                    <a:pt x="162" y="475"/>
                  </a:lnTo>
                  <a:lnTo>
                    <a:pt x="164" y="473"/>
                  </a:lnTo>
                  <a:lnTo>
                    <a:pt x="164" y="471"/>
                  </a:lnTo>
                  <a:lnTo>
                    <a:pt x="166" y="471"/>
                  </a:lnTo>
                  <a:lnTo>
                    <a:pt x="168" y="469"/>
                  </a:lnTo>
                  <a:lnTo>
                    <a:pt x="170" y="469"/>
                  </a:lnTo>
                  <a:lnTo>
                    <a:pt x="172" y="469"/>
                  </a:lnTo>
                  <a:lnTo>
                    <a:pt x="174" y="467"/>
                  </a:lnTo>
                  <a:lnTo>
                    <a:pt x="176" y="467"/>
                  </a:lnTo>
                  <a:lnTo>
                    <a:pt x="177" y="465"/>
                  </a:lnTo>
                  <a:lnTo>
                    <a:pt x="181" y="465"/>
                  </a:lnTo>
                  <a:lnTo>
                    <a:pt x="183" y="463"/>
                  </a:lnTo>
                  <a:lnTo>
                    <a:pt x="185" y="463"/>
                  </a:lnTo>
                  <a:lnTo>
                    <a:pt x="185" y="461"/>
                  </a:lnTo>
                  <a:lnTo>
                    <a:pt x="183" y="459"/>
                  </a:lnTo>
                  <a:lnTo>
                    <a:pt x="183" y="457"/>
                  </a:lnTo>
                  <a:lnTo>
                    <a:pt x="183" y="455"/>
                  </a:lnTo>
                  <a:lnTo>
                    <a:pt x="185" y="455"/>
                  </a:lnTo>
                  <a:lnTo>
                    <a:pt x="185" y="453"/>
                  </a:lnTo>
                  <a:lnTo>
                    <a:pt x="185" y="451"/>
                  </a:lnTo>
                  <a:lnTo>
                    <a:pt x="183" y="451"/>
                  </a:lnTo>
                  <a:lnTo>
                    <a:pt x="183" y="449"/>
                  </a:lnTo>
                  <a:lnTo>
                    <a:pt x="181" y="449"/>
                  </a:lnTo>
                  <a:lnTo>
                    <a:pt x="181" y="447"/>
                  </a:lnTo>
                  <a:lnTo>
                    <a:pt x="179" y="445"/>
                  </a:lnTo>
                  <a:lnTo>
                    <a:pt x="179" y="443"/>
                  </a:lnTo>
                  <a:lnTo>
                    <a:pt x="177" y="443"/>
                  </a:lnTo>
                  <a:lnTo>
                    <a:pt x="176" y="443"/>
                  </a:lnTo>
                  <a:lnTo>
                    <a:pt x="176" y="441"/>
                  </a:lnTo>
                  <a:lnTo>
                    <a:pt x="174" y="439"/>
                  </a:lnTo>
                  <a:lnTo>
                    <a:pt x="174" y="437"/>
                  </a:lnTo>
                  <a:lnTo>
                    <a:pt x="174" y="433"/>
                  </a:lnTo>
                  <a:lnTo>
                    <a:pt x="174" y="431"/>
                  </a:lnTo>
                  <a:lnTo>
                    <a:pt x="174" y="429"/>
                  </a:lnTo>
                  <a:lnTo>
                    <a:pt x="176" y="429"/>
                  </a:lnTo>
                  <a:lnTo>
                    <a:pt x="176" y="427"/>
                  </a:lnTo>
                  <a:lnTo>
                    <a:pt x="177" y="425"/>
                  </a:lnTo>
                  <a:lnTo>
                    <a:pt x="177" y="423"/>
                  </a:lnTo>
                  <a:lnTo>
                    <a:pt x="177" y="421"/>
                  </a:lnTo>
                  <a:lnTo>
                    <a:pt x="179" y="421"/>
                  </a:lnTo>
                  <a:lnTo>
                    <a:pt x="179" y="419"/>
                  </a:lnTo>
                  <a:lnTo>
                    <a:pt x="179" y="417"/>
                  </a:lnTo>
                  <a:lnTo>
                    <a:pt x="181" y="415"/>
                  </a:lnTo>
                  <a:lnTo>
                    <a:pt x="185" y="411"/>
                  </a:lnTo>
                  <a:lnTo>
                    <a:pt x="187" y="409"/>
                  </a:lnTo>
                  <a:lnTo>
                    <a:pt x="189" y="409"/>
                  </a:lnTo>
                  <a:lnTo>
                    <a:pt x="191" y="408"/>
                  </a:lnTo>
                  <a:lnTo>
                    <a:pt x="195" y="406"/>
                  </a:lnTo>
                  <a:lnTo>
                    <a:pt x="197" y="404"/>
                  </a:lnTo>
                  <a:lnTo>
                    <a:pt x="195" y="404"/>
                  </a:lnTo>
                  <a:lnTo>
                    <a:pt x="195" y="402"/>
                  </a:lnTo>
                  <a:lnTo>
                    <a:pt x="195" y="400"/>
                  </a:lnTo>
                  <a:lnTo>
                    <a:pt x="195" y="398"/>
                  </a:lnTo>
                  <a:lnTo>
                    <a:pt x="197" y="396"/>
                  </a:lnTo>
                  <a:lnTo>
                    <a:pt x="197" y="394"/>
                  </a:lnTo>
                  <a:lnTo>
                    <a:pt x="193" y="394"/>
                  </a:lnTo>
                  <a:lnTo>
                    <a:pt x="191" y="392"/>
                  </a:lnTo>
                  <a:lnTo>
                    <a:pt x="189" y="392"/>
                  </a:lnTo>
                  <a:lnTo>
                    <a:pt x="185" y="392"/>
                  </a:lnTo>
                  <a:lnTo>
                    <a:pt x="183" y="390"/>
                  </a:lnTo>
                  <a:lnTo>
                    <a:pt x="181" y="390"/>
                  </a:lnTo>
                  <a:lnTo>
                    <a:pt x="179" y="390"/>
                  </a:lnTo>
                  <a:lnTo>
                    <a:pt x="177" y="390"/>
                  </a:lnTo>
                  <a:lnTo>
                    <a:pt x="176" y="390"/>
                  </a:lnTo>
                  <a:lnTo>
                    <a:pt x="174" y="390"/>
                  </a:lnTo>
                  <a:lnTo>
                    <a:pt x="172" y="390"/>
                  </a:lnTo>
                  <a:lnTo>
                    <a:pt x="170" y="388"/>
                  </a:lnTo>
                  <a:lnTo>
                    <a:pt x="170" y="390"/>
                  </a:lnTo>
                  <a:lnTo>
                    <a:pt x="168" y="390"/>
                  </a:lnTo>
                  <a:lnTo>
                    <a:pt x="166" y="390"/>
                  </a:lnTo>
                  <a:lnTo>
                    <a:pt x="166" y="392"/>
                  </a:lnTo>
                  <a:lnTo>
                    <a:pt x="164" y="392"/>
                  </a:lnTo>
                  <a:lnTo>
                    <a:pt x="162" y="392"/>
                  </a:lnTo>
                  <a:lnTo>
                    <a:pt x="160" y="392"/>
                  </a:lnTo>
                  <a:lnTo>
                    <a:pt x="160" y="394"/>
                  </a:lnTo>
                  <a:lnTo>
                    <a:pt x="158" y="394"/>
                  </a:lnTo>
                  <a:lnTo>
                    <a:pt x="156" y="394"/>
                  </a:lnTo>
                  <a:lnTo>
                    <a:pt x="156" y="392"/>
                  </a:lnTo>
                  <a:lnTo>
                    <a:pt x="154" y="392"/>
                  </a:lnTo>
                  <a:lnTo>
                    <a:pt x="152" y="392"/>
                  </a:lnTo>
                  <a:lnTo>
                    <a:pt x="150" y="392"/>
                  </a:lnTo>
                  <a:lnTo>
                    <a:pt x="148" y="392"/>
                  </a:lnTo>
                  <a:lnTo>
                    <a:pt x="146" y="392"/>
                  </a:lnTo>
                  <a:lnTo>
                    <a:pt x="144" y="392"/>
                  </a:lnTo>
                  <a:lnTo>
                    <a:pt x="142" y="392"/>
                  </a:lnTo>
                  <a:lnTo>
                    <a:pt x="140" y="392"/>
                  </a:lnTo>
                  <a:lnTo>
                    <a:pt x="138" y="392"/>
                  </a:lnTo>
                  <a:lnTo>
                    <a:pt x="136" y="390"/>
                  </a:lnTo>
                  <a:lnTo>
                    <a:pt x="134" y="390"/>
                  </a:lnTo>
                  <a:lnTo>
                    <a:pt x="132" y="390"/>
                  </a:lnTo>
                  <a:lnTo>
                    <a:pt x="134" y="390"/>
                  </a:lnTo>
                  <a:lnTo>
                    <a:pt x="136" y="388"/>
                  </a:lnTo>
                  <a:lnTo>
                    <a:pt x="136" y="386"/>
                  </a:lnTo>
                  <a:lnTo>
                    <a:pt x="138" y="384"/>
                  </a:lnTo>
                  <a:lnTo>
                    <a:pt x="140" y="382"/>
                  </a:lnTo>
                  <a:lnTo>
                    <a:pt x="140" y="380"/>
                  </a:lnTo>
                  <a:lnTo>
                    <a:pt x="142" y="380"/>
                  </a:lnTo>
                  <a:lnTo>
                    <a:pt x="142" y="378"/>
                  </a:lnTo>
                  <a:lnTo>
                    <a:pt x="144" y="378"/>
                  </a:lnTo>
                  <a:lnTo>
                    <a:pt x="144" y="376"/>
                  </a:lnTo>
                  <a:lnTo>
                    <a:pt x="146" y="374"/>
                  </a:lnTo>
                  <a:lnTo>
                    <a:pt x="148" y="372"/>
                  </a:lnTo>
                  <a:lnTo>
                    <a:pt x="150" y="370"/>
                  </a:lnTo>
                  <a:lnTo>
                    <a:pt x="152" y="366"/>
                  </a:lnTo>
                  <a:lnTo>
                    <a:pt x="154" y="364"/>
                  </a:lnTo>
                  <a:lnTo>
                    <a:pt x="156" y="362"/>
                  </a:lnTo>
                  <a:lnTo>
                    <a:pt x="158" y="360"/>
                  </a:lnTo>
                  <a:lnTo>
                    <a:pt x="158" y="358"/>
                  </a:lnTo>
                  <a:lnTo>
                    <a:pt x="160" y="356"/>
                  </a:lnTo>
                  <a:lnTo>
                    <a:pt x="160" y="354"/>
                  </a:lnTo>
                  <a:lnTo>
                    <a:pt x="160" y="352"/>
                  </a:lnTo>
                  <a:lnTo>
                    <a:pt x="162" y="352"/>
                  </a:lnTo>
                  <a:lnTo>
                    <a:pt x="166" y="350"/>
                  </a:lnTo>
                  <a:lnTo>
                    <a:pt x="170" y="348"/>
                  </a:lnTo>
                  <a:lnTo>
                    <a:pt x="170" y="346"/>
                  </a:lnTo>
                  <a:lnTo>
                    <a:pt x="172" y="344"/>
                  </a:lnTo>
                  <a:lnTo>
                    <a:pt x="174" y="342"/>
                  </a:lnTo>
                  <a:lnTo>
                    <a:pt x="174" y="341"/>
                  </a:lnTo>
                  <a:lnTo>
                    <a:pt x="176" y="339"/>
                  </a:lnTo>
                  <a:lnTo>
                    <a:pt x="177" y="339"/>
                  </a:lnTo>
                  <a:lnTo>
                    <a:pt x="179" y="337"/>
                  </a:lnTo>
                  <a:lnTo>
                    <a:pt x="179" y="335"/>
                  </a:lnTo>
                  <a:lnTo>
                    <a:pt x="181" y="333"/>
                  </a:lnTo>
                  <a:lnTo>
                    <a:pt x="183" y="331"/>
                  </a:lnTo>
                  <a:lnTo>
                    <a:pt x="183" y="329"/>
                  </a:lnTo>
                  <a:lnTo>
                    <a:pt x="185" y="329"/>
                  </a:lnTo>
                  <a:lnTo>
                    <a:pt x="185" y="327"/>
                  </a:lnTo>
                  <a:lnTo>
                    <a:pt x="187" y="325"/>
                  </a:lnTo>
                  <a:lnTo>
                    <a:pt x="195" y="327"/>
                  </a:lnTo>
                  <a:lnTo>
                    <a:pt x="195" y="329"/>
                  </a:lnTo>
                  <a:lnTo>
                    <a:pt x="197" y="329"/>
                  </a:lnTo>
                  <a:lnTo>
                    <a:pt x="201" y="329"/>
                  </a:lnTo>
                  <a:lnTo>
                    <a:pt x="203" y="329"/>
                  </a:lnTo>
                  <a:lnTo>
                    <a:pt x="205" y="331"/>
                  </a:lnTo>
                  <a:lnTo>
                    <a:pt x="207" y="331"/>
                  </a:lnTo>
                  <a:lnTo>
                    <a:pt x="209" y="333"/>
                  </a:lnTo>
                  <a:lnTo>
                    <a:pt x="211" y="333"/>
                  </a:lnTo>
                  <a:lnTo>
                    <a:pt x="213" y="335"/>
                  </a:lnTo>
                  <a:lnTo>
                    <a:pt x="213" y="337"/>
                  </a:lnTo>
                  <a:lnTo>
                    <a:pt x="215" y="339"/>
                  </a:lnTo>
                  <a:lnTo>
                    <a:pt x="217" y="341"/>
                  </a:lnTo>
                  <a:lnTo>
                    <a:pt x="219" y="342"/>
                  </a:lnTo>
                  <a:lnTo>
                    <a:pt x="219" y="344"/>
                  </a:lnTo>
                  <a:lnTo>
                    <a:pt x="221" y="344"/>
                  </a:lnTo>
                  <a:lnTo>
                    <a:pt x="221" y="346"/>
                  </a:lnTo>
                  <a:lnTo>
                    <a:pt x="221" y="344"/>
                  </a:lnTo>
                  <a:lnTo>
                    <a:pt x="223" y="342"/>
                  </a:lnTo>
                  <a:lnTo>
                    <a:pt x="223" y="341"/>
                  </a:lnTo>
                  <a:lnTo>
                    <a:pt x="225" y="341"/>
                  </a:lnTo>
                  <a:lnTo>
                    <a:pt x="225" y="339"/>
                  </a:lnTo>
                  <a:lnTo>
                    <a:pt x="227" y="339"/>
                  </a:lnTo>
                  <a:lnTo>
                    <a:pt x="227" y="337"/>
                  </a:lnTo>
                  <a:lnTo>
                    <a:pt x="229" y="337"/>
                  </a:lnTo>
                  <a:lnTo>
                    <a:pt x="229" y="335"/>
                  </a:lnTo>
                  <a:lnTo>
                    <a:pt x="231" y="335"/>
                  </a:lnTo>
                  <a:lnTo>
                    <a:pt x="233" y="333"/>
                  </a:lnTo>
                  <a:lnTo>
                    <a:pt x="235" y="333"/>
                  </a:lnTo>
                  <a:lnTo>
                    <a:pt x="237" y="333"/>
                  </a:lnTo>
                  <a:lnTo>
                    <a:pt x="239" y="333"/>
                  </a:lnTo>
                  <a:lnTo>
                    <a:pt x="241" y="331"/>
                  </a:lnTo>
                  <a:lnTo>
                    <a:pt x="243" y="329"/>
                  </a:lnTo>
                  <a:lnTo>
                    <a:pt x="245" y="327"/>
                  </a:lnTo>
                  <a:lnTo>
                    <a:pt x="245" y="325"/>
                  </a:lnTo>
                  <a:lnTo>
                    <a:pt x="246" y="325"/>
                  </a:lnTo>
                  <a:lnTo>
                    <a:pt x="246" y="323"/>
                  </a:lnTo>
                  <a:lnTo>
                    <a:pt x="248" y="323"/>
                  </a:lnTo>
                  <a:lnTo>
                    <a:pt x="248" y="321"/>
                  </a:lnTo>
                  <a:lnTo>
                    <a:pt x="248" y="319"/>
                  </a:lnTo>
                  <a:lnTo>
                    <a:pt x="250" y="319"/>
                  </a:lnTo>
                  <a:lnTo>
                    <a:pt x="250" y="317"/>
                  </a:lnTo>
                  <a:lnTo>
                    <a:pt x="252" y="317"/>
                  </a:lnTo>
                  <a:lnTo>
                    <a:pt x="252" y="315"/>
                  </a:lnTo>
                  <a:lnTo>
                    <a:pt x="252" y="313"/>
                  </a:lnTo>
                  <a:lnTo>
                    <a:pt x="252" y="311"/>
                  </a:lnTo>
                  <a:lnTo>
                    <a:pt x="254" y="311"/>
                  </a:lnTo>
                  <a:lnTo>
                    <a:pt x="254" y="309"/>
                  </a:lnTo>
                  <a:lnTo>
                    <a:pt x="254" y="307"/>
                  </a:lnTo>
                  <a:lnTo>
                    <a:pt x="254" y="305"/>
                  </a:lnTo>
                  <a:lnTo>
                    <a:pt x="254" y="303"/>
                  </a:lnTo>
                  <a:lnTo>
                    <a:pt x="256" y="301"/>
                  </a:lnTo>
                  <a:lnTo>
                    <a:pt x="256" y="299"/>
                  </a:lnTo>
                  <a:lnTo>
                    <a:pt x="258" y="297"/>
                  </a:lnTo>
                  <a:lnTo>
                    <a:pt x="258" y="295"/>
                  </a:lnTo>
                  <a:lnTo>
                    <a:pt x="260" y="293"/>
                  </a:lnTo>
                  <a:lnTo>
                    <a:pt x="262" y="293"/>
                  </a:lnTo>
                  <a:lnTo>
                    <a:pt x="264" y="293"/>
                  </a:lnTo>
                  <a:lnTo>
                    <a:pt x="266" y="291"/>
                  </a:lnTo>
                  <a:lnTo>
                    <a:pt x="266" y="289"/>
                  </a:lnTo>
                  <a:lnTo>
                    <a:pt x="268" y="289"/>
                  </a:lnTo>
                  <a:lnTo>
                    <a:pt x="268" y="287"/>
                  </a:lnTo>
                  <a:lnTo>
                    <a:pt x="268" y="285"/>
                  </a:lnTo>
                  <a:lnTo>
                    <a:pt x="270" y="285"/>
                  </a:lnTo>
                  <a:lnTo>
                    <a:pt x="274" y="285"/>
                  </a:lnTo>
                  <a:lnTo>
                    <a:pt x="274" y="283"/>
                  </a:lnTo>
                  <a:lnTo>
                    <a:pt x="276" y="283"/>
                  </a:lnTo>
                  <a:lnTo>
                    <a:pt x="280" y="281"/>
                  </a:lnTo>
                  <a:lnTo>
                    <a:pt x="282" y="281"/>
                  </a:lnTo>
                  <a:lnTo>
                    <a:pt x="282" y="285"/>
                  </a:lnTo>
                  <a:lnTo>
                    <a:pt x="282" y="287"/>
                  </a:lnTo>
                  <a:lnTo>
                    <a:pt x="282" y="289"/>
                  </a:lnTo>
                  <a:lnTo>
                    <a:pt x="282" y="291"/>
                  </a:lnTo>
                  <a:lnTo>
                    <a:pt x="282" y="293"/>
                  </a:lnTo>
                  <a:lnTo>
                    <a:pt x="282" y="295"/>
                  </a:lnTo>
                  <a:lnTo>
                    <a:pt x="282" y="297"/>
                  </a:lnTo>
                  <a:lnTo>
                    <a:pt x="284" y="297"/>
                  </a:lnTo>
                  <a:lnTo>
                    <a:pt x="286" y="297"/>
                  </a:lnTo>
                  <a:lnTo>
                    <a:pt x="288" y="297"/>
                  </a:lnTo>
                  <a:lnTo>
                    <a:pt x="290" y="297"/>
                  </a:lnTo>
                  <a:lnTo>
                    <a:pt x="290" y="299"/>
                  </a:lnTo>
                  <a:lnTo>
                    <a:pt x="292" y="301"/>
                  </a:lnTo>
                  <a:lnTo>
                    <a:pt x="292" y="303"/>
                  </a:lnTo>
                  <a:lnTo>
                    <a:pt x="294" y="301"/>
                  </a:lnTo>
                  <a:lnTo>
                    <a:pt x="294" y="299"/>
                  </a:lnTo>
                  <a:lnTo>
                    <a:pt x="296" y="299"/>
                  </a:lnTo>
                  <a:lnTo>
                    <a:pt x="296" y="297"/>
                  </a:lnTo>
                  <a:lnTo>
                    <a:pt x="298" y="297"/>
                  </a:lnTo>
                  <a:lnTo>
                    <a:pt x="298" y="295"/>
                  </a:lnTo>
                  <a:lnTo>
                    <a:pt x="300" y="295"/>
                  </a:lnTo>
                  <a:lnTo>
                    <a:pt x="300" y="293"/>
                  </a:lnTo>
                  <a:lnTo>
                    <a:pt x="302" y="291"/>
                  </a:lnTo>
                  <a:lnTo>
                    <a:pt x="304" y="291"/>
                  </a:lnTo>
                  <a:lnTo>
                    <a:pt x="304" y="289"/>
                  </a:lnTo>
                  <a:lnTo>
                    <a:pt x="306" y="289"/>
                  </a:lnTo>
                  <a:lnTo>
                    <a:pt x="308" y="287"/>
                  </a:lnTo>
                  <a:lnTo>
                    <a:pt x="310" y="285"/>
                  </a:lnTo>
                  <a:lnTo>
                    <a:pt x="312" y="285"/>
                  </a:lnTo>
                  <a:lnTo>
                    <a:pt x="312" y="283"/>
                  </a:lnTo>
                  <a:lnTo>
                    <a:pt x="314" y="283"/>
                  </a:lnTo>
                  <a:lnTo>
                    <a:pt x="314" y="281"/>
                  </a:lnTo>
                  <a:lnTo>
                    <a:pt x="315" y="281"/>
                  </a:lnTo>
                  <a:lnTo>
                    <a:pt x="317" y="281"/>
                  </a:lnTo>
                  <a:lnTo>
                    <a:pt x="319" y="279"/>
                  </a:lnTo>
                  <a:lnTo>
                    <a:pt x="321" y="279"/>
                  </a:lnTo>
                  <a:lnTo>
                    <a:pt x="321" y="277"/>
                  </a:lnTo>
                  <a:lnTo>
                    <a:pt x="323" y="275"/>
                  </a:lnTo>
                  <a:lnTo>
                    <a:pt x="325" y="275"/>
                  </a:lnTo>
                  <a:lnTo>
                    <a:pt x="323" y="275"/>
                  </a:lnTo>
                  <a:lnTo>
                    <a:pt x="321" y="274"/>
                  </a:lnTo>
                  <a:lnTo>
                    <a:pt x="319" y="272"/>
                  </a:lnTo>
                  <a:lnTo>
                    <a:pt x="319" y="270"/>
                  </a:lnTo>
                  <a:lnTo>
                    <a:pt x="317" y="270"/>
                  </a:lnTo>
                  <a:lnTo>
                    <a:pt x="317" y="268"/>
                  </a:lnTo>
                  <a:lnTo>
                    <a:pt x="315" y="268"/>
                  </a:lnTo>
                  <a:lnTo>
                    <a:pt x="315" y="266"/>
                  </a:lnTo>
                  <a:lnTo>
                    <a:pt x="317" y="266"/>
                  </a:lnTo>
                  <a:lnTo>
                    <a:pt x="319" y="264"/>
                  </a:lnTo>
                  <a:lnTo>
                    <a:pt x="321" y="264"/>
                  </a:lnTo>
                  <a:lnTo>
                    <a:pt x="321" y="262"/>
                  </a:lnTo>
                  <a:lnTo>
                    <a:pt x="323" y="262"/>
                  </a:lnTo>
                  <a:lnTo>
                    <a:pt x="323" y="260"/>
                  </a:lnTo>
                  <a:lnTo>
                    <a:pt x="325" y="260"/>
                  </a:lnTo>
                  <a:lnTo>
                    <a:pt x="325" y="258"/>
                  </a:lnTo>
                  <a:lnTo>
                    <a:pt x="327" y="258"/>
                  </a:lnTo>
                  <a:lnTo>
                    <a:pt x="327" y="256"/>
                  </a:lnTo>
                  <a:lnTo>
                    <a:pt x="327" y="254"/>
                  </a:lnTo>
                  <a:lnTo>
                    <a:pt x="329" y="254"/>
                  </a:lnTo>
                  <a:lnTo>
                    <a:pt x="331" y="254"/>
                  </a:lnTo>
                  <a:lnTo>
                    <a:pt x="331" y="256"/>
                  </a:lnTo>
                  <a:lnTo>
                    <a:pt x="333" y="258"/>
                  </a:lnTo>
                  <a:lnTo>
                    <a:pt x="335" y="258"/>
                  </a:lnTo>
                  <a:lnTo>
                    <a:pt x="337" y="258"/>
                  </a:lnTo>
                  <a:lnTo>
                    <a:pt x="339" y="256"/>
                  </a:lnTo>
                  <a:lnTo>
                    <a:pt x="341" y="256"/>
                  </a:lnTo>
                  <a:lnTo>
                    <a:pt x="341" y="258"/>
                  </a:lnTo>
                  <a:lnTo>
                    <a:pt x="341" y="260"/>
                  </a:lnTo>
                  <a:lnTo>
                    <a:pt x="341" y="262"/>
                  </a:lnTo>
                  <a:lnTo>
                    <a:pt x="343" y="262"/>
                  </a:lnTo>
                  <a:lnTo>
                    <a:pt x="343" y="264"/>
                  </a:lnTo>
                  <a:lnTo>
                    <a:pt x="345" y="264"/>
                  </a:lnTo>
                  <a:lnTo>
                    <a:pt x="347" y="264"/>
                  </a:lnTo>
                  <a:lnTo>
                    <a:pt x="347" y="266"/>
                  </a:lnTo>
                  <a:lnTo>
                    <a:pt x="349" y="268"/>
                  </a:lnTo>
                  <a:lnTo>
                    <a:pt x="351" y="268"/>
                  </a:lnTo>
                  <a:lnTo>
                    <a:pt x="353" y="270"/>
                  </a:lnTo>
                  <a:lnTo>
                    <a:pt x="353" y="272"/>
                  </a:lnTo>
                  <a:lnTo>
                    <a:pt x="355" y="272"/>
                  </a:lnTo>
                  <a:lnTo>
                    <a:pt x="355" y="274"/>
                  </a:lnTo>
                  <a:lnTo>
                    <a:pt x="357" y="274"/>
                  </a:lnTo>
                  <a:lnTo>
                    <a:pt x="359" y="274"/>
                  </a:lnTo>
                  <a:lnTo>
                    <a:pt x="359" y="275"/>
                  </a:lnTo>
                  <a:lnTo>
                    <a:pt x="361" y="275"/>
                  </a:lnTo>
                  <a:lnTo>
                    <a:pt x="363" y="277"/>
                  </a:lnTo>
                  <a:lnTo>
                    <a:pt x="365" y="279"/>
                  </a:lnTo>
                  <a:lnTo>
                    <a:pt x="367" y="279"/>
                  </a:lnTo>
                  <a:lnTo>
                    <a:pt x="369" y="279"/>
                  </a:lnTo>
                  <a:lnTo>
                    <a:pt x="371" y="279"/>
                  </a:lnTo>
                  <a:lnTo>
                    <a:pt x="373" y="279"/>
                  </a:lnTo>
                  <a:lnTo>
                    <a:pt x="375" y="277"/>
                  </a:lnTo>
                  <a:lnTo>
                    <a:pt x="377" y="275"/>
                  </a:lnTo>
                  <a:lnTo>
                    <a:pt x="379" y="274"/>
                  </a:lnTo>
                  <a:lnTo>
                    <a:pt x="379" y="272"/>
                  </a:lnTo>
                  <a:lnTo>
                    <a:pt x="379" y="270"/>
                  </a:lnTo>
                  <a:lnTo>
                    <a:pt x="381" y="270"/>
                  </a:lnTo>
                  <a:lnTo>
                    <a:pt x="381" y="268"/>
                  </a:lnTo>
                  <a:lnTo>
                    <a:pt x="381" y="266"/>
                  </a:lnTo>
                  <a:lnTo>
                    <a:pt x="383" y="266"/>
                  </a:lnTo>
                  <a:lnTo>
                    <a:pt x="383" y="264"/>
                  </a:lnTo>
                  <a:lnTo>
                    <a:pt x="384" y="262"/>
                  </a:lnTo>
                  <a:lnTo>
                    <a:pt x="386" y="260"/>
                  </a:lnTo>
                  <a:lnTo>
                    <a:pt x="388" y="258"/>
                  </a:lnTo>
                  <a:lnTo>
                    <a:pt x="388" y="256"/>
                  </a:lnTo>
                  <a:lnTo>
                    <a:pt x="390" y="256"/>
                  </a:lnTo>
                  <a:lnTo>
                    <a:pt x="390" y="254"/>
                  </a:lnTo>
                  <a:lnTo>
                    <a:pt x="392" y="254"/>
                  </a:lnTo>
                  <a:lnTo>
                    <a:pt x="392" y="252"/>
                  </a:lnTo>
                  <a:lnTo>
                    <a:pt x="394" y="250"/>
                  </a:lnTo>
                  <a:lnTo>
                    <a:pt x="396" y="250"/>
                  </a:lnTo>
                  <a:lnTo>
                    <a:pt x="396" y="252"/>
                  </a:lnTo>
                  <a:lnTo>
                    <a:pt x="398" y="254"/>
                  </a:lnTo>
                  <a:lnTo>
                    <a:pt x="398" y="256"/>
                  </a:lnTo>
                  <a:lnTo>
                    <a:pt x="400" y="258"/>
                  </a:lnTo>
                  <a:lnTo>
                    <a:pt x="402" y="260"/>
                  </a:lnTo>
                  <a:lnTo>
                    <a:pt x="402" y="262"/>
                  </a:lnTo>
                  <a:lnTo>
                    <a:pt x="404" y="264"/>
                  </a:lnTo>
                  <a:lnTo>
                    <a:pt x="404" y="266"/>
                  </a:lnTo>
                  <a:lnTo>
                    <a:pt x="406" y="270"/>
                  </a:lnTo>
                  <a:lnTo>
                    <a:pt x="408" y="270"/>
                  </a:lnTo>
                  <a:lnTo>
                    <a:pt x="408" y="268"/>
                  </a:lnTo>
                  <a:lnTo>
                    <a:pt x="408" y="266"/>
                  </a:lnTo>
                  <a:lnTo>
                    <a:pt x="408" y="264"/>
                  </a:lnTo>
                  <a:lnTo>
                    <a:pt x="408" y="262"/>
                  </a:lnTo>
                  <a:lnTo>
                    <a:pt x="410" y="260"/>
                  </a:lnTo>
                  <a:lnTo>
                    <a:pt x="410" y="258"/>
                  </a:lnTo>
                  <a:lnTo>
                    <a:pt x="410" y="256"/>
                  </a:lnTo>
                  <a:lnTo>
                    <a:pt x="410" y="254"/>
                  </a:lnTo>
                  <a:lnTo>
                    <a:pt x="412" y="254"/>
                  </a:lnTo>
                  <a:lnTo>
                    <a:pt x="412" y="250"/>
                  </a:lnTo>
                  <a:lnTo>
                    <a:pt x="412" y="248"/>
                  </a:lnTo>
                  <a:lnTo>
                    <a:pt x="414" y="246"/>
                  </a:lnTo>
                  <a:lnTo>
                    <a:pt x="414" y="244"/>
                  </a:lnTo>
                  <a:lnTo>
                    <a:pt x="414" y="242"/>
                  </a:lnTo>
                  <a:lnTo>
                    <a:pt x="416" y="240"/>
                  </a:lnTo>
                  <a:lnTo>
                    <a:pt x="416" y="238"/>
                  </a:lnTo>
                  <a:lnTo>
                    <a:pt x="416" y="236"/>
                  </a:lnTo>
                  <a:lnTo>
                    <a:pt x="418" y="234"/>
                  </a:lnTo>
                  <a:lnTo>
                    <a:pt x="418" y="236"/>
                  </a:lnTo>
                  <a:lnTo>
                    <a:pt x="418" y="238"/>
                  </a:lnTo>
                  <a:lnTo>
                    <a:pt x="420" y="238"/>
                  </a:lnTo>
                  <a:lnTo>
                    <a:pt x="420" y="240"/>
                  </a:lnTo>
                  <a:lnTo>
                    <a:pt x="420" y="242"/>
                  </a:lnTo>
                  <a:lnTo>
                    <a:pt x="420" y="244"/>
                  </a:lnTo>
                  <a:lnTo>
                    <a:pt x="418" y="244"/>
                  </a:lnTo>
                  <a:lnTo>
                    <a:pt x="418" y="246"/>
                  </a:lnTo>
                  <a:lnTo>
                    <a:pt x="418" y="248"/>
                  </a:lnTo>
                  <a:lnTo>
                    <a:pt x="420" y="248"/>
                  </a:lnTo>
                  <a:lnTo>
                    <a:pt x="422" y="246"/>
                  </a:lnTo>
                  <a:lnTo>
                    <a:pt x="424" y="246"/>
                  </a:lnTo>
                  <a:lnTo>
                    <a:pt x="424" y="248"/>
                  </a:lnTo>
                  <a:lnTo>
                    <a:pt x="424" y="250"/>
                  </a:lnTo>
                  <a:lnTo>
                    <a:pt x="426" y="252"/>
                  </a:lnTo>
                  <a:lnTo>
                    <a:pt x="428" y="252"/>
                  </a:lnTo>
                  <a:lnTo>
                    <a:pt x="428" y="254"/>
                  </a:lnTo>
                  <a:lnTo>
                    <a:pt x="428" y="256"/>
                  </a:lnTo>
                  <a:lnTo>
                    <a:pt x="430" y="256"/>
                  </a:lnTo>
                  <a:lnTo>
                    <a:pt x="430" y="258"/>
                  </a:lnTo>
                  <a:lnTo>
                    <a:pt x="432" y="260"/>
                  </a:lnTo>
                  <a:lnTo>
                    <a:pt x="434" y="260"/>
                  </a:lnTo>
                  <a:lnTo>
                    <a:pt x="436" y="260"/>
                  </a:lnTo>
                  <a:lnTo>
                    <a:pt x="436" y="262"/>
                  </a:lnTo>
                  <a:lnTo>
                    <a:pt x="438" y="262"/>
                  </a:lnTo>
                  <a:lnTo>
                    <a:pt x="438" y="264"/>
                  </a:lnTo>
                  <a:lnTo>
                    <a:pt x="440" y="266"/>
                  </a:lnTo>
                  <a:lnTo>
                    <a:pt x="442" y="266"/>
                  </a:lnTo>
                  <a:lnTo>
                    <a:pt x="444" y="266"/>
                  </a:lnTo>
                  <a:lnTo>
                    <a:pt x="444" y="268"/>
                  </a:lnTo>
                  <a:lnTo>
                    <a:pt x="446" y="268"/>
                  </a:lnTo>
                  <a:lnTo>
                    <a:pt x="446" y="270"/>
                  </a:lnTo>
                  <a:lnTo>
                    <a:pt x="448" y="270"/>
                  </a:lnTo>
                  <a:lnTo>
                    <a:pt x="450" y="270"/>
                  </a:lnTo>
                  <a:lnTo>
                    <a:pt x="450" y="272"/>
                  </a:lnTo>
                  <a:lnTo>
                    <a:pt x="452" y="272"/>
                  </a:lnTo>
                  <a:lnTo>
                    <a:pt x="452" y="274"/>
                  </a:lnTo>
                  <a:lnTo>
                    <a:pt x="453" y="274"/>
                  </a:lnTo>
                  <a:lnTo>
                    <a:pt x="455" y="274"/>
                  </a:lnTo>
                  <a:lnTo>
                    <a:pt x="457" y="274"/>
                  </a:lnTo>
                  <a:lnTo>
                    <a:pt x="459" y="274"/>
                  </a:lnTo>
                  <a:lnTo>
                    <a:pt x="461" y="274"/>
                  </a:lnTo>
                  <a:lnTo>
                    <a:pt x="463" y="274"/>
                  </a:lnTo>
                  <a:lnTo>
                    <a:pt x="463" y="272"/>
                  </a:lnTo>
                  <a:lnTo>
                    <a:pt x="465" y="274"/>
                  </a:lnTo>
                  <a:lnTo>
                    <a:pt x="465" y="275"/>
                  </a:lnTo>
                  <a:lnTo>
                    <a:pt x="463" y="275"/>
                  </a:lnTo>
                  <a:lnTo>
                    <a:pt x="463" y="277"/>
                  </a:lnTo>
                  <a:lnTo>
                    <a:pt x="461" y="279"/>
                  </a:lnTo>
                  <a:lnTo>
                    <a:pt x="461" y="281"/>
                  </a:lnTo>
                  <a:lnTo>
                    <a:pt x="459" y="281"/>
                  </a:lnTo>
                  <a:lnTo>
                    <a:pt x="459" y="283"/>
                  </a:lnTo>
                  <a:lnTo>
                    <a:pt x="457" y="283"/>
                  </a:lnTo>
                  <a:lnTo>
                    <a:pt x="457" y="285"/>
                  </a:lnTo>
                  <a:lnTo>
                    <a:pt x="457" y="287"/>
                  </a:lnTo>
                  <a:lnTo>
                    <a:pt x="455" y="287"/>
                  </a:lnTo>
                  <a:lnTo>
                    <a:pt x="455" y="289"/>
                  </a:lnTo>
                  <a:lnTo>
                    <a:pt x="455" y="291"/>
                  </a:lnTo>
                  <a:lnTo>
                    <a:pt x="457" y="291"/>
                  </a:lnTo>
                  <a:lnTo>
                    <a:pt x="457" y="293"/>
                  </a:lnTo>
                  <a:lnTo>
                    <a:pt x="459" y="293"/>
                  </a:lnTo>
                  <a:lnTo>
                    <a:pt x="459" y="295"/>
                  </a:lnTo>
                  <a:lnTo>
                    <a:pt x="461" y="295"/>
                  </a:lnTo>
                  <a:lnTo>
                    <a:pt x="463" y="295"/>
                  </a:lnTo>
                  <a:lnTo>
                    <a:pt x="463" y="297"/>
                  </a:lnTo>
                  <a:lnTo>
                    <a:pt x="463" y="295"/>
                  </a:lnTo>
                  <a:lnTo>
                    <a:pt x="465" y="295"/>
                  </a:lnTo>
                  <a:lnTo>
                    <a:pt x="465" y="297"/>
                  </a:lnTo>
                  <a:lnTo>
                    <a:pt x="467" y="297"/>
                  </a:lnTo>
                  <a:lnTo>
                    <a:pt x="467" y="299"/>
                  </a:lnTo>
                  <a:lnTo>
                    <a:pt x="469" y="299"/>
                  </a:lnTo>
                  <a:lnTo>
                    <a:pt x="469" y="301"/>
                  </a:lnTo>
                  <a:lnTo>
                    <a:pt x="469" y="303"/>
                  </a:lnTo>
                  <a:lnTo>
                    <a:pt x="471" y="303"/>
                  </a:lnTo>
                  <a:lnTo>
                    <a:pt x="471" y="305"/>
                  </a:lnTo>
                  <a:lnTo>
                    <a:pt x="473" y="305"/>
                  </a:lnTo>
                  <a:lnTo>
                    <a:pt x="473" y="307"/>
                  </a:lnTo>
                  <a:lnTo>
                    <a:pt x="475" y="307"/>
                  </a:lnTo>
                  <a:lnTo>
                    <a:pt x="475" y="309"/>
                  </a:lnTo>
                  <a:lnTo>
                    <a:pt x="477" y="309"/>
                  </a:lnTo>
                  <a:lnTo>
                    <a:pt x="477" y="311"/>
                  </a:lnTo>
                  <a:lnTo>
                    <a:pt x="479" y="311"/>
                  </a:lnTo>
                  <a:lnTo>
                    <a:pt x="481" y="311"/>
                  </a:lnTo>
                  <a:lnTo>
                    <a:pt x="483" y="311"/>
                  </a:lnTo>
                  <a:lnTo>
                    <a:pt x="483" y="313"/>
                  </a:lnTo>
                  <a:lnTo>
                    <a:pt x="485" y="311"/>
                  </a:lnTo>
                  <a:lnTo>
                    <a:pt x="487" y="311"/>
                  </a:lnTo>
                  <a:lnTo>
                    <a:pt x="489" y="309"/>
                  </a:lnTo>
                  <a:lnTo>
                    <a:pt x="489" y="307"/>
                  </a:lnTo>
                  <a:lnTo>
                    <a:pt x="493" y="307"/>
                  </a:lnTo>
                  <a:lnTo>
                    <a:pt x="495" y="305"/>
                  </a:lnTo>
                  <a:lnTo>
                    <a:pt x="497" y="305"/>
                  </a:lnTo>
                  <a:lnTo>
                    <a:pt x="499" y="305"/>
                  </a:lnTo>
                  <a:lnTo>
                    <a:pt x="501" y="305"/>
                  </a:lnTo>
                  <a:lnTo>
                    <a:pt x="501" y="303"/>
                  </a:lnTo>
                  <a:lnTo>
                    <a:pt x="503" y="301"/>
                  </a:lnTo>
                  <a:lnTo>
                    <a:pt x="505" y="299"/>
                  </a:lnTo>
                  <a:lnTo>
                    <a:pt x="507" y="299"/>
                  </a:lnTo>
                  <a:lnTo>
                    <a:pt x="507" y="297"/>
                  </a:lnTo>
                  <a:lnTo>
                    <a:pt x="509" y="295"/>
                  </a:lnTo>
                  <a:lnTo>
                    <a:pt x="509" y="293"/>
                  </a:lnTo>
                  <a:lnTo>
                    <a:pt x="511" y="293"/>
                  </a:lnTo>
                  <a:lnTo>
                    <a:pt x="511" y="295"/>
                  </a:lnTo>
                  <a:lnTo>
                    <a:pt x="513" y="297"/>
                  </a:lnTo>
                  <a:lnTo>
                    <a:pt x="515" y="299"/>
                  </a:lnTo>
                  <a:lnTo>
                    <a:pt x="517" y="301"/>
                  </a:lnTo>
                  <a:lnTo>
                    <a:pt x="519" y="301"/>
                  </a:lnTo>
                  <a:lnTo>
                    <a:pt x="519" y="303"/>
                  </a:lnTo>
                  <a:lnTo>
                    <a:pt x="521" y="303"/>
                  </a:lnTo>
                  <a:lnTo>
                    <a:pt x="521" y="305"/>
                  </a:lnTo>
                  <a:lnTo>
                    <a:pt x="521" y="307"/>
                  </a:lnTo>
                  <a:lnTo>
                    <a:pt x="522" y="307"/>
                  </a:lnTo>
                  <a:lnTo>
                    <a:pt x="522" y="309"/>
                  </a:lnTo>
                  <a:lnTo>
                    <a:pt x="522" y="311"/>
                  </a:lnTo>
                  <a:lnTo>
                    <a:pt x="524" y="311"/>
                  </a:lnTo>
                  <a:lnTo>
                    <a:pt x="526" y="313"/>
                  </a:lnTo>
                  <a:lnTo>
                    <a:pt x="528" y="313"/>
                  </a:lnTo>
                  <a:lnTo>
                    <a:pt x="530" y="315"/>
                  </a:lnTo>
                  <a:lnTo>
                    <a:pt x="532" y="317"/>
                  </a:lnTo>
                  <a:lnTo>
                    <a:pt x="532" y="319"/>
                  </a:lnTo>
                  <a:lnTo>
                    <a:pt x="534" y="321"/>
                  </a:lnTo>
                  <a:lnTo>
                    <a:pt x="536" y="323"/>
                  </a:lnTo>
                  <a:lnTo>
                    <a:pt x="536" y="325"/>
                  </a:lnTo>
                  <a:lnTo>
                    <a:pt x="538" y="325"/>
                  </a:lnTo>
                  <a:lnTo>
                    <a:pt x="538" y="327"/>
                  </a:lnTo>
                  <a:lnTo>
                    <a:pt x="536" y="329"/>
                  </a:lnTo>
                  <a:lnTo>
                    <a:pt x="536" y="331"/>
                  </a:lnTo>
                  <a:lnTo>
                    <a:pt x="534" y="331"/>
                  </a:lnTo>
                  <a:lnTo>
                    <a:pt x="534" y="333"/>
                  </a:lnTo>
                  <a:lnTo>
                    <a:pt x="532" y="333"/>
                  </a:lnTo>
                  <a:lnTo>
                    <a:pt x="532" y="335"/>
                  </a:lnTo>
                  <a:lnTo>
                    <a:pt x="530" y="337"/>
                  </a:lnTo>
                  <a:lnTo>
                    <a:pt x="530" y="339"/>
                  </a:lnTo>
                  <a:lnTo>
                    <a:pt x="534" y="341"/>
                  </a:lnTo>
                  <a:lnTo>
                    <a:pt x="536" y="341"/>
                  </a:lnTo>
                  <a:lnTo>
                    <a:pt x="538" y="342"/>
                  </a:lnTo>
                  <a:lnTo>
                    <a:pt x="540" y="342"/>
                  </a:lnTo>
                  <a:lnTo>
                    <a:pt x="542" y="344"/>
                  </a:lnTo>
                  <a:lnTo>
                    <a:pt x="544" y="346"/>
                  </a:lnTo>
                  <a:lnTo>
                    <a:pt x="544" y="344"/>
                  </a:lnTo>
                  <a:lnTo>
                    <a:pt x="546" y="344"/>
                  </a:lnTo>
                  <a:lnTo>
                    <a:pt x="546" y="342"/>
                  </a:lnTo>
                  <a:lnTo>
                    <a:pt x="548" y="341"/>
                  </a:lnTo>
                  <a:lnTo>
                    <a:pt x="548" y="339"/>
                  </a:lnTo>
                  <a:lnTo>
                    <a:pt x="548" y="337"/>
                  </a:lnTo>
                  <a:lnTo>
                    <a:pt x="550" y="335"/>
                  </a:lnTo>
                  <a:lnTo>
                    <a:pt x="552" y="335"/>
                  </a:lnTo>
                  <a:lnTo>
                    <a:pt x="552" y="333"/>
                  </a:lnTo>
                  <a:lnTo>
                    <a:pt x="554" y="333"/>
                  </a:lnTo>
                  <a:lnTo>
                    <a:pt x="556" y="333"/>
                  </a:lnTo>
                  <a:lnTo>
                    <a:pt x="558" y="333"/>
                  </a:lnTo>
                  <a:lnTo>
                    <a:pt x="560" y="333"/>
                  </a:lnTo>
                  <a:lnTo>
                    <a:pt x="562" y="333"/>
                  </a:lnTo>
                  <a:lnTo>
                    <a:pt x="562" y="335"/>
                  </a:lnTo>
                  <a:lnTo>
                    <a:pt x="564" y="335"/>
                  </a:lnTo>
                  <a:lnTo>
                    <a:pt x="566" y="335"/>
                  </a:lnTo>
                  <a:lnTo>
                    <a:pt x="566" y="337"/>
                  </a:lnTo>
                  <a:lnTo>
                    <a:pt x="566" y="339"/>
                  </a:lnTo>
                  <a:lnTo>
                    <a:pt x="564" y="339"/>
                  </a:lnTo>
                  <a:lnTo>
                    <a:pt x="564" y="341"/>
                  </a:lnTo>
                  <a:lnTo>
                    <a:pt x="564" y="342"/>
                  </a:lnTo>
                  <a:lnTo>
                    <a:pt x="562" y="342"/>
                  </a:lnTo>
                  <a:lnTo>
                    <a:pt x="562" y="344"/>
                  </a:lnTo>
                  <a:lnTo>
                    <a:pt x="562" y="346"/>
                  </a:lnTo>
                  <a:lnTo>
                    <a:pt x="562" y="348"/>
                  </a:lnTo>
                  <a:lnTo>
                    <a:pt x="562" y="350"/>
                  </a:lnTo>
                  <a:lnTo>
                    <a:pt x="560" y="350"/>
                  </a:lnTo>
                  <a:lnTo>
                    <a:pt x="562" y="352"/>
                  </a:lnTo>
                  <a:lnTo>
                    <a:pt x="560" y="352"/>
                  </a:lnTo>
                  <a:lnTo>
                    <a:pt x="562" y="354"/>
                  </a:lnTo>
                  <a:lnTo>
                    <a:pt x="562" y="356"/>
                  </a:lnTo>
                  <a:lnTo>
                    <a:pt x="560" y="356"/>
                  </a:lnTo>
                  <a:lnTo>
                    <a:pt x="562" y="358"/>
                  </a:lnTo>
                  <a:lnTo>
                    <a:pt x="562" y="360"/>
                  </a:lnTo>
                  <a:lnTo>
                    <a:pt x="564" y="362"/>
                  </a:lnTo>
                  <a:lnTo>
                    <a:pt x="564" y="364"/>
                  </a:lnTo>
                  <a:lnTo>
                    <a:pt x="566" y="364"/>
                  </a:lnTo>
                  <a:lnTo>
                    <a:pt x="568" y="366"/>
                  </a:lnTo>
                  <a:lnTo>
                    <a:pt x="568" y="364"/>
                  </a:lnTo>
                  <a:lnTo>
                    <a:pt x="570" y="366"/>
                  </a:lnTo>
                  <a:lnTo>
                    <a:pt x="572" y="366"/>
                  </a:lnTo>
                  <a:lnTo>
                    <a:pt x="572" y="368"/>
                  </a:lnTo>
                  <a:lnTo>
                    <a:pt x="574" y="368"/>
                  </a:lnTo>
                  <a:lnTo>
                    <a:pt x="574" y="370"/>
                  </a:lnTo>
                  <a:lnTo>
                    <a:pt x="576" y="370"/>
                  </a:lnTo>
                  <a:lnTo>
                    <a:pt x="576" y="372"/>
                  </a:lnTo>
                  <a:lnTo>
                    <a:pt x="578" y="372"/>
                  </a:lnTo>
                  <a:lnTo>
                    <a:pt x="580" y="372"/>
                  </a:lnTo>
                  <a:lnTo>
                    <a:pt x="582" y="372"/>
                  </a:lnTo>
                  <a:lnTo>
                    <a:pt x="584" y="372"/>
                  </a:lnTo>
                  <a:lnTo>
                    <a:pt x="584" y="374"/>
                  </a:lnTo>
                  <a:lnTo>
                    <a:pt x="586" y="374"/>
                  </a:lnTo>
                  <a:lnTo>
                    <a:pt x="588" y="376"/>
                  </a:lnTo>
                  <a:lnTo>
                    <a:pt x="590" y="376"/>
                  </a:lnTo>
                  <a:lnTo>
                    <a:pt x="591" y="376"/>
                  </a:lnTo>
                  <a:lnTo>
                    <a:pt x="591" y="378"/>
                  </a:lnTo>
                  <a:lnTo>
                    <a:pt x="593" y="378"/>
                  </a:lnTo>
                  <a:lnTo>
                    <a:pt x="595" y="378"/>
                  </a:lnTo>
                  <a:lnTo>
                    <a:pt x="597" y="378"/>
                  </a:lnTo>
                  <a:lnTo>
                    <a:pt x="599" y="378"/>
                  </a:lnTo>
                  <a:lnTo>
                    <a:pt x="599" y="380"/>
                  </a:lnTo>
                  <a:lnTo>
                    <a:pt x="599" y="378"/>
                  </a:lnTo>
                  <a:lnTo>
                    <a:pt x="601" y="378"/>
                  </a:lnTo>
                  <a:lnTo>
                    <a:pt x="603" y="378"/>
                  </a:lnTo>
                  <a:lnTo>
                    <a:pt x="603" y="376"/>
                  </a:lnTo>
                  <a:lnTo>
                    <a:pt x="603" y="374"/>
                  </a:lnTo>
                  <a:lnTo>
                    <a:pt x="603" y="372"/>
                  </a:lnTo>
                  <a:lnTo>
                    <a:pt x="603" y="370"/>
                  </a:lnTo>
                  <a:lnTo>
                    <a:pt x="603" y="368"/>
                  </a:lnTo>
                  <a:lnTo>
                    <a:pt x="605" y="366"/>
                  </a:lnTo>
                  <a:lnTo>
                    <a:pt x="605" y="364"/>
                  </a:lnTo>
                  <a:lnTo>
                    <a:pt x="603" y="360"/>
                  </a:lnTo>
                  <a:lnTo>
                    <a:pt x="603" y="358"/>
                  </a:lnTo>
                  <a:lnTo>
                    <a:pt x="605" y="358"/>
                  </a:lnTo>
                  <a:lnTo>
                    <a:pt x="605" y="356"/>
                  </a:lnTo>
                  <a:lnTo>
                    <a:pt x="605" y="354"/>
                  </a:lnTo>
                  <a:lnTo>
                    <a:pt x="607" y="352"/>
                  </a:lnTo>
                  <a:lnTo>
                    <a:pt x="609" y="350"/>
                  </a:lnTo>
                  <a:lnTo>
                    <a:pt x="611" y="348"/>
                  </a:lnTo>
                  <a:lnTo>
                    <a:pt x="613" y="348"/>
                  </a:lnTo>
                  <a:lnTo>
                    <a:pt x="613" y="346"/>
                  </a:lnTo>
                  <a:lnTo>
                    <a:pt x="613" y="344"/>
                  </a:lnTo>
                  <a:lnTo>
                    <a:pt x="613" y="342"/>
                  </a:lnTo>
                  <a:lnTo>
                    <a:pt x="613" y="341"/>
                  </a:lnTo>
                  <a:lnTo>
                    <a:pt x="615" y="341"/>
                  </a:lnTo>
                  <a:lnTo>
                    <a:pt x="617" y="339"/>
                  </a:lnTo>
                  <a:lnTo>
                    <a:pt x="619" y="339"/>
                  </a:lnTo>
                  <a:lnTo>
                    <a:pt x="619" y="337"/>
                  </a:lnTo>
                  <a:lnTo>
                    <a:pt x="621" y="335"/>
                  </a:lnTo>
                  <a:lnTo>
                    <a:pt x="621" y="333"/>
                  </a:lnTo>
                  <a:lnTo>
                    <a:pt x="623" y="333"/>
                  </a:lnTo>
                  <a:lnTo>
                    <a:pt x="623" y="331"/>
                  </a:lnTo>
                  <a:lnTo>
                    <a:pt x="623" y="329"/>
                  </a:lnTo>
                  <a:lnTo>
                    <a:pt x="621" y="329"/>
                  </a:lnTo>
                  <a:lnTo>
                    <a:pt x="619" y="327"/>
                  </a:lnTo>
                  <a:lnTo>
                    <a:pt x="619" y="325"/>
                  </a:lnTo>
                  <a:lnTo>
                    <a:pt x="617" y="325"/>
                  </a:lnTo>
                  <a:lnTo>
                    <a:pt x="617" y="323"/>
                  </a:lnTo>
                  <a:lnTo>
                    <a:pt x="615" y="323"/>
                  </a:lnTo>
                  <a:lnTo>
                    <a:pt x="615" y="321"/>
                  </a:lnTo>
                  <a:lnTo>
                    <a:pt x="615" y="319"/>
                  </a:lnTo>
                  <a:lnTo>
                    <a:pt x="613" y="319"/>
                  </a:lnTo>
                  <a:lnTo>
                    <a:pt x="613" y="317"/>
                  </a:lnTo>
                  <a:lnTo>
                    <a:pt x="611" y="317"/>
                  </a:lnTo>
                  <a:lnTo>
                    <a:pt x="611" y="315"/>
                  </a:lnTo>
                  <a:lnTo>
                    <a:pt x="609" y="315"/>
                  </a:lnTo>
                  <a:lnTo>
                    <a:pt x="609" y="313"/>
                  </a:lnTo>
                  <a:lnTo>
                    <a:pt x="607" y="313"/>
                  </a:lnTo>
                  <a:lnTo>
                    <a:pt x="605" y="311"/>
                  </a:lnTo>
                  <a:lnTo>
                    <a:pt x="603" y="311"/>
                  </a:lnTo>
                  <a:lnTo>
                    <a:pt x="601" y="311"/>
                  </a:lnTo>
                  <a:lnTo>
                    <a:pt x="599" y="311"/>
                  </a:lnTo>
                  <a:lnTo>
                    <a:pt x="599" y="309"/>
                  </a:lnTo>
                  <a:lnTo>
                    <a:pt x="597" y="309"/>
                  </a:lnTo>
                  <a:lnTo>
                    <a:pt x="595" y="309"/>
                  </a:lnTo>
                  <a:lnTo>
                    <a:pt x="593" y="309"/>
                  </a:lnTo>
                  <a:lnTo>
                    <a:pt x="593" y="307"/>
                  </a:lnTo>
                  <a:lnTo>
                    <a:pt x="593" y="309"/>
                  </a:lnTo>
                  <a:lnTo>
                    <a:pt x="593" y="311"/>
                  </a:lnTo>
                  <a:lnTo>
                    <a:pt x="593" y="313"/>
                  </a:lnTo>
                  <a:lnTo>
                    <a:pt x="593" y="315"/>
                  </a:lnTo>
                  <a:lnTo>
                    <a:pt x="591" y="317"/>
                  </a:lnTo>
                  <a:lnTo>
                    <a:pt x="591" y="319"/>
                  </a:lnTo>
                  <a:lnTo>
                    <a:pt x="590" y="321"/>
                  </a:lnTo>
                  <a:lnTo>
                    <a:pt x="590" y="323"/>
                  </a:lnTo>
                  <a:lnTo>
                    <a:pt x="588" y="323"/>
                  </a:lnTo>
                  <a:lnTo>
                    <a:pt x="588" y="325"/>
                  </a:lnTo>
                  <a:lnTo>
                    <a:pt x="586" y="325"/>
                  </a:lnTo>
                  <a:lnTo>
                    <a:pt x="586" y="327"/>
                  </a:lnTo>
                  <a:lnTo>
                    <a:pt x="584" y="327"/>
                  </a:lnTo>
                  <a:lnTo>
                    <a:pt x="582" y="327"/>
                  </a:lnTo>
                  <a:lnTo>
                    <a:pt x="582" y="325"/>
                  </a:lnTo>
                  <a:lnTo>
                    <a:pt x="582" y="323"/>
                  </a:lnTo>
                  <a:lnTo>
                    <a:pt x="584" y="323"/>
                  </a:lnTo>
                  <a:lnTo>
                    <a:pt x="584" y="321"/>
                  </a:lnTo>
                  <a:lnTo>
                    <a:pt x="584" y="319"/>
                  </a:lnTo>
                  <a:lnTo>
                    <a:pt x="584" y="317"/>
                  </a:lnTo>
                  <a:lnTo>
                    <a:pt x="582" y="317"/>
                  </a:lnTo>
                  <a:lnTo>
                    <a:pt x="582" y="315"/>
                  </a:lnTo>
                  <a:lnTo>
                    <a:pt x="582" y="313"/>
                  </a:lnTo>
                  <a:lnTo>
                    <a:pt x="580" y="311"/>
                  </a:lnTo>
                  <a:lnTo>
                    <a:pt x="580" y="309"/>
                  </a:lnTo>
                  <a:lnTo>
                    <a:pt x="578" y="309"/>
                  </a:lnTo>
                  <a:lnTo>
                    <a:pt x="578" y="307"/>
                  </a:lnTo>
                  <a:lnTo>
                    <a:pt x="578" y="305"/>
                  </a:lnTo>
                  <a:lnTo>
                    <a:pt x="576" y="305"/>
                  </a:lnTo>
                  <a:lnTo>
                    <a:pt x="576" y="303"/>
                  </a:lnTo>
                  <a:lnTo>
                    <a:pt x="578" y="303"/>
                  </a:lnTo>
                  <a:lnTo>
                    <a:pt x="578" y="301"/>
                  </a:lnTo>
                  <a:lnTo>
                    <a:pt x="576" y="301"/>
                  </a:lnTo>
                  <a:lnTo>
                    <a:pt x="576" y="299"/>
                  </a:lnTo>
                  <a:lnTo>
                    <a:pt x="576" y="297"/>
                  </a:lnTo>
                  <a:lnTo>
                    <a:pt x="576" y="295"/>
                  </a:lnTo>
                  <a:lnTo>
                    <a:pt x="574" y="295"/>
                  </a:lnTo>
                  <a:lnTo>
                    <a:pt x="574" y="293"/>
                  </a:lnTo>
                  <a:lnTo>
                    <a:pt x="572" y="293"/>
                  </a:lnTo>
                  <a:lnTo>
                    <a:pt x="572" y="291"/>
                  </a:lnTo>
                  <a:lnTo>
                    <a:pt x="570" y="291"/>
                  </a:lnTo>
                  <a:lnTo>
                    <a:pt x="568" y="291"/>
                  </a:lnTo>
                  <a:lnTo>
                    <a:pt x="566" y="291"/>
                  </a:lnTo>
                  <a:lnTo>
                    <a:pt x="566" y="289"/>
                  </a:lnTo>
                  <a:lnTo>
                    <a:pt x="566" y="287"/>
                  </a:lnTo>
                  <a:lnTo>
                    <a:pt x="564" y="287"/>
                  </a:lnTo>
                  <a:lnTo>
                    <a:pt x="564" y="289"/>
                  </a:lnTo>
                  <a:lnTo>
                    <a:pt x="562" y="289"/>
                  </a:lnTo>
                  <a:lnTo>
                    <a:pt x="560" y="289"/>
                  </a:lnTo>
                  <a:lnTo>
                    <a:pt x="558" y="289"/>
                  </a:lnTo>
                  <a:lnTo>
                    <a:pt x="556" y="289"/>
                  </a:lnTo>
                  <a:lnTo>
                    <a:pt x="556" y="287"/>
                  </a:lnTo>
                  <a:lnTo>
                    <a:pt x="556" y="285"/>
                  </a:lnTo>
                  <a:lnTo>
                    <a:pt x="554" y="285"/>
                  </a:lnTo>
                  <a:lnTo>
                    <a:pt x="554" y="283"/>
                  </a:lnTo>
                  <a:lnTo>
                    <a:pt x="552" y="283"/>
                  </a:lnTo>
                  <a:lnTo>
                    <a:pt x="550" y="283"/>
                  </a:lnTo>
                  <a:lnTo>
                    <a:pt x="550" y="281"/>
                  </a:lnTo>
                  <a:lnTo>
                    <a:pt x="550" y="279"/>
                  </a:lnTo>
                  <a:lnTo>
                    <a:pt x="552" y="277"/>
                  </a:lnTo>
                  <a:lnTo>
                    <a:pt x="552" y="275"/>
                  </a:lnTo>
                  <a:lnTo>
                    <a:pt x="552" y="274"/>
                  </a:lnTo>
                  <a:lnTo>
                    <a:pt x="552" y="272"/>
                  </a:lnTo>
                  <a:lnTo>
                    <a:pt x="554" y="270"/>
                  </a:lnTo>
                  <a:lnTo>
                    <a:pt x="554" y="268"/>
                  </a:lnTo>
                  <a:lnTo>
                    <a:pt x="554" y="266"/>
                  </a:lnTo>
                  <a:lnTo>
                    <a:pt x="554" y="264"/>
                  </a:lnTo>
                  <a:lnTo>
                    <a:pt x="552" y="264"/>
                  </a:lnTo>
                  <a:lnTo>
                    <a:pt x="552" y="262"/>
                  </a:lnTo>
                  <a:lnTo>
                    <a:pt x="554" y="262"/>
                  </a:lnTo>
                  <a:lnTo>
                    <a:pt x="554" y="260"/>
                  </a:lnTo>
                  <a:lnTo>
                    <a:pt x="556" y="260"/>
                  </a:lnTo>
                  <a:lnTo>
                    <a:pt x="558" y="260"/>
                  </a:lnTo>
                  <a:lnTo>
                    <a:pt x="558" y="258"/>
                  </a:lnTo>
                  <a:lnTo>
                    <a:pt x="560" y="258"/>
                  </a:lnTo>
                  <a:lnTo>
                    <a:pt x="562" y="258"/>
                  </a:lnTo>
                  <a:lnTo>
                    <a:pt x="564" y="258"/>
                  </a:lnTo>
                  <a:lnTo>
                    <a:pt x="564" y="256"/>
                  </a:lnTo>
                  <a:lnTo>
                    <a:pt x="566" y="256"/>
                  </a:lnTo>
                  <a:lnTo>
                    <a:pt x="566" y="254"/>
                  </a:lnTo>
                  <a:lnTo>
                    <a:pt x="568" y="252"/>
                  </a:lnTo>
                  <a:lnTo>
                    <a:pt x="570" y="252"/>
                  </a:lnTo>
                  <a:lnTo>
                    <a:pt x="570" y="250"/>
                  </a:lnTo>
                  <a:lnTo>
                    <a:pt x="572" y="250"/>
                  </a:lnTo>
                  <a:lnTo>
                    <a:pt x="574" y="250"/>
                  </a:lnTo>
                  <a:lnTo>
                    <a:pt x="574" y="248"/>
                  </a:lnTo>
                  <a:lnTo>
                    <a:pt x="576" y="248"/>
                  </a:lnTo>
                  <a:lnTo>
                    <a:pt x="576" y="246"/>
                  </a:lnTo>
                  <a:lnTo>
                    <a:pt x="578" y="246"/>
                  </a:lnTo>
                  <a:lnTo>
                    <a:pt x="578" y="244"/>
                  </a:lnTo>
                  <a:lnTo>
                    <a:pt x="580" y="244"/>
                  </a:lnTo>
                  <a:lnTo>
                    <a:pt x="580" y="242"/>
                  </a:lnTo>
                  <a:lnTo>
                    <a:pt x="582" y="242"/>
                  </a:lnTo>
                  <a:lnTo>
                    <a:pt x="582" y="240"/>
                  </a:lnTo>
                  <a:lnTo>
                    <a:pt x="584" y="240"/>
                  </a:lnTo>
                  <a:lnTo>
                    <a:pt x="584" y="238"/>
                  </a:lnTo>
                  <a:lnTo>
                    <a:pt x="582" y="238"/>
                  </a:lnTo>
                  <a:lnTo>
                    <a:pt x="580" y="238"/>
                  </a:lnTo>
                  <a:lnTo>
                    <a:pt x="580" y="236"/>
                  </a:lnTo>
                  <a:lnTo>
                    <a:pt x="578" y="236"/>
                  </a:lnTo>
                  <a:lnTo>
                    <a:pt x="578" y="234"/>
                  </a:lnTo>
                  <a:lnTo>
                    <a:pt x="576" y="234"/>
                  </a:lnTo>
                  <a:lnTo>
                    <a:pt x="574" y="234"/>
                  </a:lnTo>
                  <a:lnTo>
                    <a:pt x="572" y="234"/>
                  </a:lnTo>
                  <a:lnTo>
                    <a:pt x="572" y="232"/>
                  </a:lnTo>
                  <a:lnTo>
                    <a:pt x="570" y="232"/>
                  </a:lnTo>
                  <a:lnTo>
                    <a:pt x="568" y="232"/>
                  </a:lnTo>
                  <a:lnTo>
                    <a:pt x="568" y="230"/>
                  </a:lnTo>
                  <a:lnTo>
                    <a:pt x="566" y="230"/>
                  </a:lnTo>
                  <a:lnTo>
                    <a:pt x="566" y="228"/>
                  </a:lnTo>
                  <a:lnTo>
                    <a:pt x="564" y="228"/>
                  </a:lnTo>
                  <a:lnTo>
                    <a:pt x="562" y="226"/>
                  </a:lnTo>
                  <a:lnTo>
                    <a:pt x="562" y="224"/>
                  </a:lnTo>
                  <a:lnTo>
                    <a:pt x="560" y="224"/>
                  </a:lnTo>
                  <a:lnTo>
                    <a:pt x="560" y="222"/>
                  </a:lnTo>
                  <a:lnTo>
                    <a:pt x="558" y="220"/>
                  </a:lnTo>
                  <a:lnTo>
                    <a:pt x="558" y="218"/>
                  </a:lnTo>
                  <a:lnTo>
                    <a:pt x="556" y="218"/>
                  </a:lnTo>
                  <a:lnTo>
                    <a:pt x="556" y="220"/>
                  </a:lnTo>
                  <a:lnTo>
                    <a:pt x="554" y="220"/>
                  </a:lnTo>
                  <a:lnTo>
                    <a:pt x="554" y="222"/>
                  </a:lnTo>
                  <a:lnTo>
                    <a:pt x="552" y="222"/>
                  </a:lnTo>
                  <a:lnTo>
                    <a:pt x="552" y="224"/>
                  </a:lnTo>
                  <a:lnTo>
                    <a:pt x="550" y="224"/>
                  </a:lnTo>
                  <a:lnTo>
                    <a:pt x="550" y="226"/>
                  </a:lnTo>
                  <a:lnTo>
                    <a:pt x="548" y="226"/>
                  </a:lnTo>
                  <a:lnTo>
                    <a:pt x="548" y="228"/>
                  </a:lnTo>
                  <a:lnTo>
                    <a:pt x="546" y="228"/>
                  </a:lnTo>
                  <a:lnTo>
                    <a:pt x="544" y="228"/>
                  </a:lnTo>
                  <a:lnTo>
                    <a:pt x="542" y="228"/>
                  </a:lnTo>
                  <a:lnTo>
                    <a:pt x="540" y="228"/>
                  </a:lnTo>
                  <a:lnTo>
                    <a:pt x="540" y="226"/>
                  </a:lnTo>
                  <a:lnTo>
                    <a:pt x="540" y="224"/>
                  </a:lnTo>
                  <a:lnTo>
                    <a:pt x="540" y="222"/>
                  </a:lnTo>
                  <a:lnTo>
                    <a:pt x="540" y="220"/>
                  </a:lnTo>
                  <a:lnTo>
                    <a:pt x="538" y="220"/>
                  </a:lnTo>
                  <a:lnTo>
                    <a:pt x="536" y="220"/>
                  </a:lnTo>
                  <a:lnTo>
                    <a:pt x="534" y="220"/>
                  </a:lnTo>
                  <a:lnTo>
                    <a:pt x="532" y="220"/>
                  </a:lnTo>
                  <a:lnTo>
                    <a:pt x="532" y="222"/>
                  </a:lnTo>
                  <a:lnTo>
                    <a:pt x="530" y="222"/>
                  </a:lnTo>
                  <a:lnTo>
                    <a:pt x="530" y="224"/>
                  </a:lnTo>
                  <a:lnTo>
                    <a:pt x="528" y="224"/>
                  </a:lnTo>
                  <a:lnTo>
                    <a:pt x="528" y="226"/>
                  </a:lnTo>
                  <a:lnTo>
                    <a:pt x="526" y="226"/>
                  </a:lnTo>
                  <a:lnTo>
                    <a:pt x="524" y="226"/>
                  </a:lnTo>
                  <a:lnTo>
                    <a:pt x="524" y="224"/>
                  </a:lnTo>
                  <a:lnTo>
                    <a:pt x="524" y="222"/>
                  </a:lnTo>
                  <a:lnTo>
                    <a:pt x="522" y="220"/>
                  </a:lnTo>
                  <a:lnTo>
                    <a:pt x="524" y="220"/>
                  </a:lnTo>
                  <a:lnTo>
                    <a:pt x="524" y="218"/>
                  </a:lnTo>
                  <a:lnTo>
                    <a:pt x="524" y="216"/>
                  </a:lnTo>
                  <a:lnTo>
                    <a:pt x="524" y="214"/>
                  </a:lnTo>
                  <a:lnTo>
                    <a:pt x="524" y="212"/>
                  </a:lnTo>
                  <a:lnTo>
                    <a:pt x="524" y="210"/>
                  </a:lnTo>
                  <a:lnTo>
                    <a:pt x="522" y="210"/>
                  </a:lnTo>
                  <a:lnTo>
                    <a:pt x="521" y="210"/>
                  </a:lnTo>
                  <a:lnTo>
                    <a:pt x="519" y="210"/>
                  </a:lnTo>
                  <a:lnTo>
                    <a:pt x="519" y="208"/>
                  </a:lnTo>
                  <a:lnTo>
                    <a:pt x="517" y="208"/>
                  </a:lnTo>
                  <a:lnTo>
                    <a:pt x="515" y="208"/>
                  </a:lnTo>
                  <a:lnTo>
                    <a:pt x="515" y="207"/>
                  </a:lnTo>
                  <a:lnTo>
                    <a:pt x="513" y="207"/>
                  </a:lnTo>
                  <a:lnTo>
                    <a:pt x="511" y="207"/>
                  </a:lnTo>
                  <a:lnTo>
                    <a:pt x="509" y="205"/>
                  </a:lnTo>
                  <a:lnTo>
                    <a:pt x="507" y="205"/>
                  </a:lnTo>
                  <a:lnTo>
                    <a:pt x="505" y="205"/>
                  </a:lnTo>
                  <a:lnTo>
                    <a:pt x="505" y="203"/>
                  </a:lnTo>
                  <a:lnTo>
                    <a:pt x="503" y="203"/>
                  </a:lnTo>
                  <a:lnTo>
                    <a:pt x="503" y="201"/>
                  </a:lnTo>
                  <a:lnTo>
                    <a:pt x="501" y="201"/>
                  </a:lnTo>
                  <a:lnTo>
                    <a:pt x="501" y="199"/>
                  </a:lnTo>
                  <a:lnTo>
                    <a:pt x="499" y="199"/>
                  </a:lnTo>
                  <a:lnTo>
                    <a:pt x="497" y="199"/>
                  </a:lnTo>
                  <a:lnTo>
                    <a:pt x="495" y="199"/>
                  </a:lnTo>
                  <a:lnTo>
                    <a:pt x="493" y="199"/>
                  </a:lnTo>
                  <a:lnTo>
                    <a:pt x="493" y="197"/>
                  </a:lnTo>
                  <a:lnTo>
                    <a:pt x="491" y="197"/>
                  </a:lnTo>
                  <a:lnTo>
                    <a:pt x="489" y="197"/>
                  </a:lnTo>
                  <a:lnTo>
                    <a:pt x="487" y="195"/>
                  </a:lnTo>
                  <a:lnTo>
                    <a:pt x="485" y="195"/>
                  </a:lnTo>
                  <a:lnTo>
                    <a:pt x="485" y="193"/>
                  </a:lnTo>
                  <a:lnTo>
                    <a:pt x="483" y="193"/>
                  </a:lnTo>
                  <a:lnTo>
                    <a:pt x="481" y="193"/>
                  </a:lnTo>
                  <a:lnTo>
                    <a:pt x="479" y="193"/>
                  </a:lnTo>
                  <a:lnTo>
                    <a:pt x="479" y="191"/>
                  </a:lnTo>
                  <a:lnTo>
                    <a:pt x="477" y="191"/>
                  </a:lnTo>
                  <a:lnTo>
                    <a:pt x="475" y="191"/>
                  </a:lnTo>
                  <a:lnTo>
                    <a:pt x="473" y="191"/>
                  </a:lnTo>
                  <a:lnTo>
                    <a:pt x="471" y="189"/>
                  </a:lnTo>
                  <a:lnTo>
                    <a:pt x="469" y="189"/>
                  </a:lnTo>
                  <a:lnTo>
                    <a:pt x="467" y="187"/>
                  </a:lnTo>
                  <a:lnTo>
                    <a:pt x="465" y="185"/>
                  </a:lnTo>
                  <a:lnTo>
                    <a:pt x="463" y="185"/>
                  </a:lnTo>
                  <a:lnTo>
                    <a:pt x="463" y="183"/>
                  </a:lnTo>
                  <a:lnTo>
                    <a:pt x="461" y="183"/>
                  </a:lnTo>
                  <a:lnTo>
                    <a:pt x="459" y="183"/>
                  </a:lnTo>
                  <a:lnTo>
                    <a:pt x="459" y="181"/>
                  </a:lnTo>
                  <a:lnTo>
                    <a:pt x="457" y="181"/>
                  </a:lnTo>
                  <a:lnTo>
                    <a:pt x="457" y="179"/>
                  </a:lnTo>
                  <a:lnTo>
                    <a:pt x="455" y="179"/>
                  </a:lnTo>
                  <a:lnTo>
                    <a:pt x="453" y="177"/>
                  </a:lnTo>
                  <a:lnTo>
                    <a:pt x="452" y="177"/>
                  </a:lnTo>
                  <a:lnTo>
                    <a:pt x="453" y="175"/>
                  </a:lnTo>
                  <a:lnTo>
                    <a:pt x="453" y="173"/>
                  </a:lnTo>
                  <a:lnTo>
                    <a:pt x="453" y="171"/>
                  </a:lnTo>
                  <a:lnTo>
                    <a:pt x="455" y="171"/>
                  </a:lnTo>
                  <a:lnTo>
                    <a:pt x="455" y="169"/>
                  </a:lnTo>
                  <a:lnTo>
                    <a:pt x="457" y="167"/>
                  </a:lnTo>
                  <a:lnTo>
                    <a:pt x="457" y="165"/>
                  </a:lnTo>
                  <a:lnTo>
                    <a:pt x="459" y="165"/>
                  </a:lnTo>
                  <a:lnTo>
                    <a:pt x="459" y="163"/>
                  </a:lnTo>
                  <a:lnTo>
                    <a:pt x="461" y="163"/>
                  </a:lnTo>
                  <a:lnTo>
                    <a:pt x="461" y="161"/>
                  </a:lnTo>
                  <a:lnTo>
                    <a:pt x="463" y="159"/>
                  </a:lnTo>
                  <a:lnTo>
                    <a:pt x="463" y="157"/>
                  </a:lnTo>
                  <a:lnTo>
                    <a:pt x="465" y="157"/>
                  </a:lnTo>
                  <a:lnTo>
                    <a:pt x="467" y="157"/>
                  </a:lnTo>
                  <a:lnTo>
                    <a:pt x="467" y="155"/>
                  </a:lnTo>
                  <a:lnTo>
                    <a:pt x="469" y="155"/>
                  </a:lnTo>
                  <a:lnTo>
                    <a:pt x="469" y="153"/>
                  </a:lnTo>
                  <a:lnTo>
                    <a:pt x="471" y="153"/>
                  </a:lnTo>
                  <a:lnTo>
                    <a:pt x="471" y="151"/>
                  </a:lnTo>
                  <a:lnTo>
                    <a:pt x="473" y="151"/>
                  </a:lnTo>
                  <a:lnTo>
                    <a:pt x="475" y="149"/>
                  </a:lnTo>
                  <a:lnTo>
                    <a:pt x="475" y="147"/>
                  </a:lnTo>
                  <a:lnTo>
                    <a:pt x="477" y="147"/>
                  </a:lnTo>
                  <a:lnTo>
                    <a:pt x="477" y="145"/>
                  </a:lnTo>
                  <a:lnTo>
                    <a:pt x="479" y="145"/>
                  </a:lnTo>
                  <a:lnTo>
                    <a:pt x="479" y="143"/>
                  </a:lnTo>
                  <a:lnTo>
                    <a:pt x="479" y="141"/>
                  </a:lnTo>
                  <a:lnTo>
                    <a:pt x="479" y="139"/>
                  </a:lnTo>
                  <a:lnTo>
                    <a:pt x="481" y="139"/>
                  </a:lnTo>
                  <a:lnTo>
                    <a:pt x="481" y="138"/>
                  </a:lnTo>
                  <a:lnTo>
                    <a:pt x="481" y="136"/>
                  </a:lnTo>
                  <a:lnTo>
                    <a:pt x="483" y="136"/>
                  </a:lnTo>
                  <a:lnTo>
                    <a:pt x="483" y="134"/>
                  </a:lnTo>
                  <a:lnTo>
                    <a:pt x="485" y="134"/>
                  </a:lnTo>
                  <a:lnTo>
                    <a:pt x="485" y="132"/>
                  </a:lnTo>
                  <a:lnTo>
                    <a:pt x="487" y="132"/>
                  </a:lnTo>
                  <a:lnTo>
                    <a:pt x="487" y="130"/>
                  </a:lnTo>
                  <a:lnTo>
                    <a:pt x="487" y="128"/>
                  </a:lnTo>
                  <a:lnTo>
                    <a:pt x="487" y="126"/>
                  </a:lnTo>
                  <a:lnTo>
                    <a:pt x="487" y="124"/>
                  </a:lnTo>
                  <a:lnTo>
                    <a:pt x="489" y="124"/>
                  </a:lnTo>
                  <a:lnTo>
                    <a:pt x="487" y="124"/>
                  </a:lnTo>
                  <a:lnTo>
                    <a:pt x="489" y="122"/>
                  </a:lnTo>
                  <a:lnTo>
                    <a:pt x="489" y="120"/>
                  </a:lnTo>
                  <a:lnTo>
                    <a:pt x="489" y="118"/>
                  </a:lnTo>
                  <a:lnTo>
                    <a:pt x="489" y="116"/>
                  </a:lnTo>
                  <a:lnTo>
                    <a:pt x="489" y="114"/>
                  </a:lnTo>
                  <a:lnTo>
                    <a:pt x="489" y="112"/>
                  </a:lnTo>
                  <a:lnTo>
                    <a:pt x="489" y="110"/>
                  </a:lnTo>
                  <a:lnTo>
                    <a:pt x="491" y="110"/>
                  </a:lnTo>
                  <a:lnTo>
                    <a:pt x="491" y="108"/>
                  </a:lnTo>
                  <a:lnTo>
                    <a:pt x="493" y="108"/>
                  </a:lnTo>
                  <a:lnTo>
                    <a:pt x="493" y="106"/>
                  </a:lnTo>
                  <a:lnTo>
                    <a:pt x="493" y="104"/>
                  </a:lnTo>
                  <a:lnTo>
                    <a:pt x="495" y="104"/>
                  </a:lnTo>
                  <a:lnTo>
                    <a:pt x="495" y="102"/>
                  </a:lnTo>
                  <a:lnTo>
                    <a:pt x="493" y="102"/>
                  </a:lnTo>
                  <a:lnTo>
                    <a:pt x="495" y="102"/>
                  </a:lnTo>
                  <a:lnTo>
                    <a:pt x="495" y="100"/>
                  </a:lnTo>
                  <a:lnTo>
                    <a:pt x="495" y="98"/>
                  </a:lnTo>
                  <a:lnTo>
                    <a:pt x="495" y="96"/>
                  </a:lnTo>
                  <a:lnTo>
                    <a:pt x="495" y="94"/>
                  </a:lnTo>
                  <a:lnTo>
                    <a:pt x="495" y="92"/>
                  </a:lnTo>
                  <a:lnTo>
                    <a:pt x="495" y="90"/>
                  </a:lnTo>
                  <a:lnTo>
                    <a:pt x="495" y="88"/>
                  </a:lnTo>
                  <a:lnTo>
                    <a:pt x="495" y="86"/>
                  </a:lnTo>
                  <a:lnTo>
                    <a:pt x="495" y="84"/>
                  </a:lnTo>
                  <a:lnTo>
                    <a:pt x="493" y="84"/>
                  </a:lnTo>
                  <a:lnTo>
                    <a:pt x="493" y="82"/>
                  </a:lnTo>
                  <a:lnTo>
                    <a:pt x="491" y="82"/>
                  </a:lnTo>
                  <a:lnTo>
                    <a:pt x="491" y="80"/>
                  </a:lnTo>
                  <a:lnTo>
                    <a:pt x="489" y="80"/>
                  </a:lnTo>
                  <a:lnTo>
                    <a:pt x="487" y="80"/>
                  </a:lnTo>
                  <a:lnTo>
                    <a:pt x="487" y="78"/>
                  </a:lnTo>
                  <a:lnTo>
                    <a:pt x="489" y="76"/>
                  </a:lnTo>
                  <a:lnTo>
                    <a:pt x="491" y="74"/>
                  </a:lnTo>
                  <a:lnTo>
                    <a:pt x="491" y="72"/>
                  </a:lnTo>
                  <a:lnTo>
                    <a:pt x="493" y="71"/>
                  </a:lnTo>
                  <a:lnTo>
                    <a:pt x="495" y="69"/>
                  </a:lnTo>
                  <a:lnTo>
                    <a:pt x="495" y="67"/>
                  </a:lnTo>
                  <a:lnTo>
                    <a:pt x="497" y="67"/>
                  </a:lnTo>
                  <a:lnTo>
                    <a:pt x="497" y="65"/>
                  </a:lnTo>
                  <a:lnTo>
                    <a:pt x="499" y="65"/>
                  </a:lnTo>
                  <a:lnTo>
                    <a:pt x="499" y="63"/>
                  </a:lnTo>
                  <a:lnTo>
                    <a:pt x="501" y="63"/>
                  </a:lnTo>
                  <a:lnTo>
                    <a:pt x="501" y="61"/>
                  </a:lnTo>
                  <a:lnTo>
                    <a:pt x="503" y="61"/>
                  </a:lnTo>
                  <a:lnTo>
                    <a:pt x="503" y="59"/>
                  </a:lnTo>
                  <a:lnTo>
                    <a:pt x="505" y="59"/>
                  </a:lnTo>
                  <a:lnTo>
                    <a:pt x="505" y="61"/>
                  </a:lnTo>
                  <a:lnTo>
                    <a:pt x="505" y="63"/>
                  </a:lnTo>
                  <a:lnTo>
                    <a:pt x="507" y="63"/>
                  </a:lnTo>
                  <a:lnTo>
                    <a:pt x="507" y="65"/>
                  </a:lnTo>
                  <a:lnTo>
                    <a:pt x="509" y="65"/>
                  </a:lnTo>
                  <a:lnTo>
                    <a:pt x="509" y="67"/>
                  </a:lnTo>
                  <a:lnTo>
                    <a:pt x="511" y="67"/>
                  </a:lnTo>
                  <a:lnTo>
                    <a:pt x="511" y="69"/>
                  </a:lnTo>
                  <a:lnTo>
                    <a:pt x="513" y="69"/>
                  </a:lnTo>
                  <a:lnTo>
                    <a:pt x="513" y="71"/>
                  </a:lnTo>
                  <a:lnTo>
                    <a:pt x="513" y="72"/>
                  </a:lnTo>
                  <a:lnTo>
                    <a:pt x="515" y="72"/>
                  </a:lnTo>
                  <a:lnTo>
                    <a:pt x="515" y="71"/>
                  </a:lnTo>
                  <a:lnTo>
                    <a:pt x="515" y="69"/>
                  </a:lnTo>
                  <a:lnTo>
                    <a:pt x="517" y="69"/>
                  </a:lnTo>
                  <a:lnTo>
                    <a:pt x="517" y="67"/>
                  </a:lnTo>
                  <a:lnTo>
                    <a:pt x="519" y="67"/>
                  </a:lnTo>
                  <a:lnTo>
                    <a:pt x="519" y="65"/>
                  </a:lnTo>
                  <a:lnTo>
                    <a:pt x="521" y="65"/>
                  </a:lnTo>
                  <a:lnTo>
                    <a:pt x="522" y="65"/>
                  </a:lnTo>
                  <a:lnTo>
                    <a:pt x="522" y="63"/>
                  </a:lnTo>
                  <a:lnTo>
                    <a:pt x="524" y="63"/>
                  </a:lnTo>
                  <a:lnTo>
                    <a:pt x="526" y="61"/>
                  </a:lnTo>
                  <a:lnTo>
                    <a:pt x="526" y="59"/>
                  </a:lnTo>
                  <a:lnTo>
                    <a:pt x="528" y="57"/>
                  </a:lnTo>
                  <a:lnTo>
                    <a:pt x="528" y="55"/>
                  </a:lnTo>
                  <a:lnTo>
                    <a:pt x="530" y="55"/>
                  </a:lnTo>
                  <a:lnTo>
                    <a:pt x="528" y="55"/>
                  </a:lnTo>
                  <a:lnTo>
                    <a:pt x="530" y="55"/>
                  </a:lnTo>
                  <a:lnTo>
                    <a:pt x="530" y="53"/>
                  </a:lnTo>
                  <a:lnTo>
                    <a:pt x="530" y="51"/>
                  </a:lnTo>
                  <a:lnTo>
                    <a:pt x="532" y="49"/>
                  </a:lnTo>
                  <a:lnTo>
                    <a:pt x="532" y="47"/>
                  </a:lnTo>
                  <a:lnTo>
                    <a:pt x="532" y="45"/>
                  </a:lnTo>
                  <a:lnTo>
                    <a:pt x="534" y="45"/>
                  </a:lnTo>
                  <a:lnTo>
                    <a:pt x="534" y="43"/>
                  </a:lnTo>
                  <a:lnTo>
                    <a:pt x="536" y="43"/>
                  </a:lnTo>
                  <a:lnTo>
                    <a:pt x="536" y="41"/>
                  </a:lnTo>
                  <a:lnTo>
                    <a:pt x="538" y="39"/>
                  </a:lnTo>
                  <a:lnTo>
                    <a:pt x="538" y="37"/>
                  </a:lnTo>
                  <a:lnTo>
                    <a:pt x="540" y="37"/>
                  </a:lnTo>
                  <a:lnTo>
                    <a:pt x="540" y="35"/>
                  </a:lnTo>
                  <a:lnTo>
                    <a:pt x="542" y="35"/>
                  </a:lnTo>
                  <a:lnTo>
                    <a:pt x="542" y="33"/>
                  </a:lnTo>
                  <a:lnTo>
                    <a:pt x="544" y="31"/>
                  </a:lnTo>
                  <a:lnTo>
                    <a:pt x="544" y="29"/>
                  </a:lnTo>
                  <a:lnTo>
                    <a:pt x="546" y="29"/>
                  </a:lnTo>
                  <a:lnTo>
                    <a:pt x="546" y="27"/>
                  </a:lnTo>
                  <a:lnTo>
                    <a:pt x="548" y="27"/>
                  </a:lnTo>
                  <a:lnTo>
                    <a:pt x="548" y="25"/>
                  </a:lnTo>
                  <a:lnTo>
                    <a:pt x="550" y="25"/>
                  </a:lnTo>
                  <a:lnTo>
                    <a:pt x="550" y="23"/>
                  </a:lnTo>
                  <a:lnTo>
                    <a:pt x="552" y="23"/>
                  </a:lnTo>
                  <a:lnTo>
                    <a:pt x="554" y="21"/>
                  </a:lnTo>
                  <a:lnTo>
                    <a:pt x="556" y="21"/>
                  </a:lnTo>
                  <a:lnTo>
                    <a:pt x="556" y="19"/>
                  </a:lnTo>
                  <a:lnTo>
                    <a:pt x="558" y="19"/>
                  </a:lnTo>
                  <a:lnTo>
                    <a:pt x="558" y="17"/>
                  </a:lnTo>
                  <a:lnTo>
                    <a:pt x="560" y="17"/>
                  </a:lnTo>
                  <a:lnTo>
                    <a:pt x="560" y="15"/>
                  </a:lnTo>
                  <a:lnTo>
                    <a:pt x="562" y="13"/>
                  </a:lnTo>
                  <a:lnTo>
                    <a:pt x="564" y="13"/>
                  </a:lnTo>
                  <a:lnTo>
                    <a:pt x="564" y="11"/>
                  </a:lnTo>
                  <a:lnTo>
                    <a:pt x="564" y="9"/>
                  </a:lnTo>
                  <a:lnTo>
                    <a:pt x="566" y="9"/>
                  </a:lnTo>
                  <a:lnTo>
                    <a:pt x="566" y="11"/>
                  </a:lnTo>
                  <a:lnTo>
                    <a:pt x="568" y="13"/>
                  </a:lnTo>
                  <a:lnTo>
                    <a:pt x="570" y="13"/>
                  </a:lnTo>
                  <a:lnTo>
                    <a:pt x="572" y="13"/>
                  </a:lnTo>
                  <a:lnTo>
                    <a:pt x="574" y="13"/>
                  </a:lnTo>
                  <a:lnTo>
                    <a:pt x="576" y="15"/>
                  </a:lnTo>
                  <a:lnTo>
                    <a:pt x="576" y="17"/>
                  </a:lnTo>
                  <a:lnTo>
                    <a:pt x="578" y="17"/>
                  </a:lnTo>
                  <a:lnTo>
                    <a:pt x="580" y="17"/>
                  </a:lnTo>
                  <a:lnTo>
                    <a:pt x="580" y="15"/>
                  </a:lnTo>
                  <a:lnTo>
                    <a:pt x="582" y="13"/>
                  </a:lnTo>
                  <a:lnTo>
                    <a:pt x="582" y="11"/>
                  </a:lnTo>
                  <a:lnTo>
                    <a:pt x="584" y="11"/>
                  </a:lnTo>
                  <a:lnTo>
                    <a:pt x="584" y="9"/>
                  </a:lnTo>
                  <a:lnTo>
                    <a:pt x="586" y="9"/>
                  </a:lnTo>
                  <a:lnTo>
                    <a:pt x="586" y="7"/>
                  </a:lnTo>
                  <a:lnTo>
                    <a:pt x="588" y="7"/>
                  </a:lnTo>
                  <a:lnTo>
                    <a:pt x="588" y="5"/>
                  </a:lnTo>
                  <a:lnTo>
                    <a:pt x="590" y="4"/>
                  </a:lnTo>
                  <a:lnTo>
                    <a:pt x="590" y="2"/>
                  </a:lnTo>
                  <a:lnTo>
                    <a:pt x="591" y="0"/>
                  </a:lnTo>
                  <a:lnTo>
                    <a:pt x="591" y="2"/>
                  </a:lnTo>
                  <a:lnTo>
                    <a:pt x="593" y="2"/>
                  </a:lnTo>
                  <a:lnTo>
                    <a:pt x="595" y="2"/>
                  </a:lnTo>
                  <a:lnTo>
                    <a:pt x="595" y="4"/>
                  </a:lnTo>
                  <a:lnTo>
                    <a:pt x="597" y="4"/>
                  </a:lnTo>
                  <a:lnTo>
                    <a:pt x="597" y="5"/>
                  </a:lnTo>
                  <a:lnTo>
                    <a:pt x="599" y="5"/>
                  </a:lnTo>
                  <a:lnTo>
                    <a:pt x="599" y="7"/>
                  </a:lnTo>
                  <a:lnTo>
                    <a:pt x="599" y="9"/>
                  </a:lnTo>
                  <a:lnTo>
                    <a:pt x="599" y="11"/>
                  </a:lnTo>
                  <a:lnTo>
                    <a:pt x="601" y="13"/>
                  </a:lnTo>
                  <a:lnTo>
                    <a:pt x="601" y="15"/>
                  </a:lnTo>
                  <a:lnTo>
                    <a:pt x="603" y="17"/>
                  </a:lnTo>
                  <a:close/>
                </a:path>
              </a:pathLst>
            </a:custGeom>
            <a:solidFill>
              <a:srgbClr val="DCE6F1"/>
            </a:solidFill>
            <a:ln w="12700">
              <a:solidFill>
                <a:srgbClr xmlns:mc="http://schemas.openxmlformats.org/markup-compatibility/2006" xmlns:a14="http://schemas.microsoft.com/office/drawing/2010/main" val="808080" mc:Ignorable="a14" a14:legacySpreadsheetColorIndex="23"/>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23" name="A402">
              <a:extLst>
                <a:ext uri="{FF2B5EF4-FFF2-40B4-BE49-F238E27FC236}">
                  <a16:creationId xmlns:a16="http://schemas.microsoft.com/office/drawing/2014/main" xmlns="" id="{00000000-0008-0000-0900-000039000000}"/>
                </a:ext>
              </a:extLst>
            </xdr:cNvPr>
            <xdr:cNvSpPr>
              <a:spLocks/>
            </xdr:cNvSpPr>
          </xdr:nvSpPr>
          <xdr:spPr bwMode="auto">
            <a:xfrm>
              <a:off x="7112957" y="13040812"/>
              <a:ext cx="2068998" cy="1733137"/>
            </a:xfrm>
            <a:custGeom>
              <a:avLst/>
              <a:gdLst>
                <a:gd name="T0" fmla="*/ 968 w 1614"/>
                <a:gd name="T1" fmla="*/ 94 h 1352"/>
                <a:gd name="T2" fmla="*/ 1037 w 1614"/>
                <a:gd name="T3" fmla="*/ 167 h 1352"/>
                <a:gd name="T4" fmla="*/ 1102 w 1614"/>
                <a:gd name="T5" fmla="*/ 214 h 1352"/>
                <a:gd name="T6" fmla="*/ 1149 w 1614"/>
                <a:gd name="T7" fmla="*/ 268 h 1352"/>
                <a:gd name="T8" fmla="*/ 1196 w 1614"/>
                <a:gd name="T9" fmla="*/ 325 h 1352"/>
                <a:gd name="T10" fmla="*/ 1179 w 1614"/>
                <a:gd name="T11" fmla="*/ 412 h 1352"/>
                <a:gd name="T12" fmla="*/ 1230 w 1614"/>
                <a:gd name="T13" fmla="*/ 510 h 1352"/>
                <a:gd name="T14" fmla="*/ 1271 w 1614"/>
                <a:gd name="T15" fmla="*/ 620 h 1352"/>
                <a:gd name="T16" fmla="*/ 1326 w 1614"/>
                <a:gd name="T17" fmla="*/ 705 h 1352"/>
                <a:gd name="T18" fmla="*/ 1401 w 1614"/>
                <a:gd name="T19" fmla="*/ 745 h 1352"/>
                <a:gd name="T20" fmla="*/ 1401 w 1614"/>
                <a:gd name="T21" fmla="*/ 825 h 1352"/>
                <a:gd name="T22" fmla="*/ 1524 w 1614"/>
                <a:gd name="T23" fmla="*/ 810 h 1352"/>
                <a:gd name="T24" fmla="*/ 1601 w 1614"/>
                <a:gd name="T25" fmla="*/ 890 h 1352"/>
                <a:gd name="T26" fmla="*/ 1585 w 1614"/>
                <a:gd name="T27" fmla="*/ 991 h 1352"/>
                <a:gd name="T28" fmla="*/ 1520 w 1614"/>
                <a:gd name="T29" fmla="*/ 1103 h 1352"/>
                <a:gd name="T30" fmla="*/ 1508 w 1614"/>
                <a:gd name="T31" fmla="*/ 1184 h 1352"/>
                <a:gd name="T32" fmla="*/ 1413 w 1614"/>
                <a:gd name="T33" fmla="*/ 1257 h 1352"/>
                <a:gd name="T34" fmla="*/ 1330 w 1614"/>
                <a:gd name="T35" fmla="*/ 1346 h 1352"/>
                <a:gd name="T36" fmla="*/ 1295 w 1614"/>
                <a:gd name="T37" fmla="*/ 1302 h 1352"/>
                <a:gd name="T38" fmla="*/ 1319 w 1614"/>
                <a:gd name="T39" fmla="*/ 1235 h 1352"/>
                <a:gd name="T40" fmla="*/ 1252 w 1614"/>
                <a:gd name="T41" fmla="*/ 1225 h 1352"/>
                <a:gd name="T42" fmla="*/ 1183 w 1614"/>
                <a:gd name="T43" fmla="*/ 1243 h 1352"/>
                <a:gd name="T44" fmla="*/ 1149 w 1614"/>
                <a:gd name="T45" fmla="*/ 1273 h 1352"/>
                <a:gd name="T46" fmla="*/ 1100 w 1614"/>
                <a:gd name="T47" fmla="*/ 1249 h 1352"/>
                <a:gd name="T48" fmla="*/ 1084 w 1614"/>
                <a:gd name="T49" fmla="*/ 1196 h 1352"/>
                <a:gd name="T50" fmla="*/ 1066 w 1614"/>
                <a:gd name="T51" fmla="*/ 1127 h 1352"/>
                <a:gd name="T52" fmla="*/ 1023 w 1614"/>
                <a:gd name="T53" fmla="*/ 1066 h 1352"/>
                <a:gd name="T54" fmla="*/ 995 w 1614"/>
                <a:gd name="T55" fmla="*/ 1019 h 1352"/>
                <a:gd name="T56" fmla="*/ 938 w 1614"/>
                <a:gd name="T57" fmla="*/ 975 h 1352"/>
                <a:gd name="T58" fmla="*/ 916 w 1614"/>
                <a:gd name="T59" fmla="*/ 1042 h 1352"/>
                <a:gd name="T60" fmla="*/ 832 w 1614"/>
                <a:gd name="T61" fmla="*/ 1086 h 1352"/>
                <a:gd name="T62" fmla="*/ 786 w 1614"/>
                <a:gd name="T63" fmla="*/ 1101 h 1352"/>
                <a:gd name="T64" fmla="*/ 704 w 1614"/>
                <a:gd name="T65" fmla="*/ 1087 h 1352"/>
                <a:gd name="T66" fmla="*/ 635 w 1614"/>
                <a:gd name="T67" fmla="*/ 1141 h 1352"/>
                <a:gd name="T68" fmla="*/ 546 w 1614"/>
                <a:gd name="T69" fmla="*/ 1123 h 1352"/>
                <a:gd name="T70" fmla="*/ 504 w 1614"/>
                <a:gd name="T71" fmla="*/ 1048 h 1352"/>
                <a:gd name="T72" fmla="*/ 447 w 1614"/>
                <a:gd name="T73" fmla="*/ 1042 h 1352"/>
                <a:gd name="T74" fmla="*/ 370 w 1614"/>
                <a:gd name="T75" fmla="*/ 1064 h 1352"/>
                <a:gd name="T76" fmla="*/ 345 w 1614"/>
                <a:gd name="T77" fmla="*/ 977 h 1352"/>
                <a:gd name="T78" fmla="*/ 284 w 1614"/>
                <a:gd name="T79" fmla="*/ 1032 h 1352"/>
                <a:gd name="T80" fmla="*/ 284 w 1614"/>
                <a:gd name="T81" fmla="*/ 965 h 1352"/>
                <a:gd name="T82" fmla="*/ 211 w 1614"/>
                <a:gd name="T83" fmla="*/ 963 h 1352"/>
                <a:gd name="T84" fmla="*/ 144 w 1614"/>
                <a:gd name="T85" fmla="*/ 1017 h 1352"/>
                <a:gd name="T86" fmla="*/ 94 w 1614"/>
                <a:gd name="T87" fmla="*/ 965 h 1352"/>
                <a:gd name="T88" fmla="*/ 63 w 1614"/>
                <a:gd name="T89" fmla="*/ 881 h 1352"/>
                <a:gd name="T90" fmla="*/ 4 w 1614"/>
                <a:gd name="T91" fmla="*/ 823 h 1352"/>
                <a:gd name="T92" fmla="*/ 61 w 1614"/>
                <a:gd name="T93" fmla="*/ 747 h 1352"/>
                <a:gd name="T94" fmla="*/ 138 w 1614"/>
                <a:gd name="T95" fmla="*/ 699 h 1352"/>
                <a:gd name="T96" fmla="*/ 203 w 1614"/>
                <a:gd name="T97" fmla="*/ 638 h 1352"/>
                <a:gd name="T98" fmla="*/ 246 w 1614"/>
                <a:gd name="T99" fmla="*/ 561 h 1352"/>
                <a:gd name="T100" fmla="*/ 313 w 1614"/>
                <a:gd name="T101" fmla="*/ 553 h 1352"/>
                <a:gd name="T102" fmla="*/ 364 w 1614"/>
                <a:gd name="T103" fmla="*/ 477 h 1352"/>
                <a:gd name="T104" fmla="*/ 420 w 1614"/>
                <a:gd name="T105" fmla="*/ 417 h 1352"/>
                <a:gd name="T106" fmla="*/ 457 w 1614"/>
                <a:gd name="T107" fmla="*/ 358 h 1352"/>
                <a:gd name="T108" fmla="*/ 394 w 1614"/>
                <a:gd name="T109" fmla="*/ 307 h 1352"/>
                <a:gd name="T110" fmla="*/ 404 w 1614"/>
                <a:gd name="T111" fmla="*/ 228 h 1352"/>
                <a:gd name="T112" fmla="*/ 439 w 1614"/>
                <a:gd name="T113" fmla="*/ 165 h 1352"/>
                <a:gd name="T114" fmla="*/ 506 w 1614"/>
                <a:gd name="T115" fmla="*/ 185 h 1352"/>
                <a:gd name="T116" fmla="*/ 577 w 1614"/>
                <a:gd name="T117" fmla="*/ 226 h 1352"/>
                <a:gd name="T118" fmla="*/ 648 w 1614"/>
                <a:gd name="T119" fmla="*/ 157 h 1352"/>
                <a:gd name="T120" fmla="*/ 723 w 1614"/>
                <a:gd name="T121" fmla="*/ 90 h 1352"/>
                <a:gd name="T122" fmla="*/ 782 w 1614"/>
                <a:gd name="T123" fmla="*/ 33 h 1352"/>
                <a:gd name="T124" fmla="*/ 863 w 1614"/>
                <a:gd name="T125" fmla="*/ 29 h 135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614" h="1352">
                  <a:moveTo>
                    <a:pt x="928" y="4"/>
                  </a:moveTo>
                  <a:lnTo>
                    <a:pt x="930" y="4"/>
                  </a:lnTo>
                  <a:lnTo>
                    <a:pt x="932" y="4"/>
                  </a:lnTo>
                  <a:lnTo>
                    <a:pt x="934" y="2"/>
                  </a:lnTo>
                  <a:lnTo>
                    <a:pt x="934" y="4"/>
                  </a:lnTo>
                  <a:lnTo>
                    <a:pt x="934" y="6"/>
                  </a:lnTo>
                  <a:lnTo>
                    <a:pt x="934" y="8"/>
                  </a:lnTo>
                  <a:lnTo>
                    <a:pt x="934" y="10"/>
                  </a:lnTo>
                  <a:lnTo>
                    <a:pt x="936" y="10"/>
                  </a:lnTo>
                  <a:lnTo>
                    <a:pt x="938" y="10"/>
                  </a:lnTo>
                  <a:lnTo>
                    <a:pt x="938" y="11"/>
                  </a:lnTo>
                  <a:lnTo>
                    <a:pt x="940" y="11"/>
                  </a:lnTo>
                  <a:lnTo>
                    <a:pt x="940" y="13"/>
                  </a:lnTo>
                  <a:lnTo>
                    <a:pt x="940" y="15"/>
                  </a:lnTo>
                  <a:lnTo>
                    <a:pt x="940" y="17"/>
                  </a:lnTo>
                  <a:lnTo>
                    <a:pt x="940" y="19"/>
                  </a:lnTo>
                  <a:lnTo>
                    <a:pt x="940" y="21"/>
                  </a:lnTo>
                  <a:lnTo>
                    <a:pt x="940" y="23"/>
                  </a:lnTo>
                  <a:lnTo>
                    <a:pt x="940" y="25"/>
                  </a:lnTo>
                  <a:lnTo>
                    <a:pt x="940" y="27"/>
                  </a:lnTo>
                  <a:lnTo>
                    <a:pt x="940" y="29"/>
                  </a:lnTo>
                  <a:lnTo>
                    <a:pt x="942" y="29"/>
                  </a:lnTo>
                  <a:lnTo>
                    <a:pt x="942" y="31"/>
                  </a:lnTo>
                  <a:lnTo>
                    <a:pt x="942" y="33"/>
                  </a:lnTo>
                  <a:lnTo>
                    <a:pt x="942" y="35"/>
                  </a:lnTo>
                  <a:lnTo>
                    <a:pt x="942" y="37"/>
                  </a:lnTo>
                  <a:lnTo>
                    <a:pt x="940" y="37"/>
                  </a:lnTo>
                  <a:lnTo>
                    <a:pt x="940" y="39"/>
                  </a:lnTo>
                  <a:lnTo>
                    <a:pt x="940" y="41"/>
                  </a:lnTo>
                  <a:lnTo>
                    <a:pt x="940" y="43"/>
                  </a:lnTo>
                  <a:lnTo>
                    <a:pt x="940" y="45"/>
                  </a:lnTo>
                  <a:lnTo>
                    <a:pt x="942" y="45"/>
                  </a:lnTo>
                  <a:lnTo>
                    <a:pt x="942" y="47"/>
                  </a:lnTo>
                  <a:lnTo>
                    <a:pt x="944" y="47"/>
                  </a:lnTo>
                  <a:lnTo>
                    <a:pt x="944" y="49"/>
                  </a:lnTo>
                  <a:lnTo>
                    <a:pt x="944" y="51"/>
                  </a:lnTo>
                  <a:lnTo>
                    <a:pt x="944" y="53"/>
                  </a:lnTo>
                  <a:lnTo>
                    <a:pt x="946" y="53"/>
                  </a:lnTo>
                  <a:lnTo>
                    <a:pt x="946" y="55"/>
                  </a:lnTo>
                  <a:lnTo>
                    <a:pt x="948" y="55"/>
                  </a:lnTo>
                  <a:lnTo>
                    <a:pt x="948" y="57"/>
                  </a:lnTo>
                  <a:lnTo>
                    <a:pt x="950" y="57"/>
                  </a:lnTo>
                  <a:lnTo>
                    <a:pt x="952" y="59"/>
                  </a:lnTo>
                  <a:lnTo>
                    <a:pt x="954" y="59"/>
                  </a:lnTo>
                  <a:lnTo>
                    <a:pt x="954" y="61"/>
                  </a:lnTo>
                  <a:lnTo>
                    <a:pt x="956" y="63"/>
                  </a:lnTo>
                  <a:lnTo>
                    <a:pt x="956" y="65"/>
                  </a:lnTo>
                  <a:lnTo>
                    <a:pt x="958" y="65"/>
                  </a:lnTo>
                  <a:lnTo>
                    <a:pt x="960" y="67"/>
                  </a:lnTo>
                  <a:lnTo>
                    <a:pt x="960" y="71"/>
                  </a:lnTo>
                  <a:lnTo>
                    <a:pt x="962" y="73"/>
                  </a:lnTo>
                  <a:lnTo>
                    <a:pt x="962" y="75"/>
                  </a:lnTo>
                  <a:lnTo>
                    <a:pt x="962" y="77"/>
                  </a:lnTo>
                  <a:lnTo>
                    <a:pt x="962" y="78"/>
                  </a:lnTo>
                  <a:lnTo>
                    <a:pt x="962" y="80"/>
                  </a:lnTo>
                  <a:lnTo>
                    <a:pt x="962" y="82"/>
                  </a:lnTo>
                  <a:lnTo>
                    <a:pt x="964" y="84"/>
                  </a:lnTo>
                  <a:lnTo>
                    <a:pt x="962" y="84"/>
                  </a:lnTo>
                  <a:lnTo>
                    <a:pt x="964" y="84"/>
                  </a:lnTo>
                  <a:lnTo>
                    <a:pt x="964" y="86"/>
                  </a:lnTo>
                  <a:lnTo>
                    <a:pt x="966" y="86"/>
                  </a:lnTo>
                  <a:lnTo>
                    <a:pt x="966" y="88"/>
                  </a:lnTo>
                  <a:lnTo>
                    <a:pt x="968" y="88"/>
                  </a:lnTo>
                  <a:lnTo>
                    <a:pt x="968" y="90"/>
                  </a:lnTo>
                  <a:lnTo>
                    <a:pt x="968" y="92"/>
                  </a:lnTo>
                  <a:lnTo>
                    <a:pt x="968" y="94"/>
                  </a:lnTo>
                  <a:lnTo>
                    <a:pt x="970" y="94"/>
                  </a:lnTo>
                  <a:lnTo>
                    <a:pt x="972" y="96"/>
                  </a:lnTo>
                  <a:lnTo>
                    <a:pt x="972" y="98"/>
                  </a:lnTo>
                  <a:lnTo>
                    <a:pt x="972" y="100"/>
                  </a:lnTo>
                  <a:lnTo>
                    <a:pt x="972" y="102"/>
                  </a:lnTo>
                  <a:lnTo>
                    <a:pt x="972" y="104"/>
                  </a:lnTo>
                  <a:lnTo>
                    <a:pt x="974" y="104"/>
                  </a:lnTo>
                  <a:lnTo>
                    <a:pt x="974" y="106"/>
                  </a:lnTo>
                  <a:lnTo>
                    <a:pt x="972" y="108"/>
                  </a:lnTo>
                  <a:lnTo>
                    <a:pt x="972" y="110"/>
                  </a:lnTo>
                  <a:lnTo>
                    <a:pt x="974" y="110"/>
                  </a:lnTo>
                  <a:lnTo>
                    <a:pt x="976" y="112"/>
                  </a:lnTo>
                  <a:lnTo>
                    <a:pt x="978" y="114"/>
                  </a:lnTo>
                  <a:lnTo>
                    <a:pt x="978" y="116"/>
                  </a:lnTo>
                  <a:lnTo>
                    <a:pt x="980" y="116"/>
                  </a:lnTo>
                  <a:lnTo>
                    <a:pt x="981" y="116"/>
                  </a:lnTo>
                  <a:lnTo>
                    <a:pt x="981" y="114"/>
                  </a:lnTo>
                  <a:lnTo>
                    <a:pt x="983" y="114"/>
                  </a:lnTo>
                  <a:lnTo>
                    <a:pt x="985" y="114"/>
                  </a:lnTo>
                  <a:lnTo>
                    <a:pt x="985" y="116"/>
                  </a:lnTo>
                  <a:lnTo>
                    <a:pt x="987" y="116"/>
                  </a:lnTo>
                  <a:lnTo>
                    <a:pt x="987" y="118"/>
                  </a:lnTo>
                  <a:lnTo>
                    <a:pt x="989" y="118"/>
                  </a:lnTo>
                  <a:lnTo>
                    <a:pt x="989" y="120"/>
                  </a:lnTo>
                  <a:lnTo>
                    <a:pt x="991" y="120"/>
                  </a:lnTo>
                  <a:lnTo>
                    <a:pt x="991" y="122"/>
                  </a:lnTo>
                  <a:lnTo>
                    <a:pt x="993" y="124"/>
                  </a:lnTo>
                  <a:lnTo>
                    <a:pt x="995" y="124"/>
                  </a:lnTo>
                  <a:lnTo>
                    <a:pt x="995" y="126"/>
                  </a:lnTo>
                  <a:lnTo>
                    <a:pt x="997" y="126"/>
                  </a:lnTo>
                  <a:lnTo>
                    <a:pt x="999" y="126"/>
                  </a:lnTo>
                  <a:lnTo>
                    <a:pt x="1001" y="126"/>
                  </a:lnTo>
                  <a:lnTo>
                    <a:pt x="1003" y="126"/>
                  </a:lnTo>
                  <a:lnTo>
                    <a:pt x="1005" y="126"/>
                  </a:lnTo>
                  <a:lnTo>
                    <a:pt x="1007" y="128"/>
                  </a:lnTo>
                  <a:lnTo>
                    <a:pt x="1009" y="128"/>
                  </a:lnTo>
                  <a:lnTo>
                    <a:pt x="1011" y="130"/>
                  </a:lnTo>
                  <a:lnTo>
                    <a:pt x="1011" y="132"/>
                  </a:lnTo>
                  <a:lnTo>
                    <a:pt x="1011" y="134"/>
                  </a:lnTo>
                  <a:lnTo>
                    <a:pt x="1013" y="134"/>
                  </a:lnTo>
                  <a:lnTo>
                    <a:pt x="1015" y="134"/>
                  </a:lnTo>
                  <a:lnTo>
                    <a:pt x="1017" y="134"/>
                  </a:lnTo>
                  <a:lnTo>
                    <a:pt x="1017" y="136"/>
                  </a:lnTo>
                  <a:lnTo>
                    <a:pt x="1017" y="138"/>
                  </a:lnTo>
                  <a:lnTo>
                    <a:pt x="1017" y="140"/>
                  </a:lnTo>
                  <a:lnTo>
                    <a:pt x="1019" y="140"/>
                  </a:lnTo>
                  <a:lnTo>
                    <a:pt x="1019" y="142"/>
                  </a:lnTo>
                  <a:lnTo>
                    <a:pt x="1019" y="144"/>
                  </a:lnTo>
                  <a:lnTo>
                    <a:pt x="1019" y="145"/>
                  </a:lnTo>
                  <a:lnTo>
                    <a:pt x="1021" y="145"/>
                  </a:lnTo>
                  <a:lnTo>
                    <a:pt x="1023" y="147"/>
                  </a:lnTo>
                  <a:lnTo>
                    <a:pt x="1025" y="147"/>
                  </a:lnTo>
                  <a:lnTo>
                    <a:pt x="1027" y="149"/>
                  </a:lnTo>
                  <a:lnTo>
                    <a:pt x="1027" y="151"/>
                  </a:lnTo>
                  <a:lnTo>
                    <a:pt x="1029" y="151"/>
                  </a:lnTo>
                  <a:lnTo>
                    <a:pt x="1029" y="153"/>
                  </a:lnTo>
                  <a:lnTo>
                    <a:pt x="1029" y="155"/>
                  </a:lnTo>
                  <a:lnTo>
                    <a:pt x="1029" y="157"/>
                  </a:lnTo>
                  <a:lnTo>
                    <a:pt x="1031" y="157"/>
                  </a:lnTo>
                  <a:lnTo>
                    <a:pt x="1031" y="161"/>
                  </a:lnTo>
                  <a:lnTo>
                    <a:pt x="1031" y="163"/>
                  </a:lnTo>
                  <a:lnTo>
                    <a:pt x="1033" y="163"/>
                  </a:lnTo>
                  <a:lnTo>
                    <a:pt x="1033" y="165"/>
                  </a:lnTo>
                  <a:lnTo>
                    <a:pt x="1033" y="167"/>
                  </a:lnTo>
                  <a:lnTo>
                    <a:pt x="1035" y="167"/>
                  </a:lnTo>
                  <a:lnTo>
                    <a:pt x="1037" y="167"/>
                  </a:lnTo>
                  <a:lnTo>
                    <a:pt x="1035" y="169"/>
                  </a:lnTo>
                  <a:lnTo>
                    <a:pt x="1035" y="171"/>
                  </a:lnTo>
                  <a:lnTo>
                    <a:pt x="1035" y="173"/>
                  </a:lnTo>
                  <a:lnTo>
                    <a:pt x="1037" y="173"/>
                  </a:lnTo>
                  <a:lnTo>
                    <a:pt x="1039" y="173"/>
                  </a:lnTo>
                  <a:lnTo>
                    <a:pt x="1039" y="175"/>
                  </a:lnTo>
                  <a:lnTo>
                    <a:pt x="1039" y="177"/>
                  </a:lnTo>
                  <a:lnTo>
                    <a:pt x="1039" y="179"/>
                  </a:lnTo>
                  <a:lnTo>
                    <a:pt x="1041" y="179"/>
                  </a:lnTo>
                  <a:lnTo>
                    <a:pt x="1041" y="181"/>
                  </a:lnTo>
                  <a:lnTo>
                    <a:pt x="1043" y="181"/>
                  </a:lnTo>
                  <a:lnTo>
                    <a:pt x="1043" y="183"/>
                  </a:lnTo>
                  <a:lnTo>
                    <a:pt x="1045" y="183"/>
                  </a:lnTo>
                  <a:lnTo>
                    <a:pt x="1045" y="185"/>
                  </a:lnTo>
                  <a:lnTo>
                    <a:pt x="1047" y="185"/>
                  </a:lnTo>
                  <a:lnTo>
                    <a:pt x="1049" y="185"/>
                  </a:lnTo>
                  <a:lnTo>
                    <a:pt x="1049" y="187"/>
                  </a:lnTo>
                  <a:lnTo>
                    <a:pt x="1050" y="189"/>
                  </a:lnTo>
                  <a:lnTo>
                    <a:pt x="1052" y="189"/>
                  </a:lnTo>
                  <a:lnTo>
                    <a:pt x="1052" y="191"/>
                  </a:lnTo>
                  <a:lnTo>
                    <a:pt x="1052" y="193"/>
                  </a:lnTo>
                  <a:lnTo>
                    <a:pt x="1054" y="193"/>
                  </a:lnTo>
                  <a:lnTo>
                    <a:pt x="1056" y="193"/>
                  </a:lnTo>
                  <a:lnTo>
                    <a:pt x="1056" y="195"/>
                  </a:lnTo>
                  <a:lnTo>
                    <a:pt x="1058" y="195"/>
                  </a:lnTo>
                  <a:lnTo>
                    <a:pt x="1058" y="193"/>
                  </a:lnTo>
                  <a:lnTo>
                    <a:pt x="1060" y="193"/>
                  </a:lnTo>
                  <a:lnTo>
                    <a:pt x="1060" y="191"/>
                  </a:lnTo>
                  <a:lnTo>
                    <a:pt x="1062" y="191"/>
                  </a:lnTo>
                  <a:lnTo>
                    <a:pt x="1064" y="193"/>
                  </a:lnTo>
                  <a:lnTo>
                    <a:pt x="1066" y="193"/>
                  </a:lnTo>
                  <a:lnTo>
                    <a:pt x="1066" y="195"/>
                  </a:lnTo>
                  <a:lnTo>
                    <a:pt x="1066" y="197"/>
                  </a:lnTo>
                  <a:lnTo>
                    <a:pt x="1066" y="195"/>
                  </a:lnTo>
                  <a:lnTo>
                    <a:pt x="1068" y="195"/>
                  </a:lnTo>
                  <a:lnTo>
                    <a:pt x="1070" y="195"/>
                  </a:lnTo>
                  <a:lnTo>
                    <a:pt x="1072" y="195"/>
                  </a:lnTo>
                  <a:lnTo>
                    <a:pt x="1074" y="195"/>
                  </a:lnTo>
                  <a:lnTo>
                    <a:pt x="1076" y="195"/>
                  </a:lnTo>
                  <a:lnTo>
                    <a:pt x="1078" y="195"/>
                  </a:lnTo>
                  <a:lnTo>
                    <a:pt x="1078" y="197"/>
                  </a:lnTo>
                  <a:lnTo>
                    <a:pt x="1080" y="197"/>
                  </a:lnTo>
                  <a:lnTo>
                    <a:pt x="1082" y="197"/>
                  </a:lnTo>
                  <a:lnTo>
                    <a:pt x="1082" y="195"/>
                  </a:lnTo>
                  <a:lnTo>
                    <a:pt x="1084" y="195"/>
                  </a:lnTo>
                  <a:lnTo>
                    <a:pt x="1086" y="193"/>
                  </a:lnTo>
                  <a:lnTo>
                    <a:pt x="1088" y="193"/>
                  </a:lnTo>
                  <a:lnTo>
                    <a:pt x="1090" y="193"/>
                  </a:lnTo>
                  <a:lnTo>
                    <a:pt x="1092" y="195"/>
                  </a:lnTo>
                  <a:lnTo>
                    <a:pt x="1094" y="195"/>
                  </a:lnTo>
                  <a:lnTo>
                    <a:pt x="1094" y="197"/>
                  </a:lnTo>
                  <a:lnTo>
                    <a:pt x="1096" y="197"/>
                  </a:lnTo>
                  <a:lnTo>
                    <a:pt x="1098" y="197"/>
                  </a:lnTo>
                  <a:lnTo>
                    <a:pt x="1098" y="199"/>
                  </a:lnTo>
                  <a:lnTo>
                    <a:pt x="1098" y="201"/>
                  </a:lnTo>
                  <a:lnTo>
                    <a:pt x="1096" y="201"/>
                  </a:lnTo>
                  <a:lnTo>
                    <a:pt x="1096" y="203"/>
                  </a:lnTo>
                  <a:lnTo>
                    <a:pt x="1098" y="203"/>
                  </a:lnTo>
                  <a:lnTo>
                    <a:pt x="1098" y="205"/>
                  </a:lnTo>
                  <a:lnTo>
                    <a:pt x="1100" y="205"/>
                  </a:lnTo>
                  <a:lnTo>
                    <a:pt x="1100" y="207"/>
                  </a:lnTo>
                  <a:lnTo>
                    <a:pt x="1102" y="207"/>
                  </a:lnTo>
                  <a:lnTo>
                    <a:pt x="1102" y="209"/>
                  </a:lnTo>
                  <a:lnTo>
                    <a:pt x="1102" y="211"/>
                  </a:lnTo>
                  <a:lnTo>
                    <a:pt x="1100" y="213"/>
                  </a:lnTo>
                  <a:lnTo>
                    <a:pt x="1102" y="214"/>
                  </a:lnTo>
                  <a:lnTo>
                    <a:pt x="1102" y="216"/>
                  </a:lnTo>
                  <a:lnTo>
                    <a:pt x="1102" y="218"/>
                  </a:lnTo>
                  <a:lnTo>
                    <a:pt x="1102" y="220"/>
                  </a:lnTo>
                  <a:lnTo>
                    <a:pt x="1100" y="220"/>
                  </a:lnTo>
                  <a:lnTo>
                    <a:pt x="1100" y="222"/>
                  </a:lnTo>
                  <a:lnTo>
                    <a:pt x="1102" y="224"/>
                  </a:lnTo>
                  <a:lnTo>
                    <a:pt x="1102" y="226"/>
                  </a:lnTo>
                  <a:lnTo>
                    <a:pt x="1102" y="228"/>
                  </a:lnTo>
                  <a:lnTo>
                    <a:pt x="1100" y="228"/>
                  </a:lnTo>
                  <a:lnTo>
                    <a:pt x="1100" y="230"/>
                  </a:lnTo>
                  <a:lnTo>
                    <a:pt x="1100" y="232"/>
                  </a:lnTo>
                  <a:lnTo>
                    <a:pt x="1100" y="234"/>
                  </a:lnTo>
                  <a:lnTo>
                    <a:pt x="1100" y="236"/>
                  </a:lnTo>
                  <a:lnTo>
                    <a:pt x="1100" y="238"/>
                  </a:lnTo>
                  <a:lnTo>
                    <a:pt x="1102" y="240"/>
                  </a:lnTo>
                  <a:lnTo>
                    <a:pt x="1104" y="240"/>
                  </a:lnTo>
                  <a:lnTo>
                    <a:pt x="1104" y="242"/>
                  </a:lnTo>
                  <a:lnTo>
                    <a:pt x="1104" y="244"/>
                  </a:lnTo>
                  <a:lnTo>
                    <a:pt x="1106" y="244"/>
                  </a:lnTo>
                  <a:lnTo>
                    <a:pt x="1108" y="244"/>
                  </a:lnTo>
                  <a:lnTo>
                    <a:pt x="1110" y="246"/>
                  </a:lnTo>
                  <a:lnTo>
                    <a:pt x="1112" y="246"/>
                  </a:lnTo>
                  <a:lnTo>
                    <a:pt x="1112" y="248"/>
                  </a:lnTo>
                  <a:lnTo>
                    <a:pt x="1112" y="250"/>
                  </a:lnTo>
                  <a:lnTo>
                    <a:pt x="1112" y="252"/>
                  </a:lnTo>
                  <a:lnTo>
                    <a:pt x="1110" y="252"/>
                  </a:lnTo>
                  <a:lnTo>
                    <a:pt x="1110" y="254"/>
                  </a:lnTo>
                  <a:lnTo>
                    <a:pt x="1108" y="254"/>
                  </a:lnTo>
                  <a:lnTo>
                    <a:pt x="1110" y="254"/>
                  </a:lnTo>
                  <a:lnTo>
                    <a:pt x="1110" y="256"/>
                  </a:lnTo>
                  <a:lnTo>
                    <a:pt x="1112" y="256"/>
                  </a:lnTo>
                  <a:lnTo>
                    <a:pt x="1114" y="256"/>
                  </a:lnTo>
                  <a:lnTo>
                    <a:pt x="1114" y="258"/>
                  </a:lnTo>
                  <a:lnTo>
                    <a:pt x="1116" y="258"/>
                  </a:lnTo>
                  <a:lnTo>
                    <a:pt x="1118" y="258"/>
                  </a:lnTo>
                  <a:lnTo>
                    <a:pt x="1119" y="260"/>
                  </a:lnTo>
                  <a:lnTo>
                    <a:pt x="1121" y="260"/>
                  </a:lnTo>
                  <a:lnTo>
                    <a:pt x="1123" y="260"/>
                  </a:lnTo>
                  <a:lnTo>
                    <a:pt x="1123" y="262"/>
                  </a:lnTo>
                  <a:lnTo>
                    <a:pt x="1125" y="262"/>
                  </a:lnTo>
                  <a:lnTo>
                    <a:pt x="1127" y="262"/>
                  </a:lnTo>
                  <a:lnTo>
                    <a:pt x="1127" y="264"/>
                  </a:lnTo>
                  <a:lnTo>
                    <a:pt x="1127" y="262"/>
                  </a:lnTo>
                  <a:lnTo>
                    <a:pt x="1129" y="262"/>
                  </a:lnTo>
                  <a:lnTo>
                    <a:pt x="1129" y="264"/>
                  </a:lnTo>
                  <a:lnTo>
                    <a:pt x="1129" y="266"/>
                  </a:lnTo>
                  <a:lnTo>
                    <a:pt x="1129" y="268"/>
                  </a:lnTo>
                  <a:lnTo>
                    <a:pt x="1129" y="270"/>
                  </a:lnTo>
                  <a:lnTo>
                    <a:pt x="1131" y="270"/>
                  </a:lnTo>
                  <a:lnTo>
                    <a:pt x="1133" y="268"/>
                  </a:lnTo>
                  <a:lnTo>
                    <a:pt x="1133" y="266"/>
                  </a:lnTo>
                  <a:lnTo>
                    <a:pt x="1135" y="266"/>
                  </a:lnTo>
                  <a:lnTo>
                    <a:pt x="1137" y="266"/>
                  </a:lnTo>
                  <a:lnTo>
                    <a:pt x="1139" y="266"/>
                  </a:lnTo>
                  <a:lnTo>
                    <a:pt x="1141" y="264"/>
                  </a:lnTo>
                  <a:lnTo>
                    <a:pt x="1141" y="262"/>
                  </a:lnTo>
                  <a:lnTo>
                    <a:pt x="1143" y="262"/>
                  </a:lnTo>
                  <a:lnTo>
                    <a:pt x="1145" y="260"/>
                  </a:lnTo>
                  <a:lnTo>
                    <a:pt x="1147" y="260"/>
                  </a:lnTo>
                  <a:lnTo>
                    <a:pt x="1149" y="260"/>
                  </a:lnTo>
                  <a:lnTo>
                    <a:pt x="1149" y="262"/>
                  </a:lnTo>
                  <a:lnTo>
                    <a:pt x="1149" y="264"/>
                  </a:lnTo>
                  <a:lnTo>
                    <a:pt x="1147" y="264"/>
                  </a:lnTo>
                  <a:lnTo>
                    <a:pt x="1149" y="264"/>
                  </a:lnTo>
                  <a:lnTo>
                    <a:pt x="1149" y="266"/>
                  </a:lnTo>
                  <a:lnTo>
                    <a:pt x="1149" y="268"/>
                  </a:lnTo>
                  <a:lnTo>
                    <a:pt x="1151" y="268"/>
                  </a:lnTo>
                  <a:lnTo>
                    <a:pt x="1151" y="270"/>
                  </a:lnTo>
                  <a:lnTo>
                    <a:pt x="1151" y="272"/>
                  </a:lnTo>
                  <a:lnTo>
                    <a:pt x="1151" y="274"/>
                  </a:lnTo>
                  <a:lnTo>
                    <a:pt x="1153" y="274"/>
                  </a:lnTo>
                  <a:lnTo>
                    <a:pt x="1155" y="274"/>
                  </a:lnTo>
                  <a:lnTo>
                    <a:pt x="1157" y="274"/>
                  </a:lnTo>
                  <a:lnTo>
                    <a:pt x="1159" y="274"/>
                  </a:lnTo>
                  <a:lnTo>
                    <a:pt x="1161" y="274"/>
                  </a:lnTo>
                  <a:lnTo>
                    <a:pt x="1163" y="276"/>
                  </a:lnTo>
                  <a:lnTo>
                    <a:pt x="1165" y="276"/>
                  </a:lnTo>
                  <a:lnTo>
                    <a:pt x="1165" y="278"/>
                  </a:lnTo>
                  <a:lnTo>
                    <a:pt x="1167" y="278"/>
                  </a:lnTo>
                  <a:lnTo>
                    <a:pt x="1169" y="278"/>
                  </a:lnTo>
                  <a:lnTo>
                    <a:pt x="1171" y="278"/>
                  </a:lnTo>
                  <a:lnTo>
                    <a:pt x="1173" y="278"/>
                  </a:lnTo>
                  <a:lnTo>
                    <a:pt x="1173" y="280"/>
                  </a:lnTo>
                  <a:lnTo>
                    <a:pt x="1175" y="280"/>
                  </a:lnTo>
                  <a:lnTo>
                    <a:pt x="1175" y="278"/>
                  </a:lnTo>
                  <a:lnTo>
                    <a:pt x="1175" y="280"/>
                  </a:lnTo>
                  <a:lnTo>
                    <a:pt x="1177" y="280"/>
                  </a:lnTo>
                  <a:lnTo>
                    <a:pt x="1179" y="280"/>
                  </a:lnTo>
                  <a:lnTo>
                    <a:pt x="1179" y="281"/>
                  </a:lnTo>
                  <a:lnTo>
                    <a:pt x="1181" y="281"/>
                  </a:lnTo>
                  <a:lnTo>
                    <a:pt x="1181" y="283"/>
                  </a:lnTo>
                  <a:lnTo>
                    <a:pt x="1181" y="285"/>
                  </a:lnTo>
                  <a:lnTo>
                    <a:pt x="1183" y="287"/>
                  </a:lnTo>
                  <a:lnTo>
                    <a:pt x="1185" y="287"/>
                  </a:lnTo>
                  <a:lnTo>
                    <a:pt x="1187" y="287"/>
                  </a:lnTo>
                  <a:lnTo>
                    <a:pt x="1187" y="289"/>
                  </a:lnTo>
                  <a:lnTo>
                    <a:pt x="1188" y="289"/>
                  </a:lnTo>
                  <a:lnTo>
                    <a:pt x="1190" y="289"/>
                  </a:lnTo>
                  <a:lnTo>
                    <a:pt x="1192" y="289"/>
                  </a:lnTo>
                  <a:lnTo>
                    <a:pt x="1194" y="289"/>
                  </a:lnTo>
                  <a:lnTo>
                    <a:pt x="1194" y="291"/>
                  </a:lnTo>
                  <a:lnTo>
                    <a:pt x="1196" y="293"/>
                  </a:lnTo>
                  <a:lnTo>
                    <a:pt x="1198" y="295"/>
                  </a:lnTo>
                  <a:lnTo>
                    <a:pt x="1200" y="295"/>
                  </a:lnTo>
                  <a:lnTo>
                    <a:pt x="1200" y="297"/>
                  </a:lnTo>
                  <a:lnTo>
                    <a:pt x="1202" y="297"/>
                  </a:lnTo>
                  <a:lnTo>
                    <a:pt x="1202" y="295"/>
                  </a:lnTo>
                  <a:lnTo>
                    <a:pt x="1204" y="295"/>
                  </a:lnTo>
                  <a:lnTo>
                    <a:pt x="1204" y="297"/>
                  </a:lnTo>
                  <a:lnTo>
                    <a:pt x="1204" y="299"/>
                  </a:lnTo>
                  <a:lnTo>
                    <a:pt x="1206" y="299"/>
                  </a:lnTo>
                  <a:lnTo>
                    <a:pt x="1206" y="301"/>
                  </a:lnTo>
                  <a:lnTo>
                    <a:pt x="1208" y="301"/>
                  </a:lnTo>
                  <a:lnTo>
                    <a:pt x="1208" y="303"/>
                  </a:lnTo>
                  <a:lnTo>
                    <a:pt x="1210" y="305"/>
                  </a:lnTo>
                  <a:lnTo>
                    <a:pt x="1210" y="307"/>
                  </a:lnTo>
                  <a:lnTo>
                    <a:pt x="1208" y="307"/>
                  </a:lnTo>
                  <a:lnTo>
                    <a:pt x="1208" y="309"/>
                  </a:lnTo>
                  <a:lnTo>
                    <a:pt x="1208" y="311"/>
                  </a:lnTo>
                  <a:lnTo>
                    <a:pt x="1206" y="311"/>
                  </a:lnTo>
                  <a:lnTo>
                    <a:pt x="1204" y="313"/>
                  </a:lnTo>
                  <a:lnTo>
                    <a:pt x="1204" y="315"/>
                  </a:lnTo>
                  <a:lnTo>
                    <a:pt x="1202" y="315"/>
                  </a:lnTo>
                  <a:lnTo>
                    <a:pt x="1202" y="317"/>
                  </a:lnTo>
                  <a:lnTo>
                    <a:pt x="1200" y="317"/>
                  </a:lnTo>
                  <a:lnTo>
                    <a:pt x="1200" y="319"/>
                  </a:lnTo>
                  <a:lnTo>
                    <a:pt x="1198" y="319"/>
                  </a:lnTo>
                  <a:lnTo>
                    <a:pt x="1198" y="321"/>
                  </a:lnTo>
                  <a:lnTo>
                    <a:pt x="1196" y="323"/>
                  </a:lnTo>
                  <a:lnTo>
                    <a:pt x="1198" y="323"/>
                  </a:lnTo>
                  <a:lnTo>
                    <a:pt x="1198" y="325"/>
                  </a:lnTo>
                  <a:lnTo>
                    <a:pt x="1196" y="325"/>
                  </a:lnTo>
                  <a:lnTo>
                    <a:pt x="1196" y="327"/>
                  </a:lnTo>
                  <a:lnTo>
                    <a:pt x="1198" y="327"/>
                  </a:lnTo>
                  <a:lnTo>
                    <a:pt x="1198" y="329"/>
                  </a:lnTo>
                  <a:lnTo>
                    <a:pt x="1198" y="331"/>
                  </a:lnTo>
                  <a:lnTo>
                    <a:pt x="1196" y="331"/>
                  </a:lnTo>
                  <a:lnTo>
                    <a:pt x="1196" y="333"/>
                  </a:lnTo>
                  <a:lnTo>
                    <a:pt x="1198" y="333"/>
                  </a:lnTo>
                  <a:lnTo>
                    <a:pt x="1198" y="335"/>
                  </a:lnTo>
                  <a:lnTo>
                    <a:pt x="1198" y="337"/>
                  </a:lnTo>
                  <a:lnTo>
                    <a:pt x="1196" y="337"/>
                  </a:lnTo>
                  <a:lnTo>
                    <a:pt x="1196" y="339"/>
                  </a:lnTo>
                  <a:lnTo>
                    <a:pt x="1196" y="341"/>
                  </a:lnTo>
                  <a:lnTo>
                    <a:pt x="1196" y="343"/>
                  </a:lnTo>
                  <a:lnTo>
                    <a:pt x="1194" y="343"/>
                  </a:lnTo>
                  <a:lnTo>
                    <a:pt x="1194" y="345"/>
                  </a:lnTo>
                  <a:lnTo>
                    <a:pt x="1194" y="347"/>
                  </a:lnTo>
                  <a:lnTo>
                    <a:pt x="1196" y="347"/>
                  </a:lnTo>
                  <a:lnTo>
                    <a:pt x="1196" y="348"/>
                  </a:lnTo>
                  <a:lnTo>
                    <a:pt x="1198" y="350"/>
                  </a:lnTo>
                  <a:lnTo>
                    <a:pt x="1198" y="352"/>
                  </a:lnTo>
                  <a:lnTo>
                    <a:pt x="1200" y="352"/>
                  </a:lnTo>
                  <a:lnTo>
                    <a:pt x="1200" y="354"/>
                  </a:lnTo>
                  <a:lnTo>
                    <a:pt x="1202" y="354"/>
                  </a:lnTo>
                  <a:lnTo>
                    <a:pt x="1202" y="356"/>
                  </a:lnTo>
                  <a:lnTo>
                    <a:pt x="1202" y="358"/>
                  </a:lnTo>
                  <a:lnTo>
                    <a:pt x="1200" y="358"/>
                  </a:lnTo>
                  <a:lnTo>
                    <a:pt x="1200" y="360"/>
                  </a:lnTo>
                  <a:lnTo>
                    <a:pt x="1200" y="362"/>
                  </a:lnTo>
                  <a:lnTo>
                    <a:pt x="1202" y="362"/>
                  </a:lnTo>
                  <a:lnTo>
                    <a:pt x="1202" y="364"/>
                  </a:lnTo>
                  <a:lnTo>
                    <a:pt x="1202" y="366"/>
                  </a:lnTo>
                  <a:lnTo>
                    <a:pt x="1200" y="366"/>
                  </a:lnTo>
                  <a:lnTo>
                    <a:pt x="1200" y="368"/>
                  </a:lnTo>
                  <a:lnTo>
                    <a:pt x="1200" y="370"/>
                  </a:lnTo>
                  <a:lnTo>
                    <a:pt x="1200" y="372"/>
                  </a:lnTo>
                  <a:lnTo>
                    <a:pt x="1198" y="372"/>
                  </a:lnTo>
                  <a:lnTo>
                    <a:pt x="1198" y="374"/>
                  </a:lnTo>
                  <a:lnTo>
                    <a:pt x="1198" y="376"/>
                  </a:lnTo>
                  <a:lnTo>
                    <a:pt x="1196" y="376"/>
                  </a:lnTo>
                  <a:lnTo>
                    <a:pt x="1196" y="378"/>
                  </a:lnTo>
                  <a:lnTo>
                    <a:pt x="1196" y="380"/>
                  </a:lnTo>
                  <a:lnTo>
                    <a:pt x="1194" y="382"/>
                  </a:lnTo>
                  <a:lnTo>
                    <a:pt x="1194" y="384"/>
                  </a:lnTo>
                  <a:lnTo>
                    <a:pt x="1196" y="384"/>
                  </a:lnTo>
                  <a:lnTo>
                    <a:pt x="1196" y="386"/>
                  </a:lnTo>
                  <a:lnTo>
                    <a:pt x="1194" y="386"/>
                  </a:lnTo>
                  <a:lnTo>
                    <a:pt x="1194" y="388"/>
                  </a:lnTo>
                  <a:lnTo>
                    <a:pt x="1194" y="390"/>
                  </a:lnTo>
                  <a:lnTo>
                    <a:pt x="1192" y="390"/>
                  </a:lnTo>
                  <a:lnTo>
                    <a:pt x="1192" y="392"/>
                  </a:lnTo>
                  <a:lnTo>
                    <a:pt x="1190" y="392"/>
                  </a:lnTo>
                  <a:lnTo>
                    <a:pt x="1188" y="392"/>
                  </a:lnTo>
                  <a:lnTo>
                    <a:pt x="1188" y="390"/>
                  </a:lnTo>
                  <a:lnTo>
                    <a:pt x="1188" y="392"/>
                  </a:lnTo>
                  <a:lnTo>
                    <a:pt x="1188" y="394"/>
                  </a:lnTo>
                  <a:lnTo>
                    <a:pt x="1188" y="396"/>
                  </a:lnTo>
                  <a:lnTo>
                    <a:pt x="1188" y="398"/>
                  </a:lnTo>
                  <a:lnTo>
                    <a:pt x="1187" y="400"/>
                  </a:lnTo>
                  <a:lnTo>
                    <a:pt x="1185" y="402"/>
                  </a:lnTo>
                  <a:lnTo>
                    <a:pt x="1185" y="404"/>
                  </a:lnTo>
                  <a:lnTo>
                    <a:pt x="1185" y="406"/>
                  </a:lnTo>
                  <a:lnTo>
                    <a:pt x="1183" y="406"/>
                  </a:lnTo>
                  <a:lnTo>
                    <a:pt x="1183" y="408"/>
                  </a:lnTo>
                  <a:lnTo>
                    <a:pt x="1181" y="410"/>
                  </a:lnTo>
                  <a:lnTo>
                    <a:pt x="1181" y="412"/>
                  </a:lnTo>
                  <a:lnTo>
                    <a:pt x="1179" y="412"/>
                  </a:lnTo>
                  <a:lnTo>
                    <a:pt x="1179" y="414"/>
                  </a:lnTo>
                  <a:lnTo>
                    <a:pt x="1179" y="415"/>
                  </a:lnTo>
                  <a:lnTo>
                    <a:pt x="1179" y="417"/>
                  </a:lnTo>
                  <a:lnTo>
                    <a:pt x="1179" y="419"/>
                  </a:lnTo>
                  <a:lnTo>
                    <a:pt x="1179" y="421"/>
                  </a:lnTo>
                  <a:lnTo>
                    <a:pt x="1181" y="421"/>
                  </a:lnTo>
                  <a:lnTo>
                    <a:pt x="1181" y="423"/>
                  </a:lnTo>
                  <a:lnTo>
                    <a:pt x="1181" y="421"/>
                  </a:lnTo>
                  <a:lnTo>
                    <a:pt x="1183" y="423"/>
                  </a:lnTo>
                  <a:lnTo>
                    <a:pt x="1183" y="421"/>
                  </a:lnTo>
                  <a:lnTo>
                    <a:pt x="1185" y="423"/>
                  </a:lnTo>
                  <a:lnTo>
                    <a:pt x="1185" y="425"/>
                  </a:lnTo>
                  <a:lnTo>
                    <a:pt x="1187" y="427"/>
                  </a:lnTo>
                  <a:lnTo>
                    <a:pt x="1187" y="429"/>
                  </a:lnTo>
                  <a:lnTo>
                    <a:pt x="1187" y="431"/>
                  </a:lnTo>
                  <a:lnTo>
                    <a:pt x="1188" y="431"/>
                  </a:lnTo>
                  <a:lnTo>
                    <a:pt x="1190" y="431"/>
                  </a:lnTo>
                  <a:lnTo>
                    <a:pt x="1190" y="433"/>
                  </a:lnTo>
                  <a:lnTo>
                    <a:pt x="1192" y="433"/>
                  </a:lnTo>
                  <a:lnTo>
                    <a:pt x="1192" y="435"/>
                  </a:lnTo>
                  <a:lnTo>
                    <a:pt x="1192" y="437"/>
                  </a:lnTo>
                  <a:lnTo>
                    <a:pt x="1192" y="439"/>
                  </a:lnTo>
                  <a:lnTo>
                    <a:pt x="1192" y="441"/>
                  </a:lnTo>
                  <a:lnTo>
                    <a:pt x="1192" y="443"/>
                  </a:lnTo>
                  <a:lnTo>
                    <a:pt x="1192" y="445"/>
                  </a:lnTo>
                  <a:lnTo>
                    <a:pt x="1192" y="447"/>
                  </a:lnTo>
                  <a:lnTo>
                    <a:pt x="1194" y="449"/>
                  </a:lnTo>
                  <a:lnTo>
                    <a:pt x="1194" y="451"/>
                  </a:lnTo>
                  <a:lnTo>
                    <a:pt x="1196" y="451"/>
                  </a:lnTo>
                  <a:lnTo>
                    <a:pt x="1196" y="453"/>
                  </a:lnTo>
                  <a:lnTo>
                    <a:pt x="1198" y="455"/>
                  </a:lnTo>
                  <a:lnTo>
                    <a:pt x="1198" y="457"/>
                  </a:lnTo>
                  <a:lnTo>
                    <a:pt x="1198" y="459"/>
                  </a:lnTo>
                  <a:lnTo>
                    <a:pt x="1198" y="461"/>
                  </a:lnTo>
                  <a:lnTo>
                    <a:pt x="1198" y="463"/>
                  </a:lnTo>
                  <a:lnTo>
                    <a:pt x="1196" y="467"/>
                  </a:lnTo>
                  <a:lnTo>
                    <a:pt x="1196" y="469"/>
                  </a:lnTo>
                  <a:lnTo>
                    <a:pt x="1196" y="473"/>
                  </a:lnTo>
                  <a:lnTo>
                    <a:pt x="1194" y="477"/>
                  </a:lnTo>
                  <a:lnTo>
                    <a:pt x="1192" y="479"/>
                  </a:lnTo>
                  <a:lnTo>
                    <a:pt x="1194" y="481"/>
                  </a:lnTo>
                  <a:lnTo>
                    <a:pt x="1196" y="482"/>
                  </a:lnTo>
                  <a:lnTo>
                    <a:pt x="1196" y="484"/>
                  </a:lnTo>
                  <a:lnTo>
                    <a:pt x="1198" y="486"/>
                  </a:lnTo>
                  <a:lnTo>
                    <a:pt x="1200" y="486"/>
                  </a:lnTo>
                  <a:lnTo>
                    <a:pt x="1200" y="488"/>
                  </a:lnTo>
                  <a:lnTo>
                    <a:pt x="1202" y="490"/>
                  </a:lnTo>
                  <a:lnTo>
                    <a:pt x="1204" y="492"/>
                  </a:lnTo>
                  <a:lnTo>
                    <a:pt x="1206" y="492"/>
                  </a:lnTo>
                  <a:lnTo>
                    <a:pt x="1206" y="494"/>
                  </a:lnTo>
                  <a:lnTo>
                    <a:pt x="1210" y="494"/>
                  </a:lnTo>
                  <a:lnTo>
                    <a:pt x="1212" y="494"/>
                  </a:lnTo>
                  <a:lnTo>
                    <a:pt x="1212" y="496"/>
                  </a:lnTo>
                  <a:lnTo>
                    <a:pt x="1214" y="496"/>
                  </a:lnTo>
                  <a:lnTo>
                    <a:pt x="1216" y="498"/>
                  </a:lnTo>
                  <a:lnTo>
                    <a:pt x="1216" y="500"/>
                  </a:lnTo>
                  <a:lnTo>
                    <a:pt x="1218" y="500"/>
                  </a:lnTo>
                  <a:lnTo>
                    <a:pt x="1220" y="502"/>
                  </a:lnTo>
                  <a:lnTo>
                    <a:pt x="1220" y="504"/>
                  </a:lnTo>
                  <a:lnTo>
                    <a:pt x="1222" y="504"/>
                  </a:lnTo>
                  <a:lnTo>
                    <a:pt x="1222" y="506"/>
                  </a:lnTo>
                  <a:lnTo>
                    <a:pt x="1224" y="506"/>
                  </a:lnTo>
                  <a:lnTo>
                    <a:pt x="1226" y="506"/>
                  </a:lnTo>
                  <a:lnTo>
                    <a:pt x="1226" y="508"/>
                  </a:lnTo>
                  <a:lnTo>
                    <a:pt x="1228" y="510"/>
                  </a:lnTo>
                  <a:lnTo>
                    <a:pt x="1230" y="510"/>
                  </a:lnTo>
                  <a:lnTo>
                    <a:pt x="1230" y="512"/>
                  </a:lnTo>
                  <a:lnTo>
                    <a:pt x="1232" y="514"/>
                  </a:lnTo>
                  <a:lnTo>
                    <a:pt x="1234" y="516"/>
                  </a:lnTo>
                  <a:lnTo>
                    <a:pt x="1236" y="518"/>
                  </a:lnTo>
                  <a:lnTo>
                    <a:pt x="1236" y="520"/>
                  </a:lnTo>
                  <a:lnTo>
                    <a:pt x="1238" y="522"/>
                  </a:lnTo>
                  <a:lnTo>
                    <a:pt x="1240" y="522"/>
                  </a:lnTo>
                  <a:lnTo>
                    <a:pt x="1240" y="524"/>
                  </a:lnTo>
                  <a:lnTo>
                    <a:pt x="1242" y="524"/>
                  </a:lnTo>
                  <a:lnTo>
                    <a:pt x="1242" y="526"/>
                  </a:lnTo>
                  <a:lnTo>
                    <a:pt x="1240" y="528"/>
                  </a:lnTo>
                  <a:lnTo>
                    <a:pt x="1240" y="530"/>
                  </a:lnTo>
                  <a:lnTo>
                    <a:pt x="1240" y="532"/>
                  </a:lnTo>
                  <a:lnTo>
                    <a:pt x="1242" y="534"/>
                  </a:lnTo>
                  <a:lnTo>
                    <a:pt x="1244" y="536"/>
                  </a:lnTo>
                  <a:lnTo>
                    <a:pt x="1246" y="538"/>
                  </a:lnTo>
                  <a:lnTo>
                    <a:pt x="1248" y="540"/>
                  </a:lnTo>
                  <a:lnTo>
                    <a:pt x="1250" y="540"/>
                  </a:lnTo>
                  <a:lnTo>
                    <a:pt x="1250" y="542"/>
                  </a:lnTo>
                  <a:lnTo>
                    <a:pt x="1252" y="544"/>
                  </a:lnTo>
                  <a:lnTo>
                    <a:pt x="1256" y="544"/>
                  </a:lnTo>
                  <a:lnTo>
                    <a:pt x="1256" y="546"/>
                  </a:lnTo>
                  <a:lnTo>
                    <a:pt x="1257" y="548"/>
                  </a:lnTo>
                  <a:lnTo>
                    <a:pt x="1259" y="549"/>
                  </a:lnTo>
                  <a:lnTo>
                    <a:pt x="1261" y="551"/>
                  </a:lnTo>
                  <a:lnTo>
                    <a:pt x="1263" y="553"/>
                  </a:lnTo>
                  <a:lnTo>
                    <a:pt x="1265" y="553"/>
                  </a:lnTo>
                  <a:lnTo>
                    <a:pt x="1267" y="555"/>
                  </a:lnTo>
                  <a:lnTo>
                    <a:pt x="1269" y="557"/>
                  </a:lnTo>
                  <a:lnTo>
                    <a:pt x="1271" y="559"/>
                  </a:lnTo>
                  <a:lnTo>
                    <a:pt x="1273" y="561"/>
                  </a:lnTo>
                  <a:lnTo>
                    <a:pt x="1273" y="563"/>
                  </a:lnTo>
                  <a:lnTo>
                    <a:pt x="1275" y="563"/>
                  </a:lnTo>
                  <a:lnTo>
                    <a:pt x="1277" y="563"/>
                  </a:lnTo>
                  <a:lnTo>
                    <a:pt x="1279" y="565"/>
                  </a:lnTo>
                  <a:lnTo>
                    <a:pt x="1279" y="567"/>
                  </a:lnTo>
                  <a:lnTo>
                    <a:pt x="1281" y="567"/>
                  </a:lnTo>
                  <a:lnTo>
                    <a:pt x="1283" y="567"/>
                  </a:lnTo>
                  <a:lnTo>
                    <a:pt x="1285" y="569"/>
                  </a:lnTo>
                  <a:lnTo>
                    <a:pt x="1285" y="571"/>
                  </a:lnTo>
                  <a:lnTo>
                    <a:pt x="1283" y="571"/>
                  </a:lnTo>
                  <a:lnTo>
                    <a:pt x="1283" y="573"/>
                  </a:lnTo>
                  <a:lnTo>
                    <a:pt x="1281" y="577"/>
                  </a:lnTo>
                  <a:lnTo>
                    <a:pt x="1279" y="581"/>
                  </a:lnTo>
                  <a:lnTo>
                    <a:pt x="1279" y="583"/>
                  </a:lnTo>
                  <a:lnTo>
                    <a:pt x="1277" y="583"/>
                  </a:lnTo>
                  <a:lnTo>
                    <a:pt x="1277" y="585"/>
                  </a:lnTo>
                  <a:lnTo>
                    <a:pt x="1275" y="587"/>
                  </a:lnTo>
                  <a:lnTo>
                    <a:pt x="1275" y="589"/>
                  </a:lnTo>
                  <a:lnTo>
                    <a:pt x="1275" y="591"/>
                  </a:lnTo>
                  <a:lnTo>
                    <a:pt x="1273" y="591"/>
                  </a:lnTo>
                  <a:lnTo>
                    <a:pt x="1273" y="593"/>
                  </a:lnTo>
                  <a:lnTo>
                    <a:pt x="1271" y="595"/>
                  </a:lnTo>
                  <a:lnTo>
                    <a:pt x="1271" y="597"/>
                  </a:lnTo>
                  <a:lnTo>
                    <a:pt x="1271" y="599"/>
                  </a:lnTo>
                  <a:lnTo>
                    <a:pt x="1269" y="601"/>
                  </a:lnTo>
                  <a:lnTo>
                    <a:pt x="1267" y="603"/>
                  </a:lnTo>
                  <a:lnTo>
                    <a:pt x="1267" y="605"/>
                  </a:lnTo>
                  <a:lnTo>
                    <a:pt x="1267" y="607"/>
                  </a:lnTo>
                  <a:lnTo>
                    <a:pt x="1267" y="609"/>
                  </a:lnTo>
                  <a:lnTo>
                    <a:pt x="1267" y="611"/>
                  </a:lnTo>
                  <a:lnTo>
                    <a:pt x="1267" y="613"/>
                  </a:lnTo>
                  <a:lnTo>
                    <a:pt x="1267" y="615"/>
                  </a:lnTo>
                  <a:lnTo>
                    <a:pt x="1269" y="616"/>
                  </a:lnTo>
                  <a:lnTo>
                    <a:pt x="1269" y="618"/>
                  </a:lnTo>
                  <a:lnTo>
                    <a:pt x="1271" y="620"/>
                  </a:lnTo>
                  <a:lnTo>
                    <a:pt x="1273" y="622"/>
                  </a:lnTo>
                  <a:lnTo>
                    <a:pt x="1273" y="624"/>
                  </a:lnTo>
                  <a:lnTo>
                    <a:pt x="1273" y="626"/>
                  </a:lnTo>
                  <a:lnTo>
                    <a:pt x="1273" y="628"/>
                  </a:lnTo>
                  <a:lnTo>
                    <a:pt x="1273" y="630"/>
                  </a:lnTo>
                  <a:lnTo>
                    <a:pt x="1273" y="632"/>
                  </a:lnTo>
                  <a:lnTo>
                    <a:pt x="1273" y="634"/>
                  </a:lnTo>
                  <a:lnTo>
                    <a:pt x="1273" y="636"/>
                  </a:lnTo>
                  <a:lnTo>
                    <a:pt x="1271" y="638"/>
                  </a:lnTo>
                  <a:lnTo>
                    <a:pt x="1271" y="640"/>
                  </a:lnTo>
                  <a:lnTo>
                    <a:pt x="1269" y="642"/>
                  </a:lnTo>
                  <a:lnTo>
                    <a:pt x="1269" y="646"/>
                  </a:lnTo>
                  <a:lnTo>
                    <a:pt x="1269" y="648"/>
                  </a:lnTo>
                  <a:lnTo>
                    <a:pt x="1271" y="650"/>
                  </a:lnTo>
                  <a:lnTo>
                    <a:pt x="1273" y="652"/>
                  </a:lnTo>
                  <a:lnTo>
                    <a:pt x="1273" y="654"/>
                  </a:lnTo>
                  <a:lnTo>
                    <a:pt x="1273" y="656"/>
                  </a:lnTo>
                  <a:lnTo>
                    <a:pt x="1275" y="658"/>
                  </a:lnTo>
                  <a:lnTo>
                    <a:pt x="1277" y="660"/>
                  </a:lnTo>
                  <a:lnTo>
                    <a:pt x="1275" y="662"/>
                  </a:lnTo>
                  <a:lnTo>
                    <a:pt x="1275" y="666"/>
                  </a:lnTo>
                  <a:lnTo>
                    <a:pt x="1275" y="668"/>
                  </a:lnTo>
                  <a:lnTo>
                    <a:pt x="1275" y="670"/>
                  </a:lnTo>
                  <a:lnTo>
                    <a:pt x="1275" y="672"/>
                  </a:lnTo>
                  <a:lnTo>
                    <a:pt x="1275" y="674"/>
                  </a:lnTo>
                  <a:lnTo>
                    <a:pt x="1275" y="676"/>
                  </a:lnTo>
                  <a:lnTo>
                    <a:pt x="1277" y="676"/>
                  </a:lnTo>
                  <a:lnTo>
                    <a:pt x="1279" y="676"/>
                  </a:lnTo>
                  <a:lnTo>
                    <a:pt x="1279" y="678"/>
                  </a:lnTo>
                  <a:lnTo>
                    <a:pt x="1281" y="678"/>
                  </a:lnTo>
                  <a:lnTo>
                    <a:pt x="1283" y="680"/>
                  </a:lnTo>
                  <a:lnTo>
                    <a:pt x="1285" y="682"/>
                  </a:lnTo>
                  <a:lnTo>
                    <a:pt x="1287" y="682"/>
                  </a:lnTo>
                  <a:lnTo>
                    <a:pt x="1287" y="684"/>
                  </a:lnTo>
                  <a:lnTo>
                    <a:pt x="1289" y="684"/>
                  </a:lnTo>
                  <a:lnTo>
                    <a:pt x="1289" y="685"/>
                  </a:lnTo>
                  <a:lnTo>
                    <a:pt x="1291" y="685"/>
                  </a:lnTo>
                  <a:lnTo>
                    <a:pt x="1291" y="687"/>
                  </a:lnTo>
                  <a:lnTo>
                    <a:pt x="1293" y="687"/>
                  </a:lnTo>
                  <a:lnTo>
                    <a:pt x="1293" y="689"/>
                  </a:lnTo>
                  <a:lnTo>
                    <a:pt x="1293" y="691"/>
                  </a:lnTo>
                  <a:lnTo>
                    <a:pt x="1295" y="691"/>
                  </a:lnTo>
                  <a:lnTo>
                    <a:pt x="1297" y="693"/>
                  </a:lnTo>
                  <a:lnTo>
                    <a:pt x="1299" y="695"/>
                  </a:lnTo>
                  <a:lnTo>
                    <a:pt x="1297" y="695"/>
                  </a:lnTo>
                  <a:lnTo>
                    <a:pt x="1299" y="695"/>
                  </a:lnTo>
                  <a:lnTo>
                    <a:pt x="1299" y="697"/>
                  </a:lnTo>
                  <a:lnTo>
                    <a:pt x="1301" y="697"/>
                  </a:lnTo>
                  <a:lnTo>
                    <a:pt x="1303" y="697"/>
                  </a:lnTo>
                  <a:lnTo>
                    <a:pt x="1305" y="699"/>
                  </a:lnTo>
                  <a:lnTo>
                    <a:pt x="1307" y="699"/>
                  </a:lnTo>
                  <a:lnTo>
                    <a:pt x="1307" y="701"/>
                  </a:lnTo>
                  <a:lnTo>
                    <a:pt x="1309" y="701"/>
                  </a:lnTo>
                  <a:lnTo>
                    <a:pt x="1311" y="701"/>
                  </a:lnTo>
                  <a:lnTo>
                    <a:pt x="1313" y="701"/>
                  </a:lnTo>
                  <a:lnTo>
                    <a:pt x="1313" y="703"/>
                  </a:lnTo>
                  <a:lnTo>
                    <a:pt x="1313" y="705"/>
                  </a:lnTo>
                  <a:lnTo>
                    <a:pt x="1315" y="705"/>
                  </a:lnTo>
                  <a:lnTo>
                    <a:pt x="1317" y="705"/>
                  </a:lnTo>
                  <a:lnTo>
                    <a:pt x="1319" y="705"/>
                  </a:lnTo>
                  <a:lnTo>
                    <a:pt x="1321" y="705"/>
                  </a:lnTo>
                  <a:lnTo>
                    <a:pt x="1321" y="707"/>
                  </a:lnTo>
                  <a:lnTo>
                    <a:pt x="1323" y="707"/>
                  </a:lnTo>
                  <a:lnTo>
                    <a:pt x="1325" y="707"/>
                  </a:lnTo>
                  <a:lnTo>
                    <a:pt x="1325" y="705"/>
                  </a:lnTo>
                  <a:lnTo>
                    <a:pt x="1326" y="705"/>
                  </a:lnTo>
                  <a:lnTo>
                    <a:pt x="1328" y="705"/>
                  </a:lnTo>
                  <a:lnTo>
                    <a:pt x="1330" y="705"/>
                  </a:lnTo>
                  <a:lnTo>
                    <a:pt x="1332" y="705"/>
                  </a:lnTo>
                  <a:lnTo>
                    <a:pt x="1332" y="707"/>
                  </a:lnTo>
                  <a:lnTo>
                    <a:pt x="1334" y="707"/>
                  </a:lnTo>
                  <a:lnTo>
                    <a:pt x="1334" y="709"/>
                  </a:lnTo>
                  <a:lnTo>
                    <a:pt x="1336" y="709"/>
                  </a:lnTo>
                  <a:lnTo>
                    <a:pt x="1336" y="711"/>
                  </a:lnTo>
                  <a:lnTo>
                    <a:pt x="1338" y="711"/>
                  </a:lnTo>
                  <a:lnTo>
                    <a:pt x="1340" y="711"/>
                  </a:lnTo>
                  <a:lnTo>
                    <a:pt x="1342" y="711"/>
                  </a:lnTo>
                  <a:lnTo>
                    <a:pt x="1342" y="713"/>
                  </a:lnTo>
                  <a:lnTo>
                    <a:pt x="1344" y="713"/>
                  </a:lnTo>
                  <a:lnTo>
                    <a:pt x="1346" y="713"/>
                  </a:lnTo>
                  <a:lnTo>
                    <a:pt x="1348" y="713"/>
                  </a:lnTo>
                  <a:lnTo>
                    <a:pt x="1348" y="715"/>
                  </a:lnTo>
                  <a:lnTo>
                    <a:pt x="1350" y="715"/>
                  </a:lnTo>
                  <a:lnTo>
                    <a:pt x="1352" y="715"/>
                  </a:lnTo>
                  <a:lnTo>
                    <a:pt x="1354" y="715"/>
                  </a:lnTo>
                  <a:lnTo>
                    <a:pt x="1356" y="715"/>
                  </a:lnTo>
                  <a:lnTo>
                    <a:pt x="1358" y="715"/>
                  </a:lnTo>
                  <a:lnTo>
                    <a:pt x="1358" y="713"/>
                  </a:lnTo>
                  <a:lnTo>
                    <a:pt x="1360" y="713"/>
                  </a:lnTo>
                  <a:lnTo>
                    <a:pt x="1362" y="713"/>
                  </a:lnTo>
                  <a:lnTo>
                    <a:pt x="1364" y="713"/>
                  </a:lnTo>
                  <a:lnTo>
                    <a:pt x="1364" y="715"/>
                  </a:lnTo>
                  <a:lnTo>
                    <a:pt x="1366" y="715"/>
                  </a:lnTo>
                  <a:lnTo>
                    <a:pt x="1366" y="717"/>
                  </a:lnTo>
                  <a:lnTo>
                    <a:pt x="1368" y="717"/>
                  </a:lnTo>
                  <a:lnTo>
                    <a:pt x="1370" y="719"/>
                  </a:lnTo>
                  <a:lnTo>
                    <a:pt x="1372" y="721"/>
                  </a:lnTo>
                  <a:lnTo>
                    <a:pt x="1374" y="721"/>
                  </a:lnTo>
                  <a:lnTo>
                    <a:pt x="1374" y="723"/>
                  </a:lnTo>
                  <a:lnTo>
                    <a:pt x="1376" y="723"/>
                  </a:lnTo>
                  <a:lnTo>
                    <a:pt x="1376" y="721"/>
                  </a:lnTo>
                  <a:lnTo>
                    <a:pt x="1378" y="721"/>
                  </a:lnTo>
                  <a:lnTo>
                    <a:pt x="1378" y="723"/>
                  </a:lnTo>
                  <a:lnTo>
                    <a:pt x="1380" y="723"/>
                  </a:lnTo>
                  <a:lnTo>
                    <a:pt x="1380" y="725"/>
                  </a:lnTo>
                  <a:lnTo>
                    <a:pt x="1382" y="725"/>
                  </a:lnTo>
                  <a:lnTo>
                    <a:pt x="1382" y="727"/>
                  </a:lnTo>
                  <a:lnTo>
                    <a:pt x="1384" y="727"/>
                  </a:lnTo>
                  <a:lnTo>
                    <a:pt x="1386" y="727"/>
                  </a:lnTo>
                  <a:lnTo>
                    <a:pt x="1386" y="725"/>
                  </a:lnTo>
                  <a:lnTo>
                    <a:pt x="1386" y="727"/>
                  </a:lnTo>
                  <a:lnTo>
                    <a:pt x="1388" y="727"/>
                  </a:lnTo>
                  <a:lnTo>
                    <a:pt x="1390" y="727"/>
                  </a:lnTo>
                  <a:lnTo>
                    <a:pt x="1390" y="725"/>
                  </a:lnTo>
                  <a:lnTo>
                    <a:pt x="1392" y="725"/>
                  </a:lnTo>
                  <a:lnTo>
                    <a:pt x="1392" y="727"/>
                  </a:lnTo>
                  <a:lnTo>
                    <a:pt x="1394" y="727"/>
                  </a:lnTo>
                  <a:lnTo>
                    <a:pt x="1395" y="727"/>
                  </a:lnTo>
                  <a:lnTo>
                    <a:pt x="1397" y="727"/>
                  </a:lnTo>
                  <a:lnTo>
                    <a:pt x="1399" y="727"/>
                  </a:lnTo>
                  <a:lnTo>
                    <a:pt x="1399" y="729"/>
                  </a:lnTo>
                  <a:lnTo>
                    <a:pt x="1399" y="731"/>
                  </a:lnTo>
                  <a:lnTo>
                    <a:pt x="1399" y="733"/>
                  </a:lnTo>
                  <a:lnTo>
                    <a:pt x="1399" y="735"/>
                  </a:lnTo>
                  <a:lnTo>
                    <a:pt x="1401" y="735"/>
                  </a:lnTo>
                  <a:lnTo>
                    <a:pt x="1401" y="737"/>
                  </a:lnTo>
                  <a:lnTo>
                    <a:pt x="1401" y="739"/>
                  </a:lnTo>
                  <a:lnTo>
                    <a:pt x="1399" y="739"/>
                  </a:lnTo>
                  <a:lnTo>
                    <a:pt x="1399" y="741"/>
                  </a:lnTo>
                  <a:lnTo>
                    <a:pt x="1401" y="741"/>
                  </a:lnTo>
                  <a:lnTo>
                    <a:pt x="1401" y="743"/>
                  </a:lnTo>
                  <a:lnTo>
                    <a:pt x="1401" y="745"/>
                  </a:lnTo>
                  <a:lnTo>
                    <a:pt x="1399" y="745"/>
                  </a:lnTo>
                  <a:lnTo>
                    <a:pt x="1399" y="747"/>
                  </a:lnTo>
                  <a:lnTo>
                    <a:pt x="1397" y="747"/>
                  </a:lnTo>
                  <a:lnTo>
                    <a:pt x="1397" y="749"/>
                  </a:lnTo>
                  <a:lnTo>
                    <a:pt x="1397" y="751"/>
                  </a:lnTo>
                  <a:lnTo>
                    <a:pt x="1397" y="752"/>
                  </a:lnTo>
                  <a:lnTo>
                    <a:pt x="1395" y="752"/>
                  </a:lnTo>
                  <a:lnTo>
                    <a:pt x="1395" y="754"/>
                  </a:lnTo>
                  <a:lnTo>
                    <a:pt x="1394" y="756"/>
                  </a:lnTo>
                  <a:lnTo>
                    <a:pt x="1394" y="758"/>
                  </a:lnTo>
                  <a:lnTo>
                    <a:pt x="1392" y="758"/>
                  </a:lnTo>
                  <a:lnTo>
                    <a:pt x="1392" y="760"/>
                  </a:lnTo>
                  <a:lnTo>
                    <a:pt x="1394" y="760"/>
                  </a:lnTo>
                  <a:lnTo>
                    <a:pt x="1394" y="762"/>
                  </a:lnTo>
                  <a:lnTo>
                    <a:pt x="1395" y="762"/>
                  </a:lnTo>
                  <a:lnTo>
                    <a:pt x="1395" y="764"/>
                  </a:lnTo>
                  <a:lnTo>
                    <a:pt x="1397" y="764"/>
                  </a:lnTo>
                  <a:lnTo>
                    <a:pt x="1397" y="766"/>
                  </a:lnTo>
                  <a:lnTo>
                    <a:pt x="1397" y="768"/>
                  </a:lnTo>
                  <a:lnTo>
                    <a:pt x="1395" y="768"/>
                  </a:lnTo>
                  <a:lnTo>
                    <a:pt x="1395" y="770"/>
                  </a:lnTo>
                  <a:lnTo>
                    <a:pt x="1395" y="772"/>
                  </a:lnTo>
                  <a:lnTo>
                    <a:pt x="1394" y="772"/>
                  </a:lnTo>
                  <a:lnTo>
                    <a:pt x="1394" y="774"/>
                  </a:lnTo>
                  <a:lnTo>
                    <a:pt x="1392" y="774"/>
                  </a:lnTo>
                  <a:lnTo>
                    <a:pt x="1392" y="776"/>
                  </a:lnTo>
                  <a:lnTo>
                    <a:pt x="1392" y="778"/>
                  </a:lnTo>
                  <a:lnTo>
                    <a:pt x="1392" y="780"/>
                  </a:lnTo>
                  <a:lnTo>
                    <a:pt x="1390" y="780"/>
                  </a:lnTo>
                  <a:lnTo>
                    <a:pt x="1390" y="782"/>
                  </a:lnTo>
                  <a:lnTo>
                    <a:pt x="1390" y="784"/>
                  </a:lnTo>
                  <a:lnTo>
                    <a:pt x="1392" y="784"/>
                  </a:lnTo>
                  <a:lnTo>
                    <a:pt x="1390" y="784"/>
                  </a:lnTo>
                  <a:lnTo>
                    <a:pt x="1390" y="786"/>
                  </a:lnTo>
                  <a:lnTo>
                    <a:pt x="1390" y="788"/>
                  </a:lnTo>
                  <a:lnTo>
                    <a:pt x="1388" y="788"/>
                  </a:lnTo>
                  <a:lnTo>
                    <a:pt x="1388" y="790"/>
                  </a:lnTo>
                  <a:lnTo>
                    <a:pt x="1388" y="792"/>
                  </a:lnTo>
                  <a:lnTo>
                    <a:pt x="1390" y="792"/>
                  </a:lnTo>
                  <a:lnTo>
                    <a:pt x="1390" y="794"/>
                  </a:lnTo>
                  <a:lnTo>
                    <a:pt x="1388" y="794"/>
                  </a:lnTo>
                  <a:lnTo>
                    <a:pt x="1388" y="796"/>
                  </a:lnTo>
                  <a:lnTo>
                    <a:pt x="1388" y="798"/>
                  </a:lnTo>
                  <a:lnTo>
                    <a:pt x="1386" y="798"/>
                  </a:lnTo>
                  <a:lnTo>
                    <a:pt x="1386" y="800"/>
                  </a:lnTo>
                  <a:lnTo>
                    <a:pt x="1384" y="800"/>
                  </a:lnTo>
                  <a:lnTo>
                    <a:pt x="1384" y="802"/>
                  </a:lnTo>
                  <a:lnTo>
                    <a:pt x="1382" y="802"/>
                  </a:lnTo>
                  <a:lnTo>
                    <a:pt x="1382" y="804"/>
                  </a:lnTo>
                  <a:lnTo>
                    <a:pt x="1384" y="804"/>
                  </a:lnTo>
                  <a:lnTo>
                    <a:pt x="1384" y="806"/>
                  </a:lnTo>
                  <a:lnTo>
                    <a:pt x="1384" y="808"/>
                  </a:lnTo>
                  <a:lnTo>
                    <a:pt x="1384" y="810"/>
                  </a:lnTo>
                  <a:lnTo>
                    <a:pt x="1384" y="812"/>
                  </a:lnTo>
                  <a:lnTo>
                    <a:pt x="1386" y="814"/>
                  </a:lnTo>
                  <a:lnTo>
                    <a:pt x="1388" y="816"/>
                  </a:lnTo>
                  <a:lnTo>
                    <a:pt x="1388" y="818"/>
                  </a:lnTo>
                  <a:lnTo>
                    <a:pt x="1388" y="819"/>
                  </a:lnTo>
                  <a:lnTo>
                    <a:pt x="1390" y="819"/>
                  </a:lnTo>
                  <a:lnTo>
                    <a:pt x="1390" y="821"/>
                  </a:lnTo>
                  <a:lnTo>
                    <a:pt x="1394" y="821"/>
                  </a:lnTo>
                  <a:lnTo>
                    <a:pt x="1395" y="823"/>
                  </a:lnTo>
                  <a:lnTo>
                    <a:pt x="1397" y="823"/>
                  </a:lnTo>
                  <a:lnTo>
                    <a:pt x="1399" y="823"/>
                  </a:lnTo>
                  <a:lnTo>
                    <a:pt x="1399" y="825"/>
                  </a:lnTo>
                  <a:lnTo>
                    <a:pt x="1401" y="825"/>
                  </a:lnTo>
                  <a:lnTo>
                    <a:pt x="1403" y="825"/>
                  </a:lnTo>
                  <a:lnTo>
                    <a:pt x="1405" y="825"/>
                  </a:lnTo>
                  <a:lnTo>
                    <a:pt x="1407" y="825"/>
                  </a:lnTo>
                  <a:lnTo>
                    <a:pt x="1409" y="827"/>
                  </a:lnTo>
                  <a:lnTo>
                    <a:pt x="1411" y="827"/>
                  </a:lnTo>
                  <a:lnTo>
                    <a:pt x="1415" y="827"/>
                  </a:lnTo>
                  <a:lnTo>
                    <a:pt x="1417" y="829"/>
                  </a:lnTo>
                  <a:lnTo>
                    <a:pt x="1419" y="829"/>
                  </a:lnTo>
                  <a:lnTo>
                    <a:pt x="1421" y="829"/>
                  </a:lnTo>
                  <a:lnTo>
                    <a:pt x="1423" y="829"/>
                  </a:lnTo>
                  <a:lnTo>
                    <a:pt x="1423" y="831"/>
                  </a:lnTo>
                  <a:lnTo>
                    <a:pt x="1425" y="831"/>
                  </a:lnTo>
                  <a:lnTo>
                    <a:pt x="1427" y="831"/>
                  </a:lnTo>
                  <a:lnTo>
                    <a:pt x="1429" y="831"/>
                  </a:lnTo>
                  <a:lnTo>
                    <a:pt x="1429" y="833"/>
                  </a:lnTo>
                  <a:lnTo>
                    <a:pt x="1431" y="833"/>
                  </a:lnTo>
                  <a:lnTo>
                    <a:pt x="1433" y="833"/>
                  </a:lnTo>
                  <a:lnTo>
                    <a:pt x="1435" y="833"/>
                  </a:lnTo>
                  <a:lnTo>
                    <a:pt x="1437" y="831"/>
                  </a:lnTo>
                  <a:lnTo>
                    <a:pt x="1437" y="829"/>
                  </a:lnTo>
                  <a:lnTo>
                    <a:pt x="1437" y="827"/>
                  </a:lnTo>
                  <a:lnTo>
                    <a:pt x="1439" y="827"/>
                  </a:lnTo>
                  <a:lnTo>
                    <a:pt x="1439" y="825"/>
                  </a:lnTo>
                  <a:lnTo>
                    <a:pt x="1441" y="825"/>
                  </a:lnTo>
                  <a:lnTo>
                    <a:pt x="1445" y="823"/>
                  </a:lnTo>
                  <a:lnTo>
                    <a:pt x="1447" y="823"/>
                  </a:lnTo>
                  <a:lnTo>
                    <a:pt x="1449" y="821"/>
                  </a:lnTo>
                  <a:lnTo>
                    <a:pt x="1451" y="821"/>
                  </a:lnTo>
                  <a:lnTo>
                    <a:pt x="1453" y="821"/>
                  </a:lnTo>
                  <a:lnTo>
                    <a:pt x="1455" y="821"/>
                  </a:lnTo>
                  <a:lnTo>
                    <a:pt x="1457" y="821"/>
                  </a:lnTo>
                  <a:lnTo>
                    <a:pt x="1459" y="821"/>
                  </a:lnTo>
                  <a:lnTo>
                    <a:pt x="1459" y="819"/>
                  </a:lnTo>
                  <a:lnTo>
                    <a:pt x="1461" y="819"/>
                  </a:lnTo>
                  <a:lnTo>
                    <a:pt x="1463" y="819"/>
                  </a:lnTo>
                  <a:lnTo>
                    <a:pt x="1464" y="819"/>
                  </a:lnTo>
                  <a:lnTo>
                    <a:pt x="1466" y="819"/>
                  </a:lnTo>
                  <a:lnTo>
                    <a:pt x="1466" y="818"/>
                  </a:lnTo>
                  <a:lnTo>
                    <a:pt x="1468" y="818"/>
                  </a:lnTo>
                  <a:lnTo>
                    <a:pt x="1470" y="816"/>
                  </a:lnTo>
                  <a:lnTo>
                    <a:pt x="1472" y="816"/>
                  </a:lnTo>
                  <a:lnTo>
                    <a:pt x="1474" y="814"/>
                  </a:lnTo>
                  <a:lnTo>
                    <a:pt x="1476" y="814"/>
                  </a:lnTo>
                  <a:lnTo>
                    <a:pt x="1478" y="814"/>
                  </a:lnTo>
                  <a:lnTo>
                    <a:pt x="1480" y="814"/>
                  </a:lnTo>
                  <a:lnTo>
                    <a:pt x="1482" y="814"/>
                  </a:lnTo>
                  <a:lnTo>
                    <a:pt x="1482" y="812"/>
                  </a:lnTo>
                  <a:lnTo>
                    <a:pt x="1484" y="812"/>
                  </a:lnTo>
                  <a:lnTo>
                    <a:pt x="1486" y="812"/>
                  </a:lnTo>
                  <a:lnTo>
                    <a:pt x="1488" y="812"/>
                  </a:lnTo>
                  <a:lnTo>
                    <a:pt x="1490" y="810"/>
                  </a:lnTo>
                  <a:lnTo>
                    <a:pt x="1492" y="808"/>
                  </a:lnTo>
                  <a:lnTo>
                    <a:pt x="1494" y="806"/>
                  </a:lnTo>
                  <a:lnTo>
                    <a:pt x="1496" y="806"/>
                  </a:lnTo>
                  <a:lnTo>
                    <a:pt x="1498" y="806"/>
                  </a:lnTo>
                  <a:lnTo>
                    <a:pt x="1502" y="806"/>
                  </a:lnTo>
                  <a:lnTo>
                    <a:pt x="1504" y="806"/>
                  </a:lnTo>
                  <a:lnTo>
                    <a:pt x="1508" y="806"/>
                  </a:lnTo>
                  <a:lnTo>
                    <a:pt x="1510" y="806"/>
                  </a:lnTo>
                  <a:lnTo>
                    <a:pt x="1512" y="806"/>
                  </a:lnTo>
                  <a:lnTo>
                    <a:pt x="1514" y="806"/>
                  </a:lnTo>
                  <a:lnTo>
                    <a:pt x="1516" y="806"/>
                  </a:lnTo>
                  <a:lnTo>
                    <a:pt x="1518" y="806"/>
                  </a:lnTo>
                  <a:lnTo>
                    <a:pt x="1520" y="808"/>
                  </a:lnTo>
                  <a:lnTo>
                    <a:pt x="1522" y="808"/>
                  </a:lnTo>
                  <a:lnTo>
                    <a:pt x="1524" y="810"/>
                  </a:lnTo>
                  <a:lnTo>
                    <a:pt x="1526" y="810"/>
                  </a:lnTo>
                  <a:lnTo>
                    <a:pt x="1526" y="812"/>
                  </a:lnTo>
                  <a:lnTo>
                    <a:pt x="1528" y="812"/>
                  </a:lnTo>
                  <a:lnTo>
                    <a:pt x="1530" y="814"/>
                  </a:lnTo>
                  <a:lnTo>
                    <a:pt x="1532" y="814"/>
                  </a:lnTo>
                  <a:lnTo>
                    <a:pt x="1532" y="816"/>
                  </a:lnTo>
                  <a:lnTo>
                    <a:pt x="1533" y="816"/>
                  </a:lnTo>
                  <a:lnTo>
                    <a:pt x="1533" y="818"/>
                  </a:lnTo>
                  <a:lnTo>
                    <a:pt x="1535" y="818"/>
                  </a:lnTo>
                  <a:lnTo>
                    <a:pt x="1537" y="818"/>
                  </a:lnTo>
                  <a:lnTo>
                    <a:pt x="1537" y="819"/>
                  </a:lnTo>
                  <a:lnTo>
                    <a:pt x="1539" y="819"/>
                  </a:lnTo>
                  <a:lnTo>
                    <a:pt x="1539" y="821"/>
                  </a:lnTo>
                  <a:lnTo>
                    <a:pt x="1541" y="821"/>
                  </a:lnTo>
                  <a:lnTo>
                    <a:pt x="1541" y="823"/>
                  </a:lnTo>
                  <a:lnTo>
                    <a:pt x="1543" y="823"/>
                  </a:lnTo>
                  <a:lnTo>
                    <a:pt x="1543" y="825"/>
                  </a:lnTo>
                  <a:lnTo>
                    <a:pt x="1545" y="825"/>
                  </a:lnTo>
                  <a:lnTo>
                    <a:pt x="1547" y="827"/>
                  </a:lnTo>
                  <a:lnTo>
                    <a:pt x="1549" y="827"/>
                  </a:lnTo>
                  <a:lnTo>
                    <a:pt x="1551" y="827"/>
                  </a:lnTo>
                  <a:lnTo>
                    <a:pt x="1551" y="829"/>
                  </a:lnTo>
                  <a:lnTo>
                    <a:pt x="1553" y="829"/>
                  </a:lnTo>
                  <a:lnTo>
                    <a:pt x="1555" y="829"/>
                  </a:lnTo>
                  <a:lnTo>
                    <a:pt x="1555" y="831"/>
                  </a:lnTo>
                  <a:lnTo>
                    <a:pt x="1557" y="831"/>
                  </a:lnTo>
                  <a:lnTo>
                    <a:pt x="1559" y="831"/>
                  </a:lnTo>
                  <a:lnTo>
                    <a:pt x="1561" y="833"/>
                  </a:lnTo>
                  <a:lnTo>
                    <a:pt x="1563" y="835"/>
                  </a:lnTo>
                  <a:lnTo>
                    <a:pt x="1565" y="837"/>
                  </a:lnTo>
                  <a:lnTo>
                    <a:pt x="1567" y="837"/>
                  </a:lnTo>
                  <a:lnTo>
                    <a:pt x="1567" y="839"/>
                  </a:lnTo>
                  <a:lnTo>
                    <a:pt x="1569" y="839"/>
                  </a:lnTo>
                  <a:lnTo>
                    <a:pt x="1569" y="841"/>
                  </a:lnTo>
                  <a:lnTo>
                    <a:pt x="1571" y="843"/>
                  </a:lnTo>
                  <a:lnTo>
                    <a:pt x="1573" y="843"/>
                  </a:lnTo>
                  <a:lnTo>
                    <a:pt x="1575" y="845"/>
                  </a:lnTo>
                  <a:lnTo>
                    <a:pt x="1575" y="847"/>
                  </a:lnTo>
                  <a:lnTo>
                    <a:pt x="1577" y="847"/>
                  </a:lnTo>
                  <a:lnTo>
                    <a:pt x="1577" y="849"/>
                  </a:lnTo>
                  <a:lnTo>
                    <a:pt x="1579" y="849"/>
                  </a:lnTo>
                  <a:lnTo>
                    <a:pt x="1579" y="851"/>
                  </a:lnTo>
                  <a:lnTo>
                    <a:pt x="1579" y="853"/>
                  </a:lnTo>
                  <a:lnTo>
                    <a:pt x="1581" y="855"/>
                  </a:lnTo>
                  <a:lnTo>
                    <a:pt x="1581" y="857"/>
                  </a:lnTo>
                  <a:lnTo>
                    <a:pt x="1583" y="859"/>
                  </a:lnTo>
                  <a:lnTo>
                    <a:pt x="1583" y="861"/>
                  </a:lnTo>
                  <a:lnTo>
                    <a:pt x="1583" y="863"/>
                  </a:lnTo>
                  <a:lnTo>
                    <a:pt x="1585" y="863"/>
                  </a:lnTo>
                  <a:lnTo>
                    <a:pt x="1587" y="865"/>
                  </a:lnTo>
                  <a:lnTo>
                    <a:pt x="1587" y="867"/>
                  </a:lnTo>
                  <a:lnTo>
                    <a:pt x="1589" y="869"/>
                  </a:lnTo>
                  <a:lnTo>
                    <a:pt x="1591" y="871"/>
                  </a:lnTo>
                  <a:lnTo>
                    <a:pt x="1591" y="873"/>
                  </a:lnTo>
                  <a:lnTo>
                    <a:pt x="1591" y="875"/>
                  </a:lnTo>
                  <a:lnTo>
                    <a:pt x="1591" y="877"/>
                  </a:lnTo>
                  <a:lnTo>
                    <a:pt x="1591" y="879"/>
                  </a:lnTo>
                  <a:lnTo>
                    <a:pt x="1593" y="879"/>
                  </a:lnTo>
                  <a:lnTo>
                    <a:pt x="1593" y="881"/>
                  </a:lnTo>
                  <a:lnTo>
                    <a:pt x="1595" y="883"/>
                  </a:lnTo>
                  <a:lnTo>
                    <a:pt x="1597" y="885"/>
                  </a:lnTo>
                  <a:lnTo>
                    <a:pt x="1597" y="886"/>
                  </a:lnTo>
                  <a:lnTo>
                    <a:pt x="1599" y="886"/>
                  </a:lnTo>
                  <a:lnTo>
                    <a:pt x="1599" y="888"/>
                  </a:lnTo>
                  <a:lnTo>
                    <a:pt x="1601" y="888"/>
                  </a:lnTo>
                  <a:lnTo>
                    <a:pt x="1601" y="890"/>
                  </a:lnTo>
                  <a:lnTo>
                    <a:pt x="1601" y="892"/>
                  </a:lnTo>
                  <a:lnTo>
                    <a:pt x="1602" y="894"/>
                  </a:lnTo>
                  <a:lnTo>
                    <a:pt x="1602" y="896"/>
                  </a:lnTo>
                  <a:lnTo>
                    <a:pt x="1604" y="898"/>
                  </a:lnTo>
                  <a:lnTo>
                    <a:pt x="1602" y="900"/>
                  </a:lnTo>
                  <a:lnTo>
                    <a:pt x="1602" y="902"/>
                  </a:lnTo>
                  <a:lnTo>
                    <a:pt x="1601" y="902"/>
                  </a:lnTo>
                  <a:lnTo>
                    <a:pt x="1601" y="904"/>
                  </a:lnTo>
                  <a:lnTo>
                    <a:pt x="1601" y="906"/>
                  </a:lnTo>
                  <a:lnTo>
                    <a:pt x="1601" y="908"/>
                  </a:lnTo>
                  <a:lnTo>
                    <a:pt x="1599" y="910"/>
                  </a:lnTo>
                  <a:lnTo>
                    <a:pt x="1599" y="912"/>
                  </a:lnTo>
                  <a:lnTo>
                    <a:pt x="1597" y="912"/>
                  </a:lnTo>
                  <a:lnTo>
                    <a:pt x="1599" y="914"/>
                  </a:lnTo>
                  <a:lnTo>
                    <a:pt x="1597" y="916"/>
                  </a:lnTo>
                  <a:lnTo>
                    <a:pt x="1597" y="918"/>
                  </a:lnTo>
                  <a:lnTo>
                    <a:pt x="1595" y="920"/>
                  </a:lnTo>
                  <a:lnTo>
                    <a:pt x="1595" y="922"/>
                  </a:lnTo>
                  <a:lnTo>
                    <a:pt x="1597" y="922"/>
                  </a:lnTo>
                  <a:lnTo>
                    <a:pt x="1597" y="924"/>
                  </a:lnTo>
                  <a:lnTo>
                    <a:pt x="1599" y="924"/>
                  </a:lnTo>
                  <a:lnTo>
                    <a:pt x="1599" y="926"/>
                  </a:lnTo>
                  <a:lnTo>
                    <a:pt x="1601" y="928"/>
                  </a:lnTo>
                  <a:lnTo>
                    <a:pt x="1601" y="930"/>
                  </a:lnTo>
                  <a:lnTo>
                    <a:pt x="1602" y="930"/>
                  </a:lnTo>
                  <a:lnTo>
                    <a:pt x="1602" y="932"/>
                  </a:lnTo>
                  <a:lnTo>
                    <a:pt x="1604" y="932"/>
                  </a:lnTo>
                  <a:lnTo>
                    <a:pt x="1604" y="934"/>
                  </a:lnTo>
                  <a:lnTo>
                    <a:pt x="1606" y="936"/>
                  </a:lnTo>
                  <a:lnTo>
                    <a:pt x="1608" y="936"/>
                  </a:lnTo>
                  <a:lnTo>
                    <a:pt x="1608" y="938"/>
                  </a:lnTo>
                  <a:lnTo>
                    <a:pt x="1610" y="940"/>
                  </a:lnTo>
                  <a:lnTo>
                    <a:pt x="1610" y="942"/>
                  </a:lnTo>
                  <a:lnTo>
                    <a:pt x="1612" y="944"/>
                  </a:lnTo>
                  <a:lnTo>
                    <a:pt x="1614" y="944"/>
                  </a:lnTo>
                  <a:lnTo>
                    <a:pt x="1612" y="946"/>
                  </a:lnTo>
                  <a:lnTo>
                    <a:pt x="1610" y="948"/>
                  </a:lnTo>
                  <a:lnTo>
                    <a:pt x="1608" y="950"/>
                  </a:lnTo>
                  <a:lnTo>
                    <a:pt x="1608" y="952"/>
                  </a:lnTo>
                  <a:lnTo>
                    <a:pt x="1606" y="952"/>
                  </a:lnTo>
                  <a:lnTo>
                    <a:pt x="1606" y="953"/>
                  </a:lnTo>
                  <a:lnTo>
                    <a:pt x="1604" y="953"/>
                  </a:lnTo>
                  <a:lnTo>
                    <a:pt x="1604" y="955"/>
                  </a:lnTo>
                  <a:lnTo>
                    <a:pt x="1602" y="955"/>
                  </a:lnTo>
                  <a:lnTo>
                    <a:pt x="1602" y="957"/>
                  </a:lnTo>
                  <a:lnTo>
                    <a:pt x="1602" y="959"/>
                  </a:lnTo>
                  <a:lnTo>
                    <a:pt x="1601" y="959"/>
                  </a:lnTo>
                  <a:lnTo>
                    <a:pt x="1601" y="961"/>
                  </a:lnTo>
                  <a:lnTo>
                    <a:pt x="1599" y="961"/>
                  </a:lnTo>
                  <a:lnTo>
                    <a:pt x="1599" y="963"/>
                  </a:lnTo>
                  <a:lnTo>
                    <a:pt x="1599" y="965"/>
                  </a:lnTo>
                  <a:lnTo>
                    <a:pt x="1597" y="967"/>
                  </a:lnTo>
                  <a:lnTo>
                    <a:pt x="1597" y="969"/>
                  </a:lnTo>
                  <a:lnTo>
                    <a:pt x="1595" y="971"/>
                  </a:lnTo>
                  <a:lnTo>
                    <a:pt x="1595" y="973"/>
                  </a:lnTo>
                  <a:lnTo>
                    <a:pt x="1593" y="973"/>
                  </a:lnTo>
                  <a:lnTo>
                    <a:pt x="1593" y="975"/>
                  </a:lnTo>
                  <a:lnTo>
                    <a:pt x="1593" y="977"/>
                  </a:lnTo>
                  <a:lnTo>
                    <a:pt x="1593" y="979"/>
                  </a:lnTo>
                  <a:lnTo>
                    <a:pt x="1591" y="979"/>
                  </a:lnTo>
                  <a:lnTo>
                    <a:pt x="1591" y="981"/>
                  </a:lnTo>
                  <a:lnTo>
                    <a:pt x="1591" y="983"/>
                  </a:lnTo>
                  <a:lnTo>
                    <a:pt x="1589" y="985"/>
                  </a:lnTo>
                  <a:lnTo>
                    <a:pt x="1587" y="987"/>
                  </a:lnTo>
                  <a:lnTo>
                    <a:pt x="1587" y="989"/>
                  </a:lnTo>
                  <a:lnTo>
                    <a:pt x="1585" y="991"/>
                  </a:lnTo>
                  <a:lnTo>
                    <a:pt x="1585" y="993"/>
                  </a:lnTo>
                  <a:lnTo>
                    <a:pt x="1585" y="995"/>
                  </a:lnTo>
                  <a:lnTo>
                    <a:pt x="1583" y="995"/>
                  </a:lnTo>
                  <a:lnTo>
                    <a:pt x="1583" y="997"/>
                  </a:lnTo>
                  <a:lnTo>
                    <a:pt x="1583" y="999"/>
                  </a:lnTo>
                  <a:lnTo>
                    <a:pt x="1581" y="999"/>
                  </a:lnTo>
                  <a:lnTo>
                    <a:pt x="1581" y="1001"/>
                  </a:lnTo>
                  <a:lnTo>
                    <a:pt x="1579" y="1001"/>
                  </a:lnTo>
                  <a:lnTo>
                    <a:pt x="1579" y="1003"/>
                  </a:lnTo>
                  <a:lnTo>
                    <a:pt x="1579" y="1005"/>
                  </a:lnTo>
                  <a:lnTo>
                    <a:pt x="1579" y="1007"/>
                  </a:lnTo>
                  <a:lnTo>
                    <a:pt x="1577" y="1009"/>
                  </a:lnTo>
                  <a:lnTo>
                    <a:pt x="1577" y="1011"/>
                  </a:lnTo>
                  <a:lnTo>
                    <a:pt x="1575" y="1011"/>
                  </a:lnTo>
                  <a:lnTo>
                    <a:pt x="1575" y="1013"/>
                  </a:lnTo>
                  <a:lnTo>
                    <a:pt x="1575" y="1015"/>
                  </a:lnTo>
                  <a:lnTo>
                    <a:pt x="1573" y="1015"/>
                  </a:lnTo>
                  <a:lnTo>
                    <a:pt x="1573" y="1017"/>
                  </a:lnTo>
                  <a:lnTo>
                    <a:pt x="1571" y="1017"/>
                  </a:lnTo>
                  <a:lnTo>
                    <a:pt x="1571" y="1019"/>
                  </a:lnTo>
                  <a:lnTo>
                    <a:pt x="1569" y="1019"/>
                  </a:lnTo>
                  <a:lnTo>
                    <a:pt x="1569" y="1020"/>
                  </a:lnTo>
                  <a:lnTo>
                    <a:pt x="1567" y="1020"/>
                  </a:lnTo>
                  <a:lnTo>
                    <a:pt x="1565" y="1024"/>
                  </a:lnTo>
                  <a:lnTo>
                    <a:pt x="1565" y="1026"/>
                  </a:lnTo>
                  <a:lnTo>
                    <a:pt x="1563" y="1028"/>
                  </a:lnTo>
                  <a:lnTo>
                    <a:pt x="1561" y="1030"/>
                  </a:lnTo>
                  <a:lnTo>
                    <a:pt x="1561" y="1032"/>
                  </a:lnTo>
                  <a:lnTo>
                    <a:pt x="1561" y="1034"/>
                  </a:lnTo>
                  <a:lnTo>
                    <a:pt x="1559" y="1036"/>
                  </a:lnTo>
                  <a:lnTo>
                    <a:pt x="1557" y="1038"/>
                  </a:lnTo>
                  <a:lnTo>
                    <a:pt x="1557" y="1040"/>
                  </a:lnTo>
                  <a:lnTo>
                    <a:pt x="1555" y="1042"/>
                  </a:lnTo>
                  <a:lnTo>
                    <a:pt x="1553" y="1044"/>
                  </a:lnTo>
                  <a:lnTo>
                    <a:pt x="1551" y="1044"/>
                  </a:lnTo>
                  <a:lnTo>
                    <a:pt x="1551" y="1046"/>
                  </a:lnTo>
                  <a:lnTo>
                    <a:pt x="1549" y="1046"/>
                  </a:lnTo>
                  <a:lnTo>
                    <a:pt x="1549" y="1048"/>
                  </a:lnTo>
                  <a:lnTo>
                    <a:pt x="1547" y="1050"/>
                  </a:lnTo>
                  <a:lnTo>
                    <a:pt x="1545" y="1052"/>
                  </a:lnTo>
                  <a:lnTo>
                    <a:pt x="1545" y="1054"/>
                  </a:lnTo>
                  <a:lnTo>
                    <a:pt x="1543" y="1056"/>
                  </a:lnTo>
                  <a:lnTo>
                    <a:pt x="1541" y="1058"/>
                  </a:lnTo>
                  <a:lnTo>
                    <a:pt x="1541" y="1060"/>
                  </a:lnTo>
                  <a:lnTo>
                    <a:pt x="1539" y="1062"/>
                  </a:lnTo>
                  <a:lnTo>
                    <a:pt x="1539" y="1064"/>
                  </a:lnTo>
                  <a:lnTo>
                    <a:pt x="1537" y="1066"/>
                  </a:lnTo>
                  <a:lnTo>
                    <a:pt x="1537" y="1068"/>
                  </a:lnTo>
                  <a:lnTo>
                    <a:pt x="1535" y="1068"/>
                  </a:lnTo>
                  <a:lnTo>
                    <a:pt x="1535" y="1070"/>
                  </a:lnTo>
                  <a:lnTo>
                    <a:pt x="1533" y="1072"/>
                  </a:lnTo>
                  <a:lnTo>
                    <a:pt x="1533" y="1076"/>
                  </a:lnTo>
                  <a:lnTo>
                    <a:pt x="1533" y="1078"/>
                  </a:lnTo>
                  <a:lnTo>
                    <a:pt x="1532" y="1080"/>
                  </a:lnTo>
                  <a:lnTo>
                    <a:pt x="1532" y="1082"/>
                  </a:lnTo>
                  <a:lnTo>
                    <a:pt x="1532" y="1084"/>
                  </a:lnTo>
                  <a:lnTo>
                    <a:pt x="1530" y="1087"/>
                  </a:lnTo>
                  <a:lnTo>
                    <a:pt x="1530" y="1089"/>
                  </a:lnTo>
                  <a:lnTo>
                    <a:pt x="1530" y="1091"/>
                  </a:lnTo>
                  <a:lnTo>
                    <a:pt x="1528" y="1093"/>
                  </a:lnTo>
                  <a:lnTo>
                    <a:pt x="1528" y="1095"/>
                  </a:lnTo>
                  <a:lnTo>
                    <a:pt x="1526" y="1097"/>
                  </a:lnTo>
                  <a:lnTo>
                    <a:pt x="1524" y="1099"/>
                  </a:lnTo>
                  <a:lnTo>
                    <a:pt x="1522" y="1101"/>
                  </a:lnTo>
                  <a:lnTo>
                    <a:pt x="1520" y="1101"/>
                  </a:lnTo>
                  <a:lnTo>
                    <a:pt x="1520" y="1103"/>
                  </a:lnTo>
                  <a:lnTo>
                    <a:pt x="1518" y="1103"/>
                  </a:lnTo>
                  <a:lnTo>
                    <a:pt x="1518" y="1105"/>
                  </a:lnTo>
                  <a:lnTo>
                    <a:pt x="1516" y="1105"/>
                  </a:lnTo>
                  <a:lnTo>
                    <a:pt x="1514" y="1107"/>
                  </a:lnTo>
                  <a:lnTo>
                    <a:pt x="1512" y="1109"/>
                  </a:lnTo>
                  <a:lnTo>
                    <a:pt x="1510" y="1109"/>
                  </a:lnTo>
                  <a:lnTo>
                    <a:pt x="1508" y="1111"/>
                  </a:lnTo>
                  <a:lnTo>
                    <a:pt x="1508" y="1113"/>
                  </a:lnTo>
                  <a:lnTo>
                    <a:pt x="1506" y="1113"/>
                  </a:lnTo>
                  <a:lnTo>
                    <a:pt x="1504" y="1115"/>
                  </a:lnTo>
                  <a:lnTo>
                    <a:pt x="1502" y="1117"/>
                  </a:lnTo>
                  <a:lnTo>
                    <a:pt x="1500" y="1117"/>
                  </a:lnTo>
                  <a:lnTo>
                    <a:pt x="1500" y="1119"/>
                  </a:lnTo>
                  <a:lnTo>
                    <a:pt x="1498" y="1119"/>
                  </a:lnTo>
                  <a:lnTo>
                    <a:pt x="1500" y="1119"/>
                  </a:lnTo>
                  <a:lnTo>
                    <a:pt x="1500" y="1121"/>
                  </a:lnTo>
                  <a:lnTo>
                    <a:pt x="1502" y="1123"/>
                  </a:lnTo>
                  <a:lnTo>
                    <a:pt x="1502" y="1125"/>
                  </a:lnTo>
                  <a:lnTo>
                    <a:pt x="1504" y="1125"/>
                  </a:lnTo>
                  <a:lnTo>
                    <a:pt x="1504" y="1127"/>
                  </a:lnTo>
                  <a:lnTo>
                    <a:pt x="1506" y="1127"/>
                  </a:lnTo>
                  <a:lnTo>
                    <a:pt x="1506" y="1125"/>
                  </a:lnTo>
                  <a:lnTo>
                    <a:pt x="1506" y="1127"/>
                  </a:lnTo>
                  <a:lnTo>
                    <a:pt x="1508" y="1127"/>
                  </a:lnTo>
                  <a:lnTo>
                    <a:pt x="1508" y="1129"/>
                  </a:lnTo>
                  <a:lnTo>
                    <a:pt x="1510" y="1129"/>
                  </a:lnTo>
                  <a:lnTo>
                    <a:pt x="1510" y="1131"/>
                  </a:lnTo>
                  <a:lnTo>
                    <a:pt x="1512" y="1133"/>
                  </a:lnTo>
                  <a:lnTo>
                    <a:pt x="1512" y="1135"/>
                  </a:lnTo>
                  <a:lnTo>
                    <a:pt x="1512" y="1137"/>
                  </a:lnTo>
                  <a:lnTo>
                    <a:pt x="1514" y="1139"/>
                  </a:lnTo>
                  <a:lnTo>
                    <a:pt x="1514" y="1141"/>
                  </a:lnTo>
                  <a:lnTo>
                    <a:pt x="1514" y="1143"/>
                  </a:lnTo>
                  <a:lnTo>
                    <a:pt x="1514" y="1145"/>
                  </a:lnTo>
                  <a:lnTo>
                    <a:pt x="1514" y="1147"/>
                  </a:lnTo>
                  <a:lnTo>
                    <a:pt x="1514" y="1149"/>
                  </a:lnTo>
                  <a:lnTo>
                    <a:pt x="1514" y="1151"/>
                  </a:lnTo>
                  <a:lnTo>
                    <a:pt x="1514" y="1153"/>
                  </a:lnTo>
                  <a:lnTo>
                    <a:pt x="1512" y="1153"/>
                  </a:lnTo>
                  <a:lnTo>
                    <a:pt x="1514" y="1155"/>
                  </a:lnTo>
                  <a:lnTo>
                    <a:pt x="1516" y="1155"/>
                  </a:lnTo>
                  <a:lnTo>
                    <a:pt x="1518" y="1153"/>
                  </a:lnTo>
                  <a:lnTo>
                    <a:pt x="1518" y="1155"/>
                  </a:lnTo>
                  <a:lnTo>
                    <a:pt x="1520" y="1155"/>
                  </a:lnTo>
                  <a:lnTo>
                    <a:pt x="1520" y="1156"/>
                  </a:lnTo>
                  <a:lnTo>
                    <a:pt x="1520" y="1158"/>
                  </a:lnTo>
                  <a:lnTo>
                    <a:pt x="1522" y="1160"/>
                  </a:lnTo>
                  <a:lnTo>
                    <a:pt x="1522" y="1162"/>
                  </a:lnTo>
                  <a:lnTo>
                    <a:pt x="1522" y="1164"/>
                  </a:lnTo>
                  <a:lnTo>
                    <a:pt x="1520" y="1164"/>
                  </a:lnTo>
                  <a:lnTo>
                    <a:pt x="1518" y="1164"/>
                  </a:lnTo>
                  <a:lnTo>
                    <a:pt x="1518" y="1166"/>
                  </a:lnTo>
                  <a:lnTo>
                    <a:pt x="1518" y="1170"/>
                  </a:lnTo>
                  <a:lnTo>
                    <a:pt x="1516" y="1170"/>
                  </a:lnTo>
                  <a:lnTo>
                    <a:pt x="1516" y="1172"/>
                  </a:lnTo>
                  <a:lnTo>
                    <a:pt x="1514" y="1172"/>
                  </a:lnTo>
                  <a:lnTo>
                    <a:pt x="1514" y="1174"/>
                  </a:lnTo>
                  <a:lnTo>
                    <a:pt x="1514" y="1176"/>
                  </a:lnTo>
                  <a:lnTo>
                    <a:pt x="1514" y="1178"/>
                  </a:lnTo>
                  <a:lnTo>
                    <a:pt x="1516" y="1178"/>
                  </a:lnTo>
                  <a:lnTo>
                    <a:pt x="1516" y="1180"/>
                  </a:lnTo>
                  <a:lnTo>
                    <a:pt x="1514" y="1180"/>
                  </a:lnTo>
                  <a:lnTo>
                    <a:pt x="1514" y="1182"/>
                  </a:lnTo>
                  <a:lnTo>
                    <a:pt x="1512" y="1184"/>
                  </a:lnTo>
                  <a:lnTo>
                    <a:pt x="1510" y="1184"/>
                  </a:lnTo>
                  <a:lnTo>
                    <a:pt x="1508" y="1184"/>
                  </a:lnTo>
                  <a:lnTo>
                    <a:pt x="1510" y="1182"/>
                  </a:lnTo>
                  <a:lnTo>
                    <a:pt x="1508" y="1182"/>
                  </a:lnTo>
                  <a:lnTo>
                    <a:pt x="1508" y="1180"/>
                  </a:lnTo>
                  <a:lnTo>
                    <a:pt x="1508" y="1182"/>
                  </a:lnTo>
                  <a:lnTo>
                    <a:pt x="1506" y="1182"/>
                  </a:lnTo>
                  <a:lnTo>
                    <a:pt x="1506" y="1184"/>
                  </a:lnTo>
                  <a:lnTo>
                    <a:pt x="1506" y="1186"/>
                  </a:lnTo>
                  <a:lnTo>
                    <a:pt x="1504" y="1186"/>
                  </a:lnTo>
                  <a:lnTo>
                    <a:pt x="1502" y="1188"/>
                  </a:lnTo>
                  <a:lnTo>
                    <a:pt x="1500" y="1188"/>
                  </a:lnTo>
                  <a:lnTo>
                    <a:pt x="1500" y="1190"/>
                  </a:lnTo>
                  <a:lnTo>
                    <a:pt x="1498" y="1190"/>
                  </a:lnTo>
                  <a:lnTo>
                    <a:pt x="1498" y="1192"/>
                  </a:lnTo>
                  <a:lnTo>
                    <a:pt x="1496" y="1192"/>
                  </a:lnTo>
                  <a:lnTo>
                    <a:pt x="1494" y="1192"/>
                  </a:lnTo>
                  <a:lnTo>
                    <a:pt x="1492" y="1192"/>
                  </a:lnTo>
                  <a:lnTo>
                    <a:pt x="1490" y="1192"/>
                  </a:lnTo>
                  <a:lnTo>
                    <a:pt x="1488" y="1192"/>
                  </a:lnTo>
                  <a:lnTo>
                    <a:pt x="1488" y="1194"/>
                  </a:lnTo>
                  <a:lnTo>
                    <a:pt x="1486" y="1194"/>
                  </a:lnTo>
                  <a:lnTo>
                    <a:pt x="1486" y="1196"/>
                  </a:lnTo>
                  <a:lnTo>
                    <a:pt x="1484" y="1198"/>
                  </a:lnTo>
                  <a:lnTo>
                    <a:pt x="1482" y="1198"/>
                  </a:lnTo>
                  <a:lnTo>
                    <a:pt x="1480" y="1198"/>
                  </a:lnTo>
                  <a:lnTo>
                    <a:pt x="1480" y="1200"/>
                  </a:lnTo>
                  <a:lnTo>
                    <a:pt x="1478" y="1200"/>
                  </a:lnTo>
                  <a:lnTo>
                    <a:pt x="1478" y="1202"/>
                  </a:lnTo>
                  <a:lnTo>
                    <a:pt x="1476" y="1204"/>
                  </a:lnTo>
                  <a:lnTo>
                    <a:pt x="1476" y="1206"/>
                  </a:lnTo>
                  <a:lnTo>
                    <a:pt x="1474" y="1206"/>
                  </a:lnTo>
                  <a:lnTo>
                    <a:pt x="1474" y="1208"/>
                  </a:lnTo>
                  <a:lnTo>
                    <a:pt x="1472" y="1210"/>
                  </a:lnTo>
                  <a:lnTo>
                    <a:pt x="1472" y="1212"/>
                  </a:lnTo>
                  <a:lnTo>
                    <a:pt x="1470" y="1216"/>
                  </a:lnTo>
                  <a:lnTo>
                    <a:pt x="1470" y="1218"/>
                  </a:lnTo>
                  <a:lnTo>
                    <a:pt x="1470" y="1220"/>
                  </a:lnTo>
                  <a:lnTo>
                    <a:pt x="1468" y="1222"/>
                  </a:lnTo>
                  <a:lnTo>
                    <a:pt x="1466" y="1225"/>
                  </a:lnTo>
                  <a:lnTo>
                    <a:pt x="1464" y="1227"/>
                  </a:lnTo>
                  <a:lnTo>
                    <a:pt x="1463" y="1229"/>
                  </a:lnTo>
                  <a:lnTo>
                    <a:pt x="1463" y="1231"/>
                  </a:lnTo>
                  <a:lnTo>
                    <a:pt x="1461" y="1233"/>
                  </a:lnTo>
                  <a:lnTo>
                    <a:pt x="1461" y="1235"/>
                  </a:lnTo>
                  <a:lnTo>
                    <a:pt x="1461" y="1237"/>
                  </a:lnTo>
                  <a:lnTo>
                    <a:pt x="1461" y="1239"/>
                  </a:lnTo>
                  <a:lnTo>
                    <a:pt x="1459" y="1243"/>
                  </a:lnTo>
                  <a:lnTo>
                    <a:pt x="1459" y="1245"/>
                  </a:lnTo>
                  <a:lnTo>
                    <a:pt x="1457" y="1247"/>
                  </a:lnTo>
                  <a:lnTo>
                    <a:pt x="1457" y="1249"/>
                  </a:lnTo>
                  <a:lnTo>
                    <a:pt x="1455" y="1249"/>
                  </a:lnTo>
                  <a:lnTo>
                    <a:pt x="1453" y="1251"/>
                  </a:lnTo>
                  <a:lnTo>
                    <a:pt x="1451" y="1253"/>
                  </a:lnTo>
                  <a:lnTo>
                    <a:pt x="1449" y="1255"/>
                  </a:lnTo>
                  <a:lnTo>
                    <a:pt x="1447" y="1255"/>
                  </a:lnTo>
                  <a:lnTo>
                    <a:pt x="1445" y="1255"/>
                  </a:lnTo>
                  <a:lnTo>
                    <a:pt x="1443" y="1255"/>
                  </a:lnTo>
                  <a:lnTo>
                    <a:pt x="1439" y="1253"/>
                  </a:lnTo>
                  <a:lnTo>
                    <a:pt x="1435" y="1253"/>
                  </a:lnTo>
                  <a:lnTo>
                    <a:pt x="1433" y="1255"/>
                  </a:lnTo>
                  <a:lnTo>
                    <a:pt x="1431" y="1255"/>
                  </a:lnTo>
                  <a:lnTo>
                    <a:pt x="1425" y="1255"/>
                  </a:lnTo>
                  <a:lnTo>
                    <a:pt x="1421" y="1255"/>
                  </a:lnTo>
                  <a:lnTo>
                    <a:pt x="1419" y="1255"/>
                  </a:lnTo>
                  <a:lnTo>
                    <a:pt x="1417" y="1255"/>
                  </a:lnTo>
                  <a:lnTo>
                    <a:pt x="1415" y="1257"/>
                  </a:lnTo>
                  <a:lnTo>
                    <a:pt x="1413" y="1257"/>
                  </a:lnTo>
                  <a:lnTo>
                    <a:pt x="1411" y="1259"/>
                  </a:lnTo>
                  <a:lnTo>
                    <a:pt x="1409" y="1261"/>
                  </a:lnTo>
                  <a:lnTo>
                    <a:pt x="1407" y="1263"/>
                  </a:lnTo>
                  <a:lnTo>
                    <a:pt x="1403" y="1267"/>
                  </a:lnTo>
                  <a:lnTo>
                    <a:pt x="1397" y="1271"/>
                  </a:lnTo>
                  <a:lnTo>
                    <a:pt x="1395" y="1273"/>
                  </a:lnTo>
                  <a:lnTo>
                    <a:pt x="1394" y="1275"/>
                  </a:lnTo>
                  <a:lnTo>
                    <a:pt x="1392" y="1277"/>
                  </a:lnTo>
                  <a:lnTo>
                    <a:pt x="1390" y="1279"/>
                  </a:lnTo>
                  <a:lnTo>
                    <a:pt x="1388" y="1281"/>
                  </a:lnTo>
                  <a:lnTo>
                    <a:pt x="1384" y="1287"/>
                  </a:lnTo>
                  <a:lnTo>
                    <a:pt x="1382" y="1289"/>
                  </a:lnTo>
                  <a:lnTo>
                    <a:pt x="1380" y="1290"/>
                  </a:lnTo>
                  <a:lnTo>
                    <a:pt x="1380" y="1292"/>
                  </a:lnTo>
                  <a:lnTo>
                    <a:pt x="1380" y="1294"/>
                  </a:lnTo>
                  <a:lnTo>
                    <a:pt x="1378" y="1298"/>
                  </a:lnTo>
                  <a:lnTo>
                    <a:pt x="1376" y="1302"/>
                  </a:lnTo>
                  <a:lnTo>
                    <a:pt x="1374" y="1304"/>
                  </a:lnTo>
                  <a:lnTo>
                    <a:pt x="1374" y="1306"/>
                  </a:lnTo>
                  <a:lnTo>
                    <a:pt x="1374" y="1308"/>
                  </a:lnTo>
                  <a:lnTo>
                    <a:pt x="1372" y="1308"/>
                  </a:lnTo>
                  <a:lnTo>
                    <a:pt x="1372" y="1310"/>
                  </a:lnTo>
                  <a:lnTo>
                    <a:pt x="1370" y="1310"/>
                  </a:lnTo>
                  <a:lnTo>
                    <a:pt x="1370" y="1312"/>
                  </a:lnTo>
                  <a:lnTo>
                    <a:pt x="1368" y="1312"/>
                  </a:lnTo>
                  <a:lnTo>
                    <a:pt x="1366" y="1312"/>
                  </a:lnTo>
                  <a:lnTo>
                    <a:pt x="1366" y="1314"/>
                  </a:lnTo>
                  <a:lnTo>
                    <a:pt x="1364" y="1314"/>
                  </a:lnTo>
                  <a:lnTo>
                    <a:pt x="1362" y="1314"/>
                  </a:lnTo>
                  <a:lnTo>
                    <a:pt x="1360" y="1316"/>
                  </a:lnTo>
                  <a:lnTo>
                    <a:pt x="1358" y="1316"/>
                  </a:lnTo>
                  <a:lnTo>
                    <a:pt x="1356" y="1316"/>
                  </a:lnTo>
                  <a:lnTo>
                    <a:pt x="1356" y="1318"/>
                  </a:lnTo>
                  <a:lnTo>
                    <a:pt x="1354" y="1318"/>
                  </a:lnTo>
                  <a:lnTo>
                    <a:pt x="1352" y="1318"/>
                  </a:lnTo>
                  <a:lnTo>
                    <a:pt x="1350" y="1318"/>
                  </a:lnTo>
                  <a:lnTo>
                    <a:pt x="1350" y="1320"/>
                  </a:lnTo>
                  <a:lnTo>
                    <a:pt x="1348" y="1320"/>
                  </a:lnTo>
                  <a:lnTo>
                    <a:pt x="1348" y="1322"/>
                  </a:lnTo>
                  <a:lnTo>
                    <a:pt x="1346" y="1322"/>
                  </a:lnTo>
                  <a:lnTo>
                    <a:pt x="1346" y="1324"/>
                  </a:lnTo>
                  <a:lnTo>
                    <a:pt x="1344" y="1322"/>
                  </a:lnTo>
                  <a:lnTo>
                    <a:pt x="1344" y="1324"/>
                  </a:lnTo>
                  <a:lnTo>
                    <a:pt x="1342" y="1324"/>
                  </a:lnTo>
                  <a:lnTo>
                    <a:pt x="1342" y="1322"/>
                  </a:lnTo>
                  <a:lnTo>
                    <a:pt x="1342" y="1324"/>
                  </a:lnTo>
                  <a:lnTo>
                    <a:pt x="1342" y="1326"/>
                  </a:lnTo>
                  <a:lnTo>
                    <a:pt x="1340" y="1326"/>
                  </a:lnTo>
                  <a:lnTo>
                    <a:pt x="1340" y="1324"/>
                  </a:lnTo>
                  <a:lnTo>
                    <a:pt x="1340" y="1326"/>
                  </a:lnTo>
                  <a:lnTo>
                    <a:pt x="1338" y="1326"/>
                  </a:lnTo>
                  <a:lnTo>
                    <a:pt x="1338" y="1328"/>
                  </a:lnTo>
                  <a:lnTo>
                    <a:pt x="1336" y="1328"/>
                  </a:lnTo>
                  <a:lnTo>
                    <a:pt x="1336" y="1330"/>
                  </a:lnTo>
                  <a:lnTo>
                    <a:pt x="1334" y="1330"/>
                  </a:lnTo>
                  <a:lnTo>
                    <a:pt x="1334" y="1332"/>
                  </a:lnTo>
                  <a:lnTo>
                    <a:pt x="1332" y="1332"/>
                  </a:lnTo>
                  <a:lnTo>
                    <a:pt x="1332" y="1334"/>
                  </a:lnTo>
                  <a:lnTo>
                    <a:pt x="1334" y="1334"/>
                  </a:lnTo>
                  <a:lnTo>
                    <a:pt x="1334" y="1336"/>
                  </a:lnTo>
                  <a:lnTo>
                    <a:pt x="1334" y="1338"/>
                  </a:lnTo>
                  <a:lnTo>
                    <a:pt x="1334" y="1340"/>
                  </a:lnTo>
                  <a:lnTo>
                    <a:pt x="1332" y="1340"/>
                  </a:lnTo>
                  <a:lnTo>
                    <a:pt x="1332" y="1342"/>
                  </a:lnTo>
                  <a:lnTo>
                    <a:pt x="1330" y="1344"/>
                  </a:lnTo>
                  <a:lnTo>
                    <a:pt x="1330" y="1346"/>
                  </a:lnTo>
                  <a:lnTo>
                    <a:pt x="1328" y="1346"/>
                  </a:lnTo>
                  <a:lnTo>
                    <a:pt x="1328" y="1348"/>
                  </a:lnTo>
                  <a:lnTo>
                    <a:pt x="1328" y="1350"/>
                  </a:lnTo>
                  <a:lnTo>
                    <a:pt x="1326" y="1350"/>
                  </a:lnTo>
                  <a:lnTo>
                    <a:pt x="1326" y="1352"/>
                  </a:lnTo>
                  <a:lnTo>
                    <a:pt x="1325" y="1352"/>
                  </a:lnTo>
                  <a:lnTo>
                    <a:pt x="1323" y="1352"/>
                  </a:lnTo>
                  <a:lnTo>
                    <a:pt x="1323" y="1350"/>
                  </a:lnTo>
                  <a:lnTo>
                    <a:pt x="1321" y="1350"/>
                  </a:lnTo>
                  <a:lnTo>
                    <a:pt x="1321" y="1348"/>
                  </a:lnTo>
                  <a:lnTo>
                    <a:pt x="1319" y="1348"/>
                  </a:lnTo>
                  <a:lnTo>
                    <a:pt x="1317" y="1348"/>
                  </a:lnTo>
                  <a:lnTo>
                    <a:pt x="1317" y="1346"/>
                  </a:lnTo>
                  <a:lnTo>
                    <a:pt x="1315" y="1346"/>
                  </a:lnTo>
                  <a:lnTo>
                    <a:pt x="1315" y="1344"/>
                  </a:lnTo>
                  <a:lnTo>
                    <a:pt x="1313" y="1344"/>
                  </a:lnTo>
                  <a:lnTo>
                    <a:pt x="1313" y="1342"/>
                  </a:lnTo>
                  <a:lnTo>
                    <a:pt x="1313" y="1340"/>
                  </a:lnTo>
                  <a:lnTo>
                    <a:pt x="1311" y="1340"/>
                  </a:lnTo>
                  <a:lnTo>
                    <a:pt x="1311" y="1338"/>
                  </a:lnTo>
                  <a:lnTo>
                    <a:pt x="1311" y="1336"/>
                  </a:lnTo>
                  <a:lnTo>
                    <a:pt x="1311" y="1334"/>
                  </a:lnTo>
                  <a:lnTo>
                    <a:pt x="1309" y="1334"/>
                  </a:lnTo>
                  <a:lnTo>
                    <a:pt x="1307" y="1334"/>
                  </a:lnTo>
                  <a:lnTo>
                    <a:pt x="1305" y="1334"/>
                  </a:lnTo>
                  <a:lnTo>
                    <a:pt x="1305" y="1336"/>
                  </a:lnTo>
                  <a:lnTo>
                    <a:pt x="1303" y="1336"/>
                  </a:lnTo>
                  <a:lnTo>
                    <a:pt x="1301" y="1336"/>
                  </a:lnTo>
                  <a:lnTo>
                    <a:pt x="1301" y="1334"/>
                  </a:lnTo>
                  <a:lnTo>
                    <a:pt x="1303" y="1334"/>
                  </a:lnTo>
                  <a:lnTo>
                    <a:pt x="1303" y="1332"/>
                  </a:lnTo>
                  <a:lnTo>
                    <a:pt x="1303" y="1330"/>
                  </a:lnTo>
                  <a:lnTo>
                    <a:pt x="1301" y="1328"/>
                  </a:lnTo>
                  <a:lnTo>
                    <a:pt x="1299" y="1328"/>
                  </a:lnTo>
                  <a:lnTo>
                    <a:pt x="1299" y="1330"/>
                  </a:lnTo>
                  <a:lnTo>
                    <a:pt x="1297" y="1330"/>
                  </a:lnTo>
                  <a:lnTo>
                    <a:pt x="1297" y="1328"/>
                  </a:lnTo>
                  <a:lnTo>
                    <a:pt x="1297" y="1326"/>
                  </a:lnTo>
                  <a:lnTo>
                    <a:pt x="1297" y="1324"/>
                  </a:lnTo>
                  <a:lnTo>
                    <a:pt x="1297" y="1322"/>
                  </a:lnTo>
                  <a:lnTo>
                    <a:pt x="1297" y="1320"/>
                  </a:lnTo>
                  <a:lnTo>
                    <a:pt x="1297" y="1318"/>
                  </a:lnTo>
                  <a:lnTo>
                    <a:pt x="1297" y="1316"/>
                  </a:lnTo>
                  <a:lnTo>
                    <a:pt x="1299" y="1316"/>
                  </a:lnTo>
                  <a:lnTo>
                    <a:pt x="1299" y="1314"/>
                  </a:lnTo>
                  <a:lnTo>
                    <a:pt x="1301" y="1314"/>
                  </a:lnTo>
                  <a:lnTo>
                    <a:pt x="1303" y="1314"/>
                  </a:lnTo>
                  <a:lnTo>
                    <a:pt x="1303" y="1312"/>
                  </a:lnTo>
                  <a:lnTo>
                    <a:pt x="1305" y="1312"/>
                  </a:lnTo>
                  <a:lnTo>
                    <a:pt x="1303" y="1310"/>
                  </a:lnTo>
                  <a:lnTo>
                    <a:pt x="1301" y="1310"/>
                  </a:lnTo>
                  <a:lnTo>
                    <a:pt x="1299" y="1310"/>
                  </a:lnTo>
                  <a:lnTo>
                    <a:pt x="1299" y="1308"/>
                  </a:lnTo>
                  <a:lnTo>
                    <a:pt x="1299" y="1310"/>
                  </a:lnTo>
                  <a:lnTo>
                    <a:pt x="1297" y="1310"/>
                  </a:lnTo>
                  <a:lnTo>
                    <a:pt x="1295" y="1310"/>
                  </a:lnTo>
                  <a:lnTo>
                    <a:pt x="1295" y="1312"/>
                  </a:lnTo>
                  <a:lnTo>
                    <a:pt x="1293" y="1312"/>
                  </a:lnTo>
                  <a:lnTo>
                    <a:pt x="1293" y="1310"/>
                  </a:lnTo>
                  <a:lnTo>
                    <a:pt x="1293" y="1308"/>
                  </a:lnTo>
                  <a:lnTo>
                    <a:pt x="1291" y="1308"/>
                  </a:lnTo>
                  <a:lnTo>
                    <a:pt x="1291" y="1306"/>
                  </a:lnTo>
                  <a:lnTo>
                    <a:pt x="1291" y="1304"/>
                  </a:lnTo>
                  <a:lnTo>
                    <a:pt x="1291" y="1302"/>
                  </a:lnTo>
                  <a:lnTo>
                    <a:pt x="1293" y="1302"/>
                  </a:lnTo>
                  <a:lnTo>
                    <a:pt x="1295" y="1302"/>
                  </a:lnTo>
                  <a:lnTo>
                    <a:pt x="1295" y="1300"/>
                  </a:lnTo>
                  <a:lnTo>
                    <a:pt x="1297" y="1300"/>
                  </a:lnTo>
                  <a:lnTo>
                    <a:pt x="1297" y="1298"/>
                  </a:lnTo>
                  <a:lnTo>
                    <a:pt x="1297" y="1296"/>
                  </a:lnTo>
                  <a:lnTo>
                    <a:pt x="1299" y="1296"/>
                  </a:lnTo>
                  <a:lnTo>
                    <a:pt x="1299" y="1294"/>
                  </a:lnTo>
                  <a:lnTo>
                    <a:pt x="1297" y="1294"/>
                  </a:lnTo>
                  <a:lnTo>
                    <a:pt x="1297" y="1292"/>
                  </a:lnTo>
                  <a:lnTo>
                    <a:pt x="1299" y="1292"/>
                  </a:lnTo>
                  <a:lnTo>
                    <a:pt x="1299" y="1290"/>
                  </a:lnTo>
                  <a:lnTo>
                    <a:pt x="1301" y="1290"/>
                  </a:lnTo>
                  <a:lnTo>
                    <a:pt x="1301" y="1289"/>
                  </a:lnTo>
                  <a:lnTo>
                    <a:pt x="1303" y="1289"/>
                  </a:lnTo>
                  <a:lnTo>
                    <a:pt x="1303" y="1287"/>
                  </a:lnTo>
                  <a:lnTo>
                    <a:pt x="1305" y="1285"/>
                  </a:lnTo>
                  <a:lnTo>
                    <a:pt x="1307" y="1285"/>
                  </a:lnTo>
                  <a:lnTo>
                    <a:pt x="1307" y="1283"/>
                  </a:lnTo>
                  <a:lnTo>
                    <a:pt x="1309" y="1283"/>
                  </a:lnTo>
                  <a:lnTo>
                    <a:pt x="1309" y="1285"/>
                  </a:lnTo>
                  <a:lnTo>
                    <a:pt x="1309" y="1283"/>
                  </a:lnTo>
                  <a:lnTo>
                    <a:pt x="1311" y="1283"/>
                  </a:lnTo>
                  <a:lnTo>
                    <a:pt x="1311" y="1281"/>
                  </a:lnTo>
                  <a:lnTo>
                    <a:pt x="1309" y="1281"/>
                  </a:lnTo>
                  <a:lnTo>
                    <a:pt x="1309" y="1279"/>
                  </a:lnTo>
                  <a:lnTo>
                    <a:pt x="1309" y="1277"/>
                  </a:lnTo>
                  <a:lnTo>
                    <a:pt x="1307" y="1277"/>
                  </a:lnTo>
                  <a:lnTo>
                    <a:pt x="1307" y="1275"/>
                  </a:lnTo>
                  <a:lnTo>
                    <a:pt x="1309" y="1275"/>
                  </a:lnTo>
                  <a:lnTo>
                    <a:pt x="1309" y="1273"/>
                  </a:lnTo>
                  <a:lnTo>
                    <a:pt x="1311" y="1273"/>
                  </a:lnTo>
                  <a:lnTo>
                    <a:pt x="1311" y="1271"/>
                  </a:lnTo>
                  <a:lnTo>
                    <a:pt x="1313" y="1271"/>
                  </a:lnTo>
                  <a:lnTo>
                    <a:pt x="1315" y="1269"/>
                  </a:lnTo>
                  <a:lnTo>
                    <a:pt x="1317" y="1269"/>
                  </a:lnTo>
                  <a:lnTo>
                    <a:pt x="1317" y="1267"/>
                  </a:lnTo>
                  <a:lnTo>
                    <a:pt x="1315" y="1267"/>
                  </a:lnTo>
                  <a:lnTo>
                    <a:pt x="1315" y="1265"/>
                  </a:lnTo>
                  <a:lnTo>
                    <a:pt x="1315" y="1263"/>
                  </a:lnTo>
                  <a:lnTo>
                    <a:pt x="1315" y="1261"/>
                  </a:lnTo>
                  <a:lnTo>
                    <a:pt x="1313" y="1261"/>
                  </a:lnTo>
                  <a:lnTo>
                    <a:pt x="1313" y="1259"/>
                  </a:lnTo>
                  <a:lnTo>
                    <a:pt x="1311" y="1257"/>
                  </a:lnTo>
                  <a:lnTo>
                    <a:pt x="1313" y="1255"/>
                  </a:lnTo>
                  <a:lnTo>
                    <a:pt x="1311" y="1255"/>
                  </a:lnTo>
                  <a:lnTo>
                    <a:pt x="1311" y="1253"/>
                  </a:lnTo>
                  <a:lnTo>
                    <a:pt x="1309" y="1253"/>
                  </a:lnTo>
                  <a:lnTo>
                    <a:pt x="1309" y="1251"/>
                  </a:lnTo>
                  <a:lnTo>
                    <a:pt x="1307" y="1251"/>
                  </a:lnTo>
                  <a:lnTo>
                    <a:pt x="1307" y="1249"/>
                  </a:lnTo>
                  <a:lnTo>
                    <a:pt x="1307" y="1247"/>
                  </a:lnTo>
                  <a:lnTo>
                    <a:pt x="1307" y="1245"/>
                  </a:lnTo>
                  <a:lnTo>
                    <a:pt x="1309" y="1245"/>
                  </a:lnTo>
                  <a:lnTo>
                    <a:pt x="1311" y="1243"/>
                  </a:lnTo>
                  <a:lnTo>
                    <a:pt x="1313" y="1243"/>
                  </a:lnTo>
                  <a:lnTo>
                    <a:pt x="1311" y="1243"/>
                  </a:lnTo>
                  <a:lnTo>
                    <a:pt x="1311" y="1241"/>
                  </a:lnTo>
                  <a:lnTo>
                    <a:pt x="1311" y="1239"/>
                  </a:lnTo>
                  <a:lnTo>
                    <a:pt x="1311" y="1237"/>
                  </a:lnTo>
                  <a:lnTo>
                    <a:pt x="1311" y="1235"/>
                  </a:lnTo>
                  <a:lnTo>
                    <a:pt x="1311" y="1233"/>
                  </a:lnTo>
                  <a:lnTo>
                    <a:pt x="1313" y="1233"/>
                  </a:lnTo>
                  <a:lnTo>
                    <a:pt x="1315" y="1233"/>
                  </a:lnTo>
                  <a:lnTo>
                    <a:pt x="1317" y="1235"/>
                  </a:lnTo>
                  <a:lnTo>
                    <a:pt x="1319" y="1235"/>
                  </a:lnTo>
                  <a:lnTo>
                    <a:pt x="1319" y="1237"/>
                  </a:lnTo>
                  <a:lnTo>
                    <a:pt x="1319" y="1235"/>
                  </a:lnTo>
                  <a:lnTo>
                    <a:pt x="1321" y="1235"/>
                  </a:lnTo>
                  <a:lnTo>
                    <a:pt x="1321" y="1233"/>
                  </a:lnTo>
                  <a:lnTo>
                    <a:pt x="1319" y="1233"/>
                  </a:lnTo>
                  <a:lnTo>
                    <a:pt x="1317" y="1233"/>
                  </a:lnTo>
                  <a:lnTo>
                    <a:pt x="1315" y="1233"/>
                  </a:lnTo>
                  <a:lnTo>
                    <a:pt x="1313" y="1231"/>
                  </a:lnTo>
                  <a:lnTo>
                    <a:pt x="1313" y="1229"/>
                  </a:lnTo>
                  <a:lnTo>
                    <a:pt x="1311" y="1229"/>
                  </a:lnTo>
                  <a:lnTo>
                    <a:pt x="1311" y="1231"/>
                  </a:lnTo>
                  <a:lnTo>
                    <a:pt x="1311" y="1229"/>
                  </a:lnTo>
                  <a:lnTo>
                    <a:pt x="1309" y="1229"/>
                  </a:lnTo>
                  <a:lnTo>
                    <a:pt x="1309" y="1227"/>
                  </a:lnTo>
                  <a:lnTo>
                    <a:pt x="1307" y="1227"/>
                  </a:lnTo>
                  <a:lnTo>
                    <a:pt x="1305" y="1229"/>
                  </a:lnTo>
                  <a:lnTo>
                    <a:pt x="1303" y="1229"/>
                  </a:lnTo>
                  <a:lnTo>
                    <a:pt x="1303" y="1231"/>
                  </a:lnTo>
                  <a:lnTo>
                    <a:pt x="1301" y="1233"/>
                  </a:lnTo>
                  <a:lnTo>
                    <a:pt x="1301" y="1235"/>
                  </a:lnTo>
                  <a:lnTo>
                    <a:pt x="1299" y="1235"/>
                  </a:lnTo>
                  <a:lnTo>
                    <a:pt x="1299" y="1237"/>
                  </a:lnTo>
                  <a:lnTo>
                    <a:pt x="1297" y="1237"/>
                  </a:lnTo>
                  <a:lnTo>
                    <a:pt x="1297" y="1235"/>
                  </a:lnTo>
                  <a:lnTo>
                    <a:pt x="1295" y="1235"/>
                  </a:lnTo>
                  <a:lnTo>
                    <a:pt x="1295" y="1233"/>
                  </a:lnTo>
                  <a:lnTo>
                    <a:pt x="1295" y="1231"/>
                  </a:lnTo>
                  <a:lnTo>
                    <a:pt x="1293" y="1231"/>
                  </a:lnTo>
                  <a:lnTo>
                    <a:pt x="1293" y="1229"/>
                  </a:lnTo>
                  <a:lnTo>
                    <a:pt x="1291" y="1227"/>
                  </a:lnTo>
                  <a:lnTo>
                    <a:pt x="1291" y="1225"/>
                  </a:lnTo>
                  <a:lnTo>
                    <a:pt x="1289" y="1225"/>
                  </a:lnTo>
                  <a:lnTo>
                    <a:pt x="1289" y="1223"/>
                  </a:lnTo>
                  <a:lnTo>
                    <a:pt x="1289" y="1222"/>
                  </a:lnTo>
                  <a:lnTo>
                    <a:pt x="1287" y="1222"/>
                  </a:lnTo>
                  <a:lnTo>
                    <a:pt x="1287" y="1220"/>
                  </a:lnTo>
                  <a:lnTo>
                    <a:pt x="1285" y="1220"/>
                  </a:lnTo>
                  <a:lnTo>
                    <a:pt x="1283" y="1220"/>
                  </a:lnTo>
                  <a:lnTo>
                    <a:pt x="1283" y="1218"/>
                  </a:lnTo>
                  <a:lnTo>
                    <a:pt x="1283" y="1216"/>
                  </a:lnTo>
                  <a:lnTo>
                    <a:pt x="1283" y="1214"/>
                  </a:lnTo>
                  <a:lnTo>
                    <a:pt x="1281" y="1214"/>
                  </a:lnTo>
                  <a:lnTo>
                    <a:pt x="1279" y="1212"/>
                  </a:lnTo>
                  <a:lnTo>
                    <a:pt x="1277" y="1212"/>
                  </a:lnTo>
                  <a:lnTo>
                    <a:pt x="1277" y="1210"/>
                  </a:lnTo>
                  <a:lnTo>
                    <a:pt x="1275" y="1210"/>
                  </a:lnTo>
                  <a:lnTo>
                    <a:pt x="1273" y="1210"/>
                  </a:lnTo>
                  <a:lnTo>
                    <a:pt x="1271" y="1210"/>
                  </a:lnTo>
                  <a:lnTo>
                    <a:pt x="1269" y="1210"/>
                  </a:lnTo>
                  <a:lnTo>
                    <a:pt x="1267" y="1210"/>
                  </a:lnTo>
                  <a:lnTo>
                    <a:pt x="1265" y="1210"/>
                  </a:lnTo>
                  <a:lnTo>
                    <a:pt x="1265" y="1212"/>
                  </a:lnTo>
                  <a:lnTo>
                    <a:pt x="1263" y="1210"/>
                  </a:lnTo>
                  <a:lnTo>
                    <a:pt x="1261" y="1210"/>
                  </a:lnTo>
                  <a:lnTo>
                    <a:pt x="1261" y="1212"/>
                  </a:lnTo>
                  <a:lnTo>
                    <a:pt x="1259" y="1212"/>
                  </a:lnTo>
                  <a:lnTo>
                    <a:pt x="1259" y="1214"/>
                  </a:lnTo>
                  <a:lnTo>
                    <a:pt x="1259" y="1216"/>
                  </a:lnTo>
                  <a:lnTo>
                    <a:pt x="1259" y="1218"/>
                  </a:lnTo>
                  <a:lnTo>
                    <a:pt x="1259" y="1220"/>
                  </a:lnTo>
                  <a:lnTo>
                    <a:pt x="1259" y="1222"/>
                  </a:lnTo>
                  <a:lnTo>
                    <a:pt x="1259" y="1223"/>
                  </a:lnTo>
                  <a:lnTo>
                    <a:pt x="1259" y="1225"/>
                  </a:lnTo>
                  <a:lnTo>
                    <a:pt x="1257" y="1225"/>
                  </a:lnTo>
                  <a:lnTo>
                    <a:pt x="1256" y="1225"/>
                  </a:lnTo>
                  <a:lnTo>
                    <a:pt x="1256" y="1223"/>
                  </a:lnTo>
                  <a:lnTo>
                    <a:pt x="1254" y="1223"/>
                  </a:lnTo>
                  <a:lnTo>
                    <a:pt x="1252" y="1225"/>
                  </a:lnTo>
                  <a:lnTo>
                    <a:pt x="1250" y="1225"/>
                  </a:lnTo>
                  <a:lnTo>
                    <a:pt x="1250" y="1227"/>
                  </a:lnTo>
                  <a:lnTo>
                    <a:pt x="1248" y="1227"/>
                  </a:lnTo>
                  <a:lnTo>
                    <a:pt x="1246" y="1227"/>
                  </a:lnTo>
                  <a:lnTo>
                    <a:pt x="1246" y="1225"/>
                  </a:lnTo>
                  <a:lnTo>
                    <a:pt x="1244" y="1225"/>
                  </a:lnTo>
                  <a:lnTo>
                    <a:pt x="1244" y="1227"/>
                  </a:lnTo>
                  <a:lnTo>
                    <a:pt x="1242" y="1227"/>
                  </a:lnTo>
                  <a:lnTo>
                    <a:pt x="1244" y="1227"/>
                  </a:lnTo>
                  <a:lnTo>
                    <a:pt x="1244" y="1229"/>
                  </a:lnTo>
                  <a:lnTo>
                    <a:pt x="1244" y="1231"/>
                  </a:lnTo>
                  <a:lnTo>
                    <a:pt x="1242" y="1231"/>
                  </a:lnTo>
                  <a:lnTo>
                    <a:pt x="1242" y="1233"/>
                  </a:lnTo>
                  <a:lnTo>
                    <a:pt x="1240" y="1233"/>
                  </a:lnTo>
                  <a:lnTo>
                    <a:pt x="1240" y="1235"/>
                  </a:lnTo>
                  <a:lnTo>
                    <a:pt x="1238" y="1235"/>
                  </a:lnTo>
                  <a:lnTo>
                    <a:pt x="1238" y="1237"/>
                  </a:lnTo>
                  <a:lnTo>
                    <a:pt x="1238" y="1239"/>
                  </a:lnTo>
                  <a:lnTo>
                    <a:pt x="1236" y="1239"/>
                  </a:lnTo>
                  <a:lnTo>
                    <a:pt x="1234" y="1239"/>
                  </a:lnTo>
                  <a:lnTo>
                    <a:pt x="1234" y="1237"/>
                  </a:lnTo>
                  <a:lnTo>
                    <a:pt x="1232" y="1237"/>
                  </a:lnTo>
                  <a:lnTo>
                    <a:pt x="1232" y="1235"/>
                  </a:lnTo>
                  <a:lnTo>
                    <a:pt x="1230" y="1235"/>
                  </a:lnTo>
                  <a:lnTo>
                    <a:pt x="1230" y="1233"/>
                  </a:lnTo>
                  <a:lnTo>
                    <a:pt x="1228" y="1233"/>
                  </a:lnTo>
                  <a:lnTo>
                    <a:pt x="1228" y="1231"/>
                  </a:lnTo>
                  <a:lnTo>
                    <a:pt x="1226" y="1231"/>
                  </a:lnTo>
                  <a:lnTo>
                    <a:pt x="1226" y="1229"/>
                  </a:lnTo>
                  <a:lnTo>
                    <a:pt x="1224" y="1229"/>
                  </a:lnTo>
                  <a:lnTo>
                    <a:pt x="1224" y="1227"/>
                  </a:lnTo>
                  <a:lnTo>
                    <a:pt x="1222" y="1227"/>
                  </a:lnTo>
                  <a:lnTo>
                    <a:pt x="1222" y="1225"/>
                  </a:lnTo>
                  <a:lnTo>
                    <a:pt x="1220" y="1225"/>
                  </a:lnTo>
                  <a:lnTo>
                    <a:pt x="1220" y="1223"/>
                  </a:lnTo>
                  <a:lnTo>
                    <a:pt x="1220" y="1222"/>
                  </a:lnTo>
                  <a:lnTo>
                    <a:pt x="1218" y="1222"/>
                  </a:lnTo>
                  <a:lnTo>
                    <a:pt x="1216" y="1222"/>
                  </a:lnTo>
                  <a:lnTo>
                    <a:pt x="1214" y="1222"/>
                  </a:lnTo>
                  <a:lnTo>
                    <a:pt x="1214" y="1223"/>
                  </a:lnTo>
                  <a:lnTo>
                    <a:pt x="1212" y="1223"/>
                  </a:lnTo>
                  <a:lnTo>
                    <a:pt x="1210" y="1223"/>
                  </a:lnTo>
                  <a:lnTo>
                    <a:pt x="1210" y="1225"/>
                  </a:lnTo>
                  <a:lnTo>
                    <a:pt x="1208" y="1225"/>
                  </a:lnTo>
                  <a:lnTo>
                    <a:pt x="1208" y="1227"/>
                  </a:lnTo>
                  <a:lnTo>
                    <a:pt x="1208" y="1229"/>
                  </a:lnTo>
                  <a:lnTo>
                    <a:pt x="1208" y="1231"/>
                  </a:lnTo>
                  <a:lnTo>
                    <a:pt x="1206" y="1231"/>
                  </a:lnTo>
                  <a:lnTo>
                    <a:pt x="1206" y="1233"/>
                  </a:lnTo>
                  <a:lnTo>
                    <a:pt x="1204" y="1233"/>
                  </a:lnTo>
                  <a:lnTo>
                    <a:pt x="1204" y="1235"/>
                  </a:lnTo>
                  <a:lnTo>
                    <a:pt x="1204" y="1237"/>
                  </a:lnTo>
                  <a:lnTo>
                    <a:pt x="1202" y="1237"/>
                  </a:lnTo>
                  <a:lnTo>
                    <a:pt x="1200" y="1237"/>
                  </a:lnTo>
                  <a:lnTo>
                    <a:pt x="1198" y="1237"/>
                  </a:lnTo>
                  <a:lnTo>
                    <a:pt x="1198" y="1239"/>
                  </a:lnTo>
                  <a:lnTo>
                    <a:pt x="1196" y="1239"/>
                  </a:lnTo>
                  <a:lnTo>
                    <a:pt x="1194" y="1239"/>
                  </a:lnTo>
                  <a:lnTo>
                    <a:pt x="1192" y="1239"/>
                  </a:lnTo>
                  <a:lnTo>
                    <a:pt x="1190" y="1239"/>
                  </a:lnTo>
                  <a:lnTo>
                    <a:pt x="1190" y="1241"/>
                  </a:lnTo>
                  <a:lnTo>
                    <a:pt x="1188" y="1241"/>
                  </a:lnTo>
                  <a:lnTo>
                    <a:pt x="1187" y="1241"/>
                  </a:lnTo>
                  <a:lnTo>
                    <a:pt x="1187" y="1243"/>
                  </a:lnTo>
                  <a:lnTo>
                    <a:pt x="1185" y="1243"/>
                  </a:lnTo>
                  <a:lnTo>
                    <a:pt x="1183" y="1243"/>
                  </a:lnTo>
                  <a:lnTo>
                    <a:pt x="1183" y="1245"/>
                  </a:lnTo>
                  <a:lnTo>
                    <a:pt x="1185" y="1245"/>
                  </a:lnTo>
                  <a:lnTo>
                    <a:pt x="1187" y="1245"/>
                  </a:lnTo>
                  <a:lnTo>
                    <a:pt x="1187" y="1247"/>
                  </a:lnTo>
                  <a:lnTo>
                    <a:pt x="1185" y="1249"/>
                  </a:lnTo>
                  <a:lnTo>
                    <a:pt x="1183" y="1251"/>
                  </a:lnTo>
                  <a:lnTo>
                    <a:pt x="1185" y="1251"/>
                  </a:lnTo>
                  <a:lnTo>
                    <a:pt x="1185" y="1253"/>
                  </a:lnTo>
                  <a:lnTo>
                    <a:pt x="1185" y="1255"/>
                  </a:lnTo>
                  <a:lnTo>
                    <a:pt x="1187" y="1255"/>
                  </a:lnTo>
                  <a:lnTo>
                    <a:pt x="1187" y="1257"/>
                  </a:lnTo>
                  <a:lnTo>
                    <a:pt x="1188" y="1257"/>
                  </a:lnTo>
                  <a:lnTo>
                    <a:pt x="1188" y="1259"/>
                  </a:lnTo>
                  <a:lnTo>
                    <a:pt x="1188" y="1261"/>
                  </a:lnTo>
                  <a:lnTo>
                    <a:pt x="1190" y="1261"/>
                  </a:lnTo>
                  <a:lnTo>
                    <a:pt x="1188" y="1263"/>
                  </a:lnTo>
                  <a:lnTo>
                    <a:pt x="1187" y="1263"/>
                  </a:lnTo>
                  <a:lnTo>
                    <a:pt x="1187" y="1265"/>
                  </a:lnTo>
                  <a:lnTo>
                    <a:pt x="1185" y="1265"/>
                  </a:lnTo>
                  <a:lnTo>
                    <a:pt x="1183" y="1267"/>
                  </a:lnTo>
                  <a:lnTo>
                    <a:pt x="1185" y="1267"/>
                  </a:lnTo>
                  <a:lnTo>
                    <a:pt x="1187" y="1267"/>
                  </a:lnTo>
                  <a:lnTo>
                    <a:pt x="1188" y="1265"/>
                  </a:lnTo>
                  <a:lnTo>
                    <a:pt x="1188" y="1267"/>
                  </a:lnTo>
                  <a:lnTo>
                    <a:pt x="1190" y="1267"/>
                  </a:lnTo>
                  <a:lnTo>
                    <a:pt x="1188" y="1267"/>
                  </a:lnTo>
                  <a:lnTo>
                    <a:pt x="1188" y="1269"/>
                  </a:lnTo>
                  <a:lnTo>
                    <a:pt x="1187" y="1269"/>
                  </a:lnTo>
                  <a:lnTo>
                    <a:pt x="1185" y="1271"/>
                  </a:lnTo>
                  <a:lnTo>
                    <a:pt x="1183" y="1271"/>
                  </a:lnTo>
                  <a:lnTo>
                    <a:pt x="1183" y="1273"/>
                  </a:lnTo>
                  <a:lnTo>
                    <a:pt x="1181" y="1273"/>
                  </a:lnTo>
                  <a:lnTo>
                    <a:pt x="1183" y="1273"/>
                  </a:lnTo>
                  <a:lnTo>
                    <a:pt x="1183" y="1275"/>
                  </a:lnTo>
                  <a:lnTo>
                    <a:pt x="1181" y="1275"/>
                  </a:lnTo>
                  <a:lnTo>
                    <a:pt x="1179" y="1275"/>
                  </a:lnTo>
                  <a:lnTo>
                    <a:pt x="1179" y="1277"/>
                  </a:lnTo>
                  <a:lnTo>
                    <a:pt x="1177" y="1277"/>
                  </a:lnTo>
                  <a:lnTo>
                    <a:pt x="1177" y="1275"/>
                  </a:lnTo>
                  <a:lnTo>
                    <a:pt x="1175" y="1273"/>
                  </a:lnTo>
                  <a:lnTo>
                    <a:pt x="1175" y="1275"/>
                  </a:lnTo>
                  <a:lnTo>
                    <a:pt x="1173" y="1275"/>
                  </a:lnTo>
                  <a:lnTo>
                    <a:pt x="1173" y="1277"/>
                  </a:lnTo>
                  <a:lnTo>
                    <a:pt x="1171" y="1277"/>
                  </a:lnTo>
                  <a:lnTo>
                    <a:pt x="1169" y="1279"/>
                  </a:lnTo>
                  <a:lnTo>
                    <a:pt x="1167" y="1279"/>
                  </a:lnTo>
                  <a:lnTo>
                    <a:pt x="1167" y="1281"/>
                  </a:lnTo>
                  <a:lnTo>
                    <a:pt x="1165" y="1281"/>
                  </a:lnTo>
                  <a:lnTo>
                    <a:pt x="1163" y="1281"/>
                  </a:lnTo>
                  <a:lnTo>
                    <a:pt x="1163" y="1283"/>
                  </a:lnTo>
                  <a:lnTo>
                    <a:pt x="1161" y="1283"/>
                  </a:lnTo>
                  <a:lnTo>
                    <a:pt x="1159" y="1283"/>
                  </a:lnTo>
                  <a:lnTo>
                    <a:pt x="1159" y="1285"/>
                  </a:lnTo>
                  <a:lnTo>
                    <a:pt x="1157" y="1285"/>
                  </a:lnTo>
                  <a:lnTo>
                    <a:pt x="1155" y="1285"/>
                  </a:lnTo>
                  <a:lnTo>
                    <a:pt x="1153" y="1285"/>
                  </a:lnTo>
                  <a:lnTo>
                    <a:pt x="1151" y="1285"/>
                  </a:lnTo>
                  <a:lnTo>
                    <a:pt x="1149" y="1285"/>
                  </a:lnTo>
                  <a:lnTo>
                    <a:pt x="1149" y="1283"/>
                  </a:lnTo>
                  <a:lnTo>
                    <a:pt x="1149" y="1281"/>
                  </a:lnTo>
                  <a:lnTo>
                    <a:pt x="1151" y="1281"/>
                  </a:lnTo>
                  <a:lnTo>
                    <a:pt x="1151" y="1279"/>
                  </a:lnTo>
                  <a:lnTo>
                    <a:pt x="1151" y="1277"/>
                  </a:lnTo>
                  <a:lnTo>
                    <a:pt x="1151" y="1275"/>
                  </a:lnTo>
                  <a:lnTo>
                    <a:pt x="1151" y="1273"/>
                  </a:lnTo>
                  <a:lnTo>
                    <a:pt x="1149" y="1273"/>
                  </a:lnTo>
                  <a:lnTo>
                    <a:pt x="1149" y="1275"/>
                  </a:lnTo>
                  <a:lnTo>
                    <a:pt x="1147" y="1275"/>
                  </a:lnTo>
                  <a:lnTo>
                    <a:pt x="1145" y="1275"/>
                  </a:lnTo>
                  <a:lnTo>
                    <a:pt x="1143" y="1275"/>
                  </a:lnTo>
                  <a:lnTo>
                    <a:pt x="1143" y="1277"/>
                  </a:lnTo>
                  <a:lnTo>
                    <a:pt x="1141" y="1277"/>
                  </a:lnTo>
                  <a:lnTo>
                    <a:pt x="1139" y="1277"/>
                  </a:lnTo>
                  <a:lnTo>
                    <a:pt x="1139" y="1279"/>
                  </a:lnTo>
                  <a:lnTo>
                    <a:pt x="1137" y="1279"/>
                  </a:lnTo>
                  <a:lnTo>
                    <a:pt x="1135" y="1281"/>
                  </a:lnTo>
                  <a:lnTo>
                    <a:pt x="1133" y="1281"/>
                  </a:lnTo>
                  <a:lnTo>
                    <a:pt x="1131" y="1281"/>
                  </a:lnTo>
                  <a:lnTo>
                    <a:pt x="1131" y="1279"/>
                  </a:lnTo>
                  <a:lnTo>
                    <a:pt x="1131" y="1277"/>
                  </a:lnTo>
                  <a:lnTo>
                    <a:pt x="1129" y="1277"/>
                  </a:lnTo>
                  <a:lnTo>
                    <a:pt x="1129" y="1275"/>
                  </a:lnTo>
                  <a:lnTo>
                    <a:pt x="1127" y="1275"/>
                  </a:lnTo>
                  <a:lnTo>
                    <a:pt x="1127" y="1273"/>
                  </a:lnTo>
                  <a:lnTo>
                    <a:pt x="1129" y="1273"/>
                  </a:lnTo>
                  <a:lnTo>
                    <a:pt x="1129" y="1271"/>
                  </a:lnTo>
                  <a:lnTo>
                    <a:pt x="1129" y="1269"/>
                  </a:lnTo>
                  <a:lnTo>
                    <a:pt x="1131" y="1269"/>
                  </a:lnTo>
                  <a:lnTo>
                    <a:pt x="1131" y="1267"/>
                  </a:lnTo>
                  <a:lnTo>
                    <a:pt x="1133" y="1267"/>
                  </a:lnTo>
                  <a:lnTo>
                    <a:pt x="1133" y="1265"/>
                  </a:lnTo>
                  <a:lnTo>
                    <a:pt x="1135" y="1265"/>
                  </a:lnTo>
                  <a:lnTo>
                    <a:pt x="1133" y="1265"/>
                  </a:lnTo>
                  <a:lnTo>
                    <a:pt x="1131" y="1265"/>
                  </a:lnTo>
                  <a:lnTo>
                    <a:pt x="1131" y="1267"/>
                  </a:lnTo>
                  <a:lnTo>
                    <a:pt x="1129" y="1267"/>
                  </a:lnTo>
                  <a:lnTo>
                    <a:pt x="1127" y="1267"/>
                  </a:lnTo>
                  <a:lnTo>
                    <a:pt x="1125" y="1267"/>
                  </a:lnTo>
                  <a:lnTo>
                    <a:pt x="1125" y="1269"/>
                  </a:lnTo>
                  <a:lnTo>
                    <a:pt x="1121" y="1269"/>
                  </a:lnTo>
                  <a:lnTo>
                    <a:pt x="1119" y="1271"/>
                  </a:lnTo>
                  <a:lnTo>
                    <a:pt x="1118" y="1271"/>
                  </a:lnTo>
                  <a:lnTo>
                    <a:pt x="1118" y="1273"/>
                  </a:lnTo>
                  <a:lnTo>
                    <a:pt x="1116" y="1273"/>
                  </a:lnTo>
                  <a:lnTo>
                    <a:pt x="1114" y="1275"/>
                  </a:lnTo>
                  <a:lnTo>
                    <a:pt x="1112" y="1277"/>
                  </a:lnTo>
                  <a:lnTo>
                    <a:pt x="1110" y="1279"/>
                  </a:lnTo>
                  <a:lnTo>
                    <a:pt x="1108" y="1279"/>
                  </a:lnTo>
                  <a:lnTo>
                    <a:pt x="1106" y="1279"/>
                  </a:lnTo>
                  <a:lnTo>
                    <a:pt x="1106" y="1281"/>
                  </a:lnTo>
                  <a:lnTo>
                    <a:pt x="1106" y="1279"/>
                  </a:lnTo>
                  <a:lnTo>
                    <a:pt x="1106" y="1277"/>
                  </a:lnTo>
                  <a:lnTo>
                    <a:pt x="1106" y="1275"/>
                  </a:lnTo>
                  <a:lnTo>
                    <a:pt x="1104" y="1275"/>
                  </a:lnTo>
                  <a:lnTo>
                    <a:pt x="1104" y="1273"/>
                  </a:lnTo>
                  <a:lnTo>
                    <a:pt x="1104" y="1271"/>
                  </a:lnTo>
                  <a:lnTo>
                    <a:pt x="1104" y="1269"/>
                  </a:lnTo>
                  <a:lnTo>
                    <a:pt x="1104" y="1267"/>
                  </a:lnTo>
                  <a:lnTo>
                    <a:pt x="1102" y="1267"/>
                  </a:lnTo>
                  <a:lnTo>
                    <a:pt x="1102" y="1265"/>
                  </a:lnTo>
                  <a:lnTo>
                    <a:pt x="1102" y="1263"/>
                  </a:lnTo>
                  <a:lnTo>
                    <a:pt x="1102" y="1261"/>
                  </a:lnTo>
                  <a:lnTo>
                    <a:pt x="1102" y="1259"/>
                  </a:lnTo>
                  <a:lnTo>
                    <a:pt x="1102" y="1257"/>
                  </a:lnTo>
                  <a:lnTo>
                    <a:pt x="1102" y="1255"/>
                  </a:lnTo>
                  <a:lnTo>
                    <a:pt x="1100" y="1253"/>
                  </a:lnTo>
                  <a:lnTo>
                    <a:pt x="1102" y="1253"/>
                  </a:lnTo>
                  <a:lnTo>
                    <a:pt x="1100" y="1253"/>
                  </a:lnTo>
                  <a:lnTo>
                    <a:pt x="1102" y="1253"/>
                  </a:lnTo>
                  <a:lnTo>
                    <a:pt x="1100" y="1253"/>
                  </a:lnTo>
                  <a:lnTo>
                    <a:pt x="1100" y="1251"/>
                  </a:lnTo>
                  <a:lnTo>
                    <a:pt x="1100" y="1249"/>
                  </a:lnTo>
                  <a:lnTo>
                    <a:pt x="1100" y="1247"/>
                  </a:lnTo>
                  <a:lnTo>
                    <a:pt x="1100" y="1245"/>
                  </a:lnTo>
                  <a:lnTo>
                    <a:pt x="1098" y="1245"/>
                  </a:lnTo>
                  <a:lnTo>
                    <a:pt x="1096" y="1245"/>
                  </a:lnTo>
                  <a:lnTo>
                    <a:pt x="1094" y="1245"/>
                  </a:lnTo>
                  <a:lnTo>
                    <a:pt x="1094" y="1243"/>
                  </a:lnTo>
                  <a:lnTo>
                    <a:pt x="1094" y="1241"/>
                  </a:lnTo>
                  <a:lnTo>
                    <a:pt x="1094" y="1239"/>
                  </a:lnTo>
                  <a:lnTo>
                    <a:pt x="1094" y="1237"/>
                  </a:lnTo>
                  <a:lnTo>
                    <a:pt x="1092" y="1237"/>
                  </a:lnTo>
                  <a:lnTo>
                    <a:pt x="1092" y="1235"/>
                  </a:lnTo>
                  <a:lnTo>
                    <a:pt x="1090" y="1235"/>
                  </a:lnTo>
                  <a:lnTo>
                    <a:pt x="1090" y="1233"/>
                  </a:lnTo>
                  <a:lnTo>
                    <a:pt x="1092" y="1233"/>
                  </a:lnTo>
                  <a:lnTo>
                    <a:pt x="1090" y="1233"/>
                  </a:lnTo>
                  <a:lnTo>
                    <a:pt x="1090" y="1231"/>
                  </a:lnTo>
                  <a:lnTo>
                    <a:pt x="1092" y="1231"/>
                  </a:lnTo>
                  <a:lnTo>
                    <a:pt x="1092" y="1229"/>
                  </a:lnTo>
                  <a:lnTo>
                    <a:pt x="1090" y="1229"/>
                  </a:lnTo>
                  <a:lnTo>
                    <a:pt x="1090" y="1227"/>
                  </a:lnTo>
                  <a:lnTo>
                    <a:pt x="1090" y="1225"/>
                  </a:lnTo>
                  <a:lnTo>
                    <a:pt x="1088" y="1225"/>
                  </a:lnTo>
                  <a:lnTo>
                    <a:pt x="1088" y="1223"/>
                  </a:lnTo>
                  <a:lnTo>
                    <a:pt x="1086" y="1223"/>
                  </a:lnTo>
                  <a:lnTo>
                    <a:pt x="1086" y="1222"/>
                  </a:lnTo>
                  <a:lnTo>
                    <a:pt x="1084" y="1222"/>
                  </a:lnTo>
                  <a:lnTo>
                    <a:pt x="1084" y="1220"/>
                  </a:lnTo>
                  <a:lnTo>
                    <a:pt x="1082" y="1220"/>
                  </a:lnTo>
                  <a:lnTo>
                    <a:pt x="1082" y="1218"/>
                  </a:lnTo>
                  <a:lnTo>
                    <a:pt x="1080" y="1218"/>
                  </a:lnTo>
                  <a:lnTo>
                    <a:pt x="1080" y="1216"/>
                  </a:lnTo>
                  <a:lnTo>
                    <a:pt x="1078" y="1216"/>
                  </a:lnTo>
                  <a:lnTo>
                    <a:pt x="1076" y="1216"/>
                  </a:lnTo>
                  <a:lnTo>
                    <a:pt x="1074" y="1216"/>
                  </a:lnTo>
                  <a:lnTo>
                    <a:pt x="1074" y="1214"/>
                  </a:lnTo>
                  <a:lnTo>
                    <a:pt x="1072" y="1214"/>
                  </a:lnTo>
                  <a:lnTo>
                    <a:pt x="1070" y="1214"/>
                  </a:lnTo>
                  <a:lnTo>
                    <a:pt x="1070" y="1212"/>
                  </a:lnTo>
                  <a:lnTo>
                    <a:pt x="1068" y="1212"/>
                  </a:lnTo>
                  <a:lnTo>
                    <a:pt x="1068" y="1210"/>
                  </a:lnTo>
                  <a:lnTo>
                    <a:pt x="1070" y="1210"/>
                  </a:lnTo>
                  <a:lnTo>
                    <a:pt x="1072" y="1210"/>
                  </a:lnTo>
                  <a:lnTo>
                    <a:pt x="1074" y="1210"/>
                  </a:lnTo>
                  <a:lnTo>
                    <a:pt x="1076" y="1210"/>
                  </a:lnTo>
                  <a:lnTo>
                    <a:pt x="1076" y="1208"/>
                  </a:lnTo>
                  <a:lnTo>
                    <a:pt x="1078" y="1208"/>
                  </a:lnTo>
                  <a:lnTo>
                    <a:pt x="1080" y="1208"/>
                  </a:lnTo>
                  <a:lnTo>
                    <a:pt x="1080" y="1206"/>
                  </a:lnTo>
                  <a:lnTo>
                    <a:pt x="1082" y="1206"/>
                  </a:lnTo>
                  <a:lnTo>
                    <a:pt x="1082" y="1204"/>
                  </a:lnTo>
                  <a:lnTo>
                    <a:pt x="1082" y="1206"/>
                  </a:lnTo>
                  <a:lnTo>
                    <a:pt x="1082" y="1208"/>
                  </a:lnTo>
                  <a:lnTo>
                    <a:pt x="1084" y="1208"/>
                  </a:lnTo>
                  <a:lnTo>
                    <a:pt x="1086" y="1208"/>
                  </a:lnTo>
                  <a:lnTo>
                    <a:pt x="1086" y="1210"/>
                  </a:lnTo>
                  <a:lnTo>
                    <a:pt x="1088" y="1210"/>
                  </a:lnTo>
                  <a:lnTo>
                    <a:pt x="1090" y="1210"/>
                  </a:lnTo>
                  <a:lnTo>
                    <a:pt x="1090" y="1208"/>
                  </a:lnTo>
                  <a:lnTo>
                    <a:pt x="1090" y="1206"/>
                  </a:lnTo>
                  <a:lnTo>
                    <a:pt x="1090" y="1204"/>
                  </a:lnTo>
                  <a:lnTo>
                    <a:pt x="1088" y="1204"/>
                  </a:lnTo>
                  <a:lnTo>
                    <a:pt x="1088" y="1202"/>
                  </a:lnTo>
                  <a:lnTo>
                    <a:pt x="1086" y="1200"/>
                  </a:lnTo>
                  <a:lnTo>
                    <a:pt x="1086" y="1198"/>
                  </a:lnTo>
                  <a:lnTo>
                    <a:pt x="1086" y="1196"/>
                  </a:lnTo>
                  <a:lnTo>
                    <a:pt x="1084" y="1196"/>
                  </a:lnTo>
                  <a:lnTo>
                    <a:pt x="1086" y="1196"/>
                  </a:lnTo>
                  <a:lnTo>
                    <a:pt x="1086" y="1194"/>
                  </a:lnTo>
                  <a:lnTo>
                    <a:pt x="1088" y="1192"/>
                  </a:lnTo>
                  <a:lnTo>
                    <a:pt x="1086" y="1192"/>
                  </a:lnTo>
                  <a:lnTo>
                    <a:pt x="1086" y="1190"/>
                  </a:lnTo>
                  <a:lnTo>
                    <a:pt x="1084" y="1190"/>
                  </a:lnTo>
                  <a:lnTo>
                    <a:pt x="1082" y="1190"/>
                  </a:lnTo>
                  <a:lnTo>
                    <a:pt x="1082" y="1188"/>
                  </a:lnTo>
                  <a:lnTo>
                    <a:pt x="1080" y="1188"/>
                  </a:lnTo>
                  <a:lnTo>
                    <a:pt x="1078" y="1188"/>
                  </a:lnTo>
                  <a:lnTo>
                    <a:pt x="1078" y="1186"/>
                  </a:lnTo>
                  <a:lnTo>
                    <a:pt x="1076" y="1186"/>
                  </a:lnTo>
                  <a:lnTo>
                    <a:pt x="1076" y="1184"/>
                  </a:lnTo>
                  <a:lnTo>
                    <a:pt x="1076" y="1182"/>
                  </a:lnTo>
                  <a:lnTo>
                    <a:pt x="1074" y="1182"/>
                  </a:lnTo>
                  <a:lnTo>
                    <a:pt x="1074" y="1180"/>
                  </a:lnTo>
                  <a:lnTo>
                    <a:pt x="1074" y="1182"/>
                  </a:lnTo>
                  <a:lnTo>
                    <a:pt x="1072" y="1182"/>
                  </a:lnTo>
                  <a:lnTo>
                    <a:pt x="1072" y="1184"/>
                  </a:lnTo>
                  <a:lnTo>
                    <a:pt x="1070" y="1184"/>
                  </a:lnTo>
                  <a:lnTo>
                    <a:pt x="1070" y="1186"/>
                  </a:lnTo>
                  <a:lnTo>
                    <a:pt x="1070" y="1184"/>
                  </a:lnTo>
                  <a:lnTo>
                    <a:pt x="1070" y="1182"/>
                  </a:lnTo>
                  <a:lnTo>
                    <a:pt x="1068" y="1182"/>
                  </a:lnTo>
                  <a:lnTo>
                    <a:pt x="1068" y="1180"/>
                  </a:lnTo>
                  <a:lnTo>
                    <a:pt x="1068" y="1178"/>
                  </a:lnTo>
                  <a:lnTo>
                    <a:pt x="1068" y="1176"/>
                  </a:lnTo>
                  <a:lnTo>
                    <a:pt x="1068" y="1174"/>
                  </a:lnTo>
                  <a:lnTo>
                    <a:pt x="1066" y="1174"/>
                  </a:lnTo>
                  <a:lnTo>
                    <a:pt x="1066" y="1172"/>
                  </a:lnTo>
                  <a:lnTo>
                    <a:pt x="1066" y="1170"/>
                  </a:lnTo>
                  <a:lnTo>
                    <a:pt x="1064" y="1170"/>
                  </a:lnTo>
                  <a:lnTo>
                    <a:pt x="1064" y="1168"/>
                  </a:lnTo>
                  <a:lnTo>
                    <a:pt x="1062" y="1168"/>
                  </a:lnTo>
                  <a:lnTo>
                    <a:pt x="1064" y="1168"/>
                  </a:lnTo>
                  <a:lnTo>
                    <a:pt x="1066" y="1168"/>
                  </a:lnTo>
                  <a:lnTo>
                    <a:pt x="1066" y="1166"/>
                  </a:lnTo>
                  <a:lnTo>
                    <a:pt x="1066" y="1164"/>
                  </a:lnTo>
                  <a:lnTo>
                    <a:pt x="1068" y="1164"/>
                  </a:lnTo>
                  <a:lnTo>
                    <a:pt x="1068" y="1162"/>
                  </a:lnTo>
                  <a:lnTo>
                    <a:pt x="1066" y="1162"/>
                  </a:lnTo>
                  <a:lnTo>
                    <a:pt x="1066" y="1160"/>
                  </a:lnTo>
                  <a:lnTo>
                    <a:pt x="1066" y="1158"/>
                  </a:lnTo>
                  <a:lnTo>
                    <a:pt x="1064" y="1158"/>
                  </a:lnTo>
                  <a:lnTo>
                    <a:pt x="1064" y="1156"/>
                  </a:lnTo>
                  <a:lnTo>
                    <a:pt x="1064" y="1155"/>
                  </a:lnTo>
                  <a:lnTo>
                    <a:pt x="1064" y="1153"/>
                  </a:lnTo>
                  <a:lnTo>
                    <a:pt x="1062" y="1153"/>
                  </a:lnTo>
                  <a:lnTo>
                    <a:pt x="1062" y="1151"/>
                  </a:lnTo>
                  <a:lnTo>
                    <a:pt x="1064" y="1151"/>
                  </a:lnTo>
                  <a:lnTo>
                    <a:pt x="1064" y="1149"/>
                  </a:lnTo>
                  <a:lnTo>
                    <a:pt x="1064" y="1147"/>
                  </a:lnTo>
                  <a:lnTo>
                    <a:pt x="1064" y="1145"/>
                  </a:lnTo>
                  <a:lnTo>
                    <a:pt x="1066" y="1145"/>
                  </a:lnTo>
                  <a:lnTo>
                    <a:pt x="1066" y="1143"/>
                  </a:lnTo>
                  <a:lnTo>
                    <a:pt x="1066" y="1141"/>
                  </a:lnTo>
                  <a:lnTo>
                    <a:pt x="1066" y="1139"/>
                  </a:lnTo>
                  <a:lnTo>
                    <a:pt x="1068" y="1139"/>
                  </a:lnTo>
                  <a:lnTo>
                    <a:pt x="1068" y="1137"/>
                  </a:lnTo>
                  <a:lnTo>
                    <a:pt x="1070" y="1135"/>
                  </a:lnTo>
                  <a:lnTo>
                    <a:pt x="1070" y="1133"/>
                  </a:lnTo>
                  <a:lnTo>
                    <a:pt x="1068" y="1133"/>
                  </a:lnTo>
                  <a:lnTo>
                    <a:pt x="1068" y="1131"/>
                  </a:lnTo>
                  <a:lnTo>
                    <a:pt x="1068" y="1129"/>
                  </a:lnTo>
                  <a:lnTo>
                    <a:pt x="1068" y="1127"/>
                  </a:lnTo>
                  <a:lnTo>
                    <a:pt x="1066" y="1127"/>
                  </a:lnTo>
                  <a:lnTo>
                    <a:pt x="1064" y="1125"/>
                  </a:lnTo>
                  <a:lnTo>
                    <a:pt x="1062" y="1125"/>
                  </a:lnTo>
                  <a:lnTo>
                    <a:pt x="1062" y="1123"/>
                  </a:lnTo>
                  <a:lnTo>
                    <a:pt x="1060" y="1123"/>
                  </a:lnTo>
                  <a:lnTo>
                    <a:pt x="1060" y="1121"/>
                  </a:lnTo>
                  <a:lnTo>
                    <a:pt x="1058" y="1121"/>
                  </a:lnTo>
                  <a:lnTo>
                    <a:pt x="1056" y="1121"/>
                  </a:lnTo>
                  <a:lnTo>
                    <a:pt x="1056" y="1119"/>
                  </a:lnTo>
                  <a:lnTo>
                    <a:pt x="1054" y="1119"/>
                  </a:lnTo>
                  <a:lnTo>
                    <a:pt x="1054" y="1117"/>
                  </a:lnTo>
                  <a:lnTo>
                    <a:pt x="1052" y="1117"/>
                  </a:lnTo>
                  <a:lnTo>
                    <a:pt x="1050" y="1117"/>
                  </a:lnTo>
                  <a:lnTo>
                    <a:pt x="1050" y="1115"/>
                  </a:lnTo>
                  <a:lnTo>
                    <a:pt x="1049" y="1115"/>
                  </a:lnTo>
                  <a:lnTo>
                    <a:pt x="1049" y="1113"/>
                  </a:lnTo>
                  <a:lnTo>
                    <a:pt x="1047" y="1113"/>
                  </a:lnTo>
                  <a:lnTo>
                    <a:pt x="1047" y="1111"/>
                  </a:lnTo>
                  <a:lnTo>
                    <a:pt x="1045" y="1111"/>
                  </a:lnTo>
                  <a:lnTo>
                    <a:pt x="1045" y="1109"/>
                  </a:lnTo>
                  <a:lnTo>
                    <a:pt x="1043" y="1109"/>
                  </a:lnTo>
                  <a:lnTo>
                    <a:pt x="1043" y="1107"/>
                  </a:lnTo>
                  <a:lnTo>
                    <a:pt x="1041" y="1107"/>
                  </a:lnTo>
                  <a:lnTo>
                    <a:pt x="1039" y="1107"/>
                  </a:lnTo>
                  <a:lnTo>
                    <a:pt x="1039" y="1105"/>
                  </a:lnTo>
                  <a:lnTo>
                    <a:pt x="1037" y="1105"/>
                  </a:lnTo>
                  <a:lnTo>
                    <a:pt x="1035" y="1105"/>
                  </a:lnTo>
                  <a:lnTo>
                    <a:pt x="1035" y="1103"/>
                  </a:lnTo>
                  <a:lnTo>
                    <a:pt x="1033" y="1103"/>
                  </a:lnTo>
                  <a:lnTo>
                    <a:pt x="1031" y="1103"/>
                  </a:lnTo>
                  <a:lnTo>
                    <a:pt x="1029" y="1103"/>
                  </a:lnTo>
                  <a:lnTo>
                    <a:pt x="1027" y="1103"/>
                  </a:lnTo>
                  <a:lnTo>
                    <a:pt x="1027" y="1101"/>
                  </a:lnTo>
                  <a:lnTo>
                    <a:pt x="1025" y="1101"/>
                  </a:lnTo>
                  <a:lnTo>
                    <a:pt x="1023" y="1101"/>
                  </a:lnTo>
                  <a:lnTo>
                    <a:pt x="1023" y="1099"/>
                  </a:lnTo>
                  <a:lnTo>
                    <a:pt x="1021" y="1099"/>
                  </a:lnTo>
                  <a:lnTo>
                    <a:pt x="1021" y="1097"/>
                  </a:lnTo>
                  <a:lnTo>
                    <a:pt x="1019" y="1097"/>
                  </a:lnTo>
                  <a:lnTo>
                    <a:pt x="1019" y="1095"/>
                  </a:lnTo>
                  <a:lnTo>
                    <a:pt x="1019" y="1093"/>
                  </a:lnTo>
                  <a:lnTo>
                    <a:pt x="1021" y="1093"/>
                  </a:lnTo>
                  <a:lnTo>
                    <a:pt x="1021" y="1091"/>
                  </a:lnTo>
                  <a:lnTo>
                    <a:pt x="1023" y="1091"/>
                  </a:lnTo>
                  <a:lnTo>
                    <a:pt x="1025" y="1089"/>
                  </a:lnTo>
                  <a:lnTo>
                    <a:pt x="1027" y="1087"/>
                  </a:lnTo>
                  <a:lnTo>
                    <a:pt x="1029" y="1087"/>
                  </a:lnTo>
                  <a:lnTo>
                    <a:pt x="1029" y="1086"/>
                  </a:lnTo>
                  <a:lnTo>
                    <a:pt x="1031" y="1086"/>
                  </a:lnTo>
                  <a:lnTo>
                    <a:pt x="1031" y="1084"/>
                  </a:lnTo>
                  <a:lnTo>
                    <a:pt x="1031" y="1082"/>
                  </a:lnTo>
                  <a:lnTo>
                    <a:pt x="1031" y="1080"/>
                  </a:lnTo>
                  <a:lnTo>
                    <a:pt x="1029" y="1080"/>
                  </a:lnTo>
                  <a:lnTo>
                    <a:pt x="1029" y="1078"/>
                  </a:lnTo>
                  <a:lnTo>
                    <a:pt x="1027" y="1078"/>
                  </a:lnTo>
                  <a:lnTo>
                    <a:pt x="1025" y="1078"/>
                  </a:lnTo>
                  <a:lnTo>
                    <a:pt x="1025" y="1076"/>
                  </a:lnTo>
                  <a:lnTo>
                    <a:pt x="1023" y="1076"/>
                  </a:lnTo>
                  <a:lnTo>
                    <a:pt x="1021" y="1076"/>
                  </a:lnTo>
                  <a:lnTo>
                    <a:pt x="1021" y="1074"/>
                  </a:lnTo>
                  <a:lnTo>
                    <a:pt x="1019" y="1074"/>
                  </a:lnTo>
                  <a:lnTo>
                    <a:pt x="1019" y="1072"/>
                  </a:lnTo>
                  <a:lnTo>
                    <a:pt x="1019" y="1070"/>
                  </a:lnTo>
                  <a:lnTo>
                    <a:pt x="1019" y="1068"/>
                  </a:lnTo>
                  <a:lnTo>
                    <a:pt x="1021" y="1068"/>
                  </a:lnTo>
                  <a:lnTo>
                    <a:pt x="1021" y="1066"/>
                  </a:lnTo>
                  <a:lnTo>
                    <a:pt x="1023" y="1066"/>
                  </a:lnTo>
                  <a:lnTo>
                    <a:pt x="1023" y="1064"/>
                  </a:lnTo>
                  <a:lnTo>
                    <a:pt x="1023" y="1062"/>
                  </a:lnTo>
                  <a:lnTo>
                    <a:pt x="1021" y="1062"/>
                  </a:lnTo>
                  <a:lnTo>
                    <a:pt x="1021" y="1060"/>
                  </a:lnTo>
                  <a:lnTo>
                    <a:pt x="1021" y="1058"/>
                  </a:lnTo>
                  <a:lnTo>
                    <a:pt x="1021" y="1056"/>
                  </a:lnTo>
                  <a:lnTo>
                    <a:pt x="1023" y="1056"/>
                  </a:lnTo>
                  <a:lnTo>
                    <a:pt x="1023" y="1054"/>
                  </a:lnTo>
                  <a:lnTo>
                    <a:pt x="1023" y="1056"/>
                  </a:lnTo>
                  <a:lnTo>
                    <a:pt x="1021" y="1056"/>
                  </a:lnTo>
                  <a:lnTo>
                    <a:pt x="1021" y="1054"/>
                  </a:lnTo>
                  <a:lnTo>
                    <a:pt x="1021" y="1052"/>
                  </a:lnTo>
                  <a:lnTo>
                    <a:pt x="1023" y="1050"/>
                  </a:lnTo>
                  <a:lnTo>
                    <a:pt x="1023" y="1048"/>
                  </a:lnTo>
                  <a:lnTo>
                    <a:pt x="1023" y="1050"/>
                  </a:lnTo>
                  <a:lnTo>
                    <a:pt x="1025" y="1050"/>
                  </a:lnTo>
                  <a:lnTo>
                    <a:pt x="1025" y="1052"/>
                  </a:lnTo>
                  <a:lnTo>
                    <a:pt x="1027" y="1050"/>
                  </a:lnTo>
                  <a:lnTo>
                    <a:pt x="1027" y="1048"/>
                  </a:lnTo>
                  <a:lnTo>
                    <a:pt x="1025" y="1046"/>
                  </a:lnTo>
                  <a:lnTo>
                    <a:pt x="1027" y="1046"/>
                  </a:lnTo>
                  <a:lnTo>
                    <a:pt x="1029" y="1046"/>
                  </a:lnTo>
                  <a:lnTo>
                    <a:pt x="1029" y="1044"/>
                  </a:lnTo>
                  <a:lnTo>
                    <a:pt x="1031" y="1044"/>
                  </a:lnTo>
                  <a:lnTo>
                    <a:pt x="1031" y="1042"/>
                  </a:lnTo>
                  <a:lnTo>
                    <a:pt x="1033" y="1042"/>
                  </a:lnTo>
                  <a:lnTo>
                    <a:pt x="1033" y="1040"/>
                  </a:lnTo>
                  <a:lnTo>
                    <a:pt x="1033" y="1038"/>
                  </a:lnTo>
                  <a:lnTo>
                    <a:pt x="1031" y="1038"/>
                  </a:lnTo>
                  <a:lnTo>
                    <a:pt x="1031" y="1036"/>
                  </a:lnTo>
                  <a:lnTo>
                    <a:pt x="1029" y="1036"/>
                  </a:lnTo>
                  <a:lnTo>
                    <a:pt x="1027" y="1036"/>
                  </a:lnTo>
                  <a:lnTo>
                    <a:pt x="1027" y="1034"/>
                  </a:lnTo>
                  <a:lnTo>
                    <a:pt x="1025" y="1034"/>
                  </a:lnTo>
                  <a:lnTo>
                    <a:pt x="1023" y="1034"/>
                  </a:lnTo>
                  <a:lnTo>
                    <a:pt x="1023" y="1032"/>
                  </a:lnTo>
                  <a:lnTo>
                    <a:pt x="1021" y="1032"/>
                  </a:lnTo>
                  <a:lnTo>
                    <a:pt x="1019" y="1032"/>
                  </a:lnTo>
                  <a:lnTo>
                    <a:pt x="1019" y="1030"/>
                  </a:lnTo>
                  <a:lnTo>
                    <a:pt x="1021" y="1030"/>
                  </a:lnTo>
                  <a:lnTo>
                    <a:pt x="1019" y="1030"/>
                  </a:lnTo>
                  <a:lnTo>
                    <a:pt x="1019" y="1028"/>
                  </a:lnTo>
                  <a:lnTo>
                    <a:pt x="1017" y="1028"/>
                  </a:lnTo>
                  <a:lnTo>
                    <a:pt x="1017" y="1026"/>
                  </a:lnTo>
                  <a:lnTo>
                    <a:pt x="1015" y="1024"/>
                  </a:lnTo>
                  <a:lnTo>
                    <a:pt x="1013" y="1024"/>
                  </a:lnTo>
                  <a:lnTo>
                    <a:pt x="1013" y="1022"/>
                  </a:lnTo>
                  <a:lnTo>
                    <a:pt x="1011" y="1022"/>
                  </a:lnTo>
                  <a:lnTo>
                    <a:pt x="1011" y="1020"/>
                  </a:lnTo>
                  <a:lnTo>
                    <a:pt x="1009" y="1020"/>
                  </a:lnTo>
                  <a:lnTo>
                    <a:pt x="1007" y="1020"/>
                  </a:lnTo>
                  <a:lnTo>
                    <a:pt x="1005" y="1020"/>
                  </a:lnTo>
                  <a:lnTo>
                    <a:pt x="1005" y="1022"/>
                  </a:lnTo>
                  <a:lnTo>
                    <a:pt x="1003" y="1022"/>
                  </a:lnTo>
                  <a:lnTo>
                    <a:pt x="1003" y="1020"/>
                  </a:lnTo>
                  <a:lnTo>
                    <a:pt x="1001" y="1020"/>
                  </a:lnTo>
                  <a:lnTo>
                    <a:pt x="999" y="1020"/>
                  </a:lnTo>
                  <a:lnTo>
                    <a:pt x="997" y="1020"/>
                  </a:lnTo>
                  <a:lnTo>
                    <a:pt x="997" y="1022"/>
                  </a:lnTo>
                  <a:lnTo>
                    <a:pt x="997" y="1024"/>
                  </a:lnTo>
                  <a:lnTo>
                    <a:pt x="995" y="1024"/>
                  </a:lnTo>
                  <a:lnTo>
                    <a:pt x="993" y="1022"/>
                  </a:lnTo>
                  <a:lnTo>
                    <a:pt x="991" y="1022"/>
                  </a:lnTo>
                  <a:lnTo>
                    <a:pt x="993" y="1020"/>
                  </a:lnTo>
                  <a:lnTo>
                    <a:pt x="993" y="1019"/>
                  </a:lnTo>
                  <a:lnTo>
                    <a:pt x="995" y="1019"/>
                  </a:lnTo>
                  <a:lnTo>
                    <a:pt x="995" y="1017"/>
                  </a:lnTo>
                  <a:lnTo>
                    <a:pt x="995" y="1015"/>
                  </a:lnTo>
                  <a:lnTo>
                    <a:pt x="995" y="1013"/>
                  </a:lnTo>
                  <a:lnTo>
                    <a:pt x="995" y="1011"/>
                  </a:lnTo>
                  <a:lnTo>
                    <a:pt x="995" y="1009"/>
                  </a:lnTo>
                  <a:lnTo>
                    <a:pt x="997" y="1009"/>
                  </a:lnTo>
                  <a:lnTo>
                    <a:pt x="997" y="1007"/>
                  </a:lnTo>
                  <a:lnTo>
                    <a:pt x="997" y="1005"/>
                  </a:lnTo>
                  <a:lnTo>
                    <a:pt x="995" y="1005"/>
                  </a:lnTo>
                  <a:lnTo>
                    <a:pt x="993" y="1005"/>
                  </a:lnTo>
                  <a:lnTo>
                    <a:pt x="993" y="1003"/>
                  </a:lnTo>
                  <a:lnTo>
                    <a:pt x="991" y="1003"/>
                  </a:lnTo>
                  <a:lnTo>
                    <a:pt x="989" y="1003"/>
                  </a:lnTo>
                  <a:lnTo>
                    <a:pt x="987" y="1003"/>
                  </a:lnTo>
                  <a:lnTo>
                    <a:pt x="985" y="1003"/>
                  </a:lnTo>
                  <a:lnTo>
                    <a:pt x="985" y="1005"/>
                  </a:lnTo>
                  <a:lnTo>
                    <a:pt x="983" y="1005"/>
                  </a:lnTo>
                  <a:lnTo>
                    <a:pt x="981" y="1007"/>
                  </a:lnTo>
                  <a:lnTo>
                    <a:pt x="980" y="1007"/>
                  </a:lnTo>
                  <a:lnTo>
                    <a:pt x="978" y="1007"/>
                  </a:lnTo>
                  <a:lnTo>
                    <a:pt x="978" y="1009"/>
                  </a:lnTo>
                  <a:lnTo>
                    <a:pt x="976" y="1009"/>
                  </a:lnTo>
                  <a:lnTo>
                    <a:pt x="976" y="1007"/>
                  </a:lnTo>
                  <a:lnTo>
                    <a:pt x="974" y="1007"/>
                  </a:lnTo>
                  <a:lnTo>
                    <a:pt x="974" y="1005"/>
                  </a:lnTo>
                  <a:lnTo>
                    <a:pt x="972" y="1005"/>
                  </a:lnTo>
                  <a:lnTo>
                    <a:pt x="972" y="1003"/>
                  </a:lnTo>
                  <a:lnTo>
                    <a:pt x="972" y="1001"/>
                  </a:lnTo>
                  <a:lnTo>
                    <a:pt x="970" y="1001"/>
                  </a:lnTo>
                  <a:lnTo>
                    <a:pt x="970" y="1003"/>
                  </a:lnTo>
                  <a:lnTo>
                    <a:pt x="968" y="1003"/>
                  </a:lnTo>
                  <a:lnTo>
                    <a:pt x="968" y="1005"/>
                  </a:lnTo>
                  <a:lnTo>
                    <a:pt x="966" y="1005"/>
                  </a:lnTo>
                  <a:lnTo>
                    <a:pt x="966" y="1007"/>
                  </a:lnTo>
                  <a:lnTo>
                    <a:pt x="964" y="1007"/>
                  </a:lnTo>
                  <a:lnTo>
                    <a:pt x="964" y="1005"/>
                  </a:lnTo>
                  <a:lnTo>
                    <a:pt x="962" y="1005"/>
                  </a:lnTo>
                  <a:lnTo>
                    <a:pt x="962" y="1003"/>
                  </a:lnTo>
                  <a:lnTo>
                    <a:pt x="962" y="1001"/>
                  </a:lnTo>
                  <a:lnTo>
                    <a:pt x="960" y="1001"/>
                  </a:lnTo>
                  <a:lnTo>
                    <a:pt x="960" y="1003"/>
                  </a:lnTo>
                  <a:lnTo>
                    <a:pt x="960" y="1001"/>
                  </a:lnTo>
                  <a:lnTo>
                    <a:pt x="958" y="1001"/>
                  </a:lnTo>
                  <a:lnTo>
                    <a:pt x="958" y="999"/>
                  </a:lnTo>
                  <a:lnTo>
                    <a:pt x="956" y="999"/>
                  </a:lnTo>
                  <a:lnTo>
                    <a:pt x="956" y="997"/>
                  </a:lnTo>
                  <a:lnTo>
                    <a:pt x="956" y="995"/>
                  </a:lnTo>
                  <a:lnTo>
                    <a:pt x="954" y="995"/>
                  </a:lnTo>
                  <a:lnTo>
                    <a:pt x="954" y="993"/>
                  </a:lnTo>
                  <a:lnTo>
                    <a:pt x="952" y="993"/>
                  </a:lnTo>
                  <a:lnTo>
                    <a:pt x="952" y="991"/>
                  </a:lnTo>
                  <a:lnTo>
                    <a:pt x="950" y="989"/>
                  </a:lnTo>
                  <a:lnTo>
                    <a:pt x="948" y="989"/>
                  </a:lnTo>
                  <a:lnTo>
                    <a:pt x="948" y="987"/>
                  </a:lnTo>
                  <a:lnTo>
                    <a:pt x="946" y="987"/>
                  </a:lnTo>
                  <a:lnTo>
                    <a:pt x="946" y="985"/>
                  </a:lnTo>
                  <a:lnTo>
                    <a:pt x="946" y="983"/>
                  </a:lnTo>
                  <a:lnTo>
                    <a:pt x="946" y="981"/>
                  </a:lnTo>
                  <a:lnTo>
                    <a:pt x="944" y="981"/>
                  </a:lnTo>
                  <a:lnTo>
                    <a:pt x="944" y="979"/>
                  </a:lnTo>
                  <a:lnTo>
                    <a:pt x="942" y="977"/>
                  </a:lnTo>
                  <a:lnTo>
                    <a:pt x="942" y="975"/>
                  </a:lnTo>
                  <a:lnTo>
                    <a:pt x="940" y="975"/>
                  </a:lnTo>
                  <a:lnTo>
                    <a:pt x="940" y="973"/>
                  </a:lnTo>
                  <a:lnTo>
                    <a:pt x="938" y="973"/>
                  </a:lnTo>
                  <a:lnTo>
                    <a:pt x="938" y="975"/>
                  </a:lnTo>
                  <a:lnTo>
                    <a:pt x="936" y="975"/>
                  </a:lnTo>
                  <a:lnTo>
                    <a:pt x="934" y="977"/>
                  </a:lnTo>
                  <a:lnTo>
                    <a:pt x="932" y="977"/>
                  </a:lnTo>
                  <a:lnTo>
                    <a:pt x="932" y="979"/>
                  </a:lnTo>
                  <a:lnTo>
                    <a:pt x="930" y="979"/>
                  </a:lnTo>
                  <a:lnTo>
                    <a:pt x="930" y="981"/>
                  </a:lnTo>
                  <a:lnTo>
                    <a:pt x="928" y="981"/>
                  </a:lnTo>
                  <a:lnTo>
                    <a:pt x="926" y="981"/>
                  </a:lnTo>
                  <a:lnTo>
                    <a:pt x="926" y="983"/>
                  </a:lnTo>
                  <a:lnTo>
                    <a:pt x="926" y="985"/>
                  </a:lnTo>
                  <a:lnTo>
                    <a:pt x="926" y="987"/>
                  </a:lnTo>
                  <a:lnTo>
                    <a:pt x="926" y="989"/>
                  </a:lnTo>
                  <a:lnTo>
                    <a:pt x="928" y="989"/>
                  </a:lnTo>
                  <a:lnTo>
                    <a:pt x="928" y="991"/>
                  </a:lnTo>
                  <a:lnTo>
                    <a:pt x="928" y="993"/>
                  </a:lnTo>
                  <a:lnTo>
                    <a:pt x="928" y="995"/>
                  </a:lnTo>
                  <a:lnTo>
                    <a:pt x="930" y="995"/>
                  </a:lnTo>
                  <a:lnTo>
                    <a:pt x="928" y="995"/>
                  </a:lnTo>
                  <a:lnTo>
                    <a:pt x="926" y="995"/>
                  </a:lnTo>
                  <a:lnTo>
                    <a:pt x="924" y="995"/>
                  </a:lnTo>
                  <a:lnTo>
                    <a:pt x="922" y="995"/>
                  </a:lnTo>
                  <a:lnTo>
                    <a:pt x="922" y="993"/>
                  </a:lnTo>
                  <a:lnTo>
                    <a:pt x="920" y="993"/>
                  </a:lnTo>
                  <a:lnTo>
                    <a:pt x="918" y="993"/>
                  </a:lnTo>
                  <a:lnTo>
                    <a:pt x="918" y="995"/>
                  </a:lnTo>
                  <a:lnTo>
                    <a:pt x="916" y="997"/>
                  </a:lnTo>
                  <a:lnTo>
                    <a:pt x="916" y="999"/>
                  </a:lnTo>
                  <a:lnTo>
                    <a:pt x="918" y="1001"/>
                  </a:lnTo>
                  <a:lnTo>
                    <a:pt x="920" y="1003"/>
                  </a:lnTo>
                  <a:lnTo>
                    <a:pt x="922" y="1003"/>
                  </a:lnTo>
                  <a:lnTo>
                    <a:pt x="922" y="1005"/>
                  </a:lnTo>
                  <a:lnTo>
                    <a:pt x="924" y="1005"/>
                  </a:lnTo>
                  <a:lnTo>
                    <a:pt x="924" y="1007"/>
                  </a:lnTo>
                  <a:lnTo>
                    <a:pt x="924" y="1009"/>
                  </a:lnTo>
                  <a:lnTo>
                    <a:pt x="926" y="1009"/>
                  </a:lnTo>
                  <a:lnTo>
                    <a:pt x="926" y="1011"/>
                  </a:lnTo>
                  <a:lnTo>
                    <a:pt x="928" y="1011"/>
                  </a:lnTo>
                  <a:lnTo>
                    <a:pt x="928" y="1013"/>
                  </a:lnTo>
                  <a:lnTo>
                    <a:pt x="930" y="1013"/>
                  </a:lnTo>
                  <a:lnTo>
                    <a:pt x="932" y="1013"/>
                  </a:lnTo>
                  <a:lnTo>
                    <a:pt x="932" y="1015"/>
                  </a:lnTo>
                  <a:lnTo>
                    <a:pt x="930" y="1015"/>
                  </a:lnTo>
                  <a:lnTo>
                    <a:pt x="930" y="1017"/>
                  </a:lnTo>
                  <a:lnTo>
                    <a:pt x="930" y="1019"/>
                  </a:lnTo>
                  <a:lnTo>
                    <a:pt x="932" y="1019"/>
                  </a:lnTo>
                  <a:lnTo>
                    <a:pt x="932" y="1020"/>
                  </a:lnTo>
                  <a:lnTo>
                    <a:pt x="932" y="1022"/>
                  </a:lnTo>
                  <a:lnTo>
                    <a:pt x="930" y="1022"/>
                  </a:lnTo>
                  <a:lnTo>
                    <a:pt x="930" y="1024"/>
                  </a:lnTo>
                  <a:lnTo>
                    <a:pt x="930" y="1026"/>
                  </a:lnTo>
                  <a:lnTo>
                    <a:pt x="930" y="1028"/>
                  </a:lnTo>
                  <a:lnTo>
                    <a:pt x="932" y="1028"/>
                  </a:lnTo>
                  <a:lnTo>
                    <a:pt x="932" y="1030"/>
                  </a:lnTo>
                  <a:lnTo>
                    <a:pt x="930" y="1030"/>
                  </a:lnTo>
                  <a:lnTo>
                    <a:pt x="930" y="1032"/>
                  </a:lnTo>
                  <a:lnTo>
                    <a:pt x="930" y="1034"/>
                  </a:lnTo>
                  <a:lnTo>
                    <a:pt x="928" y="1034"/>
                  </a:lnTo>
                  <a:lnTo>
                    <a:pt x="926" y="1034"/>
                  </a:lnTo>
                  <a:lnTo>
                    <a:pt x="926" y="1036"/>
                  </a:lnTo>
                  <a:lnTo>
                    <a:pt x="924" y="1036"/>
                  </a:lnTo>
                  <a:lnTo>
                    <a:pt x="922" y="1036"/>
                  </a:lnTo>
                  <a:lnTo>
                    <a:pt x="922" y="1038"/>
                  </a:lnTo>
                  <a:lnTo>
                    <a:pt x="920" y="1038"/>
                  </a:lnTo>
                  <a:lnTo>
                    <a:pt x="920" y="1040"/>
                  </a:lnTo>
                  <a:lnTo>
                    <a:pt x="918" y="1040"/>
                  </a:lnTo>
                  <a:lnTo>
                    <a:pt x="916" y="1042"/>
                  </a:lnTo>
                  <a:lnTo>
                    <a:pt x="914" y="1042"/>
                  </a:lnTo>
                  <a:lnTo>
                    <a:pt x="912" y="1042"/>
                  </a:lnTo>
                  <a:lnTo>
                    <a:pt x="912" y="1044"/>
                  </a:lnTo>
                  <a:lnTo>
                    <a:pt x="912" y="1046"/>
                  </a:lnTo>
                  <a:lnTo>
                    <a:pt x="912" y="1048"/>
                  </a:lnTo>
                  <a:lnTo>
                    <a:pt x="914" y="1048"/>
                  </a:lnTo>
                  <a:lnTo>
                    <a:pt x="912" y="1048"/>
                  </a:lnTo>
                  <a:lnTo>
                    <a:pt x="911" y="1048"/>
                  </a:lnTo>
                  <a:lnTo>
                    <a:pt x="911" y="1046"/>
                  </a:lnTo>
                  <a:lnTo>
                    <a:pt x="909" y="1046"/>
                  </a:lnTo>
                  <a:lnTo>
                    <a:pt x="909" y="1048"/>
                  </a:lnTo>
                  <a:lnTo>
                    <a:pt x="907" y="1048"/>
                  </a:lnTo>
                  <a:lnTo>
                    <a:pt x="905" y="1048"/>
                  </a:lnTo>
                  <a:lnTo>
                    <a:pt x="905" y="1046"/>
                  </a:lnTo>
                  <a:lnTo>
                    <a:pt x="903" y="1046"/>
                  </a:lnTo>
                  <a:lnTo>
                    <a:pt x="901" y="1046"/>
                  </a:lnTo>
                  <a:lnTo>
                    <a:pt x="901" y="1048"/>
                  </a:lnTo>
                  <a:lnTo>
                    <a:pt x="901" y="1050"/>
                  </a:lnTo>
                  <a:lnTo>
                    <a:pt x="901" y="1052"/>
                  </a:lnTo>
                  <a:lnTo>
                    <a:pt x="903" y="1054"/>
                  </a:lnTo>
                  <a:lnTo>
                    <a:pt x="903" y="1056"/>
                  </a:lnTo>
                  <a:lnTo>
                    <a:pt x="901" y="1056"/>
                  </a:lnTo>
                  <a:lnTo>
                    <a:pt x="899" y="1056"/>
                  </a:lnTo>
                  <a:lnTo>
                    <a:pt x="897" y="1056"/>
                  </a:lnTo>
                  <a:lnTo>
                    <a:pt x="895" y="1056"/>
                  </a:lnTo>
                  <a:lnTo>
                    <a:pt x="893" y="1056"/>
                  </a:lnTo>
                  <a:lnTo>
                    <a:pt x="891" y="1056"/>
                  </a:lnTo>
                  <a:lnTo>
                    <a:pt x="889" y="1056"/>
                  </a:lnTo>
                  <a:lnTo>
                    <a:pt x="887" y="1054"/>
                  </a:lnTo>
                  <a:lnTo>
                    <a:pt x="885" y="1054"/>
                  </a:lnTo>
                  <a:lnTo>
                    <a:pt x="883" y="1054"/>
                  </a:lnTo>
                  <a:lnTo>
                    <a:pt x="881" y="1054"/>
                  </a:lnTo>
                  <a:lnTo>
                    <a:pt x="879" y="1054"/>
                  </a:lnTo>
                  <a:lnTo>
                    <a:pt x="877" y="1054"/>
                  </a:lnTo>
                  <a:lnTo>
                    <a:pt x="875" y="1054"/>
                  </a:lnTo>
                  <a:lnTo>
                    <a:pt x="873" y="1054"/>
                  </a:lnTo>
                  <a:lnTo>
                    <a:pt x="871" y="1054"/>
                  </a:lnTo>
                  <a:lnTo>
                    <a:pt x="869" y="1054"/>
                  </a:lnTo>
                  <a:lnTo>
                    <a:pt x="867" y="1052"/>
                  </a:lnTo>
                  <a:lnTo>
                    <a:pt x="865" y="1052"/>
                  </a:lnTo>
                  <a:lnTo>
                    <a:pt x="863" y="1052"/>
                  </a:lnTo>
                  <a:lnTo>
                    <a:pt x="861" y="1054"/>
                  </a:lnTo>
                  <a:lnTo>
                    <a:pt x="859" y="1054"/>
                  </a:lnTo>
                  <a:lnTo>
                    <a:pt x="857" y="1056"/>
                  </a:lnTo>
                  <a:lnTo>
                    <a:pt x="855" y="1058"/>
                  </a:lnTo>
                  <a:lnTo>
                    <a:pt x="853" y="1060"/>
                  </a:lnTo>
                  <a:lnTo>
                    <a:pt x="851" y="1062"/>
                  </a:lnTo>
                  <a:lnTo>
                    <a:pt x="849" y="1064"/>
                  </a:lnTo>
                  <a:lnTo>
                    <a:pt x="847" y="1064"/>
                  </a:lnTo>
                  <a:lnTo>
                    <a:pt x="847" y="1066"/>
                  </a:lnTo>
                  <a:lnTo>
                    <a:pt x="845" y="1066"/>
                  </a:lnTo>
                  <a:lnTo>
                    <a:pt x="843" y="1068"/>
                  </a:lnTo>
                  <a:lnTo>
                    <a:pt x="842" y="1070"/>
                  </a:lnTo>
                  <a:lnTo>
                    <a:pt x="840" y="1070"/>
                  </a:lnTo>
                  <a:lnTo>
                    <a:pt x="840" y="1072"/>
                  </a:lnTo>
                  <a:lnTo>
                    <a:pt x="840" y="1074"/>
                  </a:lnTo>
                  <a:lnTo>
                    <a:pt x="840" y="1076"/>
                  </a:lnTo>
                  <a:lnTo>
                    <a:pt x="840" y="1078"/>
                  </a:lnTo>
                  <a:lnTo>
                    <a:pt x="838" y="1080"/>
                  </a:lnTo>
                  <a:lnTo>
                    <a:pt x="836" y="1082"/>
                  </a:lnTo>
                  <a:lnTo>
                    <a:pt x="836" y="1084"/>
                  </a:lnTo>
                  <a:lnTo>
                    <a:pt x="836" y="1086"/>
                  </a:lnTo>
                  <a:lnTo>
                    <a:pt x="834" y="1084"/>
                  </a:lnTo>
                  <a:lnTo>
                    <a:pt x="834" y="1086"/>
                  </a:lnTo>
                  <a:lnTo>
                    <a:pt x="832" y="1084"/>
                  </a:lnTo>
                  <a:lnTo>
                    <a:pt x="832" y="1086"/>
                  </a:lnTo>
                  <a:lnTo>
                    <a:pt x="830" y="1084"/>
                  </a:lnTo>
                  <a:lnTo>
                    <a:pt x="828" y="1084"/>
                  </a:lnTo>
                  <a:lnTo>
                    <a:pt x="828" y="1086"/>
                  </a:lnTo>
                  <a:lnTo>
                    <a:pt x="828" y="1087"/>
                  </a:lnTo>
                  <a:lnTo>
                    <a:pt x="826" y="1087"/>
                  </a:lnTo>
                  <a:lnTo>
                    <a:pt x="826" y="1089"/>
                  </a:lnTo>
                  <a:lnTo>
                    <a:pt x="824" y="1089"/>
                  </a:lnTo>
                  <a:lnTo>
                    <a:pt x="824" y="1091"/>
                  </a:lnTo>
                  <a:lnTo>
                    <a:pt x="824" y="1093"/>
                  </a:lnTo>
                  <a:lnTo>
                    <a:pt x="826" y="1093"/>
                  </a:lnTo>
                  <a:lnTo>
                    <a:pt x="828" y="1093"/>
                  </a:lnTo>
                  <a:lnTo>
                    <a:pt x="830" y="1093"/>
                  </a:lnTo>
                  <a:lnTo>
                    <a:pt x="832" y="1093"/>
                  </a:lnTo>
                  <a:lnTo>
                    <a:pt x="834" y="1093"/>
                  </a:lnTo>
                  <a:lnTo>
                    <a:pt x="832" y="1095"/>
                  </a:lnTo>
                  <a:lnTo>
                    <a:pt x="832" y="1097"/>
                  </a:lnTo>
                  <a:lnTo>
                    <a:pt x="834" y="1099"/>
                  </a:lnTo>
                  <a:lnTo>
                    <a:pt x="834" y="1101"/>
                  </a:lnTo>
                  <a:lnTo>
                    <a:pt x="832" y="1103"/>
                  </a:lnTo>
                  <a:lnTo>
                    <a:pt x="832" y="1101"/>
                  </a:lnTo>
                  <a:lnTo>
                    <a:pt x="830" y="1101"/>
                  </a:lnTo>
                  <a:lnTo>
                    <a:pt x="830" y="1099"/>
                  </a:lnTo>
                  <a:lnTo>
                    <a:pt x="828" y="1099"/>
                  </a:lnTo>
                  <a:lnTo>
                    <a:pt x="828" y="1097"/>
                  </a:lnTo>
                  <a:lnTo>
                    <a:pt x="826" y="1099"/>
                  </a:lnTo>
                  <a:lnTo>
                    <a:pt x="826" y="1101"/>
                  </a:lnTo>
                  <a:lnTo>
                    <a:pt x="824" y="1101"/>
                  </a:lnTo>
                  <a:lnTo>
                    <a:pt x="822" y="1103"/>
                  </a:lnTo>
                  <a:lnTo>
                    <a:pt x="822" y="1101"/>
                  </a:lnTo>
                  <a:lnTo>
                    <a:pt x="820" y="1101"/>
                  </a:lnTo>
                  <a:lnTo>
                    <a:pt x="820" y="1103"/>
                  </a:lnTo>
                  <a:lnTo>
                    <a:pt x="818" y="1103"/>
                  </a:lnTo>
                  <a:lnTo>
                    <a:pt x="818" y="1105"/>
                  </a:lnTo>
                  <a:lnTo>
                    <a:pt x="816" y="1105"/>
                  </a:lnTo>
                  <a:lnTo>
                    <a:pt x="816" y="1107"/>
                  </a:lnTo>
                  <a:lnTo>
                    <a:pt x="816" y="1109"/>
                  </a:lnTo>
                  <a:lnTo>
                    <a:pt x="818" y="1109"/>
                  </a:lnTo>
                  <a:lnTo>
                    <a:pt x="818" y="1111"/>
                  </a:lnTo>
                  <a:lnTo>
                    <a:pt x="820" y="1111"/>
                  </a:lnTo>
                  <a:lnTo>
                    <a:pt x="820" y="1113"/>
                  </a:lnTo>
                  <a:lnTo>
                    <a:pt x="820" y="1115"/>
                  </a:lnTo>
                  <a:lnTo>
                    <a:pt x="820" y="1117"/>
                  </a:lnTo>
                  <a:lnTo>
                    <a:pt x="820" y="1119"/>
                  </a:lnTo>
                  <a:lnTo>
                    <a:pt x="820" y="1117"/>
                  </a:lnTo>
                  <a:lnTo>
                    <a:pt x="818" y="1117"/>
                  </a:lnTo>
                  <a:lnTo>
                    <a:pt x="816" y="1115"/>
                  </a:lnTo>
                  <a:lnTo>
                    <a:pt x="814" y="1115"/>
                  </a:lnTo>
                  <a:lnTo>
                    <a:pt x="812" y="1115"/>
                  </a:lnTo>
                  <a:lnTo>
                    <a:pt x="812" y="1117"/>
                  </a:lnTo>
                  <a:lnTo>
                    <a:pt x="810" y="1117"/>
                  </a:lnTo>
                  <a:lnTo>
                    <a:pt x="808" y="1117"/>
                  </a:lnTo>
                  <a:lnTo>
                    <a:pt x="806" y="1117"/>
                  </a:lnTo>
                  <a:lnTo>
                    <a:pt x="804" y="1117"/>
                  </a:lnTo>
                  <a:lnTo>
                    <a:pt x="802" y="1117"/>
                  </a:lnTo>
                  <a:lnTo>
                    <a:pt x="802" y="1115"/>
                  </a:lnTo>
                  <a:lnTo>
                    <a:pt x="800" y="1115"/>
                  </a:lnTo>
                  <a:lnTo>
                    <a:pt x="800" y="1113"/>
                  </a:lnTo>
                  <a:lnTo>
                    <a:pt x="800" y="1111"/>
                  </a:lnTo>
                  <a:lnTo>
                    <a:pt x="798" y="1109"/>
                  </a:lnTo>
                  <a:lnTo>
                    <a:pt x="796" y="1109"/>
                  </a:lnTo>
                  <a:lnTo>
                    <a:pt x="794" y="1107"/>
                  </a:lnTo>
                  <a:lnTo>
                    <a:pt x="792" y="1105"/>
                  </a:lnTo>
                  <a:lnTo>
                    <a:pt x="790" y="1105"/>
                  </a:lnTo>
                  <a:lnTo>
                    <a:pt x="788" y="1103"/>
                  </a:lnTo>
                  <a:lnTo>
                    <a:pt x="786" y="1103"/>
                  </a:lnTo>
                  <a:lnTo>
                    <a:pt x="786" y="1101"/>
                  </a:lnTo>
                  <a:lnTo>
                    <a:pt x="786" y="1103"/>
                  </a:lnTo>
                  <a:lnTo>
                    <a:pt x="784" y="1103"/>
                  </a:lnTo>
                  <a:lnTo>
                    <a:pt x="784" y="1101"/>
                  </a:lnTo>
                  <a:lnTo>
                    <a:pt x="782" y="1101"/>
                  </a:lnTo>
                  <a:lnTo>
                    <a:pt x="780" y="1101"/>
                  </a:lnTo>
                  <a:lnTo>
                    <a:pt x="780" y="1099"/>
                  </a:lnTo>
                  <a:lnTo>
                    <a:pt x="778" y="1099"/>
                  </a:lnTo>
                  <a:lnTo>
                    <a:pt x="776" y="1099"/>
                  </a:lnTo>
                  <a:lnTo>
                    <a:pt x="776" y="1097"/>
                  </a:lnTo>
                  <a:lnTo>
                    <a:pt x="774" y="1097"/>
                  </a:lnTo>
                  <a:lnTo>
                    <a:pt x="773" y="1095"/>
                  </a:lnTo>
                  <a:lnTo>
                    <a:pt x="771" y="1095"/>
                  </a:lnTo>
                  <a:lnTo>
                    <a:pt x="771" y="1093"/>
                  </a:lnTo>
                  <a:lnTo>
                    <a:pt x="769" y="1093"/>
                  </a:lnTo>
                  <a:lnTo>
                    <a:pt x="767" y="1093"/>
                  </a:lnTo>
                  <a:lnTo>
                    <a:pt x="767" y="1091"/>
                  </a:lnTo>
                  <a:lnTo>
                    <a:pt x="765" y="1093"/>
                  </a:lnTo>
                  <a:lnTo>
                    <a:pt x="763" y="1095"/>
                  </a:lnTo>
                  <a:lnTo>
                    <a:pt x="763" y="1097"/>
                  </a:lnTo>
                  <a:lnTo>
                    <a:pt x="761" y="1099"/>
                  </a:lnTo>
                  <a:lnTo>
                    <a:pt x="759" y="1099"/>
                  </a:lnTo>
                  <a:lnTo>
                    <a:pt x="759" y="1101"/>
                  </a:lnTo>
                  <a:lnTo>
                    <a:pt x="757" y="1103"/>
                  </a:lnTo>
                  <a:lnTo>
                    <a:pt x="755" y="1103"/>
                  </a:lnTo>
                  <a:lnTo>
                    <a:pt x="755" y="1105"/>
                  </a:lnTo>
                  <a:lnTo>
                    <a:pt x="753" y="1105"/>
                  </a:lnTo>
                  <a:lnTo>
                    <a:pt x="753" y="1107"/>
                  </a:lnTo>
                  <a:lnTo>
                    <a:pt x="755" y="1111"/>
                  </a:lnTo>
                  <a:lnTo>
                    <a:pt x="753" y="1111"/>
                  </a:lnTo>
                  <a:lnTo>
                    <a:pt x="753" y="1113"/>
                  </a:lnTo>
                  <a:lnTo>
                    <a:pt x="751" y="1113"/>
                  </a:lnTo>
                  <a:lnTo>
                    <a:pt x="751" y="1115"/>
                  </a:lnTo>
                  <a:lnTo>
                    <a:pt x="749" y="1117"/>
                  </a:lnTo>
                  <a:lnTo>
                    <a:pt x="747" y="1115"/>
                  </a:lnTo>
                  <a:lnTo>
                    <a:pt x="743" y="1115"/>
                  </a:lnTo>
                  <a:lnTo>
                    <a:pt x="741" y="1113"/>
                  </a:lnTo>
                  <a:lnTo>
                    <a:pt x="739" y="1111"/>
                  </a:lnTo>
                  <a:lnTo>
                    <a:pt x="737" y="1111"/>
                  </a:lnTo>
                  <a:lnTo>
                    <a:pt x="737" y="1109"/>
                  </a:lnTo>
                  <a:lnTo>
                    <a:pt x="735" y="1109"/>
                  </a:lnTo>
                  <a:lnTo>
                    <a:pt x="733" y="1107"/>
                  </a:lnTo>
                  <a:lnTo>
                    <a:pt x="731" y="1105"/>
                  </a:lnTo>
                  <a:lnTo>
                    <a:pt x="729" y="1103"/>
                  </a:lnTo>
                  <a:lnTo>
                    <a:pt x="727" y="1099"/>
                  </a:lnTo>
                  <a:lnTo>
                    <a:pt x="725" y="1099"/>
                  </a:lnTo>
                  <a:lnTo>
                    <a:pt x="725" y="1097"/>
                  </a:lnTo>
                  <a:lnTo>
                    <a:pt x="723" y="1097"/>
                  </a:lnTo>
                  <a:lnTo>
                    <a:pt x="723" y="1095"/>
                  </a:lnTo>
                  <a:lnTo>
                    <a:pt x="721" y="1095"/>
                  </a:lnTo>
                  <a:lnTo>
                    <a:pt x="721" y="1093"/>
                  </a:lnTo>
                  <a:lnTo>
                    <a:pt x="719" y="1091"/>
                  </a:lnTo>
                  <a:lnTo>
                    <a:pt x="717" y="1089"/>
                  </a:lnTo>
                  <a:lnTo>
                    <a:pt x="717" y="1087"/>
                  </a:lnTo>
                  <a:lnTo>
                    <a:pt x="715" y="1087"/>
                  </a:lnTo>
                  <a:lnTo>
                    <a:pt x="715" y="1086"/>
                  </a:lnTo>
                  <a:lnTo>
                    <a:pt x="713" y="1084"/>
                  </a:lnTo>
                  <a:lnTo>
                    <a:pt x="711" y="1082"/>
                  </a:lnTo>
                  <a:lnTo>
                    <a:pt x="709" y="1080"/>
                  </a:lnTo>
                  <a:lnTo>
                    <a:pt x="709" y="1078"/>
                  </a:lnTo>
                  <a:lnTo>
                    <a:pt x="707" y="1078"/>
                  </a:lnTo>
                  <a:lnTo>
                    <a:pt x="707" y="1080"/>
                  </a:lnTo>
                  <a:lnTo>
                    <a:pt x="707" y="1082"/>
                  </a:lnTo>
                  <a:lnTo>
                    <a:pt x="705" y="1082"/>
                  </a:lnTo>
                  <a:lnTo>
                    <a:pt x="705" y="1084"/>
                  </a:lnTo>
                  <a:lnTo>
                    <a:pt x="705" y="1086"/>
                  </a:lnTo>
                  <a:lnTo>
                    <a:pt x="704" y="1087"/>
                  </a:lnTo>
                  <a:lnTo>
                    <a:pt x="704" y="1089"/>
                  </a:lnTo>
                  <a:lnTo>
                    <a:pt x="702" y="1089"/>
                  </a:lnTo>
                  <a:lnTo>
                    <a:pt x="702" y="1091"/>
                  </a:lnTo>
                  <a:lnTo>
                    <a:pt x="702" y="1093"/>
                  </a:lnTo>
                  <a:lnTo>
                    <a:pt x="700" y="1095"/>
                  </a:lnTo>
                  <a:lnTo>
                    <a:pt x="700" y="1097"/>
                  </a:lnTo>
                  <a:lnTo>
                    <a:pt x="700" y="1099"/>
                  </a:lnTo>
                  <a:lnTo>
                    <a:pt x="698" y="1099"/>
                  </a:lnTo>
                  <a:lnTo>
                    <a:pt x="698" y="1101"/>
                  </a:lnTo>
                  <a:lnTo>
                    <a:pt x="698" y="1103"/>
                  </a:lnTo>
                  <a:lnTo>
                    <a:pt x="698" y="1105"/>
                  </a:lnTo>
                  <a:lnTo>
                    <a:pt x="698" y="1107"/>
                  </a:lnTo>
                  <a:lnTo>
                    <a:pt x="700" y="1107"/>
                  </a:lnTo>
                  <a:lnTo>
                    <a:pt x="698" y="1109"/>
                  </a:lnTo>
                  <a:lnTo>
                    <a:pt x="696" y="1111"/>
                  </a:lnTo>
                  <a:lnTo>
                    <a:pt x="696" y="1113"/>
                  </a:lnTo>
                  <a:lnTo>
                    <a:pt x="694" y="1113"/>
                  </a:lnTo>
                  <a:lnTo>
                    <a:pt x="694" y="1115"/>
                  </a:lnTo>
                  <a:lnTo>
                    <a:pt x="692" y="1115"/>
                  </a:lnTo>
                  <a:lnTo>
                    <a:pt x="692" y="1117"/>
                  </a:lnTo>
                  <a:lnTo>
                    <a:pt x="690" y="1119"/>
                  </a:lnTo>
                  <a:lnTo>
                    <a:pt x="688" y="1121"/>
                  </a:lnTo>
                  <a:lnTo>
                    <a:pt x="688" y="1123"/>
                  </a:lnTo>
                  <a:lnTo>
                    <a:pt x="686" y="1123"/>
                  </a:lnTo>
                  <a:lnTo>
                    <a:pt x="686" y="1125"/>
                  </a:lnTo>
                  <a:lnTo>
                    <a:pt x="684" y="1125"/>
                  </a:lnTo>
                  <a:lnTo>
                    <a:pt x="682" y="1127"/>
                  </a:lnTo>
                  <a:lnTo>
                    <a:pt x="680" y="1127"/>
                  </a:lnTo>
                  <a:lnTo>
                    <a:pt x="680" y="1129"/>
                  </a:lnTo>
                  <a:lnTo>
                    <a:pt x="678" y="1129"/>
                  </a:lnTo>
                  <a:lnTo>
                    <a:pt x="676" y="1129"/>
                  </a:lnTo>
                  <a:lnTo>
                    <a:pt x="674" y="1131"/>
                  </a:lnTo>
                  <a:lnTo>
                    <a:pt x="672" y="1131"/>
                  </a:lnTo>
                  <a:lnTo>
                    <a:pt x="670" y="1131"/>
                  </a:lnTo>
                  <a:lnTo>
                    <a:pt x="670" y="1133"/>
                  </a:lnTo>
                  <a:lnTo>
                    <a:pt x="668" y="1133"/>
                  </a:lnTo>
                  <a:lnTo>
                    <a:pt x="666" y="1133"/>
                  </a:lnTo>
                  <a:lnTo>
                    <a:pt x="664" y="1135"/>
                  </a:lnTo>
                  <a:lnTo>
                    <a:pt x="662" y="1135"/>
                  </a:lnTo>
                  <a:lnTo>
                    <a:pt x="662" y="1133"/>
                  </a:lnTo>
                  <a:lnTo>
                    <a:pt x="660" y="1131"/>
                  </a:lnTo>
                  <a:lnTo>
                    <a:pt x="658" y="1131"/>
                  </a:lnTo>
                  <a:lnTo>
                    <a:pt x="658" y="1129"/>
                  </a:lnTo>
                  <a:lnTo>
                    <a:pt x="656" y="1129"/>
                  </a:lnTo>
                  <a:lnTo>
                    <a:pt x="654" y="1129"/>
                  </a:lnTo>
                  <a:lnTo>
                    <a:pt x="654" y="1127"/>
                  </a:lnTo>
                  <a:lnTo>
                    <a:pt x="652" y="1127"/>
                  </a:lnTo>
                  <a:lnTo>
                    <a:pt x="650" y="1127"/>
                  </a:lnTo>
                  <a:lnTo>
                    <a:pt x="648" y="1127"/>
                  </a:lnTo>
                  <a:lnTo>
                    <a:pt x="648" y="1125"/>
                  </a:lnTo>
                  <a:lnTo>
                    <a:pt x="648" y="1127"/>
                  </a:lnTo>
                  <a:lnTo>
                    <a:pt x="648" y="1129"/>
                  </a:lnTo>
                  <a:lnTo>
                    <a:pt x="646" y="1129"/>
                  </a:lnTo>
                  <a:lnTo>
                    <a:pt x="646" y="1131"/>
                  </a:lnTo>
                  <a:lnTo>
                    <a:pt x="646" y="1133"/>
                  </a:lnTo>
                  <a:lnTo>
                    <a:pt x="646" y="1135"/>
                  </a:lnTo>
                  <a:lnTo>
                    <a:pt x="646" y="1137"/>
                  </a:lnTo>
                  <a:lnTo>
                    <a:pt x="644" y="1139"/>
                  </a:lnTo>
                  <a:lnTo>
                    <a:pt x="644" y="1141"/>
                  </a:lnTo>
                  <a:lnTo>
                    <a:pt x="642" y="1141"/>
                  </a:lnTo>
                  <a:lnTo>
                    <a:pt x="642" y="1143"/>
                  </a:lnTo>
                  <a:lnTo>
                    <a:pt x="640" y="1143"/>
                  </a:lnTo>
                  <a:lnTo>
                    <a:pt x="640" y="1141"/>
                  </a:lnTo>
                  <a:lnTo>
                    <a:pt x="638" y="1141"/>
                  </a:lnTo>
                  <a:lnTo>
                    <a:pt x="636" y="1141"/>
                  </a:lnTo>
                  <a:lnTo>
                    <a:pt x="635" y="1141"/>
                  </a:lnTo>
                  <a:lnTo>
                    <a:pt x="635" y="1139"/>
                  </a:lnTo>
                  <a:lnTo>
                    <a:pt x="633" y="1139"/>
                  </a:lnTo>
                  <a:lnTo>
                    <a:pt x="633" y="1137"/>
                  </a:lnTo>
                  <a:lnTo>
                    <a:pt x="633" y="1139"/>
                  </a:lnTo>
                  <a:lnTo>
                    <a:pt x="631" y="1139"/>
                  </a:lnTo>
                  <a:lnTo>
                    <a:pt x="629" y="1139"/>
                  </a:lnTo>
                  <a:lnTo>
                    <a:pt x="629" y="1137"/>
                  </a:lnTo>
                  <a:lnTo>
                    <a:pt x="627" y="1137"/>
                  </a:lnTo>
                  <a:lnTo>
                    <a:pt x="625" y="1137"/>
                  </a:lnTo>
                  <a:lnTo>
                    <a:pt x="623" y="1137"/>
                  </a:lnTo>
                  <a:lnTo>
                    <a:pt x="623" y="1139"/>
                  </a:lnTo>
                  <a:lnTo>
                    <a:pt x="621" y="1139"/>
                  </a:lnTo>
                  <a:lnTo>
                    <a:pt x="619" y="1139"/>
                  </a:lnTo>
                  <a:lnTo>
                    <a:pt x="619" y="1137"/>
                  </a:lnTo>
                  <a:lnTo>
                    <a:pt x="617" y="1137"/>
                  </a:lnTo>
                  <a:lnTo>
                    <a:pt x="615" y="1137"/>
                  </a:lnTo>
                  <a:lnTo>
                    <a:pt x="615" y="1139"/>
                  </a:lnTo>
                  <a:lnTo>
                    <a:pt x="613" y="1137"/>
                  </a:lnTo>
                  <a:lnTo>
                    <a:pt x="611" y="1137"/>
                  </a:lnTo>
                  <a:lnTo>
                    <a:pt x="609" y="1137"/>
                  </a:lnTo>
                  <a:lnTo>
                    <a:pt x="609" y="1139"/>
                  </a:lnTo>
                  <a:lnTo>
                    <a:pt x="607" y="1139"/>
                  </a:lnTo>
                  <a:lnTo>
                    <a:pt x="605" y="1139"/>
                  </a:lnTo>
                  <a:lnTo>
                    <a:pt x="605" y="1137"/>
                  </a:lnTo>
                  <a:lnTo>
                    <a:pt x="603" y="1137"/>
                  </a:lnTo>
                  <a:lnTo>
                    <a:pt x="603" y="1135"/>
                  </a:lnTo>
                  <a:lnTo>
                    <a:pt x="601" y="1135"/>
                  </a:lnTo>
                  <a:lnTo>
                    <a:pt x="601" y="1133"/>
                  </a:lnTo>
                  <a:lnTo>
                    <a:pt x="599" y="1133"/>
                  </a:lnTo>
                  <a:lnTo>
                    <a:pt x="597" y="1133"/>
                  </a:lnTo>
                  <a:lnTo>
                    <a:pt x="595" y="1135"/>
                  </a:lnTo>
                  <a:lnTo>
                    <a:pt x="593" y="1133"/>
                  </a:lnTo>
                  <a:lnTo>
                    <a:pt x="591" y="1133"/>
                  </a:lnTo>
                  <a:lnTo>
                    <a:pt x="589" y="1133"/>
                  </a:lnTo>
                  <a:lnTo>
                    <a:pt x="587" y="1133"/>
                  </a:lnTo>
                  <a:lnTo>
                    <a:pt x="585" y="1133"/>
                  </a:lnTo>
                  <a:lnTo>
                    <a:pt x="583" y="1135"/>
                  </a:lnTo>
                  <a:lnTo>
                    <a:pt x="583" y="1133"/>
                  </a:lnTo>
                  <a:lnTo>
                    <a:pt x="581" y="1133"/>
                  </a:lnTo>
                  <a:lnTo>
                    <a:pt x="579" y="1133"/>
                  </a:lnTo>
                  <a:lnTo>
                    <a:pt x="579" y="1131"/>
                  </a:lnTo>
                  <a:lnTo>
                    <a:pt x="577" y="1131"/>
                  </a:lnTo>
                  <a:lnTo>
                    <a:pt x="575" y="1131"/>
                  </a:lnTo>
                  <a:lnTo>
                    <a:pt x="575" y="1133"/>
                  </a:lnTo>
                  <a:lnTo>
                    <a:pt x="573" y="1135"/>
                  </a:lnTo>
                  <a:lnTo>
                    <a:pt x="571" y="1135"/>
                  </a:lnTo>
                  <a:lnTo>
                    <a:pt x="569" y="1135"/>
                  </a:lnTo>
                  <a:lnTo>
                    <a:pt x="569" y="1133"/>
                  </a:lnTo>
                  <a:lnTo>
                    <a:pt x="567" y="1133"/>
                  </a:lnTo>
                  <a:lnTo>
                    <a:pt x="567" y="1131"/>
                  </a:lnTo>
                  <a:lnTo>
                    <a:pt x="567" y="1129"/>
                  </a:lnTo>
                  <a:lnTo>
                    <a:pt x="566" y="1129"/>
                  </a:lnTo>
                  <a:lnTo>
                    <a:pt x="566" y="1127"/>
                  </a:lnTo>
                  <a:lnTo>
                    <a:pt x="564" y="1127"/>
                  </a:lnTo>
                  <a:lnTo>
                    <a:pt x="564" y="1129"/>
                  </a:lnTo>
                  <a:lnTo>
                    <a:pt x="562" y="1129"/>
                  </a:lnTo>
                  <a:lnTo>
                    <a:pt x="562" y="1127"/>
                  </a:lnTo>
                  <a:lnTo>
                    <a:pt x="560" y="1127"/>
                  </a:lnTo>
                  <a:lnTo>
                    <a:pt x="560" y="1125"/>
                  </a:lnTo>
                  <a:lnTo>
                    <a:pt x="558" y="1125"/>
                  </a:lnTo>
                  <a:lnTo>
                    <a:pt x="556" y="1123"/>
                  </a:lnTo>
                  <a:lnTo>
                    <a:pt x="554" y="1123"/>
                  </a:lnTo>
                  <a:lnTo>
                    <a:pt x="552" y="1123"/>
                  </a:lnTo>
                  <a:lnTo>
                    <a:pt x="550" y="1123"/>
                  </a:lnTo>
                  <a:lnTo>
                    <a:pt x="548" y="1123"/>
                  </a:lnTo>
                  <a:lnTo>
                    <a:pt x="546" y="1123"/>
                  </a:lnTo>
                  <a:lnTo>
                    <a:pt x="544" y="1123"/>
                  </a:lnTo>
                  <a:lnTo>
                    <a:pt x="542" y="1123"/>
                  </a:lnTo>
                  <a:lnTo>
                    <a:pt x="542" y="1121"/>
                  </a:lnTo>
                  <a:lnTo>
                    <a:pt x="542" y="1119"/>
                  </a:lnTo>
                  <a:lnTo>
                    <a:pt x="542" y="1117"/>
                  </a:lnTo>
                  <a:lnTo>
                    <a:pt x="544" y="1115"/>
                  </a:lnTo>
                  <a:lnTo>
                    <a:pt x="544" y="1113"/>
                  </a:lnTo>
                  <a:lnTo>
                    <a:pt x="544" y="1111"/>
                  </a:lnTo>
                  <a:lnTo>
                    <a:pt x="544" y="1109"/>
                  </a:lnTo>
                  <a:lnTo>
                    <a:pt x="542" y="1107"/>
                  </a:lnTo>
                  <a:lnTo>
                    <a:pt x="542" y="1105"/>
                  </a:lnTo>
                  <a:lnTo>
                    <a:pt x="542" y="1103"/>
                  </a:lnTo>
                  <a:lnTo>
                    <a:pt x="542" y="1101"/>
                  </a:lnTo>
                  <a:lnTo>
                    <a:pt x="544" y="1101"/>
                  </a:lnTo>
                  <a:lnTo>
                    <a:pt x="542" y="1101"/>
                  </a:lnTo>
                  <a:lnTo>
                    <a:pt x="542" y="1099"/>
                  </a:lnTo>
                  <a:lnTo>
                    <a:pt x="542" y="1097"/>
                  </a:lnTo>
                  <a:lnTo>
                    <a:pt x="540" y="1097"/>
                  </a:lnTo>
                  <a:lnTo>
                    <a:pt x="538" y="1097"/>
                  </a:lnTo>
                  <a:lnTo>
                    <a:pt x="536" y="1097"/>
                  </a:lnTo>
                  <a:lnTo>
                    <a:pt x="534" y="1097"/>
                  </a:lnTo>
                  <a:lnTo>
                    <a:pt x="534" y="1095"/>
                  </a:lnTo>
                  <a:lnTo>
                    <a:pt x="534" y="1097"/>
                  </a:lnTo>
                  <a:lnTo>
                    <a:pt x="532" y="1097"/>
                  </a:lnTo>
                  <a:lnTo>
                    <a:pt x="532" y="1099"/>
                  </a:lnTo>
                  <a:lnTo>
                    <a:pt x="530" y="1099"/>
                  </a:lnTo>
                  <a:lnTo>
                    <a:pt x="530" y="1097"/>
                  </a:lnTo>
                  <a:lnTo>
                    <a:pt x="528" y="1097"/>
                  </a:lnTo>
                  <a:lnTo>
                    <a:pt x="526" y="1095"/>
                  </a:lnTo>
                  <a:lnTo>
                    <a:pt x="526" y="1093"/>
                  </a:lnTo>
                  <a:lnTo>
                    <a:pt x="524" y="1093"/>
                  </a:lnTo>
                  <a:lnTo>
                    <a:pt x="522" y="1091"/>
                  </a:lnTo>
                  <a:lnTo>
                    <a:pt x="520" y="1089"/>
                  </a:lnTo>
                  <a:lnTo>
                    <a:pt x="520" y="1087"/>
                  </a:lnTo>
                  <a:lnTo>
                    <a:pt x="518" y="1087"/>
                  </a:lnTo>
                  <a:lnTo>
                    <a:pt x="518" y="1086"/>
                  </a:lnTo>
                  <a:lnTo>
                    <a:pt x="518" y="1084"/>
                  </a:lnTo>
                  <a:lnTo>
                    <a:pt x="516" y="1082"/>
                  </a:lnTo>
                  <a:lnTo>
                    <a:pt x="516" y="1080"/>
                  </a:lnTo>
                  <a:lnTo>
                    <a:pt x="514" y="1078"/>
                  </a:lnTo>
                  <a:lnTo>
                    <a:pt x="516" y="1074"/>
                  </a:lnTo>
                  <a:lnTo>
                    <a:pt x="516" y="1072"/>
                  </a:lnTo>
                  <a:lnTo>
                    <a:pt x="518" y="1070"/>
                  </a:lnTo>
                  <a:lnTo>
                    <a:pt x="518" y="1068"/>
                  </a:lnTo>
                  <a:lnTo>
                    <a:pt x="518" y="1066"/>
                  </a:lnTo>
                  <a:lnTo>
                    <a:pt x="516" y="1066"/>
                  </a:lnTo>
                  <a:lnTo>
                    <a:pt x="516" y="1068"/>
                  </a:lnTo>
                  <a:lnTo>
                    <a:pt x="514" y="1068"/>
                  </a:lnTo>
                  <a:lnTo>
                    <a:pt x="514" y="1066"/>
                  </a:lnTo>
                  <a:lnTo>
                    <a:pt x="514" y="1064"/>
                  </a:lnTo>
                  <a:lnTo>
                    <a:pt x="512" y="1064"/>
                  </a:lnTo>
                  <a:lnTo>
                    <a:pt x="510" y="1064"/>
                  </a:lnTo>
                  <a:lnTo>
                    <a:pt x="510" y="1062"/>
                  </a:lnTo>
                  <a:lnTo>
                    <a:pt x="510" y="1060"/>
                  </a:lnTo>
                  <a:lnTo>
                    <a:pt x="510" y="1058"/>
                  </a:lnTo>
                  <a:lnTo>
                    <a:pt x="508" y="1058"/>
                  </a:lnTo>
                  <a:lnTo>
                    <a:pt x="508" y="1056"/>
                  </a:lnTo>
                  <a:lnTo>
                    <a:pt x="506" y="1056"/>
                  </a:lnTo>
                  <a:lnTo>
                    <a:pt x="506" y="1054"/>
                  </a:lnTo>
                  <a:lnTo>
                    <a:pt x="508" y="1052"/>
                  </a:lnTo>
                  <a:lnTo>
                    <a:pt x="508" y="1050"/>
                  </a:lnTo>
                  <a:lnTo>
                    <a:pt x="506" y="1050"/>
                  </a:lnTo>
                  <a:lnTo>
                    <a:pt x="506" y="1052"/>
                  </a:lnTo>
                  <a:lnTo>
                    <a:pt x="504" y="1052"/>
                  </a:lnTo>
                  <a:lnTo>
                    <a:pt x="504" y="1050"/>
                  </a:lnTo>
                  <a:lnTo>
                    <a:pt x="504" y="1048"/>
                  </a:lnTo>
                  <a:lnTo>
                    <a:pt x="502" y="1048"/>
                  </a:lnTo>
                  <a:lnTo>
                    <a:pt x="500" y="1048"/>
                  </a:lnTo>
                  <a:lnTo>
                    <a:pt x="500" y="1046"/>
                  </a:lnTo>
                  <a:lnTo>
                    <a:pt x="498" y="1046"/>
                  </a:lnTo>
                  <a:lnTo>
                    <a:pt x="498" y="1044"/>
                  </a:lnTo>
                  <a:lnTo>
                    <a:pt x="498" y="1042"/>
                  </a:lnTo>
                  <a:lnTo>
                    <a:pt x="500" y="1042"/>
                  </a:lnTo>
                  <a:lnTo>
                    <a:pt x="500" y="1040"/>
                  </a:lnTo>
                  <a:lnTo>
                    <a:pt x="498" y="1040"/>
                  </a:lnTo>
                  <a:lnTo>
                    <a:pt x="497" y="1040"/>
                  </a:lnTo>
                  <a:lnTo>
                    <a:pt x="498" y="1038"/>
                  </a:lnTo>
                  <a:lnTo>
                    <a:pt x="498" y="1036"/>
                  </a:lnTo>
                  <a:lnTo>
                    <a:pt x="497" y="1036"/>
                  </a:lnTo>
                  <a:lnTo>
                    <a:pt x="497" y="1038"/>
                  </a:lnTo>
                  <a:lnTo>
                    <a:pt x="495" y="1038"/>
                  </a:lnTo>
                  <a:lnTo>
                    <a:pt x="495" y="1036"/>
                  </a:lnTo>
                  <a:lnTo>
                    <a:pt x="493" y="1036"/>
                  </a:lnTo>
                  <a:lnTo>
                    <a:pt x="493" y="1034"/>
                  </a:lnTo>
                  <a:lnTo>
                    <a:pt x="495" y="1034"/>
                  </a:lnTo>
                  <a:lnTo>
                    <a:pt x="495" y="1032"/>
                  </a:lnTo>
                  <a:lnTo>
                    <a:pt x="495" y="1030"/>
                  </a:lnTo>
                  <a:lnTo>
                    <a:pt x="493" y="1030"/>
                  </a:lnTo>
                  <a:lnTo>
                    <a:pt x="491" y="1032"/>
                  </a:lnTo>
                  <a:lnTo>
                    <a:pt x="489" y="1032"/>
                  </a:lnTo>
                  <a:lnTo>
                    <a:pt x="489" y="1030"/>
                  </a:lnTo>
                  <a:lnTo>
                    <a:pt x="487" y="1030"/>
                  </a:lnTo>
                  <a:lnTo>
                    <a:pt x="489" y="1030"/>
                  </a:lnTo>
                  <a:lnTo>
                    <a:pt x="489" y="1028"/>
                  </a:lnTo>
                  <a:lnTo>
                    <a:pt x="489" y="1026"/>
                  </a:lnTo>
                  <a:lnTo>
                    <a:pt x="487" y="1026"/>
                  </a:lnTo>
                  <a:lnTo>
                    <a:pt x="485" y="1026"/>
                  </a:lnTo>
                  <a:lnTo>
                    <a:pt x="485" y="1028"/>
                  </a:lnTo>
                  <a:lnTo>
                    <a:pt x="483" y="1028"/>
                  </a:lnTo>
                  <a:lnTo>
                    <a:pt x="483" y="1030"/>
                  </a:lnTo>
                  <a:lnTo>
                    <a:pt x="481" y="1030"/>
                  </a:lnTo>
                  <a:lnTo>
                    <a:pt x="481" y="1032"/>
                  </a:lnTo>
                  <a:lnTo>
                    <a:pt x="479" y="1032"/>
                  </a:lnTo>
                  <a:lnTo>
                    <a:pt x="479" y="1030"/>
                  </a:lnTo>
                  <a:lnTo>
                    <a:pt x="479" y="1028"/>
                  </a:lnTo>
                  <a:lnTo>
                    <a:pt x="477" y="1028"/>
                  </a:lnTo>
                  <a:lnTo>
                    <a:pt x="477" y="1030"/>
                  </a:lnTo>
                  <a:lnTo>
                    <a:pt x="477" y="1032"/>
                  </a:lnTo>
                  <a:lnTo>
                    <a:pt x="475" y="1032"/>
                  </a:lnTo>
                  <a:lnTo>
                    <a:pt x="473" y="1032"/>
                  </a:lnTo>
                  <a:lnTo>
                    <a:pt x="471" y="1032"/>
                  </a:lnTo>
                  <a:lnTo>
                    <a:pt x="469" y="1032"/>
                  </a:lnTo>
                  <a:lnTo>
                    <a:pt x="467" y="1032"/>
                  </a:lnTo>
                  <a:lnTo>
                    <a:pt x="465" y="1034"/>
                  </a:lnTo>
                  <a:lnTo>
                    <a:pt x="463" y="1034"/>
                  </a:lnTo>
                  <a:lnTo>
                    <a:pt x="463" y="1036"/>
                  </a:lnTo>
                  <a:lnTo>
                    <a:pt x="461" y="1036"/>
                  </a:lnTo>
                  <a:lnTo>
                    <a:pt x="461" y="1034"/>
                  </a:lnTo>
                  <a:lnTo>
                    <a:pt x="461" y="1032"/>
                  </a:lnTo>
                  <a:lnTo>
                    <a:pt x="461" y="1030"/>
                  </a:lnTo>
                  <a:lnTo>
                    <a:pt x="459" y="1030"/>
                  </a:lnTo>
                  <a:lnTo>
                    <a:pt x="457" y="1030"/>
                  </a:lnTo>
                  <a:lnTo>
                    <a:pt x="457" y="1032"/>
                  </a:lnTo>
                  <a:lnTo>
                    <a:pt x="455" y="1032"/>
                  </a:lnTo>
                  <a:lnTo>
                    <a:pt x="455" y="1034"/>
                  </a:lnTo>
                  <a:lnTo>
                    <a:pt x="453" y="1034"/>
                  </a:lnTo>
                  <a:lnTo>
                    <a:pt x="453" y="1036"/>
                  </a:lnTo>
                  <a:lnTo>
                    <a:pt x="451" y="1036"/>
                  </a:lnTo>
                  <a:lnTo>
                    <a:pt x="451" y="1038"/>
                  </a:lnTo>
                  <a:lnTo>
                    <a:pt x="449" y="1038"/>
                  </a:lnTo>
                  <a:lnTo>
                    <a:pt x="447" y="1040"/>
                  </a:lnTo>
                  <a:lnTo>
                    <a:pt x="447" y="1042"/>
                  </a:lnTo>
                  <a:lnTo>
                    <a:pt x="445" y="1042"/>
                  </a:lnTo>
                  <a:lnTo>
                    <a:pt x="445" y="1044"/>
                  </a:lnTo>
                  <a:lnTo>
                    <a:pt x="445" y="1046"/>
                  </a:lnTo>
                  <a:lnTo>
                    <a:pt x="445" y="1048"/>
                  </a:lnTo>
                  <a:lnTo>
                    <a:pt x="443" y="1050"/>
                  </a:lnTo>
                  <a:lnTo>
                    <a:pt x="441" y="1050"/>
                  </a:lnTo>
                  <a:lnTo>
                    <a:pt x="439" y="1050"/>
                  </a:lnTo>
                  <a:lnTo>
                    <a:pt x="439" y="1052"/>
                  </a:lnTo>
                  <a:lnTo>
                    <a:pt x="439" y="1054"/>
                  </a:lnTo>
                  <a:lnTo>
                    <a:pt x="437" y="1054"/>
                  </a:lnTo>
                  <a:lnTo>
                    <a:pt x="437" y="1056"/>
                  </a:lnTo>
                  <a:lnTo>
                    <a:pt x="437" y="1058"/>
                  </a:lnTo>
                  <a:lnTo>
                    <a:pt x="435" y="1060"/>
                  </a:lnTo>
                  <a:lnTo>
                    <a:pt x="433" y="1060"/>
                  </a:lnTo>
                  <a:lnTo>
                    <a:pt x="431" y="1060"/>
                  </a:lnTo>
                  <a:lnTo>
                    <a:pt x="429" y="1062"/>
                  </a:lnTo>
                  <a:lnTo>
                    <a:pt x="428" y="1062"/>
                  </a:lnTo>
                  <a:lnTo>
                    <a:pt x="426" y="1062"/>
                  </a:lnTo>
                  <a:lnTo>
                    <a:pt x="426" y="1064"/>
                  </a:lnTo>
                  <a:lnTo>
                    <a:pt x="424" y="1064"/>
                  </a:lnTo>
                  <a:lnTo>
                    <a:pt x="422" y="1066"/>
                  </a:lnTo>
                  <a:lnTo>
                    <a:pt x="420" y="1066"/>
                  </a:lnTo>
                  <a:lnTo>
                    <a:pt x="420" y="1064"/>
                  </a:lnTo>
                  <a:lnTo>
                    <a:pt x="420" y="1066"/>
                  </a:lnTo>
                  <a:lnTo>
                    <a:pt x="418" y="1066"/>
                  </a:lnTo>
                  <a:lnTo>
                    <a:pt x="416" y="1066"/>
                  </a:lnTo>
                  <a:lnTo>
                    <a:pt x="416" y="1068"/>
                  </a:lnTo>
                  <a:lnTo>
                    <a:pt x="416" y="1070"/>
                  </a:lnTo>
                  <a:lnTo>
                    <a:pt x="414" y="1070"/>
                  </a:lnTo>
                  <a:lnTo>
                    <a:pt x="414" y="1072"/>
                  </a:lnTo>
                  <a:lnTo>
                    <a:pt x="412" y="1072"/>
                  </a:lnTo>
                  <a:lnTo>
                    <a:pt x="410" y="1072"/>
                  </a:lnTo>
                  <a:lnTo>
                    <a:pt x="408" y="1072"/>
                  </a:lnTo>
                  <a:lnTo>
                    <a:pt x="406" y="1074"/>
                  </a:lnTo>
                  <a:lnTo>
                    <a:pt x="404" y="1074"/>
                  </a:lnTo>
                  <a:lnTo>
                    <a:pt x="402" y="1074"/>
                  </a:lnTo>
                  <a:lnTo>
                    <a:pt x="402" y="1072"/>
                  </a:lnTo>
                  <a:lnTo>
                    <a:pt x="400" y="1072"/>
                  </a:lnTo>
                  <a:lnTo>
                    <a:pt x="400" y="1070"/>
                  </a:lnTo>
                  <a:lnTo>
                    <a:pt x="398" y="1070"/>
                  </a:lnTo>
                  <a:lnTo>
                    <a:pt x="398" y="1072"/>
                  </a:lnTo>
                  <a:lnTo>
                    <a:pt x="396" y="1072"/>
                  </a:lnTo>
                  <a:lnTo>
                    <a:pt x="394" y="1072"/>
                  </a:lnTo>
                  <a:lnTo>
                    <a:pt x="392" y="1072"/>
                  </a:lnTo>
                  <a:lnTo>
                    <a:pt x="392" y="1070"/>
                  </a:lnTo>
                  <a:lnTo>
                    <a:pt x="390" y="1070"/>
                  </a:lnTo>
                  <a:lnTo>
                    <a:pt x="388" y="1070"/>
                  </a:lnTo>
                  <a:lnTo>
                    <a:pt x="386" y="1070"/>
                  </a:lnTo>
                  <a:lnTo>
                    <a:pt x="386" y="1072"/>
                  </a:lnTo>
                  <a:lnTo>
                    <a:pt x="384" y="1072"/>
                  </a:lnTo>
                  <a:lnTo>
                    <a:pt x="382" y="1072"/>
                  </a:lnTo>
                  <a:lnTo>
                    <a:pt x="382" y="1074"/>
                  </a:lnTo>
                  <a:lnTo>
                    <a:pt x="380" y="1074"/>
                  </a:lnTo>
                  <a:lnTo>
                    <a:pt x="380" y="1076"/>
                  </a:lnTo>
                  <a:lnTo>
                    <a:pt x="378" y="1076"/>
                  </a:lnTo>
                  <a:lnTo>
                    <a:pt x="376" y="1076"/>
                  </a:lnTo>
                  <a:lnTo>
                    <a:pt x="374" y="1076"/>
                  </a:lnTo>
                  <a:lnTo>
                    <a:pt x="372" y="1076"/>
                  </a:lnTo>
                  <a:lnTo>
                    <a:pt x="374" y="1074"/>
                  </a:lnTo>
                  <a:lnTo>
                    <a:pt x="374" y="1072"/>
                  </a:lnTo>
                  <a:lnTo>
                    <a:pt x="372" y="1072"/>
                  </a:lnTo>
                  <a:lnTo>
                    <a:pt x="372" y="1070"/>
                  </a:lnTo>
                  <a:lnTo>
                    <a:pt x="372" y="1068"/>
                  </a:lnTo>
                  <a:lnTo>
                    <a:pt x="370" y="1068"/>
                  </a:lnTo>
                  <a:lnTo>
                    <a:pt x="370" y="1066"/>
                  </a:lnTo>
                  <a:lnTo>
                    <a:pt x="370" y="1064"/>
                  </a:lnTo>
                  <a:lnTo>
                    <a:pt x="372" y="1064"/>
                  </a:lnTo>
                  <a:lnTo>
                    <a:pt x="372" y="1062"/>
                  </a:lnTo>
                  <a:lnTo>
                    <a:pt x="372" y="1060"/>
                  </a:lnTo>
                  <a:lnTo>
                    <a:pt x="374" y="1060"/>
                  </a:lnTo>
                  <a:lnTo>
                    <a:pt x="374" y="1058"/>
                  </a:lnTo>
                  <a:lnTo>
                    <a:pt x="376" y="1058"/>
                  </a:lnTo>
                  <a:lnTo>
                    <a:pt x="376" y="1056"/>
                  </a:lnTo>
                  <a:lnTo>
                    <a:pt x="376" y="1054"/>
                  </a:lnTo>
                  <a:lnTo>
                    <a:pt x="378" y="1052"/>
                  </a:lnTo>
                  <a:lnTo>
                    <a:pt x="380" y="1052"/>
                  </a:lnTo>
                  <a:lnTo>
                    <a:pt x="380" y="1050"/>
                  </a:lnTo>
                  <a:lnTo>
                    <a:pt x="382" y="1050"/>
                  </a:lnTo>
                  <a:lnTo>
                    <a:pt x="382" y="1048"/>
                  </a:lnTo>
                  <a:lnTo>
                    <a:pt x="380" y="1048"/>
                  </a:lnTo>
                  <a:lnTo>
                    <a:pt x="380" y="1046"/>
                  </a:lnTo>
                  <a:lnTo>
                    <a:pt x="378" y="1046"/>
                  </a:lnTo>
                  <a:lnTo>
                    <a:pt x="378" y="1044"/>
                  </a:lnTo>
                  <a:lnTo>
                    <a:pt x="376" y="1044"/>
                  </a:lnTo>
                  <a:lnTo>
                    <a:pt x="376" y="1042"/>
                  </a:lnTo>
                  <a:lnTo>
                    <a:pt x="374" y="1042"/>
                  </a:lnTo>
                  <a:lnTo>
                    <a:pt x="376" y="1040"/>
                  </a:lnTo>
                  <a:lnTo>
                    <a:pt x="376" y="1038"/>
                  </a:lnTo>
                  <a:lnTo>
                    <a:pt x="378" y="1038"/>
                  </a:lnTo>
                  <a:lnTo>
                    <a:pt x="378" y="1036"/>
                  </a:lnTo>
                  <a:lnTo>
                    <a:pt x="378" y="1034"/>
                  </a:lnTo>
                  <a:lnTo>
                    <a:pt x="378" y="1032"/>
                  </a:lnTo>
                  <a:lnTo>
                    <a:pt x="376" y="1032"/>
                  </a:lnTo>
                  <a:lnTo>
                    <a:pt x="378" y="1032"/>
                  </a:lnTo>
                  <a:lnTo>
                    <a:pt x="378" y="1030"/>
                  </a:lnTo>
                  <a:lnTo>
                    <a:pt x="380" y="1028"/>
                  </a:lnTo>
                  <a:lnTo>
                    <a:pt x="380" y="1026"/>
                  </a:lnTo>
                  <a:lnTo>
                    <a:pt x="380" y="1024"/>
                  </a:lnTo>
                  <a:lnTo>
                    <a:pt x="382" y="1024"/>
                  </a:lnTo>
                  <a:lnTo>
                    <a:pt x="382" y="1022"/>
                  </a:lnTo>
                  <a:lnTo>
                    <a:pt x="382" y="1020"/>
                  </a:lnTo>
                  <a:lnTo>
                    <a:pt x="382" y="1019"/>
                  </a:lnTo>
                  <a:lnTo>
                    <a:pt x="382" y="1017"/>
                  </a:lnTo>
                  <a:lnTo>
                    <a:pt x="380" y="1015"/>
                  </a:lnTo>
                  <a:lnTo>
                    <a:pt x="378" y="1013"/>
                  </a:lnTo>
                  <a:lnTo>
                    <a:pt x="376" y="1013"/>
                  </a:lnTo>
                  <a:lnTo>
                    <a:pt x="374" y="1011"/>
                  </a:lnTo>
                  <a:lnTo>
                    <a:pt x="372" y="1009"/>
                  </a:lnTo>
                  <a:lnTo>
                    <a:pt x="370" y="1007"/>
                  </a:lnTo>
                  <a:lnTo>
                    <a:pt x="368" y="1005"/>
                  </a:lnTo>
                  <a:lnTo>
                    <a:pt x="366" y="1005"/>
                  </a:lnTo>
                  <a:lnTo>
                    <a:pt x="364" y="1005"/>
                  </a:lnTo>
                  <a:lnTo>
                    <a:pt x="362" y="1005"/>
                  </a:lnTo>
                  <a:lnTo>
                    <a:pt x="360" y="1005"/>
                  </a:lnTo>
                  <a:lnTo>
                    <a:pt x="360" y="1003"/>
                  </a:lnTo>
                  <a:lnTo>
                    <a:pt x="359" y="1003"/>
                  </a:lnTo>
                  <a:lnTo>
                    <a:pt x="357" y="1001"/>
                  </a:lnTo>
                  <a:lnTo>
                    <a:pt x="355" y="999"/>
                  </a:lnTo>
                  <a:lnTo>
                    <a:pt x="355" y="997"/>
                  </a:lnTo>
                  <a:lnTo>
                    <a:pt x="353" y="995"/>
                  </a:lnTo>
                  <a:lnTo>
                    <a:pt x="351" y="995"/>
                  </a:lnTo>
                  <a:lnTo>
                    <a:pt x="351" y="993"/>
                  </a:lnTo>
                  <a:lnTo>
                    <a:pt x="349" y="993"/>
                  </a:lnTo>
                  <a:lnTo>
                    <a:pt x="349" y="991"/>
                  </a:lnTo>
                  <a:lnTo>
                    <a:pt x="349" y="989"/>
                  </a:lnTo>
                  <a:lnTo>
                    <a:pt x="349" y="987"/>
                  </a:lnTo>
                  <a:lnTo>
                    <a:pt x="349" y="985"/>
                  </a:lnTo>
                  <a:lnTo>
                    <a:pt x="349" y="983"/>
                  </a:lnTo>
                  <a:lnTo>
                    <a:pt x="349" y="981"/>
                  </a:lnTo>
                  <a:lnTo>
                    <a:pt x="347" y="979"/>
                  </a:lnTo>
                  <a:lnTo>
                    <a:pt x="345" y="979"/>
                  </a:lnTo>
                  <a:lnTo>
                    <a:pt x="345" y="977"/>
                  </a:lnTo>
                  <a:lnTo>
                    <a:pt x="343" y="975"/>
                  </a:lnTo>
                  <a:lnTo>
                    <a:pt x="341" y="975"/>
                  </a:lnTo>
                  <a:lnTo>
                    <a:pt x="339" y="975"/>
                  </a:lnTo>
                  <a:lnTo>
                    <a:pt x="337" y="975"/>
                  </a:lnTo>
                  <a:lnTo>
                    <a:pt x="337" y="977"/>
                  </a:lnTo>
                  <a:lnTo>
                    <a:pt x="335" y="977"/>
                  </a:lnTo>
                  <a:lnTo>
                    <a:pt x="333" y="977"/>
                  </a:lnTo>
                  <a:lnTo>
                    <a:pt x="331" y="975"/>
                  </a:lnTo>
                  <a:lnTo>
                    <a:pt x="329" y="975"/>
                  </a:lnTo>
                  <a:lnTo>
                    <a:pt x="327" y="973"/>
                  </a:lnTo>
                  <a:lnTo>
                    <a:pt x="327" y="971"/>
                  </a:lnTo>
                  <a:lnTo>
                    <a:pt x="325" y="969"/>
                  </a:lnTo>
                  <a:lnTo>
                    <a:pt x="323" y="967"/>
                  </a:lnTo>
                  <a:lnTo>
                    <a:pt x="321" y="967"/>
                  </a:lnTo>
                  <a:lnTo>
                    <a:pt x="319" y="965"/>
                  </a:lnTo>
                  <a:lnTo>
                    <a:pt x="317" y="965"/>
                  </a:lnTo>
                  <a:lnTo>
                    <a:pt x="315" y="965"/>
                  </a:lnTo>
                  <a:lnTo>
                    <a:pt x="313" y="967"/>
                  </a:lnTo>
                  <a:lnTo>
                    <a:pt x="311" y="967"/>
                  </a:lnTo>
                  <a:lnTo>
                    <a:pt x="309" y="967"/>
                  </a:lnTo>
                  <a:lnTo>
                    <a:pt x="307" y="967"/>
                  </a:lnTo>
                  <a:lnTo>
                    <a:pt x="307" y="969"/>
                  </a:lnTo>
                  <a:lnTo>
                    <a:pt x="307" y="971"/>
                  </a:lnTo>
                  <a:lnTo>
                    <a:pt x="305" y="971"/>
                  </a:lnTo>
                  <a:lnTo>
                    <a:pt x="305" y="973"/>
                  </a:lnTo>
                  <a:lnTo>
                    <a:pt x="303" y="973"/>
                  </a:lnTo>
                  <a:lnTo>
                    <a:pt x="301" y="975"/>
                  </a:lnTo>
                  <a:lnTo>
                    <a:pt x="301" y="977"/>
                  </a:lnTo>
                  <a:lnTo>
                    <a:pt x="299" y="977"/>
                  </a:lnTo>
                  <a:lnTo>
                    <a:pt x="299" y="979"/>
                  </a:lnTo>
                  <a:lnTo>
                    <a:pt x="299" y="981"/>
                  </a:lnTo>
                  <a:lnTo>
                    <a:pt x="299" y="983"/>
                  </a:lnTo>
                  <a:lnTo>
                    <a:pt x="301" y="985"/>
                  </a:lnTo>
                  <a:lnTo>
                    <a:pt x="301" y="987"/>
                  </a:lnTo>
                  <a:lnTo>
                    <a:pt x="299" y="987"/>
                  </a:lnTo>
                  <a:lnTo>
                    <a:pt x="299" y="989"/>
                  </a:lnTo>
                  <a:lnTo>
                    <a:pt x="299" y="991"/>
                  </a:lnTo>
                  <a:lnTo>
                    <a:pt x="297" y="993"/>
                  </a:lnTo>
                  <a:lnTo>
                    <a:pt x="295" y="995"/>
                  </a:lnTo>
                  <a:lnTo>
                    <a:pt x="295" y="997"/>
                  </a:lnTo>
                  <a:lnTo>
                    <a:pt x="295" y="999"/>
                  </a:lnTo>
                  <a:lnTo>
                    <a:pt x="293" y="1001"/>
                  </a:lnTo>
                  <a:lnTo>
                    <a:pt x="293" y="1003"/>
                  </a:lnTo>
                  <a:lnTo>
                    <a:pt x="295" y="1005"/>
                  </a:lnTo>
                  <a:lnTo>
                    <a:pt x="295" y="1007"/>
                  </a:lnTo>
                  <a:lnTo>
                    <a:pt x="297" y="1007"/>
                  </a:lnTo>
                  <a:lnTo>
                    <a:pt x="297" y="1009"/>
                  </a:lnTo>
                  <a:lnTo>
                    <a:pt x="297" y="1011"/>
                  </a:lnTo>
                  <a:lnTo>
                    <a:pt x="297" y="1013"/>
                  </a:lnTo>
                  <a:lnTo>
                    <a:pt x="297" y="1015"/>
                  </a:lnTo>
                  <a:lnTo>
                    <a:pt x="297" y="1017"/>
                  </a:lnTo>
                  <a:lnTo>
                    <a:pt x="297" y="1019"/>
                  </a:lnTo>
                  <a:lnTo>
                    <a:pt x="297" y="1020"/>
                  </a:lnTo>
                  <a:lnTo>
                    <a:pt x="297" y="1022"/>
                  </a:lnTo>
                  <a:lnTo>
                    <a:pt x="297" y="1024"/>
                  </a:lnTo>
                  <a:lnTo>
                    <a:pt x="295" y="1024"/>
                  </a:lnTo>
                  <a:lnTo>
                    <a:pt x="295" y="1026"/>
                  </a:lnTo>
                  <a:lnTo>
                    <a:pt x="293" y="1026"/>
                  </a:lnTo>
                  <a:lnTo>
                    <a:pt x="291" y="1026"/>
                  </a:lnTo>
                  <a:lnTo>
                    <a:pt x="291" y="1028"/>
                  </a:lnTo>
                  <a:lnTo>
                    <a:pt x="290" y="1028"/>
                  </a:lnTo>
                  <a:lnTo>
                    <a:pt x="290" y="1030"/>
                  </a:lnTo>
                  <a:lnTo>
                    <a:pt x="288" y="1030"/>
                  </a:lnTo>
                  <a:lnTo>
                    <a:pt x="286" y="1030"/>
                  </a:lnTo>
                  <a:lnTo>
                    <a:pt x="284" y="1030"/>
                  </a:lnTo>
                  <a:lnTo>
                    <a:pt x="284" y="1032"/>
                  </a:lnTo>
                  <a:lnTo>
                    <a:pt x="282" y="1032"/>
                  </a:lnTo>
                  <a:lnTo>
                    <a:pt x="282" y="1034"/>
                  </a:lnTo>
                  <a:lnTo>
                    <a:pt x="280" y="1034"/>
                  </a:lnTo>
                  <a:lnTo>
                    <a:pt x="278" y="1032"/>
                  </a:lnTo>
                  <a:lnTo>
                    <a:pt x="278" y="1030"/>
                  </a:lnTo>
                  <a:lnTo>
                    <a:pt x="278" y="1028"/>
                  </a:lnTo>
                  <a:lnTo>
                    <a:pt x="276" y="1028"/>
                  </a:lnTo>
                  <a:lnTo>
                    <a:pt x="274" y="1026"/>
                  </a:lnTo>
                  <a:lnTo>
                    <a:pt x="274" y="1024"/>
                  </a:lnTo>
                  <a:lnTo>
                    <a:pt x="274" y="1022"/>
                  </a:lnTo>
                  <a:lnTo>
                    <a:pt x="276" y="1022"/>
                  </a:lnTo>
                  <a:lnTo>
                    <a:pt x="274" y="1020"/>
                  </a:lnTo>
                  <a:lnTo>
                    <a:pt x="274" y="1019"/>
                  </a:lnTo>
                  <a:lnTo>
                    <a:pt x="274" y="1017"/>
                  </a:lnTo>
                  <a:lnTo>
                    <a:pt x="272" y="1017"/>
                  </a:lnTo>
                  <a:lnTo>
                    <a:pt x="272" y="1015"/>
                  </a:lnTo>
                  <a:lnTo>
                    <a:pt x="272" y="1013"/>
                  </a:lnTo>
                  <a:lnTo>
                    <a:pt x="272" y="1011"/>
                  </a:lnTo>
                  <a:lnTo>
                    <a:pt x="270" y="1011"/>
                  </a:lnTo>
                  <a:lnTo>
                    <a:pt x="270" y="1009"/>
                  </a:lnTo>
                  <a:lnTo>
                    <a:pt x="270" y="1007"/>
                  </a:lnTo>
                  <a:lnTo>
                    <a:pt x="268" y="1005"/>
                  </a:lnTo>
                  <a:lnTo>
                    <a:pt x="268" y="1003"/>
                  </a:lnTo>
                  <a:lnTo>
                    <a:pt x="268" y="1001"/>
                  </a:lnTo>
                  <a:lnTo>
                    <a:pt x="266" y="1001"/>
                  </a:lnTo>
                  <a:lnTo>
                    <a:pt x="266" y="999"/>
                  </a:lnTo>
                  <a:lnTo>
                    <a:pt x="264" y="999"/>
                  </a:lnTo>
                  <a:lnTo>
                    <a:pt x="264" y="997"/>
                  </a:lnTo>
                  <a:lnTo>
                    <a:pt x="262" y="997"/>
                  </a:lnTo>
                  <a:lnTo>
                    <a:pt x="260" y="997"/>
                  </a:lnTo>
                  <a:lnTo>
                    <a:pt x="260" y="995"/>
                  </a:lnTo>
                  <a:lnTo>
                    <a:pt x="260" y="993"/>
                  </a:lnTo>
                  <a:lnTo>
                    <a:pt x="260" y="991"/>
                  </a:lnTo>
                  <a:lnTo>
                    <a:pt x="260" y="989"/>
                  </a:lnTo>
                  <a:lnTo>
                    <a:pt x="262" y="989"/>
                  </a:lnTo>
                  <a:lnTo>
                    <a:pt x="262" y="987"/>
                  </a:lnTo>
                  <a:lnTo>
                    <a:pt x="262" y="985"/>
                  </a:lnTo>
                  <a:lnTo>
                    <a:pt x="260" y="985"/>
                  </a:lnTo>
                  <a:lnTo>
                    <a:pt x="260" y="983"/>
                  </a:lnTo>
                  <a:lnTo>
                    <a:pt x="260" y="981"/>
                  </a:lnTo>
                  <a:lnTo>
                    <a:pt x="262" y="979"/>
                  </a:lnTo>
                  <a:lnTo>
                    <a:pt x="262" y="977"/>
                  </a:lnTo>
                  <a:lnTo>
                    <a:pt x="264" y="977"/>
                  </a:lnTo>
                  <a:lnTo>
                    <a:pt x="264" y="975"/>
                  </a:lnTo>
                  <a:lnTo>
                    <a:pt x="262" y="975"/>
                  </a:lnTo>
                  <a:lnTo>
                    <a:pt x="262" y="973"/>
                  </a:lnTo>
                  <a:lnTo>
                    <a:pt x="264" y="973"/>
                  </a:lnTo>
                  <a:lnTo>
                    <a:pt x="264" y="971"/>
                  </a:lnTo>
                  <a:lnTo>
                    <a:pt x="266" y="971"/>
                  </a:lnTo>
                  <a:lnTo>
                    <a:pt x="266" y="969"/>
                  </a:lnTo>
                  <a:lnTo>
                    <a:pt x="268" y="969"/>
                  </a:lnTo>
                  <a:lnTo>
                    <a:pt x="268" y="967"/>
                  </a:lnTo>
                  <a:lnTo>
                    <a:pt x="270" y="967"/>
                  </a:lnTo>
                  <a:lnTo>
                    <a:pt x="270" y="969"/>
                  </a:lnTo>
                  <a:lnTo>
                    <a:pt x="272" y="971"/>
                  </a:lnTo>
                  <a:lnTo>
                    <a:pt x="272" y="969"/>
                  </a:lnTo>
                  <a:lnTo>
                    <a:pt x="274" y="969"/>
                  </a:lnTo>
                  <a:lnTo>
                    <a:pt x="276" y="969"/>
                  </a:lnTo>
                  <a:lnTo>
                    <a:pt x="278" y="969"/>
                  </a:lnTo>
                  <a:lnTo>
                    <a:pt x="280" y="969"/>
                  </a:lnTo>
                  <a:lnTo>
                    <a:pt x="280" y="971"/>
                  </a:lnTo>
                  <a:lnTo>
                    <a:pt x="282" y="971"/>
                  </a:lnTo>
                  <a:lnTo>
                    <a:pt x="284" y="971"/>
                  </a:lnTo>
                  <a:lnTo>
                    <a:pt x="284" y="969"/>
                  </a:lnTo>
                  <a:lnTo>
                    <a:pt x="284" y="967"/>
                  </a:lnTo>
                  <a:lnTo>
                    <a:pt x="284" y="965"/>
                  </a:lnTo>
                  <a:lnTo>
                    <a:pt x="282" y="965"/>
                  </a:lnTo>
                  <a:lnTo>
                    <a:pt x="282" y="963"/>
                  </a:lnTo>
                  <a:lnTo>
                    <a:pt x="282" y="961"/>
                  </a:lnTo>
                  <a:lnTo>
                    <a:pt x="280" y="961"/>
                  </a:lnTo>
                  <a:lnTo>
                    <a:pt x="280" y="959"/>
                  </a:lnTo>
                  <a:lnTo>
                    <a:pt x="280" y="957"/>
                  </a:lnTo>
                  <a:lnTo>
                    <a:pt x="278" y="957"/>
                  </a:lnTo>
                  <a:lnTo>
                    <a:pt x="278" y="955"/>
                  </a:lnTo>
                  <a:lnTo>
                    <a:pt x="276" y="955"/>
                  </a:lnTo>
                  <a:lnTo>
                    <a:pt x="274" y="955"/>
                  </a:lnTo>
                  <a:lnTo>
                    <a:pt x="272" y="955"/>
                  </a:lnTo>
                  <a:lnTo>
                    <a:pt x="270" y="955"/>
                  </a:lnTo>
                  <a:lnTo>
                    <a:pt x="268" y="955"/>
                  </a:lnTo>
                  <a:lnTo>
                    <a:pt x="266" y="955"/>
                  </a:lnTo>
                  <a:lnTo>
                    <a:pt x="264" y="955"/>
                  </a:lnTo>
                  <a:lnTo>
                    <a:pt x="262" y="955"/>
                  </a:lnTo>
                  <a:lnTo>
                    <a:pt x="260" y="955"/>
                  </a:lnTo>
                  <a:lnTo>
                    <a:pt x="258" y="953"/>
                  </a:lnTo>
                  <a:lnTo>
                    <a:pt x="256" y="953"/>
                  </a:lnTo>
                  <a:lnTo>
                    <a:pt x="254" y="953"/>
                  </a:lnTo>
                  <a:lnTo>
                    <a:pt x="252" y="953"/>
                  </a:lnTo>
                  <a:lnTo>
                    <a:pt x="250" y="953"/>
                  </a:lnTo>
                  <a:lnTo>
                    <a:pt x="248" y="953"/>
                  </a:lnTo>
                  <a:lnTo>
                    <a:pt x="246" y="953"/>
                  </a:lnTo>
                  <a:lnTo>
                    <a:pt x="246" y="955"/>
                  </a:lnTo>
                  <a:lnTo>
                    <a:pt x="248" y="955"/>
                  </a:lnTo>
                  <a:lnTo>
                    <a:pt x="248" y="957"/>
                  </a:lnTo>
                  <a:lnTo>
                    <a:pt x="248" y="959"/>
                  </a:lnTo>
                  <a:lnTo>
                    <a:pt x="248" y="961"/>
                  </a:lnTo>
                  <a:lnTo>
                    <a:pt x="248" y="963"/>
                  </a:lnTo>
                  <a:lnTo>
                    <a:pt x="248" y="965"/>
                  </a:lnTo>
                  <a:lnTo>
                    <a:pt x="248" y="967"/>
                  </a:lnTo>
                  <a:lnTo>
                    <a:pt x="248" y="969"/>
                  </a:lnTo>
                  <a:lnTo>
                    <a:pt x="250" y="969"/>
                  </a:lnTo>
                  <a:lnTo>
                    <a:pt x="246" y="971"/>
                  </a:lnTo>
                  <a:lnTo>
                    <a:pt x="244" y="971"/>
                  </a:lnTo>
                  <a:lnTo>
                    <a:pt x="242" y="969"/>
                  </a:lnTo>
                  <a:lnTo>
                    <a:pt x="240" y="969"/>
                  </a:lnTo>
                  <a:lnTo>
                    <a:pt x="238" y="969"/>
                  </a:lnTo>
                  <a:lnTo>
                    <a:pt x="236" y="969"/>
                  </a:lnTo>
                  <a:lnTo>
                    <a:pt x="234" y="967"/>
                  </a:lnTo>
                  <a:lnTo>
                    <a:pt x="234" y="965"/>
                  </a:lnTo>
                  <a:lnTo>
                    <a:pt x="232" y="963"/>
                  </a:lnTo>
                  <a:lnTo>
                    <a:pt x="232" y="961"/>
                  </a:lnTo>
                  <a:lnTo>
                    <a:pt x="230" y="959"/>
                  </a:lnTo>
                  <a:lnTo>
                    <a:pt x="230" y="957"/>
                  </a:lnTo>
                  <a:lnTo>
                    <a:pt x="230" y="955"/>
                  </a:lnTo>
                  <a:lnTo>
                    <a:pt x="230" y="953"/>
                  </a:lnTo>
                  <a:lnTo>
                    <a:pt x="228" y="953"/>
                  </a:lnTo>
                  <a:lnTo>
                    <a:pt x="228" y="952"/>
                  </a:lnTo>
                  <a:lnTo>
                    <a:pt x="226" y="952"/>
                  </a:lnTo>
                  <a:lnTo>
                    <a:pt x="226" y="950"/>
                  </a:lnTo>
                  <a:lnTo>
                    <a:pt x="224" y="950"/>
                  </a:lnTo>
                  <a:lnTo>
                    <a:pt x="222" y="950"/>
                  </a:lnTo>
                  <a:lnTo>
                    <a:pt x="222" y="948"/>
                  </a:lnTo>
                  <a:lnTo>
                    <a:pt x="221" y="950"/>
                  </a:lnTo>
                  <a:lnTo>
                    <a:pt x="221" y="952"/>
                  </a:lnTo>
                  <a:lnTo>
                    <a:pt x="219" y="953"/>
                  </a:lnTo>
                  <a:lnTo>
                    <a:pt x="219" y="955"/>
                  </a:lnTo>
                  <a:lnTo>
                    <a:pt x="217" y="955"/>
                  </a:lnTo>
                  <a:lnTo>
                    <a:pt x="217" y="957"/>
                  </a:lnTo>
                  <a:lnTo>
                    <a:pt x="215" y="957"/>
                  </a:lnTo>
                  <a:lnTo>
                    <a:pt x="215" y="959"/>
                  </a:lnTo>
                  <a:lnTo>
                    <a:pt x="213" y="959"/>
                  </a:lnTo>
                  <a:lnTo>
                    <a:pt x="213" y="961"/>
                  </a:lnTo>
                  <a:lnTo>
                    <a:pt x="211" y="963"/>
                  </a:lnTo>
                  <a:lnTo>
                    <a:pt x="211" y="965"/>
                  </a:lnTo>
                  <a:lnTo>
                    <a:pt x="209" y="965"/>
                  </a:lnTo>
                  <a:lnTo>
                    <a:pt x="207" y="965"/>
                  </a:lnTo>
                  <a:lnTo>
                    <a:pt x="207" y="963"/>
                  </a:lnTo>
                  <a:lnTo>
                    <a:pt x="205" y="961"/>
                  </a:lnTo>
                  <a:lnTo>
                    <a:pt x="203" y="961"/>
                  </a:lnTo>
                  <a:lnTo>
                    <a:pt x="201" y="961"/>
                  </a:lnTo>
                  <a:lnTo>
                    <a:pt x="199" y="961"/>
                  </a:lnTo>
                  <a:lnTo>
                    <a:pt x="197" y="959"/>
                  </a:lnTo>
                  <a:lnTo>
                    <a:pt x="197" y="957"/>
                  </a:lnTo>
                  <a:lnTo>
                    <a:pt x="195" y="957"/>
                  </a:lnTo>
                  <a:lnTo>
                    <a:pt x="195" y="959"/>
                  </a:lnTo>
                  <a:lnTo>
                    <a:pt x="195" y="961"/>
                  </a:lnTo>
                  <a:lnTo>
                    <a:pt x="193" y="961"/>
                  </a:lnTo>
                  <a:lnTo>
                    <a:pt x="191" y="963"/>
                  </a:lnTo>
                  <a:lnTo>
                    <a:pt x="191" y="965"/>
                  </a:lnTo>
                  <a:lnTo>
                    <a:pt x="189" y="965"/>
                  </a:lnTo>
                  <a:lnTo>
                    <a:pt x="189" y="967"/>
                  </a:lnTo>
                  <a:lnTo>
                    <a:pt x="187" y="967"/>
                  </a:lnTo>
                  <a:lnTo>
                    <a:pt x="187" y="969"/>
                  </a:lnTo>
                  <a:lnTo>
                    <a:pt x="185" y="969"/>
                  </a:lnTo>
                  <a:lnTo>
                    <a:pt x="183" y="971"/>
                  </a:lnTo>
                  <a:lnTo>
                    <a:pt x="181" y="971"/>
                  </a:lnTo>
                  <a:lnTo>
                    <a:pt x="181" y="973"/>
                  </a:lnTo>
                  <a:lnTo>
                    <a:pt x="179" y="973"/>
                  </a:lnTo>
                  <a:lnTo>
                    <a:pt x="179" y="975"/>
                  </a:lnTo>
                  <a:lnTo>
                    <a:pt x="177" y="975"/>
                  </a:lnTo>
                  <a:lnTo>
                    <a:pt x="177" y="977"/>
                  </a:lnTo>
                  <a:lnTo>
                    <a:pt x="175" y="977"/>
                  </a:lnTo>
                  <a:lnTo>
                    <a:pt x="175" y="979"/>
                  </a:lnTo>
                  <a:lnTo>
                    <a:pt x="173" y="981"/>
                  </a:lnTo>
                  <a:lnTo>
                    <a:pt x="173" y="983"/>
                  </a:lnTo>
                  <a:lnTo>
                    <a:pt x="171" y="983"/>
                  </a:lnTo>
                  <a:lnTo>
                    <a:pt x="171" y="985"/>
                  </a:lnTo>
                  <a:lnTo>
                    <a:pt x="169" y="985"/>
                  </a:lnTo>
                  <a:lnTo>
                    <a:pt x="169" y="987"/>
                  </a:lnTo>
                  <a:lnTo>
                    <a:pt x="167" y="989"/>
                  </a:lnTo>
                  <a:lnTo>
                    <a:pt x="167" y="991"/>
                  </a:lnTo>
                  <a:lnTo>
                    <a:pt x="165" y="991"/>
                  </a:lnTo>
                  <a:lnTo>
                    <a:pt x="165" y="993"/>
                  </a:lnTo>
                  <a:lnTo>
                    <a:pt x="163" y="993"/>
                  </a:lnTo>
                  <a:lnTo>
                    <a:pt x="163" y="995"/>
                  </a:lnTo>
                  <a:lnTo>
                    <a:pt x="163" y="997"/>
                  </a:lnTo>
                  <a:lnTo>
                    <a:pt x="161" y="999"/>
                  </a:lnTo>
                  <a:lnTo>
                    <a:pt x="161" y="1001"/>
                  </a:lnTo>
                  <a:lnTo>
                    <a:pt x="161" y="1003"/>
                  </a:lnTo>
                  <a:lnTo>
                    <a:pt x="159" y="1003"/>
                  </a:lnTo>
                  <a:lnTo>
                    <a:pt x="161" y="1003"/>
                  </a:lnTo>
                  <a:lnTo>
                    <a:pt x="159" y="1003"/>
                  </a:lnTo>
                  <a:lnTo>
                    <a:pt x="159" y="1005"/>
                  </a:lnTo>
                  <a:lnTo>
                    <a:pt x="157" y="1007"/>
                  </a:lnTo>
                  <a:lnTo>
                    <a:pt x="157" y="1009"/>
                  </a:lnTo>
                  <a:lnTo>
                    <a:pt x="155" y="1011"/>
                  </a:lnTo>
                  <a:lnTo>
                    <a:pt x="153" y="1011"/>
                  </a:lnTo>
                  <a:lnTo>
                    <a:pt x="153" y="1013"/>
                  </a:lnTo>
                  <a:lnTo>
                    <a:pt x="152" y="1013"/>
                  </a:lnTo>
                  <a:lnTo>
                    <a:pt x="150" y="1013"/>
                  </a:lnTo>
                  <a:lnTo>
                    <a:pt x="150" y="1015"/>
                  </a:lnTo>
                  <a:lnTo>
                    <a:pt x="148" y="1015"/>
                  </a:lnTo>
                  <a:lnTo>
                    <a:pt x="148" y="1017"/>
                  </a:lnTo>
                  <a:lnTo>
                    <a:pt x="146" y="1017"/>
                  </a:lnTo>
                  <a:lnTo>
                    <a:pt x="146" y="1019"/>
                  </a:lnTo>
                  <a:lnTo>
                    <a:pt x="146" y="1020"/>
                  </a:lnTo>
                  <a:lnTo>
                    <a:pt x="144" y="1020"/>
                  </a:lnTo>
                  <a:lnTo>
                    <a:pt x="144" y="1019"/>
                  </a:lnTo>
                  <a:lnTo>
                    <a:pt x="144" y="1017"/>
                  </a:lnTo>
                  <a:lnTo>
                    <a:pt x="142" y="1017"/>
                  </a:lnTo>
                  <a:lnTo>
                    <a:pt x="142" y="1015"/>
                  </a:lnTo>
                  <a:lnTo>
                    <a:pt x="140" y="1015"/>
                  </a:lnTo>
                  <a:lnTo>
                    <a:pt x="140" y="1013"/>
                  </a:lnTo>
                  <a:lnTo>
                    <a:pt x="138" y="1013"/>
                  </a:lnTo>
                  <a:lnTo>
                    <a:pt x="138" y="1011"/>
                  </a:lnTo>
                  <a:lnTo>
                    <a:pt x="136" y="1011"/>
                  </a:lnTo>
                  <a:lnTo>
                    <a:pt x="136" y="1009"/>
                  </a:lnTo>
                  <a:lnTo>
                    <a:pt x="136" y="1007"/>
                  </a:lnTo>
                  <a:lnTo>
                    <a:pt x="134" y="1007"/>
                  </a:lnTo>
                  <a:lnTo>
                    <a:pt x="136" y="1007"/>
                  </a:lnTo>
                  <a:lnTo>
                    <a:pt x="138" y="1007"/>
                  </a:lnTo>
                  <a:lnTo>
                    <a:pt x="138" y="1005"/>
                  </a:lnTo>
                  <a:lnTo>
                    <a:pt x="140" y="1005"/>
                  </a:lnTo>
                  <a:lnTo>
                    <a:pt x="142" y="1005"/>
                  </a:lnTo>
                  <a:lnTo>
                    <a:pt x="142" y="1003"/>
                  </a:lnTo>
                  <a:lnTo>
                    <a:pt x="144" y="1003"/>
                  </a:lnTo>
                  <a:lnTo>
                    <a:pt x="144" y="1001"/>
                  </a:lnTo>
                  <a:lnTo>
                    <a:pt x="144" y="999"/>
                  </a:lnTo>
                  <a:lnTo>
                    <a:pt x="142" y="999"/>
                  </a:lnTo>
                  <a:lnTo>
                    <a:pt x="142" y="997"/>
                  </a:lnTo>
                  <a:lnTo>
                    <a:pt x="142" y="995"/>
                  </a:lnTo>
                  <a:lnTo>
                    <a:pt x="142" y="993"/>
                  </a:lnTo>
                  <a:lnTo>
                    <a:pt x="140" y="993"/>
                  </a:lnTo>
                  <a:lnTo>
                    <a:pt x="140" y="991"/>
                  </a:lnTo>
                  <a:lnTo>
                    <a:pt x="138" y="991"/>
                  </a:lnTo>
                  <a:lnTo>
                    <a:pt x="138" y="989"/>
                  </a:lnTo>
                  <a:lnTo>
                    <a:pt x="138" y="987"/>
                  </a:lnTo>
                  <a:lnTo>
                    <a:pt x="136" y="987"/>
                  </a:lnTo>
                  <a:lnTo>
                    <a:pt x="136" y="985"/>
                  </a:lnTo>
                  <a:lnTo>
                    <a:pt x="136" y="983"/>
                  </a:lnTo>
                  <a:lnTo>
                    <a:pt x="136" y="981"/>
                  </a:lnTo>
                  <a:lnTo>
                    <a:pt x="134" y="981"/>
                  </a:lnTo>
                  <a:lnTo>
                    <a:pt x="132" y="981"/>
                  </a:lnTo>
                  <a:lnTo>
                    <a:pt x="132" y="983"/>
                  </a:lnTo>
                  <a:lnTo>
                    <a:pt x="130" y="983"/>
                  </a:lnTo>
                  <a:lnTo>
                    <a:pt x="130" y="985"/>
                  </a:lnTo>
                  <a:lnTo>
                    <a:pt x="128" y="985"/>
                  </a:lnTo>
                  <a:lnTo>
                    <a:pt x="126" y="987"/>
                  </a:lnTo>
                  <a:lnTo>
                    <a:pt x="124" y="987"/>
                  </a:lnTo>
                  <a:lnTo>
                    <a:pt x="122" y="987"/>
                  </a:lnTo>
                  <a:lnTo>
                    <a:pt x="120" y="987"/>
                  </a:lnTo>
                  <a:lnTo>
                    <a:pt x="120" y="989"/>
                  </a:lnTo>
                  <a:lnTo>
                    <a:pt x="118" y="989"/>
                  </a:lnTo>
                  <a:lnTo>
                    <a:pt x="116" y="989"/>
                  </a:lnTo>
                  <a:lnTo>
                    <a:pt x="114" y="989"/>
                  </a:lnTo>
                  <a:lnTo>
                    <a:pt x="112" y="989"/>
                  </a:lnTo>
                  <a:lnTo>
                    <a:pt x="112" y="987"/>
                  </a:lnTo>
                  <a:lnTo>
                    <a:pt x="110" y="987"/>
                  </a:lnTo>
                  <a:lnTo>
                    <a:pt x="110" y="985"/>
                  </a:lnTo>
                  <a:lnTo>
                    <a:pt x="110" y="983"/>
                  </a:lnTo>
                  <a:lnTo>
                    <a:pt x="108" y="983"/>
                  </a:lnTo>
                  <a:lnTo>
                    <a:pt x="108" y="981"/>
                  </a:lnTo>
                  <a:lnTo>
                    <a:pt x="108" y="979"/>
                  </a:lnTo>
                  <a:lnTo>
                    <a:pt x="108" y="977"/>
                  </a:lnTo>
                  <a:lnTo>
                    <a:pt x="106" y="977"/>
                  </a:lnTo>
                  <a:lnTo>
                    <a:pt x="106" y="975"/>
                  </a:lnTo>
                  <a:lnTo>
                    <a:pt x="104" y="975"/>
                  </a:lnTo>
                  <a:lnTo>
                    <a:pt x="104" y="973"/>
                  </a:lnTo>
                  <a:lnTo>
                    <a:pt x="102" y="973"/>
                  </a:lnTo>
                  <a:lnTo>
                    <a:pt x="102" y="971"/>
                  </a:lnTo>
                  <a:lnTo>
                    <a:pt x="100" y="971"/>
                  </a:lnTo>
                  <a:lnTo>
                    <a:pt x="98" y="971"/>
                  </a:lnTo>
                  <a:lnTo>
                    <a:pt x="96" y="969"/>
                  </a:lnTo>
                  <a:lnTo>
                    <a:pt x="96" y="967"/>
                  </a:lnTo>
                  <a:lnTo>
                    <a:pt x="94" y="965"/>
                  </a:lnTo>
                  <a:lnTo>
                    <a:pt x="94" y="963"/>
                  </a:lnTo>
                  <a:lnTo>
                    <a:pt x="94" y="961"/>
                  </a:lnTo>
                  <a:lnTo>
                    <a:pt x="94" y="959"/>
                  </a:lnTo>
                  <a:lnTo>
                    <a:pt x="94" y="957"/>
                  </a:lnTo>
                  <a:lnTo>
                    <a:pt x="94" y="955"/>
                  </a:lnTo>
                  <a:lnTo>
                    <a:pt x="94" y="953"/>
                  </a:lnTo>
                  <a:lnTo>
                    <a:pt x="94" y="952"/>
                  </a:lnTo>
                  <a:lnTo>
                    <a:pt x="94" y="950"/>
                  </a:lnTo>
                  <a:lnTo>
                    <a:pt x="94" y="948"/>
                  </a:lnTo>
                  <a:lnTo>
                    <a:pt x="94" y="946"/>
                  </a:lnTo>
                  <a:lnTo>
                    <a:pt x="94" y="944"/>
                  </a:lnTo>
                  <a:lnTo>
                    <a:pt x="94" y="942"/>
                  </a:lnTo>
                  <a:lnTo>
                    <a:pt x="94" y="940"/>
                  </a:lnTo>
                  <a:lnTo>
                    <a:pt x="92" y="940"/>
                  </a:lnTo>
                  <a:lnTo>
                    <a:pt x="94" y="940"/>
                  </a:lnTo>
                  <a:lnTo>
                    <a:pt x="94" y="938"/>
                  </a:lnTo>
                  <a:lnTo>
                    <a:pt x="94" y="936"/>
                  </a:lnTo>
                  <a:lnTo>
                    <a:pt x="92" y="936"/>
                  </a:lnTo>
                  <a:lnTo>
                    <a:pt x="94" y="934"/>
                  </a:lnTo>
                  <a:lnTo>
                    <a:pt x="92" y="934"/>
                  </a:lnTo>
                  <a:lnTo>
                    <a:pt x="92" y="932"/>
                  </a:lnTo>
                  <a:lnTo>
                    <a:pt x="92" y="930"/>
                  </a:lnTo>
                  <a:lnTo>
                    <a:pt x="90" y="930"/>
                  </a:lnTo>
                  <a:lnTo>
                    <a:pt x="92" y="930"/>
                  </a:lnTo>
                  <a:lnTo>
                    <a:pt x="92" y="928"/>
                  </a:lnTo>
                  <a:lnTo>
                    <a:pt x="90" y="928"/>
                  </a:lnTo>
                  <a:lnTo>
                    <a:pt x="90" y="926"/>
                  </a:lnTo>
                  <a:lnTo>
                    <a:pt x="90" y="924"/>
                  </a:lnTo>
                  <a:lnTo>
                    <a:pt x="88" y="924"/>
                  </a:lnTo>
                  <a:lnTo>
                    <a:pt x="88" y="922"/>
                  </a:lnTo>
                  <a:lnTo>
                    <a:pt x="88" y="920"/>
                  </a:lnTo>
                  <a:lnTo>
                    <a:pt x="88" y="918"/>
                  </a:lnTo>
                  <a:lnTo>
                    <a:pt x="88" y="916"/>
                  </a:lnTo>
                  <a:lnTo>
                    <a:pt x="88" y="914"/>
                  </a:lnTo>
                  <a:lnTo>
                    <a:pt x="88" y="912"/>
                  </a:lnTo>
                  <a:lnTo>
                    <a:pt x="88" y="910"/>
                  </a:lnTo>
                  <a:lnTo>
                    <a:pt x="86" y="910"/>
                  </a:lnTo>
                  <a:lnTo>
                    <a:pt x="84" y="910"/>
                  </a:lnTo>
                  <a:lnTo>
                    <a:pt x="83" y="910"/>
                  </a:lnTo>
                  <a:lnTo>
                    <a:pt x="81" y="910"/>
                  </a:lnTo>
                  <a:lnTo>
                    <a:pt x="77" y="910"/>
                  </a:lnTo>
                  <a:lnTo>
                    <a:pt x="75" y="910"/>
                  </a:lnTo>
                  <a:lnTo>
                    <a:pt x="75" y="912"/>
                  </a:lnTo>
                  <a:lnTo>
                    <a:pt x="73" y="912"/>
                  </a:lnTo>
                  <a:lnTo>
                    <a:pt x="73" y="914"/>
                  </a:lnTo>
                  <a:lnTo>
                    <a:pt x="73" y="912"/>
                  </a:lnTo>
                  <a:lnTo>
                    <a:pt x="71" y="912"/>
                  </a:lnTo>
                  <a:lnTo>
                    <a:pt x="69" y="910"/>
                  </a:lnTo>
                  <a:lnTo>
                    <a:pt x="69" y="908"/>
                  </a:lnTo>
                  <a:lnTo>
                    <a:pt x="67" y="908"/>
                  </a:lnTo>
                  <a:lnTo>
                    <a:pt x="67" y="906"/>
                  </a:lnTo>
                  <a:lnTo>
                    <a:pt x="65" y="906"/>
                  </a:lnTo>
                  <a:lnTo>
                    <a:pt x="65" y="904"/>
                  </a:lnTo>
                  <a:lnTo>
                    <a:pt x="63" y="902"/>
                  </a:lnTo>
                  <a:lnTo>
                    <a:pt x="63" y="900"/>
                  </a:lnTo>
                  <a:lnTo>
                    <a:pt x="61" y="900"/>
                  </a:lnTo>
                  <a:lnTo>
                    <a:pt x="61" y="898"/>
                  </a:lnTo>
                  <a:lnTo>
                    <a:pt x="61" y="896"/>
                  </a:lnTo>
                  <a:lnTo>
                    <a:pt x="63" y="894"/>
                  </a:lnTo>
                  <a:lnTo>
                    <a:pt x="63" y="892"/>
                  </a:lnTo>
                  <a:lnTo>
                    <a:pt x="63" y="890"/>
                  </a:lnTo>
                  <a:lnTo>
                    <a:pt x="63" y="888"/>
                  </a:lnTo>
                  <a:lnTo>
                    <a:pt x="63" y="886"/>
                  </a:lnTo>
                  <a:lnTo>
                    <a:pt x="63" y="885"/>
                  </a:lnTo>
                  <a:lnTo>
                    <a:pt x="63" y="883"/>
                  </a:lnTo>
                  <a:lnTo>
                    <a:pt x="63" y="881"/>
                  </a:lnTo>
                  <a:lnTo>
                    <a:pt x="63" y="879"/>
                  </a:lnTo>
                  <a:lnTo>
                    <a:pt x="63" y="877"/>
                  </a:lnTo>
                  <a:lnTo>
                    <a:pt x="63" y="875"/>
                  </a:lnTo>
                  <a:lnTo>
                    <a:pt x="63" y="873"/>
                  </a:lnTo>
                  <a:lnTo>
                    <a:pt x="61" y="871"/>
                  </a:lnTo>
                  <a:lnTo>
                    <a:pt x="61" y="869"/>
                  </a:lnTo>
                  <a:lnTo>
                    <a:pt x="59" y="869"/>
                  </a:lnTo>
                  <a:lnTo>
                    <a:pt x="59" y="867"/>
                  </a:lnTo>
                  <a:lnTo>
                    <a:pt x="57" y="867"/>
                  </a:lnTo>
                  <a:lnTo>
                    <a:pt x="57" y="865"/>
                  </a:lnTo>
                  <a:lnTo>
                    <a:pt x="55" y="865"/>
                  </a:lnTo>
                  <a:lnTo>
                    <a:pt x="53" y="865"/>
                  </a:lnTo>
                  <a:lnTo>
                    <a:pt x="51" y="865"/>
                  </a:lnTo>
                  <a:lnTo>
                    <a:pt x="49" y="865"/>
                  </a:lnTo>
                  <a:lnTo>
                    <a:pt x="47" y="865"/>
                  </a:lnTo>
                  <a:lnTo>
                    <a:pt x="45" y="865"/>
                  </a:lnTo>
                  <a:lnTo>
                    <a:pt x="45" y="863"/>
                  </a:lnTo>
                  <a:lnTo>
                    <a:pt x="43" y="863"/>
                  </a:lnTo>
                  <a:lnTo>
                    <a:pt x="41" y="863"/>
                  </a:lnTo>
                  <a:lnTo>
                    <a:pt x="41" y="861"/>
                  </a:lnTo>
                  <a:lnTo>
                    <a:pt x="39" y="861"/>
                  </a:lnTo>
                  <a:lnTo>
                    <a:pt x="39" y="859"/>
                  </a:lnTo>
                  <a:lnTo>
                    <a:pt x="41" y="859"/>
                  </a:lnTo>
                  <a:lnTo>
                    <a:pt x="39" y="859"/>
                  </a:lnTo>
                  <a:lnTo>
                    <a:pt x="39" y="857"/>
                  </a:lnTo>
                  <a:lnTo>
                    <a:pt x="39" y="855"/>
                  </a:lnTo>
                  <a:lnTo>
                    <a:pt x="37" y="855"/>
                  </a:lnTo>
                  <a:lnTo>
                    <a:pt x="35" y="855"/>
                  </a:lnTo>
                  <a:lnTo>
                    <a:pt x="35" y="853"/>
                  </a:lnTo>
                  <a:lnTo>
                    <a:pt x="33" y="853"/>
                  </a:lnTo>
                  <a:lnTo>
                    <a:pt x="33" y="855"/>
                  </a:lnTo>
                  <a:lnTo>
                    <a:pt x="31" y="855"/>
                  </a:lnTo>
                  <a:lnTo>
                    <a:pt x="29" y="855"/>
                  </a:lnTo>
                  <a:lnTo>
                    <a:pt x="29" y="853"/>
                  </a:lnTo>
                  <a:lnTo>
                    <a:pt x="27" y="853"/>
                  </a:lnTo>
                  <a:lnTo>
                    <a:pt x="25" y="853"/>
                  </a:lnTo>
                  <a:lnTo>
                    <a:pt x="25" y="851"/>
                  </a:lnTo>
                  <a:lnTo>
                    <a:pt x="23" y="851"/>
                  </a:lnTo>
                  <a:lnTo>
                    <a:pt x="21" y="851"/>
                  </a:lnTo>
                  <a:lnTo>
                    <a:pt x="21" y="849"/>
                  </a:lnTo>
                  <a:lnTo>
                    <a:pt x="19" y="849"/>
                  </a:lnTo>
                  <a:lnTo>
                    <a:pt x="17" y="849"/>
                  </a:lnTo>
                  <a:lnTo>
                    <a:pt x="15" y="847"/>
                  </a:lnTo>
                  <a:lnTo>
                    <a:pt x="14" y="847"/>
                  </a:lnTo>
                  <a:lnTo>
                    <a:pt x="12" y="847"/>
                  </a:lnTo>
                  <a:lnTo>
                    <a:pt x="10" y="845"/>
                  </a:lnTo>
                  <a:lnTo>
                    <a:pt x="8" y="845"/>
                  </a:lnTo>
                  <a:lnTo>
                    <a:pt x="8" y="843"/>
                  </a:lnTo>
                  <a:lnTo>
                    <a:pt x="6" y="843"/>
                  </a:lnTo>
                  <a:lnTo>
                    <a:pt x="6" y="841"/>
                  </a:lnTo>
                  <a:lnTo>
                    <a:pt x="4" y="841"/>
                  </a:lnTo>
                  <a:lnTo>
                    <a:pt x="4" y="839"/>
                  </a:lnTo>
                  <a:lnTo>
                    <a:pt x="2" y="839"/>
                  </a:lnTo>
                  <a:lnTo>
                    <a:pt x="0" y="839"/>
                  </a:lnTo>
                  <a:lnTo>
                    <a:pt x="0" y="837"/>
                  </a:lnTo>
                  <a:lnTo>
                    <a:pt x="2" y="837"/>
                  </a:lnTo>
                  <a:lnTo>
                    <a:pt x="2" y="835"/>
                  </a:lnTo>
                  <a:lnTo>
                    <a:pt x="2" y="833"/>
                  </a:lnTo>
                  <a:lnTo>
                    <a:pt x="0" y="833"/>
                  </a:lnTo>
                  <a:lnTo>
                    <a:pt x="0" y="831"/>
                  </a:lnTo>
                  <a:lnTo>
                    <a:pt x="0" y="829"/>
                  </a:lnTo>
                  <a:lnTo>
                    <a:pt x="0" y="827"/>
                  </a:lnTo>
                  <a:lnTo>
                    <a:pt x="2" y="827"/>
                  </a:lnTo>
                  <a:lnTo>
                    <a:pt x="2" y="825"/>
                  </a:lnTo>
                  <a:lnTo>
                    <a:pt x="2" y="823"/>
                  </a:lnTo>
                  <a:lnTo>
                    <a:pt x="4" y="823"/>
                  </a:lnTo>
                  <a:lnTo>
                    <a:pt x="6" y="823"/>
                  </a:lnTo>
                  <a:lnTo>
                    <a:pt x="6" y="821"/>
                  </a:lnTo>
                  <a:lnTo>
                    <a:pt x="8" y="821"/>
                  </a:lnTo>
                  <a:lnTo>
                    <a:pt x="10" y="821"/>
                  </a:lnTo>
                  <a:lnTo>
                    <a:pt x="10" y="819"/>
                  </a:lnTo>
                  <a:lnTo>
                    <a:pt x="12" y="819"/>
                  </a:lnTo>
                  <a:lnTo>
                    <a:pt x="12" y="818"/>
                  </a:lnTo>
                  <a:lnTo>
                    <a:pt x="14" y="818"/>
                  </a:lnTo>
                  <a:lnTo>
                    <a:pt x="14" y="816"/>
                  </a:lnTo>
                  <a:lnTo>
                    <a:pt x="15" y="816"/>
                  </a:lnTo>
                  <a:lnTo>
                    <a:pt x="15" y="814"/>
                  </a:lnTo>
                  <a:lnTo>
                    <a:pt x="15" y="812"/>
                  </a:lnTo>
                  <a:lnTo>
                    <a:pt x="15" y="810"/>
                  </a:lnTo>
                  <a:lnTo>
                    <a:pt x="17" y="810"/>
                  </a:lnTo>
                  <a:lnTo>
                    <a:pt x="17" y="808"/>
                  </a:lnTo>
                  <a:lnTo>
                    <a:pt x="19" y="808"/>
                  </a:lnTo>
                  <a:lnTo>
                    <a:pt x="19" y="806"/>
                  </a:lnTo>
                  <a:lnTo>
                    <a:pt x="21" y="806"/>
                  </a:lnTo>
                  <a:lnTo>
                    <a:pt x="21" y="804"/>
                  </a:lnTo>
                  <a:lnTo>
                    <a:pt x="23" y="804"/>
                  </a:lnTo>
                  <a:lnTo>
                    <a:pt x="23" y="802"/>
                  </a:lnTo>
                  <a:lnTo>
                    <a:pt x="25" y="802"/>
                  </a:lnTo>
                  <a:lnTo>
                    <a:pt x="25" y="800"/>
                  </a:lnTo>
                  <a:lnTo>
                    <a:pt x="27" y="798"/>
                  </a:lnTo>
                  <a:lnTo>
                    <a:pt x="27" y="796"/>
                  </a:lnTo>
                  <a:lnTo>
                    <a:pt x="29" y="796"/>
                  </a:lnTo>
                  <a:lnTo>
                    <a:pt x="29" y="794"/>
                  </a:lnTo>
                  <a:lnTo>
                    <a:pt x="29" y="792"/>
                  </a:lnTo>
                  <a:lnTo>
                    <a:pt x="29" y="790"/>
                  </a:lnTo>
                  <a:lnTo>
                    <a:pt x="31" y="790"/>
                  </a:lnTo>
                  <a:lnTo>
                    <a:pt x="31" y="788"/>
                  </a:lnTo>
                  <a:lnTo>
                    <a:pt x="31" y="786"/>
                  </a:lnTo>
                  <a:lnTo>
                    <a:pt x="31" y="784"/>
                  </a:lnTo>
                  <a:lnTo>
                    <a:pt x="31" y="782"/>
                  </a:lnTo>
                  <a:lnTo>
                    <a:pt x="33" y="782"/>
                  </a:lnTo>
                  <a:lnTo>
                    <a:pt x="33" y="780"/>
                  </a:lnTo>
                  <a:lnTo>
                    <a:pt x="35" y="780"/>
                  </a:lnTo>
                  <a:lnTo>
                    <a:pt x="35" y="778"/>
                  </a:lnTo>
                  <a:lnTo>
                    <a:pt x="37" y="778"/>
                  </a:lnTo>
                  <a:lnTo>
                    <a:pt x="37" y="776"/>
                  </a:lnTo>
                  <a:lnTo>
                    <a:pt x="37" y="774"/>
                  </a:lnTo>
                  <a:lnTo>
                    <a:pt x="39" y="774"/>
                  </a:lnTo>
                  <a:lnTo>
                    <a:pt x="41" y="772"/>
                  </a:lnTo>
                  <a:lnTo>
                    <a:pt x="43" y="770"/>
                  </a:lnTo>
                  <a:lnTo>
                    <a:pt x="45" y="770"/>
                  </a:lnTo>
                  <a:lnTo>
                    <a:pt x="45" y="768"/>
                  </a:lnTo>
                  <a:lnTo>
                    <a:pt x="47" y="768"/>
                  </a:lnTo>
                  <a:lnTo>
                    <a:pt x="47" y="766"/>
                  </a:lnTo>
                  <a:lnTo>
                    <a:pt x="49" y="766"/>
                  </a:lnTo>
                  <a:lnTo>
                    <a:pt x="49" y="764"/>
                  </a:lnTo>
                  <a:lnTo>
                    <a:pt x="49" y="762"/>
                  </a:lnTo>
                  <a:lnTo>
                    <a:pt x="49" y="760"/>
                  </a:lnTo>
                  <a:lnTo>
                    <a:pt x="47" y="758"/>
                  </a:lnTo>
                  <a:lnTo>
                    <a:pt x="47" y="756"/>
                  </a:lnTo>
                  <a:lnTo>
                    <a:pt x="49" y="756"/>
                  </a:lnTo>
                  <a:lnTo>
                    <a:pt x="49" y="754"/>
                  </a:lnTo>
                  <a:lnTo>
                    <a:pt x="51" y="754"/>
                  </a:lnTo>
                  <a:lnTo>
                    <a:pt x="51" y="752"/>
                  </a:lnTo>
                  <a:lnTo>
                    <a:pt x="51" y="751"/>
                  </a:lnTo>
                  <a:lnTo>
                    <a:pt x="51" y="749"/>
                  </a:lnTo>
                  <a:lnTo>
                    <a:pt x="53" y="749"/>
                  </a:lnTo>
                  <a:lnTo>
                    <a:pt x="53" y="747"/>
                  </a:lnTo>
                  <a:lnTo>
                    <a:pt x="55" y="747"/>
                  </a:lnTo>
                  <a:lnTo>
                    <a:pt x="57" y="747"/>
                  </a:lnTo>
                  <a:lnTo>
                    <a:pt x="59" y="747"/>
                  </a:lnTo>
                  <a:lnTo>
                    <a:pt x="61" y="747"/>
                  </a:lnTo>
                  <a:lnTo>
                    <a:pt x="63" y="747"/>
                  </a:lnTo>
                  <a:lnTo>
                    <a:pt x="63" y="745"/>
                  </a:lnTo>
                  <a:lnTo>
                    <a:pt x="65" y="745"/>
                  </a:lnTo>
                  <a:lnTo>
                    <a:pt x="65" y="743"/>
                  </a:lnTo>
                  <a:lnTo>
                    <a:pt x="65" y="741"/>
                  </a:lnTo>
                  <a:lnTo>
                    <a:pt x="67" y="741"/>
                  </a:lnTo>
                  <a:lnTo>
                    <a:pt x="69" y="741"/>
                  </a:lnTo>
                  <a:lnTo>
                    <a:pt x="71" y="741"/>
                  </a:lnTo>
                  <a:lnTo>
                    <a:pt x="71" y="739"/>
                  </a:lnTo>
                  <a:lnTo>
                    <a:pt x="73" y="739"/>
                  </a:lnTo>
                  <a:lnTo>
                    <a:pt x="75" y="739"/>
                  </a:lnTo>
                  <a:lnTo>
                    <a:pt x="77" y="739"/>
                  </a:lnTo>
                  <a:lnTo>
                    <a:pt x="79" y="739"/>
                  </a:lnTo>
                  <a:lnTo>
                    <a:pt x="79" y="737"/>
                  </a:lnTo>
                  <a:lnTo>
                    <a:pt x="81" y="737"/>
                  </a:lnTo>
                  <a:lnTo>
                    <a:pt x="83" y="737"/>
                  </a:lnTo>
                  <a:lnTo>
                    <a:pt x="83" y="735"/>
                  </a:lnTo>
                  <a:lnTo>
                    <a:pt x="84" y="737"/>
                  </a:lnTo>
                  <a:lnTo>
                    <a:pt x="84" y="735"/>
                  </a:lnTo>
                  <a:lnTo>
                    <a:pt x="86" y="735"/>
                  </a:lnTo>
                  <a:lnTo>
                    <a:pt x="88" y="735"/>
                  </a:lnTo>
                  <a:lnTo>
                    <a:pt x="88" y="733"/>
                  </a:lnTo>
                  <a:lnTo>
                    <a:pt x="88" y="731"/>
                  </a:lnTo>
                  <a:lnTo>
                    <a:pt x="90" y="731"/>
                  </a:lnTo>
                  <a:lnTo>
                    <a:pt x="92" y="731"/>
                  </a:lnTo>
                  <a:lnTo>
                    <a:pt x="92" y="729"/>
                  </a:lnTo>
                  <a:lnTo>
                    <a:pt x="94" y="727"/>
                  </a:lnTo>
                  <a:lnTo>
                    <a:pt x="96" y="727"/>
                  </a:lnTo>
                  <a:lnTo>
                    <a:pt x="96" y="725"/>
                  </a:lnTo>
                  <a:lnTo>
                    <a:pt x="94" y="725"/>
                  </a:lnTo>
                  <a:lnTo>
                    <a:pt x="96" y="725"/>
                  </a:lnTo>
                  <a:lnTo>
                    <a:pt x="98" y="725"/>
                  </a:lnTo>
                  <a:lnTo>
                    <a:pt x="98" y="723"/>
                  </a:lnTo>
                  <a:lnTo>
                    <a:pt x="100" y="723"/>
                  </a:lnTo>
                  <a:lnTo>
                    <a:pt x="102" y="721"/>
                  </a:lnTo>
                  <a:lnTo>
                    <a:pt x="104" y="721"/>
                  </a:lnTo>
                  <a:lnTo>
                    <a:pt x="104" y="719"/>
                  </a:lnTo>
                  <a:lnTo>
                    <a:pt x="106" y="719"/>
                  </a:lnTo>
                  <a:lnTo>
                    <a:pt x="108" y="719"/>
                  </a:lnTo>
                  <a:lnTo>
                    <a:pt x="110" y="719"/>
                  </a:lnTo>
                  <a:lnTo>
                    <a:pt x="112" y="719"/>
                  </a:lnTo>
                  <a:lnTo>
                    <a:pt x="114" y="719"/>
                  </a:lnTo>
                  <a:lnTo>
                    <a:pt x="114" y="717"/>
                  </a:lnTo>
                  <a:lnTo>
                    <a:pt x="116" y="717"/>
                  </a:lnTo>
                  <a:lnTo>
                    <a:pt x="118" y="717"/>
                  </a:lnTo>
                  <a:lnTo>
                    <a:pt x="120" y="717"/>
                  </a:lnTo>
                  <a:lnTo>
                    <a:pt x="120" y="719"/>
                  </a:lnTo>
                  <a:lnTo>
                    <a:pt x="122" y="719"/>
                  </a:lnTo>
                  <a:lnTo>
                    <a:pt x="124" y="719"/>
                  </a:lnTo>
                  <a:lnTo>
                    <a:pt x="126" y="719"/>
                  </a:lnTo>
                  <a:lnTo>
                    <a:pt x="128" y="719"/>
                  </a:lnTo>
                  <a:lnTo>
                    <a:pt x="128" y="717"/>
                  </a:lnTo>
                  <a:lnTo>
                    <a:pt x="130" y="717"/>
                  </a:lnTo>
                  <a:lnTo>
                    <a:pt x="130" y="715"/>
                  </a:lnTo>
                  <a:lnTo>
                    <a:pt x="130" y="713"/>
                  </a:lnTo>
                  <a:lnTo>
                    <a:pt x="132" y="713"/>
                  </a:lnTo>
                  <a:lnTo>
                    <a:pt x="132" y="711"/>
                  </a:lnTo>
                  <a:lnTo>
                    <a:pt x="134" y="711"/>
                  </a:lnTo>
                  <a:lnTo>
                    <a:pt x="134" y="709"/>
                  </a:lnTo>
                  <a:lnTo>
                    <a:pt x="134" y="707"/>
                  </a:lnTo>
                  <a:lnTo>
                    <a:pt x="136" y="707"/>
                  </a:lnTo>
                  <a:lnTo>
                    <a:pt x="136" y="705"/>
                  </a:lnTo>
                  <a:lnTo>
                    <a:pt x="136" y="703"/>
                  </a:lnTo>
                  <a:lnTo>
                    <a:pt x="138" y="703"/>
                  </a:lnTo>
                  <a:lnTo>
                    <a:pt x="138" y="701"/>
                  </a:lnTo>
                  <a:lnTo>
                    <a:pt x="138" y="699"/>
                  </a:lnTo>
                  <a:lnTo>
                    <a:pt x="140" y="699"/>
                  </a:lnTo>
                  <a:lnTo>
                    <a:pt x="142" y="699"/>
                  </a:lnTo>
                  <a:lnTo>
                    <a:pt x="142" y="697"/>
                  </a:lnTo>
                  <a:lnTo>
                    <a:pt x="144" y="697"/>
                  </a:lnTo>
                  <a:lnTo>
                    <a:pt x="146" y="697"/>
                  </a:lnTo>
                  <a:lnTo>
                    <a:pt x="146" y="695"/>
                  </a:lnTo>
                  <a:lnTo>
                    <a:pt x="148" y="695"/>
                  </a:lnTo>
                  <a:lnTo>
                    <a:pt x="148" y="693"/>
                  </a:lnTo>
                  <a:lnTo>
                    <a:pt x="150" y="693"/>
                  </a:lnTo>
                  <a:lnTo>
                    <a:pt x="150" y="691"/>
                  </a:lnTo>
                  <a:lnTo>
                    <a:pt x="152" y="691"/>
                  </a:lnTo>
                  <a:lnTo>
                    <a:pt x="152" y="689"/>
                  </a:lnTo>
                  <a:lnTo>
                    <a:pt x="153" y="689"/>
                  </a:lnTo>
                  <a:lnTo>
                    <a:pt x="153" y="687"/>
                  </a:lnTo>
                  <a:lnTo>
                    <a:pt x="155" y="687"/>
                  </a:lnTo>
                  <a:lnTo>
                    <a:pt x="157" y="687"/>
                  </a:lnTo>
                  <a:lnTo>
                    <a:pt x="157" y="685"/>
                  </a:lnTo>
                  <a:lnTo>
                    <a:pt x="159" y="685"/>
                  </a:lnTo>
                  <a:lnTo>
                    <a:pt x="159" y="684"/>
                  </a:lnTo>
                  <a:lnTo>
                    <a:pt x="161" y="684"/>
                  </a:lnTo>
                  <a:lnTo>
                    <a:pt x="161" y="682"/>
                  </a:lnTo>
                  <a:lnTo>
                    <a:pt x="163" y="682"/>
                  </a:lnTo>
                  <a:lnTo>
                    <a:pt x="163" y="680"/>
                  </a:lnTo>
                  <a:lnTo>
                    <a:pt x="165" y="680"/>
                  </a:lnTo>
                  <a:lnTo>
                    <a:pt x="165" y="678"/>
                  </a:lnTo>
                  <a:lnTo>
                    <a:pt x="167" y="678"/>
                  </a:lnTo>
                  <a:lnTo>
                    <a:pt x="167" y="676"/>
                  </a:lnTo>
                  <a:lnTo>
                    <a:pt x="169" y="676"/>
                  </a:lnTo>
                  <a:lnTo>
                    <a:pt x="169" y="674"/>
                  </a:lnTo>
                  <a:lnTo>
                    <a:pt x="169" y="672"/>
                  </a:lnTo>
                  <a:lnTo>
                    <a:pt x="171" y="672"/>
                  </a:lnTo>
                  <a:lnTo>
                    <a:pt x="171" y="670"/>
                  </a:lnTo>
                  <a:lnTo>
                    <a:pt x="173" y="670"/>
                  </a:lnTo>
                  <a:lnTo>
                    <a:pt x="175" y="670"/>
                  </a:lnTo>
                  <a:lnTo>
                    <a:pt x="175" y="668"/>
                  </a:lnTo>
                  <a:lnTo>
                    <a:pt x="177" y="668"/>
                  </a:lnTo>
                  <a:lnTo>
                    <a:pt x="177" y="666"/>
                  </a:lnTo>
                  <a:lnTo>
                    <a:pt x="179" y="666"/>
                  </a:lnTo>
                  <a:lnTo>
                    <a:pt x="181" y="666"/>
                  </a:lnTo>
                  <a:lnTo>
                    <a:pt x="181" y="664"/>
                  </a:lnTo>
                  <a:lnTo>
                    <a:pt x="183" y="664"/>
                  </a:lnTo>
                  <a:lnTo>
                    <a:pt x="185" y="664"/>
                  </a:lnTo>
                  <a:lnTo>
                    <a:pt x="185" y="662"/>
                  </a:lnTo>
                  <a:lnTo>
                    <a:pt x="185" y="660"/>
                  </a:lnTo>
                  <a:lnTo>
                    <a:pt x="187" y="660"/>
                  </a:lnTo>
                  <a:lnTo>
                    <a:pt x="187" y="658"/>
                  </a:lnTo>
                  <a:lnTo>
                    <a:pt x="187" y="656"/>
                  </a:lnTo>
                  <a:lnTo>
                    <a:pt x="187" y="654"/>
                  </a:lnTo>
                  <a:lnTo>
                    <a:pt x="187" y="652"/>
                  </a:lnTo>
                  <a:lnTo>
                    <a:pt x="189" y="652"/>
                  </a:lnTo>
                  <a:lnTo>
                    <a:pt x="189" y="650"/>
                  </a:lnTo>
                  <a:lnTo>
                    <a:pt x="187" y="650"/>
                  </a:lnTo>
                  <a:lnTo>
                    <a:pt x="187" y="648"/>
                  </a:lnTo>
                  <a:lnTo>
                    <a:pt x="189" y="648"/>
                  </a:lnTo>
                  <a:lnTo>
                    <a:pt x="189" y="646"/>
                  </a:lnTo>
                  <a:lnTo>
                    <a:pt x="191" y="646"/>
                  </a:lnTo>
                  <a:lnTo>
                    <a:pt x="193" y="646"/>
                  </a:lnTo>
                  <a:lnTo>
                    <a:pt x="193" y="644"/>
                  </a:lnTo>
                  <a:lnTo>
                    <a:pt x="195" y="644"/>
                  </a:lnTo>
                  <a:lnTo>
                    <a:pt x="197" y="644"/>
                  </a:lnTo>
                  <a:lnTo>
                    <a:pt x="199" y="644"/>
                  </a:lnTo>
                  <a:lnTo>
                    <a:pt x="199" y="642"/>
                  </a:lnTo>
                  <a:lnTo>
                    <a:pt x="199" y="640"/>
                  </a:lnTo>
                  <a:lnTo>
                    <a:pt x="201" y="640"/>
                  </a:lnTo>
                  <a:lnTo>
                    <a:pt x="201" y="638"/>
                  </a:lnTo>
                  <a:lnTo>
                    <a:pt x="203" y="638"/>
                  </a:lnTo>
                  <a:lnTo>
                    <a:pt x="205" y="638"/>
                  </a:lnTo>
                  <a:lnTo>
                    <a:pt x="205" y="636"/>
                  </a:lnTo>
                  <a:lnTo>
                    <a:pt x="207" y="636"/>
                  </a:lnTo>
                  <a:lnTo>
                    <a:pt x="207" y="634"/>
                  </a:lnTo>
                  <a:lnTo>
                    <a:pt x="209" y="634"/>
                  </a:lnTo>
                  <a:lnTo>
                    <a:pt x="211" y="634"/>
                  </a:lnTo>
                  <a:lnTo>
                    <a:pt x="211" y="632"/>
                  </a:lnTo>
                  <a:lnTo>
                    <a:pt x="213" y="632"/>
                  </a:lnTo>
                  <a:lnTo>
                    <a:pt x="213" y="630"/>
                  </a:lnTo>
                  <a:lnTo>
                    <a:pt x="213" y="628"/>
                  </a:lnTo>
                  <a:lnTo>
                    <a:pt x="213" y="626"/>
                  </a:lnTo>
                  <a:lnTo>
                    <a:pt x="215" y="626"/>
                  </a:lnTo>
                  <a:lnTo>
                    <a:pt x="215" y="624"/>
                  </a:lnTo>
                  <a:lnTo>
                    <a:pt x="215" y="622"/>
                  </a:lnTo>
                  <a:lnTo>
                    <a:pt x="217" y="622"/>
                  </a:lnTo>
                  <a:lnTo>
                    <a:pt x="219" y="622"/>
                  </a:lnTo>
                  <a:lnTo>
                    <a:pt x="219" y="620"/>
                  </a:lnTo>
                  <a:lnTo>
                    <a:pt x="221" y="620"/>
                  </a:lnTo>
                  <a:lnTo>
                    <a:pt x="221" y="618"/>
                  </a:lnTo>
                  <a:lnTo>
                    <a:pt x="222" y="618"/>
                  </a:lnTo>
                  <a:lnTo>
                    <a:pt x="222" y="616"/>
                  </a:lnTo>
                  <a:lnTo>
                    <a:pt x="224" y="616"/>
                  </a:lnTo>
                  <a:lnTo>
                    <a:pt x="224" y="615"/>
                  </a:lnTo>
                  <a:lnTo>
                    <a:pt x="222" y="613"/>
                  </a:lnTo>
                  <a:lnTo>
                    <a:pt x="222" y="611"/>
                  </a:lnTo>
                  <a:lnTo>
                    <a:pt x="222" y="609"/>
                  </a:lnTo>
                  <a:lnTo>
                    <a:pt x="221" y="609"/>
                  </a:lnTo>
                  <a:lnTo>
                    <a:pt x="221" y="607"/>
                  </a:lnTo>
                  <a:lnTo>
                    <a:pt x="221" y="605"/>
                  </a:lnTo>
                  <a:lnTo>
                    <a:pt x="219" y="605"/>
                  </a:lnTo>
                  <a:lnTo>
                    <a:pt x="219" y="603"/>
                  </a:lnTo>
                  <a:lnTo>
                    <a:pt x="219" y="601"/>
                  </a:lnTo>
                  <a:lnTo>
                    <a:pt x="219" y="599"/>
                  </a:lnTo>
                  <a:lnTo>
                    <a:pt x="219" y="597"/>
                  </a:lnTo>
                  <a:lnTo>
                    <a:pt x="219" y="595"/>
                  </a:lnTo>
                  <a:lnTo>
                    <a:pt x="219" y="593"/>
                  </a:lnTo>
                  <a:lnTo>
                    <a:pt x="219" y="591"/>
                  </a:lnTo>
                  <a:lnTo>
                    <a:pt x="219" y="589"/>
                  </a:lnTo>
                  <a:lnTo>
                    <a:pt x="221" y="589"/>
                  </a:lnTo>
                  <a:lnTo>
                    <a:pt x="221" y="587"/>
                  </a:lnTo>
                  <a:lnTo>
                    <a:pt x="221" y="585"/>
                  </a:lnTo>
                  <a:lnTo>
                    <a:pt x="221" y="583"/>
                  </a:lnTo>
                  <a:lnTo>
                    <a:pt x="222" y="583"/>
                  </a:lnTo>
                  <a:lnTo>
                    <a:pt x="222" y="581"/>
                  </a:lnTo>
                  <a:lnTo>
                    <a:pt x="224" y="581"/>
                  </a:lnTo>
                  <a:lnTo>
                    <a:pt x="224" y="579"/>
                  </a:lnTo>
                  <a:lnTo>
                    <a:pt x="226" y="579"/>
                  </a:lnTo>
                  <a:lnTo>
                    <a:pt x="226" y="577"/>
                  </a:lnTo>
                  <a:lnTo>
                    <a:pt x="228" y="577"/>
                  </a:lnTo>
                  <a:lnTo>
                    <a:pt x="228" y="575"/>
                  </a:lnTo>
                  <a:lnTo>
                    <a:pt x="230" y="575"/>
                  </a:lnTo>
                  <a:lnTo>
                    <a:pt x="230" y="573"/>
                  </a:lnTo>
                  <a:lnTo>
                    <a:pt x="232" y="573"/>
                  </a:lnTo>
                  <a:lnTo>
                    <a:pt x="232" y="571"/>
                  </a:lnTo>
                  <a:lnTo>
                    <a:pt x="234" y="571"/>
                  </a:lnTo>
                  <a:lnTo>
                    <a:pt x="234" y="569"/>
                  </a:lnTo>
                  <a:lnTo>
                    <a:pt x="236" y="569"/>
                  </a:lnTo>
                  <a:lnTo>
                    <a:pt x="236" y="567"/>
                  </a:lnTo>
                  <a:lnTo>
                    <a:pt x="238" y="567"/>
                  </a:lnTo>
                  <a:lnTo>
                    <a:pt x="238" y="565"/>
                  </a:lnTo>
                  <a:lnTo>
                    <a:pt x="240" y="565"/>
                  </a:lnTo>
                  <a:lnTo>
                    <a:pt x="240" y="563"/>
                  </a:lnTo>
                  <a:lnTo>
                    <a:pt x="242" y="563"/>
                  </a:lnTo>
                  <a:lnTo>
                    <a:pt x="242" y="561"/>
                  </a:lnTo>
                  <a:lnTo>
                    <a:pt x="244" y="561"/>
                  </a:lnTo>
                  <a:lnTo>
                    <a:pt x="246" y="561"/>
                  </a:lnTo>
                  <a:lnTo>
                    <a:pt x="246" y="559"/>
                  </a:lnTo>
                  <a:lnTo>
                    <a:pt x="248" y="559"/>
                  </a:lnTo>
                  <a:lnTo>
                    <a:pt x="248" y="561"/>
                  </a:lnTo>
                  <a:lnTo>
                    <a:pt x="250" y="561"/>
                  </a:lnTo>
                  <a:lnTo>
                    <a:pt x="252" y="561"/>
                  </a:lnTo>
                  <a:lnTo>
                    <a:pt x="254" y="561"/>
                  </a:lnTo>
                  <a:lnTo>
                    <a:pt x="256" y="563"/>
                  </a:lnTo>
                  <a:lnTo>
                    <a:pt x="258" y="563"/>
                  </a:lnTo>
                  <a:lnTo>
                    <a:pt x="260" y="563"/>
                  </a:lnTo>
                  <a:lnTo>
                    <a:pt x="260" y="561"/>
                  </a:lnTo>
                  <a:lnTo>
                    <a:pt x="262" y="561"/>
                  </a:lnTo>
                  <a:lnTo>
                    <a:pt x="262" y="559"/>
                  </a:lnTo>
                  <a:lnTo>
                    <a:pt x="264" y="559"/>
                  </a:lnTo>
                  <a:lnTo>
                    <a:pt x="264" y="561"/>
                  </a:lnTo>
                  <a:lnTo>
                    <a:pt x="266" y="561"/>
                  </a:lnTo>
                  <a:lnTo>
                    <a:pt x="264" y="563"/>
                  </a:lnTo>
                  <a:lnTo>
                    <a:pt x="264" y="565"/>
                  </a:lnTo>
                  <a:lnTo>
                    <a:pt x="264" y="567"/>
                  </a:lnTo>
                  <a:lnTo>
                    <a:pt x="264" y="569"/>
                  </a:lnTo>
                  <a:lnTo>
                    <a:pt x="264" y="571"/>
                  </a:lnTo>
                  <a:lnTo>
                    <a:pt x="262" y="571"/>
                  </a:lnTo>
                  <a:lnTo>
                    <a:pt x="262" y="573"/>
                  </a:lnTo>
                  <a:lnTo>
                    <a:pt x="264" y="573"/>
                  </a:lnTo>
                  <a:lnTo>
                    <a:pt x="266" y="573"/>
                  </a:lnTo>
                  <a:lnTo>
                    <a:pt x="268" y="573"/>
                  </a:lnTo>
                  <a:lnTo>
                    <a:pt x="268" y="575"/>
                  </a:lnTo>
                  <a:lnTo>
                    <a:pt x="270" y="575"/>
                  </a:lnTo>
                  <a:lnTo>
                    <a:pt x="270" y="577"/>
                  </a:lnTo>
                  <a:lnTo>
                    <a:pt x="272" y="577"/>
                  </a:lnTo>
                  <a:lnTo>
                    <a:pt x="274" y="577"/>
                  </a:lnTo>
                  <a:lnTo>
                    <a:pt x="274" y="575"/>
                  </a:lnTo>
                  <a:lnTo>
                    <a:pt x="276" y="575"/>
                  </a:lnTo>
                  <a:lnTo>
                    <a:pt x="278" y="575"/>
                  </a:lnTo>
                  <a:lnTo>
                    <a:pt x="280" y="575"/>
                  </a:lnTo>
                  <a:lnTo>
                    <a:pt x="280" y="577"/>
                  </a:lnTo>
                  <a:lnTo>
                    <a:pt x="282" y="577"/>
                  </a:lnTo>
                  <a:lnTo>
                    <a:pt x="284" y="577"/>
                  </a:lnTo>
                  <a:lnTo>
                    <a:pt x="286" y="577"/>
                  </a:lnTo>
                  <a:lnTo>
                    <a:pt x="288" y="577"/>
                  </a:lnTo>
                  <a:lnTo>
                    <a:pt x="288" y="579"/>
                  </a:lnTo>
                  <a:lnTo>
                    <a:pt x="290" y="579"/>
                  </a:lnTo>
                  <a:lnTo>
                    <a:pt x="291" y="579"/>
                  </a:lnTo>
                  <a:lnTo>
                    <a:pt x="293" y="579"/>
                  </a:lnTo>
                  <a:lnTo>
                    <a:pt x="295" y="579"/>
                  </a:lnTo>
                  <a:lnTo>
                    <a:pt x="297" y="579"/>
                  </a:lnTo>
                  <a:lnTo>
                    <a:pt x="297" y="577"/>
                  </a:lnTo>
                  <a:lnTo>
                    <a:pt x="299" y="577"/>
                  </a:lnTo>
                  <a:lnTo>
                    <a:pt x="301" y="577"/>
                  </a:lnTo>
                  <a:lnTo>
                    <a:pt x="303" y="577"/>
                  </a:lnTo>
                  <a:lnTo>
                    <a:pt x="303" y="575"/>
                  </a:lnTo>
                  <a:lnTo>
                    <a:pt x="305" y="575"/>
                  </a:lnTo>
                  <a:lnTo>
                    <a:pt x="307" y="575"/>
                  </a:lnTo>
                  <a:lnTo>
                    <a:pt x="307" y="573"/>
                  </a:lnTo>
                  <a:lnTo>
                    <a:pt x="307" y="571"/>
                  </a:lnTo>
                  <a:lnTo>
                    <a:pt x="307" y="569"/>
                  </a:lnTo>
                  <a:lnTo>
                    <a:pt x="309" y="569"/>
                  </a:lnTo>
                  <a:lnTo>
                    <a:pt x="309" y="567"/>
                  </a:lnTo>
                  <a:lnTo>
                    <a:pt x="309" y="565"/>
                  </a:lnTo>
                  <a:lnTo>
                    <a:pt x="311" y="565"/>
                  </a:lnTo>
                  <a:lnTo>
                    <a:pt x="311" y="563"/>
                  </a:lnTo>
                  <a:lnTo>
                    <a:pt x="311" y="561"/>
                  </a:lnTo>
                  <a:lnTo>
                    <a:pt x="311" y="559"/>
                  </a:lnTo>
                  <a:lnTo>
                    <a:pt x="311" y="557"/>
                  </a:lnTo>
                  <a:lnTo>
                    <a:pt x="311" y="555"/>
                  </a:lnTo>
                  <a:lnTo>
                    <a:pt x="311" y="553"/>
                  </a:lnTo>
                  <a:lnTo>
                    <a:pt x="313" y="553"/>
                  </a:lnTo>
                  <a:lnTo>
                    <a:pt x="313" y="551"/>
                  </a:lnTo>
                  <a:lnTo>
                    <a:pt x="315" y="551"/>
                  </a:lnTo>
                  <a:lnTo>
                    <a:pt x="315" y="549"/>
                  </a:lnTo>
                  <a:lnTo>
                    <a:pt x="317" y="549"/>
                  </a:lnTo>
                  <a:lnTo>
                    <a:pt x="317" y="548"/>
                  </a:lnTo>
                  <a:lnTo>
                    <a:pt x="319" y="548"/>
                  </a:lnTo>
                  <a:lnTo>
                    <a:pt x="319" y="546"/>
                  </a:lnTo>
                  <a:lnTo>
                    <a:pt x="319" y="544"/>
                  </a:lnTo>
                  <a:lnTo>
                    <a:pt x="319" y="542"/>
                  </a:lnTo>
                  <a:lnTo>
                    <a:pt x="321" y="542"/>
                  </a:lnTo>
                  <a:lnTo>
                    <a:pt x="321" y="540"/>
                  </a:lnTo>
                  <a:lnTo>
                    <a:pt x="323" y="540"/>
                  </a:lnTo>
                  <a:lnTo>
                    <a:pt x="325" y="540"/>
                  </a:lnTo>
                  <a:lnTo>
                    <a:pt x="327" y="540"/>
                  </a:lnTo>
                  <a:lnTo>
                    <a:pt x="327" y="538"/>
                  </a:lnTo>
                  <a:lnTo>
                    <a:pt x="327" y="536"/>
                  </a:lnTo>
                  <a:lnTo>
                    <a:pt x="329" y="536"/>
                  </a:lnTo>
                  <a:lnTo>
                    <a:pt x="329" y="534"/>
                  </a:lnTo>
                  <a:lnTo>
                    <a:pt x="329" y="532"/>
                  </a:lnTo>
                  <a:lnTo>
                    <a:pt x="331" y="530"/>
                  </a:lnTo>
                  <a:lnTo>
                    <a:pt x="331" y="528"/>
                  </a:lnTo>
                  <a:lnTo>
                    <a:pt x="333" y="528"/>
                  </a:lnTo>
                  <a:lnTo>
                    <a:pt x="335" y="528"/>
                  </a:lnTo>
                  <a:lnTo>
                    <a:pt x="337" y="528"/>
                  </a:lnTo>
                  <a:lnTo>
                    <a:pt x="337" y="526"/>
                  </a:lnTo>
                  <a:lnTo>
                    <a:pt x="339" y="528"/>
                  </a:lnTo>
                  <a:lnTo>
                    <a:pt x="339" y="526"/>
                  </a:lnTo>
                  <a:lnTo>
                    <a:pt x="341" y="526"/>
                  </a:lnTo>
                  <a:lnTo>
                    <a:pt x="341" y="524"/>
                  </a:lnTo>
                  <a:lnTo>
                    <a:pt x="341" y="522"/>
                  </a:lnTo>
                  <a:lnTo>
                    <a:pt x="341" y="520"/>
                  </a:lnTo>
                  <a:lnTo>
                    <a:pt x="341" y="518"/>
                  </a:lnTo>
                  <a:lnTo>
                    <a:pt x="341" y="516"/>
                  </a:lnTo>
                  <a:lnTo>
                    <a:pt x="343" y="516"/>
                  </a:lnTo>
                  <a:lnTo>
                    <a:pt x="343" y="514"/>
                  </a:lnTo>
                  <a:lnTo>
                    <a:pt x="343" y="512"/>
                  </a:lnTo>
                  <a:lnTo>
                    <a:pt x="345" y="512"/>
                  </a:lnTo>
                  <a:lnTo>
                    <a:pt x="345" y="510"/>
                  </a:lnTo>
                  <a:lnTo>
                    <a:pt x="347" y="510"/>
                  </a:lnTo>
                  <a:lnTo>
                    <a:pt x="349" y="510"/>
                  </a:lnTo>
                  <a:lnTo>
                    <a:pt x="349" y="508"/>
                  </a:lnTo>
                  <a:lnTo>
                    <a:pt x="349" y="506"/>
                  </a:lnTo>
                  <a:lnTo>
                    <a:pt x="349" y="504"/>
                  </a:lnTo>
                  <a:lnTo>
                    <a:pt x="349" y="502"/>
                  </a:lnTo>
                  <a:lnTo>
                    <a:pt x="349" y="500"/>
                  </a:lnTo>
                  <a:lnTo>
                    <a:pt x="351" y="500"/>
                  </a:lnTo>
                  <a:lnTo>
                    <a:pt x="351" y="498"/>
                  </a:lnTo>
                  <a:lnTo>
                    <a:pt x="351" y="496"/>
                  </a:lnTo>
                  <a:lnTo>
                    <a:pt x="353" y="496"/>
                  </a:lnTo>
                  <a:lnTo>
                    <a:pt x="353" y="494"/>
                  </a:lnTo>
                  <a:lnTo>
                    <a:pt x="355" y="494"/>
                  </a:lnTo>
                  <a:lnTo>
                    <a:pt x="355" y="492"/>
                  </a:lnTo>
                  <a:lnTo>
                    <a:pt x="357" y="492"/>
                  </a:lnTo>
                  <a:lnTo>
                    <a:pt x="359" y="490"/>
                  </a:lnTo>
                  <a:lnTo>
                    <a:pt x="360" y="490"/>
                  </a:lnTo>
                  <a:lnTo>
                    <a:pt x="360" y="488"/>
                  </a:lnTo>
                  <a:lnTo>
                    <a:pt x="362" y="488"/>
                  </a:lnTo>
                  <a:lnTo>
                    <a:pt x="362" y="486"/>
                  </a:lnTo>
                  <a:lnTo>
                    <a:pt x="364" y="486"/>
                  </a:lnTo>
                  <a:lnTo>
                    <a:pt x="364" y="484"/>
                  </a:lnTo>
                  <a:lnTo>
                    <a:pt x="366" y="484"/>
                  </a:lnTo>
                  <a:lnTo>
                    <a:pt x="366" y="482"/>
                  </a:lnTo>
                  <a:lnTo>
                    <a:pt x="366" y="481"/>
                  </a:lnTo>
                  <a:lnTo>
                    <a:pt x="366" y="479"/>
                  </a:lnTo>
                  <a:lnTo>
                    <a:pt x="366" y="477"/>
                  </a:lnTo>
                  <a:lnTo>
                    <a:pt x="364" y="477"/>
                  </a:lnTo>
                  <a:lnTo>
                    <a:pt x="364" y="475"/>
                  </a:lnTo>
                  <a:lnTo>
                    <a:pt x="364" y="473"/>
                  </a:lnTo>
                  <a:lnTo>
                    <a:pt x="364" y="471"/>
                  </a:lnTo>
                  <a:lnTo>
                    <a:pt x="366" y="471"/>
                  </a:lnTo>
                  <a:lnTo>
                    <a:pt x="366" y="469"/>
                  </a:lnTo>
                  <a:lnTo>
                    <a:pt x="366" y="467"/>
                  </a:lnTo>
                  <a:lnTo>
                    <a:pt x="364" y="467"/>
                  </a:lnTo>
                  <a:lnTo>
                    <a:pt x="364" y="465"/>
                  </a:lnTo>
                  <a:lnTo>
                    <a:pt x="364" y="463"/>
                  </a:lnTo>
                  <a:lnTo>
                    <a:pt x="364" y="461"/>
                  </a:lnTo>
                  <a:lnTo>
                    <a:pt x="364" y="459"/>
                  </a:lnTo>
                  <a:lnTo>
                    <a:pt x="364" y="457"/>
                  </a:lnTo>
                  <a:lnTo>
                    <a:pt x="364" y="455"/>
                  </a:lnTo>
                  <a:lnTo>
                    <a:pt x="364" y="453"/>
                  </a:lnTo>
                  <a:lnTo>
                    <a:pt x="362" y="451"/>
                  </a:lnTo>
                  <a:lnTo>
                    <a:pt x="362" y="449"/>
                  </a:lnTo>
                  <a:lnTo>
                    <a:pt x="362" y="447"/>
                  </a:lnTo>
                  <a:lnTo>
                    <a:pt x="364" y="447"/>
                  </a:lnTo>
                  <a:lnTo>
                    <a:pt x="364" y="449"/>
                  </a:lnTo>
                  <a:lnTo>
                    <a:pt x="366" y="449"/>
                  </a:lnTo>
                  <a:lnTo>
                    <a:pt x="366" y="447"/>
                  </a:lnTo>
                  <a:lnTo>
                    <a:pt x="368" y="447"/>
                  </a:lnTo>
                  <a:lnTo>
                    <a:pt x="370" y="445"/>
                  </a:lnTo>
                  <a:lnTo>
                    <a:pt x="372" y="445"/>
                  </a:lnTo>
                  <a:lnTo>
                    <a:pt x="372" y="447"/>
                  </a:lnTo>
                  <a:lnTo>
                    <a:pt x="374" y="447"/>
                  </a:lnTo>
                  <a:lnTo>
                    <a:pt x="376" y="445"/>
                  </a:lnTo>
                  <a:lnTo>
                    <a:pt x="378" y="445"/>
                  </a:lnTo>
                  <a:lnTo>
                    <a:pt x="380" y="445"/>
                  </a:lnTo>
                  <a:lnTo>
                    <a:pt x="380" y="443"/>
                  </a:lnTo>
                  <a:lnTo>
                    <a:pt x="382" y="443"/>
                  </a:lnTo>
                  <a:lnTo>
                    <a:pt x="382" y="445"/>
                  </a:lnTo>
                  <a:lnTo>
                    <a:pt x="382" y="443"/>
                  </a:lnTo>
                  <a:lnTo>
                    <a:pt x="384" y="443"/>
                  </a:lnTo>
                  <a:lnTo>
                    <a:pt x="386" y="443"/>
                  </a:lnTo>
                  <a:lnTo>
                    <a:pt x="388" y="443"/>
                  </a:lnTo>
                  <a:lnTo>
                    <a:pt x="390" y="445"/>
                  </a:lnTo>
                  <a:lnTo>
                    <a:pt x="392" y="445"/>
                  </a:lnTo>
                  <a:lnTo>
                    <a:pt x="392" y="443"/>
                  </a:lnTo>
                  <a:lnTo>
                    <a:pt x="394" y="443"/>
                  </a:lnTo>
                  <a:lnTo>
                    <a:pt x="396" y="443"/>
                  </a:lnTo>
                  <a:lnTo>
                    <a:pt x="396" y="441"/>
                  </a:lnTo>
                  <a:lnTo>
                    <a:pt x="398" y="441"/>
                  </a:lnTo>
                  <a:lnTo>
                    <a:pt x="398" y="439"/>
                  </a:lnTo>
                  <a:lnTo>
                    <a:pt x="398" y="437"/>
                  </a:lnTo>
                  <a:lnTo>
                    <a:pt x="398" y="435"/>
                  </a:lnTo>
                  <a:lnTo>
                    <a:pt x="398" y="433"/>
                  </a:lnTo>
                  <a:lnTo>
                    <a:pt x="398" y="431"/>
                  </a:lnTo>
                  <a:lnTo>
                    <a:pt x="400" y="431"/>
                  </a:lnTo>
                  <a:lnTo>
                    <a:pt x="402" y="429"/>
                  </a:lnTo>
                  <a:lnTo>
                    <a:pt x="404" y="427"/>
                  </a:lnTo>
                  <a:lnTo>
                    <a:pt x="406" y="427"/>
                  </a:lnTo>
                  <a:lnTo>
                    <a:pt x="406" y="425"/>
                  </a:lnTo>
                  <a:lnTo>
                    <a:pt x="406" y="423"/>
                  </a:lnTo>
                  <a:lnTo>
                    <a:pt x="408" y="423"/>
                  </a:lnTo>
                  <a:lnTo>
                    <a:pt x="408" y="421"/>
                  </a:lnTo>
                  <a:lnTo>
                    <a:pt x="408" y="419"/>
                  </a:lnTo>
                  <a:lnTo>
                    <a:pt x="410" y="419"/>
                  </a:lnTo>
                  <a:lnTo>
                    <a:pt x="412" y="419"/>
                  </a:lnTo>
                  <a:lnTo>
                    <a:pt x="412" y="421"/>
                  </a:lnTo>
                  <a:lnTo>
                    <a:pt x="412" y="419"/>
                  </a:lnTo>
                  <a:lnTo>
                    <a:pt x="414" y="419"/>
                  </a:lnTo>
                  <a:lnTo>
                    <a:pt x="414" y="417"/>
                  </a:lnTo>
                  <a:lnTo>
                    <a:pt x="416" y="417"/>
                  </a:lnTo>
                  <a:lnTo>
                    <a:pt x="418" y="417"/>
                  </a:lnTo>
                  <a:lnTo>
                    <a:pt x="420" y="417"/>
                  </a:lnTo>
                  <a:lnTo>
                    <a:pt x="420" y="419"/>
                  </a:lnTo>
                  <a:lnTo>
                    <a:pt x="422" y="419"/>
                  </a:lnTo>
                  <a:lnTo>
                    <a:pt x="424" y="419"/>
                  </a:lnTo>
                  <a:lnTo>
                    <a:pt x="426" y="419"/>
                  </a:lnTo>
                  <a:lnTo>
                    <a:pt x="428" y="419"/>
                  </a:lnTo>
                  <a:lnTo>
                    <a:pt x="428" y="417"/>
                  </a:lnTo>
                  <a:lnTo>
                    <a:pt x="429" y="417"/>
                  </a:lnTo>
                  <a:lnTo>
                    <a:pt x="429" y="419"/>
                  </a:lnTo>
                  <a:lnTo>
                    <a:pt x="431" y="419"/>
                  </a:lnTo>
                  <a:lnTo>
                    <a:pt x="433" y="419"/>
                  </a:lnTo>
                  <a:lnTo>
                    <a:pt x="433" y="421"/>
                  </a:lnTo>
                  <a:lnTo>
                    <a:pt x="433" y="419"/>
                  </a:lnTo>
                  <a:lnTo>
                    <a:pt x="435" y="419"/>
                  </a:lnTo>
                  <a:lnTo>
                    <a:pt x="435" y="417"/>
                  </a:lnTo>
                  <a:lnTo>
                    <a:pt x="435" y="415"/>
                  </a:lnTo>
                  <a:lnTo>
                    <a:pt x="437" y="415"/>
                  </a:lnTo>
                  <a:lnTo>
                    <a:pt x="437" y="414"/>
                  </a:lnTo>
                  <a:lnTo>
                    <a:pt x="435" y="414"/>
                  </a:lnTo>
                  <a:lnTo>
                    <a:pt x="437" y="414"/>
                  </a:lnTo>
                  <a:lnTo>
                    <a:pt x="437" y="412"/>
                  </a:lnTo>
                  <a:lnTo>
                    <a:pt x="439" y="412"/>
                  </a:lnTo>
                  <a:lnTo>
                    <a:pt x="439" y="410"/>
                  </a:lnTo>
                  <a:lnTo>
                    <a:pt x="441" y="410"/>
                  </a:lnTo>
                  <a:lnTo>
                    <a:pt x="441" y="408"/>
                  </a:lnTo>
                  <a:lnTo>
                    <a:pt x="443" y="408"/>
                  </a:lnTo>
                  <a:lnTo>
                    <a:pt x="445" y="408"/>
                  </a:lnTo>
                  <a:lnTo>
                    <a:pt x="445" y="406"/>
                  </a:lnTo>
                  <a:lnTo>
                    <a:pt x="445" y="404"/>
                  </a:lnTo>
                  <a:lnTo>
                    <a:pt x="445" y="402"/>
                  </a:lnTo>
                  <a:lnTo>
                    <a:pt x="445" y="400"/>
                  </a:lnTo>
                  <a:lnTo>
                    <a:pt x="445" y="398"/>
                  </a:lnTo>
                  <a:lnTo>
                    <a:pt x="447" y="398"/>
                  </a:lnTo>
                  <a:lnTo>
                    <a:pt x="449" y="398"/>
                  </a:lnTo>
                  <a:lnTo>
                    <a:pt x="449" y="396"/>
                  </a:lnTo>
                  <a:lnTo>
                    <a:pt x="451" y="396"/>
                  </a:lnTo>
                  <a:lnTo>
                    <a:pt x="453" y="396"/>
                  </a:lnTo>
                  <a:lnTo>
                    <a:pt x="455" y="394"/>
                  </a:lnTo>
                  <a:lnTo>
                    <a:pt x="457" y="394"/>
                  </a:lnTo>
                  <a:lnTo>
                    <a:pt x="457" y="392"/>
                  </a:lnTo>
                  <a:lnTo>
                    <a:pt x="457" y="390"/>
                  </a:lnTo>
                  <a:lnTo>
                    <a:pt x="459" y="388"/>
                  </a:lnTo>
                  <a:lnTo>
                    <a:pt x="459" y="386"/>
                  </a:lnTo>
                  <a:lnTo>
                    <a:pt x="461" y="386"/>
                  </a:lnTo>
                  <a:lnTo>
                    <a:pt x="461" y="384"/>
                  </a:lnTo>
                  <a:lnTo>
                    <a:pt x="463" y="384"/>
                  </a:lnTo>
                  <a:lnTo>
                    <a:pt x="465" y="384"/>
                  </a:lnTo>
                  <a:lnTo>
                    <a:pt x="465" y="382"/>
                  </a:lnTo>
                  <a:lnTo>
                    <a:pt x="467" y="380"/>
                  </a:lnTo>
                  <a:lnTo>
                    <a:pt x="467" y="378"/>
                  </a:lnTo>
                  <a:lnTo>
                    <a:pt x="467" y="376"/>
                  </a:lnTo>
                  <a:lnTo>
                    <a:pt x="465" y="376"/>
                  </a:lnTo>
                  <a:lnTo>
                    <a:pt x="465" y="374"/>
                  </a:lnTo>
                  <a:lnTo>
                    <a:pt x="465" y="372"/>
                  </a:lnTo>
                  <a:lnTo>
                    <a:pt x="465" y="370"/>
                  </a:lnTo>
                  <a:lnTo>
                    <a:pt x="463" y="370"/>
                  </a:lnTo>
                  <a:lnTo>
                    <a:pt x="463" y="368"/>
                  </a:lnTo>
                  <a:lnTo>
                    <a:pt x="465" y="368"/>
                  </a:lnTo>
                  <a:lnTo>
                    <a:pt x="465" y="366"/>
                  </a:lnTo>
                  <a:lnTo>
                    <a:pt x="463" y="366"/>
                  </a:lnTo>
                  <a:lnTo>
                    <a:pt x="463" y="364"/>
                  </a:lnTo>
                  <a:lnTo>
                    <a:pt x="461" y="364"/>
                  </a:lnTo>
                  <a:lnTo>
                    <a:pt x="461" y="362"/>
                  </a:lnTo>
                  <a:lnTo>
                    <a:pt x="461" y="360"/>
                  </a:lnTo>
                  <a:lnTo>
                    <a:pt x="459" y="360"/>
                  </a:lnTo>
                  <a:lnTo>
                    <a:pt x="459" y="358"/>
                  </a:lnTo>
                  <a:lnTo>
                    <a:pt x="457" y="358"/>
                  </a:lnTo>
                  <a:lnTo>
                    <a:pt x="455" y="358"/>
                  </a:lnTo>
                  <a:lnTo>
                    <a:pt x="453" y="358"/>
                  </a:lnTo>
                  <a:lnTo>
                    <a:pt x="451" y="358"/>
                  </a:lnTo>
                  <a:lnTo>
                    <a:pt x="451" y="356"/>
                  </a:lnTo>
                  <a:lnTo>
                    <a:pt x="449" y="356"/>
                  </a:lnTo>
                  <a:lnTo>
                    <a:pt x="449" y="354"/>
                  </a:lnTo>
                  <a:lnTo>
                    <a:pt x="449" y="352"/>
                  </a:lnTo>
                  <a:lnTo>
                    <a:pt x="447" y="352"/>
                  </a:lnTo>
                  <a:lnTo>
                    <a:pt x="445" y="352"/>
                  </a:lnTo>
                  <a:lnTo>
                    <a:pt x="445" y="350"/>
                  </a:lnTo>
                  <a:lnTo>
                    <a:pt x="445" y="352"/>
                  </a:lnTo>
                  <a:lnTo>
                    <a:pt x="443" y="352"/>
                  </a:lnTo>
                  <a:lnTo>
                    <a:pt x="441" y="352"/>
                  </a:lnTo>
                  <a:lnTo>
                    <a:pt x="439" y="352"/>
                  </a:lnTo>
                  <a:lnTo>
                    <a:pt x="437" y="352"/>
                  </a:lnTo>
                  <a:lnTo>
                    <a:pt x="439" y="350"/>
                  </a:lnTo>
                  <a:lnTo>
                    <a:pt x="439" y="348"/>
                  </a:lnTo>
                  <a:lnTo>
                    <a:pt x="437" y="348"/>
                  </a:lnTo>
                  <a:lnTo>
                    <a:pt x="435" y="348"/>
                  </a:lnTo>
                  <a:lnTo>
                    <a:pt x="433" y="347"/>
                  </a:lnTo>
                  <a:lnTo>
                    <a:pt x="433" y="345"/>
                  </a:lnTo>
                  <a:lnTo>
                    <a:pt x="433" y="343"/>
                  </a:lnTo>
                  <a:lnTo>
                    <a:pt x="433" y="341"/>
                  </a:lnTo>
                  <a:lnTo>
                    <a:pt x="431" y="341"/>
                  </a:lnTo>
                  <a:lnTo>
                    <a:pt x="429" y="341"/>
                  </a:lnTo>
                  <a:lnTo>
                    <a:pt x="429" y="343"/>
                  </a:lnTo>
                  <a:lnTo>
                    <a:pt x="428" y="343"/>
                  </a:lnTo>
                  <a:lnTo>
                    <a:pt x="428" y="341"/>
                  </a:lnTo>
                  <a:lnTo>
                    <a:pt x="426" y="341"/>
                  </a:lnTo>
                  <a:lnTo>
                    <a:pt x="426" y="339"/>
                  </a:lnTo>
                  <a:lnTo>
                    <a:pt x="426" y="337"/>
                  </a:lnTo>
                  <a:lnTo>
                    <a:pt x="426" y="335"/>
                  </a:lnTo>
                  <a:lnTo>
                    <a:pt x="424" y="335"/>
                  </a:lnTo>
                  <a:lnTo>
                    <a:pt x="424" y="333"/>
                  </a:lnTo>
                  <a:lnTo>
                    <a:pt x="424" y="335"/>
                  </a:lnTo>
                  <a:lnTo>
                    <a:pt x="422" y="335"/>
                  </a:lnTo>
                  <a:lnTo>
                    <a:pt x="422" y="333"/>
                  </a:lnTo>
                  <a:lnTo>
                    <a:pt x="420" y="333"/>
                  </a:lnTo>
                  <a:lnTo>
                    <a:pt x="420" y="331"/>
                  </a:lnTo>
                  <a:lnTo>
                    <a:pt x="418" y="331"/>
                  </a:lnTo>
                  <a:lnTo>
                    <a:pt x="418" y="329"/>
                  </a:lnTo>
                  <a:lnTo>
                    <a:pt x="416" y="329"/>
                  </a:lnTo>
                  <a:lnTo>
                    <a:pt x="416" y="327"/>
                  </a:lnTo>
                  <a:lnTo>
                    <a:pt x="414" y="327"/>
                  </a:lnTo>
                  <a:lnTo>
                    <a:pt x="414" y="329"/>
                  </a:lnTo>
                  <a:lnTo>
                    <a:pt x="412" y="329"/>
                  </a:lnTo>
                  <a:lnTo>
                    <a:pt x="410" y="329"/>
                  </a:lnTo>
                  <a:lnTo>
                    <a:pt x="410" y="327"/>
                  </a:lnTo>
                  <a:lnTo>
                    <a:pt x="408" y="327"/>
                  </a:lnTo>
                  <a:lnTo>
                    <a:pt x="408" y="325"/>
                  </a:lnTo>
                  <a:lnTo>
                    <a:pt x="406" y="325"/>
                  </a:lnTo>
                  <a:lnTo>
                    <a:pt x="406" y="323"/>
                  </a:lnTo>
                  <a:lnTo>
                    <a:pt x="404" y="323"/>
                  </a:lnTo>
                  <a:lnTo>
                    <a:pt x="402" y="323"/>
                  </a:lnTo>
                  <a:lnTo>
                    <a:pt x="402" y="321"/>
                  </a:lnTo>
                  <a:lnTo>
                    <a:pt x="402" y="319"/>
                  </a:lnTo>
                  <a:lnTo>
                    <a:pt x="402" y="317"/>
                  </a:lnTo>
                  <a:lnTo>
                    <a:pt x="402" y="315"/>
                  </a:lnTo>
                  <a:lnTo>
                    <a:pt x="400" y="315"/>
                  </a:lnTo>
                  <a:lnTo>
                    <a:pt x="400" y="313"/>
                  </a:lnTo>
                  <a:lnTo>
                    <a:pt x="398" y="313"/>
                  </a:lnTo>
                  <a:lnTo>
                    <a:pt x="398" y="311"/>
                  </a:lnTo>
                  <a:lnTo>
                    <a:pt x="396" y="311"/>
                  </a:lnTo>
                  <a:lnTo>
                    <a:pt x="396" y="309"/>
                  </a:lnTo>
                  <a:lnTo>
                    <a:pt x="394" y="309"/>
                  </a:lnTo>
                  <a:lnTo>
                    <a:pt x="394" y="307"/>
                  </a:lnTo>
                  <a:lnTo>
                    <a:pt x="392" y="305"/>
                  </a:lnTo>
                  <a:lnTo>
                    <a:pt x="392" y="303"/>
                  </a:lnTo>
                  <a:lnTo>
                    <a:pt x="390" y="303"/>
                  </a:lnTo>
                  <a:lnTo>
                    <a:pt x="390" y="301"/>
                  </a:lnTo>
                  <a:lnTo>
                    <a:pt x="390" y="299"/>
                  </a:lnTo>
                  <a:lnTo>
                    <a:pt x="390" y="297"/>
                  </a:lnTo>
                  <a:lnTo>
                    <a:pt x="390" y="295"/>
                  </a:lnTo>
                  <a:lnTo>
                    <a:pt x="390" y="293"/>
                  </a:lnTo>
                  <a:lnTo>
                    <a:pt x="390" y="291"/>
                  </a:lnTo>
                  <a:lnTo>
                    <a:pt x="388" y="291"/>
                  </a:lnTo>
                  <a:lnTo>
                    <a:pt x="388" y="289"/>
                  </a:lnTo>
                  <a:lnTo>
                    <a:pt x="388" y="287"/>
                  </a:lnTo>
                  <a:lnTo>
                    <a:pt x="388" y="285"/>
                  </a:lnTo>
                  <a:lnTo>
                    <a:pt x="388" y="283"/>
                  </a:lnTo>
                  <a:lnTo>
                    <a:pt x="390" y="283"/>
                  </a:lnTo>
                  <a:lnTo>
                    <a:pt x="390" y="281"/>
                  </a:lnTo>
                  <a:lnTo>
                    <a:pt x="390" y="280"/>
                  </a:lnTo>
                  <a:lnTo>
                    <a:pt x="392" y="280"/>
                  </a:lnTo>
                  <a:lnTo>
                    <a:pt x="392" y="278"/>
                  </a:lnTo>
                  <a:lnTo>
                    <a:pt x="394" y="278"/>
                  </a:lnTo>
                  <a:lnTo>
                    <a:pt x="394" y="276"/>
                  </a:lnTo>
                  <a:lnTo>
                    <a:pt x="396" y="276"/>
                  </a:lnTo>
                  <a:lnTo>
                    <a:pt x="398" y="276"/>
                  </a:lnTo>
                  <a:lnTo>
                    <a:pt x="398" y="274"/>
                  </a:lnTo>
                  <a:lnTo>
                    <a:pt x="400" y="274"/>
                  </a:lnTo>
                  <a:lnTo>
                    <a:pt x="400" y="276"/>
                  </a:lnTo>
                  <a:lnTo>
                    <a:pt x="402" y="276"/>
                  </a:lnTo>
                  <a:lnTo>
                    <a:pt x="404" y="276"/>
                  </a:lnTo>
                  <a:lnTo>
                    <a:pt x="402" y="276"/>
                  </a:lnTo>
                  <a:lnTo>
                    <a:pt x="402" y="274"/>
                  </a:lnTo>
                  <a:lnTo>
                    <a:pt x="402" y="272"/>
                  </a:lnTo>
                  <a:lnTo>
                    <a:pt x="400" y="272"/>
                  </a:lnTo>
                  <a:lnTo>
                    <a:pt x="398" y="272"/>
                  </a:lnTo>
                  <a:lnTo>
                    <a:pt x="396" y="270"/>
                  </a:lnTo>
                  <a:lnTo>
                    <a:pt x="396" y="268"/>
                  </a:lnTo>
                  <a:lnTo>
                    <a:pt x="396" y="266"/>
                  </a:lnTo>
                  <a:lnTo>
                    <a:pt x="394" y="266"/>
                  </a:lnTo>
                  <a:lnTo>
                    <a:pt x="396" y="266"/>
                  </a:lnTo>
                  <a:lnTo>
                    <a:pt x="396" y="264"/>
                  </a:lnTo>
                  <a:lnTo>
                    <a:pt x="396" y="262"/>
                  </a:lnTo>
                  <a:lnTo>
                    <a:pt x="394" y="262"/>
                  </a:lnTo>
                  <a:lnTo>
                    <a:pt x="394" y="260"/>
                  </a:lnTo>
                  <a:lnTo>
                    <a:pt x="396" y="260"/>
                  </a:lnTo>
                  <a:lnTo>
                    <a:pt x="396" y="258"/>
                  </a:lnTo>
                  <a:lnTo>
                    <a:pt x="396" y="256"/>
                  </a:lnTo>
                  <a:lnTo>
                    <a:pt x="394" y="254"/>
                  </a:lnTo>
                  <a:lnTo>
                    <a:pt x="392" y="254"/>
                  </a:lnTo>
                  <a:lnTo>
                    <a:pt x="392" y="252"/>
                  </a:lnTo>
                  <a:lnTo>
                    <a:pt x="392" y="250"/>
                  </a:lnTo>
                  <a:lnTo>
                    <a:pt x="394" y="250"/>
                  </a:lnTo>
                  <a:lnTo>
                    <a:pt x="394" y="248"/>
                  </a:lnTo>
                  <a:lnTo>
                    <a:pt x="396" y="248"/>
                  </a:lnTo>
                  <a:lnTo>
                    <a:pt x="396" y="246"/>
                  </a:lnTo>
                  <a:lnTo>
                    <a:pt x="396" y="244"/>
                  </a:lnTo>
                  <a:lnTo>
                    <a:pt x="398" y="244"/>
                  </a:lnTo>
                  <a:lnTo>
                    <a:pt x="398" y="242"/>
                  </a:lnTo>
                  <a:lnTo>
                    <a:pt x="398" y="240"/>
                  </a:lnTo>
                  <a:lnTo>
                    <a:pt x="398" y="238"/>
                  </a:lnTo>
                  <a:lnTo>
                    <a:pt x="398" y="236"/>
                  </a:lnTo>
                  <a:lnTo>
                    <a:pt x="400" y="236"/>
                  </a:lnTo>
                  <a:lnTo>
                    <a:pt x="402" y="236"/>
                  </a:lnTo>
                  <a:lnTo>
                    <a:pt x="404" y="236"/>
                  </a:lnTo>
                  <a:lnTo>
                    <a:pt x="404" y="234"/>
                  </a:lnTo>
                  <a:lnTo>
                    <a:pt x="404" y="232"/>
                  </a:lnTo>
                  <a:lnTo>
                    <a:pt x="404" y="230"/>
                  </a:lnTo>
                  <a:lnTo>
                    <a:pt x="404" y="228"/>
                  </a:lnTo>
                  <a:lnTo>
                    <a:pt x="406" y="228"/>
                  </a:lnTo>
                  <a:lnTo>
                    <a:pt x="408" y="228"/>
                  </a:lnTo>
                  <a:lnTo>
                    <a:pt x="408" y="230"/>
                  </a:lnTo>
                  <a:lnTo>
                    <a:pt x="410" y="230"/>
                  </a:lnTo>
                  <a:lnTo>
                    <a:pt x="410" y="228"/>
                  </a:lnTo>
                  <a:lnTo>
                    <a:pt x="410" y="226"/>
                  </a:lnTo>
                  <a:lnTo>
                    <a:pt x="412" y="226"/>
                  </a:lnTo>
                  <a:lnTo>
                    <a:pt x="414" y="226"/>
                  </a:lnTo>
                  <a:lnTo>
                    <a:pt x="416" y="226"/>
                  </a:lnTo>
                  <a:lnTo>
                    <a:pt x="416" y="224"/>
                  </a:lnTo>
                  <a:lnTo>
                    <a:pt x="416" y="222"/>
                  </a:lnTo>
                  <a:lnTo>
                    <a:pt x="418" y="222"/>
                  </a:lnTo>
                  <a:lnTo>
                    <a:pt x="418" y="220"/>
                  </a:lnTo>
                  <a:lnTo>
                    <a:pt x="418" y="218"/>
                  </a:lnTo>
                  <a:lnTo>
                    <a:pt x="420" y="218"/>
                  </a:lnTo>
                  <a:lnTo>
                    <a:pt x="420" y="216"/>
                  </a:lnTo>
                  <a:lnTo>
                    <a:pt x="422" y="216"/>
                  </a:lnTo>
                  <a:lnTo>
                    <a:pt x="422" y="214"/>
                  </a:lnTo>
                  <a:lnTo>
                    <a:pt x="422" y="213"/>
                  </a:lnTo>
                  <a:lnTo>
                    <a:pt x="422" y="211"/>
                  </a:lnTo>
                  <a:lnTo>
                    <a:pt x="422" y="209"/>
                  </a:lnTo>
                  <a:lnTo>
                    <a:pt x="424" y="209"/>
                  </a:lnTo>
                  <a:lnTo>
                    <a:pt x="424" y="207"/>
                  </a:lnTo>
                  <a:lnTo>
                    <a:pt x="426" y="207"/>
                  </a:lnTo>
                  <a:lnTo>
                    <a:pt x="426" y="205"/>
                  </a:lnTo>
                  <a:lnTo>
                    <a:pt x="424" y="205"/>
                  </a:lnTo>
                  <a:lnTo>
                    <a:pt x="424" y="203"/>
                  </a:lnTo>
                  <a:lnTo>
                    <a:pt x="426" y="203"/>
                  </a:lnTo>
                  <a:lnTo>
                    <a:pt x="426" y="201"/>
                  </a:lnTo>
                  <a:lnTo>
                    <a:pt x="428" y="201"/>
                  </a:lnTo>
                  <a:lnTo>
                    <a:pt x="428" y="199"/>
                  </a:lnTo>
                  <a:lnTo>
                    <a:pt x="429" y="199"/>
                  </a:lnTo>
                  <a:lnTo>
                    <a:pt x="429" y="197"/>
                  </a:lnTo>
                  <a:lnTo>
                    <a:pt x="429" y="195"/>
                  </a:lnTo>
                  <a:lnTo>
                    <a:pt x="428" y="195"/>
                  </a:lnTo>
                  <a:lnTo>
                    <a:pt x="429" y="195"/>
                  </a:lnTo>
                  <a:lnTo>
                    <a:pt x="429" y="193"/>
                  </a:lnTo>
                  <a:lnTo>
                    <a:pt x="431" y="193"/>
                  </a:lnTo>
                  <a:lnTo>
                    <a:pt x="431" y="191"/>
                  </a:lnTo>
                  <a:lnTo>
                    <a:pt x="433" y="191"/>
                  </a:lnTo>
                  <a:lnTo>
                    <a:pt x="433" y="189"/>
                  </a:lnTo>
                  <a:lnTo>
                    <a:pt x="431" y="189"/>
                  </a:lnTo>
                  <a:lnTo>
                    <a:pt x="431" y="187"/>
                  </a:lnTo>
                  <a:lnTo>
                    <a:pt x="431" y="185"/>
                  </a:lnTo>
                  <a:lnTo>
                    <a:pt x="433" y="185"/>
                  </a:lnTo>
                  <a:lnTo>
                    <a:pt x="433" y="183"/>
                  </a:lnTo>
                  <a:lnTo>
                    <a:pt x="433" y="181"/>
                  </a:lnTo>
                  <a:lnTo>
                    <a:pt x="435" y="181"/>
                  </a:lnTo>
                  <a:lnTo>
                    <a:pt x="435" y="179"/>
                  </a:lnTo>
                  <a:lnTo>
                    <a:pt x="437" y="179"/>
                  </a:lnTo>
                  <a:lnTo>
                    <a:pt x="437" y="177"/>
                  </a:lnTo>
                  <a:lnTo>
                    <a:pt x="435" y="177"/>
                  </a:lnTo>
                  <a:lnTo>
                    <a:pt x="435" y="179"/>
                  </a:lnTo>
                  <a:lnTo>
                    <a:pt x="435" y="177"/>
                  </a:lnTo>
                  <a:lnTo>
                    <a:pt x="433" y="177"/>
                  </a:lnTo>
                  <a:lnTo>
                    <a:pt x="433" y="175"/>
                  </a:lnTo>
                  <a:lnTo>
                    <a:pt x="431" y="175"/>
                  </a:lnTo>
                  <a:lnTo>
                    <a:pt x="431" y="173"/>
                  </a:lnTo>
                  <a:lnTo>
                    <a:pt x="433" y="173"/>
                  </a:lnTo>
                  <a:lnTo>
                    <a:pt x="435" y="173"/>
                  </a:lnTo>
                  <a:lnTo>
                    <a:pt x="435" y="171"/>
                  </a:lnTo>
                  <a:lnTo>
                    <a:pt x="435" y="169"/>
                  </a:lnTo>
                  <a:lnTo>
                    <a:pt x="435" y="167"/>
                  </a:lnTo>
                  <a:lnTo>
                    <a:pt x="437" y="167"/>
                  </a:lnTo>
                  <a:lnTo>
                    <a:pt x="437" y="165"/>
                  </a:lnTo>
                  <a:lnTo>
                    <a:pt x="439" y="165"/>
                  </a:lnTo>
                  <a:lnTo>
                    <a:pt x="441" y="165"/>
                  </a:lnTo>
                  <a:lnTo>
                    <a:pt x="441" y="163"/>
                  </a:lnTo>
                  <a:lnTo>
                    <a:pt x="443" y="163"/>
                  </a:lnTo>
                  <a:lnTo>
                    <a:pt x="443" y="161"/>
                  </a:lnTo>
                  <a:lnTo>
                    <a:pt x="443" y="159"/>
                  </a:lnTo>
                  <a:lnTo>
                    <a:pt x="443" y="157"/>
                  </a:lnTo>
                  <a:lnTo>
                    <a:pt x="443" y="155"/>
                  </a:lnTo>
                  <a:lnTo>
                    <a:pt x="445" y="153"/>
                  </a:lnTo>
                  <a:lnTo>
                    <a:pt x="447" y="151"/>
                  </a:lnTo>
                  <a:lnTo>
                    <a:pt x="447" y="149"/>
                  </a:lnTo>
                  <a:lnTo>
                    <a:pt x="449" y="149"/>
                  </a:lnTo>
                  <a:lnTo>
                    <a:pt x="451" y="149"/>
                  </a:lnTo>
                  <a:lnTo>
                    <a:pt x="451" y="151"/>
                  </a:lnTo>
                  <a:lnTo>
                    <a:pt x="453" y="151"/>
                  </a:lnTo>
                  <a:lnTo>
                    <a:pt x="453" y="153"/>
                  </a:lnTo>
                  <a:lnTo>
                    <a:pt x="453" y="155"/>
                  </a:lnTo>
                  <a:lnTo>
                    <a:pt x="455" y="155"/>
                  </a:lnTo>
                  <a:lnTo>
                    <a:pt x="455" y="157"/>
                  </a:lnTo>
                  <a:lnTo>
                    <a:pt x="455" y="159"/>
                  </a:lnTo>
                  <a:lnTo>
                    <a:pt x="457" y="159"/>
                  </a:lnTo>
                  <a:lnTo>
                    <a:pt x="459" y="159"/>
                  </a:lnTo>
                  <a:lnTo>
                    <a:pt x="461" y="159"/>
                  </a:lnTo>
                  <a:lnTo>
                    <a:pt x="461" y="161"/>
                  </a:lnTo>
                  <a:lnTo>
                    <a:pt x="463" y="161"/>
                  </a:lnTo>
                  <a:lnTo>
                    <a:pt x="465" y="161"/>
                  </a:lnTo>
                  <a:lnTo>
                    <a:pt x="467" y="161"/>
                  </a:lnTo>
                  <a:lnTo>
                    <a:pt x="469" y="161"/>
                  </a:lnTo>
                  <a:lnTo>
                    <a:pt x="469" y="163"/>
                  </a:lnTo>
                  <a:lnTo>
                    <a:pt x="471" y="163"/>
                  </a:lnTo>
                  <a:lnTo>
                    <a:pt x="473" y="165"/>
                  </a:lnTo>
                  <a:lnTo>
                    <a:pt x="475" y="167"/>
                  </a:lnTo>
                  <a:lnTo>
                    <a:pt x="477" y="167"/>
                  </a:lnTo>
                  <a:lnTo>
                    <a:pt x="477" y="169"/>
                  </a:lnTo>
                  <a:lnTo>
                    <a:pt x="479" y="169"/>
                  </a:lnTo>
                  <a:lnTo>
                    <a:pt x="479" y="167"/>
                  </a:lnTo>
                  <a:lnTo>
                    <a:pt x="479" y="169"/>
                  </a:lnTo>
                  <a:lnTo>
                    <a:pt x="481" y="169"/>
                  </a:lnTo>
                  <a:lnTo>
                    <a:pt x="481" y="167"/>
                  </a:lnTo>
                  <a:lnTo>
                    <a:pt x="483" y="167"/>
                  </a:lnTo>
                  <a:lnTo>
                    <a:pt x="483" y="169"/>
                  </a:lnTo>
                  <a:lnTo>
                    <a:pt x="485" y="169"/>
                  </a:lnTo>
                  <a:lnTo>
                    <a:pt x="485" y="171"/>
                  </a:lnTo>
                  <a:lnTo>
                    <a:pt x="487" y="171"/>
                  </a:lnTo>
                  <a:lnTo>
                    <a:pt x="487" y="169"/>
                  </a:lnTo>
                  <a:lnTo>
                    <a:pt x="489" y="169"/>
                  </a:lnTo>
                  <a:lnTo>
                    <a:pt x="489" y="171"/>
                  </a:lnTo>
                  <a:lnTo>
                    <a:pt x="491" y="171"/>
                  </a:lnTo>
                  <a:lnTo>
                    <a:pt x="493" y="171"/>
                  </a:lnTo>
                  <a:lnTo>
                    <a:pt x="493" y="169"/>
                  </a:lnTo>
                  <a:lnTo>
                    <a:pt x="493" y="171"/>
                  </a:lnTo>
                  <a:lnTo>
                    <a:pt x="495" y="171"/>
                  </a:lnTo>
                  <a:lnTo>
                    <a:pt x="493" y="171"/>
                  </a:lnTo>
                  <a:lnTo>
                    <a:pt x="495" y="171"/>
                  </a:lnTo>
                  <a:lnTo>
                    <a:pt x="495" y="173"/>
                  </a:lnTo>
                  <a:lnTo>
                    <a:pt x="497" y="173"/>
                  </a:lnTo>
                  <a:lnTo>
                    <a:pt x="498" y="173"/>
                  </a:lnTo>
                  <a:lnTo>
                    <a:pt x="500" y="173"/>
                  </a:lnTo>
                  <a:lnTo>
                    <a:pt x="500" y="175"/>
                  </a:lnTo>
                  <a:lnTo>
                    <a:pt x="502" y="175"/>
                  </a:lnTo>
                  <a:lnTo>
                    <a:pt x="502" y="177"/>
                  </a:lnTo>
                  <a:lnTo>
                    <a:pt x="502" y="179"/>
                  </a:lnTo>
                  <a:lnTo>
                    <a:pt x="502" y="181"/>
                  </a:lnTo>
                  <a:lnTo>
                    <a:pt x="504" y="181"/>
                  </a:lnTo>
                  <a:lnTo>
                    <a:pt x="504" y="183"/>
                  </a:lnTo>
                  <a:lnTo>
                    <a:pt x="504" y="185"/>
                  </a:lnTo>
                  <a:lnTo>
                    <a:pt x="506" y="185"/>
                  </a:lnTo>
                  <a:lnTo>
                    <a:pt x="508" y="185"/>
                  </a:lnTo>
                  <a:lnTo>
                    <a:pt x="510" y="185"/>
                  </a:lnTo>
                  <a:lnTo>
                    <a:pt x="512" y="187"/>
                  </a:lnTo>
                  <a:lnTo>
                    <a:pt x="512" y="189"/>
                  </a:lnTo>
                  <a:lnTo>
                    <a:pt x="514" y="189"/>
                  </a:lnTo>
                  <a:lnTo>
                    <a:pt x="514" y="191"/>
                  </a:lnTo>
                  <a:lnTo>
                    <a:pt x="516" y="191"/>
                  </a:lnTo>
                  <a:lnTo>
                    <a:pt x="518" y="191"/>
                  </a:lnTo>
                  <a:lnTo>
                    <a:pt x="518" y="193"/>
                  </a:lnTo>
                  <a:lnTo>
                    <a:pt x="520" y="193"/>
                  </a:lnTo>
                  <a:lnTo>
                    <a:pt x="522" y="193"/>
                  </a:lnTo>
                  <a:lnTo>
                    <a:pt x="522" y="195"/>
                  </a:lnTo>
                  <a:lnTo>
                    <a:pt x="524" y="195"/>
                  </a:lnTo>
                  <a:lnTo>
                    <a:pt x="526" y="195"/>
                  </a:lnTo>
                  <a:lnTo>
                    <a:pt x="526" y="197"/>
                  </a:lnTo>
                  <a:lnTo>
                    <a:pt x="526" y="195"/>
                  </a:lnTo>
                  <a:lnTo>
                    <a:pt x="528" y="195"/>
                  </a:lnTo>
                  <a:lnTo>
                    <a:pt x="528" y="197"/>
                  </a:lnTo>
                  <a:lnTo>
                    <a:pt x="530" y="197"/>
                  </a:lnTo>
                  <a:lnTo>
                    <a:pt x="530" y="199"/>
                  </a:lnTo>
                  <a:lnTo>
                    <a:pt x="532" y="199"/>
                  </a:lnTo>
                  <a:lnTo>
                    <a:pt x="532" y="201"/>
                  </a:lnTo>
                  <a:lnTo>
                    <a:pt x="534" y="201"/>
                  </a:lnTo>
                  <a:lnTo>
                    <a:pt x="534" y="199"/>
                  </a:lnTo>
                  <a:lnTo>
                    <a:pt x="536" y="199"/>
                  </a:lnTo>
                  <a:lnTo>
                    <a:pt x="536" y="201"/>
                  </a:lnTo>
                  <a:lnTo>
                    <a:pt x="536" y="203"/>
                  </a:lnTo>
                  <a:lnTo>
                    <a:pt x="538" y="203"/>
                  </a:lnTo>
                  <a:lnTo>
                    <a:pt x="540" y="203"/>
                  </a:lnTo>
                  <a:lnTo>
                    <a:pt x="542" y="205"/>
                  </a:lnTo>
                  <a:lnTo>
                    <a:pt x="544" y="205"/>
                  </a:lnTo>
                  <a:lnTo>
                    <a:pt x="546" y="205"/>
                  </a:lnTo>
                  <a:lnTo>
                    <a:pt x="546" y="207"/>
                  </a:lnTo>
                  <a:lnTo>
                    <a:pt x="546" y="209"/>
                  </a:lnTo>
                  <a:lnTo>
                    <a:pt x="548" y="209"/>
                  </a:lnTo>
                  <a:lnTo>
                    <a:pt x="548" y="211"/>
                  </a:lnTo>
                  <a:lnTo>
                    <a:pt x="550" y="213"/>
                  </a:lnTo>
                  <a:lnTo>
                    <a:pt x="550" y="214"/>
                  </a:lnTo>
                  <a:lnTo>
                    <a:pt x="552" y="214"/>
                  </a:lnTo>
                  <a:lnTo>
                    <a:pt x="552" y="216"/>
                  </a:lnTo>
                  <a:lnTo>
                    <a:pt x="554" y="216"/>
                  </a:lnTo>
                  <a:lnTo>
                    <a:pt x="556" y="216"/>
                  </a:lnTo>
                  <a:lnTo>
                    <a:pt x="556" y="218"/>
                  </a:lnTo>
                  <a:lnTo>
                    <a:pt x="558" y="218"/>
                  </a:lnTo>
                  <a:lnTo>
                    <a:pt x="558" y="220"/>
                  </a:lnTo>
                  <a:lnTo>
                    <a:pt x="560" y="220"/>
                  </a:lnTo>
                  <a:lnTo>
                    <a:pt x="560" y="222"/>
                  </a:lnTo>
                  <a:lnTo>
                    <a:pt x="560" y="220"/>
                  </a:lnTo>
                  <a:lnTo>
                    <a:pt x="560" y="222"/>
                  </a:lnTo>
                  <a:lnTo>
                    <a:pt x="562" y="222"/>
                  </a:lnTo>
                  <a:lnTo>
                    <a:pt x="562" y="224"/>
                  </a:lnTo>
                  <a:lnTo>
                    <a:pt x="564" y="224"/>
                  </a:lnTo>
                  <a:lnTo>
                    <a:pt x="566" y="224"/>
                  </a:lnTo>
                  <a:lnTo>
                    <a:pt x="566" y="226"/>
                  </a:lnTo>
                  <a:lnTo>
                    <a:pt x="567" y="226"/>
                  </a:lnTo>
                  <a:lnTo>
                    <a:pt x="567" y="228"/>
                  </a:lnTo>
                  <a:lnTo>
                    <a:pt x="569" y="228"/>
                  </a:lnTo>
                  <a:lnTo>
                    <a:pt x="569" y="230"/>
                  </a:lnTo>
                  <a:lnTo>
                    <a:pt x="567" y="230"/>
                  </a:lnTo>
                  <a:lnTo>
                    <a:pt x="569" y="230"/>
                  </a:lnTo>
                  <a:lnTo>
                    <a:pt x="571" y="230"/>
                  </a:lnTo>
                  <a:lnTo>
                    <a:pt x="573" y="230"/>
                  </a:lnTo>
                  <a:lnTo>
                    <a:pt x="573" y="228"/>
                  </a:lnTo>
                  <a:lnTo>
                    <a:pt x="575" y="228"/>
                  </a:lnTo>
                  <a:lnTo>
                    <a:pt x="575" y="226"/>
                  </a:lnTo>
                  <a:lnTo>
                    <a:pt x="577" y="226"/>
                  </a:lnTo>
                  <a:lnTo>
                    <a:pt x="579" y="226"/>
                  </a:lnTo>
                  <a:lnTo>
                    <a:pt x="579" y="224"/>
                  </a:lnTo>
                  <a:lnTo>
                    <a:pt x="581" y="224"/>
                  </a:lnTo>
                  <a:lnTo>
                    <a:pt x="583" y="224"/>
                  </a:lnTo>
                  <a:lnTo>
                    <a:pt x="583" y="222"/>
                  </a:lnTo>
                  <a:lnTo>
                    <a:pt x="585" y="220"/>
                  </a:lnTo>
                  <a:lnTo>
                    <a:pt x="585" y="218"/>
                  </a:lnTo>
                  <a:lnTo>
                    <a:pt x="585" y="216"/>
                  </a:lnTo>
                  <a:lnTo>
                    <a:pt x="585" y="214"/>
                  </a:lnTo>
                  <a:lnTo>
                    <a:pt x="585" y="213"/>
                  </a:lnTo>
                  <a:lnTo>
                    <a:pt x="587" y="211"/>
                  </a:lnTo>
                  <a:lnTo>
                    <a:pt x="587" y="209"/>
                  </a:lnTo>
                  <a:lnTo>
                    <a:pt x="589" y="209"/>
                  </a:lnTo>
                  <a:lnTo>
                    <a:pt x="589" y="207"/>
                  </a:lnTo>
                  <a:lnTo>
                    <a:pt x="591" y="207"/>
                  </a:lnTo>
                  <a:lnTo>
                    <a:pt x="591" y="205"/>
                  </a:lnTo>
                  <a:lnTo>
                    <a:pt x="591" y="203"/>
                  </a:lnTo>
                  <a:lnTo>
                    <a:pt x="593" y="203"/>
                  </a:lnTo>
                  <a:lnTo>
                    <a:pt x="593" y="201"/>
                  </a:lnTo>
                  <a:lnTo>
                    <a:pt x="593" y="199"/>
                  </a:lnTo>
                  <a:lnTo>
                    <a:pt x="595" y="199"/>
                  </a:lnTo>
                  <a:lnTo>
                    <a:pt x="595" y="197"/>
                  </a:lnTo>
                  <a:lnTo>
                    <a:pt x="595" y="195"/>
                  </a:lnTo>
                  <a:lnTo>
                    <a:pt x="597" y="193"/>
                  </a:lnTo>
                  <a:lnTo>
                    <a:pt x="597" y="191"/>
                  </a:lnTo>
                  <a:lnTo>
                    <a:pt x="599" y="191"/>
                  </a:lnTo>
                  <a:lnTo>
                    <a:pt x="599" y="189"/>
                  </a:lnTo>
                  <a:lnTo>
                    <a:pt x="601" y="187"/>
                  </a:lnTo>
                  <a:lnTo>
                    <a:pt x="601" y="185"/>
                  </a:lnTo>
                  <a:lnTo>
                    <a:pt x="603" y="185"/>
                  </a:lnTo>
                  <a:lnTo>
                    <a:pt x="605" y="185"/>
                  </a:lnTo>
                  <a:lnTo>
                    <a:pt x="607" y="185"/>
                  </a:lnTo>
                  <a:lnTo>
                    <a:pt x="607" y="183"/>
                  </a:lnTo>
                  <a:lnTo>
                    <a:pt x="609" y="183"/>
                  </a:lnTo>
                  <a:lnTo>
                    <a:pt x="611" y="181"/>
                  </a:lnTo>
                  <a:lnTo>
                    <a:pt x="613" y="181"/>
                  </a:lnTo>
                  <a:lnTo>
                    <a:pt x="615" y="181"/>
                  </a:lnTo>
                  <a:lnTo>
                    <a:pt x="617" y="181"/>
                  </a:lnTo>
                  <a:lnTo>
                    <a:pt x="619" y="181"/>
                  </a:lnTo>
                  <a:lnTo>
                    <a:pt x="621" y="181"/>
                  </a:lnTo>
                  <a:lnTo>
                    <a:pt x="623" y="181"/>
                  </a:lnTo>
                  <a:lnTo>
                    <a:pt x="625" y="181"/>
                  </a:lnTo>
                  <a:lnTo>
                    <a:pt x="625" y="179"/>
                  </a:lnTo>
                  <a:lnTo>
                    <a:pt x="627" y="181"/>
                  </a:lnTo>
                  <a:lnTo>
                    <a:pt x="627" y="179"/>
                  </a:lnTo>
                  <a:lnTo>
                    <a:pt x="629" y="179"/>
                  </a:lnTo>
                  <a:lnTo>
                    <a:pt x="631" y="179"/>
                  </a:lnTo>
                  <a:lnTo>
                    <a:pt x="631" y="177"/>
                  </a:lnTo>
                  <a:lnTo>
                    <a:pt x="633" y="177"/>
                  </a:lnTo>
                  <a:lnTo>
                    <a:pt x="633" y="175"/>
                  </a:lnTo>
                  <a:lnTo>
                    <a:pt x="635" y="175"/>
                  </a:lnTo>
                  <a:lnTo>
                    <a:pt x="635" y="173"/>
                  </a:lnTo>
                  <a:lnTo>
                    <a:pt x="636" y="173"/>
                  </a:lnTo>
                  <a:lnTo>
                    <a:pt x="638" y="171"/>
                  </a:lnTo>
                  <a:lnTo>
                    <a:pt x="638" y="169"/>
                  </a:lnTo>
                  <a:lnTo>
                    <a:pt x="640" y="169"/>
                  </a:lnTo>
                  <a:lnTo>
                    <a:pt x="640" y="167"/>
                  </a:lnTo>
                  <a:lnTo>
                    <a:pt x="640" y="165"/>
                  </a:lnTo>
                  <a:lnTo>
                    <a:pt x="642" y="165"/>
                  </a:lnTo>
                  <a:lnTo>
                    <a:pt x="642" y="163"/>
                  </a:lnTo>
                  <a:lnTo>
                    <a:pt x="642" y="161"/>
                  </a:lnTo>
                  <a:lnTo>
                    <a:pt x="644" y="161"/>
                  </a:lnTo>
                  <a:lnTo>
                    <a:pt x="644" y="159"/>
                  </a:lnTo>
                  <a:lnTo>
                    <a:pt x="646" y="159"/>
                  </a:lnTo>
                  <a:lnTo>
                    <a:pt x="646" y="157"/>
                  </a:lnTo>
                  <a:lnTo>
                    <a:pt x="648" y="157"/>
                  </a:lnTo>
                  <a:lnTo>
                    <a:pt x="648" y="155"/>
                  </a:lnTo>
                  <a:lnTo>
                    <a:pt x="650" y="155"/>
                  </a:lnTo>
                  <a:lnTo>
                    <a:pt x="652" y="153"/>
                  </a:lnTo>
                  <a:lnTo>
                    <a:pt x="654" y="153"/>
                  </a:lnTo>
                  <a:lnTo>
                    <a:pt x="654" y="151"/>
                  </a:lnTo>
                  <a:lnTo>
                    <a:pt x="656" y="151"/>
                  </a:lnTo>
                  <a:lnTo>
                    <a:pt x="658" y="151"/>
                  </a:lnTo>
                  <a:lnTo>
                    <a:pt x="660" y="151"/>
                  </a:lnTo>
                  <a:lnTo>
                    <a:pt x="660" y="149"/>
                  </a:lnTo>
                  <a:lnTo>
                    <a:pt x="662" y="149"/>
                  </a:lnTo>
                  <a:lnTo>
                    <a:pt x="662" y="147"/>
                  </a:lnTo>
                  <a:lnTo>
                    <a:pt x="664" y="147"/>
                  </a:lnTo>
                  <a:lnTo>
                    <a:pt x="664" y="145"/>
                  </a:lnTo>
                  <a:lnTo>
                    <a:pt x="666" y="144"/>
                  </a:lnTo>
                  <a:lnTo>
                    <a:pt x="666" y="142"/>
                  </a:lnTo>
                  <a:lnTo>
                    <a:pt x="668" y="142"/>
                  </a:lnTo>
                  <a:lnTo>
                    <a:pt x="668" y="140"/>
                  </a:lnTo>
                  <a:lnTo>
                    <a:pt x="668" y="138"/>
                  </a:lnTo>
                  <a:lnTo>
                    <a:pt x="670" y="138"/>
                  </a:lnTo>
                  <a:lnTo>
                    <a:pt x="670" y="136"/>
                  </a:lnTo>
                  <a:lnTo>
                    <a:pt x="670" y="134"/>
                  </a:lnTo>
                  <a:lnTo>
                    <a:pt x="672" y="134"/>
                  </a:lnTo>
                  <a:lnTo>
                    <a:pt x="672" y="132"/>
                  </a:lnTo>
                  <a:lnTo>
                    <a:pt x="672" y="130"/>
                  </a:lnTo>
                  <a:lnTo>
                    <a:pt x="674" y="130"/>
                  </a:lnTo>
                  <a:lnTo>
                    <a:pt x="674" y="128"/>
                  </a:lnTo>
                  <a:lnTo>
                    <a:pt x="674" y="126"/>
                  </a:lnTo>
                  <a:lnTo>
                    <a:pt x="674" y="124"/>
                  </a:lnTo>
                  <a:lnTo>
                    <a:pt x="674" y="122"/>
                  </a:lnTo>
                  <a:lnTo>
                    <a:pt x="676" y="122"/>
                  </a:lnTo>
                  <a:lnTo>
                    <a:pt x="676" y="120"/>
                  </a:lnTo>
                  <a:lnTo>
                    <a:pt x="676" y="118"/>
                  </a:lnTo>
                  <a:lnTo>
                    <a:pt x="676" y="116"/>
                  </a:lnTo>
                  <a:lnTo>
                    <a:pt x="678" y="116"/>
                  </a:lnTo>
                  <a:lnTo>
                    <a:pt x="678" y="114"/>
                  </a:lnTo>
                  <a:lnTo>
                    <a:pt x="680" y="114"/>
                  </a:lnTo>
                  <a:lnTo>
                    <a:pt x="682" y="112"/>
                  </a:lnTo>
                  <a:lnTo>
                    <a:pt x="684" y="112"/>
                  </a:lnTo>
                  <a:lnTo>
                    <a:pt x="686" y="112"/>
                  </a:lnTo>
                  <a:lnTo>
                    <a:pt x="688" y="112"/>
                  </a:lnTo>
                  <a:lnTo>
                    <a:pt x="690" y="110"/>
                  </a:lnTo>
                  <a:lnTo>
                    <a:pt x="692" y="110"/>
                  </a:lnTo>
                  <a:lnTo>
                    <a:pt x="694" y="110"/>
                  </a:lnTo>
                  <a:lnTo>
                    <a:pt x="696" y="108"/>
                  </a:lnTo>
                  <a:lnTo>
                    <a:pt x="698" y="108"/>
                  </a:lnTo>
                  <a:lnTo>
                    <a:pt x="700" y="106"/>
                  </a:lnTo>
                  <a:lnTo>
                    <a:pt x="702" y="106"/>
                  </a:lnTo>
                  <a:lnTo>
                    <a:pt x="704" y="106"/>
                  </a:lnTo>
                  <a:lnTo>
                    <a:pt x="705" y="106"/>
                  </a:lnTo>
                  <a:lnTo>
                    <a:pt x="707" y="106"/>
                  </a:lnTo>
                  <a:lnTo>
                    <a:pt x="707" y="108"/>
                  </a:lnTo>
                  <a:lnTo>
                    <a:pt x="709" y="108"/>
                  </a:lnTo>
                  <a:lnTo>
                    <a:pt x="711" y="108"/>
                  </a:lnTo>
                  <a:lnTo>
                    <a:pt x="713" y="108"/>
                  </a:lnTo>
                  <a:lnTo>
                    <a:pt x="715" y="108"/>
                  </a:lnTo>
                  <a:lnTo>
                    <a:pt x="715" y="106"/>
                  </a:lnTo>
                  <a:lnTo>
                    <a:pt x="717" y="106"/>
                  </a:lnTo>
                  <a:lnTo>
                    <a:pt x="717" y="104"/>
                  </a:lnTo>
                  <a:lnTo>
                    <a:pt x="719" y="102"/>
                  </a:lnTo>
                  <a:lnTo>
                    <a:pt x="719" y="100"/>
                  </a:lnTo>
                  <a:lnTo>
                    <a:pt x="719" y="98"/>
                  </a:lnTo>
                  <a:lnTo>
                    <a:pt x="719" y="96"/>
                  </a:lnTo>
                  <a:lnTo>
                    <a:pt x="721" y="96"/>
                  </a:lnTo>
                  <a:lnTo>
                    <a:pt x="721" y="94"/>
                  </a:lnTo>
                  <a:lnTo>
                    <a:pt x="721" y="92"/>
                  </a:lnTo>
                  <a:lnTo>
                    <a:pt x="723" y="90"/>
                  </a:lnTo>
                  <a:lnTo>
                    <a:pt x="723" y="88"/>
                  </a:lnTo>
                  <a:lnTo>
                    <a:pt x="725" y="88"/>
                  </a:lnTo>
                  <a:lnTo>
                    <a:pt x="725" y="86"/>
                  </a:lnTo>
                  <a:lnTo>
                    <a:pt x="725" y="84"/>
                  </a:lnTo>
                  <a:lnTo>
                    <a:pt x="727" y="84"/>
                  </a:lnTo>
                  <a:lnTo>
                    <a:pt x="727" y="82"/>
                  </a:lnTo>
                  <a:lnTo>
                    <a:pt x="727" y="80"/>
                  </a:lnTo>
                  <a:lnTo>
                    <a:pt x="727" y="78"/>
                  </a:lnTo>
                  <a:lnTo>
                    <a:pt x="727" y="77"/>
                  </a:lnTo>
                  <a:lnTo>
                    <a:pt x="725" y="75"/>
                  </a:lnTo>
                  <a:lnTo>
                    <a:pt x="725" y="73"/>
                  </a:lnTo>
                  <a:lnTo>
                    <a:pt x="725" y="71"/>
                  </a:lnTo>
                  <a:lnTo>
                    <a:pt x="725" y="69"/>
                  </a:lnTo>
                  <a:lnTo>
                    <a:pt x="725" y="67"/>
                  </a:lnTo>
                  <a:lnTo>
                    <a:pt x="725" y="65"/>
                  </a:lnTo>
                  <a:lnTo>
                    <a:pt x="723" y="65"/>
                  </a:lnTo>
                  <a:lnTo>
                    <a:pt x="723" y="63"/>
                  </a:lnTo>
                  <a:lnTo>
                    <a:pt x="723" y="61"/>
                  </a:lnTo>
                  <a:lnTo>
                    <a:pt x="723" y="59"/>
                  </a:lnTo>
                  <a:lnTo>
                    <a:pt x="723" y="57"/>
                  </a:lnTo>
                  <a:lnTo>
                    <a:pt x="725" y="57"/>
                  </a:lnTo>
                  <a:lnTo>
                    <a:pt x="725" y="55"/>
                  </a:lnTo>
                  <a:lnTo>
                    <a:pt x="727" y="55"/>
                  </a:lnTo>
                  <a:lnTo>
                    <a:pt x="729" y="53"/>
                  </a:lnTo>
                  <a:lnTo>
                    <a:pt x="731" y="51"/>
                  </a:lnTo>
                  <a:lnTo>
                    <a:pt x="731" y="49"/>
                  </a:lnTo>
                  <a:lnTo>
                    <a:pt x="733" y="49"/>
                  </a:lnTo>
                  <a:lnTo>
                    <a:pt x="733" y="47"/>
                  </a:lnTo>
                  <a:lnTo>
                    <a:pt x="735" y="45"/>
                  </a:lnTo>
                  <a:lnTo>
                    <a:pt x="735" y="43"/>
                  </a:lnTo>
                  <a:lnTo>
                    <a:pt x="737" y="43"/>
                  </a:lnTo>
                  <a:lnTo>
                    <a:pt x="737" y="41"/>
                  </a:lnTo>
                  <a:lnTo>
                    <a:pt x="739" y="41"/>
                  </a:lnTo>
                  <a:lnTo>
                    <a:pt x="741" y="41"/>
                  </a:lnTo>
                  <a:lnTo>
                    <a:pt x="743" y="41"/>
                  </a:lnTo>
                  <a:lnTo>
                    <a:pt x="745" y="41"/>
                  </a:lnTo>
                  <a:lnTo>
                    <a:pt x="745" y="39"/>
                  </a:lnTo>
                  <a:lnTo>
                    <a:pt x="747" y="39"/>
                  </a:lnTo>
                  <a:lnTo>
                    <a:pt x="749" y="39"/>
                  </a:lnTo>
                  <a:lnTo>
                    <a:pt x="751" y="37"/>
                  </a:lnTo>
                  <a:lnTo>
                    <a:pt x="753" y="35"/>
                  </a:lnTo>
                  <a:lnTo>
                    <a:pt x="753" y="33"/>
                  </a:lnTo>
                  <a:lnTo>
                    <a:pt x="755" y="33"/>
                  </a:lnTo>
                  <a:lnTo>
                    <a:pt x="757" y="33"/>
                  </a:lnTo>
                  <a:lnTo>
                    <a:pt x="757" y="31"/>
                  </a:lnTo>
                  <a:lnTo>
                    <a:pt x="759" y="31"/>
                  </a:lnTo>
                  <a:lnTo>
                    <a:pt x="761" y="31"/>
                  </a:lnTo>
                  <a:lnTo>
                    <a:pt x="761" y="29"/>
                  </a:lnTo>
                  <a:lnTo>
                    <a:pt x="763" y="29"/>
                  </a:lnTo>
                  <a:lnTo>
                    <a:pt x="765" y="29"/>
                  </a:lnTo>
                  <a:lnTo>
                    <a:pt x="765" y="27"/>
                  </a:lnTo>
                  <a:lnTo>
                    <a:pt x="767" y="27"/>
                  </a:lnTo>
                  <a:lnTo>
                    <a:pt x="769" y="27"/>
                  </a:lnTo>
                  <a:lnTo>
                    <a:pt x="769" y="25"/>
                  </a:lnTo>
                  <a:lnTo>
                    <a:pt x="771" y="25"/>
                  </a:lnTo>
                  <a:lnTo>
                    <a:pt x="773" y="23"/>
                  </a:lnTo>
                  <a:lnTo>
                    <a:pt x="774" y="23"/>
                  </a:lnTo>
                  <a:lnTo>
                    <a:pt x="776" y="23"/>
                  </a:lnTo>
                  <a:lnTo>
                    <a:pt x="776" y="25"/>
                  </a:lnTo>
                  <a:lnTo>
                    <a:pt x="778" y="25"/>
                  </a:lnTo>
                  <a:lnTo>
                    <a:pt x="778" y="27"/>
                  </a:lnTo>
                  <a:lnTo>
                    <a:pt x="778" y="29"/>
                  </a:lnTo>
                  <a:lnTo>
                    <a:pt x="780" y="29"/>
                  </a:lnTo>
                  <a:lnTo>
                    <a:pt x="780" y="31"/>
                  </a:lnTo>
                  <a:lnTo>
                    <a:pt x="780" y="33"/>
                  </a:lnTo>
                  <a:lnTo>
                    <a:pt x="782" y="33"/>
                  </a:lnTo>
                  <a:lnTo>
                    <a:pt x="782" y="35"/>
                  </a:lnTo>
                  <a:lnTo>
                    <a:pt x="782" y="37"/>
                  </a:lnTo>
                  <a:lnTo>
                    <a:pt x="784" y="39"/>
                  </a:lnTo>
                  <a:lnTo>
                    <a:pt x="784" y="41"/>
                  </a:lnTo>
                  <a:lnTo>
                    <a:pt x="786" y="43"/>
                  </a:lnTo>
                  <a:lnTo>
                    <a:pt x="786" y="45"/>
                  </a:lnTo>
                  <a:lnTo>
                    <a:pt x="788" y="45"/>
                  </a:lnTo>
                  <a:lnTo>
                    <a:pt x="788" y="47"/>
                  </a:lnTo>
                  <a:lnTo>
                    <a:pt x="790" y="47"/>
                  </a:lnTo>
                  <a:lnTo>
                    <a:pt x="790" y="49"/>
                  </a:lnTo>
                  <a:lnTo>
                    <a:pt x="792" y="49"/>
                  </a:lnTo>
                  <a:lnTo>
                    <a:pt x="792" y="51"/>
                  </a:lnTo>
                  <a:lnTo>
                    <a:pt x="794" y="51"/>
                  </a:lnTo>
                  <a:lnTo>
                    <a:pt x="796" y="53"/>
                  </a:lnTo>
                  <a:lnTo>
                    <a:pt x="798" y="55"/>
                  </a:lnTo>
                  <a:lnTo>
                    <a:pt x="798" y="57"/>
                  </a:lnTo>
                  <a:lnTo>
                    <a:pt x="800" y="57"/>
                  </a:lnTo>
                  <a:lnTo>
                    <a:pt x="800" y="59"/>
                  </a:lnTo>
                  <a:lnTo>
                    <a:pt x="802" y="59"/>
                  </a:lnTo>
                  <a:lnTo>
                    <a:pt x="802" y="61"/>
                  </a:lnTo>
                  <a:lnTo>
                    <a:pt x="804" y="61"/>
                  </a:lnTo>
                  <a:lnTo>
                    <a:pt x="806" y="61"/>
                  </a:lnTo>
                  <a:lnTo>
                    <a:pt x="806" y="63"/>
                  </a:lnTo>
                  <a:lnTo>
                    <a:pt x="808" y="63"/>
                  </a:lnTo>
                  <a:lnTo>
                    <a:pt x="810" y="63"/>
                  </a:lnTo>
                  <a:lnTo>
                    <a:pt x="812" y="63"/>
                  </a:lnTo>
                  <a:lnTo>
                    <a:pt x="814" y="63"/>
                  </a:lnTo>
                  <a:lnTo>
                    <a:pt x="816" y="61"/>
                  </a:lnTo>
                  <a:lnTo>
                    <a:pt x="818" y="61"/>
                  </a:lnTo>
                  <a:lnTo>
                    <a:pt x="820" y="59"/>
                  </a:lnTo>
                  <a:lnTo>
                    <a:pt x="822" y="59"/>
                  </a:lnTo>
                  <a:lnTo>
                    <a:pt x="824" y="57"/>
                  </a:lnTo>
                  <a:lnTo>
                    <a:pt x="826" y="57"/>
                  </a:lnTo>
                  <a:lnTo>
                    <a:pt x="828" y="57"/>
                  </a:lnTo>
                  <a:lnTo>
                    <a:pt x="828" y="55"/>
                  </a:lnTo>
                  <a:lnTo>
                    <a:pt x="830" y="55"/>
                  </a:lnTo>
                  <a:lnTo>
                    <a:pt x="832" y="55"/>
                  </a:lnTo>
                  <a:lnTo>
                    <a:pt x="832" y="53"/>
                  </a:lnTo>
                  <a:lnTo>
                    <a:pt x="834" y="53"/>
                  </a:lnTo>
                  <a:lnTo>
                    <a:pt x="836" y="53"/>
                  </a:lnTo>
                  <a:lnTo>
                    <a:pt x="836" y="51"/>
                  </a:lnTo>
                  <a:lnTo>
                    <a:pt x="838" y="51"/>
                  </a:lnTo>
                  <a:lnTo>
                    <a:pt x="838" y="49"/>
                  </a:lnTo>
                  <a:lnTo>
                    <a:pt x="840" y="49"/>
                  </a:lnTo>
                  <a:lnTo>
                    <a:pt x="840" y="47"/>
                  </a:lnTo>
                  <a:lnTo>
                    <a:pt x="842" y="47"/>
                  </a:lnTo>
                  <a:lnTo>
                    <a:pt x="842" y="45"/>
                  </a:lnTo>
                  <a:lnTo>
                    <a:pt x="843" y="45"/>
                  </a:lnTo>
                  <a:lnTo>
                    <a:pt x="843" y="43"/>
                  </a:lnTo>
                  <a:lnTo>
                    <a:pt x="845" y="43"/>
                  </a:lnTo>
                  <a:lnTo>
                    <a:pt x="845" y="41"/>
                  </a:lnTo>
                  <a:lnTo>
                    <a:pt x="847" y="41"/>
                  </a:lnTo>
                  <a:lnTo>
                    <a:pt x="849" y="41"/>
                  </a:lnTo>
                  <a:lnTo>
                    <a:pt x="849" y="39"/>
                  </a:lnTo>
                  <a:lnTo>
                    <a:pt x="851" y="39"/>
                  </a:lnTo>
                  <a:lnTo>
                    <a:pt x="853" y="39"/>
                  </a:lnTo>
                  <a:lnTo>
                    <a:pt x="853" y="37"/>
                  </a:lnTo>
                  <a:lnTo>
                    <a:pt x="855" y="37"/>
                  </a:lnTo>
                  <a:lnTo>
                    <a:pt x="857" y="37"/>
                  </a:lnTo>
                  <a:lnTo>
                    <a:pt x="859" y="37"/>
                  </a:lnTo>
                  <a:lnTo>
                    <a:pt x="861" y="37"/>
                  </a:lnTo>
                  <a:lnTo>
                    <a:pt x="861" y="35"/>
                  </a:lnTo>
                  <a:lnTo>
                    <a:pt x="861" y="33"/>
                  </a:lnTo>
                  <a:lnTo>
                    <a:pt x="861" y="31"/>
                  </a:lnTo>
                  <a:lnTo>
                    <a:pt x="863" y="31"/>
                  </a:lnTo>
                  <a:lnTo>
                    <a:pt x="863" y="29"/>
                  </a:lnTo>
                  <a:lnTo>
                    <a:pt x="861" y="27"/>
                  </a:lnTo>
                  <a:lnTo>
                    <a:pt x="861" y="25"/>
                  </a:lnTo>
                  <a:lnTo>
                    <a:pt x="861" y="23"/>
                  </a:lnTo>
                  <a:lnTo>
                    <a:pt x="861" y="21"/>
                  </a:lnTo>
                  <a:lnTo>
                    <a:pt x="863" y="21"/>
                  </a:lnTo>
                  <a:lnTo>
                    <a:pt x="863" y="19"/>
                  </a:lnTo>
                  <a:lnTo>
                    <a:pt x="865" y="19"/>
                  </a:lnTo>
                  <a:lnTo>
                    <a:pt x="865" y="17"/>
                  </a:lnTo>
                  <a:lnTo>
                    <a:pt x="867" y="17"/>
                  </a:lnTo>
                  <a:lnTo>
                    <a:pt x="867" y="15"/>
                  </a:lnTo>
                  <a:lnTo>
                    <a:pt x="869" y="15"/>
                  </a:lnTo>
                  <a:lnTo>
                    <a:pt x="869" y="13"/>
                  </a:lnTo>
                  <a:lnTo>
                    <a:pt x="871" y="13"/>
                  </a:lnTo>
                  <a:lnTo>
                    <a:pt x="873" y="13"/>
                  </a:lnTo>
                  <a:lnTo>
                    <a:pt x="873" y="11"/>
                  </a:lnTo>
                  <a:lnTo>
                    <a:pt x="875" y="11"/>
                  </a:lnTo>
                  <a:lnTo>
                    <a:pt x="877" y="10"/>
                  </a:lnTo>
                  <a:lnTo>
                    <a:pt x="879" y="10"/>
                  </a:lnTo>
                  <a:lnTo>
                    <a:pt x="879" y="8"/>
                  </a:lnTo>
                  <a:lnTo>
                    <a:pt x="881" y="8"/>
                  </a:lnTo>
                  <a:lnTo>
                    <a:pt x="883" y="8"/>
                  </a:lnTo>
                  <a:lnTo>
                    <a:pt x="885" y="8"/>
                  </a:lnTo>
                  <a:lnTo>
                    <a:pt x="887" y="8"/>
                  </a:lnTo>
                  <a:lnTo>
                    <a:pt x="889" y="8"/>
                  </a:lnTo>
                  <a:lnTo>
                    <a:pt x="891" y="6"/>
                  </a:lnTo>
                  <a:lnTo>
                    <a:pt x="893" y="6"/>
                  </a:lnTo>
                  <a:lnTo>
                    <a:pt x="895" y="6"/>
                  </a:lnTo>
                  <a:lnTo>
                    <a:pt x="897" y="6"/>
                  </a:lnTo>
                  <a:lnTo>
                    <a:pt x="899" y="6"/>
                  </a:lnTo>
                  <a:lnTo>
                    <a:pt x="899" y="8"/>
                  </a:lnTo>
                  <a:lnTo>
                    <a:pt x="901" y="8"/>
                  </a:lnTo>
                  <a:lnTo>
                    <a:pt x="903" y="8"/>
                  </a:lnTo>
                  <a:lnTo>
                    <a:pt x="905" y="8"/>
                  </a:lnTo>
                  <a:lnTo>
                    <a:pt x="907" y="8"/>
                  </a:lnTo>
                  <a:lnTo>
                    <a:pt x="909" y="8"/>
                  </a:lnTo>
                  <a:lnTo>
                    <a:pt x="909" y="10"/>
                  </a:lnTo>
                  <a:lnTo>
                    <a:pt x="911" y="10"/>
                  </a:lnTo>
                  <a:lnTo>
                    <a:pt x="912" y="10"/>
                  </a:lnTo>
                  <a:lnTo>
                    <a:pt x="914" y="10"/>
                  </a:lnTo>
                  <a:lnTo>
                    <a:pt x="914" y="8"/>
                  </a:lnTo>
                  <a:lnTo>
                    <a:pt x="916" y="8"/>
                  </a:lnTo>
                  <a:lnTo>
                    <a:pt x="916" y="6"/>
                  </a:lnTo>
                  <a:lnTo>
                    <a:pt x="918" y="6"/>
                  </a:lnTo>
                  <a:lnTo>
                    <a:pt x="918" y="4"/>
                  </a:lnTo>
                  <a:lnTo>
                    <a:pt x="920" y="4"/>
                  </a:lnTo>
                  <a:lnTo>
                    <a:pt x="920" y="2"/>
                  </a:lnTo>
                  <a:lnTo>
                    <a:pt x="922" y="2"/>
                  </a:lnTo>
                  <a:lnTo>
                    <a:pt x="922" y="0"/>
                  </a:lnTo>
                  <a:lnTo>
                    <a:pt x="924" y="2"/>
                  </a:lnTo>
                  <a:lnTo>
                    <a:pt x="926" y="2"/>
                  </a:lnTo>
                  <a:lnTo>
                    <a:pt x="926" y="4"/>
                  </a:lnTo>
                  <a:lnTo>
                    <a:pt x="928" y="4"/>
                  </a:lnTo>
                  <a:close/>
                </a:path>
              </a:pathLst>
            </a:custGeom>
            <a:solidFill>
              <a:srgbClr val="DCE6F1"/>
            </a:solidFill>
            <a:ln w="12700">
              <a:solidFill>
                <a:srgbClr xmlns:mc="http://schemas.openxmlformats.org/markup-compatibility/2006" xmlns:a14="http://schemas.microsoft.com/office/drawing/2010/main" val="808080" mc:Ignorable="a14" a14:legacySpreadsheetColorIndex="23"/>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24" name="A403">
              <a:extLst>
                <a:ext uri="{FF2B5EF4-FFF2-40B4-BE49-F238E27FC236}">
                  <a16:creationId xmlns:a16="http://schemas.microsoft.com/office/drawing/2014/main" xmlns="" id="{00000000-0008-0000-0900-00003A000000}"/>
                </a:ext>
              </a:extLst>
            </xdr:cNvPr>
            <xdr:cNvSpPr>
              <a:spLocks/>
            </xdr:cNvSpPr>
          </xdr:nvSpPr>
          <xdr:spPr bwMode="auto">
            <a:xfrm>
              <a:off x="6920671" y="15573859"/>
              <a:ext cx="2309997" cy="1933115"/>
            </a:xfrm>
            <a:custGeom>
              <a:avLst/>
              <a:gdLst>
                <a:gd name="T0" fmla="*/ 1443 w 1802"/>
                <a:gd name="T1" fmla="*/ 107 h 1508"/>
                <a:gd name="T2" fmla="*/ 1510 w 1802"/>
                <a:gd name="T3" fmla="*/ 193 h 1508"/>
                <a:gd name="T4" fmla="*/ 1565 w 1802"/>
                <a:gd name="T5" fmla="*/ 237 h 1508"/>
                <a:gd name="T6" fmla="*/ 1646 w 1802"/>
                <a:gd name="T7" fmla="*/ 219 h 1508"/>
                <a:gd name="T8" fmla="*/ 1723 w 1802"/>
                <a:gd name="T9" fmla="*/ 188 h 1508"/>
                <a:gd name="T10" fmla="*/ 1798 w 1802"/>
                <a:gd name="T11" fmla="*/ 180 h 1508"/>
                <a:gd name="T12" fmla="*/ 1770 w 1802"/>
                <a:gd name="T13" fmla="*/ 276 h 1508"/>
                <a:gd name="T14" fmla="*/ 1739 w 1802"/>
                <a:gd name="T15" fmla="*/ 377 h 1508"/>
                <a:gd name="T16" fmla="*/ 1680 w 1802"/>
                <a:gd name="T17" fmla="*/ 463 h 1508"/>
                <a:gd name="T18" fmla="*/ 1599 w 1802"/>
                <a:gd name="T19" fmla="*/ 430 h 1508"/>
                <a:gd name="T20" fmla="*/ 1563 w 1802"/>
                <a:gd name="T21" fmla="*/ 491 h 1508"/>
                <a:gd name="T22" fmla="*/ 1469 w 1802"/>
                <a:gd name="T23" fmla="*/ 503 h 1508"/>
                <a:gd name="T24" fmla="*/ 1433 w 1802"/>
                <a:gd name="T25" fmla="*/ 566 h 1508"/>
                <a:gd name="T26" fmla="*/ 1398 w 1802"/>
                <a:gd name="T27" fmla="*/ 670 h 1508"/>
                <a:gd name="T28" fmla="*/ 1337 w 1802"/>
                <a:gd name="T29" fmla="*/ 773 h 1508"/>
                <a:gd name="T30" fmla="*/ 1244 w 1802"/>
                <a:gd name="T31" fmla="*/ 848 h 1508"/>
                <a:gd name="T32" fmla="*/ 1204 w 1802"/>
                <a:gd name="T33" fmla="*/ 946 h 1508"/>
                <a:gd name="T34" fmla="*/ 1175 w 1802"/>
                <a:gd name="T35" fmla="*/ 1041 h 1508"/>
                <a:gd name="T36" fmla="*/ 1130 w 1802"/>
                <a:gd name="T37" fmla="*/ 1137 h 1508"/>
                <a:gd name="T38" fmla="*/ 1090 w 1802"/>
                <a:gd name="T39" fmla="*/ 1206 h 1508"/>
                <a:gd name="T40" fmla="*/ 1025 w 1802"/>
                <a:gd name="T41" fmla="*/ 1236 h 1508"/>
                <a:gd name="T42" fmla="*/ 948 w 1802"/>
                <a:gd name="T43" fmla="*/ 1230 h 1508"/>
                <a:gd name="T44" fmla="*/ 863 w 1802"/>
                <a:gd name="T45" fmla="*/ 1254 h 1508"/>
                <a:gd name="T46" fmla="*/ 798 w 1802"/>
                <a:gd name="T47" fmla="*/ 1281 h 1508"/>
                <a:gd name="T48" fmla="*/ 725 w 1802"/>
                <a:gd name="T49" fmla="*/ 1315 h 1508"/>
                <a:gd name="T50" fmla="*/ 680 w 1802"/>
                <a:gd name="T51" fmla="*/ 1364 h 1508"/>
                <a:gd name="T52" fmla="*/ 619 w 1802"/>
                <a:gd name="T53" fmla="*/ 1374 h 1508"/>
                <a:gd name="T54" fmla="*/ 552 w 1802"/>
                <a:gd name="T55" fmla="*/ 1409 h 1508"/>
                <a:gd name="T56" fmla="*/ 532 w 1802"/>
                <a:gd name="T57" fmla="*/ 1447 h 1508"/>
                <a:gd name="T58" fmla="*/ 499 w 1802"/>
                <a:gd name="T59" fmla="*/ 1484 h 1508"/>
                <a:gd name="T60" fmla="*/ 418 w 1802"/>
                <a:gd name="T61" fmla="*/ 1494 h 1508"/>
                <a:gd name="T62" fmla="*/ 307 w 1802"/>
                <a:gd name="T63" fmla="*/ 1455 h 1508"/>
                <a:gd name="T64" fmla="*/ 227 w 1802"/>
                <a:gd name="T65" fmla="*/ 1405 h 1508"/>
                <a:gd name="T66" fmla="*/ 193 w 1802"/>
                <a:gd name="T67" fmla="*/ 1338 h 1508"/>
                <a:gd name="T68" fmla="*/ 122 w 1802"/>
                <a:gd name="T69" fmla="*/ 1342 h 1508"/>
                <a:gd name="T70" fmla="*/ 83 w 1802"/>
                <a:gd name="T71" fmla="*/ 1271 h 1508"/>
                <a:gd name="T72" fmla="*/ 120 w 1802"/>
                <a:gd name="T73" fmla="*/ 1198 h 1508"/>
                <a:gd name="T74" fmla="*/ 160 w 1802"/>
                <a:gd name="T75" fmla="*/ 1137 h 1508"/>
                <a:gd name="T76" fmla="*/ 165 w 1802"/>
                <a:gd name="T77" fmla="*/ 1092 h 1508"/>
                <a:gd name="T78" fmla="*/ 152 w 1802"/>
                <a:gd name="T79" fmla="*/ 1001 h 1508"/>
                <a:gd name="T80" fmla="*/ 95 w 1802"/>
                <a:gd name="T81" fmla="*/ 970 h 1508"/>
                <a:gd name="T82" fmla="*/ 8 w 1802"/>
                <a:gd name="T83" fmla="*/ 925 h 1508"/>
                <a:gd name="T84" fmla="*/ 79 w 1802"/>
                <a:gd name="T85" fmla="*/ 869 h 1508"/>
                <a:gd name="T86" fmla="*/ 87 w 1802"/>
                <a:gd name="T87" fmla="*/ 761 h 1508"/>
                <a:gd name="T88" fmla="*/ 160 w 1802"/>
                <a:gd name="T89" fmla="*/ 714 h 1508"/>
                <a:gd name="T90" fmla="*/ 195 w 1802"/>
                <a:gd name="T91" fmla="*/ 592 h 1508"/>
                <a:gd name="T92" fmla="*/ 181 w 1802"/>
                <a:gd name="T93" fmla="*/ 473 h 1508"/>
                <a:gd name="T94" fmla="*/ 87 w 1802"/>
                <a:gd name="T95" fmla="*/ 418 h 1508"/>
                <a:gd name="T96" fmla="*/ 108 w 1802"/>
                <a:gd name="T97" fmla="*/ 333 h 1508"/>
                <a:gd name="T98" fmla="*/ 165 w 1802"/>
                <a:gd name="T99" fmla="*/ 272 h 1508"/>
                <a:gd name="T100" fmla="*/ 225 w 1802"/>
                <a:gd name="T101" fmla="*/ 219 h 1508"/>
                <a:gd name="T102" fmla="*/ 353 w 1802"/>
                <a:gd name="T103" fmla="*/ 176 h 1508"/>
                <a:gd name="T104" fmla="*/ 363 w 1802"/>
                <a:gd name="T105" fmla="*/ 28 h 1508"/>
                <a:gd name="T106" fmla="*/ 449 w 1802"/>
                <a:gd name="T107" fmla="*/ 22 h 1508"/>
                <a:gd name="T108" fmla="*/ 552 w 1802"/>
                <a:gd name="T109" fmla="*/ 50 h 1508"/>
                <a:gd name="T110" fmla="*/ 654 w 1802"/>
                <a:gd name="T111" fmla="*/ 73 h 1508"/>
                <a:gd name="T112" fmla="*/ 761 w 1802"/>
                <a:gd name="T113" fmla="*/ 126 h 1508"/>
                <a:gd name="T114" fmla="*/ 865 w 1802"/>
                <a:gd name="T115" fmla="*/ 158 h 1508"/>
                <a:gd name="T116" fmla="*/ 999 w 1802"/>
                <a:gd name="T117" fmla="*/ 189 h 1508"/>
                <a:gd name="T118" fmla="*/ 1124 w 1802"/>
                <a:gd name="T119" fmla="*/ 213 h 1508"/>
                <a:gd name="T120" fmla="*/ 1212 w 1802"/>
                <a:gd name="T121" fmla="*/ 119 h 1508"/>
                <a:gd name="T122" fmla="*/ 1262 w 1802"/>
                <a:gd name="T123" fmla="*/ 55 h 1508"/>
                <a:gd name="T124" fmla="*/ 1354 w 1802"/>
                <a:gd name="T125" fmla="*/ 14 h 15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802" h="1508">
                  <a:moveTo>
                    <a:pt x="1390" y="2"/>
                  </a:moveTo>
                  <a:lnTo>
                    <a:pt x="1392" y="2"/>
                  </a:lnTo>
                  <a:lnTo>
                    <a:pt x="1394" y="2"/>
                  </a:lnTo>
                  <a:lnTo>
                    <a:pt x="1394" y="4"/>
                  </a:lnTo>
                  <a:lnTo>
                    <a:pt x="1394" y="6"/>
                  </a:lnTo>
                  <a:lnTo>
                    <a:pt x="1396" y="6"/>
                  </a:lnTo>
                  <a:lnTo>
                    <a:pt x="1396" y="8"/>
                  </a:lnTo>
                  <a:lnTo>
                    <a:pt x="1396" y="10"/>
                  </a:lnTo>
                  <a:lnTo>
                    <a:pt x="1396" y="12"/>
                  </a:lnTo>
                  <a:lnTo>
                    <a:pt x="1394" y="12"/>
                  </a:lnTo>
                  <a:lnTo>
                    <a:pt x="1394" y="14"/>
                  </a:lnTo>
                  <a:lnTo>
                    <a:pt x="1394" y="16"/>
                  </a:lnTo>
                  <a:lnTo>
                    <a:pt x="1394" y="18"/>
                  </a:lnTo>
                  <a:lnTo>
                    <a:pt x="1396" y="18"/>
                  </a:lnTo>
                  <a:lnTo>
                    <a:pt x="1396" y="20"/>
                  </a:lnTo>
                  <a:lnTo>
                    <a:pt x="1398" y="20"/>
                  </a:lnTo>
                  <a:lnTo>
                    <a:pt x="1398" y="22"/>
                  </a:lnTo>
                  <a:lnTo>
                    <a:pt x="1400" y="22"/>
                  </a:lnTo>
                  <a:lnTo>
                    <a:pt x="1400" y="24"/>
                  </a:lnTo>
                  <a:lnTo>
                    <a:pt x="1400" y="26"/>
                  </a:lnTo>
                  <a:lnTo>
                    <a:pt x="1402" y="26"/>
                  </a:lnTo>
                  <a:lnTo>
                    <a:pt x="1402" y="28"/>
                  </a:lnTo>
                  <a:lnTo>
                    <a:pt x="1402" y="30"/>
                  </a:lnTo>
                  <a:lnTo>
                    <a:pt x="1404" y="30"/>
                  </a:lnTo>
                  <a:lnTo>
                    <a:pt x="1406" y="30"/>
                  </a:lnTo>
                  <a:lnTo>
                    <a:pt x="1406" y="32"/>
                  </a:lnTo>
                  <a:lnTo>
                    <a:pt x="1407" y="32"/>
                  </a:lnTo>
                  <a:lnTo>
                    <a:pt x="1407" y="34"/>
                  </a:lnTo>
                  <a:lnTo>
                    <a:pt x="1409" y="36"/>
                  </a:lnTo>
                  <a:lnTo>
                    <a:pt x="1409" y="38"/>
                  </a:lnTo>
                  <a:lnTo>
                    <a:pt x="1411" y="40"/>
                  </a:lnTo>
                  <a:lnTo>
                    <a:pt x="1411" y="42"/>
                  </a:lnTo>
                  <a:lnTo>
                    <a:pt x="1413" y="40"/>
                  </a:lnTo>
                  <a:lnTo>
                    <a:pt x="1413" y="42"/>
                  </a:lnTo>
                  <a:lnTo>
                    <a:pt x="1411" y="42"/>
                  </a:lnTo>
                  <a:lnTo>
                    <a:pt x="1411" y="44"/>
                  </a:lnTo>
                  <a:lnTo>
                    <a:pt x="1413" y="46"/>
                  </a:lnTo>
                  <a:lnTo>
                    <a:pt x="1413" y="48"/>
                  </a:lnTo>
                  <a:lnTo>
                    <a:pt x="1413" y="50"/>
                  </a:lnTo>
                  <a:lnTo>
                    <a:pt x="1415" y="50"/>
                  </a:lnTo>
                  <a:lnTo>
                    <a:pt x="1415" y="52"/>
                  </a:lnTo>
                  <a:lnTo>
                    <a:pt x="1415" y="53"/>
                  </a:lnTo>
                  <a:lnTo>
                    <a:pt x="1415" y="55"/>
                  </a:lnTo>
                  <a:lnTo>
                    <a:pt x="1415" y="57"/>
                  </a:lnTo>
                  <a:lnTo>
                    <a:pt x="1415" y="59"/>
                  </a:lnTo>
                  <a:lnTo>
                    <a:pt x="1415" y="61"/>
                  </a:lnTo>
                  <a:lnTo>
                    <a:pt x="1415" y="63"/>
                  </a:lnTo>
                  <a:lnTo>
                    <a:pt x="1417" y="63"/>
                  </a:lnTo>
                  <a:lnTo>
                    <a:pt x="1417" y="65"/>
                  </a:lnTo>
                  <a:lnTo>
                    <a:pt x="1417" y="67"/>
                  </a:lnTo>
                  <a:lnTo>
                    <a:pt x="1415" y="67"/>
                  </a:lnTo>
                  <a:lnTo>
                    <a:pt x="1415" y="69"/>
                  </a:lnTo>
                  <a:lnTo>
                    <a:pt x="1415" y="71"/>
                  </a:lnTo>
                  <a:lnTo>
                    <a:pt x="1415" y="73"/>
                  </a:lnTo>
                  <a:lnTo>
                    <a:pt x="1417" y="73"/>
                  </a:lnTo>
                  <a:lnTo>
                    <a:pt x="1419" y="75"/>
                  </a:lnTo>
                  <a:lnTo>
                    <a:pt x="1419" y="77"/>
                  </a:lnTo>
                  <a:lnTo>
                    <a:pt x="1421" y="77"/>
                  </a:lnTo>
                  <a:lnTo>
                    <a:pt x="1421" y="79"/>
                  </a:lnTo>
                  <a:lnTo>
                    <a:pt x="1423" y="79"/>
                  </a:lnTo>
                  <a:lnTo>
                    <a:pt x="1423" y="81"/>
                  </a:lnTo>
                  <a:lnTo>
                    <a:pt x="1425" y="83"/>
                  </a:lnTo>
                  <a:lnTo>
                    <a:pt x="1425" y="85"/>
                  </a:lnTo>
                  <a:lnTo>
                    <a:pt x="1427" y="87"/>
                  </a:lnTo>
                  <a:lnTo>
                    <a:pt x="1427" y="89"/>
                  </a:lnTo>
                  <a:lnTo>
                    <a:pt x="1429" y="91"/>
                  </a:lnTo>
                  <a:lnTo>
                    <a:pt x="1429" y="93"/>
                  </a:lnTo>
                  <a:lnTo>
                    <a:pt x="1431" y="93"/>
                  </a:lnTo>
                  <a:lnTo>
                    <a:pt x="1431" y="95"/>
                  </a:lnTo>
                  <a:lnTo>
                    <a:pt x="1433" y="97"/>
                  </a:lnTo>
                  <a:lnTo>
                    <a:pt x="1433" y="99"/>
                  </a:lnTo>
                  <a:lnTo>
                    <a:pt x="1435" y="99"/>
                  </a:lnTo>
                  <a:lnTo>
                    <a:pt x="1435" y="101"/>
                  </a:lnTo>
                  <a:lnTo>
                    <a:pt x="1437" y="103"/>
                  </a:lnTo>
                  <a:lnTo>
                    <a:pt x="1439" y="103"/>
                  </a:lnTo>
                  <a:lnTo>
                    <a:pt x="1439" y="105"/>
                  </a:lnTo>
                  <a:lnTo>
                    <a:pt x="1441" y="105"/>
                  </a:lnTo>
                  <a:lnTo>
                    <a:pt x="1443" y="107"/>
                  </a:lnTo>
                  <a:lnTo>
                    <a:pt x="1445" y="109"/>
                  </a:lnTo>
                  <a:lnTo>
                    <a:pt x="1447" y="111"/>
                  </a:lnTo>
                  <a:lnTo>
                    <a:pt x="1449" y="111"/>
                  </a:lnTo>
                  <a:lnTo>
                    <a:pt x="1451" y="111"/>
                  </a:lnTo>
                  <a:lnTo>
                    <a:pt x="1453" y="111"/>
                  </a:lnTo>
                  <a:lnTo>
                    <a:pt x="1455" y="111"/>
                  </a:lnTo>
                  <a:lnTo>
                    <a:pt x="1457" y="111"/>
                  </a:lnTo>
                  <a:lnTo>
                    <a:pt x="1459" y="111"/>
                  </a:lnTo>
                  <a:lnTo>
                    <a:pt x="1461" y="111"/>
                  </a:lnTo>
                  <a:lnTo>
                    <a:pt x="1463" y="113"/>
                  </a:lnTo>
                  <a:lnTo>
                    <a:pt x="1465" y="113"/>
                  </a:lnTo>
                  <a:lnTo>
                    <a:pt x="1465" y="115"/>
                  </a:lnTo>
                  <a:lnTo>
                    <a:pt x="1467" y="115"/>
                  </a:lnTo>
                  <a:lnTo>
                    <a:pt x="1469" y="115"/>
                  </a:lnTo>
                  <a:lnTo>
                    <a:pt x="1471" y="117"/>
                  </a:lnTo>
                  <a:lnTo>
                    <a:pt x="1473" y="117"/>
                  </a:lnTo>
                  <a:lnTo>
                    <a:pt x="1475" y="117"/>
                  </a:lnTo>
                  <a:lnTo>
                    <a:pt x="1476" y="117"/>
                  </a:lnTo>
                  <a:lnTo>
                    <a:pt x="1476" y="119"/>
                  </a:lnTo>
                  <a:lnTo>
                    <a:pt x="1478" y="119"/>
                  </a:lnTo>
                  <a:lnTo>
                    <a:pt x="1480" y="119"/>
                  </a:lnTo>
                  <a:lnTo>
                    <a:pt x="1482" y="121"/>
                  </a:lnTo>
                  <a:lnTo>
                    <a:pt x="1484" y="121"/>
                  </a:lnTo>
                  <a:lnTo>
                    <a:pt x="1486" y="121"/>
                  </a:lnTo>
                  <a:lnTo>
                    <a:pt x="1486" y="122"/>
                  </a:lnTo>
                  <a:lnTo>
                    <a:pt x="1488" y="122"/>
                  </a:lnTo>
                  <a:lnTo>
                    <a:pt x="1490" y="122"/>
                  </a:lnTo>
                  <a:lnTo>
                    <a:pt x="1492" y="122"/>
                  </a:lnTo>
                  <a:lnTo>
                    <a:pt x="1492" y="124"/>
                  </a:lnTo>
                  <a:lnTo>
                    <a:pt x="1494" y="124"/>
                  </a:lnTo>
                  <a:lnTo>
                    <a:pt x="1496" y="124"/>
                  </a:lnTo>
                  <a:lnTo>
                    <a:pt x="1498" y="124"/>
                  </a:lnTo>
                  <a:lnTo>
                    <a:pt x="1498" y="126"/>
                  </a:lnTo>
                  <a:lnTo>
                    <a:pt x="1498" y="128"/>
                  </a:lnTo>
                  <a:lnTo>
                    <a:pt x="1496" y="130"/>
                  </a:lnTo>
                  <a:lnTo>
                    <a:pt x="1494" y="132"/>
                  </a:lnTo>
                  <a:lnTo>
                    <a:pt x="1494" y="134"/>
                  </a:lnTo>
                  <a:lnTo>
                    <a:pt x="1494" y="136"/>
                  </a:lnTo>
                  <a:lnTo>
                    <a:pt x="1494" y="138"/>
                  </a:lnTo>
                  <a:lnTo>
                    <a:pt x="1492" y="138"/>
                  </a:lnTo>
                  <a:lnTo>
                    <a:pt x="1492" y="140"/>
                  </a:lnTo>
                  <a:lnTo>
                    <a:pt x="1492" y="142"/>
                  </a:lnTo>
                  <a:lnTo>
                    <a:pt x="1492" y="144"/>
                  </a:lnTo>
                  <a:lnTo>
                    <a:pt x="1490" y="144"/>
                  </a:lnTo>
                  <a:lnTo>
                    <a:pt x="1490" y="146"/>
                  </a:lnTo>
                  <a:lnTo>
                    <a:pt x="1490" y="148"/>
                  </a:lnTo>
                  <a:lnTo>
                    <a:pt x="1490" y="150"/>
                  </a:lnTo>
                  <a:lnTo>
                    <a:pt x="1488" y="150"/>
                  </a:lnTo>
                  <a:lnTo>
                    <a:pt x="1488" y="152"/>
                  </a:lnTo>
                  <a:lnTo>
                    <a:pt x="1488" y="154"/>
                  </a:lnTo>
                  <a:lnTo>
                    <a:pt x="1488" y="156"/>
                  </a:lnTo>
                  <a:lnTo>
                    <a:pt x="1488" y="158"/>
                  </a:lnTo>
                  <a:lnTo>
                    <a:pt x="1488" y="160"/>
                  </a:lnTo>
                  <a:lnTo>
                    <a:pt x="1490" y="162"/>
                  </a:lnTo>
                  <a:lnTo>
                    <a:pt x="1490" y="164"/>
                  </a:lnTo>
                  <a:lnTo>
                    <a:pt x="1492" y="164"/>
                  </a:lnTo>
                  <a:lnTo>
                    <a:pt x="1492" y="166"/>
                  </a:lnTo>
                  <a:lnTo>
                    <a:pt x="1494" y="168"/>
                  </a:lnTo>
                  <a:lnTo>
                    <a:pt x="1494" y="170"/>
                  </a:lnTo>
                  <a:lnTo>
                    <a:pt x="1496" y="170"/>
                  </a:lnTo>
                  <a:lnTo>
                    <a:pt x="1496" y="172"/>
                  </a:lnTo>
                  <a:lnTo>
                    <a:pt x="1498" y="172"/>
                  </a:lnTo>
                  <a:lnTo>
                    <a:pt x="1498" y="174"/>
                  </a:lnTo>
                  <a:lnTo>
                    <a:pt x="1500" y="174"/>
                  </a:lnTo>
                  <a:lnTo>
                    <a:pt x="1500" y="176"/>
                  </a:lnTo>
                  <a:lnTo>
                    <a:pt x="1500" y="178"/>
                  </a:lnTo>
                  <a:lnTo>
                    <a:pt x="1502" y="178"/>
                  </a:lnTo>
                  <a:lnTo>
                    <a:pt x="1502" y="180"/>
                  </a:lnTo>
                  <a:lnTo>
                    <a:pt x="1504" y="180"/>
                  </a:lnTo>
                  <a:lnTo>
                    <a:pt x="1504" y="182"/>
                  </a:lnTo>
                  <a:lnTo>
                    <a:pt x="1506" y="184"/>
                  </a:lnTo>
                  <a:lnTo>
                    <a:pt x="1506" y="186"/>
                  </a:lnTo>
                  <a:lnTo>
                    <a:pt x="1508" y="186"/>
                  </a:lnTo>
                  <a:lnTo>
                    <a:pt x="1508" y="188"/>
                  </a:lnTo>
                  <a:lnTo>
                    <a:pt x="1508" y="189"/>
                  </a:lnTo>
                  <a:lnTo>
                    <a:pt x="1508" y="191"/>
                  </a:lnTo>
                  <a:lnTo>
                    <a:pt x="1508" y="193"/>
                  </a:lnTo>
                  <a:lnTo>
                    <a:pt x="1510" y="193"/>
                  </a:lnTo>
                  <a:lnTo>
                    <a:pt x="1510" y="195"/>
                  </a:lnTo>
                  <a:lnTo>
                    <a:pt x="1510" y="197"/>
                  </a:lnTo>
                  <a:lnTo>
                    <a:pt x="1510" y="199"/>
                  </a:lnTo>
                  <a:lnTo>
                    <a:pt x="1512" y="199"/>
                  </a:lnTo>
                  <a:lnTo>
                    <a:pt x="1512" y="201"/>
                  </a:lnTo>
                  <a:lnTo>
                    <a:pt x="1512" y="203"/>
                  </a:lnTo>
                  <a:lnTo>
                    <a:pt x="1512" y="205"/>
                  </a:lnTo>
                  <a:lnTo>
                    <a:pt x="1514" y="205"/>
                  </a:lnTo>
                  <a:lnTo>
                    <a:pt x="1514" y="207"/>
                  </a:lnTo>
                  <a:lnTo>
                    <a:pt x="1516" y="207"/>
                  </a:lnTo>
                  <a:lnTo>
                    <a:pt x="1516" y="209"/>
                  </a:lnTo>
                  <a:lnTo>
                    <a:pt x="1518" y="209"/>
                  </a:lnTo>
                  <a:lnTo>
                    <a:pt x="1518" y="211"/>
                  </a:lnTo>
                  <a:lnTo>
                    <a:pt x="1520" y="213"/>
                  </a:lnTo>
                  <a:lnTo>
                    <a:pt x="1520" y="215"/>
                  </a:lnTo>
                  <a:lnTo>
                    <a:pt x="1522" y="217"/>
                  </a:lnTo>
                  <a:lnTo>
                    <a:pt x="1522" y="219"/>
                  </a:lnTo>
                  <a:lnTo>
                    <a:pt x="1522" y="221"/>
                  </a:lnTo>
                  <a:lnTo>
                    <a:pt x="1524" y="223"/>
                  </a:lnTo>
                  <a:lnTo>
                    <a:pt x="1524" y="227"/>
                  </a:lnTo>
                  <a:lnTo>
                    <a:pt x="1526" y="229"/>
                  </a:lnTo>
                  <a:lnTo>
                    <a:pt x="1526" y="231"/>
                  </a:lnTo>
                  <a:lnTo>
                    <a:pt x="1528" y="233"/>
                  </a:lnTo>
                  <a:lnTo>
                    <a:pt x="1528" y="235"/>
                  </a:lnTo>
                  <a:lnTo>
                    <a:pt x="1528" y="237"/>
                  </a:lnTo>
                  <a:lnTo>
                    <a:pt x="1530" y="239"/>
                  </a:lnTo>
                  <a:lnTo>
                    <a:pt x="1530" y="241"/>
                  </a:lnTo>
                  <a:lnTo>
                    <a:pt x="1530" y="243"/>
                  </a:lnTo>
                  <a:lnTo>
                    <a:pt x="1532" y="243"/>
                  </a:lnTo>
                  <a:lnTo>
                    <a:pt x="1532" y="245"/>
                  </a:lnTo>
                  <a:lnTo>
                    <a:pt x="1532" y="247"/>
                  </a:lnTo>
                  <a:lnTo>
                    <a:pt x="1534" y="247"/>
                  </a:lnTo>
                  <a:lnTo>
                    <a:pt x="1534" y="249"/>
                  </a:lnTo>
                  <a:lnTo>
                    <a:pt x="1534" y="251"/>
                  </a:lnTo>
                  <a:lnTo>
                    <a:pt x="1536" y="251"/>
                  </a:lnTo>
                  <a:lnTo>
                    <a:pt x="1536" y="253"/>
                  </a:lnTo>
                  <a:lnTo>
                    <a:pt x="1536" y="255"/>
                  </a:lnTo>
                  <a:lnTo>
                    <a:pt x="1538" y="255"/>
                  </a:lnTo>
                  <a:lnTo>
                    <a:pt x="1540" y="256"/>
                  </a:lnTo>
                  <a:lnTo>
                    <a:pt x="1542" y="258"/>
                  </a:lnTo>
                  <a:lnTo>
                    <a:pt x="1544" y="258"/>
                  </a:lnTo>
                  <a:lnTo>
                    <a:pt x="1544" y="260"/>
                  </a:lnTo>
                  <a:lnTo>
                    <a:pt x="1545" y="260"/>
                  </a:lnTo>
                  <a:lnTo>
                    <a:pt x="1545" y="258"/>
                  </a:lnTo>
                  <a:lnTo>
                    <a:pt x="1547" y="258"/>
                  </a:lnTo>
                  <a:lnTo>
                    <a:pt x="1547" y="256"/>
                  </a:lnTo>
                  <a:lnTo>
                    <a:pt x="1547" y="255"/>
                  </a:lnTo>
                  <a:lnTo>
                    <a:pt x="1545" y="255"/>
                  </a:lnTo>
                  <a:lnTo>
                    <a:pt x="1545" y="253"/>
                  </a:lnTo>
                  <a:lnTo>
                    <a:pt x="1544" y="253"/>
                  </a:lnTo>
                  <a:lnTo>
                    <a:pt x="1544" y="251"/>
                  </a:lnTo>
                  <a:lnTo>
                    <a:pt x="1542" y="251"/>
                  </a:lnTo>
                  <a:lnTo>
                    <a:pt x="1542" y="249"/>
                  </a:lnTo>
                  <a:lnTo>
                    <a:pt x="1542" y="247"/>
                  </a:lnTo>
                  <a:lnTo>
                    <a:pt x="1542" y="245"/>
                  </a:lnTo>
                  <a:lnTo>
                    <a:pt x="1542" y="243"/>
                  </a:lnTo>
                  <a:lnTo>
                    <a:pt x="1542" y="241"/>
                  </a:lnTo>
                  <a:lnTo>
                    <a:pt x="1544" y="241"/>
                  </a:lnTo>
                  <a:lnTo>
                    <a:pt x="1544" y="239"/>
                  </a:lnTo>
                  <a:lnTo>
                    <a:pt x="1544" y="237"/>
                  </a:lnTo>
                  <a:lnTo>
                    <a:pt x="1544" y="235"/>
                  </a:lnTo>
                  <a:lnTo>
                    <a:pt x="1544" y="233"/>
                  </a:lnTo>
                  <a:lnTo>
                    <a:pt x="1545" y="233"/>
                  </a:lnTo>
                  <a:lnTo>
                    <a:pt x="1547" y="233"/>
                  </a:lnTo>
                  <a:lnTo>
                    <a:pt x="1547" y="231"/>
                  </a:lnTo>
                  <a:lnTo>
                    <a:pt x="1549" y="231"/>
                  </a:lnTo>
                  <a:lnTo>
                    <a:pt x="1551" y="231"/>
                  </a:lnTo>
                  <a:lnTo>
                    <a:pt x="1551" y="233"/>
                  </a:lnTo>
                  <a:lnTo>
                    <a:pt x="1553" y="233"/>
                  </a:lnTo>
                  <a:lnTo>
                    <a:pt x="1555" y="233"/>
                  </a:lnTo>
                  <a:lnTo>
                    <a:pt x="1555" y="235"/>
                  </a:lnTo>
                  <a:lnTo>
                    <a:pt x="1557" y="235"/>
                  </a:lnTo>
                  <a:lnTo>
                    <a:pt x="1559" y="235"/>
                  </a:lnTo>
                  <a:lnTo>
                    <a:pt x="1559" y="237"/>
                  </a:lnTo>
                  <a:lnTo>
                    <a:pt x="1561" y="235"/>
                  </a:lnTo>
                  <a:lnTo>
                    <a:pt x="1561" y="237"/>
                  </a:lnTo>
                  <a:lnTo>
                    <a:pt x="1563" y="237"/>
                  </a:lnTo>
                  <a:lnTo>
                    <a:pt x="1565" y="237"/>
                  </a:lnTo>
                  <a:lnTo>
                    <a:pt x="1567" y="237"/>
                  </a:lnTo>
                  <a:lnTo>
                    <a:pt x="1569" y="237"/>
                  </a:lnTo>
                  <a:lnTo>
                    <a:pt x="1571" y="237"/>
                  </a:lnTo>
                  <a:lnTo>
                    <a:pt x="1571" y="235"/>
                  </a:lnTo>
                  <a:lnTo>
                    <a:pt x="1573" y="235"/>
                  </a:lnTo>
                  <a:lnTo>
                    <a:pt x="1573" y="233"/>
                  </a:lnTo>
                  <a:lnTo>
                    <a:pt x="1575" y="233"/>
                  </a:lnTo>
                  <a:lnTo>
                    <a:pt x="1575" y="231"/>
                  </a:lnTo>
                  <a:lnTo>
                    <a:pt x="1575" y="229"/>
                  </a:lnTo>
                  <a:lnTo>
                    <a:pt x="1575" y="227"/>
                  </a:lnTo>
                  <a:lnTo>
                    <a:pt x="1575" y="225"/>
                  </a:lnTo>
                  <a:lnTo>
                    <a:pt x="1575" y="223"/>
                  </a:lnTo>
                  <a:lnTo>
                    <a:pt x="1575" y="221"/>
                  </a:lnTo>
                  <a:lnTo>
                    <a:pt x="1575" y="219"/>
                  </a:lnTo>
                  <a:lnTo>
                    <a:pt x="1577" y="219"/>
                  </a:lnTo>
                  <a:lnTo>
                    <a:pt x="1577" y="217"/>
                  </a:lnTo>
                  <a:lnTo>
                    <a:pt x="1577" y="215"/>
                  </a:lnTo>
                  <a:lnTo>
                    <a:pt x="1579" y="215"/>
                  </a:lnTo>
                  <a:lnTo>
                    <a:pt x="1579" y="213"/>
                  </a:lnTo>
                  <a:lnTo>
                    <a:pt x="1581" y="213"/>
                  </a:lnTo>
                  <a:lnTo>
                    <a:pt x="1583" y="213"/>
                  </a:lnTo>
                  <a:lnTo>
                    <a:pt x="1583" y="215"/>
                  </a:lnTo>
                  <a:lnTo>
                    <a:pt x="1585" y="215"/>
                  </a:lnTo>
                  <a:lnTo>
                    <a:pt x="1587" y="215"/>
                  </a:lnTo>
                  <a:lnTo>
                    <a:pt x="1589" y="215"/>
                  </a:lnTo>
                  <a:lnTo>
                    <a:pt x="1591" y="215"/>
                  </a:lnTo>
                  <a:lnTo>
                    <a:pt x="1591" y="213"/>
                  </a:lnTo>
                  <a:lnTo>
                    <a:pt x="1593" y="213"/>
                  </a:lnTo>
                  <a:lnTo>
                    <a:pt x="1593" y="211"/>
                  </a:lnTo>
                  <a:lnTo>
                    <a:pt x="1595" y="211"/>
                  </a:lnTo>
                  <a:lnTo>
                    <a:pt x="1597" y="211"/>
                  </a:lnTo>
                  <a:lnTo>
                    <a:pt x="1599" y="211"/>
                  </a:lnTo>
                  <a:lnTo>
                    <a:pt x="1601" y="211"/>
                  </a:lnTo>
                  <a:lnTo>
                    <a:pt x="1601" y="213"/>
                  </a:lnTo>
                  <a:lnTo>
                    <a:pt x="1603" y="213"/>
                  </a:lnTo>
                  <a:lnTo>
                    <a:pt x="1603" y="215"/>
                  </a:lnTo>
                  <a:lnTo>
                    <a:pt x="1603" y="217"/>
                  </a:lnTo>
                  <a:lnTo>
                    <a:pt x="1605" y="217"/>
                  </a:lnTo>
                  <a:lnTo>
                    <a:pt x="1605" y="219"/>
                  </a:lnTo>
                  <a:lnTo>
                    <a:pt x="1605" y="221"/>
                  </a:lnTo>
                  <a:lnTo>
                    <a:pt x="1607" y="221"/>
                  </a:lnTo>
                  <a:lnTo>
                    <a:pt x="1607" y="223"/>
                  </a:lnTo>
                  <a:lnTo>
                    <a:pt x="1609" y="225"/>
                  </a:lnTo>
                  <a:lnTo>
                    <a:pt x="1611" y="225"/>
                  </a:lnTo>
                  <a:lnTo>
                    <a:pt x="1613" y="225"/>
                  </a:lnTo>
                  <a:lnTo>
                    <a:pt x="1614" y="225"/>
                  </a:lnTo>
                  <a:lnTo>
                    <a:pt x="1616" y="225"/>
                  </a:lnTo>
                  <a:lnTo>
                    <a:pt x="1618" y="225"/>
                  </a:lnTo>
                  <a:lnTo>
                    <a:pt x="1618" y="227"/>
                  </a:lnTo>
                  <a:lnTo>
                    <a:pt x="1620" y="229"/>
                  </a:lnTo>
                  <a:lnTo>
                    <a:pt x="1620" y="231"/>
                  </a:lnTo>
                  <a:lnTo>
                    <a:pt x="1620" y="233"/>
                  </a:lnTo>
                  <a:lnTo>
                    <a:pt x="1620" y="235"/>
                  </a:lnTo>
                  <a:lnTo>
                    <a:pt x="1620" y="237"/>
                  </a:lnTo>
                  <a:lnTo>
                    <a:pt x="1622" y="237"/>
                  </a:lnTo>
                  <a:lnTo>
                    <a:pt x="1622" y="239"/>
                  </a:lnTo>
                  <a:lnTo>
                    <a:pt x="1624" y="239"/>
                  </a:lnTo>
                  <a:lnTo>
                    <a:pt x="1624" y="237"/>
                  </a:lnTo>
                  <a:lnTo>
                    <a:pt x="1626" y="237"/>
                  </a:lnTo>
                  <a:lnTo>
                    <a:pt x="1626" y="235"/>
                  </a:lnTo>
                  <a:lnTo>
                    <a:pt x="1628" y="235"/>
                  </a:lnTo>
                  <a:lnTo>
                    <a:pt x="1628" y="233"/>
                  </a:lnTo>
                  <a:lnTo>
                    <a:pt x="1630" y="233"/>
                  </a:lnTo>
                  <a:lnTo>
                    <a:pt x="1630" y="231"/>
                  </a:lnTo>
                  <a:lnTo>
                    <a:pt x="1632" y="231"/>
                  </a:lnTo>
                  <a:lnTo>
                    <a:pt x="1632" y="229"/>
                  </a:lnTo>
                  <a:lnTo>
                    <a:pt x="1634" y="229"/>
                  </a:lnTo>
                  <a:lnTo>
                    <a:pt x="1634" y="227"/>
                  </a:lnTo>
                  <a:lnTo>
                    <a:pt x="1636" y="227"/>
                  </a:lnTo>
                  <a:lnTo>
                    <a:pt x="1638" y="227"/>
                  </a:lnTo>
                  <a:lnTo>
                    <a:pt x="1640" y="227"/>
                  </a:lnTo>
                  <a:lnTo>
                    <a:pt x="1642" y="227"/>
                  </a:lnTo>
                  <a:lnTo>
                    <a:pt x="1642" y="225"/>
                  </a:lnTo>
                  <a:lnTo>
                    <a:pt x="1644" y="225"/>
                  </a:lnTo>
                  <a:lnTo>
                    <a:pt x="1644" y="223"/>
                  </a:lnTo>
                  <a:lnTo>
                    <a:pt x="1646" y="223"/>
                  </a:lnTo>
                  <a:lnTo>
                    <a:pt x="1646" y="221"/>
                  </a:lnTo>
                  <a:lnTo>
                    <a:pt x="1646" y="219"/>
                  </a:lnTo>
                  <a:lnTo>
                    <a:pt x="1646" y="217"/>
                  </a:lnTo>
                  <a:lnTo>
                    <a:pt x="1644" y="215"/>
                  </a:lnTo>
                  <a:lnTo>
                    <a:pt x="1644" y="213"/>
                  </a:lnTo>
                  <a:lnTo>
                    <a:pt x="1646" y="213"/>
                  </a:lnTo>
                  <a:lnTo>
                    <a:pt x="1648" y="213"/>
                  </a:lnTo>
                  <a:lnTo>
                    <a:pt x="1650" y="213"/>
                  </a:lnTo>
                  <a:lnTo>
                    <a:pt x="1652" y="213"/>
                  </a:lnTo>
                  <a:lnTo>
                    <a:pt x="1654" y="213"/>
                  </a:lnTo>
                  <a:lnTo>
                    <a:pt x="1656" y="213"/>
                  </a:lnTo>
                  <a:lnTo>
                    <a:pt x="1656" y="215"/>
                  </a:lnTo>
                  <a:lnTo>
                    <a:pt x="1658" y="215"/>
                  </a:lnTo>
                  <a:lnTo>
                    <a:pt x="1658" y="217"/>
                  </a:lnTo>
                  <a:lnTo>
                    <a:pt x="1658" y="219"/>
                  </a:lnTo>
                  <a:lnTo>
                    <a:pt x="1656" y="219"/>
                  </a:lnTo>
                  <a:lnTo>
                    <a:pt x="1654" y="221"/>
                  </a:lnTo>
                  <a:lnTo>
                    <a:pt x="1652" y="223"/>
                  </a:lnTo>
                  <a:lnTo>
                    <a:pt x="1652" y="225"/>
                  </a:lnTo>
                  <a:lnTo>
                    <a:pt x="1654" y="225"/>
                  </a:lnTo>
                  <a:lnTo>
                    <a:pt x="1656" y="223"/>
                  </a:lnTo>
                  <a:lnTo>
                    <a:pt x="1658" y="223"/>
                  </a:lnTo>
                  <a:lnTo>
                    <a:pt x="1660" y="223"/>
                  </a:lnTo>
                  <a:lnTo>
                    <a:pt x="1662" y="223"/>
                  </a:lnTo>
                  <a:lnTo>
                    <a:pt x="1664" y="223"/>
                  </a:lnTo>
                  <a:lnTo>
                    <a:pt x="1666" y="221"/>
                  </a:lnTo>
                  <a:lnTo>
                    <a:pt x="1668" y="219"/>
                  </a:lnTo>
                  <a:lnTo>
                    <a:pt x="1668" y="217"/>
                  </a:lnTo>
                  <a:lnTo>
                    <a:pt x="1670" y="215"/>
                  </a:lnTo>
                  <a:lnTo>
                    <a:pt x="1670" y="213"/>
                  </a:lnTo>
                  <a:lnTo>
                    <a:pt x="1672" y="211"/>
                  </a:lnTo>
                  <a:lnTo>
                    <a:pt x="1674" y="211"/>
                  </a:lnTo>
                  <a:lnTo>
                    <a:pt x="1676" y="213"/>
                  </a:lnTo>
                  <a:lnTo>
                    <a:pt x="1678" y="211"/>
                  </a:lnTo>
                  <a:lnTo>
                    <a:pt x="1678" y="213"/>
                  </a:lnTo>
                  <a:lnTo>
                    <a:pt x="1680" y="213"/>
                  </a:lnTo>
                  <a:lnTo>
                    <a:pt x="1682" y="215"/>
                  </a:lnTo>
                  <a:lnTo>
                    <a:pt x="1683" y="217"/>
                  </a:lnTo>
                  <a:lnTo>
                    <a:pt x="1685" y="217"/>
                  </a:lnTo>
                  <a:lnTo>
                    <a:pt x="1687" y="217"/>
                  </a:lnTo>
                  <a:lnTo>
                    <a:pt x="1687" y="219"/>
                  </a:lnTo>
                  <a:lnTo>
                    <a:pt x="1689" y="219"/>
                  </a:lnTo>
                  <a:lnTo>
                    <a:pt x="1689" y="217"/>
                  </a:lnTo>
                  <a:lnTo>
                    <a:pt x="1691" y="217"/>
                  </a:lnTo>
                  <a:lnTo>
                    <a:pt x="1691" y="215"/>
                  </a:lnTo>
                  <a:lnTo>
                    <a:pt x="1693" y="215"/>
                  </a:lnTo>
                  <a:lnTo>
                    <a:pt x="1695" y="215"/>
                  </a:lnTo>
                  <a:lnTo>
                    <a:pt x="1695" y="213"/>
                  </a:lnTo>
                  <a:lnTo>
                    <a:pt x="1697" y="213"/>
                  </a:lnTo>
                  <a:lnTo>
                    <a:pt x="1697" y="211"/>
                  </a:lnTo>
                  <a:lnTo>
                    <a:pt x="1697" y="209"/>
                  </a:lnTo>
                  <a:lnTo>
                    <a:pt x="1699" y="207"/>
                  </a:lnTo>
                  <a:lnTo>
                    <a:pt x="1701" y="205"/>
                  </a:lnTo>
                  <a:lnTo>
                    <a:pt x="1703" y="205"/>
                  </a:lnTo>
                  <a:lnTo>
                    <a:pt x="1703" y="203"/>
                  </a:lnTo>
                  <a:lnTo>
                    <a:pt x="1703" y="201"/>
                  </a:lnTo>
                  <a:lnTo>
                    <a:pt x="1701" y="199"/>
                  </a:lnTo>
                  <a:lnTo>
                    <a:pt x="1701" y="197"/>
                  </a:lnTo>
                  <a:lnTo>
                    <a:pt x="1703" y="197"/>
                  </a:lnTo>
                  <a:lnTo>
                    <a:pt x="1703" y="195"/>
                  </a:lnTo>
                  <a:lnTo>
                    <a:pt x="1705" y="195"/>
                  </a:lnTo>
                  <a:lnTo>
                    <a:pt x="1705" y="197"/>
                  </a:lnTo>
                  <a:lnTo>
                    <a:pt x="1707" y="197"/>
                  </a:lnTo>
                  <a:lnTo>
                    <a:pt x="1707" y="199"/>
                  </a:lnTo>
                  <a:lnTo>
                    <a:pt x="1709" y="199"/>
                  </a:lnTo>
                  <a:lnTo>
                    <a:pt x="1711" y="197"/>
                  </a:lnTo>
                  <a:lnTo>
                    <a:pt x="1711" y="195"/>
                  </a:lnTo>
                  <a:lnTo>
                    <a:pt x="1711" y="193"/>
                  </a:lnTo>
                  <a:lnTo>
                    <a:pt x="1711" y="191"/>
                  </a:lnTo>
                  <a:lnTo>
                    <a:pt x="1711" y="189"/>
                  </a:lnTo>
                  <a:lnTo>
                    <a:pt x="1709" y="189"/>
                  </a:lnTo>
                  <a:lnTo>
                    <a:pt x="1709" y="188"/>
                  </a:lnTo>
                  <a:lnTo>
                    <a:pt x="1709" y="186"/>
                  </a:lnTo>
                  <a:lnTo>
                    <a:pt x="1711" y="186"/>
                  </a:lnTo>
                  <a:lnTo>
                    <a:pt x="1713" y="186"/>
                  </a:lnTo>
                  <a:lnTo>
                    <a:pt x="1715" y="186"/>
                  </a:lnTo>
                  <a:lnTo>
                    <a:pt x="1717" y="186"/>
                  </a:lnTo>
                  <a:lnTo>
                    <a:pt x="1719" y="188"/>
                  </a:lnTo>
                  <a:lnTo>
                    <a:pt x="1721" y="188"/>
                  </a:lnTo>
                  <a:lnTo>
                    <a:pt x="1723" y="188"/>
                  </a:lnTo>
                  <a:lnTo>
                    <a:pt x="1725" y="186"/>
                  </a:lnTo>
                  <a:lnTo>
                    <a:pt x="1727" y="186"/>
                  </a:lnTo>
                  <a:lnTo>
                    <a:pt x="1729" y="186"/>
                  </a:lnTo>
                  <a:lnTo>
                    <a:pt x="1731" y="184"/>
                  </a:lnTo>
                  <a:lnTo>
                    <a:pt x="1733" y="182"/>
                  </a:lnTo>
                  <a:lnTo>
                    <a:pt x="1735" y="180"/>
                  </a:lnTo>
                  <a:lnTo>
                    <a:pt x="1737" y="180"/>
                  </a:lnTo>
                  <a:lnTo>
                    <a:pt x="1739" y="180"/>
                  </a:lnTo>
                  <a:lnTo>
                    <a:pt x="1739" y="178"/>
                  </a:lnTo>
                  <a:lnTo>
                    <a:pt x="1741" y="178"/>
                  </a:lnTo>
                  <a:lnTo>
                    <a:pt x="1741" y="176"/>
                  </a:lnTo>
                  <a:lnTo>
                    <a:pt x="1743" y="176"/>
                  </a:lnTo>
                  <a:lnTo>
                    <a:pt x="1745" y="176"/>
                  </a:lnTo>
                  <a:lnTo>
                    <a:pt x="1747" y="176"/>
                  </a:lnTo>
                  <a:lnTo>
                    <a:pt x="1747" y="178"/>
                  </a:lnTo>
                  <a:lnTo>
                    <a:pt x="1747" y="180"/>
                  </a:lnTo>
                  <a:lnTo>
                    <a:pt x="1747" y="182"/>
                  </a:lnTo>
                  <a:lnTo>
                    <a:pt x="1749" y="182"/>
                  </a:lnTo>
                  <a:lnTo>
                    <a:pt x="1749" y="184"/>
                  </a:lnTo>
                  <a:lnTo>
                    <a:pt x="1751" y="184"/>
                  </a:lnTo>
                  <a:lnTo>
                    <a:pt x="1752" y="186"/>
                  </a:lnTo>
                  <a:lnTo>
                    <a:pt x="1752" y="188"/>
                  </a:lnTo>
                  <a:lnTo>
                    <a:pt x="1754" y="188"/>
                  </a:lnTo>
                  <a:lnTo>
                    <a:pt x="1756" y="188"/>
                  </a:lnTo>
                  <a:lnTo>
                    <a:pt x="1756" y="186"/>
                  </a:lnTo>
                  <a:lnTo>
                    <a:pt x="1758" y="186"/>
                  </a:lnTo>
                  <a:lnTo>
                    <a:pt x="1758" y="184"/>
                  </a:lnTo>
                  <a:lnTo>
                    <a:pt x="1760" y="184"/>
                  </a:lnTo>
                  <a:lnTo>
                    <a:pt x="1760" y="182"/>
                  </a:lnTo>
                  <a:lnTo>
                    <a:pt x="1762" y="180"/>
                  </a:lnTo>
                  <a:lnTo>
                    <a:pt x="1762" y="178"/>
                  </a:lnTo>
                  <a:lnTo>
                    <a:pt x="1764" y="178"/>
                  </a:lnTo>
                  <a:lnTo>
                    <a:pt x="1764" y="176"/>
                  </a:lnTo>
                  <a:lnTo>
                    <a:pt x="1766" y="176"/>
                  </a:lnTo>
                  <a:lnTo>
                    <a:pt x="1766" y="174"/>
                  </a:lnTo>
                  <a:lnTo>
                    <a:pt x="1768" y="174"/>
                  </a:lnTo>
                  <a:lnTo>
                    <a:pt x="1768" y="172"/>
                  </a:lnTo>
                  <a:lnTo>
                    <a:pt x="1770" y="170"/>
                  </a:lnTo>
                  <a:lnTo>
                    <a:pt x="1772" y="168"/>
                  </a:lnTo>
                  <a:lnTo>
                    <a:pt x="1772" y="166"/>
                  </a:lnTo>
                  <a:lnTo>
                    <a:pt x="1774" y="166"/>
                  </a:lnTo>
                  <a:lnTo>
                    <a:pt x="1776" y="166"/>
                  </a:lnTo>
                  <a:lnTo>
                    <a:pt x="1778" y="166"/>
                  </a:lnTo>
                  <a:lnTo>
                    <a:pt x="1778" y="164"/>
                  </a:lnTo>
                  <a:lnTo>
                    <a:pt x="1780" y="164"/>
                  </a:lnTo>
                  <a:lnTo>
                    <a:pt x="1782" y="164"/>
                  </a:lnTo>
                  <a:lnTo>
                    <a:pt x="1784" y="166"/>
                  </a:lnTo>
                  <a:lnTo>
                    <a:pt x="1784" y="168"/>
                  </a:lnTo>
                  <a:lnTo>
                    <a:pt x="1782" y="168"/>
                  </a:lnTo>
                  <a:lnTo>
                    <a:pt x="1782" y="170"/>
                  </a:lnTo>
                  <a:lnTo>
                    <a:pt x="1782" y="172"/>
                  </a:lnTo>
                  <a:lnTo>
                    <a:pt x="1780" y="172"/>
                  </a:lnTo>
                  <a:lnTo>
                    <a:pt x="1782" y="174"/>
                  </a:lnTo>
                  <a:lnTo>
                    <a:pt x="1784" y="174"/>
                  </a:lnTo>
                  <a:lnTo>
                    <a:pt x="1786" y="174"/>
                  </a:lnTo>
                  <a:lnTo>
                    <a:pt x="1786" y="172"/>
                  </a:lnTo>
                  <a:lnTo>
                    <a:pt x="1786" y="170"/>
                  </a:lnTo>
                  <a:lnTo>
                    <a:pt x="1788" y="168"/>
                  </a:lnTo>
                  <a:lnTo>
                    <a:pt x="1788" y="166"/>
                  </a:lnTo>
                  <a:lnTo>
                    <a:pt x="1790" y="164"/>
                  </a:lnTo>
                  <a:lnTo>
                    <a:pt x="1792" y="164"/>
                  </a:lnTo>
                  <a:lnTo>
                    <a:pt x="1792" y="162"/>
                  </a:lnTo>
                  <a:lnTo>
                    <a:pt x="1794" y="162"/>
                  </a:lnTo>
                  <a:lnTo>
                    <a:pt x="1796" y="162"/>
                  </a:lnTo>
                  <a:lnTo>
                    <a:pt x="1796" y="160"/>
                  </a:lnTo>
                  <a:lnTo>
                    <a:pt x="1798" y="162"/>
                  </a:lnTo>
                  <a:lnTo>
                    <a:pt x="1796" y="164"/>
                  </a:lnTo>
                  <a:lnTo>
                    <a:pt x="1796" y="166"/>
                  </a:lnTo>
                  <a:lnTo>
                    <a:pt x="1796" y="168"/>
                  </a:lnTo>
                  <a:lnTo>
                    <a:pt x="1794" y="170"/>
                  </a:lnTo>
                  <a:lnTo>
                    <a:pt x="1794" y="172"/>
                  </a:lnTo>
                  <a:lnTo>
                    <a:pt x="1794" y="174"/>
                  </a:lnTo>
                  <a:lnTo>
                    <a:pt x="1794" y="176"/>
                  </a:lnTo>
                  <a:lnTo>
                    <a:pt x="1794" y="178"/>
                  </a:lnTo>
                  <a:lnTo>
                    <a:pt x="1794" y="180"/>
                  </a:lnTo>
                  <a:lnTo>
                    <a:pt x="1796" y="182"/>
                  </a:lnTo>
                  <a:lnTo>
                    <a:pt x="1798" y="182"/>
                  </a:lnTo>
                  <a:lnTo>
                    <a:pt x="1798" y="180"/>
                  </a:lnTo>
                  <a:lnTo>
                    <a:pt x="1800" y="180"/>
                  </a:lnTo>
                  <a:lnTo>
                    <a:pt x="1800" y="178"/>
                  </a:lnTo>
                  <a:lnTo>
                    <a:pt x="1802" y="178"/>
                  </a:lnTo>
                  <a:lnTo>
                    <a:pt x="1802" y="180"/>
                  </a:lnTo>
                  <a:lnTo>
                    <a:pt x="1802" y="182"/>
                  </a:lnTo>
                  <a:lnTo>
                    <a:pt x="1800" y="184"/>
                  </a:lnTo>
                  <a:lnTo>
                    <a:pt x="1800" y="186"/>
                  </a:lnTo>
                  <a:lnTo>
                    <a:pt x="1800" y="188"/>
                  </a:lnTo>
                  <a:lnTo>
                    <a:pt x="1800" y="189"/>
                  </a:lnTo>
                  <a:lnTo>
                    <a:pt x="1798" y="189"/>
                  </a:lnTo>
                  <a:lnTo>
                    <a:pt x="1798" y="191"/>
                  </a:lnTo>
                  <a:lnTo>
                    <a:pt x="1796" y="193"/>
                  </a:lnTo>
                  <a:lnTo>
                    <a:pt x="1794" y="193"/>
                  </a:lnTo>
                  <a:lnTo>
                    <a:pt x="1794" y="195"/>
                  </a:lnTo>
                  <a:lnTo>
                    <a:pt x="1792" y="197"/>
                  </a:lnTo>
                  <a:lnTo>
                    <a:pt x="1792" y="199"/>
                  </a:lnTo>
                  <a:lnTo>
                    <a:pt x="1790" y="201"/>
                  </a:lnTo>
                  <a:lnTo>
                    <a:pt x="1788" y="203"/>
                  </a:lnTo>
                  <a:lnTo>
                    <a:pt x="1786" y="203"/>
                  </a:lnTo>
                  <a:lnTo>
                    <a:pt x="1786" y="205"/>
                  </a:lnTo>
                  <a:lnTo>
                    <a:pt x="1784" y="205"/>
                  </a:lnTo>
                  <a:lnTo>
                    <a:pt x="1782" y="207"/>
                  </a:lnTo>
                  <a:lnTo>
                    <a:pt x="1782" y="209"/>
                  </a:lnTo>
                  <a:lnTo>
                    <a:pt x="1778" y="209"/>
                  </a:lnTo>
                  <a:lnTo>
                    <a:pt x="1778" y="211"/>
                  </a:lnTo>
                  <a:lnTo>
                    <a:pt x="1776" y="211"/>
                  </a:lnTo>
                  <a:lnTo>
                    <a:pt x="1776" y="213"/>
                  </a:lnTo>
                  <a:lnTo>
                    <a:pt x="1774" y="215"/>
                  </a:lnTo>
                  <a:lnTo>
                    <a:pt x="1774" y="217"/>
                  </a:lnTo>
                  <a:lnTo>
                    <a:pt x="1772" y="217"/>
                  </a:lnTo>
                  <a:lnTo>
                    <a:pt x="1772" y="219"/>
                  </a:lnTo>
                  <a:lnTo>
                    <a:pt x="1770" y="221"/>
                  </a:lnTo>
                  <a:lnTo>
                    <a:pt x="1770" y="223"/>
                  </a:lnTo>
                  <a:lnTo>
                    <a:pt x="1768" y="225"/>
                  </a:lnTo>
                  <a:lnTo>
                    <a:pt x="1768" y="227"/>
                  </a:lnTo>
                  <a:lnTo>
                    <a:pt x="1766" y="229"/>
                  </a:lnTo>
                  <a:lnTo>
                    <a:pt x="1766" y="231"/>
                  </a:lnTo>
                  <a:lnTo>
                    <a:pt x="1764" y="233"/>
                  </a:lnTo>
                  <a:lnTo>
                    <a:pt x="1764" y="235"/>
                  </a:lnTo>
                  <a:lnTo>
                    <a:pt x="1764" y="237"/>
                  </a:lnTo>
                  <a:lnTo>
                    <a:pt x="1762" y="239"/>
                  </a:lnTo>
                  <a:lnTo>
                    <a:pt x="1760" y="239"/>
                  </a:lnTo>
                  <a:lnTo>
                    <a:pt x="1760" y="241"/>
                  </a:lnTo>
                  <a:lnTo>
                    <a:pt x="1758" y="241"/>
                  </a:lnTo>
                  <a:lnTo>
                    <a:pt x="1758" y="243"/>
                  </a:lnTo>
                  <a:lnTo>
                    <a:pt x="1760" y="243"/>
                  </a:lnTo>
                  <a:lnTo>
                    <a:pt x="1760" y="245"/>
                  </a:lnTo>
                  <a:lnTo>
                    <a:pt x="1760" y="247"/>
                  </a:lnTo>
                  <a:lnTo>
                    <a:pt x="1758" y="249"/>
                  </a:lnTo>
                  <a:lnTo>
                    <a:pt x="1758" y="251"/>
                  </a:lnTo>
                  <a:lnTo>
                    <a:pt x="1760" y="251"/>
                  </a:lnTo>
                  <a:lnTo>
                    <a:pt x="1760" y="253"/>
                  </a:lnTo>
                  <a:lnTo>
                    <a:pt x="1762" y="253"/>
                  </a:lnTo>
                  <a:lnTo>
                    <a:pt x="1764" y="255"/>
                  </a:lnTo>
                  <a:lnTo>
                    <a:pt x="1766" y="256"/>
                  </a:lnTo>
                  <a:lnTo>
                    <a:pt x="1766" y="258"/>
                  </a:lnTo>
                  <a:lnTo>
                    <a:pt x="1768" y="258"/>
                  </a:lnTo>
                  <a:lnTo>
                    <a:pt x="1768" y="256"/>
                  </a:lnTo>
                  <a:lnTo>
                    <a:pt x="1770" y="256"/>
                  </a:lnTo>
                  <a:lnTo>
                    <a:pt x="1772" y="256"/>
                  </a:lnTo>
                  <a:lnTo>
                    <a:pt x="1774" y="256"/>
                  </a:lnTo>
                  <a:lnTo>
                    <a:pt x="1776" y="258"/>
                  </a:lnTo>
                  <a:lnTo>
                    <a:pt x="1778" y="258"/>
                  </a:lnTo>
                  <a:lnTo>
                    <a:pt x="1778" y="260"/>
                  </a:lnTo>
                  <a:lnTo>
                    <a:pt x="1780" y="260"/>
                  </a:lnTo>
                  <a:lnTo>
                    <a:pt x="1778" y="262"/>
                  </a:lnTo>
                  <a:lnTo>
                    <a:pt x="1778" y="264"/>
                  </a:lnTo>
                  <a:lnTo>
                    <a:pt x="1776" y="264"/>
                  </a:lnTo>
                  <a:lnTo>
                    <a:pt x="1774" y="264"/>
                  </a:lnTo>
                  <a:lnTo>
                    <a:pt x="1772" y="264"/>
                  </a:lnTo>
                  <a:lnTo>
                    <a:pt x="1772" y="266"/>
                  </a:lnTo>
                  <a:lnTo>
                    <a:pt x="1770" y="266"/>
                  </a:lnTo>
                  <a:lnTo>
                    <a:pt x="1772" y="268"/>
                  </a:lnTo>
                  <a:lnTo>
                    <a:pt x="1772" y="270"/>
                  </a:lnTo>
                  <a:lnTo>
                    <a:pt x="1772" y="272"/>
                  </a:lnTo>
                  <a:lnTo>
                    <a:pt x="1772" y="274"/>
                  </a:lnTo>
                  <a:lnTo>
                    <a:pt x="1770" y="274"/>
                  </a:lnTo>
                  <a:lnTo>
                    <a:pt x="1770" y="276"/>
                  </a:lnTo>
                  <a:lnTo>
                    <a:pt x="1768" y="278"/>
                  </a:lnTo>
                  <a:lnTo>
                    <a:pt x="1768" y="280"/>
                  </a:lnTo>
                  <a:lnTo>
                    <a:pt x="1770" y="282"/>
                  </a:lnTo>
                  <a:lnTo>
                    <a:pt x="1772" y="284"/>
                  </a:lnTo>
                  <a:lnTo>
                    <a:pt x="1772" y="286"/>
                  </a:lnTo>
                  <a:lnTo>
                    <a:pt x="1772" y="288"/>
                  </a:lnTo>
                  <a:lnTo>
                    <a:pt x="1772" y="290"/>
                  </a:lnTo>
                  <a:lnTo>
                    <a:pt x="1770" y="290"/>
                  </a:lnTo>
                  <a:lnTo>
                    <a:pt x="1768" y="292"/>
                  </a:lnTo>
                  <a:lnTo>
                    <a:pt x="1766" y="292"/>
                  </a:lnTo>
                  <a:lnTo>
                    <a:pt x="1766" y="290"/>
                  </a:lnTo>
                  <a:lnTo>
                    <a:pt x="1766" y="292"/>
                  </a:lnTo>
                  <a:lnTo>
                    <a:pt x="1764" y="292"/>
                  </a:lnTo>
                  <a:lnTo>
                    <a:pt x="1764" y="294"/>
                  </a:lnTo>
                  <a:lnTo>
                    <a:pt x="1766" y="294"/>
                  </a:lnTo>
                  <a:lnTo>
                    <a:pt x="1764" y="294"/>
                  </a:lnTo>
                  <a:lnTo>
                    <a:pt x="1764" y="296"/>
                  </a:lnTo>
                  <a:lnTo>
                    <a:pt x="1764" y="298"/>
                  </a:lnTo>
                  <a:lnTo>
                    <a:pt x="1764" y="300"/>
                  </a:lnTo>
                  <a:lnTo>
                    <a:pt x="1762" y="300"/>
                  </a:lnTo>
                  <a:lnTo>
                    <a:pt x="1762" y="302"/>
                  </a:lnTo>
                  <a:lnTo>
                    <a:pt x="1762" y="304"/>
                  </a:lnTo>
                  <a:lnTo>
                    <a:pt x="1760" y="304"/>
                  </a:lnTo>
                  <a:lnTo>
                    <a:pt x="1762" y="306"/>
                  </a:lnTo>
                  <a:lnTo>
                    <a:pt x="1760" y="308"/>
                  </a:lnTo>
                  <a:lnTo>
                    <a:pt x="1758" y="308"/>
                  </a:lnTo>
                  <a:lnTo>
                    <a:pt x="1758" y="310"/>
                  </a:lnTo>
                  <a:lnTo>
                    <a:pt x="1758" y="312"/>
                  </a:lnTo>
                  <a:lnTo>
                    <a:pt x="1758" y="314"/>
                  </a:lnTo>
                  <a:lnTo>
                    <a:pt x="1756" y="314"/>
                  </a:lnTo>
                  <a:lnTo>
                    <a:pt x="1758" y="314"/>
                  </a:lnTo>
                  <a:lnTo>
                    <a:pt x="1758" y="316"/>
                  </a:lnTo>
                  <a:lnTo>
                    <a:pt x="1756" y="318"/>
                  </a:lnTo>
                  <a:lnTo>
                    <a:pt x="1756" y="320"/>
                  </a:lnTo>
                  <a:lnTo>
                    <a:pt x="1756" y="322"/>
                  </a:lnTo>
                  <a:lnTo>
                    <a:pt x="1758" y="322"/>
                  </a:lnTo>
                  <a:lnTo>
                    <a:pt x="1758" y="323"/>
                  </a:lnTo>
                  <a:lnTo>
                    <a:pt x="1758" y="325"/>
                  </a:lnTo>
                  <a:lnTo>
                    <a:pt x="1756" y="325"/>
                  </a:lnTo>
                  <a:lnTo>
                    <a:pt x="1756" y="327"/>
                  </a:lnTo>
                  <a:lnTo>
                    <a:pt x="1754" y="327"/>
                  </a:lnTo>
                  <a:lnTo>
                    <a:pt x="1752" y="327"/>
                  </a:lnTo>
                  <a:lnTo>
                    <a:pt x="1752" y="329"/>
                  </a:lnTo>
                  <a:lnTo>
                    <a:pt x="1752" y="331"/>
                  </a:lnTo>
                  <a:lnTo>
                    <a:pt x="1752" y="333"/>
                  </a:lnTo>
                  <a:lnTo>
                    <a:pt x="1751" y="333"/>
                  </a:lnTo>
                  <a:lnTo>
                    <a:pt x="1749" y="333"/>
                  </a:lnTo>
                  <a:lnTo>
                    <a:pt x="1747" y="333"/>
                  </a:lnTo>
                  <a:lnTo>
                    <a:pt x="1747" y="335"/>
                  </a:lnTo>
                  <a:lnTo>
                    <a:pt x="1745" y="335"/>
                  </a:lnTo>
                  <a:lnTo>
                    <a:pt x="1743" y="335"/>
                  </a:lnTo>
                  <a:lnTo>
                    <a:pt x="1741" y="335"/>
                  </a:lnTo>
                  <a:lnTo>
                    <a:pt x="1739" y="333"/>
                  </a:lnTo>
                  <a:lnTo>
                    <a:pt x="1739" y="335"/>
                  </a:lnTo>
                  <a:lnTo>
                    <a:pt x="1739" y="337"/>
                  </a:lnTo>
                  <a:lnTo>
                    <a:pt x="1739" y="339"/>
                  </a:lnTo>
                  <a:lnTo>
                    <a:pt x="1739" y="341"/>
                  </a:lnTo>
                  <a:lnTo>
                    <a:pt x="1739" y="343"/>
                  </a:lnTo>
                  <a:lnTo>
                    <a:pt x="1737" y="343"/>
                  </a:lnTo>
                  <a:lnTo>
                    <a:pt x="1737" y="345"/>
                  </a:lnTo>
                  <a:lnTo>
                    <a:pt x="1737" y="347"/>
                  </a:lnTo>
                  <a:lnTo>
                    <a:pt x="1737" y="349"/>
                  </a:lnTo>
                  <a:lnTo>
                    <a:pt x="1737" y="351"/>
                  </a:lnTo>
                  <a:lnTo>
                    <a:pt x="1737" y="353"/>
                  </a:lnTo>
                  <a:lnTo>
                    <a:pt x="1737" y="355"/>
                  </a:lnTo>
                  <a:lnTo>
                    <a:pt x="1737" y="357"/>
                  </a:lnTo>
                  <a:lnTo>
                    <a:pt x="1737" y="359"/>
                  </a:lnTo>
                  <a:lnTo>
                    <a:pt x="1737" y="361"/>
                  </a:lnTo>
                  <a:lnTo>
                    <a:pt x="1737" y="363"/>
                  </a:lnTo>
                  <a:lnTo>
                    <a:pt x="1739" y="365"/>
                  </a:lnTo>
                  <a:lnTo>
                    <a:pt x="1737" y="367"/>
                  </a:lnTo>
                  <a:lnTo>
                    <a:pt x="1739" y="369"/>
                  </a:lnTo>
                  <a:lnTo>
                    <a:pt x="1737" y="369"/>
                  </a:lnTo>
                  <a:lnTo>
                    <a:pt x="1739" y="369"/>
                  </a:lnTo>
                  <a:lnTo>
                    <a:pt x="1739" y="371"/>
                  </a:lnTo>
                  <a:lnTo>
                    <a:pt x="1739" y="373"/>
                  </a:lnTo>
                  <a:lnTo>
                    <a:pt x="1739" y="375"/>
                  </a:lnTo>
                  <a:lnTo>
                    <a:pt x="1739" y="377"/>
                  </a:lnTo>
                  <a:lnTo>
                    <a:pt x="1739" y="379"/>
                  </a:lnTo>
                  <a:lnTo>
                    <a:pt x="1739" y="381"/>
                  </a:lnTo>
                  <a:lnTo>
                    <a:pt x="1739" y="383"/>
                  </a:lnTo>
                  <a:lnTo>
                    <a:pt x="1737" y="383"/>
                  </a:lnTo>
                  <a:lnTo>
                    <a:pt x="1737" y="385"/>
                  </a:lnTo>
                  <a:lnTo>
                    <a:pt x="1737" y="387"/>
                  </a:lnTo>
                  <a:lnTo>
                    <a:pt x="1737" y="389"/>
                  </a:lnTo>
                  <a:lnTo>
                    <a:pt x="1735" y="389"/>
                  </a:lnTo>
                  <a:lnTo>
                    <a:pt x="1735" y="390"/>
                  </a:lnTo>
                  <a:lnTo>
                    <a:pt x="1737" y="390"/>
                  </a:lnTo>
                  <a:lnTo>
                    <a:pt x="1737" y="392"/>
                  </a:lnTo>
                  <a:lnTo>
                    <a:pt x="1735" y="392"/>
                  </a:lnTo>
                  <a:lnTo>
                    <a:pt x="1737" y="394"/>
                  </a:lnTo>
                  <a:lnTo>
                    <a:pt x="1737" y="396"/>
                  </a:lnTo>
                  <a:lnTo>
                    <a:pt x="1737" y="398"/>
                  </a:lnTo>
                  <a:lnTo>
                    <a:pt x="1737" y="400"/>
                  </a:lnTo>
                  <a:lnTo>
                    <a:pt x="1737" y="402"/>
                  </a:lnTo>
                  <a:lnTo>
                    <a:pt x="1737" y="404"/>
                  </a:lnTo>
                  <a:lnTo>
                    <a:pt x="1737" y="406"/>
                  </a:lnTo>
                  <a:lnTo>
                    <a:pt x="1737" y="408"/>
                  </a:lnTo>
                  <a:lnTo>
                    <a:pt x="1735" y="408"/>
                  </a:lnTo>
                  <a:lnTo>
                    <a:pt x="1733" y="410"/>
                  </a:lnTo>
                  <a:lnTo>
                    <a:pt x="1733" y="412"/>
                  </a:lnTo>
                  <a:lnTo>
                    <a:pt x="1731" y="412"/>
                  </a:lnTo>
                  <a:lnTo>
                    <a:pt x="1729" y="412"/>
                  </a:lnTo>
                  <a:lnTo>
                    <a:pt x="1729" y="414"/>
                  </a:lnTo>
                  <a:lnTo>
                    <a:pt x="1727" y="414"/>
                  </a:lnTo>
                  <a:lnTo>
                    <a:pt x="1725" y="416"/>
                  </a:lnTo>
                  <a:lnTo>
                    <a:pt x="1725" y="418"/>
                  </a:lnTo>
                  <a:lnTo>
                    <a:pt x="1725" y="420"/>
                  </a:lnTo>
                  <a:lnTo>
                    <a:pt x="1723" y="420"/>
                  </a:lnTo>
                  <a:lnTo>
                    <a:pt x="1723" y="422"/>
                  </a:lnTo>
                  <a:lnTo>
                    <a:pt x="1723" y="424"/>
                  </a:lnTo>
                  <a:lnTo>
                    <a:pt x="1723" y="426"/>
                  </a:lnTo>
                  <a:lnTo>
                    <a:pt x="1723" y="428"/>
                  </a:lnTo>
                  <a:lnTo>
                    <a:pt x="1725" y="432"/>
                  </a:lnTo>
                  <a:lnTo>
                    <a:pt x="1727" y="434"/>
                  </a:lnTo>
                  <a:lnTo>
                    <a:pt x="1727" y="436"/>
                  </a:lnTo>
                  <a:lnTo>
                    <a:pt x="1727" y="438"/>
                  </a:lnTo>
                  <a:lnTo>
                    <a:pt x="1725" y="438"/>
                  </a:lnTo>
                  <a:lnTo>
                    <a:pt x="1725" y="440"/>
                  </a:lnTo>
                  <a:lnTo>
                    <a:pt x="1723" y="440"/>
                  </a:lnTo>
                  <a:lnTo>
                    <a:pt x="1723" y="442"/>
                  </a:lnTo>
                  <a:lnTo>
                    <a:pt x="1723" y="444"/>
                  </a:lnTo>
                  <a:lnTo>
                    <a:pt x="1721" y="444"/>
                  </a:lnTo>
                  <a:lnTo>
                    <a:pt x="1723" y="446"/>
                  </a:lnTo>
                  <a:lnTo>
                    <a:pt x="1723" y="448"/>
                  </a:lnTo>
                  <a:lnTo>
                    <a:pt x="1723" y="450"/>
                  </a:lnTo>
                  <a:lnTo>
                    <a:pt x="1723" y="452"/>
                  </a:lnTo>
                  <a:lnTo>
                    <a:pt x="1723" y="454"/>
                  </a:lnTo>
                  <a:lnTo>
                    <a:pt x="1723" y="456"/>
                  </a:lnTo>
                  <a:lnTo>
                    <a:pt x="1721" y="454"/>
                  </a:lnTo>
                  <a:lnTo>
                    <a:pt x="1721" y="456"/>
                  </a:lnTo>
                  <a:lnTo>
                    <a:pt x="1719" y="456"/>
                  </a:lnTo>
                  <a:lnTo>
                    <a:pt x="1717" y="457"/>
                  </a:lnTo>
                  <a:lnTo>
                    <a:pt x="1715" y="457"/>
                  </a:lnTo>
                  <a:lnTo>
                    <a:pt x="1713" y="457"/>
                  </a:lnTo>
                  <a:lnTo>
                    <a:pt x="1711" y="457"/>
                  </a:lnTo>
                  <a:lnTo>
                    <a:pt x="1709" y="457"/>
                  </a:lnTo>
                  <a:lnTo>
                    <a:pt x="1707" y="457"/>
                  </a:lnTo>
                  <a:lnTo>
                    <a:pt x="1705" y="456"/>
                  </a:lnTo>
                  <a:lnTo>
                    <a:pt x="1703" y="457"/>
                  </a:lnTo>
                  <a:lnTo>
                    <a:pt x="1703" y="456"/>
                  </a:lnTo>
                  <a:lnTo>
                    <a:pt x="1701" y="456"/>
                  </a:lnTo>
                  <a:lnTo>
                    <a:pt x="1699" y="454"/>
                  </a:lnTo>
                  <a:lnTo>
                    <a:pt x="1697" y="452"/>
                  </a:lnTo>
                  <a:lnTo>
                    <a:pt x="1695" y="452"/>
                  </a:lnTo>
                  <a:lnTo>
                    <a:pt x="1695" y="454"/>
                  </a:lnTo>
                  <a:lnTo>
                    <a:pt x="1693" y="454"/>
                  </a:lnTo>
                  <a:lnTo>
                    <a:pt x="1693" y="456"/>
                  </a:lnTo>
                  <a:lnTo>
                    <a:pt x="1691" y="456"/>
                  </a:lnTo>
                  <a:lnTo>
                    <a:pt x="1689" y="456"/>
                  </a:lnTo>
                  <a:lnTo>
                    <a:pt x="1687" y="457"/>
                  </a:lnTo>
                  <a:lnTo>
                    <a:pt x="1685" y="459"/>
                  </a:lnTo>
                  <a:lnTo>
                    <a:pt x="1683" y="461"/>
                  </a:lnTo>
                  <a:lnTo>
                    <a:pt x="1682" y="461"/>
                  </a:lnTo>
                  <a:lnTo>
                    <a:pt x="1682" y="463"/>
                  </a:lnTo>
                  <a:lnTo>
                    <a:pt x="1680" y="463"/>
                  </a:lnTo>
                  <a:lnTo>
                    <a:pt x="1678" y="463"/>
                  </a:lnTo>
                  <a:lnTo>
                    <a:pt x="1676" y="465"/>
                  </a:lnTo>
                  <a:lnTo>
                    <a:pt x="1674" y="465"/>
                  </a:lnTo>
                  <a:lnTo>
                    <a:pt x="1674" y="467"/>
                  </a:lnTo>
                  <a:lnTo>
                    <a:pt x="1674" y="469"/>
                  </a:lnTo>
                  <a:lnTo>
                    <a:pt x="1672" y="467"/>
                  </a:lnTo>
                  <a:lnTo>
                    <a:pt x="1670" y="467"/>
                  </a:lnTo>
                  <a:lnTo>
                    <a:pt x="1668" y="465"/>
                  </a:lnTo>
                  <a:lnTo>
                    <a:pt x="1670" y="463"/>
                  </a:lnTo>
                  <a:lnTo>
                    <a:pt x="1668" y="463"/>
                  </a:lnTo>
                  <a:lnTo>
                    <a:pt x="1666" y="463"/>
                  </a:lnTo>
                  <a:lnTo>
                    <a:pt x="1666" y="461"/>
                  </a:lnTo>
                  <a:lnTo>
                    <a:pt x="1664" y="461"/>
                  </a:lnTo>
                  <a:lnTo>
                    <a:pt x="1662" y="461"/>
                  </a:lnTo>
                  <a:lnTo>
                    <a:pt x="1662" y="463"/>
                  </a:lnTo>
                  <a:lnTo>
                    <a:pt x="1662" y="461"/>
                  </a:lnTo>
                  <a:lnTo>
                    <a:pt x="1660" y="461"/>
                  </a:lnTo>
                  <a:lnTo>
                    <a:pt x="1658" y="461"/>
                  </a:lnTo>
                  <a:lnTo>
                    <a:pt x="1658" y="463"/>
                  </a:lnTo>
                  <a:lnTo>
                    <a:pt x="1656" y="463"/>
                  </a:lnTo>
                  <a:lnTo>
                    <a:pt x="1654" y="463"/>
                  </a:lnTo>
                  <a:lnTo>
                    <a:pt x="1652" y="461"/>
                  </a:lnTo>
                  <a:lnTo>
                    <a:pt x="1650" y="459"/>
                  </a:lnTo>
                  <a:lnTo>
                    <a:pt x="1650" y="457"/>
                  </a:lnTo>
                  <a:lnTo>
                    <a:pt x="1650" y="456"/>
                  </a:lnTo>
                  <a:lnTo>
                    <a:pt x="1652" y="456"/>
                  </a:lnTo>
                  <a:lnTo>
                    <a:pt x="1652" y="454"/>
                  </a:lnTo>
                  <a:lnTo>
                    <a:pt x="1652" y="452"/>
                  </a:lnTo>
                  <a:lnTo>
                    <a:pt x="1652" y="450"/>
                  </a:lnTo>
                  <a:lnTo>
                    <a:pt x="1650" y="450"/>
                  </a:lnTo>
                  <a:lnTo>
                    <a:pt x="1650" y="448"/>
                  </a:lnTo>
                  <a:lnTo>
                    <a:pt x="1648" y="448"/>
                  </a:lnTo>
                  <a:lnTo>
                    <a:pt x="1648" y="450"/>
                  </a:lnTo>
                  <a:lnTo>
                    <a:pt x="1646" y="450"/>
                  </a:lnTo>
                  <a:lnTo>
                    <a:pt x="1646" y="448"/>
                  </a:lnTo>
                  <a:lnTo>
                    <a:pt x="1646" y="446"/>
                  </a:lnTo>
                  <a:lnTo>
                    <a:pt x="1646" y="444"/>
                  </a:lnTo>
                  <a:lnTo>
                    <a:pt x="1646" y="442"/>
                  </a:lnTo>
                  <a:lnTo>
                    <a:pt x="1646" y="440"/>
                  </a:lnTo>
                  <a:lnTo>
                    <a:pt x="1644" y="440"/>
                  </a:lnTo>
                  <a:lnTo>
                    <a:pt x="1642" y="440"/>
                  </a:lnTo>
                  <a:lnTo>
                    <a:pt x="1640" y="440"/>
                  </a:lnTo>
                  <a:lnTo>
                    <a:pt x="1640" y="442"/>
                  </a:lnTo>
                  <a:lnTo>
                    <a:pt x="1638" y="442"/>
                  </a:lnTo>
                  <a:lnTo>
                    <a:pt x="1636" y="442"/>
                  </a:lnTo>
                  <a:lnTo>
                    <a:pt x="1636" y="440"/>
                  </a:lnTo>
                  <a:lnTo>
                    <a:pt x="1634" y="440"/>
                  </a:lnTo>
                  <a:lnTo>
                    <a:pt x="1632" y="440"/>
                  </a:lnTo>
                  <a:lnTo>
                    <a:pt x="1632" y="438"/>
                  </a:lnTo>
                  <a:lnTo>
                    <a:pt x="1630" y="438"/>
                  </a:lnTo>
                  <a:lnTo>
                    <a:pt x="1628" y="438"/>
                  </a:lnTo>
                  <a:lnTo>
                    <a:pt x="1628" y="440"/>
                  </a:lnTo>
                  <a:lnTo>
                    <a:pt x="1628" y="438"/>
                  </a:lnTo>
                  <a:lnTo>
                    <a:pt x="1628" y="436"/>
                  </a:lnTo>
                  <a:lnTo>
                    <a:pt x="1626" y="436"/>
                  </a:lnTo>
                  <a:lnTo>
                    <a:pt x="1624" y="436"/>
                  </a:lnTo>
                  <a:lnTo>
                    <a:pt x="1624" y="434"/>
                  </a:lnTo>
                  <a:lnTo>
                    <a:pt x="1622" y="434"/>
                  </a:lnTo>
                  <a:lnTo>
                    <a:pt x="1620" y="434"/>
                  </a:lnTo>
                  <a:lnTo>
                    <a:pt x="1618" y="434"/>
                  </a:lnTo>
                  <a:lnTo>
                    <a:pt x="1618" y="432"/>
                  </a:lnTo>
                  <a:lnTo>
                    <a:pt x="1618" y="430"/>
                  </a:lnTo>
                  <a:lnTo>
                    <a:pt x="1616" y="430"/>
                  </a:lnTo>
                  <a:lnTo>
                    <a:pt x="1616" y="428"/>
                  </a:lnTo>
                  <a:lnTo>
                    <a:pt x="1614" y="428"/>
                  </a:lnTo>
                  <a:lnTo>
                    <a:pt x="1613" y="428"/>
                  </a:lnTo>
                  <a:lnTo>
                    <a:pt x="1613" y="426"/>
                  </a:lnTo>
                  <a:lnTo>
                    <a:pt x="1611" y="426"/>
                  </a:lnTo>
                  <a:lnTo>
                    <a:pt x="1609" y="426"/>
                  </a:lnTo>
                  <a:lnTo>
                    <a:pt x="1607" y="426"/>
                  </a:lnTo>
                  <a:lnTo>
                    <a:pt x="1607" y="428"/>
                  </a:lnTo>
                  <a:lnTo>
                    <a:pt x="1605" y="428"/>
                  </a:lnTo>
                  <a:lnTo>
                    <a:pt x="1605" y="430"/>
                  </a:lnTo>
                  <a:lnTo>
                    <a:pt x="1603" y="430"/>
                  </a:lnTo>
                  <a:lnTo>
                    <a:pt x="1603" y="428"/>
                  </a:lnTo>
                  <a:lnTo>
                    <a:pt x="1601" y="428"/>
                  </a:lnTo>
                  <a:lnTo>
                    <a:pt x="1601" y="430"/>
                  </a:lnTo>
                  <a:lnTo>
                    <a:pt x="1599" y="430"/>
                  </a:lnTo>
                  <a:lnTo>
                    <a:pt x="1597" y="430"/>
                  </a:lnTo>
                  <a:lnTo>
                    <a:pt x="1597" y="432"/>
                  </a:lnTo>
                  <a:lnTo>
                    <a:pt x="1597" y="434"/>
                  </a:lnTo>
                  <a:lnTo>
                    <a:pt x="1597" y="436"/>
                  </a:lnTo>
                  <a:lnTo>
                    <a:pt x="1595" y="436"/>
                  </a:lnTo>
                  <a:lnTo>
                    <a:pt x="1595" y="434"/>
                  </a:lnTo>
                  <a:lnTo>
                    <a:pt x="1593" y="434"/>
                  </a:lnTo>
                  <a:lnTo>
                    <a:pt x="1593" y="436"/>
                  </a:lnTo>
                  <a:lnTo>
                    <a:pt x="1591" y="436"/>
                  </a:lnTo>
                  <a:lnTo>
                    <a:pt x="1589" y="436"/>
                  </a:lnTo>
                  <a:lnTo>
                    <a:pt x="1589" y="438"/>
                  </a:lnTo>
                  <a:lnTo>
                    <a:pt x="1591" y="438"/>
                  </a:lnTo>
                  <a:lnTo>
                    <a:pt x="1591" y="436"/>
                  </a:lnTo>
                  <a:lnTo>
                    <a:pt x="1591" y="438"/>
                  </a:lnTo>
                  <a:lnTo>
                    <a:pt x="1591" y="440"/>
                  </a:lnTo>
                  <a:lnTo>
                    <a:pt x="1589" y="442"/>
                  </a:lnTo>
                  <a:lnTo>
                    <a:pt x="1589" y="444"/>
                  </a:lnTo>
                  <a:lnTo>
                    <a:pt x="1589" y="442"/>
                  </a:lnTo>
                  <a:lnTo>
                    <a:pt x="1587" y="442"/>
                  </a:lnTo>
                  <a:lnTo>
                    <a:pt x="1587" y="444"/>
                  </a:lnTo>
                  <a:lnTo>
                    <a:pt x="1585" y="444"/>
                  </a:lnTo>
                  <a:lnTo>
                    <a:pt x="1585" y="446"/>
                  </a:lnTo>
                  <a:lnTo>
                    <a:pt x="1585" y="444"/>
                  </a:lnTo>
                  <a:lnTo>
                    <a:pt x="1583" y="442"/>
                  </a:lnTo>
                  <a:lnTo>
                    <a:pt x="1581" y="442"/>
                  </a:lnTo>
                  <a:lnTo>
                    <a:pt x="1581" y="444"/>
                  </a:lnTo>
                  <a:lnTo>
                    <a:pt x="1579" y="444"/>
                  </a:lnTo>
                  <a:lnTo>
                    <a:pt x="1579" y="446"/>
                  </a:lnTo>
                  <a:lnTo>
                    <a:pt x="1577" y="446"/>
                  </a:lnTo>
                  <a:lnTo>
                    <a:pt x="1575" y="446"/>
                  </a:lnTo>
                  <a:lnTo>
                    <a:pt x="1575" y="448"/>
                  </a:lnTo>
                  <a:lnTo>
                    <a:pt x="1575" y="450"/>
                  </a:lnTo>
                  <a:lnTo>
                    <a:pt x="1577" y="452"/>
                  </a:lnTo>
                  <a:lnTo>
                    <a:pt x="1577" y="454"/>
                  </a:lnTo>
                  <a:lnTo>
                    <a:pt x="1579" y="454"/>
                  </a:lnTo>
                  <a:lnTo>
                    <a:pt x="1577" y="454"/>
                  </a:lnTo>
                  <a:lnTo>
                    <a:pt x="1579" y="456"/>
                  </a:lnTo>
                  <a:lnTo>
                    <a:pt x="1577" y="456"/>
                  </a:lnTo>
                  <a:lnTo>
                    <a:pt x="1577" y="457"/>
                  </a:lnTo>
                  <a:lnTo>
                    <a:pt x="1575" y="457"/>
                  </a:lnTo>
                  <a:lnTo>
                    <a:pt x="1573" y="457"/>
                  </a:lnTo>
                  <a:lnTo>
                    <a:pt x="1571" y="457"/>
                  </a:lnTo>
                  <a:lnTo>
                    <a:pt x="1571" y="459"/>
                  </a:lnTo>
                  <a:lnTo>
                    <a:pt x="1573" y="459"/>
                  </a:lnTo>
                  <a:lnTo>
                    <a:pt x="1573" y="461"/>
                  </a:lnTo>
                  <a:lnTo>
                    <a:pt x="1575" y="461"/>
                  </a:lnTo>
                  <a:lnTo>
                    <a:pt x="1575" y="463"/>
                  </a:lnTo>
                  <a:lnTo>
                    <a:pt x="1575" y="465"/>
                  </a:lnTo>
                  <a:lnTo>
                    <a:pt x="1575" y="467"/>
                  </a:lnTo>
                  <a:lnTo>
                    <a:pt x="1575" y="469"/>
                  </a:lnTo>
                  <a:lnTo>
                    <a:pt x="1575" y="471"/>
                  </a:lnTo>
                  <a:lnTo>
                    <a:pt x="1575" y="473"/>
                  </a:lnTo>
                  <a:lnTo>
                    <a:pt x="1573" y="473"/>
                  </a:lnTo>
                  <a:lnTo>
                    <a:pt x="1573" y="475"/>
                  </a:lnTo>
                  <a:lnTo>
                    <a:pt x="1575" y="475"/>
                  </a:lnTo>
                  <a:lnTo>
                    <a:pt x="1575" y="477"/>
                  </a:lnTo>
                  <a:lnTo>
                    <a:pt x="1577" y="477"/>
                  </a:lnTo>
                  <a:lnTo>
                    <a:pt x="1579" y="477"/>
                  </a:lnTo>
                  <a:lnTo>
                    <a:pt x="1579" y="479"/>
                  </a:lnTo>
                  <a:lnTo>
                    <a:pt x="1581" y="479"/>
                  </a:lnTo>
                  <a:lnTo>
                    <a:pt x="1581" y="481"/>
                  </a:lnTo>
                  <a:lnTo>
                    <a:pt x="1583" y="481"/>
                  </a:lnTo>
                  <a:lnTo>
                    <a:pt x="1583" y="483"/>
                  </a:lnTo>
                  <a:lnTo>
                    <a:pt x="1585" y="483"/>
                  </a:lnTo>
                  <a:lnTo>
                    <a:pt x="1583" y="483"/>
                  </a:lnTo>
                  <a:lnTo>
                    <a:pt x="1581" y="485"/>
                  </a:lnTo>
                  <a:lnTo>
                    <a:pt x="1579" y="483"/>
                  </a:lnTo>
                  <a:lnTo>
                    <a:pt x="1577" y="485"/>
                  </a:lnTo>
                  <a:lnTo>
                    <a:pt x="1575" y="487"/>
                  </a:lnTo>
                  <a:lnTo>
                    <a:pt x="1573" y="489"/>
                  </a:lnTo>
                  <a:lnTo>
                    <a:pt x="1571" y="489"/>
                  </a:lnTo>
                  <a:lnTo>
                    <a:pt x="1569" y="489"/>
                  </a:lnTo>
                  <a:lnTo>
                    <a:pt x="1569" y="491"/>
                  </a:lnTo>
                  <a:lnTo>
                    <a:pt x="1567" y="489"/>
                  </a:lnTo>
                  <a:lnTo>
                    <a:pt x="1567" y="491"/>
                  </a:lnTo>
                  <a:lnTo>
                    <a:pt x="1565" y="491"/>
                  </a:lnTo>
                  <a:lnTo>
                    <a:pt x="1565" y="493"/>
                  </a:lnTo>
                  <a:lnTo>
                    <a:pt x="1563" y="491"/>
                  </a:lnTo>
                  <a:lnTo>
                    <a:pt x="1561" y="491"/>
                  </a:lnTo>
                  <a:lnTo>
                    <a:pt x="1559" y="489"/>
                  </a:lnTo>
                  <a:lnTo>
                    <a:pt x="1557" y="487"/>
                  </a:lnTo>
                  <a:lnTo>
                    <a:pt x="1555" y="487"/>
                  </a:lnTo>
                  <a:lnTo>
                    <a:pt x="1553" y="487"/>
                  </a:lnTo>
                  <a:lnTo>
                    <a:pt x="1551" y="489"/>
                  </a:lnTo>
                  <a:lnTo>
                    <a:pt x="1549" y="489"/>
                  </a:lnTo>
                  <a:lnTo>
                    <a:pt x="1549" y="491"/>
                  </a:lnTo>
                  <a:lnTo>
                    <a:pt x="1549" y="493"/>
                  </a:lnTo>
                  <a:lnTo>
                    <a:pt x="1549" y="495"/>
                  </a:lnTo>
                  <a:lnTo>
                    <a:pt x="1547" y="495"/>
                  </a:lnTo>
                  <a:lnTo>
                    <a:pt x="1545" y="495"/>
                  </a:lnTo>
                  <a:lnTo>
                    <a:pt x="1545" y="497"/>
                  </a:lnTo>
                  <a:lnTo>
                    <a:pt x="1544" y="497"/>
                  </a:lnTo>
                  <a:lnTo>
                    <a:pt x="1544" y="499"/>
                  </a:lnTo>
                  <a:lnTo>
                    <a:pt x="1542" y="499"/>
                  </a:lnTo>
                  <a:lnTo>
                    <a:pt x="1540" y="499"/>
                  </a:lnTo>
                  <a:lnTo>
                    <a:pt x="1540" y="501"/>
                  </a:lnTo>
                  <a:lnTo>
                    <a:pt x="1540" y="499"/>
                  </a:lnTo>
                  <a:lnTo>
                    <a:pt x="1538" y="499"/>
                  </a:lnTo>
                  <a:lnTo>
                    <a:pt x="1536" y="499"/>
                  </a:lnTo>
                  <a:lnTo>
                    <a:pt x="1534" y="499"/>
                  </a:lnTo>
                  <a:lnTo>
                    <a:pt x="1532" y="499"/>
                  </a:lnTo>
                  <a:lnTo>
                    <a:pt x="1532" y="497"/>
                  </a:lnTo>
                  <a:lnTo>
                    <a:pt x="1530" y="497"/>
                  </a:lnTo>
                  <a:lnTo>
                    <a:pt x="1530" y="499"/>
                  </a:lnTo>
                  <a:lnTo>
                    <a:pt x="1528" y="499"/>
                  </a:lnTo>
                  <a:lnTo>
                    <a:pt x="1526" y="499"/>
                  </a:lnTo>
                  <a:lnTo>
                    <a:pt x="1526" y="501"/>
                  </a:lnTo>
                  <a:lnTo>
                    <a:pt x="1524" y="501"/>
                  </a:lnTo>
                  <a:lnTo>
                    <a:pt x="1522" y="501"/>
                  </a:lnTo>
                  <a:lnTo>
                    <a:pt x="1522" y="499"/>
                  </a:lnTo>
                  <a:lnTo>
                    <a:pt x="1520" y="497"/>
                  </a:lnTo>
                  <a:lnTo>
                    <a:pt x="1518" y="497"/>
                  </a:lnTo>
                  <a:lnTo>
                    <a:pt x="1518" y="495"/>
                  </a:lnTo>
                  <a:lnTo>
                    <a:pt x="1518" y="493"/>
                  </a:lnTo>
                  <a:lnTo>
                    <a:pt x="1516" y="493"/>
                  </a:lnTo>
                  <a:lnTo>
                    <a:pt x="1516" y="495"/>
                  </a:lnTo>
                  <a:lnTo>
                    <a:pt x="1514" y="495"/>
                  </a:lnTo>
                  <a:lnTo>
                    <a:pt x="1512" y="495"/>
                  </a:lnTo>
                  <a:lnTo>
                    <a:pt x="1510" y="497"/>
                  </a:lnTo>
                  <a:lnTo>
                    <a:pt x="1510" y="495"/>
                  </a:lnTo>
                  <a:lnTo>
                    <a:pt x="1510" y="493"/>
                  </a:lnTo>
                  <a:lnTo>
                    <a:pt x="1508" y="493"/>
                  </a:lnTo>
                  <a:lnTo>
                    <a:pt x="1508" y="491"/>
                  </a:lnTo>
                  <a:lnTo>
                    <a:pt x="1508" y="489"/>
                  </a:lnTo>
                  <a:lnTo>
                    <a:pt x="1506" y="487"/>
                  </a:lnTo>
                  <a:lnTo>
                    <a:pt x="1506" y="489"/>
                  </a:lnTo>
                  <a:lnTo>
                    <a:pt x="1504" y="489"/>
                  </a:lnTo>
                  <a:lnTo>
                    <a:pt x="1504" y="487"/>
                  </a:lnTo>
                  <a:lnTo>
                    <a:pt x="1502" y="487"/>
                  </a:lnTo>
                  <a:lnTo>
                    <a:pt x="1502" y="489"/>
                  </a:lnTo>
                  <a:lnTo>
                    <a:pt x="1500" y="489"/>
                  </a:lnTo>
                  <a:lnTo>
                    <a:pt x="1498" y="491"/>
                  </a:lnTo>
                  <a:lnTo>
                    <a:pt x="1498" y="489"/>
                  </a:lnTo>
                  <a:lnTo>
                    <a:pt x="1496" y="489"/>
                  </a:lnTo>
                  <a:lnTo>
                    <a:pt x="1494" y="489"/>
                  </a:lnTo>
                  <a:lnTo>
                    <a:pt x="1492" y="489"/>
                  </a:lnTo>
                  <a:lnTo>
                    <a:pt x="1492" y="487"/>
                  </a:lnTo>
                  <a:lnTo>
                    <a:pt x="1490" y="487"/>
                  </a:lnTo>
                  <a:lnTo>
                    <a:pt x="1488" y="487"/>
                  </a:lnTo>
                  <a:lnTo>
                    <a:pt x="1486" y="487"/>
                  </a:lnTo>
                  <a:lnTo>
                    <a:pt x="1486" y="489"/>
                  </a:lnTo>
                  <a:lnTo>
                    <a:pt x="1484" y="489"/>
                  </a:lnTo>
                  <a:lnTo>
                    <a:pt x="1482" y="491"/>
                  </a:lnTo>
                  <a:lnTo>
                    <a:pt x="1482" y="493"/>
                  </a:lnTo>
                  <a:lnTo>
                    <a:pt x="1484" y="493"/>
                  </a:lnTo>
                  <a:lnTo>
                    <a:pt x="1484" y="495"/>
                  </a:lnTo>
                  <a:lnTo>
                    <a:pt x="1482" y="495"/>
                  </a:lnTo>
                  <a:lnTo>
                    <a:pt x="1480" y="497"/>
                  </a:lnTo>
                  <a:lnTo>
                    <a:pt x="1478" y="497"/>
                  </a:lnTo>
                  <a:lnTo>
                    <a:pt x="1476" y="497"/>
                  </a:lnTo>
                  <a:lnTo>
                    <a:pt x="1475" y="497"/>
                  </a:lnTo>
                  <a:lnTo>
                    <a:pt x="1475" y="499"/>
                  </a:lnTo>
                  <a:lnTo>
                    <a:pt x="1473" y="497"/>
                  </a:lnTo>
                  <a:lnTo>
                    <a:pt x="1471" y="499"/>
                  </a:lnTo>
                  <a:lnTo>
                    <a:pt x="1469" y="501"/>
                  </a:lnTo>
                  <a:lnTo>
                    <a:pt x="1469" y="503"/>
                  </a:lnTo>
                  <a:lnTo>
                    <a:pt x="1467" y="503"/>
                  </a:lnTo>
                  <a:lnTo>
                    <a:pt x="1467" y="505"/>
                  </a:lnTo>
                  <a:lnTo>
                    <a:pt x="1465" y="507"/>
                  </a:lnTo>
                  <a:lnTo>
                    <a:pt x="1463" y="507"/>
                  </a:lnTo>
                  <a:lnTo>
                    <a:pt x="1463" y="509"/>
                  </a:lnTo>
                  <a:lnTo>
                    <a:pt x="1461" y="509"/>
                  </a:lnTo>
                  <a:lnTo>
                    <a:pt x="1459" y="509"/>
                  </a:lnTo>
                  <a:lnTo>
                    <a:pt x="1459" y="507"/>
                  </a:lnTo>
                  <a:lnTo>
                    <a:pt x="1457" y="505"/>
                  </a:lnTo>
                  <a:lnTo>
                    <a:pt x="1457" y="507"/>
                  </a:lnTo>
                  <a:lnTo>
                    <a:pt x="1455" y="505"/>
                  </a:lnTo>
                  <a:lnTo>
                    <a:pt x="1453" y="505"/>
                  </a:lnTo>
                  <a:lnTo>
                    <a:pt x="1453" y="507"/>
                  </a:lnTo>
                  <a:lnTo>
                    <a:pt x="1451" y="505"/>
                  </a:lnTo>
                  <a:lnTo>
                    <a:pt x="1449" y="505"/>
                  </a:lnTo>
                  <a:lnTo>
                    <a:pt x="1447" y="505"/>
                  </a:lnTo>
                  <a:lnTo>
                    <a:pt x="1445" y="505"/>
                  </a:lnTo>
                  <a:lnTo>
                    <a:pt x="1443" y="505"/>
                  </a:lnTo>
                  <a:lnTo>
                    <a:pt x="1441" y="505"/>
                  </a:lnTo>
                  <a:lnTo>
                    <a:pt x="1439" y="503"/>
                  </a:lnTo>
                  <a:lnTo>
                    <a:pt x="1439" y="505"/>
                  </a:lnTo>
                  <a:lnTo>
                    <a:pt x="1437" y="503"/>
                  </a:lnTo>
                  <a:lnTo>
                    <a:pt x="1437" y="505"/>
                  </a:lnTo>
                  <a:lnTo>
                    <a:pt x="1435" y="507"/>
                  </a:lnTo>
                  <a:lnTo>
                    <a:pt x="1433" y="509"/>
                  </a:lnTo>
                  <a:lnTo>
                    <a:pt x="1435" y="509"/>
                  </a:lnTo>
                  <a:lnTo>
                    <a:pt x="1435" y="511"/>
                  </a:lnTo>
                  <a:lnTo>
                    <a:pt x="1433" y="511"/>
                  </a:lnTo>
                  <a:lnTo>
                    <a:pt x="1433" y="513"/>
                  </a:lnTo>
                  <a:lnTo>
                    <a:pt x="1431" y="513"/>
                  </a:lnTo>
                  <a:lnTo>
                    <a:pt x="1429" y="515"/>
                  </a:lnTo>
                  <a:lnTo>
                    <a:pt x="1427" y="515"/>
                  </a:lnTo>
                  <a:lnTo>
                    <a:pt x="1427" y="517"/>
                  </a:lnTo>
                  <a:lnTo>
                    <a:pt x="1425" y="517"/>
                  </a:lnTo>
                  <a:lnTo>
                    <a:pt x="1425" y="519"/>
                  </a:lnTo>
                  <a:lnTo>
                    <a:pt x="1425" y="521"/>
                  </a:lnTo>
                  <a:lnTo>
                    <a:pt x="1425" y="519"/>
                  </a:lnTo>
                  <a:lnTo>
                    <a:pt x="1423" y="519"/>
                  </a:lnTo>
                  <a:lnTo>
                    <a:pt x="1423" y="521"/>
                  </a:lnTo>
                  <a:lnTo>
                    <a:pt x="1423" y="519"/>
                  </a:lnTo>
                  <a:lnTo>
                    <a:pt x="1421" y="519"/>
                  </a:lnTo>
                  <a:lnTo>
                    <a:pt x="1421" y="521"/>
                  </a:lnTo>
                  <a:lnTo>
                    <a:pt x="1421" y="523"/>
                  </a:lnTo>
                  <a:lnTo>
                    <a:pt x="1419" y="523"/>
                  </a:lnTo>
                  <a:lnTo>
                    <a:pt x="1419" y="521"/>
                  </a:lnTo>
                  <a:lnTo>
                    <a:pt x="1417" y="523"/>
                  </a:lnTo>
                  <a:lnTo>
                    <a:pt x="1417" y="524"/>
                  </a:lnTo>
                  <a:lnTo>
                    <a:pt x="1419" y="526"/>
                  </a:lnTo>
                  <a:lnTo>
                    <a:pt x="1421" y="526"/>
                  </a:lnTo>
                  <a:lnTo>
                    <a:pt x="1421" y="528"/>
                  </a:lnTo>
                  <a:lnTo>
                    <a:pt x="1423" y="530"/>
                  </a:lnTo>
                  <a:lnTo>
                    <a:pt x="1425" y="532"/>
                  </a:lnTo>
                  <a:lnTo>
                    <a:pt x="1425" y="534"/>
                  </a:lnTo>
                  <a:lnTo>
                    <a:pt x="1427" y="534"/>
                  </a:lnTo>
                  <a:lnTo>
                    <a:pt x="1427" y="536"/>
                  </a:lnTo>
                  <a:lnTo>
                    <a:pt x="1429" y="536"/>
                  </a:lnTo>
                  <a:lnTo>
                    <a:pt x="1429" y="538"/>
                  </a:lnTo>
                  <a:lnTo>
                    <a:pt x="1431" y="538"/>
                  </a:lnTo>
                  <a:lnTo>
                    <a:pt x="1431" y="540"/>
                  </a:lnTo>
                  <a:lnTo>
                    <a:pt x="1433" y="540"/>
                  </a:lnTo>
                  <a:lnTo>
                    <a:pt x="1433" y="542"/>
                  </a:lnTo>
                  <a:lnTo>
                    <a:pt x="1431" y="542"/>
                  </a:lnTo>
                  <a:lnTo>
                    <a:pt x="1431" y="544"/>
                  </a:lnTo>
                  <a:lnTo>
                    <a:pt x="1431" y="546"/>
                  </a:lnTo>
                  <a:lnTo>
                    <a:pt x="1431" y="548"/>
                  </a:lnTo>
                  <a:lnTo>
                    <a:pt x="1431" y="550"/>
                  </a:lnTo>
                  <a:lnTo>
                    <a:pt x="1431" y="552"/>
                  </a:lnTo>
                  <a:lnTo>
                    <a:pt x="1431" y="554"/>
                  </a:lnTo>
                  <a:lnTo>
                    <a:pt x="1433" y="554"/>
                  </a:lnTo>
                  <a:lnTo>
                    <a:pt x="1433" y="556"/>
                  </a:lnTo>
                  <a:lnTo>
                    <a:pt x="1435" y="558"/>
                  </a:lnTo>
                  <a:lnTo>
                    <a:pt x="1435" y="560"/>
                  </a:lnTo>
                  <a:lnTo>
                    <a:pt x="1433" y="560"/>
                  </a:lnTo>
                  <a:lnTo>
                    <a:pt x="1433" y="562"/>
                  </a:lnTo>
                  <a:lnTo>
                    <a:pt x="1431" y="562"/>
                  </a:lnTo>
                  <a:lnTo>
                    <a:pt x="1431" y="564"/>
                  </a:lnTo>
                  <a:lnTo>
                    <a:pt x="1433" y="564"/>
                  </a:lnTo>
                  <a:lnTo>
                    <a:pt x="1433" y="566"/>
                  </a:lnTo>
                  <a:lnTo>
                    <a:pt x="1431" y="566"/>
                  </a:lnTo>
                  <a:lnTo>
                    <a:pt x="1431" y="568"/>
                  </a:lnTo>
                  <a:lnTo>
                    <a:pt x="1429" y="568"/>
                  </a:lnTo>
                  <a:lnTo>
                    <a:pt x="1429" y="570"/>
                  </a:lnTo>
                  <a:lnTo>
                    <a:pt x="1429" y="572"/>
                  </a:lnTo>
                  <a:lnTo>
                    <a:pt x="1427" y="572"/>
                  </a:lnTo>
                  <a:lnTo>
                    <a:pt x="1427" y="574"/>
                  </a:lnTo>
                  <a:lnTo>
                    <a:pt x="1429" y="574"/>
                  </a:lnTo>
                  <a:lnTo>
                    <a:pt x="1429" y="576"/>
                  </a:lnTo>
                  <a:lnTo>
                    <a:pt x="1429" y="578"/>
                  </a:lnTo>
                  <a:lnTo>
                    <a:pt x="1429" y="580"/>
                  </a:lnTo>
                  <a:lnTo>
                    <a:pt x="1429" y="582"/>
                  </a:lnTo>
                  <a:lnTo>
                    <a:pt x="1427" y="582"/>
                  </a:lnTo>
                  <a:lnTo>
                    <a:pt x="1427" y="584"/>
                  </a:lnTo>
                  <a:lnTo>
                    <a:pt x="1429" y="584"/>
                  </a:lnTo>
                  <a:lnTo>
                    <a:pt x="1429" y="586"/>
                  </a:lnTo>
                  <a:lnTo>
                    <a:pt x="1427" y="588"/>
                  </a:lnTo>
                  <a:lnTo>
                    <a:pt x="1425" y="590"/>
                  </a:lnTo>
                  <a:lnTo>
                    <a:pt x="1423" y="592"/>
                  </a:lnTo>
                  <a:lnTo>
                    <a:pt x="1423" y="593"/>
                  </a:lnTo>
                  <a:lnTo>
                    <a:pt x="1425" y="593"/>
                  </a:lnTo>
                  <a:lnTo>
                    <a:pt x="1425" y="595"/>
                  </a:lnTo>
                  <a:lnTo>
                    <a:pt x="1425" y="597"/>
                  </a:lnTo>
                  <a:lnTo>
                    <a:pt x="1425" y="599"/>
                  </a:lnTo>
                  <a:lnTo>
                    <a:pt x="1427" y="601"/>
                  </a:lnTo>
                  <a:lnTo>
                    <a:pt x="1427" y="603"/>
                  </a:lnTo>
                  <a:lnTo>
                    <a:pt x="1427" y="605"/>
                  </a:lnTo>
                  <a:lnTo>
                    <a:pt x="1427" y="607"/>
                  </a:lnTo>
                  <a:lnTo>
                    <a:pt x="1425" y="607"/>
                  </a:lnTo>
                  <a:lnTo>
                    <a:pt x="1423" y="607"/>
                  </a:lnTo>
                  <a:lnTo>
                    <a:pt x="1421" y="607"/>
                  </a:lnTo>
                  <a:lnTo>
                    <a:pt x="1421" y="605"/>
                  </a:lnTo>
                  <a:lnTo>
                    <a:pt x="1421" y="603"/>
                  </a:lnTo>
                  <a:lnTo>
                    <a:pt x="1419" y="603"/>
                  </a:lnTo>
                  <a:lnTo>
                    <a:pt x="1419" y="605"/>
                  </a:lnTo>
                  <a:lnTo>
                    <a:pt x="1419" y="607"/>
                  </a:lnTo>
                  <a:lnTo>
                    <a:pt x="1419" y="609"/>
                  </a:lnTo>
                  <a:lnTo>
                    <a:pt x="1419" y="611"/>
                  </a:lnTo>
                  <a:lnTo>
                    <a:pt x="1419" y="613"/>
                  </a:lnTo>
                  <a:lnTo>
                    <a:pt x="1419" y="615"/>
                  </a:lnTo>
                  <a:lnTo>
                    <a:pt x="1417" y="617"/>
                  </a:lnTo>
                  <a:lnTo>
                    <a:pt x="1415" y="619"/>
                  </a:lnTo>
                  <a:lnTo>
                    <a:pt x="1415" y="621"/>
                  </a:lnTo>
                  <a:lnTo>
                    <a:pt x="1413" y="621"/>
                  </a:lnTo>
                  <a:lnTo>
                    <a:pt x="1411" y="621"/>
                  </a:lnTo>
                  <a:lnTo>
                    <a:pt x="1411" y="623"/>
                  </a:lnTo>
                  <a:lnTo>
                    <a:pt x="1411" y="625"/>
                  </a:lnTo>
                  <a:lnTo>
                    <a:pt x="1413" y="625"/>
                  </a:lnTo>
                  <a:lnTo>
                    <a:pt x="1411" y="627"/>
                  </a:lnTo>
                  <a:lnTo>
                    <a:pt x="1411" y="629"/>
                  </a:lnTo>
                  <a:lnTo>
                    <a:pt x="1411" y="631"/>
                  </a:lnTo>
                  <a:lnTo>
                    <a:pt x="1409" y="631"/>
                  </a:lnTo>
                  <a:lnTo>
                    <a:pt x="1407" y="633"/>
                  </a:lnTo>
                  <a:lnTo>
                    <a:pt x="1406" y="633"/>
                  </a:lnTo>
                  <a:lnTo>
                    <a:pt x="1406" y="635"/>
                  </a:lnTo>
                  <a:lnTo>
                    <a:pt x="1404" y="637"/>
                  </a:lnTo>
                  <a:lnTo>
                    <a:pt x="1404" y="639"/>
                  </a:lnTo>
                  <a:lnTo>
                    <a:pt x="1406" y="641"/>
                  </a:lnTo>
                  <a:lnTo>
                    <a:pt x="1406" y="643"/>
                  </a:lnTo>
                  <a:lnTo>
                    <a:pt x="1404" y="643"/>
                  </a:lnTo>
                  <a:lnTo>
                    <a:pt x="1402" y="643"/>
                  </a:lnTo>
                  <a:lnTo>
                    <a:pt x="1400" y="643"/>
                  </a:lnTo>
                  <a:lnTo>
                    <a:pt x="1398" y="643"/>
                  </a:lnTo>
                  <a:lnTo>
                    <a:pt x="1396" y="643"/>
                  </a:lnTo>
                  <a:lnTo>
                    <a:pt x="1396" y="645"/>
                  </a:lnTo>
                  <a:lnTo>
                    <a:pt x="1396" y="647"/>
                  </a:lnTo>
                  <a:lnTo>
                    <a:pt x="1396" y="649"/>
                  </a:lnTo>
                  <a:lnTo>
                    <a:pt x="1396" y="651"/>
                  </a:lnTo>
                  <a:lnTo>
                    <a:pt x="1396" y="653"/>
                  </a:lnTo>
                  <a:lnTo>
                    <a:pt x="1396" y="655"/>
                  </a:lnTo>
                  <a:lnTo>
                    <a:pt x="1396" y="657"/>
                  </a:lnTo>
                  <a:lnTo>
                    <a:pt x="1396" y="659"/>
                  </a:lnTo>
                  <a:lnTo>
                    <a:pt x="1396" y="660"/>
                  </a:lnTo>
                  <a:lnTo>
                    <a:pt x="1396" y="662"/>
                  </a:lnTo>
                  <a:lnTo>
                    <a:pt x="1398" y="664"/>
                  </a:lnTo>
                  <a:lnTo>
                    <a:pt x="1398" y="666"/>
                  </a:lnTo>
                  <a:lnTo>
                    <a:pt x="1398" y="668"/>
                  </a:lnTo>
                  <a:lnTo>
                    <a:pt x="1398" y="670"/>
                  </a:lnTo>
                  <a:lnTo>
                    <a:pt x="1398" y="672"/>
                  </a:lnTo>
                  <a:lnTo>
                    <a:pt x="1398" y="674"/>
                  </a:lnTo>
                  <a:lnTo>
                    <a:pt x="1400" y="674"/>
                  </a:lnTo>
                  <a:lnTo>
                    <a:pt x="1400" y="676"/>
                  </a:lnTo>
                  <a:lnTo>
                    <a:pt x="1398" y="676"/>
                  </a:lnTo>
                  <a:lnTo>
                    <a:pt x="1398" y="678"/>
                  </a:lnTo>
                  <a:lnTo>
                    <a:pt x="1396" y="678"/>
                  </a:lnTo>
                  <a:lnTo>
                    <a:pt x="1396" y="680"/>
                  </a:lnTo>
                  <a:lnTo>
                    <a:pt x="1396" y="682"/>
                  </a:lnTo>
                  <a:lnTo>
                    <a:pt x="1396" y="684"/>
                  </a:lnTo>
                  <a:lnTo>
                    <a:pt x="1396" y="686"/>
                  </a:lnTo>
                  <a:lnTo>
                    <a:pt x="1394" y="686"/>
                  </a:lnTo>
                  <a:lnTo>
                    <a:pt x="1394" y="688"/>
                  </a:lnTo>
                  <a:lnTo>
                    <a:pt x="1392" y="690"/>
                  </a:lnTo>
                  <a:lnTo>
                    <a:pt x="1392" y="692"/>
                  </a:lnTo>
                  <a:lnTo>
                    <a:pt x="1390" y="692"/>
                  </a:lnTo>
                  <a:lnTo>
                    <a:pt x="1390" y="694"/>
                  </a:lnTo>
                  <a:lnTo>
                    <a:pt x="1388" y="696"/>
                  </a:lnTo>
                  <a:lnTo>
                    <a:pt x="1388" y="698"/>
                  </a:lnTo>
                  <a:lnTo>
                    <a:pt x="1386" y="700"/>
                  </a:lnTo>
                  <a:lnTo>
                    <a:pt x="1384" y="700"/>
                  </a:lnTo>
                  <a:lnTo>
                    <a:pt x="1382" y="702"/>
                  </a:lnTo>
                  <a:lnTo>
                    <a:pt x="1380" y="704"/>
                  </a:lnTo>
                  <a:lnTo>
                    <a:pt x="1378" y="704"/>
                  </a:lnTo>
                  <a:lnTo>
                    <a:pt x="1378" y="706"/>
                  </a:lnTo>
                  <a:lnTo>
                    <a:pt x="1378" y="708"/>
                  </a:lnTo>
                  <a:lnTo>
                    <a:pt x="1378" y="710"/>
                  </a:lnTo>
                  <a:lnTo>
                    <a:pt x="1378" y="712"/>
                  </a:lnTo>
                  <a:lnTo>
                    <a:pt x="1378" y="714"/>
                  </a:lnTo>
                  <a:lnTo>
                    <a:pt x="1376" y="714"/>
                  </a:lnTo>
                  <a:lnTo>
                    <a:pt x="1376" y="716"/>
                  </a:lnTo>
                  <a:lnTo>
                    <a:pt x="1376" y="718"/>
                  </a:lnTo>
                  <a:lnTo>
                    <a:pt x="1376" y="720"/>
                  </a:lnTo>
                  <a:lnTo>
                    <a:pt x="1374" y="720"/>
                  </a:lnTo>
                  <a:lnTo>
                    <a:pt x="1374" y="722"/>
                  </a:lnTo>
                  <a:lnTo>
                    <a:pt x="1376" y="722"/>
                  </a:lnTo>
                  <a:lnTo>
                    <a:pt x="1376" y="724"/>
                  </a:lnTo>
                  <a:lnTo>
                    <a:pt x="1376" y="726"/>
                  </a:lnTo>
                  <a:lnTo>
                    <a:pt x="1374" y="726"/>
                  </a:lnTo>
                  <a:lnTo>
                    <a:pt x="1374" y="727"/>
                  </a:lnTo>
                  <a:lnTo>
                    <a:pt x="1374" y="729"/>
                  </a:lnTo>
                  <a:lnTo>
                    <a:pt x="1372" y="729"/>
                  </a:lnTo>
                  <a:lnTo>
                    <a:pt x="1372" y="731"/>
                  </a:lnTo>
                  <a:lnTo>
                    <a:pt x="1370" y="731"/>
                  </a:lnTo>
                  <a:lnTo>
                    <a:pt x="1368" y="731"/>
                  </a:lnTo>
                  <a:lnTo>
                    <a:pt x="1368" y="733"/>
                  </a:lnTo>
                  <a:lnTo>
                    <a:pt x="1366" y="733"/>
                  </a:lnTo>
                  <a:lnTo>
                    <a:pt x="1366" y="735"/>
                  </a:lnTo>
                  <a:lnTo>
                    <a:pt x="1364" y="735"/>
                  </a:lnTo>
                  <a:lnTo>
                    <a:pt x="1362" y="737"/>
                  </a:lnTo>
                  <a:lnTo>
                    <a:pt x="1362" y="739"/>
                  </a:lnTo>
                  <a:lnTo>
                    <a:pt x="1362" y="741"/>
                  </a:lnTo>
                  <a:lnTo>
                    <a:pt x="1360" y="741"/>
                  </a:lnTo>
                  <a:lnTo>
                    <a:pt x="1360" y="743"/>
                  </a:lnTo>
                  <a:lnTo>
                    <a:pt x="1360" y="745"/>
                  </a:lnTo>
                  <a:lnTo>
                    <a:pt x="1360" y="747"/>
                  </a:lnTo>
                  <a:lnTo>
                    <a:pt x="1358" y="747"/>
                  </a:lnTo>
                  <a:lnTo>
                    <a:pt x="1358" y="749"/>
                  </a:lnTo>
                  <a:lnTo>
                    <a:pt x="1356" y="749"/>
                  </a:lnTo>
                  <a:lnTo>
                    <a:pt x="1356" y="751"/>
                  </a:lnTo>
                  <a:lnTo>
                    <a:pt x="1354" y="751"/>
                  </a:lnTo>
                  <a:lnTo>
                    <a:pt x="1354" y="753"/>
                  </a:lnTo>
                  <a:lnTo>
                    <a:pt x="1352" y="753"/>
                  </a:lnTo>
                  <a:lnTo>
                    <a:pt x="1352" y="755"/>
                  </a:lnTo>
                  <a:lnTo>
                    <a:pt x="1352" y="757"/>
                  </a:lnTo>
                  <a:lnTo>
                    <a:pt x="1352" y="759"/>
                  </a:lnTo>
                  <a:lnTo>
                    <a:pt x="1350" y="761"/>
                  </a:lnTo>
                  <a:lnTo>
                    <a:pt x="1350" y="763"/>
                  </a:lnTo>
                  <a:lnTo>
                    <a:pt x="1348" y="763"/>
                  </a:lnTo>
                  <a:lnTo>
                    <a:pt x="1348" y="765"/>
                  </a:lnTo>
                  <a:lnTo>
                    <a:pt x="1346" y="767"/>
                  </a:lnTo>
                  <a:lnTo>
                    <a:pt x="1344" y="767"/>
                  </a:lnTo>
                  <a:lnTo>
                    <a:pt x="1344" y="769"/>
                  </a:lnTo>
                  <a:lnTo>
                    <a:pt x="1342" y="769"/>
                  </a:lnTo>
                  <a:lnTo>
                    <a:pt x="1340" y="769"/>
                  </a:lnTo>
                  <a:lnTo>
                    <a:pt x="1338" y="771"/>
                  </a:lnTo>
                  <a:lnTo>
                    <a:pt x="1337" y="771"/>
                  </a:lnTo>
                  <a:lnTo>
                    <a:pt x="1337" y="773"/>
                  </a:lnTo>
                  <a:lnTo>
                    <a:pt x="1335" y="773"/>
                  </a:lnTo>
                  <a:lnTo>
                    <a:pt x="1333" y="775"/>
                  </a:lnTo>
                  <a:lnTo>
                    <a:pt x="1329" y="777"/>
                  </a:lnTo>
                  <a:lnTo>
                    <a:pt x="1329" y="779"/>
                  </a:lnTo>
                  <a:lnTo>
                    <a:pt x="1327" y="781"/>
                  </a:lnTo>
                  <a:lnTo>
                    <a:pt x="1325" y="781"/>
                  </a:lnTo>
                  <a:lnTo>
                    <a:pt x="1323" y="781"/>
                  </a:lnTo>
                  <a:lnTo>
                    <a:pt x="1321" y="781"/>
                  </a:lnTo>
                  <a:lnTo>
                    <a:pt x="1321" y="783"/>
                  </a:lnTo>
                  <a:lnTo>
                    <a:pt x="1319" y="783"/>
                  </a:lnTo>
                  <a:lnTo>
                    <a:pt x="1319" y="785"/>
                  </a:lnTo>
                  <a:lnTo>
                    <a:pt x="1319" y="787"/>
                  </a:lnTo>
                  <a:lnTo>
                    <a:pt x="1317" y="787"/>
                  </a:lnTo>
                  <a:lnTo>
                    <a:pt x="1317" y="789"/>
                  </a:lnTo>
                  <a:lnTo>
                    <a:pt x="1315" y="789"/>
                  </a:lnTo>
                  <a:lnTo>
                    <a:pt x="1313" y="791"/>
                  </a:lnTo>
                  <a:lnTo>
                    <a:pt x="1311" y="791"/>
                  </a:lnTo>
                  <a:lnTo>
                    <a:pt x="1309" y="791"/>
                  </a:lnTo>
                  <a:lnTo>
                    <a:pt x="1309" y="793"/>
                  </a:lnTo>
                  <a:lnTo>
                    <a:pt x="1307" y="794"/>
                  </a:lnTo>
                  <a:lnTo>
                    <a:pt x="1307" y="796"/>
                  </a:lnTo>
                  <a:lnTo>
                    <a:pt x="1307" y="798"/>
                  </a:lnTo>
                  <a:lnTo>
                    <a:pt x="1305" y="798"/>
                  </a:lnTo>
                  <a:lnTo>
                    <a:pt x="1305" y="800"/>
                  </a:lnTo>
                  <a:lnTo>
                    <a:pt x="1303" y="800"/>
                  </a:lnTo>
                  <a:lnTo>
                    <a:pt x="1301" y="800"/>
                  </a:lnTo>
                  <a:lnTo>
                    <a:pt x="1299" y="800"/>
                  </a:lnTo>
                  <a:lnTo>
                    <a:pt x="1297" y="802"/>
                  </a:lnTo>
                  <a:lnTo>
                    <a:pt x="1297" y="804"/>
                  </a:lnTo>
                  <a:lnTo>
                    <a:pt x="1295" y="806"/>
                  </a:lnTo>
                  <a:lnTo>
                    <a:pt x="1295" y="808"/>
                  </a:lnTo>
                  <a:lnTo>
                    <a:pt x="1295" y="810"/>
                  </a:lnTo>
                  <a:lnTo>
                    <a:pt x="1293" y="810"/>
                  </a:lnTo>
                  <a:lnTo>
                    <a:pt x="1293" y="812"/>
                  </a:lnTo>
                  <a:lnTo>
                    <a:pt x="1291" y="812"/>
                  </a:lnTo>
                  <a:lnTo>
                    <a:pt x="1289" y="812"/>
                  </a:lnTo>
                  <a:lnTo>
                    <a:pt x="1285" y="814"/>
                  </a:lnTo>
                  <a:lnTo>
                    <a:pt x="1285" y="816"/>
                  </a:lnTo>
                  <a:lnTo>
                    <a:pt x="1283" y="816"/>
                  </a:lnTo>
                  <a:lnTo>
                    <a:pt x="1283" y="818"/>
                  </a:lnTo>
                  <a:lnTo>
                    <a:pt x="1281" y="818"/>
                  </a:lnTo>
                  <a:lnTo>
                    <a:pt x="1281" y="820"/>
                  </a:lnTo>
                  <a:lnTo>
                    <a:pt x="1281" y="822"/>
                  </a:lnTo>
                  <a:lnTo>
                    <a:pt x="1281" y="824"/>
                  </a:lnTo>
                  <a:lnTo>
                    <a:pt x="1281" y="826"/>
                  </a:lnTo>
                  <a:lnTo>
                    <a:pt x="1279" y="826"/>
                  </a:lnTo>
                  <a:lnTo>
                    <a:pt x="1279" y="828"/>
                  </a:lnTo>
                  <a:lnTo>
                    <a:pt x="1277" y="828"/>
                  </a:lnTo>
                  <a:lnTo>
                    <a:pt x="1277" y="830"/>
                  </a:lnTo>
                  <a:lnTo>
                    <a:pt x="1275" y="830"/>
                  </a:lnTo>
                  <a:lnTo>
                    <a:pt x="1273" y="830"/>
                  </a:lnTo>
                  <a:lnTo>
                    <a:pt x="1271" y="830"/>
                  </a:lnTo>
                  <a:lnTo>
                    <a:pt x="1271" y="832"/>
                  </a:lnTo>
                  <a:lnTo>
                    <a:pt x="1269" y="832"/>
                  </a:lnTo>
                  <a:lnTo>
                    <a:pt x="1269" y="834"/>
                  </a:lnTo>
                  <a:lnTo>
                    <a:pt x="1268" y="834"/>
                  </a:lnTo>
                  <a:lnTo>
                    <a:pt x="1268" y="836"/>
                  </a:lnTo>
                  <a:lnTo>
                    <a:pt x="1268" y="838"/>
                  </a:lnTo>
                  <a:lnTo>
                    <a:pt x="1266" y="838"/>
                  </a:lnTo>
                  <a:lnTo>
                    <a:pt x="1266" y="840"/>
                  </a:lnTo>
                  <a:lnTo>
                    <a:pt x="1266" y="842"/>
                  </a:lnTo>
                  <a:lnTo>
                    <a:pt x="1264" y="842"/>
                  </a:lnTo>
                  <a:lnTo>
                    <a:pt x="1264" y="844"/>
                  </a:lnTo>
                  <a:lnTo>
                    <a:pt x="1262" y="844"/>
                  </a:lnTo>
                  <a:lnTo>
                    <a:pt x="1260" y="844"/>
                  </a:lnTo>
                  <a:lnTo>
                    <a:pt x="1258" y="842"/>
                  </a:lnTo>
                  <a:lnTo>
                    <a:pt x="1258" y="840"/>
                  </a:lnTo>
                  <a:lnTo>
                    <a:pt x="1256" y="840"/>
                  </a:lnTo>
                  <a:lnTo>
                    <a:pt x="1254" y="840"/>
                  </a:lnTo>
                  <a:lnTo>
                    <a:pt x="1252" y="840"/>
                  </a:lnTo>
                  <a:lnTo>
                    <a:pt x="1250" y="840"/>
                  </a:lnTo>
                  <a:lnTo>
                    <a:pt x="1248" y="840"/>
                  </a:lnTo>
                  <a:lnTo>
                    <a:pt x="1248" y="842"/>
                  </a:lnTo>
                  <a:lnTo>
                    <a:pt x="1248" y="844"/>
                  </a:lnTo>
                  <a:lnTo>
                    <a:pt x="1248" y="846"/>
                  </a:lnTo>
                  <a:lnTo>
                    <a:pt x="1246" y="846"/>
                  </a:lnTo>
                  <a:lnTo>
                    <a:pt x="1246" y="848"/>
                  </a:lnTo>
                  <a:lnTo>
                    <a:pt x="1244" y="848"/>
                  </a:lnTo>
                  <a:lnTo>
                    <a:pt x="1244" y="850"/>
                  </a:lnTo>
                  <a:lnTo>
                    <a:pt x="1242" y="850"/>
                  </a:lnTo>
                  <a:lnTo>
                    <a:pt x="1242" y="852"/>
                  </a:lnTo>
                  <a:lnTo>
                    <a:pt x="1240" y="852"/>
                  </a:lnTo>
                  <a:lnTo>
                    <a:pt x="1238" y="852"/>
                  </a:lnTo>
                  <a:lnTo>
                    <a:pt x="1236" y="852"/>
                  </a:lnTo>
                  <a:lnTo>
                    <a:pt x="1236" y="850"/>
                  </a:lnTo>
                  <a:lnTo>
                    <a:pt x="1234" y="850"/>
                  </a:lnTo>
                  <a:lnTo>
                    <a:pt x="1234" y="852"/>
                  </a:lnTo>
                  <a:lnTo>
                    <a:pt x="1232" y="854"/>
                  </a:lnTo>
                  <a:lnTo>
                    <a:pt x="1232" y="856"/>
                  </a:lnTo>
                  <a:lnTo>
                    <a:pt x="1232" y="858"/>
                  </a:lnTo>
                  <a:lnTo>
                    <a:pt x="1232" y="860"/>
                  </a:lnTo>
                  <a:lnTo>
                    <a:pt x="1234" y="861"/>
                  </a:lnTo>
                  <a:lnTo>
                    <a:pt x="1234" y="863"/>
                  </a:lnTo>
                  <a:lnTo>
                    <a:pt x="1236" y="863"/>
                  </a:lnTo>
                  <a:lnTo>
                    <a:pt x="1236" y="865"/>
                  </a:lnTo>
                  <a:lnTo>
                    <a:pt x="1236" y="867"/>
                  </a:lnTo>
                  <a:lnTo>
                    <a:pt x="1238" y="869"/>
                  </a:lnTo>
                  <a:lnTo>
                    <a:pt x="1238" y="871"/>
                  </a:lnTo>
                  <a:lnTo>
                    <a:pt x="1238" y="873"/>
                  </a:lnTo>
                  <a:lnTo>
                    <a:pt x="1236" y="873"/>
                  </a:lnTo>
                  <a:lnTo>
                    <a:pt x="1236" y="875"/>
                  </a:lnTo>
                  <a:lnTo>
                    <a:pt x="1234" y="875"/>
                  </a:lnTo>
                  <a:lnTo>
                    <a:pt x="1230" y="875"/>
                  </a:lnTo>
                  <a:lnTo>
                    <a:pt x="1228" y="877"/>
                  </a:lnTo>
                  <a:lnTo>
                    <a:pt x="1226" y="877"/>
                  </a:lnTo>
                  <a:lnTo>
                    <a:pt x="1224" y="879"/>
                  </a:lnTo>
                  <a:lnTo>
                    <a:pt x="1224" y="881"/>
                  </a:lnTo>
                  <a:lnTo>
                    <a:pt x="1224" y="883"/>
                  </a:lnTo>
                  <a:lnTo>
                    <a:pt x="1226" y="885"/>
                  </a:lnTo>
                  <a:lnTo>
                    <a:pt x="1226" y="887"/>
                  </a:lnTo>
                  <a:lnTo>
                    <a:pt x="1228" y="887"/>
                  </a:lnTo>
                  <a:lnTo>
                    <a:pt x="1228" y="889"/>
                  </a:lnTo>
                  <a:lnTo>
                    <a:pt x="1228" y="891"/>
                  </a:lnTo>
                  <a:lnTo>
                    <a:pt x="1226" y="891"/>
                  </a:lnTo>
                  <a:lnTo>
                    <a:pt x="1226" y="893"/>
                  </a:lnTo>
                  <a:lnTo>
                    <a:pt x="1226" y="895"/>
                  </a:lnTo>
                  <a:lnTo>
                    <a:pt x="1224" y="895"/>
                  </a:lnTo>
                  <a:lnTo>
                    <a:pt x="1224" y="897"/>
                  </a:lnTo>
                  <a:lnTo>
                    <a:pt x="1224" y="899"/>
                  </a:lnTo>
                  <a:lnTo>
                    <a:pt x="1224" y="901"/>
                  </a:lnTo>
                  <a:lnTo>
                    <a:pt x="1224" y="903"/>
                  </a:lnTo>
                  <a:lnTo>
                    <a:pt x="1222" y="905"/>
                  </a:lnTo>
                  <a:lnTo>
                    <a:pt x="1222" y="907"/>
                  </a:lnTo>
                  <a:lnTo>
                    <a:pt x="1222" y="909"/>
                  </a:lnTo>
                  <a:lnTo>
                    <a:pt x="1220" y="909"/>
                  </a:lnTo>
                  <a:lnTo>
                    <a:pt x="1218" y="909"/>
                  </a:lnTo>
                  <a:lnTo>
                    <a:pt x="1218" y="911"/>
                  </a:lnTo>
                  <a:lnTo>
                    <a:pt x="1216" y="911"/>
                  </a:lnTo>
                  <a:lnTo>
                    <a:pt x="1216" y="913"/>
                  </a:lnTo>
                  <a:lnTo>
                    <a:pt x="1216" y="915"/>
                  </a:lnTo>
                  <a:lnTo>
                    <a:pt x="1216" y="917"/>
                  </a:lnTo>
                  <a:lnTo>
                    <a:pt x="1214" y="917"/>
                  </a:lnTo>
                  <a:lnTo>
                    <a:pt x="1214" y="919"/>
                  </a:lnTo>
                  <a:lnTo>
                    <a:pt x="1214" y="921"/>
                  </a:lnTo>
                  <a:lnTo>
                    <a:pt x="1214" y="923"/>
                  </a:lnTo>
                  <a:lnTo>
                    <a:pt x="1212" y="923"/>
                  </a:lnTo>
                  <a:lnTo>
                    <a:pt x="1212" y="925"/>
                  </a:lnTo>
                  <a:lnTo>
                    <a:pt x="1212" y="927"/>
                  </a:lnTo>
                  <a:lnTo>
                    <a:pt x="1212" y="928"/>
                  </a:lnTo>
                  <a:lnTo>
                    <a:pt x="1212" y="930"/>
                  </a:lnTo>
                  <a:lnTo>
                    <a:pt x="1212" y="932"/>
                  </a:lnTo>
                  <a:lnTo>
                    <a:pt x="1212" y="934"/>
                  </a:lnTo>
                  <a:lnTo>
                    <a:pt x="1212" y="936"/>
                  </a:lnTo>
                  <a:lnTo>
                    <a:pt x="1212" y="938"/>
                  </a:lnTo>
                  <a:lnTo>
                    <a:pt x="1212" y="940"/>
                  </a:lnTo>
                  <a:lnTo>
                    <a:pt x="1210" y="940"/>
                  </a:lnTo>
                  <a:lnTo>
                    <a:pt x="1210" y="938"/>
                  </a:lnTo>
                  <a:lnTo>
                    <a:pt x="1210" y="936"/>
                  </a:lnTo>
                  <a:lnTo>
                    <a:pt x="1208" y="936"/>
                  </a:lnTo>
                  <a:lnTo>
                    <a:pt x="1206" y="936"/>
                  </a:lnTo>
                  <a:lnTo>
                    <a:pt x="1206" y="938"/>
                  </a:lnTo>
                  <a:lnTo>
                    <a:pt x="1204" y="940"/>
                  </a:lnTo>
                  <a:lnTo>
                    <a:pt x="1202" y="942"/>
                  </a:lnTo>
                  <a:lnTo>
                    <a:pt x="1202" y="944"/>
                  </a:lnTo>
                  <a:lnTo>
                    <a:pt x="1204" y="944"/>
                  </a:lnTo>
                  <a:lnTo>
                    <a:pt x="1204" y="946"/>
                  </a:lnTo>
                  <a:lnTo>
                    <a:pt x="1206" y="948"/>
                  </a:lnTo>
                  <a:lnTo>
                    <a:pt x="1206" y="950"/>
                  </a:lnTo>
                  <a:lnTo>
                    <a:pt x="1206" y="952"/>
                  </a:lnTo>
                  <a:lnTo>
                    <a:pt x="1208" y="956"/>
                  </a:lnTo>
                  <a:lnTo>
                    <a:pt x="1208" y="958"/>
                  </a:lnTo>
                  <a:lnTo>
                    <a:pt x="1206" y="958"/>
                  </a:lnTo>
                  <a:lnTo>
                    <a:pt x="1206" y="960"/>
                  </a:lnTo>
                  <a:lnTo>
                    <a:pt x="1204" y="962"/>
                  </a:lnTo>
                  <a:lnTo>
                    <a:pt x="1204" y="964"/>
                  </a:lnTo>
                  <a:lnTo>
                    <a:pt x="1204" y="966"/>
                  </a:lnTo>
                  <a:lnTo>
                    <a:pt x="1202" y="966"/>
                  </a:lnTo>
                  <a:lnTo>
                    <a:pt x="1202" y="968"/>
                  </a:lnTo>
                  <a:lnTo>
                    <a:pt x="1200" y="968"/>
                  </a:lnTo>
                  <a:lnTo>
                    <a:pt x="1200" y="970"/>
                  </a:lnTo>
                  <a:lnTo>
                    <a:pt x="1199" y="970"/>
                  </a:lnTo>
                  <a:lnTo>
                    <a:pt x="1199" y="972"/>
                  </a:lnTo>
                  <a:lnTo>
                    <a:pt x="1199" y="974"/>
                  </a:lnTo>
                  <a:lnTo>
                    <a:pt x="1200" y="976"/>
                  </a:lnTo>
                  <a:lnTo>
                    <a:pt x="1202" y="976"/>
                  </a:lnTo>
                  <a:lnTo>
                    <a:pt x="1202" y="978"/>
                  </a:lnTo>
                  <a:lnTo>
                    <a:pt x="1202" y="980"/>
                  </a:lnTo>
                  <a:lnTo>
                    <a:pt x="1204" y="980"/>
                  </a:lnTo>
                  <a:lnTo>
                    <a:pt x="1204" y="982"/>
                  </a:lnTo>
                  <a:lnTo>
                    <a:pt x="1204" y="984"/>
                  </a:lnTo>
                  <a:lnTo>
                    <a:pt x="1204" y="986"/>
                  </a:lnTo>
                  <a:lnTo>
                    <a:pt x="1204" y="988"/>
                  </a:lnTo>
                  <a:lnTo>
                    <a:pt x="1206" y="988"/>
                  </a:lnTo>
                  <a:lnTo>
                    <a:pt x="1206" y="990"/>
                  </a:lnTo>
                  <a:lnTo>
                    <a:pt x="1208" y="990"/>
                  </a:lnTo>
                  <a:lnTo>
                    <a:pt x="1208" y="992"/>
                  </a:lnTo>
                  <a:lnTo>
                    <a:pt x="1208" y="994"/>
                  </a:lnTo>
                  <a:lnTo>
                    <a:pt x="1206" y="994"/>
                  </a:lnTo>
                  <a:lnTo>
                    <a:pt x="1204" y="994"/>
                  </a:lnTo>
                  <a:lnTo>
                    <a:pt x="1202" y="994"/>
                  </a:lnTo>
                  <a:lnTo>
                    <a:pt x="1200" y="994"/>
                  </a:lnTo>
                  <a:lnTo>
                    <a:pt x="1197" y="994"/>
                  </a:lnTo>
                  <a:lnTo>
                    <a:pt x="1195" y="994"/>
                  </a:lnTo>
                  <a:lnTo>
                    <a:pt x="1195" y="995"/>
                  </a:lnTo>
                  <a:lnTo>
                    <a:pt x="1195" y="997"/>
                  </a:lnTo>
                  <a:lnTo>
                    <a:pt x="1195" y="999"/>
                  </a:lnTo>
                  <a:lnTo>
                    <a:pt x="1197" y="999"/>
                  </a:lnTo>
                  <a:lnTo>
                    <a:pt x="1199" y="999"/>
                  </a:lnTo>
                  <a:lnTo>
                    <a:pt x="1199" y="1001"/>
                  </a:lnTo>
                  <a:lnTo>
                    <a:pt x="1197" y="1003"/>
                  </a:lnTo>
                  <a:lnTo>
                    <a:pt x="1197" y="1005"/>
                  </a:lnTo>
                  <a:lnTo>
                    <a:pt x="1195" y="1007"/>
                  </a:lnTo>
                  <a:lnTo>
                    <a:pt x="1197" y="1009"/>
                  </a:lnTo>
                  <a:lnTo>
                    <a:pt x="1197" y="1011"/>
                  </a:lnTo>
                  <a:lnTo>
                    <a:pt x="1197" y="1013"/>
                  </a:lnTo>
                  <a:lnTo>
                    <a:pt x="1197" y="1015"/>
                  </a:lnTo>
                  <a:lnTo>
                    <a:pt x="1197" y="1017"/>
                  </a:lnTo>
                  <a:lnTo>
                    <a:pt x="1197" y="1019"/>
                  </a:lnTo>
                  <a:lnTo>
                    <a:pt x="1195" y="1019"/>
                  </a:lnTo>
                  <a:lnTo>
                    <a:pt x="1193" y="1019"/>
                  </a:lnTo>
                  <a:lnTo>
                    <a:pt x="1191" y="1019"/>
                  </a:lnTo>
                  <a:lnTo>
                    <a:pt x="1191" y="1017"/>
                  </a:lnTo>
                  <a:lnTo>
                    <a:pt x="1189" y="1015"/>
                  </a:lnTo>
                  <a:lnTo>
                    <a:pt x="1187" y="1015"/>
                  </a:lnTo>
                  <a:lnTo>
                    <a:pt x="1185" y="1013"/>
                  </a:lnTo>
                  <a:lnTo>
                    <a:pt x="1183" y="1013"/>
                  </a:lnTo>
                  <a:lnTo>
                    <a:pt x="1181" y="1013"/>
                  </a:lnTo>
                  <a:lnTo>
                    <a:pt x="1181" y="1015"/>
                  </a:lnTo>
                  <a:lnTo>
                    <a:pt x="1181" y="1017"/>
                  </a:lnTo>
                  <a:lnTo>
                    <a:pt x="1181" y="1019"/>
                  </a:lnTo>
                  <a:lnTo>
                    <a:pt x="1183" y="1019"/>
                  </a:lnTo>
                  <a:lnTo>
                    <a:pt x="1183" y="1021"/>
                  </a:lnTo>
                  <a:lnTo>
                    <a:pt x="1185" y="1023"/>
                  </a:lnTo>
                  <a:lnTo>
                    <a:pt x="1185" y="1025"/>
                  </a:lnTo>
                  <a:lnTo>
                    <a:pt x="1185" y="1027"/>
                  </a:lnTo>
                  <a:lnTo>
                    <a:pt x="1183" y="1029"/>
                  </a:lnTo>
                  <a:lnTo>
                    <a:pt x="1183" y="1031"/>
                  </a:lnTo>
                  <a:lnTo>
                    <a:pt x="1181" y="1033"/>
                  </a:lnTo>
                  <a:lnTo>
                    <a:pt x="1179" y="1033"/>
                  </a:lnTo>
                  <a:lnTo>
                    <a:pt x="1177" y="1033"/>
                  </a:lnTo>
                  <a:lnTo>
                    <a:pt x="1177" y="1035"/>
                  </a:lnTo>
                  <a:lnTo>
                    <a:pt x="1177" y="1037"/>
                  </a:lnTo>
                  <a:lnTo>
                    <a:pt x="1175" y="1039"/>
                  </a:lnTo>
                  <a:lnTo>
                    <a:pt x="1175" y="1041"/>
                  </a:lnTo>
                  <a:lnTo>
                    <a:pt x="1175" y="1043"/>
                  </a:lnTo>
                  <a:lnTo>
                    <a:pt x="1177" y="1043"/>
                  </a:lnTo>
                  <a:lnTo>
                    <a:pt x="1177" y="1047"/>
                  </a:lnTo>
                  <a:lnTo>
                    <a:pt x="1177" y="1049"/>
                  </a:lnTo>
                  <a:lnTo>
                    <a:pt x="1177" y="1051"/>
                  </a:lnTo>
                  <a:lnTo>
                    <a:pt x="1177" y="1053"/>
                  </a:lnTo>
                  <a:lnTo>
                    <a:pt x="1175" y="1053"/>
                  </a:lnTo>
                  <a:lnTo>
                    <a:pt x="1175" y="1051"/>
                  </a:lnTo>
                  <a:lnTo>
                    <a:pt x="1173" y="1051"/>
                  </a:lnTo>
                  <a:lnTo>
                    <a:pt x="1171" y="1051"/>
                  </a:lnTo>
                  <a:lnTo>
                    <a:pt x="1169" y="1051"/>
                  </a:lnTo>
                  <a:lnTo>
                    <a:pt x="1167" y="1051"/>
                  </a:lnTo>
                  <a:lnTo>
                    <a:pt x="1165" y="1051"/>
                  </a:lnTo>
                  <a:lnTo>
                    <a:pt x="1163" y="1053"/>
                  </a:lnTo>
                  <a:lnTo>
                    <a:pt x="1163" y="1055"/>
                  </a:lnTo>
                  <a:lnTo>
                    <a:pt x="1163" y="1057"/>
                  </a:lnTo>
                  <a:lnTo>
                    <a:pt x="1165" y="1057"/>
                  </a:lnTo>
                  <a:lnTo>
                    <a:pt x="1165" y="1059"/>
                  </a:lnTo>
                  <a:lnTo>
                    <a:pt x="1165" y="1061"/>
                  </a:lnTo>
                  <a:lnTo>
                    <a:pt x="1167" y="1061"/>
                  </a:lnTo>
                  <a:lnTo>
                    <a:pt x="1165" y="1063"/>
                  </a:lnTo>
                  <a:lnTo>
                    <a:pt x="1163" y="1064"/>
                  </a:lnTo>
                  <a:lnTo>
                    <a:pt x="1161" y="1066"/>
                  </a:lnTo>
                  <a:lnTo>
                    <a:pt x="1159" y="1068"/>
                  </a:lnTo>
                  <a:lnTo>
                    <a:pt x="1159" y="1070"/>
                  </a:lnTo>
                  <a:lnTo>
                    <a:pt x="1159" y="1072"/>
                  </a:lnTo>
                  <a:lnTo>
                    <a:pt x="1159" y="1074"/>
                  </a:lnTo>
                  <a:lnTo>
                    <a:pt x="1159" y="1076"/>
                  </a:lnTo>
                  <a:lnTo>
                    <a:pt x="1157" y="1078"/>
                  </a:lnTo>
                  <a:lnTo>
                    <a:pt x="1157" y="1080"/>
                  </a:lnTo>
                  <a:lnTo>
                    <a:pt x="1155" y="1082"/>
                  </a:lnTo>
                  <a:lnTo>
                    <a:pt x="1153" y="1082"/>
                  </a:lnTo>
                  <a:lnTo>
                    <a:pt x="1151" y="1080"/>
                  </a:lnTo>
                  <a:lnTo>
                    <a:pt x="1149" y="1080"/>
                  </a:lnTo>
                  <a:lnTo>
                    <a:pt x="1149" y="1078"/>
                  </a:lnTo>
                  <a:lnTo>
                    <a:pt x="1147" y="1078"/>
                  </a:lnTo>
                  <a:lnTo>
                    <a:pt x="1145" y="1078"/>
                  </a:lnTo>
                  <a:lnTo>
                    <a:pt x="1141" y="1078"/>
                  </a:lnTo>
                  <a:lnTo>
                    <a:pt x="1139" y="1080"/>
                  </a:lnTo>
                  <a:lnTo>
                    <a:pt x="1137" y="1080"/>
                  </a:lnTo>
                  <a:lnTo>
                    <a:pt x="1137" y="1082"/>
                  </a:lnTo>
                  <a:lnTo>
                    <a:pt x="1139" y="1084"/>
                  </a:lnTo>
                  <a:lnTo>
                    <a:pt x="1139" y="1086"/>
                  </a:lnTo>
                  <a:lnTo>
                    <a:pt x="1141" y="1090"/>
                  </a:lnTo>
                  <a:lnTo>
                    <a:pt x="1141" y="1092"/>
                  </a:lnTo>
                  <a:lnTo>
                    <a:pt x="1143" y="1094"/>
                  </a:lnTo>
                  <a:lnTo>
                    <a:pt x="1145" y="1094"/>
                  </a:lnTo>
                  <a:lnTo>
                    <a:pt x="1145" y="1096"/>
                  </a:lnTo>
                  <a:lnTo>
                    <a:pt x="1147" y="1096"/>
                  </a:lnTo>
                  <a:lnTo>
                    <a:pt x="1147" y="1098"/>
                  </a:lnTo>
                  <a:lnTo>
                    <a:pt x="1145" y="1098"/>
                  </a:lnTo>
                  <a:lnTo>
                    <a:pt x="1145" y="1100"/>
                  </a:lnTo>
                  <a:lnTo>
                    <a:pt x="1145" y="1102"/>
                  </a:lnTo>
                  <a:lnTo>
                    <a:pt x="1145" y="1104"/>
                  </a:lnTo>
                  <a:lnTo>
                    <a:pt x="1143" y="1106"/>
                  </a:lnTo>
                  <a:lnTo>
                    <a:pt x="1141" y="1108"/>
                  </a:lnTo>
                  <a:lnTo>
                    <a:pt x="1141" y="1110"/>
                  </a:lnTo>
                  <a:lnTo>
                    <a:pt x="1141" y="1112"/>
                  </a:lnTo>
                  <a:lnTo>
                    <a:pt x="1141" y="1114"/>
                  </a:lnTo>
                  <a:lnTo>
                    <a:pt x="1139" y="1116"/>
                  </a:lnTo>
                  <a:lnTo>
                    <a:pt x="1141" y="1118"/>
                  </a:lnTo>
                  <a:lnTo>
                    <a:pt x="1141" y="1120"/>
                  </a:lnTo>
                  <a:lnTo>
                    <a:pt x="1141" y="1122"/>
                  </a:lnTo>
                  <a:lnTo>
                    <a:pt x="1139" y="1122"/>
                  </a:lnTo>
                  <a:lnTo>
                    <a:pt x="1137" y="1122"/>
                  </a:lnTo>
                  <a:lnTo>
                    <a:pt x="1135" y="1124"/>
                  </a:lnTo>
                  <a:lnTo>
                    <a:pt x="1133" y="1124"/>
                  </a:lnTo>
                  <a:lnTo>
                    <a:pt x="1131" y="1126"/>
                  </a:lnTo>
                  <a:lnTo>
                    <a:pt x="1130" y="1128"/>
                  </a:lnTo>
                  <a:lnTo>
                    <a:pt x="1128" y="1130"/>
                  </a:lnTo>
                  <a:lnTo>
                    <a:pt x="1126" y="1130"/>
                  </a:lnTo>
                  <a:lnTo>
                    <a:pt x="1126" y="1131"/>
                  </a:lnTo>
                  <a:lnTo>
                    <a:pt x="1124" y="1133"/>
                  </a:lnTo>
                  <a:lnTo>
                    <a:pt x="1124" y="1135"/>
                  </a:lnTo>
                  <a:lnTo>
                    <a:pt x="1126" y="1135"/>
                  </a:lnTo>
                  <a:lnTo>
                    <a:pt x="1126" y="1137"/>
                  </a:lnTo>
                  <a:lnTo>
                    <a:pt x="1128" y="1139"/>
                  </a:lnTo>
                  <a:lnTo>
                    <a:pt x="1130" y="1137"/>
                  </a:lnTo>
                  <a:lnTo>
                    <a:pt x="1131" y="1137"/>
                  </a:lnTo>
                  <a:lnTo>
                    <a:pt x="1133" y="1137"/>
                  </a:lnTo>
                  <a:lnTo>
                    <a:pt x="1133" y="1139"/>
                  </a:lnTo>
                  <a:lnTo>
                    <a:pt x="1135" y="1139"/>
                  </a:lnTo>
                  <a:lnTo>
                    <a:pt x="1133" y="1143"/>
                  </a:lnTo>
                  <a:lnTo>
                    <a:pt x="1133" y="1145"/>
                  </a:lnTo>
                  <a:lnTo>
                    <a:pt x="1135" y="1147"/>
                  </a:lnTo>
                  <a:lnTo>
                    <a:pt x="1135" y="1149"/>
                  </a:lnTo>
                  <a:lnTo>
                    <a:pt x="1135" y="1151"/>
                  </a:lnTo>
                  <a:lnTo>
                    <a:pt x="1135" y="1153"/>
                  </a:lnTo>
                  <a:lnTo>
                    <a:pt x="1133" y="1153"/>
                  </a:lnTo>
                  <a:lnTo>
                    <a:pt x="1131" y="1151"/>
                  </a:lnTo>
                  <a:lnTo>
                    <a:pt x="1131" y="1149"/>
                  </a:lnTo>
                  <a:lnTo>
                    <a:pt x="1130" y="1147"/>
                  </a:lnTo>
                  <a:lnTo>
                    <a:pt x="1128" y="1147"/>
                  </a:lnTo>
                  <a:lnTo>
                    <a:pt x="1126" y="1147"/>
                  </a:lnTo>
                  <a:lnTo>
                    <a:pt x="1124" y="1149"/>
                  </a:lnTo>
                  <a:lnTo>
                    <a:pt x="1122" y="1149"/>
                  </a:lnTo>
                  <a:lnTo>
                    <a:pt x="1120" y="1149"/>
                  </a:lnTo>
                  <a:lnTo>
                    <a:pt x="1118" y="1149"/>
                  </a:lnTo>
                  <a:lnTo>
                    <a:pt x="1118" y="1151"/>
                  </a:lnTo>
                  <a:lnTo>
                    <a:pt x="1116" y="1151"/>
                  </a:lnTo>
                  <a:lnTo>
                    <a:pt x="1116" y="1153"/>
                  </a:lnTo>
                  <a:lnTo>
                    <a:pt x="1116" y="1155"/>
                  </a:lnTo>
                  <a:lnTo>
                    <a:pt x="1116" y="1157"/>
                  </a:lnTo>
                  <a:lnTo>
                    <a:pt x="1116" y="1159"/>
                  </a:lnTo>
                  <a:lnTo>
                    <a:pt x="1118" y="1161"/>
                  </a:lnTo>
                  <a:lnTo>
                    <a:pt x="1118" y="1163"/>
                  </a:lnTo>
                  <a:lnTo>
                    <a:pt x="1120" y="1167"/>
                  </a:lnTo>
                  <a:lnTo>
                    <a:pt x="1120" y="1169"/>
                  </a:lnTo>
                  <a:lnTo>
                    <a:pt x="1122" y="1171"/>
                  </a:lnTo>
                  <a:lnTo>
                    <a:pt x="1124" y="1171"/>
                  </a:lnTo>
                  <a:lnTo>
                    <a:pt x="1126" y="1175"/>
                  </a:lnTo>
                  <a:lnTo>
                    <a:pt x="1128" y="1177"/>
                  </a:lnTo>
                  <a:lnTo>
                    <a:pt x="1128" y="1179"/>
                  </a:lnTo>
                  <a:lnTo>
                    <a:pt x="1128" y="1181"/>
                  </a:lnTo>
                  <a:lnTo>
                    <a:pt x="1130" y="1183"/>
                  </a:lnTo>
                  <a:lnTo>
                    <a:pt x="1128" y="1185"/>
                  </a:lnTo>
                  <a:lnTo>
                    <a:pt x="1128" y="1187"/>
                  </a:lnTo>
                  <a:lnTo>
                    <a:pt x="1128" y="1191"/>
                  </a:lnTo>
                  <a:lnTo>
                    <a:pt x="1128" y="1193"/>
                  </a:lnTo>
                  <a:lnTo>
                    <a:pt x="1128" y="1195"/>
                  </a:lnTo>
                  <a:lnTo>
                    <a:pt x="1128" y="1197"/>
                  </a:lnTo>
                  <a:lnTo>
                    <a:pt x="1128" y="1198"/>
                  </a:lnTo>
                  <a:lnTo>
                    <a:pt x="1126" y="1198"/>
                  </a:lnTo>
                  <a:lnTo>
                    <a:pt x="1126" y="1197"/>
                  </a:lnTo>
                  <a:lnTo>
                    <a:pt x="1126" y="1195"/>
                  </a:lnTo>
                  <a:lnTo>
                    <a:pt x="1124" y="1195"/>
                  </a:lnTo>
                  <a:lnTo>
                    <a:pt x="1122" y="1195"/>
                  </a:lnTo>
                  <a:lnTo>
                    <a:pt x="1122" y="1197"/>
                  </a:lnTo>
                  <a:lnTo>
                    <a:pt x="1120" y="1197"/>
                  </a:lnTo>
                  <a:lnTo>
                    <a:pt x="1120" y="1198"/>
                  </a:lnTo>
                  <a:lnTo>
                    <a:pt x="1118" y="1198"/>
                  </a:lnTo>
                  <a:lnTo>
                    <a:pt x="1118" y="1197"/>
                  </a:lnTo>
                  <a:lnTo>
                    <a:pt x="1116" y="1197"/>
                  </a:lnTo>
                  <a:lnTo>
                    <a:pt x="1116" y="1195"/>
                  </a:lnTo>
                  <a:lnTo>
                    <a:pt x="1114" y="1195"/>
                  </a:lnTo>
                  <a:lnTo>
                    <a:pt x="1112" y="1195"/>
                  </a:lnTo>
                  <a:lnTo>
                    <a:pt x="1112" y="1197"/>
                  </a:lnTo>
                  <a:lnTo>
                    <a:pt x="1114" y="1197"/>
                  </a:lnTo>
                  <a:lnTo>
                    <a:pt x="1112" y="1198"/>
                  </a:lnTo>
                  <a:lnTo>
                    <a:pt x="1110" y="1198"/>
                  </a:lnTo>
                  <a:lnTo>
                    <a:pt x="1110" y="1200"/>
                  </a:lnTo>
                  <a:lnTo>
                    <a:pt x="1108" y="1200"/>
                  </a:lnTo>
                  <a:lnTo>
                    <a:pt x="1108" y="1202"/>
                  </a:lnTo>
                  <a:lnTo>
                    <a:pt x="1106" y="1202"/>
                  </a:lnTo>
                  <a:lnTo>
                    <a:pt x="1104" y="1202"/>
                  </a:lnTo>
                  <a:lnTo>
                    <a:pt x="1102" y="1202"/>
                  </a:lnTo>
                  <a:lnTo>
                    <a:pt x="1100" y="1202"/>
                  </a:lnTo>
                  <a:lnTo>
                    <a:pt x="1098" y="1202"/>
                  </a:lnTo>
                  <a:lnTo>
                    <a:pt x="1096" y="1202"/>
                  </a:lnTo>
                  <a:lnTo>
                    <a:pt x="1096" y="1200"/>
                  </a:lnTo>
                  <a:lnTo>
                    <a:pt x="1094" y="1200"/>
                  </a:lnTo>
                  <a:lnTo>
                    <a:pt x="1092" y="1200"/>
                  </a:lnTo>
                  <a:lnTo>
                    <a:pt x="1092" y="1202"/>
                  </a:lnTo>
                  <a:lnTo>
                    <a:pt x="1092" y="1204"/>
                  </a:lnTo>
                  <a:lnTo>
                    <a:pt x="1092" y="1206"/>
                  </a:lnTo>
                  <a:lnTo>
                    <a:pt x="1090" y="1206"/>
                  </a:lnTo>
                  <a:lnTo>
                    <a:pt x="1088" y="1206"/>
                  </a:lnTo>
                  <a:lnTo>
                    <a:pt x="1088" y="1204"/>
                  </a:lnTo>
                  <a:lnTo>
                    <a:pt x="1088" y="1202"/>
                  </a:lnTo>
                  <a:lnTo>
                    <a:pt x="1088" y="1200"/>
                  </a:lnTo>
                  <a:lnTo>
                    <a:pt x="1088" y="1198"/>
                  </a:lnTo>
                  <a:lnTo>
                    <a:pt x="1086" y="1198"/>
                  </a:lnTo>
                  <a:lnTo>
                    <a:pt x="1084" y="1198"/>
                  </a:lnTo>
                  <a:lnTo>
                    <a:pt x="1084" y="1200"/>
                  </a:lnTo>
                  <a:lnTo>
                    <a:pt x="1084" y="1202"/>
                  </a:lnTo>
                  <a:lnTo>
                    <a:pt x="1082" y="1202"/>
                  </a:lnTo>
                  <a:lnTo>
                    <a:pt x="1080" y="1202"/>
                  </a:lnTo>
                  <a:lnTo>
                    <a:pt x="1078" y="1202"/>
                  </a:lnTo>
                  <a:lnTo>
                    <a:pt x="1078" y="1200"/>
                  </a:lnTo>
                  <a:lnTo>
                    <a:pt x="1076" y="1200"/>
                  </a:lnTo>
                  <a:lnTo>
                    <a:pt x="1076" y="1202"/>
                  </a:lnTo>
                  <a:lnTo>
                    <a:pt x="1074" y="1202"/>
                  </a:lnTo>
                  <a:lnTo>
                    <a:pt x="1072" y="1202"/>
                  </a:lnTo>
                  <a:lnTo>
                    <a:pt x="1070" y="1202"/>
                  </a:lnTo>
                  <a:lnTo>
                    <a:pt x="1070" y="1204"/>
                  </a:lnTo>
                  <a:lnTo>
                    <a:pt x="1068" y="1204"/>
                  </a:lnTo>
                  <a:lnTo>
                    <a:pt x="1066" y="1204"/>
                  </a:lnTo>
                  <a:lnTo>
                    <a:pt x="1066" y="1202"/>
                  </a:lnTo>
                  <a:lnTo>
                    <a:pt x="1068" y="1202"/>
                  </a:lnTo>
                  <a:lnTo>
                    <a:pt x="1068" y="1200"/>
                  </a:lnTo>
                  <a:lnTo>
                    <a:pt x="1068" y="1198"/>
                  </a:lnTo>
                  <a:lnTo>
                    <a:pt x="1066" y="1198"/>
                  </a:lnTo>
                  <a:lnTo>
                    <a:pt x="1066" y="1197"/>
                  </a:lnTo>
                  <a:lnTo>
                    <a:pt x="1064" y="1197"/>
                  </a:lnTo>
                  <a:lnTo>
                    <a:pt x="1062" y="1197"/>
                  </a:lnTo>
                  <a:lnTo>
                    <a:pt x="1061" y="1197"/>
                  </a:lnTo>
                  <a:lnTo>
                    <a:pt x="1059" y="1195"/>
                  </a:lnTo>
                  <a:lnTo>
                    <a:pt x="1057" y="1195"/>
                  </a:lnTo>
                  <a:lnTo>
                    <a:pt x="1055" y="1195"/>
                  </a:lnTo>
                  <a:lnTo>
                    <a:pt x="1053" y="1195"/>
                  </a:lnTo>
                  <a:lnTo>
                    <a:pt x="1053" y="1197"/>
                  </a:lnTo>
                  <a:lnTo>
                    <a:pt x="1053" y="1198"/>
                  </a:lnTo>
                  <a:lnTo>
                    <a:pt x="1053" y="1200"/>
                  </a:lnTo>
                  <a:lnTo>
                    <a:pt x="1053" y="1202"/>
                  </a:lnTo>
                  <a:lnTo>
                    <a:pt x="1051" y="1202"/>
                  </a:lnTo>
                  <a:lnTo>
                    <a:pt x="1051" y="1204"/>
                  </a:lnTo>
                  <a:lnTo>
                    <a:pt x="1051" y="1206"/>
                  </a:lnTo>
                  <a:lnTo>
                    <a:pt x="1051" y="1208"/>
                  </a:lnTo>
                  <a:lnTo>
                    <a:pt x="1051" y="1210"/>
                  </a:lnTo>
                  <a:lnTo>
                    <a:pt x="1049" y="1210"/>
                  </a:lnTo>
                  <a:lnTo>
                    <a:pt x="1049" y="1212"/>
                  </a:lnTo>
                  <a:lnTo>
                    <a:pt x="1047" y="1214"/>
                  </a:lnTo>
                  <a:lnTo>
                    <a:pt x="1045" y="1214"/>
                  </a:lnTo>
                  <a:lnTo>
                    <a:pt x="1045" y="1216"/>
                  </a:lnTo>
                  <a:lnTo>
                    <a:pt x="1043" y="1216"/>
                  </a:lnTo>
                  <a:lnTo>
                    <a:pt x="1043" y="1218"/>
                  </a:lnTo>
                  <a:lnTo>
                    <a:pt x="1041" y="1218"/>
                  </a:lnTo>
                  <a:lnTo>
                    <a:pt x="1041" y="1216"/>
                  </a:lnTo>
                  <a:lnTo>
                    <a:pt x="1039" y="1216"/>
                  </a:lnTo>
                  <a:lnTo>
                    <a:pt x="1039" y="1214"/>
                  </a:lnTo>
                  <a:lnTo>
                    <a:pt x="1039" y="1212"/>
                  </a:lnTo>
                  <a:lnTo>
                    <a:pt x="1037" y="1212"/>
                  </a:lnTo>
                  <a:lnTo>
                    <a:pt x="1037" y="1214"/>
                  </a:lnTo>
                  <a:lnTo>
                    <a:pt x="1035" y="1214"/>
                  </a:lnTo>
                  <a:lnTo>
                    <a:pt x="1033" y="1214"/>
                  </a:lnTo>
                  <a:lnTo>
                    <a:pt x="1033" y="1216"/>
                  </a:lnTo>
                  <a:lnTo>
                    <a:pt x="1031" y="1216"/>
                  </a:lnTo>
                  <a:lnTo>
                    <a:pt x="1029" y="1218"/>
                  </a:lnTo>
                  <a:lnTo>
                    <a:pt x="1029" y="1220"/>
                  </a:lnTo>
                  <a:lnTo>
                    <a:pt x="1031" y="1222"/>
                  </a:lnTo>
                  <a:lnTo>
                    <a:pt x="1033" y="1222"/>
                  </a:lnTo>
                  <a:lnTo>
                    <a:pt x="1033" y="1224"/>
                  </a:lnTo>
                  <a:lnTo>
                    <a:pt x="1031" y="1224"/>
                  </a:lnTo>
                  <a:lnTo>
                    <a:pt x="1031" y="1226"/>
                  </a:lnTo>
                  <a:lnTo>
                    <a:pt x="1029" y="1226"/>
                  </a:lnTo>
                  <a:lnTo>
                    <a:pt x="1029" y="1228"/>
                  </a:lnTo>
                  <a:lnTo>
                    <a:pt x="1029" y="1230"/>
                  </a:lnTo>
                  <a:lnTo>
                    <a:pt x="1031" y="1230"/>
                  </a:lnTo>
                  <a:lnTo>
                    <a:pt x="1029" y="1230"/>
                  </a:lnTo>
                  <a:lnTo>
                    <a:pt x="1029" y="1232"/>
                  </a:lnTo>
                  <a:lnTo>
                    <a:pt x="1029" y="1234"/>
                  </a:lnTo>
                  <a:lnTo>
                    <a:pt x="1027" y="1234"/>
                  </a:lnTo>
                  <a:lnTo>
                    <a:pt x="1025" y="1234"/>
                  </a:lnTo>
                  <a:lnTo>
                    <a:pt x="1025" y="1236"/>
                  </a:lnTo>
                  <a:lnTo>
                    <a:pt x="1023" y="1236"/>
                  </a:lnTo>
                  <a:lnTo>
                    <a:pt x="1023" y="1234"/>
                  </a:lnTo>
                  <a:lnTo>
                    <a:pt x="1021" y="1234"/>
                  </a:lnTo>
                  <a:lnTo>
                    <a:pt x="1019" y="1236"/>
                  </a:lnTo>
                  <a:lnTo>
                    <a:pt x="1017" y="1236"/>
                  </a:lnTo>
                  <a:lnTo>
                    <a:pt x="1017" y="1234"/>
                  </a:lnTo>
                  <a:lnTo>
                    <a:pt x="1015" y="1234"/>
                  </a:lnTo>
                  <a:lnTo>
                    <a:pt x="1013" y="1234"/>
                  </a:lnTo>
                  <a:lnTo>
                    <a:pt x="1013" y="1236"/>
                  </a:lnTo>
                  <a:lnTo>
                    <a:pt x="1013" y="1238"/>
                  </a:lnTo>
                  <a:lnTo>
                    <a:pt x="1011" y="1238"/>
                  </a:lnTo>
                  <a:lnTo>
                    <a:pt x="1009" y="1238"/>
                  </a:lnTo>
                  <a:lnTo>
                    <a:pt x="1007" y="1238"/>
                  </a:lnTo>
                  <a:lnTo>
                    <a:pt x="1005" y="1238"/>
                  </a:lnTo>
                  <a:lnTo>
                    <a:pt x="1005" y="1240"/>
                  </a:lnTo>
                  <a:lnTo>
                    <a:pt x="1005" y="1242"/>
                  </a:lnTo>
                  <a:lnTo>
                    <a:pt x="1007" y="1242"/>
                  </a:lnTo>
                  <a:lnTo>
                    <a:pt x="1007" y="1244"/>
                  </a:lnTo>
                  <a:lnTo>
                    <a:pt x="1007" y="1246"/>
                  </a:lnTo>
                  <a:lnTo>
                    <a:pt x="1007" y="1248"/>
                  </a:lnTo>
                  <a:lnTo>
                    <a:pt x="1005" y="1248"/>
                  </a:lnTo>
                  <a:lnTo>
                    <a:pt x="1005" y="1250"/>
                  </a:lnTo>
                  <a:lnTo>
                    <a:pt x="1003" y="1250"/>
                  </a:lnTo>
                  <a:lnTo>
                    <a:pt x="1001" y="1252"/>
                  </a:lnTo>
                  <a:lnTo>
                    <a:pt x="999" y="1252"/>
                  </a:lnTo>
                  <a:lnTo>
                    <a:pt x="999" y="1250"/>
                  </a:lnTo>
                  <a:lnTo>
                    <a:pt x="997" y="1248"/>
                  </a:lnTo>
                  <a:lnTo>
                    <a:pt x="995" y="1248"/>
                  </a:lnTo>
                  <a:lnTo>
                    <a:pt x="993" y="1248"/>
                  </a:lnTo>
                  <a:lnTo>
                    <a:pt x="992" y="1248"/>
                  </a:lnTo>
                  <a:lnTo>
                    <a:pt x="992" y="1246"/>
                  </a:lnTo>
                  <a:lnTo>
                    <a:pt x="990" y="1246"/>
                  </a:lnTo>
                  <a:lnTo>
                    <a:pt x="988" y="1246"/>
                  </a:lnTo>
                  <a:lnTo>
                    <a:pt x="988" y="1244"/>
                  </a:lnTo>
                  <a:lnTo>
                    <a:pt x="988" y="1242"/>
                  </a:lnTo>
                  <a:lnTo>
                    <a:pt x="986" y="1242"/>
                  </a:lnTo>
                  <a:lnTo>
                    <a:pt x="986" y="1240"/>
                  </a:lnTo>
                  <a:lnTo>
                    <a:pt x="984" y="1240"/>
                  </a:lnTo>
                  <a:lnTo>
                    <a:pt x="984" y="1238"/>
                  </a:lnTo>
                  <a:lnTo>
                    <a:pt x="982" y="1238"/>
                  </a:lnTo>
                  <a:lnTo>
                    <a:pt x="980" y="1238"/>
                  </a:lnTo>
                  <a:lnTo>
                    <a:pt x="978" y="1238"/>
                  </a:lnTo>
                  <a:lnTo>
                    <a:pt x="976" y="1238"/>
                  </a:lnTo>
                  <a:lnTo>
                    <a:pt x="974" y="1238"/>
                  </a:lnTo>
                  <a:lnTo>
                    <a:pt x="974" y="1240"/>
                  </a:lnTo>
                  <a:lnTo>
                    <a:pt x="974" y="1242"/>
                  </a:lnTo>
                  <a:lnTo>
                    <a:pt x="972" y="1242"/>
                  </a:lnTo>
                  <a:lnTo>
                    <a:pt x="972" y="1244"/>
                  </a:lnTo>
                  <a:lnTo>
                    <a:pt x="972" y="1246"/>
                  </a:lnTo>
                  <a:lnTo>
                    <a:pt x="970" y="1246"/>
                  </a:lnTo>
                  <a:lnTo>
                    <a:pt x="968" y="1246"/>
                  </a:lnTo>
                  <a:lnTo>
                    <a:pt x="966" y="1246"/>
                  </a:lnTo>
                  <a:lnTo>
                    <a:pt x="966" y="1244"/>
                  </a:lnTo>
                  <a:lnTo>
                    <a:pt x="966" y="1242"/>
                  </a:lnTo>
                  <a:lnTo>
                    <a:pt x="964" y="1242"/>
                  </a:lnTo>
                  <a:lnTo>
                    <a:pt x="964" y="1240"/>
                  </a:lnTo>
                  <a:lnTo>
                    <a:pt x="962" y="1242"/>
                  </a:lnTo>
                  <a:lnTo>
                    <a:pt x="962" y="1240"/>
                  </a:lnTo>
                  <a:lnTo>
                    <a:pt x="962" y="1238"/>
                  </a:lnTo>
                  <a:lnTo>
                    <a:pt x="964" y="1238"/>
                  </a:lnTo>
                  <a:lnTo>
                    <a:pt x="964" y="1236"/>
                  </a:lnTo>
                  <a:lnTo>
                    <a:pt x="966" y="1236"/>
                  </a:lnTo>
                  <a:lnTo>
                    <a:pt x="966" y="1234"/>
                  </a:lnTo>
                  <a:lnTo>
                    <a:pt x="964" y="1234"/>
                  </a:lnTo>
                  <a:lnTo>
                    <a:pt x="962" y="1234"/>
                  </a:lnTo>
                  <a:lnTo>
                    <a:pt x="960" y="1234"/>
                  </a:lnTo>
                  <a:lnTo>
                    <a:pt x="960" y="1236"/>
                  </a:lnTo>
                  <a:lnTo>
                    <a:pt x="958" y="1236"/>
                  </a:lnTo>
                  <a:lnTo>
                    <a:pt x="958" y="1238"/>
                  </a:lnTo>
                  <a:lnTo>
                    <a:pt x="956" y="1238"/>
                  </a:lnTo>
                  <a:lnTo>
                    <a:pt x="956" y="1236"/>
                  </a:lnTo>
                  <a:lnTo>
                    <a:pt x="954" y="1236"/>
                  </a:lnTo>
                  <a:lnTo>
                    <a:pt x="954" y="1234"/>
                  </a:lnTo>
                  <a:lnTo>
                    <a:pt x="954" y="1232"/>
                  </a:lnTo>
                  <a:lnTo>
                    <a:pt x="954" y="1230"/>
                  </a:lnTo>
                  <a:lnTo>
                    <a:pt x="952" y="1230"/>
                  </a:lnTo>
                  <a:lnTo>
                    <a:pt x="950" y="1230"/>
                  </a:lnTo>
                  <a:lnTo>
                    <a:pt x="948" y="1230"/>
                  </a:lnTo>
                  <a:lnTo>
                    <a:pt x="948" y="1232"/>
                  </a:lnTo>
                  <a:lnTo>
                    <a:pt x="946" y="1232"/>
                  </a:lnTo>
                  <a:lnTo>
                    <a:pt x="946" y="1234"/>
                  </a:lnTo>
                  <a:lnTo>
                    <a:pt x="944" y="1234"/>
                  </a:lnTo>
                  <a:lnTo>
                    <a:pt x="942" y="1234"/>
                  </a:lnTo>
                  <a:lnTo>
                    <a:pt x="940" y="1234"/>
                  </a:lnTo>
                  <a:lnTo>
                    <a:pt x="940" y="1232"/>
                  </a:lnTo>
                  <a:lnTo>
                    <a:pt x="940" y="1230"/>
                  </a:lnTo>
                  <a:lnTo>
                    <a:pt x="938" y="1230"/>
                  </a:lnTo>
                  <a:lnTo>
                    <a:pt x="936" y="1230"/>
                  </a:lnTo>
                  <a:lnTo>
                    <a:pt x="936" y="1228"/>
                  </a:lnTo>
                  <a:lnTo>
                    <a:pt x="936" y="1230"/>
                  </a:lnTo>
                  <a:lnTo>
                    <a:pt x="934" y="1230"/>
                  </a:lnTo>
                  <a:lnTo>
                    <a:pt x="932" y="1230"/>
                  </a:lnTo>
                  <a:lnTo>
                    <a:pt x="932" y="1232"/>
                  </a:lnTo>
                  <a:lnTo>
                    <a:pt x="932" y="1234"/>
                  </a:lnTo>
                  <a:lnTo>
                    <a:pt x="930" y="1234"/>
                  </a:lnTo>
                  <a:lnTo>
                    <a:pt x="928" y="1234"/>
                  </a:lnTo>
                  <a:lnTo>
                    <a:pt x="928" y="1236"/>
                  </a:lnTo>
                  <a:lnTo>
                    <a:pt x="926" y="1236"/>
                  </a:lnTo>
                  <a:lnTo>
                    <a:pt x="924" y="1236"/>
                  </a:lnTo>
                  <a:lnTo>
                    <a:pt x="924" y="1234"/>
                  </a:lnTo>
                  <a:lnTo>
                    <a:pt x="923" y="1234"/>
                  </a:lnTo>
                  <a:lnTo>
                    <a:pt x="921" y="1234"/>
                  </a:lnTo>
                  <a:lnTo>
                    <a:pt x="921" y="1236"/>
                  </a:lnTo>
                  <a:lnTo>
                    <a:pt x="919" y="1236"/>
                  </a:lnTo>
                  <a:lnTo>
                    <a:pt x="917" y="1236"/>
                  </a:lnTo>
                  <a:lnTo>
                    <a:pt x="915" y="1236"/>
                  </a:lnTo>
                  <a:lnTo>
                    <a:pt x="913" y="1236"/>
                  </a:lnTo>
                  <a:lnTo>
                    <a:pt x="911" y="1236"/>
                  </a:lnTo>
                  <a:lnTo>
                    <a:pt x="909" y="1236"/>
                  </a:lnTo>
                  <a:lnTo>
                    <a:pt x="909" y="1238"/>
                  </a:lnTo>
                  <a:lnTo>
                    <a:pt x="907" y="1238"/>
                  </a:lnTo>
                  <a:lnTo>
                    <a:pt x="905" y="1238"/>
                  </a:lnTo>
                  <a:lnTo>
                    <a:pt x="905" y="1240"/>
                  </a:lnTo>
                  <a:lnTo>
                    <a:pt x="903" y="1240"/>
                  </a:lnTo>
                  <a:lnTo>
                    <a:pt x="901" y="1240"/>
                  </a:lnTo>
                  <a:lnTo>
                    <a:pt x="899" y="1240"/>
                  </a:lnTo>
                  <a:lnTo>
                    <a:pt x="897" y="1240"/>
                  </a:lnTo>
                  <a:lnTo>
                    <a:pt x="895" y="1238"/>
                  </a:lnTo>
                  <a:lnTo>
                    <a:pt x="895" y="1236"/>
                  </a:lnTo>
                  <a:lnTo>
                    <a:pt x="893" y="1236"/>
                  </a:lnTo>
                  <a:lnTo>
                    <a:pt x="891" y="1236"/>
                  </a:lnTo>
                  <a:lnTo>
                    <a:pt x="891" y="1238"/>
                  </a:lnTo>
                  <a:lnTo>
                    <a:pt x="889" y="1238"/>
                  </a:lnTo>
                  <a:lnTo>
                    <a:pt x="889" y="1240"/>
                  </a:lnTo>
                  <a:lnTo>
                    <a:pt x="889" y="1242"/>
                  </a:lnTo>
                  <a:lnTo>
                    <a:pt x="887" y="1242"/>
                  </a:lnTo>
                  <a:lnTo>
                    <a:pt x="887" y="1244"/>
                  </a:lnTo>
                  <a:lnTo>
                    <a:pt x="885" y="1244"/>
                  </a:lnTo>
                  <a:lnTo>
                    <a:pt x="885" y="1242"/>
                  </a:lnTo>
                  <a:lnTo>
                    <a:pt x="883" y="1242"/>
                  </a:lnTo>
                  <a:lnTo>
                    <a:pt x="883" y="1244"/>
                  </a:lnTo>
                  <a:lnTo>
                    <a:pt x="883" y="1246"/>
                  </a:lnTo>
                  <a:lnTo>
                    <a:pt x="883" y="1248"/>
                  </a:lnTo>
                  <a:lnTo>
                    <a:pt x="881" y="1248"/>
                  </a:lnTo>
                  <a:lnTo>
                    <a:pt x="879" y="1248"/>
                  </a:lnTo>
                  <a:lnTo>
                    <a:pt x="879" y="1250"/>
                  </a:lnTo>
                  <a:lnTo>
                    <a:pt x="877" y="1250"/>
                  </a:lnTo>
                  <a:lnTo>
                    <a:pt x="877" y="1248"/>
                  </a:lnTo>
                  <a:lnTo>
                    <a:pt x="875" y="1248"/>
                  </a:lnTo>
                  <a:lnTo>
                    <a:pt x="877" y="1248"/>
                  </a:lnTo>
                  <a:lnTo>
                    <a:pt x="877" y="1246"/>
                  </a:lnTo>
                  <a:lnTo>
                    <a:pt x="877" y="1244"/>
                  </a:lnTo>
                  <a:lnTo>
                    <a:pt x="875" y="1244"/>
                  </a:lnTo>
                  <a:lnTo>
                    <a:pt x="873" y="1244"/>
                  </a:lnTo>
                  <a:lnTo>
                    <a:pt x="871" y="1244"/>
                  </a:lnTo>
                  <a:lnTo>
                    <a:pt x="871" y="1242"/>
                  </a:lnTo>
                  <a:lnTo>
                    <a:pt x="869" y="1242"/>
                  </a:lnTo>
                  <a:lnTo>
                    <a:pt x="869" y="1244"/>
                  </a:lnTo>
                  <a:lnTo>
                    <a:pt x="869" y="1246"/>
                  </a:lnTo>
                  <a:lnTo>
                    <a:pt x="869" y="1248"/>
                  </a:lnTo>
                  <a:lnTo>
                    <a:pt x="869" y="1250"/>
                  </a:lnTo>
                  <a:lnTo>
                    <a:pt x="867" y="1250"/>
                  </a:lnTo>
                  <a:lnTo>
                    <a:pt x="867" y="1252"/>
                  </a:lnTo>
                  <a:lnTo>
                    <a:pt x="865" y="1252"/>
                  </a:lnTo>
                  <a:lnTo>
                    <a:pt x="865" y="1254"/>
                  </a:lnTo>
                  <a:lnTo>
                    <a:pt x="863" y="1254"/>
                  </a:lnTo>
                  <a:lnTo>
                    <a:pt x="861" y="1254"/>
                  </a:lnTo>
                  <a:lnTo>
                    <a:pt x="861" y="1252"/>
                  </a:lnTo>
                  <a:lnTo>
                    <a:pt x="859" y="1252"/>
                  </a:lnTo>
                  <a:lnTo>
                    <a:pt x="859" y="1250"/>
                  </a:lnTo>
                  <a:lnTo>
                    <a:pt x="857" y="1250"/>
                  </a:lnTo>
                  <a:lnTo>
                    <a:pt x="855" y="1250"/>
                  </a:lnTo>
                  <a:lnTo>
                    <a:pt x="855" y="1252"/>
                  </a:lnTo>
                  <a:lnTo>
                    <a:pt x="854" y="1252"/>
                  </a:lnTo>
                  <a:lnTo>
                    <a:pt x="854" y="1254"/>
                  </a:lnTo>
                  <a:lnTo>
                    <a:pt x="854" y="1256"/>
                  </a:lnTo>
                  <a:lnTo>
                    <a:pt x="855" y="1256"/>
                  </a:lnTo>
                  <a:lnTo>
                    <a:pt x="857" y="1256"/>
                  </a:lnTo>
                  <a:lnTo>
                    <a:pt x="857" y="1258"/>
                  </a:lnTo>
                  <a:lnTo>
                    <a:pt x="855" y="1258"/>
                  </a:lnTo>
                  <a:lnTo>
                    <a:pt x="854" y="1258"/>
                  </a:lnTo>
                  <a:lnTo>
                    <a:pt x="854" y="1260"/>
                  </a:lnTo>
                  <a:lnTo>
                    <a:pt x="852" y="1260"/>
                  </a:lnTo>
                  <a:lnTo>
                    <a:pt x="852" y="1262"/>
                  </a:lnTo>
                  <a:lnTo>
                    <a:pt x="852" y="1264"/>
                  </a:lnTo>
                  <a:lnTo>
                    <a:pt x="850" y="1264"/>
                  </a:lnTo>
                  <a:lnTo>
                    <a:pt x="848" y="1264"/>
                  </a:lnTo>
                  <a:lnTo>
                    <a:pt x="848" y="1265"/>
                  </a:lnTo>
                  <a:lnTo>
                    <a:pt x="846" y="1265"/>
                  </a:lnTo>
                  <a:lnTo>
                    <a:pt x="846" y="1267"/>
                  </a:lnTo>
                  <a:lnTo>
                    <a:pt x="844" y="1267"/>
                  </a:lnTo>
                  <a:lnTo>
                    <a:pt x="842" y="1267"/>
                  </a:lnTo>
                  <a:lnTo>
                    <a:pt x="842" y="1265"/>
                  </a:lnTo>
                  <a:lnTo>
                    <a:pt x="842" y="1264"/>
                  </a:lnTo>
                  <a:lnTo>
                    <a:pt x="840" y="1264"/>
                  </a:lnTo>
                  <a:lnTo>
                    <a:pt x="838" y="1264"/>
                  </a:lnTo>
                  <a:lnTo>
                    <a:pt x="838" y="1262"/>
                  </a:lnTo>
                  <a:lnTo>
                    <a:pt x="836" y="1262"/>
                  </a:lnTo>
                  <a:lnTo>
                    <a:pt x="836" y="1260"/>
                  </a:lnTo>
                  <a:lnTo>
                    <a:pt x="836" y="1258"/>
                  </a:lnTo>
                  <a:lnTo>
                    <a:pt x="834" y="1258"/>
                  </a:lnTo>
                  <a:lnTo>
                    <a:pt x="832" y="1258"/>
                  </a:lnTo>
                  <a:lnTo>
                    <a:pt x="832" y="1256"/>
                  </a:lnTo>
                  <a:lnTo>
                    <a:pt x="830" y="1256"/>
                  </a:lnTo>
                  <a:lnTo>
                    <a:pt x="830" y="1258"/>
                  </a:lnTo>
                  <a:lnTo>
                    <a:pt x="828" y="1258"/>
                  </a:lnTo>
                  <a:lnTo>
                    <a:pt x="828" y="1260"/>
                  </a:lnTo>
                  <a:lnTo>
                    <a:pt x="830" y="1260"/>
                  </a:lnTo>
                  <a:lnTo>
                    <a:pt x="830" y="1262"/>
                  </a:lnTo>
                  <a:lnTo>
                    <a:pt x="830" y="1264"/>
                  </a:lnTo>
                  <a:lnTo>
                    <a:pt x="832" y="1264"/>
                  </a:lnTo>
                  <a:lnTo>
                    <a:pt x="832" y="1265"/>
                  </a:lnTo>
                  <a:lnTo>
                    <a:pt x="834" y="1265"/>
                  </a:lnTo>
                  <a:lnTo>
                    <a:pt x="834" y="1267"/>
                  </a:lnTo>
                  <a:lnTo>
                    <a:pt x="832" y="1269"/>
                  </a:lnTo>
                  <a:lnTo>
                    <a:pt x="830" y="1269"/>
                  </a:lnTo>
                  <a:lnTo>
                    <a:pt x="828" y="1269"/>
                  </a:lnTo>
                  <a:lnTo>
                    <a:pt x="828" y="1267"/>
                  </a:lnTo>
                  <a:lnTo>
                    <a:pt x="826" y="1267"/>
                  </a:lnTo>
                  <a:lnTo>
                    <a:pt x="824" y="1267"/>
                  </a:lnTo>
                  <a:lnTo>
                    <a:pt x="822" y="1267"/>
                  </a:lnTo>
                  <a:lnTo>
                    <a:pt x="822" y="1269"/>
                  </a:lnTo>
                  <a:lnTo>
                    <a:pt x="820" y="1269"/>
                  </a:lnTo>
                  <a:lnTo>
                    <a:pt x="818" y="1269"/>
                  </a:lnTo>
                  <a:lnTo>
                    <a:pt x="818" y="1271"/>
                  </a:lnTo>
                  <a:lnTo>
                    <a:pt x="816" y="1271"/>
                  </a:lnTo>
                  <a:lnTo>
                    <a:pt x="816" y="1273"/>
                  </a:lnTo>
                  <a:lnTo>
                    <a:pt x="816" y="1275"/>
                  </a:lnTo>
                  <a:lnTo>
                    <a:pt x="816" y="1277"/>
                  </a:lnTo>
                  <a:lnTo>
                    <a:pt x="816" y="1279"/>
                  </a:lnTo>
                  <a:lnTo>
                    <a:pt x="814" y="1279"/>
                  </a:lnTo>
                  <a:lnTo>
                    <a:pt x="812" y="1279"/>
                  </a:lnTo>
                  <a:lnTo>
                    <a:pt x="810" y="1279"/>
                  </a:lnTo>
                  <a:lnTo>
                    <a:pt x="810" y="1281"/>
                  </a:lnTo>
                  <a:lnTo>
                    <a:pt x="808" y="1281"/>
                  </a:lnTo>
                  <a:lnTo>
                    <a:pt x="808" y="1283"/>
                  </a:lnTo>
                  <a:lnTo>
                    <a:pt x="806" y="1283"/>
                  </a:lnTo>
                  <a:lnTo>
                    <a:pt x="804" y="1283"/>
                  </a:lnTo>
                  <a:lnTo>
                    <a:pt x="804" y="1285"/>
                  </a:lnTo>
                  <a:lnTo>
                    <a:pt x="802" y="1285"/>
                  </a:lnTo>
                  <a:lnTo>
                    <a:pt x="800" y="1285"/>
                  </a:lnTo>
                  <a:lnTo>
                    <a:pt x="800" y="1283"/>
                  </a:lnTo>
                  <a:lnTo>
                    <a:pt x="800" y="1281"/>
                  </a:lnTo>
                  <a:lnTo>
                    <a:pt x="798" y="1281"/>
                  </a:lnTo>
                  <a:lnTo>
                    <a:pt x="796" y="1281"/>
                  </a:lnTo>
                  <a:lnTo>
                    <a:pt x="794" y="1281"/>
                  </a:lnTo>
                  <a:lnTo>
                    <a:pt x="794" y="1283"/>
                  </a:lnTo>
                  <a:lnTo>
                    <a:pt x="794" y="1285"/>
                  </a:lnTo>
                  <a:lnTo>
                    <a:pt x="792" y="1285"/>
                  </a:lnTo>
                  <a:lnTo>
                    <a:pt x="792" y="1287"/>
                  </a:lnTo>
                  <a:lnTo>
                    <a:pt x="792" y="1289"/>
                  </a:lnTo>
                  <a:lnTo>
                    <a:pt x="790" y="1289"/>
                  </a:lnTo>
                  <a:lnTo>
                    <a:pt x="788" y="1289"/>
                  </a:lnTo>
                  <a:lnTo>
                    <a:pt x="788" y="1291"/>
                  </a:lnTo>
                  <a:lnTo>
                    <a:pt x="788" y="1293"/>
                  </a:lnTo>
                  <a:lnTo>
                    <a:pt x="786" y="1295"/>
                  </a:lnTo>
                  <a:lnTo>
                    <a:pt x="785" y="1295"/>
                  </a:lnTo>
                  <a:lnTo>
                    <a:pt x="783" y="1295"/>
                  </a:lnTo>
                  <a:lnTo>
                    <a:pt x="783" y="1297"/>
                  </a:lnTo>
                  <a:lnTo>
                    <a:pt x="783" y="1299"/>
                  </a:lnTo>
                  <a:lnTo>
                    <a:pt x="781" y="1299"/>
                  </a:lnTo>
                  <a:lnTo>
                    <a:pt x="779" y="1299"/>
                  </a:lnTo>
                  <a:lnTo>
                    <a:pt x="777" y="1299"/>
                  </a:lnTo>
                  <a:lnTo>
                    <a:pt x="777" y="1301"/>
                  </a:lnTo>
                  <a:lnTo>
                    <a:pt x="777" y="1303"/>
                  </a:lnTo>
                  <a:lnTo>
                    <a:pt x="775" y="1303"/>
                  </a:lnTo>
                  <a:lnTo>
                    <a:pt x="775" y="1305"/>
                  </a:lnTo>
                  <a:lnTo>
                    <a:pt x="773" y="1305"/>
                  </a:lnTo>
                  <a:lnTo>
                    <a:pt x="771" y="1305"/>
                  </a:lnTo>
                  <a:lnTo>
                    <a:pt x="769" y="1305"/>
                  </a:lnTo>
                  <a:lnTo>
                    <a:pt x="769" y="1307"/>
                  </a:lnTo>
                  <a:lnTo>
                    <a:pt x="767" y="1307"/>
                  </a:lnTo>
                  <a:lnTo>
                    <a:pt x="767" y="1309"/>
                  </a:lnTo>
                  <a:lnTo>
                    <a:pt x="765" y="1309"/>
                  </a:lnTo>
                  <a:lnTo>
                    <a:pt x="763" y="1309"/>
                  </a:lnTo>
                  <a:lnTo>
                    <a:pt x="763" y="1307"/>
                  </a:lnTo>
                  <a:lnTo>
                    <a:pt x="761" y="1307"/>
                  </a:lnTo>
                  <a:lnTo>
                    <a:pt x="761" y="1305"/>
                  </a:lnTo>
                  <a:lnTo>
                    <a:pt x="761" y="1303"/>
                  </a:lnTo>
                  <a:lnTo>
                    <a:pt x="763" y="1301"/>
                  </a:lnTo>
                  <a:lnTo>
                    <a:pt x="763" y="1299"/>
                  </a:lnTo>
                  <a:lnTo>
                    <a:pt x="765" y="1299"/>
                  </a:lnTo>
                  <a:lnTo>
                    <a:pt x="765" y="1297"/>
                  </a:lnTo>
                  <a:lnTo>
                    <a:pt x="765" y="1295"/>
                  </a:lnTo>
                  <a:lnTo>
                    <a:pt x="763" y="1295"/>
                  </a:lnTo>
                  <a:lnTo>
                    <a:pt x="761" y="1295"/>
                  </a:lnTo>
                  <a:lnTo>
                    <a:pt x="759" y="1295"/>
                  </a:lnTo>
                  <a:lnTo>
                    <a:pt x="759" y="1297"/>
                  </a:lnTo>
                  <a:lnTo>
                    <a:pt x="757" y="1297"/>
                  </a:lnTo>
                  <a:lnTo>
                    <a:pt x="757" y="1299"/>
                  </a:lnTo>
                  <a:lnTo>
                    <a:pt x="759" y="1299"/>
                  </a:lnTo>
                  <a:lnTo>
                    <a:pt x="759" y="1301"/>
                  </a:lnTo>
                  <a:lnTo>
                    <a:pt x="759" y="1303"/>
                  </a:lnTo>
                  <a:lnTo>
                    <a:pt x="759" y="1305"/>
                  </a:lnTo>
                  <a:lnTo>
                    <a:pt x="759" y="1307"/>
                  </a:lnTo>
                  <a:lnTo>
                    <a:pt x="757" y="1307"/>
                  </a:lnTo>
                  <a:lnTo>
                    <a:pt x="757" y="1309"/>
                  </a:lnTo>
                  <a:lnTo>
                    <a:pt x="755" y="1309"/>
                  </a:lnTo>
                  <a:lnTo>
                    <a:pt x="755" y="1311"/>
                  </a:lnTo>
                  <a:lnTo>
                    <a:pt x="753" y="1311"/>
                  </a:lnTo>
                  <a:lnTo>
                    <a:pt x="753" y="1313"/>
                  </a:lnTo>
                  <a:lnTo>
                    <a:pt x="751" y="1313"/>
                  </a:lnTo>
                  <a:lnTo>
                    <a:pt x="751" y="1315"/>
                  </a:lnTo>
                  <a:lnTo>
                    <a:pt x="749" y="1315"/>
                  </a:lnTo>
                  <a:lnTo>
                    <a:pt x="747" y="1315"/>
                  </a:lnTo>
                  <a:lnTo>
                    <a:pt x="745" y="1315"/>
                  </a:lnTo>
                  <a:lnTo>
                    <a:pt x="743" y="1315"/>
                  </a:lnTo>
                  <a:lnTo>
                    <a:pt x="743" y="1313"/>
                  </a:lnTo>
                  <a:lnTo>
                    <a:pt x="741" y="1313"/>
                  </a:lnTo>
                  <a:lnTo>
                    <a:pt x="741" y="1315"/>
                  </a:lnTo>
                  <a:lnTo>
                    <a:pt x="739" y="1315"/>
                  </a:lnTo>
                  <a:lnTo>
                    <a:pt x="739" y="1317"/>
                  </a:lnTo>
                  <a:lnTo>
                    <a:pt x="737" y="1317"/>
                  </a:lnTo>
                  <a:lnTo>
                    <a:pt x="735" y="1317"/>
                  </a:lnTo>
                  <a:lnTo>
                    <a:pt x="735" y="1315"/>
                  </a:lnTo>
                  <a:lnTo>
                    <a:pt x="733" y="1315"/>
                  </a:lnTo>
                  <a:lnTo>
                    <a:pt x="731" y="1315"/>
                  </a:lnTo>
                  <a:lnTo>
                    <a:pt x="731" y="1313"/>
                  </a:lnTo>
                  <a:lnTo>
                    <a:pt x="729" y="1313"/>
                  </a:lnTo>
                  <a:lnTo>
                    <a:pt x="727" y="1313"/>
                  </a:lnTo>
                  <a:lnTo>
                    <a:pt x="727" y="1315"/>
                  </a:lnTo>
                  <a:lnTo>
                    <a:pt x="725" y="1315"/>
                  </a:lnTo>
                  <a:lnTo>
                    <a:pt x="723" y="1315"/>
                  </a:lnTo>
                  <a:lnTo>
                    <a:pt x="723" y="1317"/>
                  </a:lnTo>
                  <a:lnTo>
                    <a:pt x="723" y="1319"/>
                  </a:lnTo>
                  <a:lnTo>
                    <a:pt x="721" y="1319"/>
                  </a:lnTo>
                  <a:lnTo>
                    <a:pt x="721" y="1321"/>
                  </a:lnTo>
                  <a:lnTo>
                    <a:pt x="721" y="1323"/>
                  </a:lnTo>
                  <a:lnTo>
                    <a:pt x="721" y="1325"/>
                  </a:lnTo>
                  <a:lnTo>
                    <a:pt x="723" y="1325"/>
                  </a:lnTo>
                  <a:lnTo>
                    <a:pt x="723" y="1327"/>
                  </a:lnTo>
                  <a:lnTo>
                    <a:pt x="723" y="1329"/>
                  </a:lnTo>
                  <a:lnTo>
                    <a:pt x="723" y="1331"/>
                  </a:lnTo>
                  <a:lnTo>
                    <a:pt x="723" y="1332"/>
                  </a:lnTo>
                  <a:lnTo>
                    <a:pt x="721" y="1332"/>
                  </a:lnTo>
                  <a:lnTo>
                    <a:pt x="719" y="1332"/>
                  </a:lnTo>
                  <a:lnTo>
                    <a:pt x="719" y="1331"/>
                  </a:lnTo>
                  <a:lnTo>
                    <a:pt x="717" y="1331"/>
                  </a:lnTo>
                  <a:lnTo>
                    <a:pt x="717" y="1332"/>
                  </a:lnTo>
                  <a:lnTo>
                    <a:pt x="717" y="1334"/>
                  </a:lnTo>
                  <a:lnTo>
                    <a:pt x="716" y="1334"/>
                  </a:lnTo>
                  <a:lnTo>
                    <a:pt x="714" y="1334"/>
                  </a:lnTo>
                  <a:lnTo>
                    <a:pt x="714" y="1332"/>
                  </a:lnTo>
                  <a:lnTo>
                    <a:pt x="712" y="1332"/>
                  </a:lnTo>
                  <a:lnTo>
                    <a:pt x="712" y="1331"/>
                  </a:lnTo>
                  <a:lnTo>
                    <a:pt x="710" y="1331"/>
                  </a:lnTo>
                  <a:lnTo>
                    <a:pt x="710" y="1329"/>
                  </a:lnTo>
                  <a:lnTo>
                    <a:pt x="708" y="1329"/>
                  </a:lnTo>
                  <a:lnTo>
                    <a:pt x="706" y="1329"/>
                  </a:lnTo>
                  <a:lnTo>
                    <a:pt x="706" y="1331"/>
                  </a:lnTo>
                  <a:lnTo>
                    <a:pt x="704" y="1331"/>
                  </a:lnTo>
                  <a:lnTo>
                    <a:pt x="702" y="1331"/>
                  </a:lnTo>
                  <a:lnTo>
                    <a:pt x="702" y="1332"/>
                  </a:lnTo>
                  <a:lnTo>
                    <a:pt x="702" y="1334"/>
                  </a:lnTo>
                  <a:lnTo>
                    <a:pt x="700" y="1334"/>
                  </a:lnTo>
                  <a:lnTo>
                    <a:pt x="700" y="1336"/>
                  </a:lnTo>
                  <a:lnTo>
                    <a:pt x="700" y="1338"/>
                  </a:lnTo>
                  <a:lnTo>
                    <a:pt x="698" y="1338"/>
                  </a:lnTo>
                  <a:lnTo>
                    <a:pt x="698" y="1340"/>
                  </a:lnTo>
                  <a:lnTo>
                    <a:pt x="696" y="1340"/>
                  </a:lnTo>
                  <a:lnTo>
                    <a:pt x="694" y="1340"/>
                  </a:lnTo>
                  <a:lnTo>
                    <a:pt x="694" y="1338"/>
                  </a:lnTo>
                  <a:lnTo>
                    <a:pt x="692" y="1338"/>
                  </a:lnTo>
                  <a:lnTo>
                    <a:pt x="690" y="1338"/>
                  </a:lnTo>
                  <a:lnTo>
                    <a:pt x="688" y="1338"/>
                  </a:lnTo>
                  <a:lnTo>
                    <a:pt x="686" y="1338"/>
                  </a:lnTo>
                  <a:lnTo>
                    <a:pt x="684" y="1338"/>
                  </a:lnTo>
                  <a:lnTo>
                    <a:pt x="684" y="1336"/>
                  </a:lnTo>
                  <a:lnTo>
                    <a:pt x="682" y="1336"/>
                  </a:lnTo>
                  <a:lnTo>
                    <a:pt x="680" y="1336"/>
                  </a:lnTo>
                  <a:lnTo>
                    <a:pt x="678" y="1336"/>
                  </a:lnTo>
                  <a:lnTo>
                    <a:pt x="678" y="1338"/>
                  </a:lnTo>
                  <a:lnTo>
                    <a:pt x="678" y="1340"/>
                  </a:lnTo>
                  <a:lnTo>
                    <a:pt x="678" y="1342"/>
                  </a:lnTo>
                  <a:lnTo>
                    <a:pt x="678" y="1344"/>
                  </a:lnTo>
                  <a:lnTo>
                    <a:pt x="676" y="1344"/>
                  </a:lnTo>
                  <a:lnTo>
                    <a:pt x="676" y="1346"/>
                  </a:lnTo>
                  <a:lnTo>
                    <a:pt x="674" y="1346"/>
                  </a:lnTo>
                  <a:lnTo>
                    <a:pt x="674" y="1348"/>
                  </a:lnTo>
                  <a:lnTo>
                    <a:pt x="674" y="1350"/>
                  </a:lnTo>
                  <a:lnTo>
                    <a:pt x="676" y="1352"/>
                  </a:lnTo>
                  <a:lnTo>
                    <a:pt x="678" y="1352"/>
                  </a:lnTo>
                  <a:lnTo>
                    <a:pt x="678" y="1350"/>
                  </a:lnTo>
                  <a:lnTo>
                    <a:pt x="678" y="1348"/>
                  </a:lnTo>
                  <a:lnTo>
                    <a:pt x="680" y="1348"/>
                  </a:lnTo>
                  <a:lnTo>
                    <a:pt x="682" y="1350"/>
                  </a:lnTo>
                  <a:lnTo>
                    <a:pt x="682" y="1352"/>
                  </a:lnTo>
                  <a:lnTo>
                    <a:pt x="680" y="1352"/>
                  </a:lnTo>
                  <a:lnTo>
                    <a:pt x="680" y="1354"/>
                  </a:lnTo>
                  <a:lnTo>
                    <a:pt x="680" y="1356"/>
                  </a:lnTo>
                  <a:lnTo>
                    <a:pt x="682" y="1356"/>
                  </a:lnTo>
                  <a:lnTo>
                    <a:pt x="682" y="1358"/>
                  </a:lnTo>
                  <a:lnTo>
                    <a:pt x="682" y="1360"/>
                  </a:lnTo>
                  <a:lnTo>
                    <a:pt x="684" y="1360"/>
                  </a:lnTo>
                  <a:lnTo>
                    <a:pt x="684" y="1362"/>
                  </a:lnTo>
                  <a:lnTo>
                    <a:pt x="684" y="1364"/>
                  </a:lnTo>
                  <a:lnTo>
                    <a:pt x="684" y="1366"/>
                  </a:lnTo>
                  <a:lnTo>
                    <a:pt x="682" y="1366"/>
                  </a:lnTo>
                  <a:lnTo>
                    <a:pt x="682" y="1364"/>
                  </a:lnTo>
                  <a:lnTo>
                    <a:pt x="680" y="1364"/>
                  </a:lnTo>
                  <a:lnTo>
                    <a:pt x="678" y="1364"/>
                  </a:lnTo>
                  <a:lnTo>
                    <a:pt x="678" y="1362"/>
                  </a:lnTo>
                  <a:lnTo>
                    <a:pt x="676" y="1362"/>
                  </a:lnTo>
                  <a:lnTo>
                    <a:pt x="674" y="1362"/>
                  </a:lnTo>
                  <a:lnTo>
                    <a:pt x="674" y="1360"/>
                  </a:lnTo>
                  <a:lnTo>
                    <a:pt x="672" y="1360"/>
                  </a:lnTo>
                  <a:lnTo>
                    <a:pt x="670" y="1360"/>
                  </a:lnTo>
                  <a:lnTo>
                    <a:pt x="668" y="1360"/>
                  </a:lnTo>
                  <a:lnTo>
                    <a:pt x="668" y="1362"/>
                  </a:lnTo>
                  <a:lnTo>
                    <a:pt x="666" y="1362"/>
                  </a:lnTo>
                  <a:lnTo>
                    <a:pt x="666" y="1364"/>
                  </a:lnTo>
                  <a:lnTo>
                    <a:pt x="666" y="1366"/>
                  </a:lnTo>
                  <a:lnTo>
                    <a:pt x="668" y="1366"/>
                  </a:lnTo>
                  <a:lnTo>
                    <a:pt x="668" y="1368"/>
                  </a:lnTo>
                  <a:lnTo>
                    <a:pt x="668" y="1370"/>
                  </a:lnTo>
                  <a:lnTo>
                    <a:pt x="666" y="1370"/>
                  </a:lnTo>
                  <a:lnTo>
                    <a:pt x="666" y="1372"/>
                  </a:lnTo>
                  <a:lnTo>
                    <a:pt x="664" y="1372"/>
                  </a:lnTo>
                  <a:lnTo>
                    <a:pt x="664" y="1374"/>
                  </a:lnTo>
                  <a:lnTo>
                    <a:pt x="666" y="1374"/>
                  </a:lnTo>
                  <a:lnTo>
                    <a:pt x="666" y="1376"/>
                  </a:lnTo>
                  <a:lnTo>
                    <a:pt x="664" y="1376"/>
                  </a:lnTo>
                  <a:lnTo>
                    <a:pt x="664" y="1378"/>
                  </a:lnTo>
                  <a:lnTo>
                    <a:pt x="664" y="1380"/>
                  </a:lnTo>
                  <a:lnTo>
                    <a:pt x="662" y="1380"/>
                  </a:lnTo>
                  <a:lnTo>
                    <a:pt x="660" y="1382"/>
                  </a:lnTo>
                  <a:lnTo>
                    <a:pt x="660" y="1380"/>
                  </a:lnTo>
                  <a:lnTo>
                    <a:pt x="658" y="1380"/>
                  </a:lnTo>
                  <a:lnTo>
                    <a:pt x="658" y="1378"/>
                  </a:lnTo>
                  <a:lnTo>
                    <a:pt x="658" y="1376"/>
                  </a:lnTo>
                  <a:lnTo>
                    <a:pt x="660" y="1374"/>
                  </a:lnTo>
                  <a:lnTo>
                    <a:pt x="660" y="1372"/>
                  </a:lnTo>
                  <a:lnTo>
                    <a:pt x="658" y="1372"/>
                  </a:lnTo>
                  <a:lnTo>
                    <a:pt x="656" y="1372"/>
                  </a:lnTo>
                  <a:lnTo>
                    <a:pt x="654" y="1372"/>
                  </a:lnTo>
                  <a:lnTo>
                    <a:pt x="652" y="1372"/>
                  </a:lnTo>
                  <a:lnTo>
                    <a:pt x="652" y="1374"/>
                  </a:lnTo>
                  <a:lnTo>
                    <a:pt x="650" y="1374"/>
                  </a:lnTo>
                  <a:lnTo>
                    <a:pt x="648" y="1374"/>
                  </a:lnTo>
                  <a:lnTo>
                    <a:pt x="648" y="1376"/>
                  </a:lnTo>
                  <a:lnTo>
                    <a:pt x="647" y="1376"/>
                  </a:lnTo>
                  <a:lnTo>
                    <a:pt x="645" y="1376"/>
                  </a:lnTo>
                  <a:lnTo>
                    <a:pt x="645" y="1374"/>
                  </a:lnTo>
                  <a:lnTo>
                    <a:pt x="645" y="1372"/>
                  </a:lnTo>
                  <a:lnTo>
                    <a:pt x="645" y="1370"/>
                  </a:lnTo>
                  <a:lnTo>
                    <a:pt x="647" y="1370"/>
                  </a:lnTo>
                  <a:lnTo>
                    <a:pt x="645" y="1368"/>
                  </a:lnTo>
                  <a:lnTo>
                    <a:pt x="643" y="1368"/>
                  </a:lnTo>
                  <a:lnTo>
                    <a:pt x="643" y="1366"/>
                  </a:lnTo>
                  <a:lnTo>
                    <a:pt x="641" y="1366"/>
                  </a:lnTo>
                  <a:lnTo>
                    <a:pt x="641" y="1368"/>
                  </a:lnTo>
                  <a:lnTo>
                    <a:pt x="639" y="1368"/>
                  </a:lnTo>
                  <a:lnTo>
                    <a:pt x="639" y="1370"/>
                  </a:lnTo>
                  <a:lnTo>
                    <a:pt x="639" y="1372"/>
                  </a:lnTo>
                  <a:lnTo>
                    <a:pt x="639" y="1374"/>
                  </a:lnTo>
                  <a:lnTo>
                    <a:pt x="637" y="1376"/>
                  </a:lnTo>
                  <a:lnTo>
                    <a:pt x="635" y="1376"/>
                  </a:lnTo>
                  <a:lnTo>
                    <a:pt x="635" y="1378"/>
                  </a:lnTo>
                  <a:lnTo>
                    <a:pt x="633" y="1378"/>
                  </a:lnTo>
                  <a:lnTo>
                    <a:pt x="631" y="1378"/>
                  </a:lnTo>
                  <a:lnTo>
                    <a:pt x="631" y="1380"/>
                  </a:lnTo>
                  <a:lnTo>
                    <a:pt x="629" y="1380"/>
                  </a:lnTo>
                  <a:lnTo>
                    <a:pt x="627" y="1380"/>
                  </a:lnTo>
                  <a:lnTo>
                    <a:pt x="627" y="1382"/>
                  </a:lnTo>
                  <a:lnTo>
                    <a:pt x="625" y="1382"/>
                  </a:lnTo>
                  <a:lnTo>
                    <a:pt x="623" y="1382"/>
                  </a:lnTo>
                  <a:lnTo>
                    <a:pt x="621" y="1382"/>
                  </a:lnTo>
                  <a:lnTo>
                    <a:pt x="619" y="1382"/>
                  </a:lnTo>
                  <a:lnTo>
                    <a:pt x="619" y="1380"/>
                  </a:lnTo>
                  <a:lnTo>
                    <a:pt x="621" y="1380"/>
                  </a:lnTo>
                  <a:lnTo>
                    <a:pt x="621" y="1378"/>
                  </a:lnTo>
                  <a:lnTo>
                    <a:pt x="623" y="1378"/>
                  </a:lnTo>
                  <a:lnTo>
                    <a:pt x="623" y="1376"/>
                  </a:lnTo>
                  <a:lnTo>
                    <a:pt x="623" y="1374"/>
                  </a:lnTo>
                  <a:lnTo>
                    <a:pt x="623" y="1372"/>
                  </a:lnTo>
                  <a:lnTo>
                    <a:pt x="621" y="1372"/>
                  </a:lnTo>
                  <a:lnTo>
                    <a:pt x="619" y="1372"/>
                  </a:lnTo>
                  <a:lnTo>
                    <a:pt x="619" y="1374"/>
                  </a:lnTo>
                  <a:lnTo>
                    <a:pt x="617" y="1374"/>
                  </a:lnTo>
                  <a:lnTo>
                    <a:pt x="615" y="1374"/>
                  </a:lnTo>
                  <a:lnTo>
                    <a:pt x="615" y="1376"/>
                  </a:lnTo>
                  <a:lnTo>
                    <a:pt x="613" y="1376"/>
                  </a:lnTo>
                  <a:lnTo>
                    <a:pt x="611" y="1378"/>
                  </a:lnTo>
                  <a:lnTo>
                    <a:pt x="609" y="1378"/>
                  </a:lnTo>
                  <a:lnTo>
                    <a:pt x="609" y="1380"/>
                  </a:lnTo>
                  <a:lnTo>
                    <a:pt x="607" y="1380"/>
                  </a:lnTo>
                  <a:lnTo>
                    <a:pt x="607" y="1382"/>
                  </a:lnTo>
                  <a:lnTo>
                    <a:pt x="605" y="1382"/>
                  </a:lnTo>
                  <a:lnTo>
                    <a:pt x="605" y="1380"/>
                  </a:lnTo>
                  <a:lnTo>
                    <a:pt x="603" y="1380"/>
                  </a:lnTo>
                  <a:lnTo>
                    <a:pt x="603" y="1378"/>
                  </a:lnTo>
                  <a:lnTo>
                    <a:pt x="603" y="1376"/>
                  </a:lnTo>
                  <a:lnTo>
                    <a:pt x="603" y="1374"/>
                  </a:lnTo>
                  <a:lnTo>
                    <a:pt x="603" y="1372"/>
                  </a:lnTo>
                  <a:lnTo>
                    <a:pt x="601" y="1372"/>
                  </a:lnTo>
                  <a:lnTo>
                    <a:pt x="599" y="1372"/>
                  </a:lnTo>
                  <a:lnTo>
                    <a:pt x="597" y="1372"/>
                  </a:lnTo>
                  <a:lnTo>
                    <a:pt x="595" y="1372"/>
                  </a:lnTo>
                  <a:lnTo>
                    <a:pt x="595" y="1374"/>
                  </a:lnTo>
                  <a:lnTo>
                    <a:pt x="593" y="1374"/>
                  </a:lnTo>
                  <a:lnTo>
                    <a:pt x="593" y="1376"/>
                  </a:lnTo>
                  <a:lnTo>
                    <a:pt x="591" y="1376"/>
                  </a:lnTo>
                  <a:lnTo>
                    <a:pt x="591" y="1378"/>
                  </a:lnTo>
                  <a:lnTo>
                    <a:pt x="589" y="1378"/>
                  </a:lnTo>
                  <a:lnTo>
                    <a:pt x="589" y="1380"/>
                  </a:lnTo>
                  <a:lnTo>
                    <a:pt x="589" y="1382"/>
                  </a:lnTo>
                  <a:lnTo>
                    <a:pt x="587" y="1382"/>
                  </a:lnTo>
                  <a:lnTo>
                    <a:pt x="587" y="1384"/>
                  </a:lnTo>
                  <a:lnTo>
                    <a:pt x="585" y="1384"/>
                  </a:lnTo>
                  <a:lnTo>
                    <a:pt x="583" y="1384"/>
                  </a:lnTo>
                  <a:lnTo>
                    <a:pt x="581" y="1384"/>
                  </a:lnTo>
                  <a:lnTo>
                    <a:pt x="579" y="1382"/>
                  </a:lnTo>
                  <a:lnTo>
                    <a:pt x="579" y="1380"/>
                  </a:lnTo>
                  <a:lnTo>
                    <a:pt x="579" y="1378"/>
                  </a:lnTo>
                  <a:lnTo>
                    <a:pt x="578" y="1378"/>
                  </a:lnTo>
                  <a:lnTo>
                    <a:pt x="576" y="1378"/>
                  </a:lnTo>
                  <a:lnTo>
                    <a:pt x="574" y="1378"/>
                  </a:lnTo>
                  <a:lnTo>
                    <a:pt x="572" y="1378"/>
                  </a:lnTo>
                  <a:lnTo>
                    <a:pt x="570" y="1378"/>
                  </a:lnTo>
                  <a:lnTo>
                    <a:pt x="570" y="1380"/>
                  </a:lnTo>
                  <a:lnTo>
                    <a:pt x="570" y="1382"/>
                  </a:lnTo>
                  <a:lnTo>
                    <a:pt x="572" y="1382"/>
                  </a:lnTo>
                  <a:lnTo>
                    <a:pt x="572" y="1384"/>
                  </a:lnTo>
                  <a:lnTo>
                    <a:pt x="574" y="1384"/>
                  </a:lnTo>
                  <a:lnTo>
                    <a:pt x="574" y="1386"/>
                  </a:lnTo>
                  <a:lnTo>
                    <a:pt x="574" y="1388"/>
                  </a:lnTo>
                  <a:lnTo>
                    <a:pt x="574" y="1390"/>
                  </a:lnTo>
                  <a:lnTo>
                    <a:pt x="572" y="1390"/>
                  </a:lnTo>
                  <a:lnTo>
                    <a:pt x="572" y="1392"/>
                  </a:lnTo>
                  <a:lnTo>
                    <a:pt x="570" y="1392"/>
                  </a:lnTo>
                  <a:lnTo>
                    <a:pt x="570" y="1394"/>
                  </a:lnTo>
                  <a:lnTo>
                    <a:pt x="568" y="1394"/>
                  </a:lnTo>
                  <a:lnTo>
                    <a:pt x="566" y="1394"/>
                  </a:lnTo>
                  <a:lnTo>
                    <a:pt x="564" y="1394"/>
                  </a:lnTo>
                  <a:lnTo>
                    <a:pt x="562" y="1394"/>
                  </a:lnTo>
                  <a:lnTo>
                    <a:pt x="560" y="1394"/>
                  </a:lnTo>
                  <a:lnTo>
                    <a:pt x="558" y="1394"/>
                  </a:lnTo>
                  <a:lnTo>
                    <a:pt x="556" y="1392"/>
                  </a:lnTo>
                  <a:lnTo>
                    <a:pt x="554" y="1392"/>
                  </a:lnTo>
                  <a:lnTo>
                    <a:pt x="554" y="1390"/>
                  </a:lnTo>
                  <a:lnTo>
                    <a:pt x="552" y="1390"/>
                  </a:lnTo>
                  <a:lnTo>
                    <a:pt x="552" y="1392"/>
                  </a:lnTo>
                  <a:lnTo>
                    <a:pt x="552" y="1394"/>
                  </a:lnTo>
                  <a:lnTo>
                    <a:pt x="552" y="1396"/>
                  </a:lnTo>
                  <a:lnTo>
                    <a:pt x="552" y="1398"/>
                  </a:lnTo>
                  <a:lnTo>
                    <a:pt x="552" y="1399"/>
                  </a:lnTo>
                  <a:lnTo>
                    <a:pt x="550" y="1399"/>
                  </a:lnTo>
                  <a:lnTo>
                    <a:pt x="550" y="1401"/>
                  </a:lnTo>
                  <a:lnTo>
                    <a:pt x="548" y="1401"/>
                  </a:lnTo>
                  <a:lnTo>
                    <a:pt x="548" y="1403"/>
                  </a:lnTo>
                  <a:lnTo>
                    <a:pt x="548" y="1405"/>
                  </a:lnTo>
                  <a:lnTo>
                    <a:pt x="546" y="1407"/>
                  </a:lnTo>
                  <a:lnTo>
                    <a:pt x="546" y="1409"/>
                  </a:lnTo>
                  <a:lnTo>
                    <a:pt x="548" y="1409"/>
                  </a:lnTo>
                  <a:lnTo>
                    <a:pt x="550" y="1409"/>
                  </a:lnTo>
                  <a:lnTo>
                    <a:pt x="552" y="1409"/>
                  </a:lnTo>
                  <a:lnTo>
                    <a:pt x="554" y="1411"/>
                  </a:lnTo>
                  <a:lnTo>
                    <a:pt x="554" y="1413"/>
                  </a:lnTo>
                  <a:lnTo>
                    <a:pt x="552" y="1413"/>
                  </a:lnTo>
                  <a:lnTo>
                    <a:pt x="552" y="1415"/>
                  </a:lnTo>
                  <a:lnTo>
                    <a:pt x="550" y="1415"/>
                  </a:lnTo>
                  <a:lnTo>
                    <a:pt x="550" y="1417"/>
                  </a:lnTo>
                  <a:lnTo>
                    <a:pt x="548" y="1417"/>
                  </a:lnTo>
                  <a:lnTo>
                    <a:pt x="546" y="1417"/>
                  </a:lnTo>
                  <a:lnTo>
                    <a:pt x="544" y="1417"/>
                  </a:lnTo>
                  <a:lnTo>
                    <a:pt x="544" y="1419"/>
                  </a:lnTo>
                  <a:lnTo>
                    <a:pt x="544" y="1421"/>
                  </a:lnTo>
                  <a:lnTo>
                    <a:pt x="544" y="1423"/>
                  </a:lnTo>
                  <a:lnTo>
                    <a:pt x="546" y="1423"/>
                  </a:lnTo>
                  <a:lnTo>
                    <a:pt x="548" y="1423"/>
                  </a:lnTo>
                  <a:lnTo>
                    <a:pt x="548" y="1421"/>
                  </a:lnTo>
                  <a:lnTo>
                    <a:pt x="550" y="1421"/>
                  </a:lnTo>
                  <a:lnTo>
                    <a:pt x="550" y="1423"/>
                  </a:lnTo>
                  <a:lnTo>
                    <a:pt x="552" y="1423"/>
                  </a:lnTo>
                  <a:lnTo>
                    <a:pt x="552" y="1425"/>
                  </a:lnTo>
                  <a:lnTo>
                    <a:pt x="552" y="1427"/>
                  </a:lnTo>
                  <a:lnTo>
                    <a:pt x="552" y="1429"/>
                  </a:lnTo>
                  <a:lnTo>
                    <a:pt x="552" y="1431"/>
                  </a:lnTo>
                  <a:lnTo>
                    <a:pt x="552" y="1433"/>
                  </a:lnTo>
                  <a:lnTo>
                    <a:pt x="552" y="1435"/>
                  </a:lnTo>
                  <a:lnTo>
                    <a:pt x="554" y="1435"/>
                  </a:lnTo>
                  <a:lnTo>
                    <a:pt x="554" y="1433"/>
                  </a:lnTo>
                  <a:lnTo>
                    <a:pt x="556" y="1433"/>
                  </a:lnTo>
                  <a:lnTo>
                    <a:pt x="556" y="1431"/>
                  </a:lnTo>
                  <a:lnTo>
                    <a:pt x="556" y="1429"/>
                  </a:lnTo>
                  <a:lnTo>
                    <a:pt x="558" y="1429"/>
                  </a:lnTo>
                  <a:lnTo>
                    <a:pt x="560" y="1429"/>
                  </a:lnTo>
                  <a:lnTo>
                    <a:pt x="560" y="1431"/>
                  </a:lnTo>
                  <a:lnTo>
                    <a:pt x="560" y="1433"/>
                  </a:lnTo>
                  <a:lnTo>
                    <a:pt x="558" y="1433"/>
                  </a:lnTo>
                  <a:lnTo>
                    <a:pt x="558" y="1435"/>
                  </a:lnTo>
                  <a:lnTo>
                    <a:pt x="558" y="1437"/>
                  </a:lnTo>
                  <a:lnTo>
                    <a:pt x="560" y="1439"/>
                  </a:lnTo>
                  <a:lnTo>
                    <a:pt x="560" y="1437"/>
                  </a:lnTo>
                  <a:lnTo>
                    <a:pt x="562" y="1437"/>
                  </a:lnTo>
                  <a:lnTo>
                    <a:pt x="564" y="1437"/>
                  </a:lnTo>
                  <a:lnTo>
                    <a:pt x="564" y="1439"/>
                  </a:lnTo>
                  <a:lnTo>
                    <a:pt x="564" y="1441"/>
                  </a:lnTo>
                  <a:lnTo>
                    <a:pt x="564" y="1443"/>
                  </a:lnTo>
                  <a:lnTo>
                    <a:pt x="562" y="1443"/>
                  </a:lnTo>
                  <a:lnTo>
                    <a:pt x="560" y="1443"/>
                  </a:lnTo>
                  <a:lnTo>
                    <a:pt x="558" y="1443"/>
                  </a:lnTo>
                  <a:lnTo>
                    <a:pt x="558" y="1441"/>
                  </a:lnTo>
                  <a:lnTo>
                    <a:pt x="556" y="1441"/>
                  </a:lnTo>
                  <a:lnTo>
                    <a:pt x="554" y="1441"/>
                  </a:lnTo>
                  <a:lnTo>
                    <a:pt x="554" y="1443"/>
                  </a:lnTo>
                  <a:lnTo>
                    <a:pt x="552" y="1443"/>
                  </a:lnTo>
                  <a:lnTo>
                    <a:pt x="552" y="1445"/>
                  </a:lnTo>
                  <a:lnTo>
                    <a:pt x="550" y="1445"/>
                  </a:lnTo>
                  <a:lnTo>
                    <a:pt x="550" y="1447"/>
                  </a:lnTo>
                  <a:lnTo>
                    <a:pt x="550" y="1449"/>
                  </a:lnTo>
                  <a:lnTo>
                    <a:pt x="550" y="1451"/>
                  </a:lnTo>
                  <a:lnTo>
                    <a:pt x="548" y="1449"/>
                  </a:lnTo>
                  <a:lnTo>
                    <a:pt x="546" y="1449"/>
                  </a:lnTo>
                  <a:lnTo>
                    <a:pt x="544" y="1449"/>
                  </a:lnTo>
                  <a:lnTo>
                    <a:pt x="544" y="1447"/>
                  </a:lnTo>
                  <a:lnTo>
                    <a:pt x="546" y="1447"/>
                  </a:lnTo>
                  <a:lnTo>
                    <a:pt x="546" y="1445"/>
                  </a:lnTo>
                  <a:lnTo>
                    <a:pt x="548" y="1445"/>
                  </a:lnTo>
                  <a:lnTo>
                    <a:pt x="548" y="1443"/>
                  </a:lnTo>
                  <a:lnTo>
                    <a:pt x="546" y="1443"/>
                  </a:lnTo>
                  <a:lnTo>
                    <a:pt x="544" y="1443"/>
                  </a:lnTo>
                  <a:lnTo>
                    <a:pt x="544" y="1445"/>
                  </a:lnTo>
                  <a:lnTo>
                    <a:pt x="544" y="1447"/>
                  </a:lnTo>
                  <a:lnTo>
                    <a:pt x="542" y="1447"/>
                  </a:lnTo>
                  <a:lnTo>
                    <a:pt x="542" y="1445"/>
                  </a:lnTo>
                  <a:lnTo>
                    <a:pt x="540" y="1445"/>
                  </a:lnTo>
                  <a:lnTo>
                    <a:pt x="538" y="1447"/>
                  </a:lnTo>
                  <a:lnTo>
                    <a:pt x="538" y="1449"/>
                  </a:lnTo>
                  <a:lnTo>
                    <a:pt x="538" y="1447"/>
                  </a:lnTo>
                  <a:lnTo>
                    <a:pt x="536" y="1447"/>
                  </a:lnTo>
                  <a:lnTo>
                    <a:pt x="534" y="1445"/>
                  </a:lnTo>
                  <a:lnTo>
                    <a:pt x="534" y="1447"/>
                  </a:lnTo>
                  <a:lnTo>
                    <a:pt x="532" y="1447"/>
                  </a:lnTo>
                  <a:lnTo>
                    <a:pt x="532" y="1449"/>
                  </a:lnTo>
                  <a:lnTo>
                    <a:pt x="530" y="1449"/>
                  </a:lnTo>
                  <a:lnTo>
                    <a:pt x="530" y="1451"/>
                  </a:lnTo>
                  <a:lnTo>
                    <a:pt x="532" y="1451"/>
                  </a:lnTo>
                  <a:lnTo>
                    <a:pt x="532" y="1453"/>
                  </a:lnTo>
                  <a:lnTo>
                    <a:pt x="534" y="1453"/>
                  </a:lnTo>
                  <a:lnTo>
                    <a:pt x="534" y="1455"/>
                  </a:lnTo>
                  <a:lnTo>
                    <a:pt x="532" y="1455"/>
                  </a:lnTo>
                  <a:lnTo>
                    <a:pt x="530" y="1455"/>
                  </a:lnTo>
                  <a:lnTo>
                    <a:pt x="528" y="1455"/>
                  </a:lnTo>
                  <a:lnTo>
                    <a:pt x="528" y="1457"/>
                  </a:lnTo>
                  <a:lnTo>
                    <a:pt x="528" y="1459"/>
                  </a:lnTo>
                  <a:lnTo>
                    <a:pt x="528" y="1457"/>
                  </a:lnTo>
                  <a:lnTo>
                    <a:pt x="526" y="1457"/>
                  </a:lnTo>
                  <a:lnTo>
                    <a:pt x="526" y="1459"/>
                  </a:lnTo>
                  <a:lnTo>
                    <a:pt x="524" y="1459"/>
                  </a:lnTo>
                  <a:lnTo>
                    <a:pt x="524" y="1457"/>
                  </a:lnTo>
                  <a:lnTo>
                    <a:pt x="522" y="1457"/>
                  </a:lnTo>
                  <a:lnTo>
                    <a:pt x="522" y="1455"/>
                  </a:lnTo>
                  <a:lnTo>
                    <a:pt x="520" y="1455"/>
                  </a:lnTo>
                  <a:lnTo>
                    <a:pt x="518" y="1455"/>
                  </a:lnTo>
                  <a:lnTo>
                    <a:pt x="518" y="1457"/>
                  </a:lnTo>
                  <a:lnTo>
                    <a:pt x="516" y="1457"/>
                  </a:lnTo>
                  <a:lnTo>
                    <a:pt x="516" y="1459"/>
                  </a:lnTo>
                  <a:lnTo>
                    <a:pt x="518" y="1459"/>
                  </a:lnTo>
                  <a:lnTo>
                    <a:pt x="518" y="1461"/>
                  </a:lnTo>
                  <a:lnTo>
                    <a:pt x="520" y="1463"/>
                  </a:lnTo>
                  <a:lnTo>
                    <a:pt x="518" y="1463"/>
                  </a:lnTo>
                  <a:lnTo>
                    <a:pt x="516" y="1463"/>
                  </a:lnTo>
                  <a:lnTo>
                    <a:pt x="514" y="1463"/>
                  </a:lnTo>
                  <a:lnTo>
                    <a:pt x="512" y="1463"/>
                  </a:lnTo>
                  <a:lnTo>
                    <a:pt x="512" y="1465"/>
                  </a:lnTo>
                  <a:lnTo>
                    <a:pt x="510" y="1465"/>
                  </a:lnTo>
                  <a:lnTo>
                    <a:pt x="509" y="1465"/>
                  </a:lnTo>
                  <a:lnTo>
                    <a:pt x="507" y="1466"/>
                  </a:lnTo>
                  <a:lnTo>
                    <a:pt x="507" y="1468"/>
                  </a:lnTo>
                  <a:lnTo>
                    <a:pt x="509" y="1468"/>
                  </a:lnTo>
                  <a:lnTo>
                    <a:pt x="510" y="1470"/>
                  </a:lnTo>
                  <a:lnTo>
                    <a:pt x="510" y="1472"/>
                  </a:lnTo>
                  <a:lnTo>
                    <a:pt x="512" y="1472"/>
                  </a:lnTo>
                  <a:lnTo>
                    <a:pt x="512" y="1474"/>
                  </a:lnTo>
                  <a:lnTo>
                    <a:pt x="510" y="1474"/>
                  </a:lnTo>
                  <a:lnTo>
                    <a:pt x="510" y="1472"/>
                  </a:lnTo>
                  <a:lnTo>
                    <a:pt x="509" y="1472"/>
                  </a:lnTo>
                  <a:lnTo>
                    <a:pt x="509" y="1470"/>
                  </a:lnTo>
                  <a:lnTo>
                    <a:pt x="509" y="1472"/>
                  </a:lnTo>
                  <a:lnTo>
                    <a:pt x="507" y="1472"/>
                  </a:lnTo>
                  <a:lnTo>
                    <a:pt x="509" y="1474"/>
                  </a:lnTo>
                  <a:lnTo>
                    <a:pt x="509" y="1476"/>
                  </a:lnTo>
                  <a:lnTo>
                    <a:pt x="509" y="1478"/>
                  </a:lnTo>
                  <a:lnTo>
                    <a:pt x="510" y="1478"/>
                  </a:lnTo>
                  <a:lnTo>
                    <a:pt x="510" y="1476"/>
                  </a:lnTo>
                  <a:lnTo>
                    <a:pt x="510" y="1478"/>
                  </a:lnTo>
                  <a:lnTo>
                    <a:pt x="512" y="1478"/>
                  </a:lnTo>
                  <a:lnTo>
                    <a:pt x="510" y="1478"/>
                  </a:lnTo>
                  <a:lnTo>
                    <a:pt x="509" y="1478"/>
                  </a:lnTo>
                  <a:lnTo>
                    <a:pt x="509" y="1480"/>
                  </a:lnTo>
                  <a:lnTo>
                    <a:pt x="507" y="1480"/>
                  </a:lnTo>
                  <a:lnTo>
                    <a:pt x="507" y="1478"/>
                  </a:lnTo>
                  <a:lnTo>
                    <a:pt x="505" y="1478"/>
                  </a:lnTo>
                  <a:lnTo>
                    <a:pt x="505" y="1476"/>
                  </a:lnTo>
                  <a:lnTo>
                    <a:pt x="505" y="1478"/>
                  </a:lnTo>
                  <a:lnTo>
                    <a:pt x="503" y="1478"/>
                  </a:lnTo>
                  <a:lnTo>
                    <a:pt x="503" y="1476"/>
                  </a:lnTo>
                  <a:lnTo>
                    <a:pt x="501" y="1476"/>
                  </a:lnTo>
                  <a:lnTo>
                    <a:pt x="501" y="1478"/>
                  </a:lnTo>
                  <a:lnTo>
                    <a:pt x="501" y="1480"/>
                  </a:lnTo>
                  <a:lnTo>
                    <a:pt x="501" y="1482"/>
                  </a:lnTo>
                  <a:lnTo>
                    <a:pt x="499" y="1482"/>
                  </a:lnTo>
                  <a:lnTo>
                    <a:pt x="497" y="1482"/>
                  </a:lnTo>
                  <a:lnTo>
                    <a:pt x="495" y="1482"/>
                  </a:lnTo>
                  <a:lnTo>
                    <a:pt x="495" y="1480"/>
                  </a:lnTo>
                  <a:lnTo>
                    <a:pt x="493" y="1480"/>
                  </a:lnTo>
                  <a:lnTo>
                    <a:pt x="493" y="1482"/>
                  </a:lnTo>
                  <a:lnTo>
                    <a:pt x="495" y="1482"/>
                  </a:lnTo>
                  <a:lnTo>
                    <a:pt x="495" y="1484"/>
                  </a:lnTo>
                  <a:lnTo>
                    <a:pt x="497" y="1484"/>
                  </a:lnTo>
                  <a:lnTo>
                    <a:pt x="499" y="1484"/>
                  </a:lnTo>
                  <a:lnTo>
                    <a:pt x="497" y="1484"/>
                  </a:lnTo>
                  <a:lnTo>
                    <a:pt x="497" y="1486"/>
                  </a:lnTo>
                  <a:lnTo>
                    <a:pt x="499" y="1486"/>
                  </a:lnTo>
                  <a:lnTo>
                    <a:pt x="499" y="1488"/>
                  </a:lnTo>
                  <a:lnTo>
                    <a:pt x="497" y="1488"/>
                  </a:lnTo>
                  <a:lnTo>
                    <a:pt x="495" y="1488"/>
                  </a:lnTo>
                  <a:lnTo>
                    <a:pt x="495" y="1490"/>
                  </a:lnTo>
                  <a:lnTo>
                    <a:pt x="493" y="1490"/>
                  </a:lnTo>
                  <a:lnTo>
                    <a:pt x="493" y="1492"/>
                  </a:lnTo>
                  <a:lnTo>
                    <a:pt x="491" y="1492"/>
                  </a:lnTo>
                  <a:lnTo>
                    <a:pt x="491" y="1494"/>
                  </a:lnTo>
                  <a:lnTo>
                    <a:pt x="489" y="1494"/>
                  </a:lnTo>
                  <a:lnTo>
                    <a:pt x="487" y="1494"/>
                  </a:lnTo>
                  <a:lnTo>
                    <a:pt x="487" y="1496"/>
                  </a:lnTo>
                  <a:lnTo>
                    <a:pt x="485" y="1496"/>
                  </a:lnTo>
                  <a:lnTo>
                    <a:pt x="485" y="1498"/>
                  </a:lnTo>
                  <a:lnTo>
                    <a:pt x="485" y="1500"/>
                  </a:lnTo>
                  <a:lnTo>
                    <a:pt x="483" y="1500"/>
                  </a:lnTo>
                  <a:lnTo>
                    <a:pt x="485" y="1500"/>
                  </a:lnTo>
                  <a:lnTo>
                    <a:pt x="485" y="1502"/>
                  </a:lnTo>
                  <a:lnTo>
                    <a:pt x="483" y="1502"/>
                  </a:lnTo>
                  <a:lnTo>
                    <a:pt x="481" y="1502"/>
                  </a:lnTo>
                  <a:lnTo>
                    <a:pt x="481" y="1500"/>
                  </a:lnTo>
                  <a:lnTo>
                    <a:pt x="479" y="1500"/>
                  </a:lnTo>
                  <a:lnTo>
                    <a:pt x="477" y="1500"/>
                  </a:lnTo>
                  <a:lnTo>
                    <a:pt x="479" y="1500"/>
                  </a:lnTo>
                  <a:lnTo>
                    <a:pt x="479" y="1502"/>
                  </a:lnTo>
                  <a:lnTo>
                    <a:pt x="477" y="1502"/>
                  </a:lnTo>
                  <a:lnTo>
                    <a:pt x="477" y="1504"/>
                  </a:lnTo>
                  <a:lnTo>
                    <a:pt x="477" y="1506"/>
                  </a:lnTo>
                  <a:lnTo>
                    <a:pt x="475" y="1506"/>
                  </a:lnTo>
                  <a:lnTo>
                    <a:pt x="475" y="1508"/>
                  </a:lnTo>
                  <a:lnTo>
                    <a:pt x="473" y="1508"/>
                  </a:lnTo>
                  <a:lnTo>
                    <a:pt x="471" y="1506"/>
                  </a:lnTo>
                  <a:lnTo>
                    <a:pt x="469" y="1506"/>
                  </a:lnTo>
                  <a:lnTo>
                    <a:pt x="469" y="1504"/>
                  </a:lnTo>
                  <a:lnTo>
                    <a:pt x="467" y="1504"/>
                  </a:lnTo>
                  <a:lnTo>
                    <a:pt x="467" y="1502"/>
                  </a:lnTo>
                  <a:lnTo>
                    <a:pt x="465" y="1502"/>
                  </a:lnTo>
                  <a:lnTo>
                    <a:pt x="465" y="1500"/>
                  </a:lnTo>
                  <a:lnTo>
                    <a:pt x="463" y="1500"/>
                  </a:lnTo>
                  <a:lnTo>
                    <a:pt x="463" y="1498"/>
                  </a:lnTo>
                  <a:lnTo>
                    <a:pt x="461" y="1498"/>
                  </a:lnTo>
                  <a:lnTo>
                    <a:pt x="461" y="1496"/>
                  </a:lnTo>
                  <a:lnTo>
                    <a:pt x="459" y="1496"/>
                  </a:lnTo>
                  <a:lnTo>
                    <a:pt x="459" y="1494"/>
                  </a:lnTo>
                  <a:lnTo>
                    <a:pt x="457" y="1494"/>
                  </a:lnTo>
                  <a:lnTo>
                    <a:pt x="455" y="1494"/>
                  </a:lnTo>
                  <a:lnTo>
                    <a:pt x="453" y="1494"/>
                  </a:lnTo>
                  <a:lnTo>
                    <a:pt x="451" y="1494"/>
                  </a:lnTo>
                  <a:lnTo>
                    <a:pt x="449" y="1494"/>
                  </a:lnTo>
                  <a:lnTo>
                    <a:pt x="447" y="1494"/>
                  </a:lnTo>
                  <a:lnTo>
                    <a:pt x="447" y="1496"/>
                  </a:lnTo>
                  <a:lnTo>
                    <a:pt x="447" y="1494"/>
                  </a:lnTo>
                  <a:lnTo>
                    <a:pt x="445" y="1496"/>
                  </a:lnTo>
                  <a:lnTo>
                    <a:pt x="443" y="1496"/>
                  </a:lnTo>
                  <a:lnTo>
                    <a:pt x="443" y="1494"/>
                  </a:lnTo>
                  <a:lnTo>
                    <a:pt x="441" y="1494"/>
                  </a:lnTo>
                  <a:lnTo>
                    <a:pt x="440" y="1494"/>
                  </a:lnTo>
                  <a:lnTo>
                    <a:pt x="440" y="1492"/>
                  </a:lnTo>
                  <a:lnTo>
                    <a:pt x="438" y="1492"/>
                  </a:lnTo>
                  <a:lnTo>
                    <a:pt x="438" y="1494"/>
                  </a:lnTo>
                  <a:lnTo>
                    <a:pt x="436" y="1494"/>
                  </a:lnTo>
                  <a:lnTo>
                    <a:pt x="434" y="1494"/>
                  </a:lnTo>
                  <a:lnTo>
                    <a:pt x="434" y="1496"/>
                  </a:lnTo>
                  <a:lnTo>
                    <a:pt x="432" y="1496"/>
                  </a:lnTo>
                  <a:lnTo>
                    <a:pt x="430" y="1496"/>
                  </a:lnTo>
                  <a:lnTo>
                    <a:pt x="428" y="1496"/>
                  </a:lnTo>
                  <a:lnTo>
                    <a:pt x="426" y="1496"/>
                  </a:lnTo>
                  <a:lnTo>
                    <a:pt x="426" y="1494"/>
                  </a:lnTo>
                  <a:lnTo>
                    <a:pt x="426" y="1492"/>
                  </a:lnTo>
                  <a:lnTo>
                    <a:pt x="424" y="1492"/>
                  </a:lnTo>
                  <a:lnTo>
                    <a:pt x="424" y="1494"/>
                  </a:lnTo>
                  <a:lnTo>
                    <a:pt x="422" y="1494"/>
                  </a:lnTo>
                  <a:lnTo>
                    <a:pt x="420" y="1494"/>
                  </a:lnTo>
                  <a:lnTo>
                    <a:pt x="422" y="1494"/>
                  </a:lnTo>
                  <a:lnTo>
                    <a:pt x="420" y="1494"/>
                  </a:lnTo>
                  <a:lnTo>
                    <a:pt x="418" y="1494"/>
                  </a:lnTo>
                  <a:lnTo>
                    <a:pt x="416" y="1492"/>
                  </a:lnTo>
                  <a:lnTo>
                    <a:pt x="414" y="1492"/>
                  </a:lnTo>
                  <a:lnTo>
                    <a:pt x="412" y="1492"/>
                  </a:lnTo>
                  <a:lnTo>
                    <a:pt x="412" y="1490"/>
                  </a:lnTo>
                  <a:lnTo>
                    <a:pt x="410" y="1490"/>
                  </a:lnTo>
                  <a:lnTo>
                    <a:pt x="406" y="1488"/>
                  </a:lnTo>
                  <a:lnTo>
                    <a:pt x="404" y="1490"/>
                  </a:lnTo>
                  <a:lnTo>
                    <a:pt x="402" y="1490"/>
                  </a:lnTo>
                  <a:lnTo>
                    <a:pt x="398" y="1490"/>
                  </a:lnTo>
                  <a:lnTo>
                    <a:pt x="394" y="1488"/>
                  </a:lnTo>
                  <a:lnTo>
                    <a:pt x="392" y="1488"/>
                  </a:lnTo>
                  <a:lnTo>
                    <a:pt x="390" y="1488"/>
                  </a:lnTo>
                  <a:lnTo>
                    <a:pt x="388" y="1488"/>
                  </a:lnTo>
                  <a:lnTo>
                    <a:pt x="386" y="1488"/>
                  </a:lnTo>
                  <a:lnTo>
                    <a:pt x="384" y="1488"/>
                  </a:lnTo>
                  <a:lnTo>
                    <a:pt x="382" y="1488"/>
                  </a:lnTo>
                  <a:lnTo>
                    <a:pt x="380" y="1488"/>
                  </a:lnTo>
                  <a:lnTo>
                    <a:pt x="378" y="1488"/>
                  </a:lnTo>
                  <a:lnTo>
                    <a:pt x="376" y="1488"/>
                  </a:lnTo>
                  <a:lnTo>
                    <a:pt x="374" y="1488"/>
                  </a:lnTo>
                  <a:lnTo>
                    <a:pt x="372" y="1486"/>
                  </a:lnTo>
                  <a:lnTo>
                    <a:pt x="371" y="1486"/>
                  </a:lnTo>
                  <a:lnTo>
                    <a:pt x="371" y="1484"/>
                  </a:lnTo>
                  <a:lnTo>
                    <a:pt x="369" y="1484"/>
                  </a:lnTo>
                  <a:lnTo>
                    <a:pt x="369" y="1486"/>
                  </a:lnTo>
                  <a:lnTo>
                    <a:pt x="367" y="1486"/>
                  </a:lnTo>
                  <a:lnTo>
                    <a:pt x="365" y="1486"/>
                  </a:lnTo>
                  <a:lnTo>
                    <a:pt x="365" y="1484"/>
                  </a:lnTo>
                  <a:lnTo>
                    <a:pt x="363" y="1484"/>
                  </a:lnTo>
                  <a:lnTo>
                    <a:pt x="361" y="1484"/>
                  </a:lnTo>
                  <a:lnTo>
                    <a:pt x="359" y="1482"/>
                  </a:lnTo>
                  <a:lnTo>
                    <a:pt x="357" y="1482"/>
                  </a:lnTo>
                  <a:lnTo>
                    <a:pt x="355" y="1482"/>
                  </a:lnTo>
                  <a:lnTo>
                    <a:pt x="353" y="1480"/>
                  </a:lnTo>
                  <a:lnTo>
                    <a:pt x="351" y="1480"/>
                  </a:lnTo>
                  <a:lnTo>
                    <a:pt x="349" y="1480"/>
                  </a:lnTo>
                  <a:lnTo>
                    <a:pt x="347" y="1480"/>
                  </a:lnTo>
                  <a:lnTo>
                    <a:pt x="347" y="1478"/>
                  </a:lnTo>
                  <a:lnTo>
                    <a:pt x="345" y="1478"/>
                  </a:lnTo>
                  <a:lnTo>
                    <a:pt x="345" y="1476"/>
                  </a:lnTo>
                  <a:lnTo>
                    <a:pt x="343" y="1476"/>
                  </a:lnTo>
                  <a:lnTo>
                    <a:pt x="343" y="1474"/>
                  </a:lnTo>
                  <a:lnTo>
                    <a:pt x="341" y="1474"/>
                  </a:lnTo>
                  <a:lnTo>
                    <a:pt x="339" y="1474"/>
                  </a:lnTo>
                  <a:lnTo>
                    <a:pt x="339" y="1476"/>
                  </a:lnTo>
                  <a:lnTo>
                    <a:pt x="339" y="1474"/>
                  </a:lnTo>
                  <a:lnTo>
                    <a:pt x="337" y="1474"/>
                  </a:lnTo>
                  <a:lnTo>
                    <a:pt x="335" y="1472"/>
                  </a:lnTo>
                  <a:lnTo>
                    <a:pt x="333" y="1474"/>
                  </a:lnTo>
                  <a:lnTo>
                    <a:pt x="331" y="1474"/>
                  </a:lnTo>
                  <a:lnTo>
                    <a:pt x="329" y="1474"/>
                  </a:lnTo>
                  <a:lnTo>
                    <a:pt x="329" y="1472"/>
                  </a:lnTo>
                  <a:lnTo>
                    <a:pt x="327" y="1472"/>
                  </a:lnTo>
                  <a:lnTo>
                    <a:pt x="325" y="1472"/>
                  </a:lnTo>
                  <a:lnTo>
                    <a:pt x="323" y="1472"/>
                  </a:lnTo>
                  <a:lnTo>
                    <a:pt x="323" y="1470"/>
                  </a:lnTo>
                  <a:lnTo>
                    <a:pt x="321" y="1470"/>
                  </a:lnTo>
                  <a:lnTo>
                    <a:pt x="321" y="1468"/>
                  </a:lnTo>
                  <a:lnTo>
                    <a:pt x="319" y="1468"/>
                  </a:lnTo>
                  <a:lnTo>
                    <a:pt x="319" y="1466"/>
                  </a:lnTo>
                  <a:lnTo>
                    <a:pt x="319" y="1465"/>
                  </a:lnTo>
                  <a:lnTo>
                    <a:pt x="317" y="1465"/>
                  </a:lnTo>
                  <a:lnTo>
                    <a:pt x="315" y="1465"/>
                  </a:lnTo>
                  <a:lnTo>
                    <a:pt x="315" y="1463"/>
                  </a:lnTo>
                  <a:lnTo>
                    <a:pt x="315" y="1461"/>
                  </a:lnTo>
                  <a:lnTo>
                    <a:pt x="313" y="1461"/>
                  </a:lnTo>
                  <a:lnTo>
                    <a:pt x="313" y="1459"/>
                  </a:lnTo>
                  <a:lnTo>
                    <a:pt x="315" y="1459"/>
                  </a:lnTo>
                  <a:lnTo>
                    <a:pt x="315" y="1457"/>
                  </a:lnTo>
                  <a:lnTo>
                    <a:pt x="317" y="1457"/>
                  </a:lnTo>
                  <a:lnTo>
                    <a:pt x="315" y="1457"/>
                  </a:lnTo>
                  <a:lnTo>
                    <a:pt x="315" y="1455"/>
                  </a:lnTo>
                  <a:lnTo>
                    <a:pt x="313" y="1455"/>
                  </a:lnTo>
                  <a:lnTo>
                    <a:pt x="311" y="1455"/>
                  </a:lnTo>
                  <a:lnTo>
                    <a:pt x="309" y="1455"/>
                  </a:lnTo>
                  <a:lnTo>
                    <a:pt x="309" y="1457"/>
                  </a:lnTo>
                  <a:lnTo>
                    <a:pt x="307" y="1457"/>
                  </a:lnTo>
                  <a:lnTo>
                    <a:pt x="307" y="1455"/>
                  </a:lnTo>
                  <a:lnTo>
                    <a:pt x="305" y="1455"/>
                  </a:lnTo>
                  <a:lnTo>
                    <a:pt x="303" y="1455"/>
                  </a:lnTo>
                  <a:lnTo>
                    <a:pt x="303" y="1453"/>
                  </a:lnTo>
                  <a:lnTo>
                    <a:pt x="302" y="1453"/>
                  </a:lnTo>
                  <a:lnTo>
                    <a:pt x="302" y="1451"/>
                  </a:lnTo>
                  <a:lnTo>
                    <a:pt x="300" y="1451"/>
                  </a:lnTo>
                  <a:lnTo>
                    <a:pt x="300" y="1449"/>
                  </a:lnTo>
                  <a:lnTo>
                    <a:pt x="298" y="1449"/>
                  </a:lnTo>
                  <a:lnTo>
                    <a:pt x="296" y="1449"/>
                  </a:lnTo>
                  <a:lnTo>
                    <a:pt x="298" y="1449"/>
                  </a:lnTo>
                  <a:lnTo>
                    <a:pt x="298" y="1447"/>
                  </a:lnTo>
                  <a:lnTo>
                    <a:pt x="296" y="1447"/>
                  </a:lnTo>
                  <a:lnTo>
                    <a:pt x="294" y="1447"/>
                  </a:lnTo>
                  <a:lnTo>
                    <a:pt x="294" y="1445"/>
                  </a:lnTo>
                  <a:lnTo>
                    <a:pt x="292" y="1445"/>
                  </a:lnTo>
                  <a:lnTo>
                    <a:pt x="292" y="1443"/>
                  </a:lnTo>
                  <a:lnTo>
                    <a:pt x="290" y="1443"/>
                  </a:lnTo>
                  <a:lnTo>
                    <a:pt x="290" y="1441"/>
                  </a:lnTo>
                  <a:lnTo>
                    <a:pt x="290" y="1439"/>
                  </a:lnTo>
                  <a:lnTo>
                    <a:pt x="288" y="1439"/>
                  </a:lnTo>
                  <a:lnTo>
                    <a:pt x="286" y="1439"/>
                  </a:lnTo>
                  <a:lnTo>
                    <a:pt x="286" y="1437"/>
                  </a:lnTo>
                  <a:lnTo>
                    <a:pt x="286" y="1435"/>
                  </a:lnTo>
                  <a:lnTo>
                    <a:pt x="284" y="1435"/>
                  </a:lnTo>
                  <a:lnTo>
                    <a:pt x="284" y="1433"/>
                  </a:lnTo>
                  <a:lnTo>
                    <a:pt x="284" y="1435"/>
                  </a:lnTo>
                  <a:lnTo>
                    <a:pt x="282" y="1435"/>
                  </a:lnTo>
                  <a:lnTo>
                    <a:pt x="280" y="1435"/>
                  </a:lnTo>
                  <a:lnTo>
                    <a:pt x="278" y="1435"/>
                  </a:lnTo>
                  <a:lnTo>
                    <a:pt x="278" y="1433"/>
                  </a:lnTo>
                  <a:lnTo>
                    <a:pt x="276" y="1433"/>
                  </a:lnTo>
                  <a:lnTo>
                    <a:pt x="276" y="1431"/>
                  </a:lnTo>
                  <a:lnTo>
                    <a:pt x="274" y="1431"/>
                  </a:lnTo>
                  <a:lnTo>
                    <a:pt x="274" y="1429"/>
                  </a:lnTo>
                  <a:lnTo>
                    <a:pt x="272" y="1429"/>
                  </a:lnTo>
                  <a:lnTo>
                    <a:pt x="270" y="1429"/>
                  </a:lnTo>
                  <a:lnTo>
                    <a:pt x="270" y="1427"/>
                  </a:lnTo>
                  <a:lnTo>
                    <a:pt x="268" y="1427"/>
                  </a:lnTo>
                  <a:lnTo>
                    <a:pt x="268" y="1425"/>
                  </a:lnTo>
                  <a:lnTo>
                    <a:pt x="268" y="1423"/>
                  </a:lnTo>
                  <a:lnTo>
                    <a:pt x="266" y="1421"/>
                  </a:lnTo>
                  <a:lnTo>
                    <a:pt x="264" y="1421"/>
                  </a:lnTo>
                  <a:lnTo>
                    <a:pt x="262" y="1421"/>
                  </a:lnTo>
                  <a:lnTo>
                    <a:pt x="260" y="1421"/>
                  </a:lnTo>
                  <a:lnTo>
                    <a:pt x="260" y="1419"/>
                  </a:lnTo>
                  <a:lnTo>
                    <a:pt x="260" y="1417"/>
                  </a:lnTo>
                  <a:lnTo>
                    <a:pt x="258" y="1417"/>
                  </a:lnTo>
                  <a:lnTo>
                    <a:pt x="258" y="1415"/>
                  </a:lnTo>
                  <a:lnTo>
                    <a:pt x="258" y="1413"/>
                  </a:lnTo>
                  <a:lnTo>
                    <a:pt x="258" y="1411"/>
                  </a:lnTo>
                  <a:lnTo>
                    <a:pt x="258" y="1409"/>
                  </a:lnTo>
                  <a:lnTo>
                    <a:pt x="256" y="1409"/>
                  </a:lnTo>
                  <a:lnTo>
                    <a:pt x="256" y="1411"/>
                  </a:lnTo>
                  <a:lnTo>
                    <a:pt x="254" y="1411"/>
                  </a:lnTo>
                  <a:lnTo>
                    <a:pt x="254" y="1409"/>
                  </a:lnTo>
                  <a:lnTo>
                    <a:pt x="252" y="1407"/>
                  </a:lnTo>
                  <a:lnTo>
                    <a:pt x="250" y="1407"/>
                  </a:lnTo>
                  <a:lnTo>
                    <a:pt x="248" y="1407"/>
                  </a:lnTo>
                  <a:lnTo>
                    <a:pt x="248" y="1405"/>
                  </a:lnTo>
                  <a:lnTo>
                    <a:pt x="246" y="1405"/>
                  </a:lnTo>
                  <a:lnTo>
                    <a:pt x="244" y="1405"/>
                  </a:lnTo>
                  <a:lnTo>
                    <a:pt x="242" y="1405"/>
                  </a:lnTo>
                  <a:lnTo>
                    <a:pt x="240" y="1405"/>
                  </a:lnTo>
                  <a:lnTo>
                    <a:pt x="240" y="1407"/>
                  </a:lnTo>
                  <a:lnTo>
                    <a:pt x="240" y="1409"/>
                  </a:lnTo>
                  <a:lnTo>
                    <a:pt x="240" y="1411"/>
                  </a:lnTo>
                  <a:lnTo>
                    <a:pt x="238" y="1411"/>
                  </a:lnTo>
                  <a:lnTo>
                    <a:pt x="236" y="1411"/>
                  </a:lnTo>
                  <a:lnTo>
                    <a:pt x="234" y="1411"/>
                  </a:lnTo>
                  <a:lnTo>
                    <a:pt x="234" y="1409"/>
                  </a:lnTo>
                  <a:lnTo>
                    <a:pt x="234" y="1407"/>
                  </a:lnTo>
                  <a:lnTo>
                    <a:pt x="233" y="1407"/>
                  </a:lnTo>
                  <a:lnTo>
                    <a:pt x="233" y="1405"/>
                  </a:lnTo>
                  <a:lnTo>
                    <a:pt x="231" y="1405"/>
                  </a:lnTo>
                  <a:lnTo>
                    <a:pt x="229" y="1405"/>
                  </a:lnTo>
                  <a:lnTo>
                    <a:pt x="227" y="1407"/>
                  </a:lnTo>
                  <a:lnTo>
                    <a:pt x="225" y="1407"/>
                  </a:lnTo>
                  <a:lnTo>
                    <a:pt x="227" y="1405"/>
                  </a:lnTo>
                  <a:lnTo>
                    <a:pt x="227" y="1403"/>
                  </a:lnTo>
                  <a:lnTo>
                    <a:pt x="227" y="1401"/>
                  </a:lnTo>
                  <a:lnTo>
                    <a:pt x="225" y="1401"/>
                  </a:lnTo>
                  <a:lnTo>
                    <a:pt x="225" y="1399"/>
                  </a:lnTo>
                  <a:lnTo>
                    <a:pt x="225" y="1398"/>
                  </a:lnTo>
                  <a:lnTo>
                    <a:pt x="227" y="1398"/>
                  </a:lnTo>
                  <a:lnTo>
                    <a:pt x="227" y="1396"/>
                  </a:lnTo>
                  <a:lnTo>
                    <a:pt x="229" y="1396"/>
                  </a:lnTo>
                  <a:lnTo>
                    <a:pt x="227" y="1396"/>
                  </a:lnTo>
                  <a:lnTo>
                    <a:pt x="227" y="1394"/>
                  </a:lnTo>
                  <a:lnTo>
                    <a:pt x="227" y="1392"/>
                  </a:lnTo>
                  <a:lnTo>
                    <a:pt x="227" y="1390"/>
                  </a:lnTo>
                  <a:lnTo>
                    <a:pt x="227" y="1388"/>
                  </a:lnTo>
                  <a:lnTo>
                    <a:pt x="225" y="1388"/>
                  </a:lnTo>
                  <a:lnTo>
                    <a:pt x="225" y="1386"/>
                  </a:lnTo>
                  <a:lnTo>
                    <a:pt x="227" y="1386"/>
                  </a:lnTo>
                  <a:lnTo>
                    <a:pt x="225" y="1384"/>
                  </a:lnTo>
                  <a:lnTo>
                    <a:pt x="227" y="1384"/>
                  </a:lnTo>
                  <a:lnTo>
                    <a:pt x="227" y="1382"/>
                  </a:lnTo>
                  <a:lnTo>
                    <a:pt x="229" y="1382"/>
                  </a:lnTo>
                  <a:lnTo>
                    <a:pt x="231" y="1382"/>
                  </a:lnTo>
                  <a:lnTo>
                    <a:pt x="231" y="1380"/>
                  </a:lnTo>
                  <a:lnTo>
                    <a:pt x="233" y="1380"/>
                  </a:lnTo>
                  <a:lnTo>
                    <a:pt x="233" y="1378"/>
                  </a:lnTo>
                  <a:lnTo>
                    <a:pt x="234" y="1378"/>
                  </a:lnTo>
                  <a:lnTo>
                    <a:pt x="236" y="1378"/>
                  </a:lnTo>
                  <a:lnTo>
                    <a:pt x="238" y="1378"/>
                  </a:lnTo>
                  <a:lnTo>
                    <a:pt x="238" y="1376"/>
                  </a:lnTo>
                  <a:lnTo>
                    <a:pt x="238" y="1374"/>
                  </a:lnTo>
                  <a:lnTo>
                    <a:pt x="236" y="1374"/>
                  </a:lnTo>
                  <a:lnTo>
                    <a:pt x="236" y="1372"/>
                  </a:lnTo>
                  <a:lnTo>
                    <a:pt x="234" y="1372"/>
                  </a:lnTo>
                  <a:lnTo>
                    <a:pt x="233" y="1372"/>
                  </a:lnTo>
                  <a:lnTo>
                    <a:pt x="231" y="1372"/>
                  </a:lnTo>
                  <a:lnTo>
                    <a:pt x="231" y="1370"/>
                  </a:lnTo>
                  <a:lnTo>
                    <a:pt x="229" y="1370"/>
                  </a:lnTo>
                  <a:lnTo>
                    <a:pt x="227" y="1370"/>
                  </a:lnTo>
                  <a:lnTo>
                    <a:pt x="225" y="1370"/>
                  </a:lnTo>
                  <a:lnTo>
                    <a:pt x="225" y="1368"/>
                  </a:lnTo>
                  <a:lnTo>
                    <a:pt x="223" y="1368"/>
                  </a:lnTo>
                  <a:lnTo>
                    <a:pt x="223" y="1366"/>
                  </a:lnTo>
                  <a:lnTo>
                    <a:pt x="223" y="1364"/>
                  </a:lnTo>
                  <a:lnTo>
                    <a:pt x="223" y="1362"/>
                  </a:lnTo>
                  <a:lnTo>
                    <a:pt x="221" y="1362"/>
                  </a:lnTo>
                  <a:lnTo>
                    <a:pt x="221" y="1360"/>
                  </a:lnTo>
                  <a:lnTo>
                    <a:pt x="221" y="1358"/>
                  </a:lnTo>
                  <a:lnTo>
                    <a:pt x="223" y="1358"/>
                  </a:lnTo>
                  <a:lnTo>
                    <a:pt x="223" y="1356"/>
                  </a:lnTo>
                  <a:lnTo>
                    <a:pt x="223" y="1354"/>
                  </a:lnTo>
                  <a:lnTo>
                    <a:pt x="221" y="1354"/>
                  </a:lnTo>
                  <a:lnTo>
                    <a:pt x="223" y="1352"/>
                  </a:lnTo>
                  <a:lnTo>
                    <a:pt x="223" y="1350"/>
                  </a:lnTo>
                  <a:lnTo>
                    <a:pt x="223" y="1348"/>
                  </a:lnTo>
                  <a:lnTo>
                    <a:pt x="221" y="1348"/>
                  </a:lnTo>
                  <a:lnTo>
                    <a:pt x="221" y="1346"/>
                  </a:lnTo>
                  <a:lnTo>
                    <a:pt x="219" y="1346"/>
                  </a:lnTo>
                  <a:lnTo>
                    <a:pt x="219" y="1344"/>
                  </a:lnTo>
                  <a:lnTo>
                    <a:pt x="217" y="1344"/>
                  </a:lnTo>
                  <a:lnTo>
                    <a:pt x="217" y="1342"/>
                  </a:lnTo>
                  <a:lnTo>
                    <a:pt x="215" y="1342"/>
                  </a:lnTo>
                  <a:lnTo>
                    <a:pt x="215" y="1340"/>
                  </a:lnTo>
                  <a:lnTo>
                    <a:pt x="213" y="1340"/>
                  </a:lnTo>
                  <a:lnTo>
                    <a:pt x="211" y="1340"/>
                  </a:lnTo>
                  <a:lnTo>
                    <a:pt x="209" y="1340"/>
                  </a:lnTo>
                  <a:lnTo>
                    <a:pt x="207" y="1340"/>
                  </a:lnTo>
                  <a:lnTo>
                    <a:pt x="207" y="1342"/>
                  </a:lnTo>
                  <a:lnTo>
                    <a:pt x="205" y="1342"/>
                  </a:lnTo>
                  <a:lnTo>
                    <a:pt x="205" y="1340"/>
                  </a:lnTo>
                  <a:lnTo>
                    <a:pt x="203" y="1340"/>
                  </a:lnTo>
                  <a:lnTo>
                    <a:pt x="203" y="1342"/>
                  </a:lnTo>
                  <a:lnTo>
                    <a:pt x="201" y="1340"/>
                  </a:lnTo>
                  <a:lnTo>
                    <a:pt x="201" y="1338"/>
                  </a:lnTo>
                  <a:lnTo>
                    <a:pt x="199" y="1338"/>
                  </a:lnTo>
                  <a:lnTo>
                    <a:pt x="197" y="1338"/>
                  </a:lnTo>
                  <a:lnTo>
                    <a:pt x="195" y="1338"/>
                  </a:lnTo>
                  <a:lnTo>
                    <a:pt x="195" y="1336"/>
                  </a:lnTo>
                  <a:lnTo>
                    <a:pt x="195" y="1338"/>
                  </a:lnTo>
                  <a:lnTo>
                    <a:pt x="193" y="1338"/>
                  </a:lnTo>
                  <a:lnTo>
                    <a:pt x="193" y="1340"/>
                  </a:lnTo>
                  <a:lnTo>
                    <a:pt x="191" y="1340"/>
                  </a:lnTo>
                  <a:lnTo>
                    <a:pt x="189" y="1340"/>
                  </a:lnTo>
                  <a:lnTo>
                    <a:pt x="187" y="1340"/>
                  </a:lnTo>
                  <a:lnTo>
                    <a:pt x="187" y="1338"/>
                  </a:lnTo>
                  <a:lnTo>
                    <a:pt x="185" y="1338"/>
                  </a:lnTo>
                  <a:lnTo>
                    <a:pt x="185" y="1340"/>
                  </a:lnTo>
                  <a:lnTo>
                    <a:pt x="185" y="1338"/>
                  </a:lnTo>
                  <a:lnTo>
                    <a:pt x="183" y="1338"/>
                  </a:lnTo>
                  <a:lnTo>
                    <a:pt x="181" y="1338"/>
                  </a:lnTo>
                  <a:lnTo>
                    <a:pt x="181" y="1336"/>
                  </a:lnTo>
                  <a:lnTo>
                    <a:pt x="179" y="1336"/>
                  </a:lnTo>
                  <a:lnTo>
                    <a:pt x="181" y="1334"/>
                  </a:lnTo>
                  <a:lnTo>
                    <a:pt x="181" y="1332"/>
                  </a:lnTo>
                  <a:lnTo>
                    <a:pt x="179" y="1332"/>
                  </a:lnTo>
                  <a:lnTo>
                    <a:pt x="179" y="1331"/>
                  </a:lnTo>
                  <a:lnTo>
                    <a:pt x="177" y="1331"/>
                  </a:lnTo>
                  <a:lnTo>
                    <a:pt x="175" y="1329"/>
                  </a:lnTo>
                  <a:lnTo>
                    <a:pt x="173" y="1329"/>
                  </a:lnTo>
                  <a:lnTo>
                    <a:pt x="173" y="1331"/>
                  </a:lnTo>
                  <a:lnTo>
                    <a:pt x="173" y="1332"/>
                  </a:lnTo>
                  <a:lnTo>
                    <a:pt x="173" y="1334"/>
                  </a:lnTo>
                  <a:lnTo>
                    <a:pt x="171" y="1334"/>
                  </a:lnTo>
                  <a:lnTo>
                    <a:pt x="173" y="1336"/>
                  </a:lnTo>
                  <a:lnTo>
                    <a:pt x="171" y="1336"/>
                  </a:lnTo>
                  <a:lnTo>
                    <a:pt x="171" y="1338"/>
                  </a:lnTo>
                  <a:lnTo>
                    <a:pt x="171" y="1340"/>
                  </a:lnTo>
                  <a:lnTo>
                    <a:pt x="171" y="1342"/>
                  </a:lnTo>
                  <a:lnTo>
                    <a:pt x="171" y="1344"/>
                  </a:lnTo>
                  <a:lnTo>
                    <a:pt x="169" y="1346"/>
                  </a:lnTo>
                  <a:lnTo>
                    <a:pt x="169" y="1348"/>
                  </a:lnTo>
                  <a:lnTo>
                    <a:pt x="167" y="1348"/>
                  </a:lnTo>
                  <a:lnTo>
                    <a:pt x="165" y="1348"/>
                  </a:lnTo>
                  <a:lnTo>
                    <a:pt x="165" y="1350"/>
                  </a:lnTo>
                  <a:lnTo>
                    <a:pt x="164" y="1350"/>
                  </a:lnTo>
                  <a:lnTo>
                    <a:pt x="164" y="1352"/>
                  </a:lnTo>
                  <a:lnTo>
                    <a:pt x="162" y="1352"/>
                  </a:lnTo>
                  <a:lnTo>
                    <a:pt x="160" y="1352"/>
                  </a:lnTo>
                  <a:lnTo>
                    <a:pt x="160" y="1350"/>
                  </a:lnTo>
                  <a:lnTo>
                    <a:pt x="160" y="1348"/>
                  </a:lnTo>
                  <a:lnTo>
                    <a:pt x="160" y="1346"/>
                  </a:lnTo>
                  <a:lnTo>
                    <a:pt x="158" y="1346"/>
                  </a:lnTo>
                  <a:lnTo>
                    <a:pt x="158" y="1344"/>
                  </a:lnTo>
                  <a:lnTo>
                    <a:pt x="160" y="1344"/>
                  </a:lnTo>
                  <a:lnTo>
                    <a:pt x="158" y="1342"/>
                  </a:lnTo>
                  <a:lnTo>
                    <a:pt x="156" y="1342"/>
                  </a:lnTo>
                  <a:lnTo>
                    <a:pt x="156" y="1340"/>
                  </a:lnTo>
                  <a:lnTo>
                    <a:pt x="154" y="1340"/>
                  </a:lnTo>
                  <a:lnTo>
                    <a:pt x="154" y="1338"/>
                  </a:lnTo>
                  <a:lnTo>
                    <a:pt x="152" y="1338"/>
                  </a:lnTo>
                  <a:lnTo>
                    <a:pt x="152" y="1340"/>
                  </a:lnTo>
                  <a:lnTo>
                    <a:pt x="152" y="1342"/>
                  </a:lnTo>
                  <a:lnTo>
                    <a:pt x="150" y="1342"/>
                  </a:lnTo>
                  <a:lnTo>
                    <a:pt x="150" y="1344"/>
                  </a:lnTo>
                  <a:lnTo>
                    <a:pt x="148" y="1344"/>
                  </a:lnTo>
                  <a:lnTo>
                    <a:pt x="148" y="1346"/>
                  </a:lnTo>
                  <a:lnTo>
                    <a:pt x="146" y="1346"/>
                  </a:lnTo>
                  <a:lnTo>
                    <a:pt x="146" y="1348"/>
                  </a:lnTo>
                  <a:lnTo>
                    <a:pt x="144" y="1348"/>
                  </a:lnTo>
                  <a:lnTo>
                    <a:pt x="142" y="1348"/>
                  </a:lnTo>
                  <a:lnTo>
                    <a:pt x="142" y="1346"/>
                  </a:lnTo>
                  <a:lnTo>
                    <a:pt x="140" y="1346"/>
                  </a:lnTo>
                  <a:lnTo>
                    <a:pt x="140" y="1344"/>
                  </a:lnTo>
                  <a:lnTo>
                    <a:pt x="138" y="1344"/>
                  </a:lnTo>
                  <a:lnTo>
                    <a:pt x="136" y="1344"/>
                  </a:lnTo>
                  <a:lnTo>
                    <a:pt x="134" y="1344"/>
                  </a:lnTo>
                  <a:lnTo>
                    <a:pt x="132" y="1344"/>
                  </a:lnTo>
                  <a:lnTo>
                    <a:pt x="130" y="1344"/>
                  </a:lnTo>
                  <a:lnTo>
                    <a:pt x="128" y="1344"/>
                  </a:lnTo>
                  <a:lnTo>
                    <a:pt x="128" y="1342"/>
                  </a:lnTo>
                  <a:lnTo>
                    <a:pt x="128" y="1340"/>
                  </a:lnTo>
                  <a:lnTo>
                    <a:pt x="128" y="1338"/>
                  </a:lnTo>
                  <a:lnTo>
                    <a:pt x="128" y="1340"/>
                  </a:lnTo>
                  <a:lnTo>
                    <a:pt x="126" y="1338"/>
                  </a:lnTo>
                  <a:lnTo>
                    <a:pt x="126" y="1340"/>
                  </a:lnTo>
                  <a:lnTo>
                    <a:pt x="124" y="1340"/>
                  </a:lnTo>
                  <a:lnTo>
                    <a:pt x="124" y="1342"/>
                  </a:lnTo>
                  <a:lnTo>
                    <a:pt x="122" y="1342"/>
                  </a:lnTo>
                  <a:lnTo>
                    <a:pt x="120" y="1342"/>
                  </a:lnTo>
                  <a:lnTo>
                    <a:pt x="120" y="1340"/>
                  </a:lnTo>
                  <a:lnTo>
                    <a:pt x="118" y="1340"/>
                  </a:lnTo>
                  <a:lnTo>
                    <a:pt x="116" y="1340"/>
                  </a:lnTo>
                  <a:lnTo>
                    <a:pt x="116" y="1342"/>
                  </a:lnTo>
                  <a:lnTo>
                    <a:pt x="116" y="1344"/>
                  </a:lnTo>
                  <a:lnTo>
                    <a:pt x="116" y="1346"/>
                  </a:lnTo>
                  <a:lnTo>
                    <a:pt x="114" y="1346"/>
                  </a:lnTo>
                  <a:lnTo>
                    <a:pt x="112" y="1348"/>
                  </a:lnTo>
                  <a:lnTo>
                    <a:pt x="110" y="1348"/>
                  </a:lnTo>
                  <a:lnTo>
                    <a:pt x="108" y="1348"/>
                  </a:lnTo>
                  <a:lnTo>
                    <a:pt x="106" y="1348"/>
                  </a:lnTo>
                  <a:lnTo>
                    <a:pt x="104" y="1346"/>
                  </a:lnTo>
                  <a:lnTo>
                    <a:pt x="104" y="1344"/>
                  </a:lnTo>
                  <a:lnTo>
                    <a:pt x="104" y="1342"/>
                  </a:lnTo>
                  <a:lnTo>
                    <a:pt x="104" y="1340"/>
                  </a:lnTo>
                  <a:lnTo>
                    <a:pt x="102" y="1340"/>
                  </a:lnTo>
                  <a:lnTo>
                    <a:pt x="104" y="1340"/>
                  </a:lnTo>
                  <a:lnTo>
                    <a:pt x="102" y="1340"/>
                  </a:lnTo>
                  <a:lnTo>
                    <a:pt x="102" y="1338"/>
                  </a:lnTo>
                  <a:lnTo>
                    <a:pt x="102" y="1336"/>
                  </a:lnTo>
                  <a:lnTo>
                    <a:pt x="104" y="1334"/>
                  </a:lnTo>
                  <a:lnTo>
                    <a:pt x="104" y="1332"/>
                  </a:lnTo>
                  <a:lnTo>
                    <a:pt x="104" y="1331"/>
                  </a:lnTo>
                  <a:lnTo>
                    <a:pt x="104" y="1329"/>
                  </a:lnTo>
                  <a:lnTo>
                    <a:pt x="104" y="1327"/>
                  </a:lnTo>
                  <a:lnTo>
                    <a:pt x="104" y="1325"/>
                  </a:lnTo>
                  <a:lnTo>
                    <a:pt x="104" y="1323"/>
                  </a:lnTo>
                  <a:lnTo>
                    <a:pt x="106" y="1323"/>
                  </a:lnTo>
                  <a:lnTo>
                    <a:pt x="106" y="1321"/>
                  </a:lnTo>
                  <a:lnTo>
                    <a:pt x="106" y="1319"/>
                  </a:lnTo>
                  <a:lnTo>
                    <a:pt x="108" y="1319"/>
                  </a:lnTo>
                  <a:lnTo>
                    <a:pt x="108" y="1317"/>
                  </a:lnTo>
                  <a:lnTo>
                    <a:pt x="110" y="1317"/>
                  </a:lnTo>
                  <a:lnTo>
                    <a:pt x="108" y="1317"/>
                  </a:lnTo>
                  <a:lnTo>
                    <a:pt x="108" y="1315"/>
                  </a:lnTo>
                  <a:lnTo>
                    <a:pt x="106" y="1315"/>
                  </a:lnTo>
                  <a:lnTo>
                    <a:pt x="106" y="1313"/>
                  </a:lnTo>
                  <a:lnTo>
                    <a:pt x="106" y="1311"/>
                  </a:lnTo>
                  <a:lnTo>
                    <a:pt x="106" y="1309"/>
                  </a:lnTo>
                  <a:lnTo>
                    <a:pt x="104" y="1309"/>
                  </a:lnTo>
                  <a:lnTo>
                    <a:pt x="106" y="1307"/>
                  </a:lnTo>
                  <a:lnTo>
                    <a:pt x="104" y="1305"/>
                  </a:lnTo>
                  <a:lnTo>
                    <a:pt x="104" y="1303"/>
                  </a:lnTo>
                  <a:lnTo>
                    <a:pt x="102" y="1303"/>
                  </a:lnTo>
                  <a:lnTo>
                    <a:pt x="102" y="1301"/>
                  </a:lnTo>
                  <a:lnTo>
                    <a:pt x="100" y="1301"/>
                  </a:lnTo>
                  <a:lnTo>
                    <a:pt x="100" y="1299"/>
                  </a:lnTo>
                  <a:lnTo>
                    <a:pt x="98" y="1299"/>
                  </a:lnTo>
                  <a:lnTo>
                    <a:pt x="98" y="1297"/>
                  </a:lnTo>
                  <a:lnTo>
                    <a:pt x="98" y="1295"/>
                  </a:lnTo>
                  <a:lnTo>
                    <a:pt x="96" y="1295"/>
                  </a:lnTo>
                  <a:lnTo>
                    <a:pt x="96" y="1293"/>
                  </a:lnTo>
                  <a:lnTo>
                    <a:pt x="95" y="1291"/>
                  </a:lnTo>
                  <a:lnTo>
                    <a:pt x="93" y="1291"/>
                  </a:lnTo>
                  <a:lnTo>
                    <a:pt x="91" y="1291"/>
                  </a:lnTo>
                  <a:lnTo>
                    <a:pt x="89" y="1291"/>
                  </a:lnTo>
                  <a:lnTo>
                    <a:pt x="89" y="1293"/>
                  </a:lnTo>
                  <a:lnTo>
                    <a:pt x="87" y="1293"/>
                  </a:lnTo>
                  <a:lnTo>
                    <a:pt x="85" y="1293"/>
                  </a:lnTo>
                  <a:lnTo>
                    <a:pt x="83" y="1291"/>
                  </a:lnTo>
                  <a:lnTo>
                    <a:pt x="81" y="1291"/>
                  </a:lnTo>
                  <a:lnTo>
                    <a:pt x="79" y="1291"/>
                  </a:lnTo>
                  <a:lnTo>
                    <a:pt x="81" y="1289"/>
                  </a:lnTo>
                  <a:lnTo>
                    <a:pt x="79" y="1289"/>
                  </a:lnTo>
                  <a:lnTo>
                    <a:pt x="77" y="1287"/>
                  </a:lnTo>
                  <a:lnTo>
                    <a:pt x="77" y="1285"/>
                  </a:lnTo>
                  <a:lnTo>
                    <a:pt x="77" y="1283"/>
                  </a:lnTo>
                  <a:lnTo>
                    <a:pt x="77" y="1281"/>
                  </a:lnTo>
                  <a:lnTo>
                    <a:pt x="75" y="1281"/>
                  </a:lnTo>
                  <a:lnTo>
                    <a:pt x="75" y="1279"/>
                  </a:lnTo>
                  <a:lnTo>
                    <a:pt x="77" y="1279"/>
                  </a:lnTo>
                  <a:lnTo>
                    <a:pt x="77" y="1277"/>
                  </a:lnTo>
                  <a:lnTo>
                    <a:pt x="77" y="1275"/>
                  </a:lnTo>
                  <a:lnTo>
                    <a:pt x="79" y="1275"/>
                  </a:lnTo>
                  <a:lnTo>
                    <a:pt x="81" y="1273"/>
                  </a:lnTo>
                  <a:lnTo>
                    <a:pt x="81" y="1271"/>
                  </a:lnTo>
                  <a:lnTo>
                    <a:pt x="83" y="1271"/>
                  </a:lnTo>
                  <a:lnTo>
                    <a:pt x="83" y="1269"/>
                  </a:lnTo>
                  <a:lnTo>
                    <a:pt x="85" y="1269"/>
                  </a:lnTo>
                  <a:lnTo>
                    <a:pt x="85" y="1267"/>
                  </a:lnTo>
                  <a:lnTo>
                    <a:pt x="85" y="1265"/>
                  </a:lnTo>
                  <a:lnTo>
                    <a:pt x="87" y="1265"/>
                  </a:lnTo>
                  <a:lnTo>
                    <a:pt x="87" y="1264"/>
                  </a:lnTo>
                  <a:lnTo>
                    <a:pt x="89" y="1264"/>
                  </a:lnTo>
                  <a:lnTo>
                    <a:pt x="91" y="1264"/>
                  </a:lnTo>
                  <a:lnTo>
                    <a:pt x="91" y="1265"/>
                  </a:lnTo>
                  <a:lnTo>
                    <a:pt x="93" y="1265"/>
                  </a:lnTo>
                  <a:lnTo>
                    <a:pt x="93" y="1264"/>
                  </a:lnTo>
                  <a:lnTo>
                    <a:pt x="93" y="1262"/>
                  </a:lnTo>
                  <a:lnTo>
                    <a:pt x="93" y="1260"/>
                  </a:lnTo>
                  <a:lnTo>
                    <a:pt x="95" y="1260"/>
                  </a:lnTo>
                  <a:lnTo>
                    <a:pt x="93" y="1260"/>
                  </a:lnTo>
                  <a:lnTo>
                    <a:pt x="95" y="1258"/>
                  </a:lnTo>
                  <a:lnTo>
                    <a:pt x="95" y="1256"/>
                  </a:lnTo>
                  <a:lnTo>
                    <a:pt x="96" y="1254"/>
                  </a:lnTo>
                  <a:lnTo>
                    <a:pt x="96" y="1252"/>
                  </a:lnTo>
                  <a:lnTo>
                    <a:pt x="98" y="1252"/>
                  </a:lnTo>
                  <a:lnTo>
                    <a:pt x="98" y="1250"/>
                  </a:lnTo>
                  <a:lnTo>
                    <a:pt x="100" y="1250"/>
                  </a:lnTo>
                  <a:lnTo>
                    <a:pt x="100" y="1248"/>
                  </a:lnTo>
                  <a:lnTo>
                    <a:pt x="100" y="1246"/>
                  </a:lnTo>
                  <a:lnTo>
                    <a:pt x="100" y="1244"/>
                  </a:lnTo>
                  <a:lnTo>
                    <a:pt x="100" y="1242"/>
                  </a:lnTo>
                  <a:lnTo>
                    <a:pt x="102" y="1242"/>
                  </a:lnTo>
                  <a:lnTo>
                    <a:pt x="102" y="1240"/>
                  </a:lnTo>
                  <a:lnTo>
                    <a:pt x="104" y="1240"/>
                  </a:lnTo>
                  <a:lnTo>
                    <a:pt x="104" y="1238"/>
                  </a:lnTo>
                  <a:lnTo>
                    <a:pt x="106" y="1238"/>
                  </a:lnTo>
                  <a:lnTo>
                    <a:pt x="106" y="1236"/>
                  </a:lnTo>
                  <a:lnTo>
                    <a:pt x="104" y="1236"/>
                  </a:lnTo>
                  <a:lnTo>
                    <a:pt x="104" y="1234"/>
                  </a:lnTo>
                  <a:lnTo>
                    <a:pt x="104" y="1232"/>
                  </a:lnTo>
                  <a:lnTo>
                    <a:pt x="102" y="1232"/>
                  </a:lnTo>
                  <a:lnTo>
                    <a:pt x="102" y="1230"/>
                  </a:lnTo>
                  <a:lnTo>
                    <a:pt x="100" y="1230"/>
                  </a:lnTo>
                  <a:lnTo>
                    <a:pt x="98" y="1230"/>
                  </a:lnTo>
                  <a:lnTo>
                    <a:pt x="98" y="1228"/>
                  </a:lnTo>
                  <a:lnTo>
                    <a:pt x="96" y="1228"/>
                  </a:lnTo>
                  <a:lnTo>
                    <a:pt x="96" y="1226"/>
                  </a:lnTo>
                  <a:lnTo>
                    <a:pt x="96" y="1224"/>
                  </a:lnTo>
                  <a:lnTo>
                    <a:pt x="95" y="1224"/>
                  </a:lnTo>
                  <a:lnTo>
                    <a:pt x="95" y="1222"/>
                  </a:lnTo>
                  <a:lnTo>
                    <a:pt x="93" y="1222"/>
                  </a:lnTo>
                  <a:lnTo>
                    <a:pt x="91" y="1222"/>
                  </a:lnTo>
                  <a:lnTo>
                    <a:pt x="91" y="1220"/>
                  </a:lnTo>
                  <a:lnTo>
                    <a:pt x="89" y="1220"/>
                  </a:lnTo>
                  <a:lnTo>
                    <a:pt x="87" y="1220"/>
                  </a:lnTo>
                  <a:lnTo>
                    <a:pt x="87" y="1218"/>
                  </a:lnTo>
                  <a:lnTo>
                    <a:pt x="87" y="1216"/>
                  </a:lnTo>
                  <a:lnTo>
                    <a:pt x="87" y="1214"/>
                  </a:lnTo>
                  <a:lnTo>
                    <a:pt x="89" y="1214"/>
                  </a:lnTo>
                  <a:lnTo>
                    <a:pt x="91" y="1212"/>
                  </a:lnTo>
                  <a:lnTo>
                    <a:pt x="93" y="1212"/>
                  </a:lnTo>
                  <a:lnTo>
                    <a:pt x="93" y="1214"/>
                  </a:lnTo>
                  <a:lnTo>
                    <a:pt x="93" y="1212"/>
                  </a:lnTo>
                  <a:lnTo>
                    <a:pt x="95" y="1212"/>
                  </a:lnTo>
                  <a:lnTo>
                    <a:pt x="96" y="1212"/>
                  </a:lnTo>
                  <a:lnTo>
                    <a:pt x="96" y="1210"/>
                  </a:lnTo>
                  <a:lnTo>
                    <a:pt x="98" y="1210"/>
                  </a:lnTo>
                  <a:lnTo>
                    <a:pt x="98" y="1208"/>
                  </a:lnTo>
                  <a:lnTo>
                    <a:pt x="100" y="1208"/>
                  </a:lnTo>
                  <a:lnTo>
                    <a:pt x="100" y="1206"/>
                  </a:lnTo>
                  <a:lnTo>
                    <a:pt x="102" y="1206"/>
                  </a:lnTo>
                  <a:lnTo>
                    <a:pt x="102" y="1204"/>
                  </a:lnTo>
                  <a:lnTo>
                    <a:pt x="104" y="1204"/>
                  </a:lnTo>
                  <a:lnTo>
                    <a:pt x="104" y="1202"/>
                  </a:lnTo>
                  <a:lnTo>
                    <a:pt x="106" y="1202"/>
                  </a:lnTo>
                  <a:lnTo>
                    <a:pt x="108" y="1202"/>
                  </a:lnTo>
                  <a:lnTo>
                    <a:pt x="110" y="1200"/>
                  </a:lnTo>
                  <a:lnTo>
                    <a:pt x="112" y="1200"/>
                  </a:lnTo>
                  <a:lnTo>
                    <a:pt x="114" y="1200"/>
                  </a:lnTo>
                  <a:lnTo>
                    <a:pt x="116" y="1200"/>
                  </a:lnTo>
                  <a:lnTo>
                    <a:pt x="116" y="1198"/>
                  </a:lnTo>
                  <a:lnTo>
                    <a:pt x="118" y="1198"/>
                  </a:lnTo>
                  <a:lnTo>
                    <a:pt x="120" y="1198"/>
                  </a:lnTo>
                  <a:lnTo>
                    <a:pt x="120" y="1197"/>
                  </a:lnTo>
                  <a:lnTo>
                    <a:pt x="120" y="1195"/>
                  </a:lnTo>
                  <a:lnTo>
                    <a:pt x="122" y="1195"/>
                  </a:lnTo>
                  <a:lnTo>
                    <a:pt x="122" y="1193"/>
                  </a:lnTo>
                  <a:lnTo>
                    <a:pt x="122" y="1191"/>
                  </a:lnTo>
                  <a:lnTo>
                    <a:pt x="122" y="1189"/>
                  </a:lnTo>
                  <a:lnTo>
                    <a:pt x="122" y="1187"/>
                  </a:lnTo>
                  <a:lnTo>
                    <a:pt x="124" y="1187"/>
                  </a:lnTo>
                  <a:lnTo>
                    <a:pt x="124" y="1185"/>
                  </a:lnTo>
                  <a:lnTo>
                    <a:pt x="126" y="1185"/>
                  </a:lnTo>
                  <a:lnTo>
                    <a:pt x="126" y="1187"/>
                  </a:lnTo>
                  <a:lnTo>
                    <a:pt x="128" y="1187"/>
                  </a:lnTo>
                  <a:lnTo>
                    <a:pt x="128" y="1185"/>
                  </a:lnTo>
                  <a:lnTo>
                    <a:pt x="126" y="1183"/>
                  </a:lnTo>
                  <a:lnTo>
                    <a:pt x="126" y="1181"/>
                  </a:lnTo>
                  <a:lnTo>
                    <a:pt x="124" y="1181"/>
                  </a:lnTo>
                  <a:lnTo>
                    <a:pt x="124" y="1179"/>
                  </a:lnTo>
                  <a:lnTo>
                    <a:pt x="122" y="1179"/>
                  </a:lnTo>
                  <a:lnTo>
                    <a:pt x="120" y="1179"/>
                  </a:lnTo>
                  <a:lnTo>
                    <a:pt x="118" y="1177"/>
                  </a:lnTo>
                  <a:lnTo>
                    <a:pt x="118" y="1175"/>
                  </a:lnTo>
                  <a:lnTo>
                    <a:pt x="120" y="1175"/>
                  </a:lnTo>
                  <a:lnTo>
                    <a:pt x="120" y="1173"/>
                  </a:lnTo>
                  <a:lnTo>
                    <a:pt x="120" y="1171"/>
                  </a:lnTo>
                  <a:lnTo>
                    <a:pt x="120" y="1169"/>
                  </a:lnTo>
                  <a:lnTo>
                    <a:pt x="120" y="1167"/>
                  </a:lnTo>
                  <a:lnTo>
                    <a:pt x="118" y="1167"/>
                  </a:lnTo>
                  <a:lnTo>
                    <a:pt x="118" y="1165"/>
                  </a:lnTo>
                  <a:lnTo>
                    <a:pt x="120" y="1165"/>
                  </a:lnTo>
                  <a:lnTo>
                    <a:pt x="120" y="1163"/>
                  </a:lnTo>
                  <a:lnTo>
                    <a:pt x="118" y="1163"/>
                  </a:lnTo>
                  <a:lnTo>
                    <a:pt x="118" y="1161"/>
                  </a:lnTo>
                  <a:lnTo>
                    <a:pt x="118" y="1159"/>
                  </a:lnTo>
                  <a:lnTo>
                    <a:pt x="120" y="1159"/>
                  </a:lnTo>
                  <a:lnTo>
                    <a:pt x="122" y="1159"/>
                  </a:lnTo>
                  <a:lnTo>
                    <a:pt x="124" y="1159"/>
                  </a:lnTo>
                  <a:lnTo>
                    <a:pt x="124" y="1161"/>
                  </a:lnTo>
                  <a:lnTo>
                    <a:pt x="126" y="1161"/>
                  </a:lnTo>
                  <a:lnTo>
                    <a:pt x="128" y="1161"/>
                  </a:lnTo>
                  <a:lnTo>
                    <a:pt x="130" y="1161"/>
                  </a:lnTo>
                  <a:lnTo>
                    <a:pt x="130" y="1163"/>
                  </a:lnTo>
                  <a:lnTo>
                    <a:pt x="132" y="1163"/>
                  </a:lnTo>
                  <a:lnTo>
                    <a:pt x="134" y="1163"/>
                  </a:lnTo>
                  <a:lnTo>
                    <a:pt x="134" y="1161"/>
                  </a:lnTo>
                  <a:lnTo>
                    <a:pt x="134" y="1163"/>
                  </a:lnTo>
                  <a:lnTo>
                    <a:pt x="136" y="1163"/>
                  </a:lnTo>
                  <a:lnTo>
                    <a:pt x="136" y="1165"/>
                  </a:lnTo>
                  <a:lnTo>
                    <a:pt x="138" y="1165"/>
                  </a:lnTo>
                  <a:lnTo>
                    <a:pt x="138" y="1163"/>
                  </a:lnTo>
                  <a:lnTo>
                    <a:pt x="138" y="1161"/>
                  </a:lnTo>
                  <a:lnTo>
                    <a:pt x="140" y="1161"/>
                  </a:lnTo>
                  <a:lnTo>
                    <a:pt x="140" y="1159"/>
                  </a:lnTo>
                  <a:lnTo>
                    <a:pt x="140" y="1157"/>
                  </a:lnTo>
                  <a:lnTo>
                    <a:pt x="142" y="1157"/>
                  </a:lnTo>
                  <a:lnTo>
                    <a:pt x="142" y="1155"/>
                  </a:lnTo>
                  <a:lnTo>
                    <a:pt x="142" y="1153"/>
                  </a:lnTo>
                  <a:lnTo>
                    <a:pt x="142" y="1151"/>
                  </a:lnTo>
                  <a:lnTo>
                    <a:pt x="144" y="1151"/>
                  </a:lnTo>
                  <a:lnTo>
                    <a:pt x="146" y="1149"/>
                  </a:lnTo>
                  <a:lnTo>
                    <a:pt x="148" y="1149"/>
                  </a:lnTo>
                  <a:lnTo>
                    <a:pt x="148" y="1147"/>
                  </a:lnTo>
                  <a:lnTo>
                    <a:pt x="148" y="1145"/>
                  </a:lnTo>
                  <a:lnTo>
                    <a:pt x="146" y="1145"/>
                  </a:lnTo>
                  <a:lnTo>
                    <a:pt x="146" y="1143"/>
                  </a:lnTo>
                  <a:lnTo>
                    <a:pt x="148" y="1143"/>
                  </a:lnTo>
                  <a:lnTo>
                    <a:pt x="150" y="1143"/>
                  </a:lnTo>
                  <a:lnTo>
                    <a:pt x="152" y="1143"/>
                  </a:lnTo>
                  <a:lnTo>
                    <a:pt x="152" y="1145"/>
                  </a:lnTo>
                  <a:lnTo>
                    <a:pt x="152" y="1147"/>
                  </a:lnTo>
                  <a:lnTo>
                    <a:pt x="154" y="1147"/>
                  </a:lnTo>
                  <a:lnTo>
                    <a:pt x="154" y="1145"/>
                  </a:lnTo>
                  <a:lnTo>
                    <a:pt x="156" y="1145"/>
                  </a:lnTo>
                  <a:lnTo>
                    <a:pt x="156" y="1143"/>
                  </a:lnTo>
                  <a:lnTo>
                    <a:pt x="156" y="1141"/>
                  </a:lnTo>
                  <a:lnTo>
                    <a:pt x="156" y="1139"/>
                  </a:lnTo>
                  <a:lnTo>
                    <a:pt x="158" y="1139"/>
                  </a:lnTo>
                  <a:lnTo>
                    <a:pt x="158" y="1137"/>
                  </a:lnTo>
                  <a:lnTo>
                    <a:pt x="160" y="1137"/>
                  </a:lnTo>
                  <a:lnTo>
                    <a:pt x="162" y="1137"/>
                  </a:lnTo>
                  <a:lnTo>
                    <a:pt x="162" y="1139"/>
                  </a:lnTo>
                  <a:lnTo>
                    <a:pt x="164" y="1139"/>
                  </a:lnTo>
                  <a:lnTo>
                    <a:pt x="164" y="1141"/>
                  </a:lnTo>
                  <a:lnTo>
                    <a:pt x="165" y="1141"/>
                  </a:lnTo>
                  <a:lnTo>
                    <a:pt x="165" y="1143"/>
                  </a:lnTo>
                  <a:lnTo>
                    <a:pt x="167" y="1145"/>
                  </a:lnTo>
                  <a:lnTo>
                    <a:pt x="167" y="1143"/>
                  </a:lnTo>
                  <a:lnTo>
                    <a:pt x="169" y="1143"/>
                  </a:lnTo>
                  <a:lnTo>
                    <a:pt x="169" y="1141"/>
                  </a:lnTo>
                  <a:lnTo>
                    <a:pt x="171" y="1141"/>
                  </a:lnTo>
                  <a:lnTo>
                    <a:pt x="171" y="1139"/>
                  </a:lnTo>
                  <a:lnTo>
                    <a:pt x="171" y="1137"/>
                  </a:lnTo>
                  <a:lnTo>
                    <a:pt x="171" y="1135"/>
                  </a:lnTo>
                  <a:lnTo>
                    <a:pt x="173" y="1135"/>
                  </a:lnTo>
                  <a:lnTo>
                    <a:pt x="173" y="1133"/>
                  </a:lnTo>
                  <a:lnTo>
                    <a:pt x="175" y="1133"/>
                  </a:lnTo>
                  <a:lnTo>
                    <a:pt x="177" y="1133"/>
                  </a:lnTo>
                  <a:lnTo>
                    <a:pt x="177" y="1135"/>
                  </a:lnTo>
                  <a:lnTo>
                    <a:pt x="175" y="1137"/>
                  </a:lnTo>
                  <a:lnTo>
                    <a:pt x="175" y="1139"/>
                  </a:lnTo>
                  <a:lnTo>
                    <a:pt x="173" y="1139"/>
                  </a:lnTo>
                  <a:lnTo>
                    <a:pt x="173" y="1141"/>
                  </a:lnTo>
                  <a:lnTo>
                    <a:pt x="175" y="1141"/>
                  </a:lnTo>
                  <a:lnTo>
                    <a:pt x="177" y="1141"/>
                  </a:lnTo>
                  <a:lnTo>
                    <a:pt x="179" y="1141"/>
                  </a:lnTo>
                  <a:lnTo>
                    <a:pt x="179" y="1139"/>
                  </a:lnTo>
                  <a:lnTo>
                    <a:pt x="181" y="1139"/>
                  </a:lnTo>
                  <a:lnTo>
                    <a:pt x="181" y="1137"/>
                  </a:lnTo>
                  <a:lnTo>
                    <a:pt x="181" y="1135"/>
                  </a:lnTo>
                  <a:lnTo>
                    <a:pt x="181" y="1133"/>
                  </a:lnTo>
                  <a:lnTo>
                    <a:pt x="183" y="1131"/>
                  </a:lnTo>
                  <a:lnTo>
                    <a:pt x="181" y="1131"/>
                  </a:lnTo>
                  <a:lnTo>
                    <a:pt x="179" y="1131"/>
                  </a:lnTo>
                  <a:lnTo>
                    <a:pt x="179" y="1130"/>
                  </a:lnTo>
                  <a:lnTo>
                    <a:pt x="179" y="1128"/>
                  </a:lnTo>
                  <a:lnTo>
                    <a:pt x="179" y="1126"/>
                  </a:lnTo>
                  <a:lnTo>
                    <a:pt x="181" y="1126"/>
                  </a:lnTo>
                  <a:lnTo>
                    <a:pt x="181" y="1124"/>
                  </a:lnTo>
                  <a:lnTo>
                    <a:pt x="181" y="1122"/>
                  </a:lnTo>
                  <a:lnTo>
                    <a:pt x="179" y="1122"/>
                  </a:lnTo>
                  <a:lnTo>
                    <a:pt x="179" y="1124"/>
                  </a:lnTo>
                  <a:lnTo>
                    <a:pt x="177" y="1124"/>
                  </a:lnTo>
                  <a:lnTo>
                    <a:pt x="177" y="1122"/>
                  </a:lnTo>
                  <a:lnTo>
                    <a:pt x="175" y="1122"/>
                  </a:lnTo>
                  <a:lnTo>
                    <a:pt x="175" y="1120"/>
                  </a:lnTo>
                  <a:lnTo>
                    <a:pt x="173" y="1120"/>
                  </a:lnTo>
                  <a:lnTo>
                    <a:pt x="175" y="1120"/>
                  </a:lnTo>
                  <a:lnTo>
                    <a:pt x="177" y="1120"/>
                  </a:lnTo>
                  <a:lnTo>
                    <a:pt x="177" y="1118"/>
                  </a:lnTo>
                  <a:lnTo>
                    <a:pt x="175" y="1118"/>
                  </a:lnTo>
                  <a:lnTo>
                    <a:pt x="173" y="1118"/>
                  </a:lnTo>
                  <a:lnTo>
                    <a:pt x="173" y="1116"/>
                  </a:lnTo>
                  <a:lnTo>
                    <a:pt x="173" y="1114"/>
                  </a:lnTo>
                  <a:lnTo>
                    <a:pt x="175" y="1114"/>
                  </a:lnTo>
                  <a:lnTo>
                    <a:pt x="175" y="1112"/>
                  </a:lnTo>
                  <a:lnTo>
                    <a:pt x="173" y="1112"/>
                  </a:lnTo>
                  <a:lnTo>
                    <a:pt x="173" y="1110"/>
                  </a:lnTo>
                  <a:lnTo>
                    <a:pt x="171" y="1110"/>
                  </a:lnTo>
                  <a:lnTo>
                    <a:pt x="171" y="1108"/>
                  </a:lnTo>
                  <a:lnTo>
                    <a:pt x="169" y="1108"/>
                  </a:lnTo>
                  <a:lnTo>
                    <a:pt x="171" y="1108"/>
                  </a:lnTo>
                  <a:lnTo>
                    <a:pt x="171" y="1106"/>
                  </a:lnTo>
                  <a:lnTo>
                    <a:pt x="171" y="1104"/>
                  </a:lnTo>
                  <a:lnTo>
                    <a:pt x="171" y="1102"/>
                  </a:lnTo>
                  <a:lnTo>
                    <a:pt x="171" y="1100"/>
                  </a:lnTo>
                  <a:lnTo>
                    <a:pt x="169" y="1100"/>
                  </a:lnTo>
                  <a:lnTo>
                    <a:pt x="167" y="1100"/>
                  </a:lnTo>
                  <a:lnTo>
                    <a:pt x="167" y="1098"/>
                  </a:lnTo>
                  <a:lnTo>
                    <a:pt x="167" y="1096"/>
                  </a:lnTo>
                  <a:lnTo>
                    <a:pt x="169" y="1096"/>
                  </a:lnTo>
                  <a:lnTo>
                    <a:pt x="169" y="1094"/>
                  </a:lnTo>
                  <a:lnTo>
                    <a:pt x="167" y="1094"/>
                  </a:lnTo>
                  <a:lnTo>
                    <a:pt x="167" y="1096"/>
                  </a:lnTo>
                  <a:lnTo>
                    <a:pt x="165" y="1096"/>
                  </a:lnTo>
                  <a:lnTo>
                    <a:pt x="165" y="1094"/>
                  </a:lnTo>
                  <a:lnTo>
                    <a:pt x="167" y="1092"/>
                  </a:lnTo>
                  <a:lnTo>
                    <a:pt x="165" y="1092"/>
                  </a:lnTo>
                  <a:lnTo>
                    <a:pt x="165" y="1090"/>
                  </a:lnTo>
                  <a:lnTo>
                    <a:pt x="167" y="1090"/>
                  </a:lnTo>
                  <a:lnTo>
                    <a:pt x="167" y="1088"/>
                  </a:lnTo>
                  <a:lnTo>
                    <a:pt x="165" y="1088"/>
                  </a:lnTo>
                  <a:lnTo>
                    <a:pt x="165" y="1090"/>
                  </a:lnTo>
                  <a:lnTo>
                    <a:pt x="165" y="1088"/>
                  </a:lnTo>
                  <a:lnTo>
                    <a:pt x="165" y="1086"/>
                  </a:lnTo>
                  <a:lnTo>
                    <a:pt x="165" y="1084"/>
                  </a:lnTo>
                  <a:lnTo>
                    <a:pt x="164" y="1084"/>
                  </a:lnTo>
                  <a:lnTo>
                    <a:pt x="162" y="1084"/>
                  </a:lnTo>
                  <a:lnTo>
                    <a:pt x="162" y="1082"/>
                  </a:lnTo>
                  <a:lnTo>
                    <a:pt x="162" y="1080"/>
                  </a:lnTo>
                  <a:lnTo>
                    <a:pt x="160" y="1080"/>
                  </a:lnTo>
                  <a:lnTo>
                    <a:pt x="158" y="1080"/>
                  </a:lnTo>
                  <a:lnTo>
                    <a:pt x="158" y="1082"/>
                  </a:lnTo>
                  <a:lnTo>
                    <a:pt x="156" y="1082"/>
                  </a:lnTo>
                  <a:lnTo>
                    <a:pt x="156" y="1080"/>
                  </a:lnTo>
                  <a:lnTo>
                    <a:pt x="156" y="1078"/>
                  </a:lnTo>
                  <a:lnTo>
                    <a:pt x="156" y="1076"/>
                  </a:lnTo>
                  <a:lnTo>
                    <a:pt x="154" y="1076"/>
                  </a:lnTo>
                  <a:lnTo>
                    <a:pt x="154" y="1074"/>
                  </a:lnTo>
                  <a:lnTo>
                    <a:pt x="154" y="1072"/>
                  </a:lnTo>
                  <a:lnTo>
                    <a:pt x="156" y="1072"/>
                  </a:lnTo>
                  <a:lnTo>
                    <a:pt x="156" y="1070"/>
                  </a:lnTo>
                  <a:lnTo>
                    <a:pt x="158" y="1070"/>
                  </a:lnTo>
                  <a:lnTo>
                    <a:pt x="158" y="1068"/>
                  </a:lnTo>
                  <a:lnTo>
                    <a:pt x="156" y="1068"/>
                  </a:lnTo>
                  <a:lnTo>
                    <a:pt x="156" y="1066"/>
                  </a:lnTo>
                  <a:lnTo>
                    <a:pt x="156" y="1064"/>
                  </a:lnTo>
                  <a:lnTo>
                    <a:pt x="154" y="1064"/>
                  </a:lnTo>
                  <a:lnTo>
                    <a:pt x="156" y="1063"/>
                  </a:lnTo>
                  <a:lnTo>
                    <a:pt x="154" y="1063"/>
                  </a:lnTo>
                  <a:lnTo>
                    <a:pt x="154" y="1061"/>
                  </a:lnTo>
                  <a:lnTo>
                    <a:pt x="152" y="1061"/>
                  </a:lnTo>
                  <a:lnTo>
                    <a:pt x="152" y="1059"/>
                  </a:lnTo>
                  <a:lnTo>
                    <a:pt x="152" y="1057"/>
                  </a:lnTo>
                  <a:lnTo>
                    <a:pt x="152" y="1055"/>
                  </a:lnTo>
                  <a:lnTo>
                    <a:pt x="150" y="1055"/>
                  </a:lnTo>
                  <a:lnTo>
                    <a:pt x="148" y="1055"/>
                  </a:lnTo>
                  <a:lnTo>
                    <a:pt x="148" y="1053"/>
                  </a:lnTo>
                  <a:lnTo>
                    <a:pt x="148" y="1051"/>
                  </a:lnTo>
                  <a:lnTo>
                    <a:pt x="150" y="1051"/>
                  </a:lnTo>
                  <a:lnTo>
                    <a:pt x="148" y="1051"/>
                  </a:lnTo>
                  <a:lnTo>
                    <a:pt x="148" y="1049"/>
                  </a:lnTo>
                  <a:lnTo>
                    <a:pt x="150" y="1047"/>
                  </a:lnTo>
                  <a:lnTo>
                    <a:pt x="150" y="1045"/>
                  </a:lnTo>
                  <a:lnTo>
                    <a:pt x="148" y="1045"/>
                  </a:lnTo>
                  <a:lnTo>
                    <a:pt x="150" y="1043"/>
                  </a:lnTo>
                  <a:lnTo>
                    <a:pt x="152" y="1041"/>
                  </a:lnTo>
                  <a:lnTo>
                    <a:pt x="154" y="1041"/>
                  </a:lnTo>
                  <a:lnTo>
                    <a:pt x="154" y="1039"/>
                  </a:lnTo>
                  <a:lnTo>
                    <a:pt x="154" y="1037"/>
                  </a:lnTo>
                  <a:lnTo>
                    <a:pt x="152" y="1037"/>
                  </a:lnTo>
                  <a:lnTo>
                    <a:pt x="152" y="1035"/>
                  </a:lnTo>
                  <a:lnTo>
                    <a:pt x="152" y="1031"/>
                  </a:lnTo>
                  <a:lnTo>
                    <a:pt x="150" y="1029"/>
                  </a:lnTo>
                  <a:lnTo>
                    <a:pt x="150" y="1027"/>
                  </a:lnTo>
                  <a:lnTo>
                    <a:pt x="152" y="1027"/>
                  </a:lnTo>
                  <a:lnTo>
                    <a:pt x="152" y="1025"/>
                  </a:lnTo>
                  <a:lnTo>
                    <a:pt x="152" y="1023"/>
                  </a:lnTo>
                  <a:lnTo>
                    <a:pt x="152" y="1021"/>
                  </a:lnTo>
                  <a:lnTo>
                    <a:pt x="150" y="1021"/>
                  </a:lnTo>
                  <a:lnTo>
                    <a:pt x="152" y="1021"/>
                  </a:lnTo>
                  <a:lnTo>
                    <a:pt x="152" y="1019"/>
                  </a:lnTo>
                  <a:lnTo>
                    <a:pt x="152" y="1017"/>
                  </a:lnTo>
                  <a:lnTo>
                    <a:pt x="152" y="1015"/>
                  </a:lnTo>
                  <a:lnTo>
                    <a:pt x="150" y="1013"/>
                  </a:lnTo>
                  <a:lnTo>
                    <a:pt x="148" y="1013"/>
                  </a:lnTo>
                  <a:lnTo>
                    <a:pt x="148" y="1011"/>
                  </a:lnTo>
                  <a:lnTo>
                    <a:pt x="148" y="1009"/>
                  </a:lnTo>
                  <a:lnTo>
                    <a:pt x="150" y="1009"/>
                  </a:lnTo>
                  <a:lnTo>
                    <a:pt x="150" y="1007"/>
                  </a:lnTo>
                  <a:lnTo>
                    <a:pt x="150" y="1005"/>
                  </a:lnTo>
                  <a:lnTo>
                    <a:pt x="150" y="1003"/>
                  </a:lnTo>
                  <a:lnTo>
                    <a:pt x="152" y="1003"/>
                  </a:lnTo>
                  <a:lnTo>
                    <a:pt x="152" y="1001"/>
                  </a:lnTo>
                  <a:lnTo>
                    <a:pt x="150" y="1001"/>
                  </a:lnTo>
                  <a:lnTo>
                    <a:pt x="152" y="1001"/>
                  </a:lnTo>
                  <a:lnTo>
                    <a:pt x="152" y="999"/>
                  </a:lnTo>
                  <a:lnTo>
                    <a:pt x="152" y="997"/>
                  </a:lnTo>
                  <a:lnTo>
                    <a:pt x="150" y="997"/>
                  </a:lnTo>
                  <a:lnTo>
                    <a:pt x="150" y="995"/>
                  </a:lnTo>
                  <a:lnTo>
                    <a:pt x="150" y="994"/>
                  </a:lnTo>
                  <a:lnTo>
                    <a:pt x="152" y="995"/>
                  </a:lnTo>
                  <a:lnTo>
                    <a:pt x="154" y="995"/>
                  </a:lnTo>
                  <a:lnTo>
                    <a:pt x="156" y="997"/>
                  </a:lnTo>
                  <a:lnTo>
                    <a:pt x="158" y="997"/>
                  </a:lnTo>
                  <a:lnTo>
                    <a:pt x="158" y="999"/>
                  </a:lnTo>
                  <a:lnTo>
                    <a:pt x="160" y="999"/>
                  </a:lnTo>
                  <a:lnTo>
                    <a:pt x="160" y="997"/>
                  </a:lnTo>
                  <a:lnTo>
                    <a:pt x="162" y="997"/>
                  </a:lnTo>
                  <a:lnTo>
                    <a:pt x="162" y="995"/>
                  </a:lnTo>
                  <a:lnTo>
                    <a:pt x="160" y="995"/>
                  </a:lnTo>
                  <a:lnTo>
                    <a:pt x="160" y="994"/>
                  </a:lnTo>
                  <a:lnTo>
                    <a:pt x="162" y="994"/>
                  </a:lnTo>
                  <a:lnTo>
                    <a:pt x="162" y="992"/>
                  </a:lnTo>
                  <a:lnTo>
                    <a:pt x="162" y="990"/>
                  </a:lnTo>
                  <a:lnTo>
                    <a:pt x="160" y="990"/>
                  </a:lnTo>
                  <a:lnTo>
                    <a:pt x="160" y="988"/>
                  </a:lnTo>
                  <a:lnTo>
                    <a:pt x="158" y="986"/>
                  </a:lnTo>
                  <a:lnTo>
                    <a:pt x="160" y="986"/>
                  </a:lnTo>
                  <a:lnTo>
                    <a:pt x="158" y="986"/>
                  </a:lnTo>
                  <a:lnTo>
                    <a:pt x="158" y="984"/>
                  </a:lnTo>
                  <a:lnTo>
                    <a:pt x="156" y="984"/>
                  </a:lnTo>
                  <a:lnTo>
                    <a:pt x="154" y="984"/>
                  </a:lnTo>
                  <a:lnTo>
                    <a:pt x="154" y="982"/>
                  </a:lnTo>
                  <a:lnTo>
                    <a:pt x="152" y="980"/>
                  </a:lnTo>
                  <a:lnTo>
                    <a:pt x="150" y="980"/>
                  </a:lnTo>
                  <a:lnTo>
                    <a:pt x="152" y="978"/>
                  </a:lnTo>
                  <a:lnTo>
                    <a:pt x="152" y="976"/>
                  </a:lnTo>
                  <a:lnTo>
                    <a:pt x="152" y="974"/>
                  </a:lnTo>
                  <a:lnTo>
                    <a:pt x="152" y="972"/>
                  </a:lnTo>
                  <a:lnTo>
                    <a:pt x="152" y="970"/>
                  </a:lnTo>
                  <a:lnTo>
                    <a:pt x="150" y="970"/>
                  </a:lnTo>
                  <a:lnTo>
                    <a:pt x="148" y="970"/>
                  </a:lnTo>
                  <a:lnTo>
                    <a:pt x="146" y="970"/>
                  </a:lnTo>
                  <a:lnTo>
                    <a:pt x="144" y="970"/>
                  </a:lnTo>
                  <a:lnTo>
                    <a:pt x="142" y="970"/>
                  </a:lnTo>
                  <a:lnTo>
                    <a:pt x="142" y="968"/>
                  </a:lnTo>
                  <a:lnTo>
                    <a:pt x="140" y="970"/>
                  </a:lnTo>
                  <a:lnTo>
                    <a:pt x="138" y="970"/>
                  </a:lnTo>
                  <a:lnTo>
                    <a:pt x="138" y="972"/>
                  </a:lnTo>
                  <a:lnTo>
                    <a:pt x="138" y="974"/>
                  </a:lnTo>
                  <a:lnTo>
                    <a:pt x="136" y="974"/>
                  </a:lnTo>
                  <a:lnTo>
                    <a:pt x="134" y="976"/>
                  </a:lnTo>
                  <a:lnTo>
                    <a:pt x="134" y="974"/>
                  </a:lnTo>
                  <a:lnTo>
                    <a:pt x="132" y="974"/>
                  </a:lnTo>
                  <a:lnTo>
                    <a:pt x="132" y="972"/>
                  </a:lnTo>
                  <a:lnTo>
                    <a:pt x="130" y="972"/>
                  </a:lnTo>
                  <a:lnTo>
                    <a:pt x="128" y="970"/>
                  </a:lnTo>
                  <a:lnTo>
                    <a:pt x="126" y="970"/>
                  </a:lnTo>
                  <a:lnTo>
                    <a:pt x="126" y="972"/>
                  </a:lnTo>
                  <a:lnTo>
                    <a:pt x="124" y="972"/>
                  </a:lnTo>
                  <a:lnTo>
                    <a:pt x="122" y="972"/>
                  </a:lnTo>
                  <a:lnTo>
                    <a:pt x="120" y="972"/>
                  </a:lnTo>
                  <a:lnTo>
                    <a:pt x="120" y="970"/>
                  </a:lnTo>
                  <a:lnTo>
                    <a:pt x="118" y="970"/>
                  </a:lnTo>
                  <a:lnTo>
                    <a:pt x="116" y="970"/>
                  </a:lnTo>
                  <a:lnTo>
                    <a:pt x="118" y="972"/>
                  </a:lnTo>
                  <a:lnTo>
                    <a:pt x="116" y="972"/>
                  </a:lnTo>
                  <a:lnTo>
                    <a:pt x="116" y="970"/>
                  </a:lnTo>
                  <a:lnTo>
                    <a:pt x="114" y="970"/>
                  </a:lnTo>
                  <a:lnTo>
                    <a:pt x="112" y="970"/>
                  </a:lnTo>
                  <a:lnTo>
                    <a:pt x="112" y="968"/>
                  </a:lnTo>
                  <a:lnTo>
                    <a:pt x="110" y="968"/>
                  </a:lnTo>
                  <a:lnTo>
                    <a:pt x="108" y="966"/>
                  </a:lnTo>
                  <a:lnTo>
                    <a:pt x="106" y="966"/>
                  </a:lnTo>
                  <a:lnTo>
                    <a:pt x="104" y="968"/>
                  </a:lnTo>
                  <a:lnTo>
                    <a:pt x="102" y="968"/>
                  </a:lnTo>
                  <a:lnTo>
                    <a:pt x="102" y="970"/>
                  </a:lnTo>
                  <a:lnTo>
                    <a:pt x="102" y="972"/>
                  </a:lnTo>
                  <a:lnTo>
                    <a:pt x="100" y="972"/>
                  </a:lnTo>
                  <a:lnTo>
                    <a:pt x="98" y="972"/>
                  </a:lnTo>
                  <a:lnTo>
                    <a:pt x="96" y="972"/>
                  </a:lnTo>
                  <a:lnTo>
                    <a:pt x="96" y="970"/>
                  </a:lnTo>
                  <a:lnTo>
                    <a:pt x="95" y="970"/>
                  </a:lnTo>
                  <a:lnTo>
                    <a:pt x="93" y="968"/>
                  </a:lnTo>
                  <a:lnTo>
                    <a:pt x="89" y="968"/>
                  </a:lnTo>
                  <a:lnTo>
                    <a:pt x="89" y="966"/>
                  </a:lnTo>
                  <a:lnTo>
                    <a:pt x="87" y="966"/>
                  </a:lnTo>
                  <a:lnTo>
                    <a:pt x="89" y="964"/>
                  </a:lnTo>
                  <a:lnTo>
                    <a:pt x="89" y="960"/>
                  </a:lnTo>
                  <a:lnTo>
                    <a:pt x="91" y="960"/>
                  </a:lnTo>
                  <a:lnTo>
                    <a:pt x="91" y="958"/>
                  </a:lnTo>
                  <a:lnTo>
                    <a:pt x="89" y="958"/>
                  </a:lnTo>
                  <a:lnTo>
                    <a:pt x="89" y="956"/>
                  </a:lnTo>
                  <a:lnTo>
                    <a:pt x="87" y="956"/>
                  </a:lnTo>
                  <a:lnTo>
                    <a:pt x="85" y="956"/>
                  </a:lnTo>
                  <a:lnTo>
                    <a:pt x="83" y="956"/>
                  </a:lnTo>
                  <a:lnTo>
                    <a:pt x="83" y="954"/>
                  </a:lnTo>
                  <a:lnTo>
                    <a:pt x="81" y="954"/>
                  </a:lnTo>
                  <a:lnTo>
                    <a:pt x="79" y="952"/>
                  </a:lnTo>
                  <a:lnTo>
                    <a:pt x="77" y="952"/>
                  </a:lnTo>
                  <a:lnTo>
                    <a:pt x="77" y="950"/>
                  </a:lnTo>
                  <a:lnTo>
                    <a:pt x="75" y="950"/>
                  </a:lnTo>
                  <a:lnTo>
                    <a:pt x="73" y="950"/>
                  </a:lnTo>
                  <a:lnTo>
                    <a:pt x="73" y="948"/>
                  </a:lnTo>
                  <a:lnTo>
                    <a:pt x="71" y="948"/>
                  </a:lnTo>
                  <a:lnTo>
                    <a:pt x="71" y="946"/>
                  </a:lnTo>
                  <a:lnTo>
                    <a:pt x="69" y="946"/>
                  </a:lnTo>
                  <a:lnTo>
                    <a:pt x="67" y="946"/>
                  </a:lnTo>
                  <a:lnTo>
                    <a:pt x="67" y="944"/>
                  </a:lnTo>
                  <a:lnTo>
                    <a:pt x="65" y="944"/>
                  </a:lnTo>
                  <a:lnTo>
                    <a:pt x="63" y="944"/>
                  </a:lnTo>
                  <a:lnTo>
                    <a:pt x="61" y="944"/>
                  </a:lnTo>
                  <a:lnTo>
                    <a:pt x="61" y="942"/>
                  </a:lnTo>
                  <a:lnTo>
                    <a:pt x="59" y="942"/>
                  </a:lnTo>
                  <a:lnTo>
                    <a:pt x="59" y="940"/>
                  </a:lnTo>
                  <a:lnTo>
                    <a:pt x="59" y="938"/>
                  </a:lnTo>
                  <a:lnTo>
                    <a:pt x="57" y="938"/>
                  </a:lnTo>
                  <a:lnTo>
                    <a:pt x="55" y="938"/>
                  </a:lnTo>
                  <a:lnTo>
                    <a:pt x="55" y="936"/>
                  </a:lnTo>
                  <a:lnTo>
                    <a:pt x="53" y="936"/>
                  </a:lnTo>
                  <a:lnTo>
                    <a:pt x="53" y="934"/>
                  </a:lnTo>
                  <a:lnTo>
                    <a:pt x="51" y="934"/>
                  </a:lnTo>
                  <a:lnTo>
                    <a:pt x="51" y="932"/>
                  </a:lnTo>
                  <a:lnTo>
                    <a:pt x="49" y="932"/>
                  </a:lnTo>
                  <a:lnTo>
                    <a:pt x="49" y="930"/>
                  </a:lnTo>
                  <a:lnTo>
                    <a:pt x="47" y="930"/>
                  </a:lnTo>
                  <a:lnTo>
                    <a:pt x="47" y="932"/>
                  </a:lnTo>
                  <a:lnTo>
                    <a:pt x="45" y="932"/>
                  </a:lnTo>
                  <a:lnTo>
                    <a:pt x="43" y="932"/>
                  </a:lnTo>
                  <a:lnTo>
                    <a:pt x="41" y="932"/>
                  </a:lnTo>
                  <a:lnTo>
                    <a:pt x="39" y="932"/>
                  </a:lnTo>
                  <a:lnTo>
                    <a:pt x="37" y="932"/>
                  </a:lnTo>
                  <a:lnTo>
                    <a:pt x="35" y="932"/>
                  </a:lnTo>
                  <a:lnTo>
                    <a:pt x="33" y="932"/>
                  </a:lnTo>
                  <a:lnTo>
                    <a:pt x="33" y="930"/>
                  </a:lnTo>
                  <a:lnTo>
                    <a:pt x="31" y="930"/>
                  </a:lnTo>
                  <a:lnTo>
                    <a:pt x="29" y="930"/>
                  </a:lnTo>
                  <a:lnTo>
                    <a:pt x="27" y="930"/>
                  </a:lnTo>
                  <a:lnTo>
                    <a:pt x="26" y="930"/>
                  </a:lnTo>
                  <a:lnTo>
                    <a:pt x="24" y="930"/>
                  </a:lnTo>
                  <a:lnTo>
                    <a:pt x="22" y="930"/>
                  </a:lnTo>
                  <a:lnTo>
                    <a:pt x="20" y="930"/>
                  </a:lnTo>
                  <a:lnTo>
                    <a:pt x="18" y="930"/>
                  </a:lnTo>
                  <a:lnTo>
                    <a:pt x="16" y="930"/>
                  </a:lnTo>
                  <a:lnTo>
                    <a:pt x="14" y="932"/>
                  </a:lnTo>
                  <a:lnTo>
                    <a:pt x="12" y="932"/>
                  </a:lnTo>
                  <a:lnTo>
                    <a:pt x="10" y="932"/>
                  </a:lnTo>
                  <a:lnTo>
                    <a:pt x="8" y="932"/>
                  </a:lnTo>
                  <a:lnTo>
                    <a:pt x="6" y="932"/>
                  </a:lnTo>
                  <a:lnTo>
                    <a:pt x="6" y="934"/>
                  </a:lnTo>
                  <a:lnTo>
                    <a:pt x="4" y="934"/>
                  </a:lnTo>
                  <a:lnTo>
                    <a:pt x="2" y="934"/>
                  </a:lnTo>
                  <a:lnTo>
                    <a:pt x="2" y="932"/>
                  </a:lnTo>
                  <a:lnTo>
                    <a:pt x="2" y="930"/>
                  </a:lnTo>
                  <a:lnTo>
                    <a:pt x="0" y="930"/>
                  </a:lnTo>
                  <a:lnTo>
                    <a:pt x="2" y="930"/>
                  </a:lnTo>
                  <a:lnTo>
                    <a:pt x="4" y="928"/>
                  </a:lnTo>
                  <a:lnTo>
                    <a:pt x="6" y="928"/>
                  </a:lnTo>
                  <a:lnTo>
                    <a:pt x="6" y="927"/>
                  </a:lnTo>
                  <a:lnTo>
                    <a:pt x="8" y="927"/>
                  </a:lnTo>
                  <a:lnTo>
                    <a:pt x="8" y="925"/>
                  </a:lnTo>
                  <a:lnTo>
                    <a:pt x="10" y="925"/>
                  </a:lnTo>
                  <a:lnTo>
                    <a:pt x="10" y="923"/>
                  </a:lnTo>
                  <a:lnTo>
                    <a:pt x="12" y="923"/>
                  </a:lnTo>
                  <a:lnTo>
                    <a:pt x="12" y="921"/>
                  </a:lnTo>
                  <a:lnTo>
                    <a:pt x="14" y="921"/>
                  </a:lnTo>
                  <a:lnTo>
                    <a:pt x="14" y="923"/>
                  </a:lnTo>
                  <a:lnTo>
                    <a:pt x="16" y="923"/>
                  </a:lnTo>
                  <a:lnTo>
                    <a:pt x="16" y="921"/>
                  </a:lnTo>
                  <a:lnTo>
                    <a:pt x="16" y="919"/>
                  </a:lnTo>
                  <a:lnTo>
                    <a:pt x="18" y="919"/>
                  </a:lnTo>
                  <a:lnTo>
                    <a:pt x="20" y="919"/>
                  </a:lnTo>
                  <a:lnTo>
                    <a:pt x="20" y="917"/>
                  </a:lnTo>
                  <a:lnTo>
                    <a:pt x="22" y="917"/>
                  </a:lnTo>
                  <a:lnTo>
                    <a:pt x="22" y="915"/>
                  </a:lnTo>
                  <a:lnTo>
                    <a:pt x="24" y="915"/>
                  </a:lnTo>
                  <a:lnTo>
                    <a:pt x="24" y="913"/>
                  </a:lnTo>
                  <a:lnTo>
                    <a:pt x="26" y="913"/>
                  </a:lnTo>
                  <a:lnTo>
                    <a:pt x="26" y="911"/>
                  </a:lnTo>
                  <a:lnTo>
                    <a:pt x="24" y="911"/>
                  </a:lnTo>
                  <a:lnTo>
                    <a:pt x="24" y="909"/>
                  </a:lnTo>
                  <a:lnTo>
                    <a:pt x="24" y="907"/>
                  </a:lnTo>
                  <a:lnTo>
                    <a:pt x="26" y="907"/>
                  </a:lnTo>
                  <a:lnTo>
                    <a:pt x="27" y="907"/>
                  </a:lnTo>
                  <a:lnTo>
                    <a:pt x="29" y="907"/>
                  </a:lnTo>
                  <a:lnTo>
                    <a:pt x="31" y="907"/>
                  </a:lnTo>
                  <a:lnTo>
                    <a:pt x="31" y="905"/>
                  </a:lnTo>
                  <a:lnTo>
                    <a:pt x="31" y="903"/>
                  </a:lnTo>
                  <a:lnTo>
                    <a:pt x="33" y="901"/>
                  </a:lnTo>
                  <a:lnTo>
                    <a:pt x="31" y="901"/>
                  </a:lnTo>
                  <a:lnTo>
                    <a:pt x="33" y="899"/>
                  </a:lnTo>
                  <a:lnTo>
                    <a:pt x="35" y="899"/>
                  </a:lnTo>
                  <a:lnTo>
                    <a:pt x="37" y="899"/>
                  </a:lnTo>
                  <a:lnTo>
                    <a:pt x="39" y="899"/>
                  </a:lnTo>
                  <a:lnTo>
                    <a:pt x="39" y="897"/>
                  </a:lnTo>
                  <a:lnTo>
                    <a:pt x="41" y="895"/>
                  </a:lnTo>
                  <a:lnTo>
                    <a:pt x="43" y="895"/>
                  </a:lnTo>
                  <a:lnTo>
                    <a:pt x="43" y="893"/>
                  </a:lnTo>
                  <a:lnTo>
                    <a:pt x="45" y="893"/>
                  </a:lnTo>
                  <a:lnTo>
                    <a:pt x="45" y="891"/>
                  </a:lnTo>
                  <a:lnTo>
                    <a:pt x="45" y="889"/>
                  </a:lnTo>
                  <a:lnTo>
                    <a:pt x="45" y="887"/>
                  </a:lnTo>
                  <a:lnTo>
                    <a:pt x="47" y="889"/>
                  </a:lnTo>
                  <a:lnTo>
                    <a:pt x="49" y="887"/>
                  </a:lnTo>
                  <a:lnTo>
                    <a:pt x="51" y="887"/>
                  </a:lnTo>
                  <a:lnTo>
                    <a:pt x="53" y="887"/>
                  </a:lnTo>
                  <a:lnTo>
                    <a:pt x="53" y="885"/>
                  </a:lnTo>
                  <a:lnTo>
                    <a:pt x="55" y="885"/>
                  </a:lnTo>
                  <a:lnTo>
                    <a:pt x="55" y="887"/>
                  </a:lnTo>
                  <a:lnTo>
                    <a:pt x="57" y="887"/>
                  </a:lnTo>
                  <a:lnTo>
                    <a:pt x="57" y="885"/>
                  </a:lnTo>
                  <a:lnTo>
                    <a:pt x="59" y="887"/>
                  </a:lnTo>
                  <a:lnTo>
                    <a:pt x="61" y="887"/>
                  </a:lnTo>
                  <a:lnTo>
                    <a:pt x="63" y="887"/>
                  </a:lnTo>
                  <a:lnTo>
                    <a:pt x="65" y="887"/>
                  </a:lnTo>
                  <a:lnTo>
                    <a:pt x="65" y="885"/>
                  </a:lnTo>
                  <a:lnTo>
                    <a:pt x="65" y="883"/>
                  </a:lnTo>
                  <a:lnTo>
                    <a:pt x="65" y="881"/>
                  </a:lnTo>
                  <a:lnTo>
                    <a:pt x="65" y="879"/>
                  </a:lnTo>
                  <a:lnTo>
                    <a:pt x="65" y="877"/>
                  </a:lnTo>
                  <a:lnTo>
                    <a:pt x="67" y="877"/>
                  </a:lnTo>
                  <a:lnTo>
                    <a:pt x="67" y="875"/>
                  </a:lnTo>
                  <a:lnTo>
                    <a:pt x="67" y="877"/>
                  </a:lnTo>
                  <a:lnTo>
                    <a:pt x="69" y="875"/>
                  </a:lnTo>
                  <a:lnTo>
                    <a:pt x="71" y="875"/>
                  </a:lnTo>
                  <a:lnTo>
                    <a:pt x="71" y="877"/>
                  </a:lnTo>
                  <a:lnTo>
                    <a:pt x="73" y="877"/>
                  </a:lnTo>
                  <a:lnTo>
                    <a:pt x="73" y="879"/>
                  </a:lnTo>
                  <a:lnTo>
                    <a:pt x="75" y="879"/>
                  </a:lnTo>
                  <a:lnTo>
                    <a:pt x="77" y="879"/>
                  </a:lnTo>
                  <a:lnTo>
                    <a:pt x="77" y="877"/>
                  </a:lnTo>
                  <a:lnTo>
                    <a:pt x="77" y="875"/>
                  </a:lnTo>
                  <a:lnTo>
                    <a:pt x="79" y="875"/>
                  </a:lnTo>
                  <a:lnTo>
                    <a:pt x="79" y="873"/>
                  </a:lnTo>
                  <a:lnTo>
                    <a:pt x="77" y="871"/>
                  </a:lnTo>
                  <a:lnTo>
                    <a:pt x="79" y="871"/>
                  </a:lnTo>
                  <a:lnTo>
                    <a:pt x="81" y="871"/>
                  </a:lnTo>
                  <a:lnTo>
                    <a:pt x="81" y="869"/>
                  </a:lnTo>
                  <a:lnTo>
                    <a:pt x="79" y="869"/>
                  </a:lnTo>
                  <a:lnTo>
                    <a:pt x="79" y="867"/>
                  </a:lnTo>
                  <a:lnTo>
                    <a:pt x="81" y="867"/>
                  </a:lnTo>
                  <a:lnTo>
                    <a:pt x="81" y="865"/>
                  </a:lnTo>
                  <a:lnTo>
                    <a:pt x="81" y="863"/>
                  </a:lnTo>
                  <a:lnTo>
                    <a:pt x="81" y="861"/>
                  </a:lnTo>
                  <a:lnTo>
                    <a:pt x="79" y="860"/>
                  </a:lnTo>
                  <a:lnTo>
                    <a:pt x="79" y="858"/>
                  </a:lnTo>
                  <a:lnTo>
                    <a:pt x="81" y="858"/>
                  </a:lnTo>
                  <a:lnTo>
                    <a:pt x="83" y="858"/>
                  </a:lnTo>
                  <a:lnTo>
                    <a:pt x="83" y="856"/>
                  </a:lnTo>
                  <a:lnTo>
                    <a:pt x="85" y="854"/>
                  </a:lnTo>
                  <a:lnTo>
                    <a:pt x="85" y="852"/>
                  </a:lnTo>
                  <a:lnTo>
                    <a:pt x="87" y="852"/>
                  </a:lnTo>
                  <a:lnTo>
                    <a:pt x="87" y="850"/>
                  </a:lnTo>
                  <a:lnTo>
                    <a:pt x="89" y="850"/>
                  </a:lnTo>
                  <a:lnTo>
                    <a:pt x="91" y="850"/>
                  </a:lnTo>
                  <a:lnTo>
                    <a:pt x="93" y="850"/>
                  </a:lnTo>
                  <a:lnTo>
                    <a:pt x="95" y="848"/>
                  </a:lnTo>
                  <a:lnTo>
                    <a:pt x="96" y="848"/>
                  </a:lnTo>
                  <a:lnTo>
                    <a:pt x="96" y="846"/>
                  </a:lnTo>
                  <a:lnTo>
                    <a:pt x="98" y="846"/>
                  </a:lnTo>
                  <a:lnTo>
                    <a:pt x="100" y="846"/>
                  </a:lnTo>
                  <a:lnTo>
                    <a:pt x="102" y="844"/>
                  </a:lnTo>
                  <a:lnTo>
                    <a:pt x="104" y="844"/>
                  </a:lnTo>
                  <a:lnTo>
                    <a:pt x="104" y="842"/>
                  </a:lnTo>
                  <a:lnTo>
                    <a:pt x="106" y="842"/>
                  </a:lnTo>
                  <a:lnTo>
                    <a:pt x="110" y="840"/>
                  </a:lnTo>
                  <a:lnTo>
                    <a:pt x="110" y="838"/>
                  </a:lnTo>
                  <a:lnTo>
                    <a:pt x="110" y="836"/>
                  </a:lnTo>
                  <a:lnTo>
                    <a:pt x="108" y="836"/>
                  </a:lnTo>
                  <a:lnTo>
                    <a:pt x="106" y="834"/>
                  </a:lnTo>
                  <a:lnTo>
                    <a:pt x="104" y="832"/>
                  </a:lnTo>
                  <a:lnTo>
                    <a:pt x="104" y="830"/>
                  </a:lnTo>
                  <a:lnTo>
                    <a:pt x="104" y="828"/>
                  </a:lnTo>
                  <a:lnTo>
                    <a:pt x="104" y="826"/>
                  </a:lnTo>
                  <a:lnTo>
                    <a:pt x="104" y="824"/>
                  </a:lnTo>
                  <a:lnTo>
                    <a:pt x="102" y="824"/>
                  </a:lnTo>
                  <a:lnTo>
                    <a:pt x="102" y="822"/>
                  </a:lnTo>
                  <a:lnTo>
                    <a:pt x="102" y="820"/>
                  </a:lnTo>
                  <a:lnTo>
                    <a:pt x="100" y="818"/>
                  </a:lnTo>
                  <a:lnTo>
                    <a:pt x="100" y="816"/>
                  </a:lnTo>
                  <a:lnTo>
                    <a:pt x="98" y="816"/>
                  </a:lnTo>
                  <a:lnTo>
                    <a:pt x="96" y="816"/>
                  </a:lnTo>
                  <a:lnTo>
                    <a:pt x="95" y="816"/>
                  </a:lnTo>
                  <a:lnTo>
                    <a:pt x="93" y="816"/>
                  </a:lnTo>
                  <a:lnTo>
                    <a:pt x="93" y="818"/>
                  </a:lnTo>
                  <a:lnTo>
                    <a:pt x="91" y="820"/>
                  </a:lnTo>
                  <a:lnTo>
                    <a:pt x="87" y="824"/>
                  </a:lnTo>
                  <a:lnTo>
                    <a:pt x="87" y="822"/>
                  </a:lnTo>
                  <a:lnTo>
                    <a:pt x="85" y="820"/>
                  </a:lnTo>
                  <a:lnTo>
                    <a:pt x="85" y="818"/>
                  </a:lnTo>
                  <a:lnTo>
                    <a:pt x="83" y="816"/>
                  </a:lnTo>
                  <a:lnTo>
                    <a:pt x="83" y="814"/>
                  </a:lnTo>
                  <a:lnTo>
                    <a:pt x="83" y="812"/>
                  </a:lnTo>
                  <a:lnTo>
                    <a:pt x="83" y="810"/>
                  </a:lnTo>
                  <a:lnTo>
                    <a:pt x="85" y="808"/>
                  </a:lnTo>
                  <a:lnTo>
                    <a:pt x="85" y="806"/>
                  </a:lnTo>
                  <a:lnTo>
                    <a:pt x="87" y="802"/>
                  </a:lnTo>
                  <a:lnTo>
                    <a:pt x="87" y="800"/>
                  </a:lnTo>
                  <a:lnTo>
                    <a:pt x="87" y="798"/>
                  </a:lnTo>
                  <a:lnTo>
                    <a:pt x="87" y="794"/>
                  </a:lnTo>
                  <a:lnTo>
                    <a:pt x="89" y="793"/>
                  </a:lnTo>
                  <a:lnTo>
                    <a:pt x="89" y="791"/>
                  </a:lnTo>
                  <a:lnTo>
                    <a:pt x="89" y="789"/>
                  </a:lnTo>
                  <a:lnTo>
                    <a:pt x="89" y="787"/>
                  </a:lnTo>
                  <a:lnTo>
                    <a:pt x="89" y="785"/>
                  </a:lnTo>
                  <a:lnTo>
                    <a:pt x="89" y="783"/>
                  </a:lnTo>
                  <a:lnTo>
                    <a:pt x="89" y="781"/>
                  </a:lnTo>
                  <a:lnTo>
                    <a:pt x="89" y="779"/>
                  </a:lnTo>
                  <a:lnTo>
                    <a:pt x="89" y="777"/>
                  </a:lnTo>
                  <a:lnTo>
                    <a:pt x="89" y="775"/>
                  </a:lnTo>
                  <a:lnTo>
                    <a:pt x="89" y="773"/>
                  </a:lnTo>
                  <a:lnTo>
                    <a:pt x="89" y="771"/>
                  </a:lnTo>
                  <a:lnTo>
                    <a:pt x="89" y="769"/>
                  </a:lnTo>
                  <a:lnTo>
                    <a:pt x="89" y="767"/>
                  </a:lnTo>
                  <a:lnTo>
                    <a:pt x="87" y="765"/>
                  </a:lnTo>
                  <a:lnTo>
                    <a:pt x="87" y="763"/>
                  </a:lnTo>
                  <a:lnTo>
                    <a:pt x="87" y="761"/>
                  </a:lnTo>
                  <a:lnTo>
                    <a:pt x="87" y="759"/>
                  </a:lnTo>
                  <a:lnTo>
                    <a:pt x="85" y="759"/>
                  </a:lnTo>
                  <a:lnTo>
                    <a:pt x="85" y="757"/>
                  </a:lnTo>
                  <a:lnTo>
                    <a:pt x="83" y="751"/>
                  </a:lnTo>
                  <a:lnTo>
                    <a:pt x="83" y="749"/>
                  </a:lnTo>
                  <a:lnTo>
                    <a:pt x="83" y="747"/>
                  </a:lnTo>
                  <a:lnTo>
                    <a:pt x="83" y="745"/>
                  </a:lnTo>
                  <a:lnTo>
                    <a:pt x="81" y="745"/>
                  </a:lnTo>
                  <a:lnTo>
                    <a:pt x="81" y="743"/>
                  </a:lnTo>
                  <a:lnTo>
                    <a:pt x="81" y="741"/>
                  </a:lnTo>
                  <a:lnTo>
                    <a:pt x="81" y="739"/>
                  </a:lnTo>
                  <a:lnTo>
                    <a:pt x="81" y="737"/>
                  </a:lnTo>
                  <a:lnTo>
                    <a:pt x="81" y="735"/>
                  </a:lnTo>
                  <a:lnTo>
                    <a:pt x="81" y="733"/>
                  </a:lnTo>
                  <a:lnTo>
                    <a:pt x="79" y="729"/>
                  </a:lnTo>
                  <a:lnTo>
                    <a:pt x="79" y="727"/>
                  </a:lnTo>
                  <a:lnTo>
                    <a:pt x="79" y="726"/>
                  </a:lnTo>
                  <a:lnTo>
                    <a:pt x="79" y="724"/>
                  </a:lnTo>
                  <a:lnTo>
                    <a:pt x="79" y="722"/>
                  </a:lnTo>
                  <a:lnTo>
                    <a:pt x="79" y="720"/>
                  </a:lnTo>
                  <a:lnTo>
                    <a:pt x="79" y="718"/>
                  </a:lnTo>
                  <a:lnTo>
                    <a:pt x="79" y="716"/>
                  </a:lnTo>
                  <a:lnTo>
                    <a:pt x="79" y="714"/>
                  </a:lnTo>
                  <a:lnTo>
                    <a:pt x="79" y="712"/>
                  </a:lnTo>
                  <a:lnTo>
                    <a:pt x="81" y="710"/>
                  </a:lnTo>
                  <a:lnTo>
                    <a:pt x="81" y="708"/>
                  </a:lnTo>
                  <a:lnTo>
                    <a:pt x="79" y="706"/>
                  </a:lnTo>
                  <a:lnTo>
                    <a:pt x="79" y="704"/>
                  </a:lnTo>
                  <a:lnTo>
                    <a:pt x="79" y="702"/>
                  </a:lnTo>
                  <a:lnTo>
                    <a:pt x="79" y="700"/>
                  </a:lnTo>
                  <a:lnTo>
                    <a:pt x="81" y="700"/>
                  </a:lnTo>
                  <a:lnTo>
                    <a:pt x="83" y="702"/>
                  </a:lnTo>
                  <a:lnTo>
                    <a:pt x="85" y="702"/>
                  </a:lnTo>
                  <a:lnTo>
                    <a:pt x="87" y="702"/>
                  </a:lnTo>
                  <a:lnTo>
                    <a:pt x="91" y="702"/>
                  </a:lnTo>
                  <a:lnTo>
                    <a:pt x="96" y="704"/>
                  </a:lnTo>
                  <a:lnTo>
                    <a:pt x="98" y="704"/>
                  </a:lnTo>
                  <a:lnTo>
                    <a:pt x="98" y="702"/>
                  </a:lnTo>
                  <a:lnTo>
                    <a:pt x="100" y="702"/>
                  </a:lnTo>
                  <a:lnTo>
                    <a:pt x="102" y="702"/>
                  </a:lnTo>
                  <a:lnTo>
                    <a:pt x="104" y="702"/>
                  </a:lnTo>
                  <a:lnTo>
                    <a:pt x="106" y="702"/>
                  </a:lnTo>
                  <a:lnTo>
                    <a:pt x="108" y="702"/>
                  </a:lnTo>
                  <a:lnTo>
                    <a:pt x="110" y="702"/>
                  </a:lnTo>
                  <a:lnTo>
                    <a:pt x="110" y="704"/>
                  </a:lnTo>
                  <a:lnTo>
                    <a:pt x="112" y="704"/>
                  </a:lnTo>
                  <a:lnTo>
                    <a:pt x="114" y="704"/>
                  </a:lnTo>
                  <a:lnTo>
                    <a:pt x="114" y="702"/>
                  </a:lnTo>
                  <a:lnTo>
                    <a:pt x="116" y="702"/>
                  </a:lnTo>
                  <a:lnTo>
                    <a:pt x="118" y="702"/>
                  </a:lnTo>
                  <a:lnTo>
                    <a:pt x="118" y="704"/>
                  </a:lnTo>
                  <a:lnTo>
                    <a:pt x="118" y="706"/>
                  </a:lnTo>
                  <a:lnTo>
                    <a:pt x="118" y="708"/>
                  </a:lnTo>
                  <a:lnTo>
                    <a:pt x="120" y="708"/>
                  </a:lnTo>
                  <a:lnTo>
                    <a:pt x="122" y="708"/>
                  </a:lnTo>
                  <a:lnTo>
                    <a:pt x="124" y="708"/>
                  </a:lnTo>
                  <a:lnTo>
                    <a:pt x="126" y="708"/>
                  </a:lnTo>
                  <a:lnTo>
                    <a:pt x="128" y="708"/>
                  </a:lnTo>
                  <a:lnTo>
                    <a:pt x="128" y="710"/>
                  </a:lnTo>
                  <a:lnTo>
                    <a:pt x="130" y="712"/>
                  </a:lnTo>
                  <a:lnTo>
                    <a:pt x="130" y="714"/>
                  </a:lnTo>
                  <a:lnTo>
                    <a:pt x="132" y="714"/>
                  </a:lnTo>
                  <a:lnTo>
                    <a:pt x="134" y="714"/>
                  </a:lnTo>
                  <a:lnTo>
                    <a:pt x="136" y="716"/>
                  </a:lnTo>
                  <a:lnTo>
                    <a:pt x="140" y="716"/>
                  </a:lnTo>
                  <a:lnTo>
                    <a:pt x="142" y="718"/>
                  </a:lnTo>
                  <a:lnTo>
                    <a:pt x="144" y="718"/>
                  </a:lnTo>
                  <a:lnTo>
                    <a:pt x="146" y="718"/>
                  </a:lnTo>
                  <a:lnTo>
                    <a:pt x="146" y="720"/>
                  </a:lnTo>
                  <a:lnTo>
                    <a:pt x="150" y="720"/>
                  </a:lnTo>
                  <a:lnTo>
                    <a:pt x="152" y="720"/>
                  </a:lnTo>
                  <a:lnTo>
                    <a:pt x="154" y="722"/>
                  </a:lnTo>
                  <a:lnTo>
                    <a:pt x="158" y="724"/>
                  </a:lnTo>
                  <a:lnTo>
                    <a:pt x="162" y="724"/>
                  </a:lnTo>
                  <a:lnTo>
                    <a:pt x="162" y="722"/>
                  </a:lnTo>
                  <a:lnTo>
                    <a:pt x="160" y="720"/>
                  </a:lnTo>
                  <a:lnTo>
                    <a:pt x="160" y="716"/>
                  </a:lnTo>
                  <a:lnTo>
                    <a:pt x="160" y="714"/>
                  </a:lnTo>
                  <a:lnTo>
                    <a:pt x="160" y="712"/>
                  </a:lnTo>
                  <a:lnTo>
                    <a:pt x="160" y="710"/>
                  </a:lnTo>
                  <a:lnTo>
                    <a:pt x="160" y="708"/>
                  </a:lnTo>
                  <a:lnTo>
                    <a:pt x="158" y="708"/>
                  </a:lnTo>
                  <a:lnTo>
                    <a:pt x="158" y="706"/>
                  </a:lnTo>
                  <a:lnTo>
                    <a:pt x="158" y="704"/>
                  </a:lnTo>
                  <a:lnTo>
                    <a:pt x="156" y="700"/>
                  </a:lnTo>
                  <a:lnTo>
                    <a:pt x="156" y="698"/>
                  </a:lnTo>
                  <a:lnTo>
                    <a:pt x="156" y="696"/>
                  </a:lnTo>
                  <a:lnTo>
                    <a:pt x="156" y="694"/>
                  </a:lnTo>
                  <a:lnTo>
                    <a:pt x="158" y="692"/>
                  </a:lnTo>
                  <a:lnTo>
                    <a:pt x="158" y="690"/>
                  </a:lnTo>
                  <a:lnTo>
                    <a:pt x="160" y="690"/>
                  </a:lnTo>
                  <a:lnTo>
                    <a:pt x="162" y="690"/>
                  </a:lnTo>
                  <a:lnTo>
                    <a:pt x="165" y="688"/>
                  </a:lnTo>
                  <a:lnTo>
                    <a:pt x="167" y="686"/>
                  </a:lnTo>
                  <a:lnTo>
                    <a:pt x="169" y="684"/>
                  </a:lnTo>
                  <a:lnTo>
                    <a:pt x="171" y="684"/>
                  </a:lnTo>
                  <a:lnTo>
                    <a:pt x="171" y="682"/>
                  </a:lnTo>
                  <a:lnTo>
                    <a:pt x="175" y="680"/>
                  </a:lnTo>
                  <a:lnTo>
                    <a:pt x="175" y="678"/>
                  </a:lnTo>
                  <a:lnTo>
                    <a:pt x="177" y="678"/>
                  </a:lnTo>
                  <a:lnTo>
                    <a:pt x="179" y="676"/>
                  </a:lnTo>
                  <a:lnTo>
                    <a:pt x="181" y="674"/>
                  </a:lnTo>
                  <a:lnTo>
                    <a:pt x="185" y="672"/>
                  </a:lnTo>
                  <a:lnTo>
                    <a:pt x="185" y="670"/>
                  </a:lnTo>
                  <a:lnTo>
                    <a:pt x="185" y="668"/>
                  </a:lnTo>
                  <a:lnTo>
                    <a:pt x="183" y="666"/>
                  </a:lnTo>
                  <a:lnTo>
                    <a:pt x="183" y="664"/>
                  </a:lnTo>
                  <a:lnTo>
                    <a:pt x="183" y="662"/>
                  </a:lnTo>
                  <a:lnTo>
                    <a:pt x="183" y="657"/>
                  </a:lnTo>
                  <a:lnTo>
                    <a:pt x="185" y="657"/>
                  </a:lnTo>
                  <a:lnTo>
                    <a:pt x="185" y="655"/>
                  </a:lnTo>
                  <a:lnTo>
                    <a:pt x="187" y="655"/>
                  </a:lnTo>
                  <a:lnTo>
                    <a:pt x="189" y="655"/>
                  </a:lnTo>
                  <a:lnTo>
                    <a:pt x="189" y="653"/>
                  </a:lnTo>
                  <a:lnTo>
                    <a:pt x="191" y="653"/>
                  </a:lnTo>
                  <a:lnTo>
                    <a:pt x="193" y="651"/>
                  </a:lnTo>
                  <a:lnTo>
                    <a:pt x="195" y="651"/>
                  </a:lnTo>
                  <a:lnTo>
                    <a:pt x="195" y="649"/>
                  </a:lnTo>
                  <a:lnTo>
                    <a:pt x="197" y="649"/>
                  </a:lnTo>
                  <a:lnTo>
                    <a:pt x="197" y="647"/>
                  </a:lnTo>
                  <a:lnTo>
                    <a:pt x="199" y="647"/>
                  </a:lnTo>
                  <a:lnTo>
                    <a:pt x="197" y="645"/>
                  </a:lnTo>
                  <a:lnTo>
                    <a:pt x="197" y="643"/>
                  </a:lnTo>
                  <a:lnTo>
                    <a:pt x="195" y="641"/>
                  </a:lnTo>
                  <a:lnTo>
                    <a:pt x="193" y="639"/>
                  </a:lnTo>
                  <a:lnTo>
                    <a:pt x="189" y="637"/>
                  </a:lnTo>
                  <a:lnTo>
                    <a:pt x="189" y="635"/>
                  </a:lnTo>
                  <a:lnTo>
                    <a:pt x="187" y="633"/>
                  </a:lnTo>
                  <a:lnTo>
                    <a:pt x="187" y="631"/>
                  </a:lnTo>
                  <a:lnTo>
                    <a:pt x="187" y="629"/>
                  </a:lnTo>
                  <a:lnTo>
                    <a:pt x="187" y="627"/>
                  </a:lnTo>
                  <a:lnTo>
                    <a:pt x="189" y="625"/>
                  </a:lnTo>
                  <a:lnTo>
                    <a:pt x="189" y="623"/>
                  </a:lnTo>
                  <a:lnTo>
                    <a:pt x="191" y="621"/>
                  </a:lnTo>
                  <a:lnTo>
                    <a:pt x="191" y="619"/>
                  </a:lnTo>
                  <a:lnTo>
                    <a:pt x="193" y="619"/>
                  </a:lnTo>
                  <a:lnTo>
                    <a:pt x="193" y="617"/>
                  </a:lnTo>
                  <a:lnTo>
                    <a:pt x="195" y="615"/>
                  </a:lnTo>
                  <a:lnTo>
                    <a:pt x="195" y="613"/>
                  </a:lnTo>
                  <a:lnTo>
                    <a:pt x="197" y="611"/>
                  </a:lnTo>
                  <a:lnTo>
                    <a:pt x="197" y="609"/>
                  </a:lnTo>
                  <a:lnTo>
                    <a:pt x="197" y="607"/>
                  </a:lnTo>
                  <a:lnTo>
                    <a:pt x="197" y="605"/>
                  </a:lnTo>
                  <a:lnTo>
                    <a:pt x="195" y="605"/>
                  </a:lnTo>
                  <a:lnTo>
                    <a:pt x="195" y="603"/>
                  </a:lnTo>
                  <a:lnTo>
                    <a:pt x="193" y="603"/>
                  </a:lnTo>
                  <a:lnTo>
                    <a:pt x="191" y="603"/>
                  </a:lnTo>
                  <a:lnTo>
                    <a:pt x="191" y="601"/>
                  </a:lnTo>
                  <a:lnTo>
                    <a:pt x="189" y="601"/>
                  </a:lnTo>
                  <a:lnTo>
                    <a:pt x="189" y="599"/>
                  </a:lnTo>
                  <a:lnTo>
                    <a:pt x="191" y="597"/>
                  </a:lnTo>
                  <a:lnTo>
                    <a:pt x="191" y="595"/>
                  </a:lnTo>
                  <a:lnTo>
                    <a:pt x="193" y="595"/>
                  </a:lnTo>
                  <a:lnTo>
                    <a:pt x="193" y="593"/>
                  </a:lnTo>
                  <a:lnTo>
                    <a:pt x="193" y="592"/>
                  </a:lnTo>
                  <a:lnTo>
                    <a:pt x="195" y="592"/>
                  </a:lnTo>
                  <a:lnTo>
                    <a:pt x="195" y="590"/>
                  </a:lnTo>
                  <a:lnTo>
                    <a:pt x="195" y="588"/>
                  </a:lnTo>
                  <a:lnTo>
                    <a:pt x="197" y="586"/>
                  </a:lnTo>
                  <a:lnTo>
                    <a:pt x="197" y="584"/>
                  </a:lnTo>
                  <a:lnTo>
                    <a:pt x="197" y="582"/>
                  </a:lnTo>
                  <a:lnTo>
                    <a:pt x="199" y="580"/>
                  </a:lnTo>
                  <a:lnTo>
                    <a:pt x="199" y="578"/>
                  </a:lnTo>
                  <a:lnTo>
                    <a:pt x="201" y="576"/>
                  </a:lnTo>
                  <a:lnTo>
                    <a:pt x="201" y="574"/>
                  </a:lnTo>
                  <a:lnTo>
                    <a:pt x="201" y="572"/>
                  </a:lnTo>
                  <a:lnTo>
                    <a:pt x="203" y="572"/>
                  </a:lnTo>
                  <a:lnTo>
                    <a:pt x="203" y="570"/>
                  </a:lnTo>
                  <a:lnTo>
                    <a:pt x="203" y="568"/>
                  </a:lnTo>
                  <a:lnTo>
                    <a:pt x="203" y="566"/>
                  </a:lnTo>
                  <a:lnTo>
                    <a:pt x="203" y="564"/>
                  </a:lnTo>
                  <a:lnTo>
                    <a:pt x="203" y="562"/>
                  </a:lnTo>
                  <a:lnTo>
                    <a:pt x="205" y="562"/>
                  </a:lnTo>
                  <a:lnTo>
                    <a:pt x="205" y="560"/>
                  </a:lnTo>
                  <a:lnTo>
                    <a:pt x="205" y="558"/>
                  </a:lnTo>
                  <a:lnTo>
                    <a:pt x="205" y="556"/>
                  </a:lnTo>
                  <a:lnTo>
                    <a:pt x="205" y="554"/>
                  </a:lnTo>
                  <a:lnTo>
                    <a:pt x="205" y="552"/>
                  </a:lnTo>
                  <a:lnTo>
                    <a:pt x="205" y="550"/>
                  </a:lnTo>
                  <a:lnTo>
                    <a:pt x="205" y="548"/>
                  </a:lnTo>
                  <a:lnTo>
                    <a:pt x="205" y="546"/>
                  </a:lnTo>
                  <a:lnTo>
                    <a:pt x="205" y="544"/>
                  </a:lnTo>
                  <a:lnTo>
                    <a:pt x="205" y="542"/>
                  </a:lnTo>
                  <a:lnTo>
                    <a:pt x="203" y="540"/>
                  </a:lnTo>
                  <a:lnTo>
                    <a:pt x="203" y="538"/>
                  </a:lnTo>
                  <a:lnTo>
                    <a:pt x="203" y="536"/>
                  </a:lnTo>
                  <a:lnTo>
                    <a:pt x="203" y="534"/>
                  </a:lnTo>
                  <a:lnTo>
                    <a:pt x="203" y="532"/>
                  </a:lnTo>
                  <a:lnTo>
                    <a:pt x="203" y="530"/>
                  </a:lnTo>
                  <a:lnTo>
                    <a:pt x="203" y="528"/>
                  </a:lnTo>
                  <a:lnTo>
                    <a:pt x="203" y="526"/>
                  </a:lnTo>
                  <a:lnTo>
                    <a:pt x="205" y="526"/>
                  </a:lnTo>
                  <a:lnTo>
                    <a:pt x="205" y="524"/>
                  </a:lnTo>
                  <a:lnTo>
                    <a:pt x="205" y="523"/>
                  </a:lnTo>
                  <a:lnTo>
                    <a:pt x="205" y="521"/>
                  </a:lnTo>
                  <a:lnTo>
                    <a:pt x="205" y="519"/>
                  </a:lnTo>
                  <a:lnTo>
                    <a:pt x="207" y="519"/>
                  </a:lnTo>
                  <a:lnTo>
                    <a:pt x="207" y="517"/>
                  </a:lnTo>
                  <a:lnTo>
                    <a:pt x="205" y="517"/>
                  </a:lnTo>
                  <a:lnTo>
                    <a:pt x="205" y="515"/>
                  </a:lnTo>
                  <a:lnTo>
                    <a:pt x="207" y="515"/>
                  </a:lnTo>
                  <a:lnTo>
                    <a:pt x="207" y="513"/>
                  </a:lnTo>
                  <a:lnTo>
                    <a:pt x="207" y="511"/>
                  </a:lnTo>
                  <a:lnTo>
                    <a:pt x="205" y="511"/>
                  </a:lnTo>
                  <a:lnTo>
                    <a:pt x="205" y="509"/>
                  </a:lnTo>
                  <a:lnTo>
                    <a:pt x="207" y="509"/>
                  </a:lnTo>
                  <a:lnTo>
                    <a:pt x="205" y="509"/>
                  </a:lnTo>
                  <a:lnTo>
                    <a:pt x="205" y="507"/>
                  </a:lnTo>
                  <a:lnTo>
                    <a:pt x="203" y="507"/>
                  </a:lnTo>
                  <a:lnTo>
                    <a:pt x="201" y="507"/>
                  </a:lnTo>
                  <a:lnTo>
                    <a:pt x="201" y="505"/>
                  </a:lnTo>
                  <a:lnTo>
                    <a:pt x="199" y="505"/>
                  </a:lnTo>
                  <a:lnTo>
                    <a:pt x="199" y="503"/>
                  </a:lnTo>
                  <a:lnTo>
                    <a:pt x="197" y="503"/>
                  </a:lnTo>
                  <a:lnTo>
                    <a:pt x="197" y="501"/>
                  </a:lnTo>
                  <a:lnTo>
                    <a:pt x="195" y="501"/>
                  </a:lnTo>
                  <a:lnTo>
                    <a:pt x="195" y="499"/>
                  </a:lnTo>
                  <a:lnTo>
                    <a:pt x="193" y="499"/>
                  </a:lnTo>
                  <a:lnTo>
                    <a:pt x="191" y="499"/>
                  </a:lnTo>
                  <a:lnTo>
                    <a:pt x="191" y="497"/>
                  </a:lnTo>
                  <a:lnTo>
                    <a:pt x="191" y="495"/>
                  </a:lnTo>
                  <a:lnTo>
                    <a:pt x="191" y="493"/>
                  </a:lnTo>
                  <a:lnTo>
                    <a:pt x="189" y="493"/>
                  </a:lnTo>
                  <a:lnTo>
                    <a:pt x="189" y="491"/>
                  </a:lnTo>
                  <a:lnTo>
                    <a:pt x="189" y="489"/>
                  </a:lnTo>
                  <a:lnTo>
                    <a:pt x="191" y="487"/>
                  </a:lnTo>
                  <a:lnTo>
                    <a:pt x="189" y="485"/>
                  </a:lnTo>
                  <a:lnTo>
                    <a:pt x="187" y="485"/>
                  </a:lnTo>
                  <a:lnTo>
                    <a:pt x="185" y="483"/>
                  </a:lnTo>
                  <a:lnTo>
                    <a:pt x="185" y="481"/>
                  </a:lnTo>
                  <a:lnTo>
                    <a:pt x="185" y="479"/>
                  </a:lnTo>
                  <a:lnTo>
                    <a:pt x="183" y="477"/>
                  </a:lnTo>
                  <a:lnTo>
                    <a:pt x="183" y="475"/>
                  </a:lnTo>
                  <a:lnTo>
                    <a:pt x="181" y="473"/>
                  </a:lnTo>
                  <a:lnTo>
                    <a:pt x="181" y="471"/>
                  </a:lnTo>
                  <a:lnTo>
                    <a:pt x="179" y="469"/>
                  </a:lnTo>
                  <a:lnTo>
                    <a:pt x="177" y="469"/>
                  </a:lnTo>
                  <a:lnTo>
                    <a:pt x="175" y="467"/>
                  </a:lnTo>
                  <a:lnTo>
                    <a:pt x="173" y="467"/>
                  </a:lnTo>
                  <a:lnTo>
                    <a:pt x="173" y="465"/>
                  </a:lnTo>
                  <a:lnTo>
                    <a:pt x="173" y="461"/>
                  </a:lnTo>
                  <a:lnTo>
                    <a:pt x="175" y="459"/>
                  </a:lnTo>
                  <a:lnTo>
                    <a:pt x="175" y="457"/>
                  </a:lnTo>
                  <a:lnTo>
                    <a:pt x="173" y="459"/>
                  </a:lnTo>
                  <a:lnTo>
                    <a:pt x="171" y="459"/>
                  </a:lnTo>
                  <a:lnTo>
                    <a:pt x="169" y="459"/>
                  </a:lnTo>
                  <a:lnTo>
                    <a:pt x="167" y="459"/>
                  </a:lnTo>
                  <a:lnTo>
                    <a:pt x="167" y="461"/>
                  </a:lnTo>
                  <a:lnTo>
                    <a:pt x="165" y="461"/>
                  </a:lnTo>
                  <a:lnTo>
                    <a:pt x="164" y="461"/>
                  </a:lnTo>
                  <a:lnTo>
                    <a:pt x="162" y="463"/>
                  </a:lnTo>
                  <a:lnTo>
                    <a:pt x="160" y="463"/>
                  </a:lnTo>
                  <a:lnTo>
                    <a:pt x="158" y="465"/>
                  </a:lnTo>
                  <a:lnTo>
                    <a:pt x="156" y="465"/>
                  </a:lnTo>
                  <a:lnTo>
                    <a:pt x="154" y="467"/>
                  </a:lnTo>
                  <a:lnTo>
                    <a:pt x="152" y="467"/>
                  </a:lnTo>
                  <a:lnTo>
                    <a:pt x="150" y="467"/>
                  </a:lnTo>
                  <a:lnTo>
                    <a:pt x="148" y="469"/>
                  </a:lnTo>
                  <a:lnTo>
                    <a:pt x="146" y="469"/>
                  </a:lnTo>
                  <a:lnTo>
                    <a:pt x="142" y="471"/>
                  </a:lnTo>
                  <a:lnTo>
                    <a:pt x="142" y="469"/>
                  </a:lnTo>
                  <a:lnTo>
                    <a:pt x="140" y="465"/>
                  </a:lnTo>
                  <a:lnTo>
                    <a:pt x="138" y="463"/>
                  </a:lnTo>
                  <a:lnTo>
                    <a:pt x="138" y="461"/>
                  </a:lnTo>
                  <a:lnTo>
                    <a:pt x="136" y="456"/>
                  </a:lnTo>
                  <a:lnTo>
                    <a:pt x="132" y="457"/>
                  </a:lnTo>
                  <a:lnTo>
                    <a:pt x="130" y="459"/>
                  </a:lnTo>
                  <a:lnTo>
                    <a:pt x="124" y="463"/>
                  </a:lnTo>
                  <a:lnTo>
                    <a:pt x="124" y="461"/>
                  </a:lnTo>
                  <a:lnTo>
                    <a:pt x="124" y="459"/>
                  </a:lnTo>
                  <a:lnTo>
                    <a:pt x="124" y="457"/>
                  </a:lnTo>
                  <a:lnTo>
                    <a:pt x="124" y="456"/>
                  </a:lnTo>
                  <a:lnTo>
                    <a:pt x="122" y="456"/>
                  </a:lnTo>
                  <a:lnTo>
                    <a:pt x="122" y="454"/>
                  </a:lnTo>
                  <a:lnTo>
                    <a:pt x="120" y="454"/>
                  </a:lnTo>
                  <a:lnTo>
                    <a:pt x="118" y="454"/>
                  </a:lnTo>
                  <a:lnTo>
                    <a:pt x="118" y="452"/>
                  </a:lnTo>
                  <a:lnTo>
                    <a:pt x="114" y="452"/>
                  </a:lnTo>
                  <a:lnTo>
                    <a:pt x="112" y="450"/>
                  </a:lnTo>
                  <a:lnTo>
                    <a:pt x="110" y="450"/>
                  </a:lnTo>
                  <a:lnTo>
                    <a:pt x="112" y="450"/>
                  </a:lnTo>
                  <a:lnTo>
                    <a:pt x="112" y="448"/>
                  </a:lnTo>
                  <a:lnTo>
                    <a:pt x="114" y="448"/>
                  </a:lnTo>
                  <a:lnTo>
                    <a:pt x="114" y="446"/>
                  </a:lnTo>
                  <a:lnTo>
                    <a:pt x="114" y="444"/>
                  </a:lnTo>
                  <a:lnTo>
                    <a:pt x="114" y="442"/>
                  </a:lnTo>
                  <a:lnTo>
                    <a:pt x="114" y="440"/>
                  </a:lnTo>
                  <a:lnTo>
                    <a:pt x="114" y="438"/>
                  </a:lnTo>
                  <a:lnTo>
                    <a:pt x="114" y="436"/>
                  </a:lnTo>
                  <a:lnTo>
                    <a:pt x="114" y="434"/>
                  </a:lnTo>
                  <a:lnTo>
                    <a:pt x="112" y="434"/>
                  </a:lnTo>
                  <a:lnTo>
                    <a:pt x="112" y="432"/>
                  </a:lnTo>
                  <a:lnTo>
                    <a:pt x="110" y="432"/>
                  </a:lnTo>
                  <a:lnTo>
                    <a:pt x="108" y="432"/>
                  </a:lnTo>
                  <a:lnTo>
                    <a:pt x="108" y="430"/>
                  </a:lnTo>
                  <a:lnTo>
                    <a:pt x="108" y="432"/>
                  </a:lnTo>
                  <a:lnTo>
                    <a:pt x="106" y="432"/>
                  </a:lnTo>
                  <a:lnTo>
                    <a:pt x="104" y="432"/>
                  </a:lnTo>
                  <a:lnTo>
                    <a:pt x="102" y="432"/>
                  </a:lnTo>
                  <a:lnTo>
                    <a:pt x="102" y="430"/>
                  </a:lnTo>
                  <a:lnTo>
                    <a:pt x="100" y="430"/>
                  </a:lnTo>
                  <a:lnTo>
                    <a:pt x="100" y="428"/>
                  </a:lnTo>
                  <a:lnTo>
                    <a:pt x="98" y="428"/>
                  </a:lnTo>
                  <a:lnTo>
                    <a:pt x="98" y="426"/>
                  </a:lnTo>
                  <a:lnTo>
                    <a:pt x="98" y="424"/>
                  </a:lnTo>
                  <a:lnTo>
                    <a:pt x="96" y="424"/>
                  </a:lnTo>
                  <a:lnTo>
                    <a:pt x="95" y="422"/>
                  </a:lnTo>
                  <a:lnTo>
                    <a:pt x="95" y="420"/>
                  </a:lnTo>
                  <a:lnTo>
                    <a:pt x="93" y="418"/>
                  </a:lnTo>
                  <a:lnTo>
                    <a:pt x="91" y="418"/>
                  </a:lnTo>
                  <a:lnTo>
                    <a:pt x="89" y="418"/>
                  </a:lnTo>
                  <a:lnTo>
                    <a:pt x="87" y="418"/>
                  </a:lnTo>
                  <a:lnTo>
                    <a:pt x="85" y="416"/>
                  </a:lnTo>
                  <a:lnTo>
                    <a:pt x="83" y="414"/>
                  </a:lnTo>
                  <a:lnTo>
                    <a:pt x="83" y="412"/>
                  </a:lnTo>
                  <a:lnTo>
                    <a:pt x="81" y="412"/>
                  </a:lnTo>
                  <a:lnTo>
                    <a:pt x="81" y="410"/>
                  </a:lnTo>
                  <a:lnTo>
                    <a:pt x="81" y="408"/>
                  </a:lnTo>
                  <a:lnTo>
                    <a:pt x="81" y="406"/>
                  </a:lnTo>
                  <a:lnTo>
                    <a:pt x="79" y="406"/>
                  </a:lnTo>
                  <a:lnTo>
                    <a:pt x="79" y="404"/>
                  </a:lnTo>
                  <a:lnTo>
                    <a:pt x="77" y="404"/>
                  </a:lnTo>
                  <a:lnTo>
                    <a:pt x="77" y="402"/>
                  </a:lnTo>
                  <a:lnTo>
                    <a:pt x="75" y="402"/>
                  </a:lnTo>
                  <a:lnTo>
                    <a:pt x="73" y="400"/>
                  </a:lnTo>
                  <a:lnTo>
                    <a:pt x="73" y="398"/>
                  </a:lnTo>
                  <a:lnTo>
                    <a:pt x="71" y="396"/>
                  </a:lnTo>
                  <a:lnTo>
                    <a:pt x="71" y="394"/>
                  </a:lnTo>
                  <a:lnTo>
                    <a:pt x="71" y="392"/>
                  </a:lnTo>
                  <a:lnTo>
                    <a:pt x="71" y="390"/>
                  </a:lnTo>
                  <a:lnTo>
                    <a:pt x="69" y="390"/>
                  </a:lnTo>
                  <a:lnTo>
                    <a:pt x="69" y="389"/>
                  </a:lnTo>
                  <a:lnTo>
                    <a:pt x="71" y="389"/>
                  </a:lnTo>
                  <a:lnTo>
                    <a:pt x="71" y="387"/>
                  </a:lnTo>
                  <a:lnTo>
                    <a:pt x="73" y="387"/>
                  </a:lnTo>
                  <a:lnTo>
                    <a:pt x="73" y="385"/>
                  </a:lnTo>
                  <a:lnTo>
                    <a:pt x="75" y="385"/>
                  </a:lnTo>
                  <a:lnTo>
                    <a:pt x="77" y="383"/>
                  </a:lnTo>
                  <a:lnTo>
                    <a:pt x="79" y="383"/>
                  </a:lnTo>
                  <a:lnTo>
                    <a:pt x="79" y="381"/>
                  </a:lnTo>
                  <a:lnTo>
                    <a:pt x="81" y="381"/>
                  </a:lnTo>
                  <a:lnTo>
                    <a:pt x="81" y="379"/>
                  </a:lnTo>
                  <a:lnTo>
                    <a:pt x="81" y="377"/>
                  </a:lnTo>
                  <a:lnTo>
                    <a:pt x="81" y="375"/>
                  </a:lnTo>
                  <a:lnTo>
                    <a:pt x="81" y="373"/>
                  </a:lnTo>
                  <a:lnTo>
                    <a:pt x="81" y="371"/>
                  </a:lnTo>
                  <a:lnTo>
                    <a:pt x="81" y="369"/>
                  </a:lnTo>
                  <a:lnTo>
                    <a:pt x="83" y="369"/>
                  </a:lnTo>
                  <a:lnTo>
                    <a:pt x="83" y="367"/>
                  </a:lnTo>
                  <a:lnTo>
                    <a:pt x="83" y="365"/>
                  </a:lnTo>
                  <a:lnTo>
                    <a:pt x="83" y="363"/>
                  </a:lnTo>
                  <a:lnTo>
                    <a:pt x="85" y="363"/>
                  </a:lnTo>
                  <a:lnTo>
                    <a:pt x="85" y="361"/>
                  </a:lnTo>
                  <a:lnTo>
                    <a:pt x="85" y="359"/>
                  </a:lnTo>
                  <a:lnTo>
                    <a:pt x="85" y="357"/>
                  </a:lnTo>
                  <a:lnTo>
                    <a:pt x="87" y="357"/>
                  </a:lnTo>
                  <a:lnTo>
                    <a:pt x="87" y="355"/>
                  </a:lnTo>
                  <a:lnTo>
                    <a:pt x="87" y="353"/>
                  </a:lnTo>
                  <a:lnTo>
                    <a:pt x="87" y="351"/>
                  </a:lnTo>
                  <a:lnTo>
                    <a:pt x="89" y="351"/>
                  </a:lnTo>
                  <a:lnTo>
                    <a:pt x="89" y="349"/>
                  </a:lnTo>
                  <a:lnTo>
                    <a:pt x="89" y="347"/>
                  </a:lnTo>
                  <a:lnTo>
                    <a:pt x="89" y="345"/>
                  </a:lnTo>
                  <a:lnTo>
                    <a:pt x="89" y="343"/>
                  </a:lnTo>
                  <a:lnTo>
                    <a:pt x="89" y="341"/>
                  </a:lnTo>
                  <a:lnTo>
                    <a:pt x="89" y="339"/>
                  </a:lnTo>
                  <a:lnTo>
                    <a:pt x="87" y="339"/>
                  </a:lnTo>
                  <a:lnTo>
                    <a:pt x="87" y="337"/>
                  </a:lnTo>
                  <a:lnTo>
                    <a:pt x="89" y="337"/>
                  </a:lnTo>
                  <a:lnTo>
                    <a:pt x="89" y="335"/>
                  </a:lnTo>
                  <a:lnTo>
                    <a:pt x="91" y="333"/>
                  </a:lnTo>
                  <a:lnTo>
                    <a:pt x="91" y="331"/>
                  </a:lnTo>
                  <a:lnTo>
                    <a:pt x="93" y="331"/>
                  </a:lnTo>
                  <a:lnTo>
                    <a:pt x="93" y="329"/>
                  </a:lnTo>
                  <a:lnTo>
                    <a:pt x="93" y="327"/>
                  </a:lnTo>
                  <a:lnTo>
                    <a:pt x="95" y="327"/>
                  </a:lnTo>
                  <a:lnTo>
                    <a:pt x="95" y="325"/>
                  </a:lnTo>
                  <a:lnTo>
                    <a:pt x="96" y="325"/>
                  </a:lnTo>
                  <a:lnTo>
                    <a:pt x="96" y="323"/>
                  </a:lnTo>
                  <a:lnTo>
                    <a:pt x="98" y="323"/>
                  </a:lnTo>
                  <a:lnTo>
                    <a:pt x="98" y="325"/>
                  </a:lnTo>
                  <a:lnTo>
                    <a:pt x="100" y="325"/>
                  </a:lnTo>
                  <a:lnTo>
                    <a:pt x="100" y="327"/>
                  </a:lnTo>
                  <a:lnTo>
                    <a:pt x="102" y="327"/>
                  </a:lnTo>
                  <a:lnTo>
                    <a:pt x="102" y="329"/>
                  </a:lnTo>
                  <a:lnTo>
                    <a:pt x="104" y="329"/>
                  </a:lnTo>
                  <a:lnTo>
                    <a:pt x="106" y="329"/>
                  </a:lnTo>
                  <a:lnTo>
                    <a:pt x="106" y="331"/>
                  </a:lnTo>
                  <a:lnTo>
                    <a:pt x="108" y="331"/>
                  </a:lnTo>
                  <a:lnTo>
                    <a:pt x="108" y="333"/>
                  </a:lnTo>
                  <a:lnTo>
                    <a:pt x="110" y="335"/>
                  </a:lnTo>
                  <a:lnTo>
                    <a:pt x="112" y="337"/>
                  </a:lnTo>
                  <a:lnTo>
                    <a:pt x="114" y="337"/>
                  </a:lnTo>
                  <a:lnTo>
                    <a:pt x="114" y="339"/>
                  </a:lnTo>
                  <a:lnTo>
                    <a:pt x="114" y="341"/>
                  </a:lnTo>
                  <a:lnTo>
                    <a:pt x="116" y="341"/>
                  </a:lnTo>
                  <a:lnTo>
                    <a:pt x="116" y="343"/>
                  </a:lnTo>
                  <a:lnTo>
                    <a:pt x="118" y="343"/>
                  </a:lnTo>
                  <a:lnTo>
                    <a:pt x="118" y="345"/>
                  </a:lnTo>
                  <a:lnTo>
                    <a:pt x="120" y="343"/>
                  </a:lnTo>
                  <a:lnTo>
                    <a:pt x="122" y="343"/>
                  </a:lnTo>
                  <a:lnTo>
                    <a:pt x="124" y="343"/>
                  </a:lnTo>
                  <a:lnTo>
                    <a:pt x="124" y="341"/>
                  </a:lnTo>
                  <a:lnTo>
                    <a:pt x="126" y="341"/>
                  </a:lnTo>
                  <a:lnTo>
                    <a:pt x="126" y="339"/>
                  </a:lnTo>
                  <a:lnTo>
                    <a:pt x="128" y="339"/>
                  </a:lnTo>
                  <a:lnTo>
                    <a:pt x="128" y="337"/>
                  </a:lnTo>
                  <a:lnTo>
                    <a:pt x="128" y="335"/>
                  </a:lnTo>
                  <a:lnTo>
                    <a:pt x="128" y="333"/>
                  </a:lnTo>
                  <a:lnTo>
                    <a:pt x="128" y="331"/>
                  </a:lnTo>
                  <a:lnTo>
                    <a:pt x="128" y="329"/>
                  </a:lnTo>
                  <a:lnTo>
                    <a:pt x="128" y="327"/>
                  </a:lnTo>
                  <a:lnTo>
                    <a:pt x="130" y="327"/>
                  </a:lnTo>
                  <a:lnTo>
                    <a:pt x="130" y="325"/>
                  </a:lnTo>
                  <a:lnTo>
                    <a:pt x="132" y="325"/>
                  </a:lnTo>
                  <a:lnTo>
                    <a:pt x="132" y="323"/>
                  </a:lnTo>
                  <a:lnTo>
                    <a:pt x="132" y="322"/>
                  </a:lnTo>
                  <a:lnTo>
                    <a:pt x="134" y="322"/>
                  </a:lnTo>
                  <a:lnTo>
                    <a:pt x="134" y="320"/>
                  </a:lnTo>
                  <a:lnTo>
                    <a:pt x="136" y="320"/>
                  </a:lnTo>
                  <a:lnTo>
                    <a:pt x="136" y="318"/>
                  </a:lnTo>
                  <a:lnTo>
                    <a:pt x="136" y="316"/>
                  </a:lnTo>
                  <a:lnTo>
                    <a:pt x="136" y="314"/>
                  </a:lnTo>
                  <a:lnTo>
                    <a:pt x="136" y="312"/>
                  </a:lnTo>
                  <a:lnTo>
                    <a:pt x="136" y="310"/>
                  </a:lnTo>
                  <a:lnTo>
                    <a:pt x="136" y="308"/>
                  </a:lnTo>
                  <a:lnTo>
                    <a:pt x="136" y="306"/>
                  </a:lnTo>
                  <a:lnTo>
                    <a:pt x="136" y="304"/>
                  </a:lnTo>
                  <a:lnTo>
                    <a:pt x="136" y="302"/>
                  </a:lnTo>
                  <a:lnTo>
                    <a:pt x="134" y="302"/>
                  </a:lnTo>
                  <a:lnTo>
                    <a:pt x="134" y="300"/>
                  </a:lnTo>
                  <a:lnTo>
                    <a:pt x="134" y="298"/>
                  </a:lnTo>
                  <a:lnTo>
                    <a:pt x="134" y="296"/>
                  </a:lnTo>
                  <a:lnTo>
                    <a:pt x="132" y="296"/>
                  </a:lnTo>
                  <a:lnTo>
                    <a:pt x="134" y="294"/>
                  </a:lnTo>
                  <a:lnTo>
                    <a:pt x="132" y="294"/>
                  </a:lnTo>
                  <a:lnTo>
                    <a:pt x="132" y="292"/>
                  </a:lnTo>
                  <a:lnTo>
                    <a:pt x="134" y="292"/>
                  </a:lnTo>
                  <a:lnTo>
                    <a:pt x="134" y="290"/>
                  </a:lnTo>
                  <a:lnTo>
                    <a:pt x="134" y="288"/>
                  </a:lnTo>
                  <a:lnTo>
                    <a:pt x="136" y="288"/>
                  </a:lnTo>
                  <a:lnTo>
                    <a:pt x="138" y="286"/>
                  </a:lnTo>
                  <a:lnTo>
                    <a:pt x="140" y="286"/>
                  </a:lnTo>
                  <a:lnTo>
                    <a:pt x="142" y="286"/>
                  </a:lnTo>
                  <a:lnTo>
                    <a:pt x="144" y="286"/>
                  </a:lnTo>
                  <a:lnTo>
                    <a:pt x="146" y="286"/>
                  </a:lnTo>
                  <a:lnTo>
                    <a:pt x="146" y="288"/>
                  </a:lnTo>
                  <a:lnTo>
                    <a:pt x="148" y="288"/>
                  </a:lnTo>
                  <a:lnTo>
                    <a:pt x="150" y="288"/>
                  </a:lnTo>
                  <a:lnTo>
                    <a:pt x="152" y="288"/>
                  </a:lnTo>
                  <a:lnTo>
                    <a:pt x="154" y="288"/>
                  </a:lnTo>
                  <a:lnTo>
                    <a:pt x="154" y="286"/>
                  </a:lnTo>
                  <a:lnTo>
                    <a:pt x="156" y="286"/>
                  </a:lnTo>
                  <a:lnTo>
                    <a:pt x="156" y="284"/>
                  </a:lnTo>
                  <a:lnTo>
                    <a:pt x="156" y="282"/>
                  </a:lnTo>
                  <a:lnTo>
                    <a:pt x="156" y="280"/>
                  </a:lnTo>
                  <a:lnTo>
                    <a:pt x="156" y="278"/>
                  </a:lnTo>
                  <a:lnTo>
                    <a:pt x="156" y="276"/>
                  </a:lnTo>
                  <a:lnTo>
                    <a:pt x="156" y="274"/>
                  </a:lnTo>
                  <a:lnTo>
                    <a:pt x="156" y="272"/>
                  </a:lnTo>
                  <a:lnTo>
                    <a:pt x="156" y="270"/>
                  </a:lnTo>
                  <a:lnTo>
                    <a:pt x="158" y="270"/>
                  </a:lnTo>
                  <a:lnTo>
                    <a:pt x="158" y="268"/>
                  </a:lnTo>
                  <a:lnTo>
                    <a:pt x="158" y="266"/>
                  </a:lnTo>
                  <a:lnTo>
                    <a:pt x="160" y="266"/>
                  </a:lnTo>
                  <a:lnTo>
                    <a:pt x="162" y="268"/>
                  </a:lnTo>
                  <a:lnTo>
                    <a:pt x="164" y="270"/>
                  </a:lnTo>
                  <a:lnTo>
                    <a:pt x="165" y="272"/>
                  </a:lnTo>
                  <a:lnTo>
                    <a:pt x="167" y="274"/>
                  </a:lnTo>
                  <a:lnTo>
                    <a:pt x="169" y="274"/>
                  </a:lnTo>
                  <a:lnTo>
                    <a:pt x="169" y="276"/>
                  </a:lnTo>
                  <a:lnTo>
                    <a:pt x="171" y="276"/>
                  </a:lnTo>
                  <a:lnTo>
                    <a:pt x="173" y="278"/>
                  </a:lnTo>
                  <a:lnTo>
                    <a:pt x="175" y="278"/>
                  </a:lnTo>
                  <a:lnTo>
                    <a:pt x="177" y="278"/>
                  </a:lnTo>
                  <a:lnTo>
                    <a:pt x="177" y="280"/>
                  </a:lnTo>
                  <a:lnTo>
                    <a:pt x="179" y="280"/>
                  </a:lnTo>
                  <a:lnTo>
                    <a:pt x="179" y="282"/>
                  </a:lnTo>
                  <a:lnTo>
                    <a:pt x="181" y="282"/>
                  </a:lnTo>
                  <a:lnTo>
                    <a:pt x="183" y="284"/>
                  </a:lnTo>
                  <a:lnTo>
                    <a:pt x="181" y="284"/>
                  </a:lnTo>
                  <a:lnTo>
                    <a:pt x="181" y="286"/>
                  </a:lnTo>
                  <a:lnTo>
                    <a:pt x="181" y="288"/>
                  </a:lnTo>
                  <a:lnTo>
                    <a:pt x="183" y="288"/>
                  </a:lnTo>
                  <a:lnTo>
                    <a:pt x="183" y="290"/>
                  </a:lnTo>
                  <a:lnTo>
                    <a:pt x="185" y="290"/>
                  </a:lnTo>
                  <a:lnTo>
                    <a:pt x="185" y="292"/>
                  </a:lnTo>
                  <a:lnTo>
                    <a:pt x="187" y="292"/>
                  </a:lnTo>
                  <a:lnTo>
                    <a:pt x="189" y="292"/>
                  </a:lnTo>
                  <a:lnTo>
                    <a:pt x="191" y="294"/>
                  </a:lnTo>
                  <a:lnTo>
                    <a:pt x="193" y="294"/>
                  </a:lnTo>
                  <a:lnTo>
                    <a:pt x="195" y="294"/>
                  </a:lnTo>
                  <a:lnTo>
                    <a:pt x="197" y="294"/>
                  </a:lnTo>
                  <a:lnTo>
                    <a:pt x="199" y="294"/>
                  </a:lnTo>
                  <a:lnTo>
                    <a:pt x="199" y="292"/>
                  </a:lnTo>
                  <a:lnTo>
                    <a:pt x="201" y="292"/>
                  </a:lnTo>
                  <a:lnTo>
                    <a:pt x="203" y="292"/>
                  </a:lnTo>
                  <a:lnTo>
                    <a:pt x="205" y="292"/>
                  </a:lnTo>
                  <a:lnTo>
                    <a:pt x="207" y="292"/>
                  </a:lnTo>
                  <a:lnTo>
                    <a:pt x="209" y="290"/>
                  </a:lnTo>
                  <a:lnTo>
                    <a:pt x="209" y="288"/>
                  </a:lnTo>
                  <a:lnTo>
                    <a:pt x="209" y="286"/>
                  </a:lnTo>
                  <a:lnTo>
                    <a:pt x="209" y="284"/>
                  </a:lnTo>
                  <a:lnTo>
                    <a:pt x="209" y="282"/>
                  </a:lnTo>
                  <a:lnTo>
                    <a:pt x="209" y="280"/>
                  </a:lnTo>
                  <a:lnTo>
                    <a:pt x="209" y="278"/>
                  </a:lnTo>
                  <a:lnTo>
                    <a:pt x="209" y="276"/>
                  </a:lnTo>
                  <a:lnTo>
                    <a:pt x="209" y="274"/>
                  </a:lnTo>
                  <a:lnTo>
                    <a:pt x="207" y="274"/>
                  </a:lnTo>
                  <a:lnTo>
                    <a:pt x="207" y="272"/>
                  </a:lnTo>
                  <a:lnTo>
                    <a:pt x="209" y="272"/>
                  </a:lnTo>
                  <a:lnTo>
                    <a:pt x="209" y="270"/>
                  </a:lnTo>
                  <a:lnTo>
                    <a:pt x="209" y="268"/>
                  </a:lnTo>
                  <a:lnTo>
                    <a:pt x="209" y="266"/>
                  </a:lnTo>
                  <a:lnTo>
                    <a:pt x="209" y="264"/>
                  </a:lnTo>
                  <a:lnTo>
                    <a:pt x="211" y="264"/>
                  </a:lnTo>
                  <a:lnTo>
                    <a:pt x="211" y="262"/>
                  </a:lnTo>
                  <a:lnTo>
                    <a:pt x="211" y="260"/>
                  </a:lnTo>
                  <a:lnTo>
                    <a:pt x="213" y="260"/>
                  </a:lnTo>
                  <a:lnTo>
                    <a:pt x="213" y="258"/>
                  </a:lnTo>
                  <a:lnTo>
                    <a:pt x="213" y="256"/>
                  </a:lnTo>
                  <a:lnTo>
                    <a:pt x="213" y="255"/>
                  </a:lnTo>
                  <a:lnTo>
                    <a:pt x="213" y="253"/>
                  </a:lnTo>
                  <a:lnTo>
                    <a:pt x="213" y="251"/>
                  </a:lnTo>
                  <a:lnTo>
                    <a:pt x="211" y="249"/>
                  </a:lnTo>
                  <a:lnTo>
                    <a:pt x="211" y="247"/>
                  </a:lnTo>
                  <a:lnTo>
                    <a:pt x="211" y="245"/>
                  </a:lnTo>
                  <a:lnTo>
                    <a:pt x="211" y="243"/>
                  </a:lnTo>
                  <a:lnTo>
                    <a:pt x="211" y="241"/>
                  </a:lnTo>
                  <a:lnTo>
                    <a:pt x="213" y="239"/>
                  </a:lnTo>
                  <a:lnTo>
                    <a:pt x="213" y="237"/>
                  </a:lnTo>
                  <a:lnTo>
                    <a:pt x="213" y="235"/>
                  </a:lnTo>
                  <a:lnTo>
                    <a:pt x="215" y="235"/>
                  </a:lnTo>
                  <a:lnTo>
                    <a:pt x="215" y="233"/>
                  </a:lnTo>
                  <a:lnTo>
                    <a:pt x="215" y="231"/>
                  </a:lnTo>
                  <a:lnTo>
                    <a:pt x="215" y="229"/>
                  </a:lnTo>
                  <a:lnTo>
                    <a:pt x="217" y="229"/>
                  </a:lnTo>
                  <a:lnTo>
                    <a:pt x="217" y="227"/>
                  </a:lnTo>
                  <a:lnTo>
                    <a:pt x="217" y="225"/>
                  </a:lnTo>
                  <a:lnTo>
                    <a:pt x="217" y="223"/>
                  </a:lnTo>
                  <a:lnTo>
                    <a:pt x="217" y="221"/>
                  </a:lnTo>
                  <a:lnTo>
                    <a:pt x="217" y="219"/>
                  </a:lnTo>
                  <a:lnTo>
                    <a:pt x="219" y="219"/>
                  </a:lnTo>
                  <a:lnTo>
                    <a:pt x="221" y="219"/>
                  </a:lnTo>
                  <a:lnTo>
                    <a:pt x="223" y="219"/>
                  </a:lnTo>
                  <a:lnTo>
                    <a:pt x="225" y="219"/>
                  </a:lnTo>
                  <a:lnTo>
                    <a:pt x="227" y="219"/>
                  </a:lnTo>
                  <a:lnTo>
                    <a:pt x="229" y="221"/>
                  </a:lnTo>
                  <a:lnTo>
                    <a:pt x="231" y="221"/>
                  </a:lnTo>
                  <a:lnTo>
                    <a:pt x="231" y="223"/>
                  </a:lnTo>
                  <a:lnTo>
                    <a:pt x="233" y="223"/>
                  </a:lnTo>
                  <a:lnTo>
                    <a:pt x="233" y="225"/>
                  </a:lnTo>
                  <a:lnTo>
                    <a:pt x="234" y="225"/>
                  </a:lnTo>
                  <a:lnTo>
                    <a:pt x="234" y="227"/>
                  </a:lnTo>
                  <a:lnTo>
                    <a:pt x="236" y="229"/>
                  </a:lnTo>
                  <a:lnTo>
                    <a:pt x="238" y="229"/>
                  </a:lnTo>
                  <a:lnTo>
                    <a:pt x="240" y="229"/>
                  </a:lnTo>
                  <a:lnTo>
                    <a:pt x="242" y="229"/>
                  </a:lnTo>
                  <a:lnTo>
                    <a:pt x="244" y="229"/>
                  </a:lnTo>
                  <a:lnTo>
                    <a:pt x="244" y="227"/>
                  </a:lnTo>
                  <a:lnTo>
                    <a:pt x="246" y="227"/>
                  </a:lnTo>
                  <a:lnTo>
                    <a:pt x="248" y="227"/>
                  </a:lnTo>
                  <a:lnTo>
                    <a:pt x="250" y="227"/>
                  </a:lnTo>
                  <a:lnTo>
                    <a:pt x="252" y="227"/>
                  </a:lnTo>
                  <a:lnTo>
                    <a:pt x="254" y="227"/>
                  </a:lnTo>
                  <a:lnTo>
                    <a:pt x="256" y="227"/>
                  </a:lnTo>
                  <a:lnTo>
                    <a:pt x="256" y="229"/>
                  </a:lnTo>
                  <a:lnTo>
                    <a:pt x="258" y="229"/>
                  </a:lnTo>
                  <a:lnTo>
                    <a:pt x="258" y="231"/>
                  </a:lnTo>
                  <a:lnTo>
                    <a:pt x="260" y="231"/>
                  </a:lnTo>
                  <a:lnTo>
                    <a:pt x="262" y="231"/>
                  </a:lnTo>
                  <a:lnTo>
                    <a:pt x="264" y="231"/>
                  </a:lnTo>
                  <a:lnTo>
                    <a:pt x="266" y="231"/>
                  </a:lnTo>
                  <a:lnTo>
                    <a:pt x="268" y="231"/>
                  </a:lnTo>
                  <a:lnTo>
                    <a:pt x="270" y="231"/>
                  </a:lnTo>
                  <a:lnTo>
                    <a:pt x="270" y="229"/>
                  </a:lnTo>
                  <a:lnTo>
                    <a:pt x="270" y="227"/>
                  </a:lnTo>
                  <a:lnTo>
                    <a:pt x="272" y="227"/>
                  </a:lnTo>
                  <a:lnTo>
                    <a:pt x="272" y="225"/>
                  </a:lnTo>
                  <a:lnTo>
                    <a:pt x="274" y="225"/>
                  </a:lnTo>
                  <a:lnTo>
                    <a:pt x="274" y="223"/>
                  </a:lnTo>
                  <a:lnTo>
                    <a:pt x="276" y="223"/>
                  </a:lnTo>
                  <a:lnTo>
                    <a:pt x="276" y="221"/>
                  </a:lnTo>
                  <a:lnTo>
                    <a:pt x="274" y="221"/>
                  </a:lnTo>
                  <a:lnTo>
                    <a:pt x="274" y="219"/>
                  </a:lnTo>
                  <a:lnTo>
                    <a:pt x="274" y="217"/>
                  </a:lnTo>
                  <a:lnTo>
                    <a:pt x="276" y="217"/>
                  </a:lnTo>
                  <a:lnTo>
                    <a:pt x="278" y="217"/>
                  </a:lnTo>
                  <a:lnTo>
                    <a:pt x="278" y="215"/>
                  </a:lnTo>
                  <a:lnTo>
                    <a:pt x="280" y="211"/>
                  </a:lnTo>
                  <a:lnTo>
                    <a:pt x="280" y="209"/>
                  </a:lnTo>
                  <a:lnTo>
                    <a:pt x="280" y="207"/>
                  </a:lnTo>
                  <a:lnTo>
                    <a:pt x="280" y="205"/>
                  </a:lnTo>
                  <a:lnTo>
                    <a:pt x="282" y="205"/>
                  </a:lnTo>
                  <a:lnTo>
                    <a:pt x="282" y="203"/>
                  </a:lnTo>
                  <a:lnTo>
                    <a:pt x="284" y="203"/>
                  </a:lnTo>
                  <a:lnTo>
                    <a:pt x="286" y="203"/>
                  </a:lnTo>
                  <a:lnTo>
                    <a:pt x="288" y="201"/>
                  </a:lnTo>
                  <a:lnTo>
                    <a:pt x="288" y="199"/>
                  </a:lnTo>
                  <a:lnTo>
                    <a:pt x="290" y="197"/>
                  </a:lnTo>
                  <a:lnTo>
                    <a:pt x="292" y="195"/>
                  </a:lnTo>
                  <a:lnTo>
                    <a:pt x="294" y="195"/>
                  </a:lnTo>
                  <a:lnTo>
                    <a:pt x="298" y="195"/>
                  </a:lnTo>
                  <a:lnTo>
                    <a:pt x="300" y="197"/>
                  </a:lnTo>
                  <a:lnTo>
                    <a:pt x="302" y="197"/>
                  </a:lnTo>
                  <a:lnTo>
                    <a:pt x="303" y="197"/>
                  </a:lnTo>
                  <a:lnTo>
                    <a:pt x="307" y="199"/>
                  </a:lnTo>
                  <a:lnTo>
                    <a:pt x="309" y="199"/>
                  </a:lnTo>
                  <a:lnTo>
                    <a:pt x="311" y="199"/>
                  </a:lnTo>
                  <a:lnTo>
                    <a:pt x="315" y="197"/>
                  </a:lnTo>
                  <a:lnTo>
                    <a:pt x="319" y="195"/>
                  </a:lnTo>
                  <a:lnTo>
                    <a:pt x="321" y="195"/>
                  </a:lnTo>
                  <a:lnTo>
                    <a:pt x="325" y="193"/>
                  </a:lnTo>
                  <a:lnTo>
                    <a:pt x="327" y="193"/>
                  </a:lnTo>
                  <a:lnTo>
                    <a:pt x="329" y="191"/>
                  </a:lnTo>
                  <a:lnTo>
                    <a:pt x="333" y="191"/>
                  </a:lnTo>
                  <a:lnTo>
                    <a:pt x="335" y="189"/>
                  </a:lnTo>
                  <a:lnTo>
                    <a:pt x="335" y="188"/>
                  </a:lnTo>
                  <a:lnTo>
                    <a:pt x="337" y="188"/>
                  </a:lnTo>
                  <a:lnTo>
                    <a:pt x="337" y="186"/>
                  </a:lnTo>
                  <a:lnTo>
                    <a:pt x="339" y="184"/>
                  </a:lnTo>
                  <a:lnTo>
                    <a:pt x="343" y="182"/>
                  </a:lnTo>
                  <a:lnTo>
                    <a:pt x="349" y="178"/>
                  </a:lnTo>
                  <a:lnTo>
                    <a:pt x="353" y="176"/>
                  </a:lnTo>
                  <a:lnTo>
                    <a:pt x="355" y="174"/>
                  </a:lnTo>
                  <a:lnTo>
                    <a:pt x="357" y="174"/>
                  </a:lnTo>
                  <a:lnTo>
                    <a:pt x="359" y="174"/>
                  </a:lnTo>
                  <a:lnTo>
                    <a:pt x="361" y="176"/>
                  </a:lnTo>
                  <a:lnTo>
                    <a:pt x="363" y="176"/>
                  </a:lnTo>
                  <a:lnTo>
                    <a:pt x="365" y="174"/>
                  </a:lnTo>
                  <a:lnTo>
                    <a:pt x="369" y="174"/>
                  </a:lnTo>
                  <a:lnTo>
                    <a:pt x="372" y="172"/>
                  </a:lnTo>
                  <a:lnTo>
                    <a:pt x="378" y="172"/>
                  </a:lnTo>
                  <a:lnTo>
                    <a:pt x="380" y="172"/>
                  </a:lnTo>
                  <a:lnTo>
                    <a:pt x="382" y="172"/>
                  </a:lnTo>
                  <a:lnTo>
                    <a:pt x="384" y="172"/>
                  </a:lnTo>
                  <a:lnTo>
                    <a:pt x="386" y="170"/>
                  </a:lnTo>
                  <a:lnTo>
                    <a:pt x="388" y="170"/>
                  </a:lnTo>
                  <a:lnTo>
                    <a:pt x="390" y="168"/>
                  </a:lnTo>
                  <a:lnTo>
                    <a:pt x="392" y="168"/>
                  </a:lnTo>
                  <a:lnTo>
                    <a:pt x="394" y="166"/>
                  </a:lnTo>
                  <a:lnTo>
                    <a:pt x="396" y="166"/>
                  </a:lnTo>
                  <a:lnTo>
                    <a:pt x="398" y="164"/>
                  </a:lnTo>
                  <a:lnTo>
                    <a:pt x="398" y="162"/>
                  </a:lnTo>
                  <a:lnTo>
                    <a:pt x="398" y="160"/>
                  </a:lnTo>
                  <a:lnTo>
                    <a:pt x="398" y="158"/>
                  </a:lnTo>
                  <a:lnTo>
                    <a:pt x="396" y="158"/>
                  </a:lnTo>
                  <a:lnTo>
                    <a:pt x="396" y="156"/>
                  </a:lnTo>
                  <a:lnTo>
                    <a:pt x="396" y="154"/>
                  </a:lnTo>
                  <a:lnTo>
                    <a:pt x="396" y="152"/>
                  </a:lnTo>
                  <a:lnTo>
                    <a:pt x="396" y="150"/>
                  </a:lnTo>
                  <a:lnTo>
                    <a:pt x="396" y="146"/>
                  </a:lnTo>
                  <a:lnTo>
                    <a:pt x="398" y="142"/>
                  </a:lnTo>
                  <a:lnTo>
                    <a:pt x="398" y="138"/>
                  </a:lnTo>
                  <a:lnTo>
                    <a:pt x="398" y="136"/>
                  </a:lnTo>
                  <a:lnTo>
                    <a:pt x="398" y="134"/>
                  </a:lnTo>
                  <a:lnTo>
                    <a:pt x="398" y="132"/>
                  </a:lnTo>
                  <a:lnTo>
                    <a:pt x="398" y="130"/>
                  </a:lnTo>
                  <a:lnTo>
                    <a:pt x="398" y="128"/>
                  </a:lnTo>
                  <a:lnTo>
                    <a:pt x="398" y="124"/>
                  </a:lnTo>
                  <a:lnTo>
                    <a:pt x="398" y="122"/>
                  </a:lnTo>
                  <a:lnTo>
                    <a:pt x="398" y="121"/>
                  </a:lnTo>
                  <a:lnTo>
                    <a:pt x="398" y="119"/>
                  </a:lnTo>
                  <a:lnTo>
                    <a:pt x="396" y="117"/>
                  </a:lnTo>
                  <a:lnTo>
                    <a:pt x="396" y="115"/>
                  </a:lnTo>
                  <a:lnTo>
                    <a:pt x="398" y="111"/>
                  </a:lnTo>
                  <a:lnTo>
                    <a:pt x="398" y="103"/>
                  </a:lnTo>
                  <a:lnTo>
                    <a:pt x="398" y="101"/>
                  </a:lnTo>
                  <a:lnTo>
                    <a:pt x="394" y="95"/>
                  </a:lnTo>
                  <a:lnTo>
                    <a:pt x="392" y="91"/>
                  </a:lnTo>
                  <a:lnTo>
                    <a:pt x="390" y="89"/>
                  </a:lnTo>
                  <a:lnTo>
                    <a:pt x="390" y="87"/>
                  </a:lnTo>
                  <a:lnTo>
                    <a:pt x="392" y="85"/>
                  </a:lnTo>
                  <a:lnTo>
                    <a:pt x="392" y="83"/>
                  </a:lnTo>
                  <a:lnTo>
                    <a:pt x="390" y="83"/>
                  </a:lnTo>
                  <a:lnTo>
                    <a:pt x="390" y="81"/>
                  </a:lnTo>
                  <a:lnTo>
                    <a:pt x="388" y="79"/>
                  </a:lnTo>
                  <a:lnTo>
                    <a:pt x="388" y="75"/>
                  </a:lnTo>
                  <a:lnTo>
                    <a:pt x="388" y="73"/>
                  </a:lnTo>
                  <a:lnTo>
                    <a:pt x="386" y="69"/>
                  </a:lnTo>
                  <a:lnTo>
                    <a:pt x="386" y="65"/>
                  </a:lnTo>
                  <a:lnTo>
                    <a:pt x="384" y="61"/>
                  </a:lnTo>
                  <a:lnTo>
                    <a:pt x="384" y="59"/>
                  </a:lnTo>
                  <a:lnTo>
                    <a:pt x="384" y="57"/>
                  </a:lnTo>
                  <a:lnTo>
                    <a:pt x="382" y="55"/>
                  </a:lnTo>
                  <a:lnTo>
                    <a:pt x="382" y="53"/>
                  </a:lnTo>
                  <a:lnTo>
                    <a:pt x="380" y="53"/>
                  </a:lnTo>
                  <a:lnTo>
                    <a:pt x="380" y="52"/>
                  </a:lnTo>
                  <a:lnTo>
                    <a:pt x="378" y="50"/>
                  </a:lnTo>
                  <a:lnTo>
                    <a:pt x="376" y="48"/>
                  </a:lnTo>
                  <a:lnTo>
                    <a:pt x="376" y="46"/>
                  </a:lnTo>
                  <a:lnTo>
                    <a:pt x="374" y="44"/>
                  </a:lnTo>
                  <a:lnTo>
                    <a:pt x="372" y="42"/>
                  </a:lnTo>
                  <a:lnTo>
                    <a:pt x="372" y="40"/>
                  </a:lnTo>
                  <a:lnTo>
                    <a:pt x="371" y="38"/>
                  </a:lnTo>
                  <a:lnTo>
                    <a:pt x="371" y="36"/>
                  </a:lnTo>
                  <a:lnTo>
                    <a:pt x="369" y="36"/>
                  </a:lnTo>
                  <a:lnTo>
                    <a:pt x="369" y="34"/>
                  </a:lnTo>
                  <a:lnTo>
                    <a:pt x="367" y="34"/>
                  </a:lnTo>
                  <a:lnTo>
                    <a:pt x="367" y="32"/>
                  </a:lnTo>
                  <a:lnTo>
                    <a:pt x="365" y="30"/>
                  </a:lnTo>
                  <a:lnTo>
                    <a:pt x="363" y="28"/>
                  </a:lnTo>
                  <a:lnTo>
                    <a:pt x="363" y="26"/>
                  </a:lnTo>
                  <a:lnTo>
                    <a:pt x="361" y="26"/>
                  </a:lnTo>
                  <a:lnTo>
                    <a:pt x="361" y="24"/>
                  </a:lnTo>
                  <a:lnTo>
                    <a:pt x="359" y="24"/>
                  </a:lnTo>
                  <a:lnTo>
                    <a:pt x="359" y="22"/>
                  </a:lnTo>
                  <a:lnTo>
                    <a:pt x="361" y="22"/>
                  </a:lnTo>
                  <a:lnTo>
                    <a:pt x="363" y="22"/>
                  </a:lnTo>
                  <a:lnTo>
                    <a:pt x="363" y="20"/>
                  </a:lnTo>
                  <a:lnTo>
                    <a:pt x="363" y="18"/>
                  </a:lnTo>
                  <a:lnTo>
                    <a:pt x="363" y="16"/>
                  </a:lnTo>
                  <a:lnTo>
                    <a:pt x="361" y="16"/>
                  </a:lnTo>
                  <a:lnTo>
                    <a:pt x="361" y="14"/>
                  </a:lnTo>
                  <a:lnTo>
                    <a:pt x="361" y="12"/>
                  </a:lnTo>
                  <a:lnTo>
                    <a:pt x="361" y="10"/>
                  </a:lnTo>
                  <a:lnTo>
                    <a:pt x="363" y="10"/>
                  </a:lnTo>
                  <a:lnTo>
                    <a:pt x="365" y="10"/>
                  </a:lnTo>
                  <a:lnTo>
                    <a:pt x="367" y="10"/>
                  </a:lnTo>
                  <a:lnTo>
                    <a:pt x="367" y="8"/>
                  </a:lnTo>
                  <a:lnTo>
                    <a:pt x="369" y="8"/>
                  </a:lnTo>
                  <a:lnTo>
                    <a:pt x="371" y="8"/>
                  </a:lnTo>
                  <a:lnTo>
                    <a:pt x="372" y="8"/>
                  </a:lnTo>
                  <a:lnTo>
                    <a:pt x="374" y="8"/>
                  </a:lnTo>
                  <a:lnTo>
                    <a:pt x="374" y="10"/>
                  </a:lnTo>
                  <a:lnTo>
                    <a:pt x="374" y="12"/>
                  </a:lnTo>
                  <a:lnTo>
                    <a:pt x="376" y="12"/>
                  </a:lnTo>
                  <a:lnTo>
                    <a:pt x="376" y="14"/>
                  </a:lnTo>
                  <a:lnTo>
                    <a:pt x="376" y="16"/>
                  </a:lnTo>
                  <a:lnTo>
                    <a:pt x="378" y="16"/>
                  </a:lnTo>
                  <a:lnTo>
                    <a:pt x="378" y="18"/>
                  </a:lnTo>
                  <a:lnTo>
                    <a:pt x="378" y="20"/>
                  </a:lnTo>
                  <a:lnTo>
                    <a:pt x="380" y="20"/>
                  </a:lnTo>
                  <a:lnTo>
                    <a:pt x="380" y="22"/>
                  </a:lnTo>
                  <a:lnTo>
                    <a:pt x="380" y="24"/>
                  </a:lnTo>
                  <a:lnTo>
                    <a:pt x="380" y="26"/>
                  </a:lnTo>
                  <a:lnTo>
                    <a:pt x="382" y="26"/>
                  </a:lnTo>
                  <a:lnTo>
                    <a:pt x="382" y="28"/>
                  </a:lnTo>
                  <a:lnTo>
                    <a:pt x="384" y="28"/>
                  </a:lnTo>
                  <a:lnTo>
                    <a:pt x="384" y="30"/>
                  </a:lnTo>
                  <a:lnTo>
                    <a:pt x="386" y="30"/>
                  </a:lnTo>
                  <a:lnTo>
                    <a:pt x="388" y="30"/>
                  </a:lnTo>
                  <a:lnTo>
                    <a:pt x="390" y="30"/>
                  </a:lnTo>
                  <a:lnTo>
                    <a:pt x="392" y="30"/>
                  </a:lnTo>
                  <a:lnTo>
                    <a:pt x="392" y="32"/>
                  </a:lnTo>
                  <a:lnTo>
                    <a:pt x="394" y="32"/>
                  </a:lnTo>
                  <a:lnTo>
                    <a:pt x="396" y="32"/>
                  </a:lnTo>
                  <a:lnTo>
                    <a:pt x="398" y="32"/>
                  </a:lnTo>
                  <a:lnTo>
                    <a:pt x="400" y="32"/>
                  </a:lnTo>
                  <a:lnTo>
                    <a:pt x="400" y="30"/>
                  </a:lnTo>
                  <a:lnTo>
                    <a:pt x="402" y="30"/>
                  </a:lnTo>
                  <a:lnTo>
                    <a:pt x="404" y="30"/>
                  </a:lnTo>
                  <a:lnTo>
                    <a:pt x="406" y="30"/>
                  </a:lnTo>
                  <a:lnTo>
                    <a:pt x="408" y="30"/>
                  </a:lnTo>
                  <a:lnTo>
                    <a:pt x="410" y="30"/>
                  </a:lnTo>
                  <a:lnTo>
                    <a:pt x="410" y="28"/>
                  </a:lnTo>
                  <a:lnTo>
                    <a:pt x="412" y="28"/>
                  </a:lnTo>
                  <a:lnTo>
                    <a:pt x="412" y="26"/>
                  </a:lnTo>
                  <a:lnTo>
                    <a:pt x="414" y="26"/>
                  </a:lnTo>
                  <a:lnTo>
                    <a:pt x="416" y="26"/>
                  </a:lnTo>
                  <a:lnTo>
                    <a:pt x="416" y="24"/>
                  </a:lnTo>
                  <a:lnTo>
                    <a:pt x="418" y="24"/>
                  </a:lnTo>
                  <a:lnTo>
                    <a:pt x="420" y="22"/>
                  </a:lnTo>
                  <a:lnTo>
                    <a:pt x="420" y="24"/>
                  </a:lnTo>
                  <a:lnTo>
                    <a:pt x="422" y="24"/>
                  </a:lnTo>
                  <a:lnTo>
                    <a:pt x="422" y="22"/>
                  </a:lnTo>
                  <a:lnTo>
                    <a:pt x="424" y="22"/>
                  </a:lnTo>
                  <a:lnTo>
                    <a:pt x="426" y="22"/>
                  </a:lnTo>
                  <a:lnTo>
                    <a:pt x="428" y="22"/>
                  </a:lnTo>
                  <a:lnTo>
                    <a:pt x="430" y="22"/>
                  </a:lnTo>
                  <a:lnTo>
                    <a:pt x="432" y="20"/>
                  </a:lnTo>
                  <a:lnTo>
                    <a:pt x="434" y="20"/>
                  </a:lnTo>
                  <a:lnTo>
                    <a:pt x="436" y="20"/>
                  </a:lnTo>
                  <a:lnTo>
                    <a:pt x="438" y="20"/>
                  </a:lnTo>
                  <a:lnTo>
                    <a:pt x="440" y="20"/>
                  </a:lnTo>
                  <a:lnTo>
                    <a:pt x="441" y="22"/>
                  </a:lnTo>
                  <a:lnTo>
                    <a:pt x="443" y="22"/>
                  </a:lnTo>
                  <a:lnTo>
                    <a:pt x="445" y="22"/>
                  </a:lnTo>
                  <a:lnTo>
                    <a:pt x="447" y="22"/>
                  </a:lnTo>
                  <a:lnTo>
                    <a:pt x="449" y="22"/>
                  </a:lnTo>
                  <a:lnTo>
                    <a:pt x="451" y="22"/>
                  </a:lnTo>
                  <a:lnTo>
                    <a:pt x="451" y="20"/>
                  </a:lnTo>
                  <a:lnTo>
                    <a:pt x="453" y="20"/>
                  </a:lnTo>
                  <a:lnTo>
                    <a:pt x="455" y="20"/>
                  </a:lnTo>
                  <a:lnTo>
                    <a:pt x="457" y="20"/>
                  </a:lnTo>
                  <a:lnTo>
                    <a:pt x="457" y="18"/>
                  </a:lnTo>
                  <a:lnTo>
                    <a:pt x="459" y="18"/>
                  </a:lnTo>
                  <a:lnTo>
                    <a:pt x="459" y="20"/>
                  </a:lnTo>
                  <a:lnTo>
                    <a:pt x="461" y="20"/>
                  </a:lnTo>
                  <a:lnTo>
                    <a:pt x="461" y="22"/>
                  </a:lnTo>
                  <a:lnTo>
                    <a:pt x="463" y="22"/>
                  </a:lnTo>
                  <a:lnTo>
                    <a:pt x="465" y="24"/>
                  </a:lnTo>
                  <a:lnTo>
                    <a:pt x="467" y="24"/>
                  </a:lnTo>
                  <a:lnTo>
                    <a:pt x="469" y="24"/>
                  </a:lnTo>
                  <a:lnTo>
                    <a:pt x="471" y="22"/>
                  </a:lnTo>
                  <a:lnTo>
                    <a:pt x="473" y="22"/>
                  </a:lnTo>
                  <a:lnTo>
                    <a:pt x="473" y="20"/>
                  </a:lnTo>
                  <a:lnTo>
                    <a:pt x="475" y="20"/>
                  </a:lnTo>
                  <a:lnTo>
                    <a:pt x="475" y="18"/>
                  </a:lnTo>
                  <a:lnTo>
                    <a:pt x="477" y="18"/>
                  </a:lnTo>
                  <a:lnTo>
                    <a:pt x="477" y="16"/>
                  </a:lnTo>
                  <a:lnTo>
                    <a:pt x="479" y="16"/>
                  </a:lnTo>
                  <a:lnTo>
                    <a:pt x="479" y="14"/>
                  </a:lnTo>
                  <a:lnTo>
                    <a:pt x="481" y="12"/>
                  </a:lnTo>
                  <a:lnTo>
                    <a:pt x="483" y="12"/>
                  </a:lnTo>
                  <a:lnTo>
                    <a:pt x="485" y="10"/>
                  </a:lnTo>
                  <a:lnTo>
                    <a:pt x="487" y="10"/>
                  </a:lnTo>
                  <a:lnTo>
                    <a:pt x="487" y="12"/>
                  </a:lnTo>
                  <a:lnTo>
                    <a:pt x="489" y="12"/>
                  </a:lnTo>
                  <a:lnTo>
                    <a:pt x="489" y="14"/>
                  </a:lnTo>
                  <a:lnTo>
                    <a:pt x="491" y="14"/>
                  </a:lnTo>
                  <a:lnTo>
                    <a:pt x="493" y="14"/>
                  </a:lnTo>
                  <a:lnTo>
                    <a:pt x="495" y="14"/>
                  </a:lnTo>
                  <a:lnTo>
                    <a:pt x="497" y="14"/>
                  </a:lnTo>
                  <a:lnTo>
                    <a:pt x="497" y="12"/>
                  </a:lnTo>
                  <a:lnTo>
                    <a:pt x="499" y="12"/>
                  </a:lnTo>
                  <a:lnTo>
                    <a:pt x="499" y="14"/>
                  </a:lnTo>
                  <a:lnTo>
                    <a:pt x="499" y="16"/>
                  </a:lnTo>
                  <a:lnTo>
                    <a:pt x="501" y="16"/>
                  </a:lnTo>
                  <a:lnTo>
                    <a:pt x="501" y="18"/>
                  </a:lnTo>
                  <a:lnTo>
                    <a:pt x="503" y="18"/>
                  </a:lnTo>
                  <a:lnTo>
                    <a:pt x="503" y="20"/>
                  </a:lnTo>
                  <a:lnTo>
                    <a:pt x="503" y="22"/>
                  </a:lnTo>
                  <a:lnTo>
                    <a:pt x="505" y="22"/>
                  </a:lnTo>
                  <a:lnTo>
                    <a:pt x="505" y="24"/>
                  </a:lnTo>
                  <a:lnTo>
                    <a:pt x="505" y="26"/>
                  </a:lnTo>
                  <a:lnTo>
                    <a:pt x="507" y="26"/>
                  </a:lnTo>
                  <a:lnTo>
                    <a:pt x="507" y="28"/>
                  </a:lnTo>
                  <a:lnTo>
                    <a:pt x="509" y="30"/>
                  </a:lnTo>
                  <a:lnTo>
                    <a:pt x="510" y="32"/>
                  </a:lnTo>
                  <a:lnTo>
                    <a:pt x="512" y="34"/>
                  </a:lnTo>
                  <a:lnTo>
                    <a:pt x="512" y="36"/>
                  </a:lnTo>
                  <a:lnTo>
                    <a:pt x="514" y="36"/>
                  </a:lnTo>
                  <a:lnTo>
                    <a:pt x="514" y="38"/>
                  </a:lnTo>
                  <a:lnTo>
                    <a:pt x="516" y="38"/>
                  </a:lnTo>
                  <a:lnTo>
                    <a:pt x="514" y="40"/>
                  </a:lnTo>
                  <a:lnTo>
                    <a:pt x="516" y="40"/>
                  </a:lnTo>
                  <a:lnTo>
                    <a:pt x="518" y="42"/>
                  </a:lnTo>
                  <a:lnTo>
                    <a:pt x="520" y="44"/>
                  </a:lnTo>
                  <a:lnTo>
                    <a:pt x="522" y="46"/>
                  </a:lnTo>
                  <a:lnTo>
                    <a:pt x="524" y="48"/>
                  </a:lnTo>
                  <a:lnTo>
                    <a:pt x="526" y="50"/>
                  </a:lnTo>
                  <a:lnTo>
                    <a:pt x="528" y="50"/>
                  </a:lnTo>
                  <a:lnTo>
                    <a:pt x="530" y="50"/>
                  </a:lnTo>
                  <a:lnTo>
                    <a:pt x="532" y="50"/>
                  </a:lnTo>
                  <a:lnTo>
                    <a:pt x="534" y="50"/>
                  </a:lnTo>
                  <a:lnTo>
                    <a:pt x="536" y="50"/>
                  </a:lnTo>
                  <a:lnTo>
                    <a:pt x="536" y="48"/>
                  </a:lnTo>
                  <a:lnTo>
                    <a:pt x="538" y="48"/>
                  </a:lnTo>
                  <a:lnTo>
                    <a:pt x="538" y="50"/>
                  </a:lnTo>
                  <a:lnTo>
                    <a:pt x="538" y="52"/>
                  </a:lnTo>
                  <a:lnTo>
                    <a:pt x="540" y="52"/>
                  </a:lnTo>
                  <a:lnTo>
                    <a:pt x="542" y="52"/>
                  </a:lnTo>
                  <a:lnTo>
                    <a:pt x="544" y="52"/>
                  </a:lnTo>
                  <a:lnTo>
                    <a:pt x="546" y="50"/>
                  </a:lnTo>
                  <a:lnTo>
                    <a:pt x="548" y="50"/>
                  </a:lnTo>
                  <a:lnTo>
                    <a:pt x="550" y="50"/>
                  </a:lnTo>
                  <a:lnTo>
                    <a:pt x="552" y="50"/>
                  </a:lnTo>
                  <a:lnTo>
                    <a:pt x="552" y="48"/>
                  </a:lnTo>
                  <a:lnTo>
                    <a:pt x="554" y="48"/>
                  </a:lnTo>
                  <a:lnTo>
                    <a:pt x="556" y="48"/>
                  </a:lnTo>
                  <a:lnTo>
                    <a:pt x="556" y="46"/>
                  </a:lnTo>
                  <a:lnTo>
                    <a:pt x="556" y="44"/>
                  </a:lnTo>
                  <a:lnTo>
                    <a:pt x="556" y="42"/>
                  </a:lnTo>
                  <a:lnTo>
                    <a:pt x="558" y="42"/>
                  </a:lnTo>
                  <a:lnTo>
                    <a:pt x="558" y="40"/>
                  </a:lnTo>
                  <a:lnTo>
                    <a:pt x="558" y="38"/>
                  </a:lnTo>
                  <a:lnTo>
                    <a:pt x="560" y="38"/>
                  </a:lnTo>
                  <a:lnTo>
                    <a:pt x="560" y="36"/>
                  </a:lnTo>
                  <a:lnTo>
                    <a:pt x="562" y="36"/>
                  </a:lnTo>
                  <a:lnTo>
                    <a:pt x="562" y="34"/>
                  </a:lnTo>
                  <a:lnTo>
                    <a:pt x="564" y="34"/>
                  </a:lnTo>
                  <a:lnTo>
                    <a:pt x="564" y="32"/>
                  </a:lnTo>
                  <a:lnTo>
                    <a:pt x="566" y="32"/>
                  </a:lnTo>
                  <a:lnTo>
                    <a:pt x="566" y="30"/>
                  </a:lnTo>
                  <a:lnTo>
                    <a:pt x="568" y="30"/>
                  </a:lnTo>
                  <a:lnTo>
                    <a:pt x="570" y="28"/>
                  </a:lnTo>
                  <a:lnTo>
                    <a:pt x="572" y="28"/>
                  </a:lnTo>
                  <a:lnTo>
                    <a:pt x="572" y="26"/>
                  </a:lnTo>
                  <a:lnTo>
                    <a:pt x="572" y="24"/>
                  </a:lnTo>
                  <a:lnTo>
                    <a:pt x="574" y="26"/>
                  </a:lnTo>
                  <a:lnTo>
                    <a:pt x="576" y="26"/>
                  </a:lnTo>
                  <a:lnTo>
                    <a:pt x="578" y="28"/>
                  </a:lnTo>
                  <a:lnTo>
                    <a:pt x="581" y="28"/>
                  </a:lnTo>
                  <a:lnTo>
                    <a:pt x="583" y="28"/>
                  </a:lnTo>
                  <a:lnTo>
                    <a:pt x="583" y="30"/>
                  </a:lnTo>
                  <a:lnTo>
                    <a:pt x="585" y="30"/>
                  </a:lnTo>
                  <a:lnTo>
                    <a:pt x="585" y="32"/>
                  </a:lnTo>
                  <a:lnTo>
                    <a:pt x="587" y="32"/>
                  </a:lnTo>
                  <a:lnTo>
                    <a:pt x="589" y="34"/>
                  </a:lnTo>
                  <a:lnTo>
                    <a:pt x="591" y="36"/>
                  </a:lnTo>
                  <a:lnTo>
                    <a:pt x="593" y="36"/>
                  </a:lnTo>
                  <a:lnTo>
                    <a:pt x="593" y="38"/>
                  </a:lnTo>
                  <a:lnTo>
                    <a:pt x="595" y="38"/>
                  </a:lnTo>
                  <a:lnTo>
                    <a:pt x="597" y="38"/>
                  </a:lnTo>
                  <a:lnTo>
                    <a:pt x="599" y="40"/>
                  </a:lnTo>
                  <a:lnTo>
                    <a:pt x="601" y="40"/>
                  </a:lnTo>
                  <a:lnTo>
                    <a:pt x="601" y="42"/>
                  </a:lnTo>
                  <a:lnTo>
                    <a:pt x="603" y="42"/>
                  </a:lnTo>
                  <a:lnTo>
                    <a:pt x="605" y="42"/>
                  </a:lnTo>
                  <a:lnTo>
                    <a:pt x="607" y="42"/>
                  </a:lnTo>
                  <a:lnTo>
                    <a:pt x="609" y="44"/>
                  </a:lnTo>
                  <a:lnTo>
                    <a:pt x="611" y="44"/>
                  </a:lnTo>
                  <a:lnTo>
                    <a:pt x="613" y="44"/>
                  </a:lnTo>
                  <a:lnTo>
                    <a:pt x="615" y="44"/>
                  </a:lnTo>
                  <a:lnTo>
                    <a:pt x="617" y="44"/>
                  </a:lnTo>
                  <a:lnTo>
                    <a:pt x="619" y="46"/>
                  </a:lnTo>
                  <a:lnTo>
                    <a:pt x="621" y="46"/>
                  </a:lnTo>
                  <a:lnTo>
                    <a:pt x="623" y="48"/>
                  </a:lnTo>
                  <a:lnTo>
                    <a:pt x="625" y="50"/>
                  </a:lnTo>
                  <a:lnTo>
                    <a:pt x="625" y="52"/>
                  </a:lnTo>
                  <a:lnTo>
                    <a:pt x="627" y="52"/>
                  </a:lnTo>
                  <a:lnTo>
                    <a:pt x="629" y="53"/>
                  </a:lnTo>
                  <a:lnTo>
                    <a:pt x="629" y="55"/>
                  </a:lnTo>
                  <a:lnTo>
                    <a:pt x="631" y="55"/>
                  </a:lnTo>
                  <a:lnTo>
                    <a:pt x="631" y="57"/>
                  </a:lnTo>
                  <a:lnTo>
                    <a:pt x="633" y="57"/>
                  </a:lnTo>
                  <a:lnTo>
                    <a:pt x="633" y="59"/>
                  </a:lnTo>
                  <a:lnTo>
                    <a:pt x="635" y="59"/>
                  </a:lnTo>
                  <a:lnTo>
                    <a:pt x="637" y="59"/>
                  </a:lnTo>
                  <a:lnTo>
                    <a:pt x="639" y="61"/>
                  </a:lnTo>
                  <a:lnTo>
                    <a:pt x="641" y="61"/>
                  </a:lnTo>
                  <a:lnTo>
                    <a:pt x="643" y="63"/>
                  </a:lnTo>
                  <a:lnTo>
                    <a:pt x="645" y="63"/>
                  </a:lnTo>
                  <a:lnTo>
                    <a:pt x="647" y="63"/>
                  </a:lnTo>
                  <a:lnTo>
                    <a:pt x="647" y="65"/>
                  </a:lnTo>
                  <a:lnTo>
                    <a:pt x="648" y="65"/>
                  </a:lnTo>
                  <a:lnTo>
                    <a:pt x="650" y="65"/>
                  </a:lnTo>
                  <a:lnTo>
                    <a:pt x="652" y="67"/>
                  </a:lnTo>
                  <a:lnTo>
                    <a:pt x="654" y="67"/>
                  </a:lnTo>
                  <a:lnTo>
                    <a:pt x="654" y="69"/>
                  </a:lnTo>
                  <a:lnTo>
                    <a:pt x="656" y="69"/>
                  </a:lnTo>
                  <a:lnTo>
                    <a:pt x="658" y="71"/>
                  </a:lnTo>
                  <a:lnTo>
                    <a:pt x="656" y="71"/>
                  </a:lnTo>
                  <a:lnTo>
                    <a:pt x="656" y="73"/>
                  </a:lnTo>
                  <a:lnTo>
                    <a:pt x="654" y="73"/>
                  </a:lnTo>
                  <a:lnTo>
                    <a:pt x="654" y="75"/>
                  </a:lnTo>
                  <a:lnTo>
                    <a:pt x="654" y="77"/>
                  </a:lnTo>
                  <a:lnTo>
                    <a:pt x="656" y="77"/>
                  </a:lnTo>
                  <a:lnTo>
                    <a:pt x="656" y="79"/>
                  </a:lnTo>
                  <a:lnTo>
                    <a:pt x="658" y="79"/>
                  </a:lnTo>
                  <a:lnTo>
                    <a:pt x="658" y="81"/>
                  </a:lnTo>
                  <a:lnTo>
                    <a:pt x="660" y="81"/>
                  </a:lnTo>
                  <a:lnTo>
                    <a:pt x="660" y="79"/>
                  </a:lnTo>
                  <a:lnTo>
                    <a:pt x="660" y="77"/>
                  </a:lnTo>
                  <a:lnTo>
                    <a:pt x="662" y="77"/>
                  </a:lnTo>
                  <a:lnTo>
                    <a:pt x="662" y="75"/>
                  </a:lnTo>
                  <a:lnTo>
                    <a:pt x="664" y="75"/>
                  </a:lnTo>
                  <a:lnTo>
                    <a:pt x="664" y="73"/>
                  </a:lnTo>
                  <a:lnTo>
                    <a:pt x="666" y="73"/>
                  </a:lnTo>
                  <a:lnTo>
                    <a:pt x="668" y="75"/>
                  </a:lnTo>
                  <a:lnTo>
                    <a:pt x="670" y="77"/>
                  </a:lnTo>
                  <a:lnTo>
                    <a:pt x="670" y="79"/>
                  </a:lnTo>
                  <a:lnTo>
                    <a:pt x="672" y="79"/>
                  </a:lnTo>
                  <a:lnTo>
                    <a:pt x="674" y="81"/>
                  </a:lnTo>
                  <a:lnTo>
                    <a:pt x="676" y="81"/>
                  </a:lnTo>
                  <a:lnTo>
                    <a:pt x="676" y="83"/>
                  </a:lnTo>
                  <a:lnTo>
                    <a:pt x="678" y="83"/>
                  </a:lnTo>
                  <a:lnTo>
                    <a:pt x="678" y="85"/>
                  </a:lnTo>
                  <a:lnTo>
                    <a:pt x="682" y="85"/>
                  </a:lnTo>
                  <a:lnTo>
                    <a:pt x="684" y="87"/>
                  </a:lnTo>
                  <a:lnTo>
                    <a:pt x="686" y="87"/>
                  </a:lnTo>
                  <a:lnTo>
                    <a:pt x="690" y="91"/>
                  </a:lnTo>
                  <a:lnTo>
                    <a:pt x="692" y="93"/>
                  </a:lnTo>
                  <a:lnTo>
                    <a:pt x="694" y="93"/>
                  </a:lnTo>
                  <a:lnTo>
                    <a:pt x="696" y="93"/>
                  </a:lnTo>
                  <a:lnTo>
                    <a:pt x="696" y="95"/>
                  </a:lnTo>
                  <a:lnTo>
                    <a:pt x="698" y="95"/>
                  </a:lnTo>
                  <a:lnTo>
                    <a:pt x="700" y="97"/>
                  </a:lnTo>
                  <a:lnTo>
                    <a:pt x="700" y="99"/>
                  </a:lnTo>
                  <a:lnTo>
                    <a:pt x="702" y="101"/>
                  </a:lnTo>
                  <a:lnTo>
                    <a:pt x="702" y="103"/>
                  </a:lnTo>
                  <a:lnTo>
                    <a:pt x="704" y="103"/>
                  </a:lnTo>
                  <a:lnTo>
                    <a:pt x="704" y="105"/>
                  </a:lnTo>
                  <a:lnTo>
                    <a:pt x="706" y="105"/>
                  </a:lnTo>
                  <a:lnTo>
                    <a:pt x="708" y="105"/>
                  </a:lnTo>
                  <a:lnTo>
                    <a:pt x="710" y="103"/>
                  </a:lnTo>
                  <a:lnTo>
                    <a:pt x="712" y="103"/>
                  </a:lnTo>
                  <a:lnTo>
                    <a:pt x="714" y="105"/>
                  </a:lnTo>
                  <a:lnTo>
                    <a:pt x="716" y="105"/>
                  </a:lnTo>
                  <a:lnTo>
                    <a:pt x="717" y="105"/>
                  </a:lnTo>
                  <a:lnTo>
                    <a:pt x="717" y="107"/>
                  </a:lnTo>
                  <a:lnTo>
                    <a:pt x="719" y="107"/>
                  </a:lnTo>
                  <a:lnTo>
                    <a:pt x="719" y="109"/>
                  </a:lnTo>
                  <a:lnTo>
                    <a:pt x="719" y="111"/>
                  </a:lnTo>
                  <a:lnTo>
                    <a:pt x="721" y="111"/>
                  </a:lnTo>
                  <a:lnTo>
                    <a:pt x="723" y="113"/>
                  </a:lnTo>
                  <a:lnTo>
                    <a:pt x="725" y="113"/>
                  </a:lnTo>
                  <a:lnTo>
                    <a:pt x="727" y="113"/>
                  </a:lnTo>
                  <a:lnTo>
                    <a:pt x="729" y="113"/>
                  </a:lnTo>
                  <a:lnTo>
                    <a:pt x="731" y="115"/>
                  </a:lnTo>
                  <a:lnTo>
                    <a:pt x="733" y="117"/>
                  </a:lnTo>
                  <a:lnTo>
                    <a:pt x="735" y="119"/>
                  </a:lnTo>
                  <a:lnTo>
                    <a:pt x="735" y="121"/>
                  </a:lnTo>
                  <a:lnTo>
                    <a:pt x="737" y="121"/>
                  </a:lnTo>
                  <a:lnTo>
                    <a:pt x="737" y="122"/>
                  </a:lnTo>
                  <a:lnTo>
                    <a:pt x="739" y="122"/>
                  </a:lnTo>
                  <a:lnTo>
                    <a:pt x="741" y="121"/>
                  </a:lnTo>
                  <a:lnTo>
                    <a:pt x="743" y="121"/>
                  </a:lnTo>
                  <a:lnTo>
                    <a:pt x="745" y="122"/>
                  </a:lnTo>
                  <a:lnTo>
                    <a:pt x="747" y="122"/>
                  </a:lnTo>
                  <a:lnTo>
                    <a:pt x="749" y="122"/>
                  </a:lnTo>
                  <a:lnTo>
                    <a:pt x="749" y="121"/>
                  </a:lnTo>
                  <a:lnTo>
                    <a:pt x="751" y="122"/>
                  </a:lnTo>
                  <a:lnTo>
                    <a:pt x="751" y="121"/>
                  </a:lnTo>
                  <a:lnTo>
                    <a:pt x="751" y="119"/>
                  </a:lnTo>
                  <a:lnTo>
                    <a:pt x="753" y="119"/>
                  </a:lnTo>
                  <a:lnTo>
                    <a:pt x="755" y="119"/>
                  </a:lnTo>
                  <a:lnTo>
                    <a:pt x="757" y="121"/>
                  </a:lnTo>
                  <a:lnTo>
                    <a:pt x="759" y="121"/>
                  </a:lnTo>
                  <a:lnTo>
                    <a:pt x="759" y="122"/>
                  </a:lnTo>
                  <a:lnTo>
                    <a:pt x="761" y="122"/>
                  </a:lnTo>
                  <a:lnTo>
                    <a:pt x="761" y="124"/>
                  </a:lnTo>
                  <a:lnTo>
                    <a:pt x="761" y="126"/>
                  </a:lnTo>
                  <a:lnTo>
                    <a:pt x="761" y="128"/>
                  </a:lnTo>
                  <a:lnTo>
                    <a:pt x="763" y="128"/>
                  </a:lnTo>
                  <a:lnTo>
                    <a:pt x="763" y="130"/>
                  </a:lnTo>
                  <a:lnTo>
                    <a:pt x="763" y="132"/>
                  </a:lnTo>
                  <a:lnTo>
                    <a:pt x="765" y="132"/>
                  </a:lnTo>
                  <a:lnTo>
                    <a:pt x="767" y="132"/>
                  </a:lnTo>
                  <a:lnTo>
                    <a:pt x="769" y="132"/>
                  </a:lnTo>
                  <a:lnTo>
                    <a:pt x="771" y="132"/>
                  </a:lnTo>
                  <a:lnTo>
                    <a:pt x="773" y="132"/>
                  </a:lnTo>
                  <a:lnTo>
                    <a:pt x="775" y="132"/>
                  </a:lnTo>
                  <a:lnTo>
                    <a:pt x="777" y="132"/>
                  </a:lnTo>
                  <a:lnTo>
                    <a:pt x="779" y="132"/>
                  </a:lnTo>
                  <a:lnTo>
                    <a:pt x="779" y="130"/>
                  </a:lnTo>
                  <a:lnTo>
                    <a:pt x="781" y="130"/>
                  </a:lnTo>
                  <a:lnTo>
                    <a:pt x="781" y="128"/>
                  </a:lnTo>
                  <a:lnTo>
                    <a:pt x="781" y="126"/>
                  </a:lnTo>
                  <a:lnTo>
                    <a:pt x="783" y="126"/>
                  </a:lnTo>
                  <a:lnTo>
                    <a:pt x="785" y="126"/>
                  </a:lnTo>
                  <a:lnTo>
                    <a:pt x="785" y="124"/>
                  </a:lnTo>
                  <a:lnTo>
                    <a:pt x="786" y="124"/>
                  </a:lnTo>
                  <a:lnTo>
                    <a:pt x="786" y="126"/>
                  </a:lnTo>
                  <a:lnTo>
                    <a:pt x="788" y="126"/>
                  </a:lnTo>
                  <a:lnTo>
                    <a:pt x="788" y="124"/>
                  </a:lnTo>
                  <a:lnTo>
                    <a:pt x="788" y="122"/>
                  </a:lnTo>
                  <a:lnTo>
                    <a:pt x="790" y="122"/>
                  </a:lnTo>
                  <a:lnTo>
                    <a:pt x="792" y="121"/>
                  </a:lnTo>
                  <a:lnTo>
                    <a:pt x="794" y="121"/>
                  </a:lnTo>
                  <a:lnTo>
                    <a:pt x="794" y="119"/>
                  </a:lnTo>
                  <a:lnTo>
                    <a:pt x="796" y="119"/>
                  </a:lnTo>
                  <a:lnTo>
                    <a:pt x="798" y="119"/>
                  </a:lnTo>
                  <a:lnTo>
                    <a:pt x="798" y="121"/>
                  </a:lnTo>
                  <a:lnTo>
                    <a:pt x="800" y="121"/>
                  </a:lnTo>
                  <a:lnTo>
                    <a:pt x="800" y="122"/>
                  </a:lnTo>
                  <a:lnTo>
                    <a:pt x="802" y="122"/>
                  </a:lnTo>
                  <a:lnTo>
                    <a:pt x="804" y="124"/>
                  </a:lnTo>
                  <a:lnTo>
                    <a:pt x="806" y="124"/>
                  </a:lnTo>
                  <a:lnTo>
                    <a:pt x="806" y="126"/>
                  </a:lnTo>
                  <a:lnTo>
                    <a:pt x="808" y="126"/>
                  </a:lnTo>
                  <a:lnTo>
                    <a:pt x="810" y="126"/>
                  </a:lnTo>
                  <a:lnTo>
                    <a:pt x="812" y="128"/>
                  </a:lnTo>
                  <a:lnTo>
                    <a:pt x="812" y="126"/>
                  </a:lnTo>
                  <a:lnTo>
                    <a:pt x="814" y="126"/>
                  </a:lnTo>
                  <a:lnTo>
                    <a:pt x="816" y="126"/>
                  </a:lnTo>
                  <a:lnTo>
                    <a:pt x="816" y="128"/>
                  </a:lnTo>
                  <a:lnTo>
                    <a:pt x="818" y="128"/>
                  </a:lnTo>
                  <a:lnTo>
                    <a:pt x="820" y="128"/>
                  </a:lnTo>
                  <a:lnTo>
                    <a:pt x="822" y="128"/>
                  </a:lnTo>
                  <a:lnTo>
                    <a:pt x="824" y="128"/>
                  </a:lnTo>
                  <a:lnTo>
                    <a:pt x="826" y="128"/>
                  </a:lnTo>
                  <a:lnTo>
                    <a:pt x="828" y="128"/>
                  </a:lnTo>
                  <a:lnTo>
                    <a:pt x="830" y="128"/>
                  </a:lnTo>
                  <a:lnTo>
                    <a:pt x="832" y="130"/>
                  </a:lnTo>
                  <a:lnTo>
                    <a:pt x="834" y="130"/>
                  </a:lnTo>
                  <a:lnTo>
                    <a:pt x="834" y="132"/>
                  </a:lnTo>
                  <a:lnTo>
                    <a:pt x="836" y="132"/>
                  </a:lnTo>
                  <a:lnTo>
                    <a:pt x="836" y="134"/>
                  </a:lnTo>
                  <a:lnTo>
                    <a:pt x="838" y="134"/>
                  </a:lnTo>
                  <a:lnTo>
                    <a:pt x="840" y="136"/>
                  </a:lnTo>
                  <a:lnTo>
                    <a:pt x="842" y="138"/>
                  </a:lnTo>
                  <a:lnTo>
                    <a:pt x="844" y="138"/>
                  </a:lnTo>
                  <a:lnTo>
                    <a:pt x="846" y="140"/>
                  </a:lnTo>
                  <a:lnTo>
                    <a:pt x="846" y="142"/>
                  </a:lnTo>
                  <a:lnTo>
                    <a:pt x="848" y="142"/>
                  </a:lnTo>
                  <a:lnTo>
                    <a:pt x="850" y="142"/>
                  </a:lnTo>
                  <a:lnTo>
                    <a:pt x="852" y="142"/>
                  </a:lnTo>
                  <a:lnTo>
                    <a:pt x="852" y="144"/>
                  </a:lnTo>
                  <a:lnTo>
                    <a:pt x="854" y="144"/>
                  </a:lnTo>
                  <a:lnTo>
                    <a:pt x="854" y="146"/>
                  </a:lnTo>
                  <a:lnTo>
                    <a:pt x="855" y="148"/>
                  </a:lnTo>
                  <a:lnTo>
                    <a:pt x="857" y="148"/>
                  </a:lnTo>
                  <a:lnTo>
                    <a:pt x="859" y="148"/>
                  </a:lnTo>
                  <a:lnTo>
                    <a:pt x="861" y="150"/>
                  </a:lnTo>
                  <a:lnTo>
                    <a:pt x="863" y="152"/>
                  </a:lnTo>
                  <a:lnTo>
                    <a:pt x="861" y="154"/>
                  </a:lnTo>
                  <a:lnTo>
                    <a:pt x="863" y="154"/>
                  </a:lnTo>
                  <a:lnTo>
                    <a:pt x="863" y="156"/>
                  </a:lnTo>
                  <a:lnTo>
                    <a:pt x="865" y="156"/>
                  </a:lnTo>
                  <a:lnTo>
                    <a:pt x="865" y="158"/>
                  </a:lnTo>
                  <a:lnTo>
                    <a:pt x="867" y="160"/>
                  </a:lnTo>
                  <a:lnTo>
                    <a:pt x="869" y="160"/>
                  </a:lnTo>
                  <a:lnTo>
                    <a:pt x="869" y="162"/>
                  </a:lnTo>
                  <a:lnTo>
                    <a:pt x="871" y="164"/>
                  </a:lnTo>
                  <a:lnTo>
                    <a:pt x="873" y="166"/>
                  </a:lnTo>
                  <a:lnTo>
                    <a:pt x="875" y="168"/>
                  </a:lnTo>
                  <a:lnTo>
                    <a:pt x="877" y="168"/>
                  </a:lnTo>
                  <a:lnTo>
                    <a:pt x="877" y="170"/>
                  </a:lnTo>
                  <a:lnTo>
                    <a:pt x="879" y="170"/>
                  </a:lnTo>
                  <a:lnTo>
                    <a:pt x="881" y="172"/>
                  </a:lnTo>
                  <a:lnTo>
                    <a:pt x="883" y="174"/>
                  </a:lnTo>
                  <a:lnTo>
                    <a:pt x="885" y="176"/>
                  </a:lnTo>
                  <a:lnTo>
                    <a:pt x="887" y="176"/>
                  </a:lnTo>
                  <a:lnTo>
                    <a:pt x="887" y="178"/>
                  </a:lnTo>
                  <a:lnTo>
                    <a:pt x="889" y="178"/>
                  </a:lnTo>
                  <a:lnTo>
                    <a:pt x="891" y="178"/>
                  </a:lnTo>
                  <a:lnTo>
                    <a:pt x="893" y="180"/>
                  </a:lnTo>
                  <a:lnTo>
                    <a:pt x="895" y="180"/>
                  </a:lnTo>
                  <a:lnTo>
                    <a:pt x="897" y="180"/>
                  </a:lnTo>
                  <a:lnTo>
                    <a:pt x="897" y="182"/>
                  </a:lnTo>
                  <a:lnTo>
                    <a:pt x="899" y="182"/>
                  </a:lnTo>
                  <a:lnTo>
                    <a:pt x="901" y="182"/>
                  </a:lnTo>
                  <a:lnTo>
                    <a:pt x="903" y="182"/>
                  </a:lnTo>
                  <a:lnTo>
                    <a:pt x="905" y="182"/>
                  </a:lnTo>
                  <a:lnTo>
                    <a:pt x="907" y="182"/>
                  </a:lnTo>
                  <a:lnTo>
                    <a:pt x="909" y="182"/>
                  </a:lnTo>
                  <a:lnTo>
                    <a:pt x="911" y="182"/>
                  </a:lnTo>
                  <a:lnTo>
                    <a:pt x="911" y="184"/>
                  </a:lnTo>
                  <a:lnTo>
                    <a:pt x="913" y="184"/>
                  </a:lnTo>
                  <a:lnTo>
                    <a:pt x="915" y="184"/>
                  </a:lnTo>
                  <a:lnTo>
                    <a:pt x="915" y="186"/>
                  </a:lnTo>
                  <a:lnTo>
                    <a:pt x="917" y="188"/>
                  </a:lnTo>
                  <a:lnTo>
                    <a:pt x="919" y="188"/>
                  </a:lnTo>
                  <a:lnTo>
                    <a:pt x="921" y="188"/>
                  </a:lnTo>
                  <a:lnTo>
                    <a:pt x="923" y="188"/>
                  </a:lnTo>
                  <a:lnTo>
                    <a:pt x="923" y="189"/>
                  </a:lnTo>
                  <a:lnTo>
                    <a:pt x="924" y="189"/>
                  </a:lnTo>
                  <a:lnTo>
                    <a:pt x="926" y="189"/>
                  </a:lnTo>
                  <a:lnTo>
                    <a:pt x="926" y="191"/>
                  </a:lnTo>
                  <a:lnTo>
                    <a:pt x="924" y="191"/>
                  </a:lnTo>
                  <a:lnTo>
                    <a:pt x="926" y="191"/>
                  </a:lnTo>
                  <a:lnTo>
                    <a:pt x="928" y="193"/>
                  </a:lnTo>
                  <a:lnTo>
                    <a:pt x="930" y="193"/>
                  </a:lnTo>
                  <a:lnTo>
                    <a:pt x="932" y="193"/>
                  </a:lnTo>
                  <a:lnTo>
                    <a:pt x="932" y="195"/>
                  </a:lnTo>
                  <a:lnTo>
                    <a:pt x="934" y="195"/>
                  </a:lnTo>
                  <a:lnTo>
                    <a:pt x="936" y="197"/>
                  </a:lnTo>
                  <a:lnTo>
                    <a:pt x="938" y="197"/>
                  </a:lnTo>
                  <a:lnTo>
                    <a:pt x="942" y="197"/>
                  </a:lnTo>
                  <a:lnTo>
                    <a:pt x="944" y="197"/>
                  </a:lnTo>
                  <a:lnTo>
                    <a:pt x="946" y="197"/>
                  </a:lnTo>
                  <a:lnTo>
                    <a:pt x="948" y="195"/>
                  </a:lnTo>
                  <a:lnTo>
                    <a:pt x="950" y="195"/>
                  </a:lnTo>
                  <a:lnTo>
                    <a:pt x="954" y="193"/>
                  </a:lnTo>
                  <a:lnTo>
                    <a:pt x="956" y="193"/>
                  </a:lnTo>
                  <a:lnTo>
                    <a:pt x="958" y="193"/>
                  </a:lnTo>
                  <a:lnTo>
                    <a:pt x="960" y="191"/>
                  </a:lnTo>
                  <a:lnTo>
                    <a:pt x="962" y="191"/>
                  </a:lnTo>
                  <a:lnTo>
                    <a:pt x="964" y="191"/>
                  </a:lnTo>
                  <a:lnTo>
                    <a:pt x="966" y="191"/>
                  </a:lnTo>
                  <a:lnTo>
                    <a:pt x="966" y="189"/>
                  </a:lnTo>
                  <a:lnTo>
                    <a:pt x="968" y="189"/>
                  </a:lnTo>
                  <a:lnTo>
                    <a:pt x="968" y="188"/>
                  </a:lnTo>
                  <a:lnTo>
                    <a:pt x="970" y="188"/>
                  </a:lnTo>
                  <a:lnTo>
                    <a:pt x="972" y="188"/>
                  </a:lnTo>
                  <a:lnTo>
                    <a:pt x="974" y="188"/>
                  </a:lnTo>
                  <a:lnTo>
                    <a:pt x="974" y="186"/>
                  </a:lnTo>
                  <a:lnTo>
                    <a:pt x="976" y="186"/>
                  </a:lnTo>
                  <a:lnTo>
                    <a:pt x="978" y="184"/>
                  </a:lnTo>
                  <a:lnTo>
                    <a:pt x="980" y="186"/>
                  </a:lnTo>
                  <a:lnTo>
                    <a:pt x="982" y="186"/>
                  </a:lnTo>
                  <a:lnTo>
                    <a:pt x="984" y="186"/>
                  </a:lnTo>
                  <a:lnTo>
                    <a:pt x="988" y="186"/>
                  </a:lnTo>
                  <a:lnTo>
                    <a:pt x="992" y="188"/>
                  </a:lnTo>
                  <a:lnTo>
                    <a:pt x="993" y="188"/>
                  </a:lnTo>
                  <a:lnTo>
                    <a:pt x="997" y="188"/>
                  </a:lnTo>
                  <a:lnTo>
                    <a:pt x="999" y="188"/>
                  </a:lnTo>
                  <a:lnTo>
                    <a:pt x="999" y="189"/>
                  </a:lnTo>
                  <a:lnTo>
                    <a:pt x="1001" y="189"/>
                  </a:lnTo>
                  <a:lnTo>
                    <a:pt x="1001" y="191"/>
                  </a:lnTo>
                  <a:lnTo>
                    <a:pt x="1003" y="191"/>
                  </a:lnTo>
                  <a:lnTo>
                    <a:pt x="1007" y="193"/>
                  </a:lnTo>
                  <a:lnTo>
                    <a:pt x="1009" y="193"/>
                  </a:lnTo>
                  <a:lnTo>
                    <a:pt x="1013" y="193"/>
                  </a:lnTo>
                  <a:lnTo>
                    <a:pt x="1017" y="193"/>
                  </a:lnTo>
                  <a:lnTo>
                    <a:pt x="1019" y="193"/>
                  </a:lnTo>
                  <a:lnTo>
                    <a:pt x="1021" y="193"/>
                  </a:lnTo>
                  <a:lnTo>
                    <a:pt x="1023" y="191"/>
                  </a:lnTo>
                  <a:lnTo>
                    <a:pt x="1025" y="191"/>
                  </a:lnTo>
                  <a:lnTo>
                    <a:pt x="1027" y="191"/>
                  </a:lnTo>
                  <a:lnTo>
                    <a:pt x="1029" y="191"/>
                  </a:lnTo>
                  <a:lnTo>
                    <a:pt x="1029" y="193"/>
                  </a:lnTo>
                  <a:lnTo>
                    <a:pt x="1031" y="193"/>
                  </a:lnTo>
                  <a:lnTo>
                    <a:pt x="1033" y="193"/>
                  </a:lnTo>
                  <a:lnTo>
                    <a:pt x="1033" y="195"/>
                  </a:lnTo>
                  <a:lnTo>
                    <a:pt x="1033" y="197"/>
                  </a:lnTo>
                  <a:lnTo>
                    <a:pt x="1035" y="197"/>
                  </a:lnTo>
                  <a:lnTo>
                    <a:pt x="1035" y="199"/>
                  </a:lnTo>
                  <a:lnTo>
                    <a:pt x="1037" y="199"/>
                  </a:lnTo>
                  <a:lnTo>
                    <a:pt x="1039" y="199"/>
                  </a:lnTo>
                  <a:lnTo>
                    <a:pt x="1039" y="201"/>
                  </a:lnTo>
                  <a:lnTo>
                    <a:pt x="1041" y="201"/>
                  </a:lnTo>
                  <a:lnTo>
                    <a:pt x="1041" y="203"/>
                  </a:lnTo>
                  <a:lnTo>
                    <a:pt x="1039" y="203"/>
                  </a:lnTo>
                  <a:lnTo>
                    <a:pt x="1041" y="203"/>
                  </a:lnTo>
                  <a:lnTo>
                    <a:pt x="1041" y="205"/>
                  </a:lnTo>
                  <a:lnTo>
                    <a:pt x="1043" y="207"/>
                  </a:lnTo>
                  <a:lnTo>
                    <a:pt x="1045" y="207"/>
                  </a:lnTo>
                  <a:lnTo>
                    <a:pt x="1047" y="209"/>
                  </a:lnTo>
                  <a:lnTo>
                    <a:pt x="1047" y="207"/>
                  </a:lnTo>
                  <a:lnTo>
                    <a:pt x="1049" y="209"/>
                  </a:lnTo>
                  <a:lnTo>
                    <a:pt x="1051" y="209"/>
                  </a:lnTo>
                  <a:lnTo>
                    <a:pt x="1051" y="211"/>
                  </a:lnTo>
                  <a:lnTo>
                    <a:pt x="1053" y="211"/>
                  </a:lnTo>
                  <a:lnTo>
                    <a:pt x="1055" y="211"/>
                  </a:lnTo>
                  <a:lnTo>
                    <a:pt x="1057" y="213"/>
                  </a:lnTo>
                  <a:lnTo>
                    <a:pt x="1059" y="215"/>
                  </a:lnTo>
                  <a:lnTo>
                    <a:pt x="1061" y="213"/>
                  </a:lnTo>
                  <a:lnTo>
                    <a:pt x="1062" y="211"/>
                  </a:lnTo>
                  <a:lnTo>
                    <a:pt x="1064" y="209"/>
                  </a:lnTo>
                  <a:lnTo>
                    <a:pt x="1066" y="209"/>
                  </a:lnTo>
                  <a:lnTo>
                    <a:pt x="1066" y="207"/>
                  </a:lnTo>
                  <a:lnTo>
                    <a:pt x="1068" y="207"/>
                  </a:lnTo>
                  <a:lnTo>
                    <a:pt x="1068" y="205"/>
                  </a:lnTo>
                  <a:lnTo>
                    <a:pt x="1070" y="205"/>
                  </a:lnTo>
                  <a:lnTo>
                    <a:pt x="1070" y="207"/>
                  </a:lnTo>
                  <a:lnTo>
                    <a:pt x="1072" y="207"/>
                  </a:lnTo>
                  <a:lnTo>
                    <a:pt x="1074" y="207"/>
                  </a:lnTo>
                  <a:lnTo>
                    <a:pt x="1076" y="207"/>
                  </a:lnTo>
                  <a:lnTo>
                    <a:pt x="1078" y="207"/>
                  </a:lnTo>
                  <a:lnTo>
                    <a:pt x="1080" y="207"/>
                  </a:lnTo>
                  <a:lnTo>
                    <a:pt x="1082" y="205"/>
                  </a:lnTo>
                  <a:lnTo>
                    <a:pt x="1084" y="205"/>
                  </a:lnTo>
                  <a:lnTo>
                    <a:pt x="1084" y="207"/>
                  </a:lnTo>
                  <a:lnTo>
                    <a:pt x="1086" y="207"/>
                  </a:lnTo>
                  <a:lnTo>
                    <a:pt x="1088" y="207"/>
                  </a:lnTo>
                  <a:lnTo>
                    <a:pt x="1090" y="207"/>
                  </a:lnTo>
                  <a:lnTo>
                    <a:pt x="1092" y="207"/>
                  </a:lnTo>
                  <a:lnTo>
                    <a:pt x="1094" y="207"/>
                  </a:lnTo>
                  <a:lnTo>
                    <a:pt x="1096" y="207"/>
                  </a:lnTo>
                  <a:lnTo>
                    <a:pt x="1098" y="207"/>
                  </a:lnTo>
                  <a:lnTo>
                    <a:pt x="1098" y="209"/>
                  </a:lnTo>
                  <a:lnTo>
                    <a:pt x="1100" y="209"/>
                  </a:lnTo>
                  <a:lnTo>
                    <a:pt x="1102" y="209"/>
                  </a:lnTo>
                  <a:lnTo>
                    <a:pt x="1104" y="209"/>
                  </a:lnTo>
                  <a:lnTo>
                    <a:pt x="1106" y="209"/>
                  </a:lnTo>
                  <a:lnTo>
                    <a:pt x="1108" y="211"/>
                  </a:lnTo>
                  <a:lnTo>
                    <a:pt x="1110" y="211"/>
                  </a:lnTo>
                  <a:lnTo>
                    <a:pt x="1112" y="211"/>
                  </a:lnTo>
                  <a:lnTo>
                    <a:pt x="1114" y="211"/>
                  </a:lnTo>
                  <a:lnTo>
                    <a:pt x="1116" y="211"/>
                  </a:lnTo>
                  <a:lnTo>
                    <a:pt x="1118" y="211"/>
                  </a:lnTo>
                  <a:lnTo>
                    <a:pt x="1118" y="213"/>
                  </a:lnTo>
                  <a:lnTo>
                    <a:pt x="1120" y="213"/>
                  </a:lnTo>
                  <a:lnTo>
                    <a:pt x="1122" y="213"/>
                  </a:lnTo>
                  <a:lnTo>
                    <a:pt x="1124" y="213"/>
                  </a:lnTo>
                  <a:lnTo>
                    <a:pt x="1128" y="213"/>
                  </a:lnTo>
                  <a:lnTo>
                    <a:pt x="1130" y="213"/>
                  </a:lnTo>
                  <a:lnTo>
                    <a:pt x="1131" y="213"/>
                  </a:lnTo>
                  <a:lnTo>
                    <a:pt x="1133" y="213"/>
                  </a:lnTo>
                  <a:lnTo>
                    <a:pt x="1135" y="213"/>
                  </a:lnTo>
                  <a:lnTo>
                    <a:pt x="1137" y="215"/>
                  </a:lnTo>
                  <a:lnTo>
                    <a:pt x="1139" y="215"/>
                  </a:lnTo>
                  <a:lnTo>
                    <a:pt x="1143" y="213"/>
                  </a:lnTo>
                  <a:lnTo>
                    <a:pt x="1145" y="213"/>
                  </a:lnTo>
                  <a:lnTo>
                    <a:pt x="1145" y="211"/>
                  </a:lnTo>
                  <a:lnTo>
                    <a:pt x="1143" y="209"/>
                  </a:lnTo>
                  <a:lnTo>
                    <a:pt x="1143" y="207"/>
                  </a:lnTo>
                  <a:lnTo>
                    <a:pt x="1143" y="205"/>
                  </a:lnTo>
                  <a:lnTo>
                    <a:pt x="1141" y="205"/>
                  </a:lnTo>
                  <a:lnTo>
                    <a:pt x="1141" y="203"/>
                  </a:lnTo>
                  <a:lnTo>
                    <a:pt x="1139" y="201"/>
                  </a:lnTo>
                  <a:lnTo>
                    <a:pt x="1139" y="199"/>
                  </a:lnTo>
                  <a:lnTo>
                    <a:pt x="1139" y="197"/>
                  </a:lnTo>
                  <a:lnTo>
                    <a:pt x="1137" y="197"/>
                  </a:lnTo>
                  <a:lnTo>
                    <a:pt x="1137" y="195"/>
                  </a:lnTo>
                  <a:lnTo>
                    <a:pt x="1137" y="193"/>
                  </a:lnTo>
                  <a:lnTo>
                    <a:pt x="1139" y="191"/>
                  </a:lnTo>
                  <a:lnTo>
                    <a:pt x="1139" y="189"/>
                  </a:lnTo>
                  <a:lnTo>
                    <a:pt x="1139" y="188"/>
                  </a:lnTo>
                  <a:lnTo>
                    <a:pt x="1141" y="188"/>
                  </a:lnTo>
                  <a:lnTo>
                    <a:pt x="1147" y="182"/>
                  </a:lnTo>
                  <a:lnTo>
                    <a:pt x="1149" y="182"/>
                  </a:lnTo>
                  <a:lnTo>
                    <a:pt x="1151" y="180"/>
                  </a:lnTo>
                  <a:lnTo>
                    <a:pt x="1153" y="180"/>
                  </a:lnTo>
                  <a:lnTo>
                    <a:pt x="1155" y="180"/>
                  </a:lnTo>
                  <a:lnTo>
                    <a:pt x="1157" y="178"/>
                  </a:lnTo>
                  <a:lnTo>
                    <a:pt x="1159" y="178"/>
                  </a:lnTo>
                  <a:lnTo>
                    <a:pt x="1161" y="178"/>
                  </a:lnTo>
                  <a:lnTo>
                    <a:pt x="1163" y="178"/>
                  </a:lnTo>
                  <a:lnTo>
                    <a:pt x="1163" y="176"/>
                  </a:lnTo>
                  <a:lnTo>
                    <a:pt x="1165" y="176"/>
                  </a:lnTo>
                  <a:lnTo>
                    <a:pt x="1167" y="176"/>
                  </a:lnTo>
                  <a:lnTo>
                    <a:pt x="1169" y="176"/>
                  </a:lnTo>
                  <a:lnTo>
                    <a:pt x="1171" y="176"/>
                  </a:lnTo>
                  <a:lnTo>
                    <a:pt x="1173" y="176"/>
                  </a:lnTo>
                  <a:lnTo>
                    <a:pt x="1175" y="174"/>
                  </a:lnTo>
                  <a:lnTo>
                    <a:pt x="1177" y="174"/>
                  </a:lnTo>
                  <a:lnTo>
                    <a:pt x="1179" y="172"/>
                  </a:lnTo>
                  <a:lnTo>
                    <a:pt x="1181" y="168"/>
                  </a:lnTo>
                  <a:lnTo>
                    <a:pt x="1183" y="164"/>
                  </a:lnTo>
                  <a:lnTo>
                    <a:pt x="1185" y="160"/>
                  </a:lnTo>
                  <a:lnTo>
                    <a:pt x="1187" y="156"/>
                  </a:lnTo>
                  <a:lnTo>
                    <a:pt x="1187" y="154"/>
                  </a:lnTo>
                  <a:lnTo>
                    <a:pt x="1187" y="152"/>
                  </a:lnTo>
                  <a:lnTo>
                    <a:pt x="1187" y="150"/>
                  </a:lnTo>
                  <a:lnTo>
                    <a:pt x="1189" y="150"/>
                  </a:lnTo>
                  <a:lnTo>
                    <a:pt x="1189" y="148"/>
                  </a:lnTo>
                  <a:lnTo>
                    <a:pt x="1189" y="146"/>
                  </a:lnTo>
                  <a:lnTo>
                    <a:pt x="1191" y="146"/>
                  </a:lnTo>
                  <a:lnTo>
                    <a:pt x="1191" y="144"/>
                  </a:lnTo>
                  <a:lnTo>
                    <a:pt x="1193" y="144"/>
                  </a:lnTo>
                  <a:lnTo>
                    <a:pt x="1195" y="144"/>
                  </a:lnTo>
                  <a:lnTo>
                    <a:pt x="1195" y="142"/>
                  </a:lnTo>
                  <a:lnTo>
                    <a:pt x="1197" y="140"/>
                  </a:lnTo>
                  <a:lnTo>
                    <a:pt x="1199" y="140"/>
                  </a:lnTo>
                  <a:lnTo>
                    <a:pt x="1200" y="140"/>
                  </a:lnTo>
                  <a:lnTo>
                    <a:pt x="1200" y="138"/>
                  </a:lnTo>
                  <a:lnTo>
                    <a:pt x="1202" y="138"/>
                  </a:lnTo>
                  <a:lnTo>
                    <a:pt x="1204" y="138"/>
                  </a:lnTo>
                  <a:lnTo>
                    <a:pt x="1204" y="136"/>
                  </a:lnTo>
                  <a:lnTo>
                    <a:pt x="1206" y="136"/>
                  </a:lnTo>
                  <a:lnTo>
                    <a:pt x="1206" y="134"/>
                  </a:lnTo>
                  <a:lnTo>
                    <a:pt x="1208" y="134"/>
                  </a:lnTo>
                  <a:lnTo>
                    <a:pt x="1208" y="132"/>
                  </a:lnTo>
                  <a:lnTo>
                    <a:pt x="1208" y="130"/>
                  </a:lnTo>
                  <a:lnTo>
                    <a:pt x="1210" y="130"/>
                  </a:lnTo>
                  <a:lnTo>
                    <a:pt x="1210" y="128"/>
                  </a:lnTo>
                  <a:lnTo>
                    <a:pt x="1210" y="126"/>
                  </a:lnTo>
                  <a:lnTo>
                    <a:pt x="1210" y="124"/>
                  </a:lnTo>
                  <a:lnTo>
                    <a:pt x="1210" y="122"/>
                  </a:lnTo>
                  <a:lnTo>
                    <a:pt x="1210" y="121"/>
                  </a:lnTo>
                  <a:lnTo>
                    <a:pt x="1212" y="121"/>
                  </a:lnTo>
                  <a:lnTo>
                    <a:pt x="1212" y="119"/>
                  </a:lnTo>
                  <a:lnTo>
                    <a:pt x="1212" y="117"/>
                  </a:lnTo>
                  <a:lnTo>
                    <a:pt x="1212" y="115"/>
                  </a:lnTo>
                  <a:lnTo>
                    <a:pt x="1212" y="113"/>
                  </a:lnTo>
                  <a:lnTo>
                    <a:pt x="1212" y="111"/>
                  </a:lnTo>
                  <a:lnTo>
                    <a:pt x="1214" y="111"/>
                  </a:lnTo>
                  <a:lnTo>
                    <a:pt x="1214" y="109"/>
                  </a:lnTo>
                  <a:lnTo>
                    <a:pt x="1214" y="107"/>
                  </a:lnTo>
                  <a:lnTo>
                    <a:pt x="1216" y="107"/>
                  </a:lnTo>
                  <a:lnTo>
                    <a:pt x="1216" y="105"/>
                  </a:lnTo>
                  <a:lnTo>
                    <a:pt x="1218" y="105"/>
                  </a:lnTo>
                  <a:lnTo>
                    <a:pt x="1220" y="105"/>
                  </a:lnTo>
                  <a:lnTo>
                    <a:pt x="1222" y="105"/>
                  </a:lnTo>
                  <a:lnTo>
                    <a:pt x="1224" y="105"/>
                  </a:lnTo>
                  <a:lnTo>
                    <a:pt x="1226" y="105"/>
                  </a:lnTo>
                  <a:lnTo>
                    <a:pt x="1226" y="103"/>
                  </a:lnTo>
                  <a:lnTo>
                    <a:pt x="1228" y="103"/>
                  </a:lnTo>
                  <a:lnTo>
                    <a:pt x="1230" y="103"/>
                  </a:lnTo>
                  <a:lnTo>
                    <a:pt x="1232" y="103"/>
                  </a:lnTo>
                  <a:lnTo>
                    <a:pt x="1234" y="103"/>
                  </a:lnTo>
                  <a:lnTo>
                    <a:pt x="1236" y="103"/>
                  </a:lnTo>
                  <a:lnTo>
                    <a:pt x="1236" y="101"/>
                  </a:lnTo>
                  <a:lnTo>
                    <a:pt x="1238" y="101"/>
                  </a:lnTo>
                  <a:lnTo>
                    <a:pt x="1238" y="99"/>
                  </a:lnTo>
                  <a:lnTo>
                    <a:pt x="1240" y="99"/>
                  </a:lnTo>
                  <a:lnTo>
                    <a:pt x="1240" y="97"/>
                  </a:lnTo>
                  <a:lnTo>
                    <a:pt x="1242" y="97"/>
                  </a:lnTo>
                  <a:lnTo>
                    <a:pt x="1244" y="95"/>
                  </a:lnTo>
                  <a:lnTo>
                    <a:pt x="1244" y="91"/>
                  </a:lnTo>
                  <a:lnTo>
                    <a:pt x="1244" y="89"/>
                  </a:lnTo>
                  <a:lnTo>
                    <a:pt x="1244" y="87"/>
                  </a:lnTo>
                  <a:lnTo>
                    <a:pt x="1244" y="85"/>
                  </a:lnTo>
                  <a:lnTo>
                    <a:pt x="1242" y="85"/>
                  </a:lnTo>
                  <a:lnTo>
                    <a:pt x="1242" y="83"/>
                  </a:lnTo>
                  <a:lnTo>
                    <a:pt x="1244" y="83"/>
                  </a:lnTo>
                  <a:lnTo>
                    <a:pt x="1242" y="83"/>
                  </a:lnTo>
                  <a:lnTo>
                    <a:pt x="1244" y="83"/>
                  </a:lnTo>
                  <a:lnTo>
                    <a:pt x="1244" y="81"/>
                  </a:lnTo>
                  <a:lnTo>
                    <a:pt x="1244" y="79"/>
                  </a:lnTo>
                  <a:lnTo>
                    <a:pt x="1246" y="79"/>
                  </a:lnTo>
                  <a:lnTo>
                    <a:pt x="1246" y="77"/>
                  </a:lnTo>
                  <a:lnTo>
                    <a:pt x="1248" y="77"/>
                  </a:lnTo>
                  <a:lnTo>
                    <a:pt x="1250" y="77"/>
                  </a:lnTo>
                  <a:lnTo>
                    <a:pt x="1250" y="75"/>
                  </a:lnTo>
                  <a:lnTo>
                    <a:pt x="1252" y="75"/>
                  </a:lnTo>
                  <a:lnTo>
                    <a:pt x="1252" y="73"/>
                  </a:lnTo>
                  <a:lnTo>
                    <a:pt x="1252" y="71"/>
                  </a:lnTo>
                  <a:lnTo>
                    <a:pt x="1252" y="69"/>
                  </a:lnTo>
                  <a:lnTo>
                    <a:pt x="1252" y="67"/>
                  </a:lnTo>
                  <a:lnTo>
                    <a:pt x="1252" y="65"/>
                  </a:lnTo>
                  <a:lnTo>
                    <a:pt x="1254" y="63"/>
                  </a:lnTo>
                  <a:lnTo>
                    <a:pt x="1256" y="63"/>
                  </a:lnTo>
                  <a:lnTo>
                    <a:pt x="1256" y="61"/>
                  </a:lnTo>
                  <a:lnTo>
                    <a:pt x="1256" y="59"/>
                  </a:lnTo>
                  <a:lnTo>
                    <a:pt x="1254" y="59"/>
                  </a:lnTo>
                  <a:lnTo>
                    <a:pt x="1254" y="57"/>
                  </a:lnTo>
                  <a:lnTo>
                    <a:pt x="1252" y="57"/>
                  </a:lnTo>
                  <a:lnTo>
                    <a:pt x="1250" y="57"/>
                  </a:lnTo>
                  <a:lnTo>
                    <a:pt x="1248" y="57"/>
                  </a:lnTo>
                  <a:lnTo>
                    <a:pt x="1246" y="57"/>
                  </a:lnTo>
                  <a:lnTo>
                    <a:pt x="1246" y="55"/>
                  </a:lnTo>
                  <a:lnTo>
                    <a:pt x="1244" y="55"/>
                  </a:lnTo>
                  <a:lnTo>
                    <a:pt x="1244" y="53"/>
                  </a:lnTo>
                  <a:lnTo>
                    <a:pt x="1244" y="52"/>
                  </a:lnTo>
                  <a:lnTo>
                    <a:pt x="1244" y="50"/>
                  </a:lnTo>
                  <a:lnTo>
                    <a:pt x="1246" y="50"/>
                  </a:lnTo>
                  <a:lnTo>
                    <a:pt x="1248" y="50"/>
                  </a:lnTo>
                  <a:lnTo>
                    <a:pt x="1250" y="50"/>
                  </a:lnTo>
                  <a:lnTo>
                    <a:pt x="1252" y="50"/>
                  </a:lnTo>
                  <a:lnTo>
                    <a:pt x="1254" y="50"/>
                  </a:lnTo>
                  <a:lnTo>
                    <a:pt x="1256" y="50"/>
                  </a:lnTo>
                  <a:lnTo>
                    <a:pt x="1258" y="50"/>
                  </a:lnTo>
                  <a:lnTo>
                    <a:pt x="1258" y="52"/>
                  </a:lnTo>
                  <a:lnTo>
                    <a:pt x="1256" y="52"/>
                  </a:lnTo>
                  <a:lnTo>
                    <a:pt x="1256" y="53"/>
                  </a:lnTo>
                  <a:lnTo>
                    <a:pt x="1256" y="55"/>
                  </a:lnTo>
                  <a:lnTo>
                    <a:pt x="1258" y="55"/>
                  </a:lnTo>
                  <a:lnTo>
                    <a:pt x="1260" y="55"/>
                  </a:lnTo>
                  <a:lnTo>
                    <a:pt x="1262" y="55"/>
                  </a:lnTo>
                  <a:lnTo>
                    <a:pt x="1262" y="53"/>
                  </a:lnTo>
                  <a:lnTo>
                    <a:pt x="1264" y="53"/>
                  </a:lnTo>
                  <a:lnTo>
                    <a:pt x="1264" y="52"/>
                  </a:lnTo>
                  <a:lnTo>
                    <a:pt x="1266" y="52"/>
                  </a:lnTo>
                  <a:lnTo>
                    <a:pt x="1266" y="50"/>
                  </a:lnTo>
                  <a:lnTo>
                    <a:pt x="1266" y="48"/>
                  </a:lnTo>
                  <a:lnTo>
                    <a:pt x="1268" y="48"/>
                  </a:lnTo>
                  <a:lnTo>
                    <a:pt x="1268" y="46"/>
                  </a:lnTo>
                  <a:lnTo>
                    <a:pt x="1269" y="46"/>
                  </a:lnTo>
                  <a:lnTo>
                    <a:pt x="1271" y="46"/>
                  </a:lnTo>
                  <a:lnTo>
                    <a:pt x="1273" y="46"/>
                  </a:lnTo>
                  <a:lnTo>
                    <a:pt x="1275" y="46"/>
                  </a:lnTo>
                  <a:lnTo>
                    <a:pt x="1275" y="48"/>
                  </a:lnTo>
                  <a:lnTo>
                    <a:pt x="1277" y="48"/>
                  </a:lnTo>
                  <a:lnTo>
                    <a:pt x="1277" y="50"/>
                  </a:lnTo>
                  <a:lnTo>
                    <a:pt x="1279" y="50"/>
                  </a:lnTo>
                  <a:lnTo>
                    <a:pt x="1281" y="50"/>
                  </a:lnTo>
                  <a:lnTo>
                    <a:pt x="1283" y="50"/>
                  </a:lnTo>
                  <a:lnTo>
                    <a:pt x="1285" y="50"/>
                  </a:lnTo>
                  <a:lnTo>
                    <a:pt x="1287" y="50"/>
                  </a:lnTo>
                  <a:lnTo>
                    <a:pt x="1289" y="50"/>
                  </a:lnTo>
                  <a:lnTo>
                    <a:pt x="1291" y="48"/>
                  </a:lnTo>
                  <a:lnTo>
                    <a:pt x="1293" y="48"/>
                  </a:lnTo>
                  <a:lnTo>
                    <a:pt x="1295" y="48"/>
                  </a:lnTo>
                  <a:lnTo>
                    <a:pt x="1295" y="50"/>
                  </a:lnTo>
                  <a:lnTo>
                    <a:pt x="1297" y="50"/>
                  </a:lnTo>
                  <a:lnTo>
                    <a:pt x="1299" y="50"/>
                  </a:lnTo>
                  <a:lnTo>
                    <a:pt x="1301" y="50"/>
                  </a:lnTo>
                  <a:lnTo>
                    <a:pt x="1303" y="50"/>
                  </a:lnTo>
                  <a:lnTo>
                    <a:pt x="1305" y="50"/>
                  </a:lnTo>
                  <a:lnTo>
                    <a:pt x="1305" y="48"/>
                  </a:lnTo>
                  <a:lnTo>
                    <a:pt x="1305" y="46"/>
                  </a:lnTo>
                  <a:lnTo>
                    <a:pt x="1307" y="44"/>
                  </a:lnTo>
                  <a:lnTo>
                    <a:pt x="1307" y="42"/>
                  </a:lnTo>
                  <a:lnTo>
                    <a:pt x="1307" y="40"/>
                  </a:lnTo>
                  <a:lnTo>
                    <a:pt x="1307" y="38"/>
                  </a:lnTo>
                  <a:lnTo>
                    <a:pt x="1309" y="38"/>
                  </a:lnTo>
                  <a:lnTo>
                    <a:pt x="1309" y="36"/>
                  </a:lnTo>
                  <a:lnTo>
                    <a:pt x="1311" y="36"/>
                  </a:lnTo>
                  <a:lnTo>
                    <a:pt x="1311" y="34"/>
                  </a:lnTo>
                  <a:lnTo>
                    <a:pt x="1313" y="34"/>
                  </a:lnTo>
                  <a:lnTo>
                    <a:pt x="1313" y="32"/>
                  </a:lnTo>
                  <a:lnTo>
                    <a:pt x="1315" y="32"/>
                  </a:lnTo>
                  <a:lnTo>
                    <a:pt x="1315" y="30"/>
                  </a:lnTo>
                  <a:lnTo>
                    <a:pt x="1317" y="30"/>
                  </a:lnTo>
                  <a:lnTo>
                    <a:pt x="1317" y="28"/>
                  </a:lnTo>
                  <a:lnTo>
                    <a:pt x="1319" y="28"/>
                  </a:lnTo>
                  <a:lnTo>
                    <a:pt x="1319" y="26"/>
                  </a:lnTo>
                  <a:lnTo>
                    <a:pt x="1319" y="24"/>
                  </a:lnTo>
                  <a:lnTo>
                    <a:pt x="1321" y="24"/>
                  </a:lnTo>
                  <a:lnTo>
                    <a:pt x="1321" y="22"/>
                  </a:lnTo>
                  <a:lnTo>
                    <a:pt x="1323" y="22"/>
                  </a:lnTo>
                  <a:lnTo>
                    <a:pt x="1323" y="20"/>
                  </a:lnTo>
                  <a:lnTo>
                    <a:pt x="1325" y="20"/>
                  </a:lnTo>
                  <a:lnTo>
                    <a:pt x="1325" y="18"/>
                  </a:lnTo>
                  <a:lnTo>
                    <a:pt x="1325" y="16"/>
                  </a:lnTo>
                  <a:lnTo>
                    <a:pt x="1327" y="16"/>
                  </a:lnTo>
                  <a:lnTo>
                    <a:pt x="1329" y="16"/>
                  </a:lnTo>
                  <a:lnTo>
                    <a:pt x="1329" y="18"/>
                  </a:lnTo>
                  <a:lnTo>
                    <a:pt x="1331" y="18"/>
                  </a:lnTo>
                  <a:lnTo>
                    <a:pt x="1331" y="20"/>
                  </a:lnTo>
                  <a:lnTo>
                    <a:pt x="1333" y="20"/>
                  </a:lnTo>
                  <a:lnTo>
                    <a:pt x="1333" y="22"/>
                  </a:lnTo>
                  <a:lnTo>
                    <a:pt x="1335" y="22"/>
                  </a:lnTo>
                  <a:lnTo>
                    <a:pt x="1337" y="22"/>
                  </a:lnTo>
                  <a:lnTo>
                    <a:pt x="1338" y="22"/>
                  </a:lnTo>
                  <a:lnTo>
                    <a:pt x="1340" y="22"/>
                  </a:lnTo>
                  <a:lnTo>
                    <a:pt x="1342" y="22"/>
                  </a:lnTo>
                  <a:lnTo>
                    <a:pt x="1344" y="22"/>
                  </a:lnTo>
                  <a:lnTo>
                    <a:pt x="1346" y="22"/>
                  </a:lnTo>
                  <a:lnTo>
                    <a:pt x="1346" y="20"/>
                  </a:lnTo>
                  <a:lnTo>
                    <a:pt x="1348" y="20"/>
                  </a:lnTo>
                  <a:lnTo>
                    <a:pt x="1348" y="18"/>
                  </a:lnTo>
                  <a:lnTo>
                    <a:pt x="1350" y="18"/>
                  </a:lnTo>
                  <a:lnTo>
                    <a:pt x="1350" y="16"/>
                  </a:lnTo>
                  <a:lnTo>
                    <a:pt x="1352" y="16"/>
                  </a:lnTo>
                  <a:lnTo>
                    <a:pt x="1352" y="14"/>
                  </a:lnTo>
                  <a:lnTo>
                    <a:pt x="1354" y="14"/>
                  </a:lnTo>
                  <a:lnTo>
                    <a:pt x="1354" y="12"/>
                  </a:lnTo>
                  <a:lnTo>
                    <a:pt x="1354" y="10"/>
                  </a:lnTo>
                  <a:lnTo>
                    <a:pt x="1356" y="10"/>
                  </a:lnTo>
                  <a:lnTo>
                    <a:pt x="1358" y="10"/>
                  </a:lnTo>
                  <a:lnTo>
                    <a:pt x="1360" y="8"/>
                  </a:lnTo>
                  <a:lnTo>
                    <a:pt x="1360" y="10"/>
                  </a:lnTo>
                  <a:lnTo>
                    <a:pt x="1362" y="10"/>
                  </a:lnTo>
                  <a:lnTo>
                    <a:pt x="1364" y="10"/>
                  </a:lnTo>
                  <a:lnTo>
                    <a:pt x="1366" y="10"/>
                  </a:lnTo>
                  <a:lnTo>
                    <a:pt x="1366" y="8"/>
                  </a:lnTo>
                  <a:lnTo>
                    <a:pt x="1368" y="8"/>
                  </a:lnTo>
                  <a:lnTo>
                    <a:pt x="1370" y="8"/>
                  </a:lnTo>
                  <a:lnTo>
                    <a:pt x="1372" y="8"/>
                  </a:lnTo>
                  <a:lnTo>
                    <a:pt x="1374" y="8"/>
                  </a:lnTo>
                  <a:lnTo>
                    <a:pt x="1376" y="8"/>
                  </a:lnTo>
                  <a:lnTo>
                    <a:pt x="1376" y="6"/>
                  </a:lnTo>
                  <a:lnTo>
                    <a:pt x="1378" y="6"/>
                  </a:lnTo>
                  <a:lnTo>
                    <a:pt x="1378" y="4"/>
                  </a:lnTo>
                  <a:lnTo>
                    <a:pt x="1380" y="4"/>
                  </a:lnTo>
                  <a:lnTo>
                    <a:pt x="1380" y="2"/>
                  </a:lnTo>
                  <a:lnTo>
                    <a:pt x="1382" y="2"/>
                  </a:lnTo>
                  <a:lnTo>
                    <a:pt x="1382" y="0"/>
                  </a:lnTo>
                  <a:lnTo>
                    <a:pt x="1384" y="0"/>
                  </a:lnTo>
                  <a:lnTo>
                    <a:pt x="1386" y="0"/>
                  </a:lnTo>
                  <a:lnTo>
                    <a:pt x="1386" y="2"/>
                  </a:lnTo>
                  <a:lnTo>
                    <a:pt x="1388" y="2"/>
                  </a:lnTo>
                  <a:lnTo>
                    <a:pt x="1390" y="2"/>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70" name="A404">
            <a:extLst>
              <a:ext uri="{FF2B5EF4-FFF2-40B4-BE49-F238E27FC236}">
                <a16:creationId xmlns:a16="http://schemas.microsoft.com/office/drawing/2014/main" xmlns="" id="{00000000-0008-0000-0900-000004000000}"/>
              </a:ext>
            </a:extLst>
          </xdr:cNvPr>
          <xdr:cNvGrpSpPr/>
        </xdr:nvGrpSpPr>
        <xdr:grpSpPr>
          <a:xfrm>
            <a:off x="10715404" y="12851570"/>
            <a:ext cx="1070461" cy="1788729"/>
            <a:chOff x="3028950" y="3278188"/>
            <a:chExt cx="1452563" cy="2778125"/>
          </a:xfrm>
        </xdr:grpSpPr>
        <xdr:sp macro="" textlink="">
          <xdr:nvSpPr>
            <xdr:cNvPr id="97" name="404_X">
              <a:extLst>
                <a:ext uri="{FF2B5EF4-FFF2-40B4-BE49-F238E27FC236}">
                  <a16:creationId xmlns:a16="http://schemas.microsoft.com/office/drawing/2014/main" xmlns="" id="{00000000-0008-0000-0900-00001F000000}"/>
                </a:ext>
              </a:extLst>
            </xdr:cNvPr>
            <xdr:cNvSpPr>
              <a:spLocks/>
            </xdr:cNvSpPr>
          </xdr:nvSpPr>
          <xdr:spPr bwMode="auto">
            <a:xfrm>
              <a:off x="3230563" y="4967288"/>
              <a:ext cx="4763" cy="6350"/>
            </a:xfrm>
            <a:custGeom>
              <a:avLst/>
              <a:gdLst>
                <a:gd name="T0" fmla="*/ 3 w 3"/>
                <a:gd name="T1" fmla="*/ 2 h 4"/>
                <a:gd name="T2" fmla="*/ 3 w 3"/>
                <a:gd name="T3" fmla="*/ 2 h 4"/>
                <a:gd name="T4" fmla="*/ 3 w 3"/>
                <a:gd name="T5" fmla="*/ 2 h 4"/>
                <a:gd name="T6" fmla="*/ 3 w 3"/>
                <a:gd name="T7" fmla="*/ 2 h 4"/>
                <a:gd name="T8" fmla="*/ 3 w 3"/>
                <a:gd name="T9" fmla="*/ 2 h 4"/>
                <a:gd name="T10" fmla="*/ 3 w 3"/>
                <a:gd name="T11" fmla="*/ 2 h 4"/>
                <a:gd name="T12" fmla="*/ 2 w 3"/>
                <a:gd name="T13" fmla="*/ 4 h 4"/>
                <a:gd name="T14" fmla="*/ 2 w 3"/>
                <a:gd name="T15" fmla="*/ 4 h 4"/>
                <a:gd name="T16" fmla="*/ 2 w 3"/>
                <a:gd name="T17" fmla="*/ 4 h 4"/>
                <a:gd name="T18" fmla="*/ 2 w 3"/>
                <a:gd name="T19" fmla="*/ 4 h 4"/>
                <a:gd name="T20" fmla="*/ 2 w 3"/>
                <a:gd name="T21" fmla="*/ 4 h 4"/>
                <a:gd name="T22" fmla="*/ 2 w 3"/>
                <a:gd name="T23" fmla="*/ 4 h 4"/>
                <a:gd name="T24" fmla="*/ 2 w 3"/>
                <a:gd name="T25" fmla="*/ 4 h 4"/>
                <a:gd name="T26" fmla="*/ 2 w 3"/>
                <a:gd name="T27" fmla="*/ 4 h 4"/>
                <a:gd name="T28" fmla="*/ 2 w 3"/>
                <a:gd name="T29" fmla="*/ 4 h 4"/>
                <a:gd name="T30" fmla="*/ 2 w 3"/>
                <a:gd name="T31" fmla="*/ 4 h 4"/>
                <a:gd name="T32" fmla="*/ 2 w 3"/>
                <a:gd name="T33" fmla="*/ 4 h 4"/>
                <a:gd name="T34" fmla="*/ 2 w 3"/>
                <a:gd name="T35" fmla="*/ 4 h 4"/>
                <a:gd name="T36" fmla="*/ 2 w 3"/>
                <a:gd name="T37" fmla="*/ 2 h 4"/>
                <a:gd name="T38" fmla="*/ 0 w 3"/>
                <a:gd name="T39" fmla="*/ 2 h 4"/>
                <a:gd name="T40" fmla="*/ 0 w 3"/>
                <a:gd name="T41" fmla="*/ 2 h 4"/>
                <a:gd name="T42" fmla="*/ 0 w 3"/>
                <a:gd name="T43" fmla="*/ 2 h 4"/>
                <a:gd name="T44" fmla="*/ 0 w 3"/>
                <a:gd name="T45" fmla="*/ 2 h 4"/>
                <a:gd name="T46" fmla="*/ 0 w 3"/>
                <a:gd name="T47" fmla="*/ 2 h 4"/>
                <a:gd name="T48" fmla="*/ 0 w 3"/>
                <a:gd name="T49" fmla="*/ 2 h 4"/>
                <a:gd name="T50" fmla="*/ 0 w 3"/>
                <a:gd name="T51" fmla="*/ 2 h 4"/>
                <a:gd name="T52" fmla="*/ 2 w 3"/>
                <a:gd name="T53" fmla="*/ 2 h 4"/>
                <a:gd name="T54" fmla="*/ 0 w 3"/>
                <a:gd name="T55" fmla="*/ 2 h 4"/>
                <a:gd name="T56" fmla="*/ 0 w 3"/>
                <a:gd name="T57" fmla="*/ 2 h 4"/>
                <a:gd name="T58" fmla="*/ 0 w 3"/>
                <a:gd name="T59" fmla="*/ 2 h 4"/>
                <a:gd name="T60" fmla="*/ 0 w 3"/>
                <a:gd name="T61" fmla="*/ 2 h 4"/>
                <a:gd name="T62" fmla="*/ 0 w 3"/>
                <a:gd name="T63" fmla="*/ 0 h 4"/>
                <a:gd name="T64" fmla="*/ 0 w 3"/>
                <a:gd name="T65" fmla="*/ 0 h 4"/>
                <a:gd name="T66" fmla="*/ 0 w 3"/>
                <a:gd name="T67" fmla="*/ 0 h 4"/>
                <a:gd name="T68" fmla="*/ 0 w 3"/>
                <a:gd name="T69" fmla="*/ 0 h 4"/>
                <a:gd name="T70" fmla="*/ 0 w 3"/>
                <a:gd name="T71" fmla="*/ 0 h 4"/>
                <a:gd name="T72" fmla="*/ 0 w 3"/>
                <a:gd name="T73" fmla="*/ 0 h 4"/>
                <a:gd name="T74" fmla="*/ 2 w 3"/>
                <a:gd name="T75" fmla="*/ 0 h 4"/>
                <a:gd name="T76" fmla="*/ 2 w 3"/>
                <a:gd name="T77" fmla="*/ 0 h 4"/>
                <a:gd name="T78" fmla="*/ 2 w 3"/>
                <a:gd name="T79" fmla="*/ 0 h 4"/>
                <a:gd name="T80" fmla="*/ 2 w 3"/>
                <a:gd name="T81" fmla="*/ 0 h 4"/>
                <a:gd name="T82" fmla="*/ 2 w 3"/>
                <a:gd name="T83" fmla="*/ 0 h 4"/>
                <a:gd name="T84" fmla="*/ 2 w 3"/>
                <a:gd name="T85" fmla="*/ 0 h 4"/>
                <a:gd name="T86" fmla="*/ 2 w 3"/>
                <a:gd name="T87" fmla="*/ 0 h 4"/>
                <a:gd name="T88" fmla="*/ 2 w 3"/>
                <a:gd name="T89" fmla="*/ 0 h 4"/>
                <a:gd name="T90" fmla="*/ 2 w 3"/>
                <a:gd name="T91" fmla="*/ 0 h 4"/>
                <a:gd name="T92" fmla="*/ 2 w 3"/>
                <a:gd name="T93" fmla="*/ 0 h 4"/>
                <a:gd name="T94" fmla="*/ 2 w 3"/>
                <a:gd name="T95" fmla="*/ 0 h 4"/>
                <a:gd name="T96" fmla="*/ 3 w 3"/>
                <a:gd name="T97" fmla="*/ 0 h 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Lst>
              <a:rect l="0" t="0" r="r" b="b"/>
              <a:pathLst>
                <a:path w="3" h="4">
                  <a:moveTo>
                    <a:pt x="3" y="0"/>
                  </a:move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2" y="2"/>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2"/>
                  </a:lnTo>
                  <a:lnTo>
                    <a:pt x="0" y="2"/>
                  </a:ln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3" y="0"/>
                  </a:lnTo>
                  <a:lnTo>
                    <a:pt x="3" y="0"/>
                  </a:lnTo>
                  <a:lnTo>
                    <a:pt x="3" y="0"/>
                  </a:lnTo>
                  <a:lnTo>
                    <a:pt x="3"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8" name="404_W">
              <a:extLst>
                <a:ext uri="{FF2B5EF4-FFF2-40B4-BE49-F238E27FC236}">
                  <a16:creationId xmlns:a16="http://schemas.microsoft.com/office/drawing/2014/main" xmlns="" id="{00000000-0008-0000-0900-000020000000}"/>
                </a:ext>
              </a:extLst>
            </xdr:cNvPr>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9" name="404_V">
              <a:extLst>
                <a:ext uri="{FF2B5EF4-FFF2-40B4-BE49-F238E27FC236}">
                  <a16:creationId xmlns:a16="http://schemas.microsoft.com/office/drawing/2014/main" xmlns="" id="{00000000-0008-0000-0900-000021000000}"/>
                </a:ext>
              </a:extLst>
            </xdr:cNvPr>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0" name="404_U">
              <a:extLst>
                <a:ext uri="{FF2B5EF4-FFF2-40B4-BE49-F238E27FC236}">
                  <a16:creationId xmlns:a16="http://schemas.microsoft.com/office/drawing/2014/main" xmlns="" id="{00000000-0008-0000-0900-000022000000}"/>
                </a:ext>
              </a:extLst>
            </xdr:cNvPr>
            <xdr:cNvSpPr>
              <a:spLocks/>
            </xdr:cNvSpPr>
          </xdr:nvSpPr>
          <xdr:spPr bwMode="auto">
            <a:xfrm>
              <a:off x="3063875" y="4676775"/>
              <a:ext cx="3175" cy="0"/>
            </a:xfrm>
            <a:custGeom>
              <a:avLst/>
              <a:gdLst>
                <a:gd name="T0" fmla="*/ 0 w 2"/>
                <a:gd name="T1" fmla="*/ 0 w 2"/>
                <a:gd name="T2" fmla="*/ 0 w 2"/>
                <a:gd name="T3" fmla="*/ 0 w 2"/>
                <a:gd name="T4" fmla="*/ 0 w 2"/>
                <a:gd name="T5" fmla="*/ 0 w 2"/>
                <a:gd name="T6" fmla="*/ 0 w 2"/>
                <a:gd name="T7" fmla="*/ 0 w 2"/>
                <a:gd name="T8" fmla="*/ 0 w 2"/>
                <a:gd name="T9" fmla="*/ 2 w 2"/>
                <a:gd name="T10" fmla="*/ 2 w 2"/>
                <a:gd name="T11" fmla="*/ 2 w 2"/>
                <a:gd name="T12" fmla="*/ 2 w 2"/>
                <a:gd name="T13" fmla="*/ 2 w 2"/>
                <a:gd name="T14" fmla="*/ 2 w 2"/>
                <a:gd name="T15" fmla="*/ 0 w 2"/>
                <a:gd name="T16" fmla="*/ 0 w 2"/>
                <a:gd name="T17" fmla="*/ 0 w 2"/>
                <a:gd name="T18" fmla="*/ 0 w 2"/>
                <a:gd name="T19" fmla="*/ 0 w 2"/>
                <a:gd name="T20" fmla="*/ 0 w 2"/>
                <a:gd name="T21" fmla="*/ 0 w 2"/>
                <a:gd name="T22" fmla="*/ 0 w 2"/>
                <a:gd name="T23" fmla="*/ 0 w 2"/>
                <a:gd name="T24" fmla="*/ 0 w 2"/>
                <a:gd name="T25" fmla="*/ 0 w 2"/>
                <a:gd name="T26" fmla="*/ 0 w 2"/>
                <a:gd name="T27" fmla="*/ 0 w 2"/>
                <a:gd name="T28" fmla="*/ 0 w 2"/>
                <a:gd name="T29" fmla="*/ 0 w 2"/>
                <a:gd name="T30" fmla="*/ 0 w 2"/>
                <a:gd name="T31" fmla="*/ 0 w 2"/>
                <a:gd name="T32" fmla="*/ 0 w 2"/>
                <a:gd name="T33" fmla="*/ 0 w 2"/>
                <a:gd name="T34" fmla="*/ 0 w 2"/>
                <a:gd name="T35" fmla="*/ 0 w 2"/>
                <a:gd name="T36" fmla="*/ 0 w 2"/>
                <a:gd name="T37" fmla="*/ 0 w 2"/>
                <a:gd name="T38" fmla="*/ 0 w 2"/>
                <a:gd name="T39" fmla="*/ 0 w 2"/>
                <a:gd name="T40" fmla="*/ 0 w 2"/>
                <a:gd name="T41" fmla="*/ 0 w 2"/>
                <a:gd name="T42" fmla="*/ 0 w 2"/>
                <a:gd name="T43" fmla="*/ 0 w 2"/>
                <a:gd name="T44" fmla="*/ 0 w 2"/>
                <a:gd name="T45" fmla="*/ 0 w 2"/>
                <a:gd name="T46" fmla="*/ 0 w 2"/>
                <a:gd name="T47" fmla="*/ 0 w 2"/>
                <a:gd name="T48" fmla="*/ 0 w 2"/>
                <a:gd name="T49" fmla="*/ 0 w 2"/>
                <a:gd name="T50" fmla="*/ 0 w 2"/>
                <a:gd name="T51" fmla="*/ 0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 ang="0">
                  <a:pos x="T34" y="0"/>
                </a:cxn>
                <a:cxn ang="0">
                  <a:pos x="T35" y="0"/>
                </a:cxn>
                <a:cxn ang="0">
                  <a:pos x="T36" y="0"/>
                </a:cxn>
                <a:cxn ang="0">
                  <a:pos x="T37" y="0"/>
                </a:cxn>
                <a:cxn ang="0">
                  <a:pos x="T38" y="0"/>
                </a:cxn>
                <a:cxn ang="0">
                  <a:pos x="T39" y="0"/>
                </a:cxn>
                <a:cxn ang="0">
                  <a:pos x="T40" y="0"/>
                </a:cxn>
                <a:cxn ang="0">
                  <a:pos x="T41" y="0"/>
                </a:cxn>
                <a:cxn ang="0">
                  <a:pos x="T42" y="0"/>
                </a:cxn>
                <a:cxn ang="0">
                  <a:pos x="T43" y="0"/>
                </a:cxn>
                <a:cxn ang="0">
                  <a:pos x="T44" y="0"/>
                </a:cxn>
                <a:cxn ang="0">
                  <a:pos x="T45" y="0"/>
                </a:cxn>
                <a:cxn ang="0">
                  <a:pos x="T46" y="0"/>
                </a:cxn>
                <a:cxn ang="0">
                  <a:pos x="T47" y="0"/>
                </a:cxn>
                <a:cxn ang="0">
                  <a:pos x="T48" y="0"/>
                </a:cxn>
                <a:cxn ang="0">
                  <a:pos x="T49" y="0"/>
                </a:cxn>
                <a:cxn ang="0">
                  <a:pos x="T50" y="0"/>
                </a:cxn>
                <a:cxn ang="0">
                  <a:pos x="T51" y="0"/>
                </a:cxn>
              </a:cxnLst>
              <a:rect l="0" t="0" r="r" b="b"/>
              <a:pathLst>
                <a:path w="2">
                  <a:moveTo>
                    <a:pt x="0" y="0"/>
                  </a:moveTo>
                  <a:lnTo>
                    <a:pt x="0" y="0"/>
                  </a:lnTo>
                  <a:lnTo>
                    <a:pt x="0" y="0"/>
                  </a:lnTo>
                  <a:lnTo>
                    <a:pt x="0" y="0"/>
                  </a:lnTo>
                  <a:lnTo>
                    <a:pt x="0" y="0"/>
                  </a:lnTo>
                  <a:lnTo>
                    <a:pt x="0" y="0"/>
                  </a:lnTo>
                  <a:lnTo>
                    <a:pt x="0" y="0"/>
                  </a:lnTo>
                  <a:lnTo>
                    <a:pt x="0" y="0"/>
                  </a:lnTo>
                  <a:lnTo>
                    <a:pt x="0"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1" name="404_T">
              <a:extLst>
                <a:ext uri="{FF2B5EF4-FFF2-40B4-BE49-F238E27FC236}">
                  <a16:creationId xmlns:a16="http://schemas.microsoft.com/office/drawing/2014/main" xmlns="" id="{00000000-0008-0000-0900-000023000000}"/>
                </a:ext>
              </a:extLst>
            </xdr:cNvPr>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2" name="404_S">
              <a:extLst>
                <a:ext uri="{FF2B5EF4-FFF2-40B4-BE49-F238E27FC236}">
                  <a16:creationId xmlns:a16="http://schemas.microsoft.com/office/drawing/2014/main" xmlns="" id="{00000000-0008-0000-0900-000024000000}"/>
                </a:ext>
              </a:extLst>
            </xdr:cNvPr>
            <xdr:cNvSpPr>
              <a:spLocks/>
            </xdr:cNvSpPr>
          </xdr:nvSpPr>
          <xdr:spPr bwMode="auto">
            <a:xfrm>
              <a:off x="3060700" y="4676775"/>
              <a:ext cx="3175" cy="0"/>
            </a:xfrm>
            <a:custGeom>
              <a:avLst/>
              <a:gdLst>
                <a:gd name="T0" fmla="*/ 2 w 2"/>
                <a:gd name="T1" fmla="*/ 2 w 2"/>
                <a:gd name="T2" fmla="*/ 2 w 2"/>
                <a:gd name="T3" fmla="*/ 2 w 2"/>
                <a:gd name="T4" fmla="*/ 2 w 2"/>
                <a:gd name="T5" fmla="*/ 2 w 2"/>
                <a:gd name="T6" fmla="*/ 2 w 2"/>
                <a:gd name="T7" fmla="*/ 2 w 2"/>
                <a:gd name="T8" fmla="*/ 2 w 2"/>
                <a:gd name="T9" fmla="*/ 2 w 2"/>
                <a:gd name="T10" fmla="*/ 2 w 2"/>
                <a:gd name="T11" fmla="*/ 2 w 2"/>
                <a:gd name="T12" fmla="*/ 2 w 2"/>
                <a:gd name="T13" fmla="*/ 2 w 2"/>
                <a:gd name="T14" fmla="*/ 2 w 2"/>
                <a:gd name="T15" fmla="*/ 2 w 2"/>
                <a:gd name="T16" fmla="*/ 2 w 2"/>
                <a:gd name="T17" fmla="*/ 2 w 2"/>
                <a:gd name="T18" fmla="*/ 2 w 2"/>
                <a:gd name="T19" fmla="*/ 2 w 2"/>
                <a:gd name="T20" fmla="*/ 2 w 2"/>
                <a:gd name="T21" fmla="*/ 2 w 2"/>
                <a:gd name="T22" fmla="*/ 2 w 2"/>
                <a:gd name="T23" fmla="*/ 0 w 2"/>
                <a:gd name="T24" fmla="*/ 0 w 2"/>
                <a:gd name="T25" fmla="*/ 0 w 2"/>
                <a:gd name="T26" fmla="*/ 0 w 2"/>
                <a:gd name="T27" fmla="*/ 0 w 2"/>
                <a:gd name="T28" fmla="*/ 0 w 2"/>
                <a:gd name="T29" fmla="*/ 0 w 2"/>
                <a:gd name="T30" fmla="*/ 0 w 2"/>
                <a:gd name="T31" fmla="*/ 0 w 2"/>
                <a:gd name="T32" fmla="*/ 2 w 2"/>
                <a:gd name="T33" fmla="*/ 2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Lst>
              <a:rect l="0" t="0" r="r" b="b"/>
              <a:pathLst>
                <a:path w="2">
                  <a:moveTo>
                    <a:pt x="2" y="0"/>
                  </a:move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2" y="0"/>
                  </a:lnTo>
                  <a:lnTo>
                    <a:pt x="2" y="0"/>
                  </a:lnTo>
                  <a:lnTo>
                    <a:pt x="2" y="0"/>
                  </a:lnTo>
                  <a:lnTo>
                    <a:pt x="2"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3" name="404_R">
              <a:extLst>
                <a:ext uri="{FF2B5EF4-FFF2-40B4-BE49-F238E27FC236}">
                  <a16:creationId xmlns:a16="http://schemas.microsoft.com/office/drawing/2014/main" xmlns="" id="{00000000-0008-0000-0900-000025000000}"/>
                </a:ext>
              </a:extLst>
            </xdr:cNvPr>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4" name="404_Q">
              <a:extLst>
                <a:ext uri="{FF2B5EF4-FFF2-40B4-BE49-F238E27FC236}">
                  <a16:creationId xmlns:a16="http://schemas.microsoft.com/office/drawing/2014/main" xmlns="" id="{00000000-0008-0000-0900-000026000000}"/>
                </a:ext>
              </a:extLst>
            </xdr:cNvPr>
            <xdr:cNvSpPr>
              <a:spLocks/>
            </xdr:cNvSpPr>
          </xdr:nvSpPr>
          <xdr:spPr bwMode="auto">
            <a:xfrm>
              <a:off x="3063875" y="4676775"/>
              <a:ext cx="3175" cy="0"/>
            </a:xfrm>
            <a:custGeom>
              <a:avLst/>
              <a:gdLst>
                <a:gd name="T0" fmla="*/ 2 w 2"/>
                <a:gd name="T1" fmla="*/ 2 w 2"/>
                <a:gd name="T2" fmla="*/ 2 w 2"/>
                <a:gd name="T3" fmla="*/ 2 w 2"/>
                <a:gd name="T4" fmla="*/ 0 w 2"/>
                <a:gd name="T5" fmla="*/ 0 w 2"/>
                <a:gd name="T6" fmla="*/ 0 w 2"/>
                <a:gd name="T7" fmla="*/ 0 w 2"/>
                <a:gd name="T8" fmla="*/ 0 w 2"/>
                <a:gd name="T9" fmla="*/ 0 w 2"/>
                <a:gd name="T10" fmla="*/ 0 w 2"/>
                <a:gd name="T11" fmla="*/ 0 w 2"/>
                <a:gd name="T12" fmla="*/ 2 w 2"/>
                <a:gd name="T13" fmla="*/ 2 w 2"/>
                <a:gd name="T14" fmla="*/ 2 w 2"/>
                <a:gd name="T15" fmla="*/ 2 w 2"/>
                <a:gd name="T16" fmla="*/ 2 w 2"/>
                <a:gd name="T17" fmla="*/ 2 w 2"/>
                <a:gd name="T18" fmla="*/ 2 w 2"/>
                <a:gd name="T19" fmla="*/ 2 w 2"/>
                <a:gd name="T20" fmla="*/ 2 w 2"/>
                <a:gd name="T21" fmla="*/ 2 w 2"/>
                <a:gd name="T22" fmla="*/ 2 w 2"/>
                <a:gd name="T23" fmla="*/ 2 w 2"/>
                <a:gd name="T24" fmla="*/ 2 w 2"/>
                <a:gd name="T25" fmla="*/ 2 w 2"/>
                <a:gd name="T26" fmla="*/ 2 w 2"/>
                <a:gd name="T27" fmla="*/ 2 w 2"/>
                <a:gd name="T28" fmla="*/ 2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Lst>
              <a:rect l="0" t="0" r="r" b="b"/>
              <a:pathLst>
                <a:path w="2">
                  <a:moveTo>
                    <a:pt x="2" y="0"/>
                  </a:moveTo>
                  <a:lnTo>
                    <a:pt x="2" y="0"/>
                  </a:lnTo>
                  <a:lnTo>
                    <a:pt x="2" y="0"/>
                  </a:lnTo>
                  <a:lnTo>
                    <a:pt x="2" y="0"/>
                  </a:lnTo>
                  <a:lnTo>
                    <a:pt x="0" y="0"/>
                  </a:lnTo>
                  <a:lnTo>
                    <a:pt x="0" y="0"/>
                  </a:lnTo>
                  <a:lnTo>
                    <a:pt x="0" y="0"/>
                  </a:lnTo>
                  <a:lnTo>
                    <a:pt x="0" y="0"/>
                  </a:lnTo>
                  <a:lnTo>
                    <a:pt x="0" y="0"/>
                  </a:lnTo>
                  <a:lnTo>
                    <a:pt x="0" y="0"/>
                  </a:lnTo>
                  <a:lnTo>
                    <a:pt x="0" y="0"/>
                  </a:ln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5" name="404_P">
              <a:extLst>
                <a:ext uri="{FF2B5EF4-FFF2-40B4-BE49-F238E27FC236}">
                  <a16:creationId xmlns:a16="http://schemas.microsoft.com/office/drawing/2014/main" xmlns="" id="{00000000-0008-0000-0900-000027000000}"/>
                </a:ext>
              </a:extLst>
            </xdr:cNvPr>
            <xdr:cNvSpPr>
              <a:spLocks/>
            </xdr:cNvSpPr>
          </xdr:nvSpPr>
          <xdr:spPr bwMode="auto">
            <a:xfrm>
              <a:off x="3067050"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6" name="404_O">
              <a:extLst>
                <a:ext uri="{FF2B5EF4-FFF2-40B4-BE49-F238E27FC236}">
                  <a16:creationId xmlns:a16="http://schemas.microsoft.com/office/drawing/2014/main" xmlns="" id="{00000000-0008-0000-0900-000028000000}"/>
                </a:ext>
              </a:extLst>
            </xdr:cNvPr>
            <xdr:cNvSpPr>
              <a:spLocks/>
            </xdr:cNvSpPr>
          </xdr:nvSpPr>
          <xdr:spPr bwMode="auto">
            <a:xfrm>
              <a:off x="3067050"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7" name="404_N">
              <a:extLst>
                <a:ext uri="{FF2B5EF4-FFF2-40B4-BE49-F238E27FC236}">
                  <a16:creationId xmlns:a16="http://schemas.microsoft.com/office/drawing/2014/main" xmlns="" id="{00000000-0008-0000-0900-000029000000}"/>
                </a:ext>
              </a:extLst>
            </xdr:cNvPr>
            <xdr:cNvSpPr>
              <a:spLocks/>
            </xdr:cNvSpPr>
          </xdr:nvSpPr>
          <xdr:spPr bwMode="auto">
            <a:xfrm>
              <a:off x="3070225"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8" name="404_M">
              <a:extLst>
                <a:ext uri="{FF2B5EF4-FFF2-40B4-BE49-F238E27FC236}">
                  <a16:creationId xmlns:a16="http://schemas.microsoft.com/office/drawing/2014/main" xmlns="" id="{00000000-0008-0000-0900-00002A000000}"/>
                </a:ext>
              </a:extLst>
            </xdr:cNvPr>
            <xdr:cNvSpPr>
              <a:spLocks/>
            </xdr:cNvSpPr>
          </xdr:nvSpPr>
          <xdr:spPr bwMode="auto">
            <a:xfrm>
              <a:off x="3067050" y="46704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9" name="404_L">
              <a:extLst>
                <a:ext uri="{FF2B5EF4-FFF2-40B4-BE49-F238E27FC236}">
                  <a16:creationId xmlns:a16="http://schemas.microsoft.com/office/drawing/2014/main" xmlns="" id="{00000000-0008-0000-0900-00002B000000}"/>
                </a:ext>
              </a:extLst>
            </xdr:cNvPr>
            <xdr:cNvSpPr>
              <a:spLocks/>
            </xdr:cNvSpPr>
          </xdr:nvSpPr>
          <xdr:spPr bwMode="auto">
            <a:xfrm>
              <a:off x="3063875" y="4667250"/>
              <a:ext cx="3175" cy="0"/>
            </a:xfrm>
            <a:custGeom>
              <a:avLst/>
              <a:gdLst>
                <a:gd name="T0" fmla="*/ 0 w 2"/>
                <a:gd name="T1" fmla="*/ 2 w 2"/>
                <a:gd name="T2" fmla="*/ 2 w 2"/>
                <a:gd name="T3" fmla="*/ 2 w 2"/>
                <a:gd name="T4" fmla="*/ 2 w 2"/>
                <a:gd name="T5" fmla="*/ 2 w 2"/>
                <a:gd name="T6" fmla="*/ 2 w 2"/>
                <a:gd name="T7" fmla="*/ 2 w 2"/>
                <a:gd name="T8" fmla="*/ 2 w 2"/>
                <a:gd name="T9" fmla="*/ 2 w 2"/>
                <a:gd name="T10" fmla="*/ 2 w 2"/>
                <a:gd name="T11" fmla="*/ 2 w 2"/>
                <a:gd name="T12" fmla="*/ 2 w 2"/>
                <a:gd name="T13" fmla="*/ 2 w 2"/>
                <a:gd name="T14" fmla="*/ 2 w 2"/>
                <a:gd name="T15" fmla="*/ 2 w 2"/>
                <a:gd name="T16" fmla="*/ 2 w 2"/>
                <a:gd name="T17" fmla="*/ 2 w 2"/>
                <a:gd name="T18" fmla="*/ 0 w 2"/>
                <a:gd name="T19" fmla="*/ 0 w 2"/>
                <a:gd name="T20" fmla="*/ 0 w 2"/>
                <a:gd name="T21" fmla="*/ 0 w 2"/>
                <a:gd name="T22" fmla="*/ 0 w 2"/>
                <a:gd name="T23" fmla="*/ 0 w 2"/>
                <a:gd name="T24" fmla="*/ 0 w 2"/>
                <a:gd name="T25" fmla="*/ 0 w 2"/>
                <a:gd name="T26" fmla="*/ 0 w 2"/>
                <a:gd name="T27" fmla="*/ 0 w 2"/>
                <a:gd name="T28" fmla="*/ 0 w 2"/>
                <a:gd name="T29" fmla="*/ 0 w 2"/>
                <a:gd name="T30" fmla="*/ 0 w 2"/>
                <a:gd name="T31" fmla="*/ 0 w 2"/>
                <a:gd name="T32" fmla="*/ 0 w 2"/>
                <a:gd name="T33" fmla="*/ 0 w 2"/>
                <a:gd name="T34" fmla="*/ 0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 ang="0">
                  <a:pos x="T34" y="0"/>
                </a:cxn>
              </a:cxnLst>
              <a:rect l="0" t="0" r="r" b="b"/>
              <a:pathLst>
                <a:path w="2">
                  <a:moveTo>
                    <a:pt x="0" y="0"/>
                  </a:move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0" name="404_K">
              <a:extLst>
                <a:ext uri="{FF2B5EF4-FFF2-40B4-BE49-F238E27FC236}">
                  <a16:creationId xmlns:a16="http://schemas.microsoft.com/office/drawing/2014/main" xmlns="" id="{00000000-0008-0000-0900-00002C000000}"/>
                </a:ext>
              </a:extLst>
            </xdr:cNvPr>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1" name="404_J">
              <a:extLst>
                <a:ext uri="{FF2B5EF4-FFF2-40B4-BE49-F238E27FC236}">
                  <a16:creationId xmlns:a16="http://schemas.microsoft.com/office/drawing/2014/main" xmlns="" id="{00000000-0008-0000-0900-00002D000000}"/>
                </a:ext>
              </a:extLst>
            </xdr:cNvPr>
            <xdr:cNvSpPr>
              <a:spLocks/>
            </xdr:cNvSpPr>
          </xdr:nvSpPr>
          <xdr:spPr bwMode="auto">
            <a:xfrm>
              <a:off x="3070225" y="4664075"/>
              <a:ext cx="3175" cy="3175"/>
            </a:xfrm>
            <a:custGeom>
              <a:avLst/>
              <a:gdLst>
                <a:gd name="T0" fmla="*/ 2 w 2"/>
                <a:gd name="T1" fmla="*/ 0 h 2"/>
                <a:gd name="T2" fmla="*/ 2 w 2"/>
                <a:gd name="T3" fmla="*/ 0 h 2"/>
                <a:gd name="T4" fmla="*/ 2 w 2"/>
                <a:gd name="T5" fmla="*/ 0 h 2"/>
                <a:gd name="T6" fmla="*/ 2 w 2"/>
                <a:gd name="T7" fmla="*/ 0 h 2"/>
                <a:gd name="T8" fmla="*/ 2 w 2"/>
                <a:gd name="T9" fmla="*/ 0 h 2"/>
                <a:gd name="T10" fmla="*/ 2 w 2"/>
                <a:gd name="T11" fmla="*/ 0 h 2"/>
                <a:gd name="T12" fmla="*/ 2 w 2"/>
                <a:gd name="T13" fmla="*/ 0 h 2"/>
                <a:gd name="T14" fmla="*/ 2 w 2"/>
                <a:gd name="T15" fmla="*/ 0 h 2"/>
                <a:gd name="T16" fmla="*/ 2 w 2"/>
                <a:gd name="T17" fmla="*/ 0 h 2"/>
                <a:gd name="T18" fmla="*/ 2 w 2"/>
                <a:gd name="T19" fmla="*/ 0 h 2"/>
                <a:gd name="T20" fmla="*/ 2 w 2"/>
                <a:gd name="T21" fmla="*/ 0 h 2"/>
                <a:gd name="T22" fmla="*/ 2 w 2"/>
                <a:gd name="T23" fmla="*/ 0 h 2"/>
                <a:gd name="T24" fmla="*/ 2 w 2"/>
                <a:gd name="T25" fmla="*/ 0 h 2"/>
                <a:gd name="T26" fmla="*/ 2 w 2"/>
                <a:gd name="T27" fmla="*/ 0 h 2"/>
                <a:gd name="T28" fmla="*/ 2 w 2"/>
                <a:gd name="T29" fmla="*/ 0 h 2"/>
                <a:gd name="T30" fmla="*/ 2 w 2"/>
                <a:gd name="T31" fmla="*/ 0 h 2"/>
                <a:gd name="T32" fmla="*/ 2 w 2"/>
                <a:gd name="T33" fmla="*/ 0 h 2"/>
                <a:gd name="T34" fmla="*/ 2 w 2"/>
                <a:gd name="T35" fmla="*/ 2 h 2"/>
                <a:gd name="T36" fmla="*/ 0 w 2"/>
                <a:gd name="T37" fmla="*/ 2 h 2"/>
                <a:gd name="T38" fmla="*/ 0 w 2"/>
                <a:gd name="T39" fmla="*/ 2 h 2"/>
                <a:gd name="T40" fmla="*/ 0 w 2"/>
                <a:gd name="T41" fmla="*/ 2 h 2"/>
                <a:gd name="T42" fmla="*/ 0 w 2"/>
                <a:gd name="T43" fmla="*/ 2 h 2"/>
                <a:gd name="T44" fmla="*/ 0 w 2"/>
                <a:gd name="T45" fmla="*/ 2 h 2"/>
                <a:gd name="T46" fmla="*/ 0 w 2"/>
                <a:gd name="T47" fmla="*/ 2 h 2"/>
                <a:gd name="T48" fmla="*/ 0 w 2"/>
                <a:gd name="T49" fmla="*/ 2 h 2"/>
                <a:gd name="T50" fmla="*/ 0 w 2"/>
                <a:gd name="T51" fmla="*/ 2 h 2"/>
                <a:gd name="T52" fmla="*/ 0 w 2"/>
                <a:gd name="T53" fmla="*/ 2 h 2"/>
                <a:gd name="T54" fmla="*/ 0 w 2"/>
                <a:gd name="T55" fmla="*/ 0 h 2"/>
                <a:gd name="T56" fmla="*/ 0 w 2"/>
                <a:gd name="T57" fmla="*/ 0 h 2"/>
                <a:gd name="T58" fmla="*/ 0 w 2"/>
                <a:gd name="T59" fmla="*/ 0 h 2"/>
                <a:gd name="T60" fmla="*/ 0 w 2"/>
                <a:gd name="T61" fmla="*/ 0 h 2"/>
                <a:gd name="T62" fmla="*/ 0 w 2"/>
                <a:gd name="T63" fmla="*/ 0 h 2"/>
                <a:gd name="T64" fmla="*/ 0 w 2"/>
                <a:gd name="T65" fmla="*/ 0 h 2"/>
                <a:gd name="T66" fmla="*/ 0 w 2"/>
                <a:gd name="T67" fmla="*/ 0 h 2"/>
                <a:gd name="T68" fmla="*/ 0 w 2"/>
                <a:gd name="T69" fmla="*/ 0 h 2"/>
                <a:gd name="T70" fmla="*/ 0 w 2"/>
                <a:gd name="T71" fmla="*/ 0 h 2"/>
                <a:gd name="T72" fmla="*/ 0 w 2"/>
                <a:gd name="T73" fmla="*/ 0 h 2"/>
                <a:gd name="T74" fmla="*/ 0 w 2"/>
                <a:gd name="T75" fmla="*/ 0 h 2"/>
                <a:gd name="T76" fmla="*/ 0 w 2"/>
                <a:gd name="T77" fmla="*/ 0 h 2"/>
                <a:gd name="T78" fmla="*/ 0 w 2"/>
                <a:gd name="T79" fmla="*/ 0 h 2"/>
                <a:gd name="T80" fmla="*/ 0 w 2"/>
                <a:gd name="T81" fmla="*/ 0 h 2"/>
                <a:gd name="T82" fmla="*/ 0 w 2"/>
                <a:gd name="T83" fmla="*/ 0 h 2"/>
                <a:gd name="T84" fmla="*/ 2 w 2"/>
                <a:gd name="T85" fmla="*/ 0 h 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Lst>
              <a:rect l="0" t="0" r="r" b="b"/>
              <a:pathLst>
                <a:path w="2" h="2">
                  <a:moveTo>
                    <a:pt x="2" y="0"/>
                  </a:move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2"/>
                  </a:lnTo>
                  <a:lnTo>
                    <a:pt x="2" y="2"/>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2" y="0"/>
                  </a:lnTo>
                  <a:lnTo>
                    <a:pt x="2"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2" name="404_I">
              <a:extLst>
                <a:ext uri="{FF2B5EF4-FFF2-40B4-BE49-F238E27FC236}">
                  <a16:creationId xmlns:a16="http://schemas.microsoft.com/office/drawing/2014/main" xmlns="" id="{00000000-0008-0000-0900-00002E000000}"/>
                </a:ext>
              </a:extLst>
            </xdr:cNvPr>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3" name="404_H">
              <a:extLst>
                <a:ext uri="{FF2B5EF4-FFF2-40B4-BE49-F238E27FC236}">
                  <a16:creationId xmlns:a16="http://schemas.microsoft.com/office/drawing/2014/main" xmlns="" id="{00000000-0008-0000-0900-00002F000000}"/>
                </a:ext>
              </a:extLst>
            </xdr:cNvPr>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4" name="404_G">
              <a:extLst>
                <a:ext uri="{FF2B5EF4-FFF2-40B4-BE49-F238E27FC236}">
                  <a16:creationId xmlns:a16="http://schemas.microsoft.com/office/drawing/2014/main" xmlns="" id="{00000000-0008-0000-0900-000030000000}"/>
                </a:ext>
              </a:extLst>
            </xdr:cNvPr>
            <xdr:cNvSpPr>
              <a:spLocks/>
            </xdr:cNvSpPr>
          </xdr:nvSpPr>
          <xdr:spPr bwMode="auto">
            <a:xfrm>
              <a:off x="3079750" y="46577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5" name="404_F">
              <a:extLst>
                <a:ext uri="{FF2B5EF4-FFF2-40B4-BE49-F238E27FC236}">
                  <a16:creationId xmlns:a16="http://schemas.microsoft.com/office/drawing/2014/main" xmlns="" id="{00000000-0008-0000-0900-000031000000}"/>
                </a:ext>
              </a:extLst>
            </xdr:cNvPr>
            <xdr:cNvSpPr>
              <a:spLocks/>
            </xdr:cNvSpPr>
          </xdr:nvSpPr>
          <xdr:spPr bwMode="auto">
            <a:xfrm>
              <a:off x="3079750" y="46577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6" name="404_E">
              <a:extLst>
                <a:ext uri="{FF2B5EF4-FFF2-40B4-BE49-F238E27FC236}">
                  <a16:creationId xmlns:a16="http://schemas.microsoft.com/office/drawing/2014/main" xmlns="" id="{00000000-0008-0000-0900-000032000000}"/>
                </a:ext>
              </a:extLst>
            </xdr:cNvPr>
            <xdr:cNvSpPr>
              <a:spLocks/>
            </xdr:cNvSpPr>
          </xdr:nvSpPr>
          <xdr:spPr bwMode="auto">
            <a:xfrm>
              <a:off x="3095625" y="46513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7" name="404_D">
              <a:extLst>
                <a:ext uri="{FF2B5EF4-FFF2-40B4-BE49-F238E27FC236}">
                  <a16:creationId xmlns:a16="http://schemas.microsoft.com/office/drawing/2014/main" xmlns="" id="{00000000-0008-0000-0900-000033000000}"/>
                </a:ext>
              </a:extLst>
            </xdr:cNvPr>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8" name="404_C">
              <a:extLst>
                <a:ext uri="{FF2B5EF4-FFF2-40B4-BE49-F238E27FC236}">
                  <a16:creationId xmlns:a16="http://schemas.microsoft.com/office/drawing/2014/main" xmlns="" id="{00000000-0008-0000-0900-000034000000}"/>
                </a:ext>
              </a:extLst>
            </xdr:cNvPr>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9" name="404_B">
              <a:extLst>
                <a:ext uri="{FF2B5EF4-FFF2-40B4-BE49-F238E27FC236}">
                  <a16:creationId xmlns:a16="http://schemas.microsoft.com/office/drawing/2014/main" xmlns="" id="{00000000-0008-0000-0900-000035000000}"/>
                </a:ext>
              </a:extLst>
            </xdr:cNvPr>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20" name="404_A">
              <a:extLst>
                <a:ext uri="{FF2B5EF4-FFF2-40B4-BE49-F238E27FC236}">
                  <a16:creationId xmlns:a16="http://schemas.microsoft.com/office/drawing/2014/main" xmlns="" id="{00000000-0008-0000-0900-000036000000}"/>
                </a:ext>
              </a:extLst>
            </xdr:cNvPr>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21" name="404_">
              <a:extLst>
                <a:ext uri="{FF2B5EF4-FFF2-40B4-BE49-F238E27FC236}">
                  <a16:creationId xmlns:a16="http://schemas.microsoft.com/office/drawing/2014/main" xmlns="" id="{00000000-0008-0000-0900-000037000000}"/>
                </a:ext>
              </a:extLst>
            </xdr:cNvPr>
            <xdr:cNvSpPr>
              <a:spLocks/>
            </xdr:cNvSpPr>
          </xdr:nvSpPr>
          <xdr:spPr bwMode="auto">
            <a:xfrm>
              <a:off x="3028950" y="3278188"/>
              <a:ext cx="1452563" cy="2778125"/>
            </a:xfrm>
            <a:custGeom>
              <a:avLst/>
              <a:gdLst>
                <a:gd name="T0" fmla="*/ 464 w 915"/>
                <a:gd name="T1" fmla="*/ 59 h 1750"/>
                <a:gd name="T2" fmla="*/ 509 w 915"/>
                <a:gd name="T3" fmla="*/ 40 h 1750"/>
                <a:gd name="T4" fmla="*/ 633 w 915"/>
                <a:gd name="T5" fmla="*/ 12 h 1750"/>
                <a:gd name="T6" fmla="*/ 698 w 915"/>
                <a:gd name="T7" fmla="*/ 126 h 1750"/>
                <a:gd name="T8" fmla="*/ 734 w 915"/>
                <a:gd name="T9" fmla="*/ 191 h 1750"/>
                <a:gd name="T10" fmla="*/ 700 w 915"/>
                <a:gd name="T11" fmla="*/ 268 h 1750"/>
                <a:gd name="T12" fmla="*/ 811 w 915"/>
                <a:gd name="T13" fmla="*/ 310 h 1750"/>
                <a:gd name="T14" fmla="*/ 891 w 915"/>
                <a:gd name="T15" fmla="*/ 369 h 1750"/>
                <a:gd name="T16" fmla="*/ 886 w 915"/>
                <a:gd name="T17" fmla="*/ 499 h 1750"/>
                <a:gd name="T18" fmla="*/ 777 w 915"/>
                <a:gd name="T19" fmla="*/ 556 h 1750"/>
                <a:gd name="T20" fmla="*/ 724 w 915"/>
                <a:gd name="T21" fmla="*/ 599 h 1750"/>
                <a:gd name="T22" fmla="*/ 665 w 915"/>
                <a:gd name="T23" fmla="*/ 613 h 1750"/>
                <a:gd name="T24" fmla="*/ 623 w 915"/>
                <a:gd name="T25" fmla="*/ 654 h 1750"/>
                <a:gd name="T26" fmla="*/ 590 w 915"/>
                <a:gd name="T27" fmla="*/ 723 h 1750"/>
                <a:gd name="T28" fmla="*/ 653 w 915"/>
                <a:gd name="T29" fmla="*/ 781 h 1750"/>
                <a:gd name="T30" fmla="*/ 722 w 915"/>
                <a:gd name="T31" fmla="*/ 836 h 1750"/>
                <a:gd name="T32" fmla="*/ 714 w 915"/>
                <a:gd name="T33" fmla="*/ 930 h 1750"/>
                <a:gd name="T34" fmla="*/ 675 w 915"/>
                <a:gd name="T35" fmla="*/ 1033 h 1750"/>
                <a:gd name="T36" fmla="*/ 596 w 915"/>
                <a:gd name="T37" fmla="*/ 1043 h 1750"/>
                <a:gd name="T38" fmla="*/ 619 w 915"/>
                <a:gd name="T39" fmla="*/ 1147 h 1750"/>
                <a:gd name="T40" fmla="*/ 582 w 915"/>
                <a:gd name="T41" fmla="*/ 1210 h 1750"/>
                <a:gd name="T42" fmla="*/ 517 w 915"/>
                <a:gd name="T43" fmla="*/ 1255 h 1750"/>
                <a:gd name="T44" fmla="*/ 604 w 915"/>
                <a:gd name="T45" fmla="*/ 1281 h 1750"/>
                <a:gd name="T46" fmla="*/ 671 w 915"/>
                <a:gd name="T47" fmla="*/ 1307 h 1750"/>
                <a:gd name="T48" fmla="*/ 667 w 915"/>
                <a:gd name="T49" fmla="*/ 1372 h 1750"/>
                <a:gd name="T50" fmla="*/ 688 w 915"/>
                <a:gd name="T51" fmla="*/ 1433 h 1750"/>
                <a:gd name="T52" fmla="*/ 679 w 915"/>
                <a:gd name="T53" fmla="*/ 1462 h 1750"/>
                <a:gd name="T54" fmla="*/ 639 w 915"/>
                <a:gd name="T55" fmla="*/ 1504 h 1750"/>
                <a:gd name="T56" fmla="*/ 621 w 915"/>
                <a:gd name="T57" fmla="*/ 1557 h 1750"/>
                <a:gd name="T58" fmla="*/ 613 w 915"/>
                <a:gd name="T59" fmla="*/ 1620 h 1750"/>
                <a:gd name="T60" fmla="*/ 600 w 915"/>
                <a:gd name="T61" fmla="*/ 1673 h 1750"/>
                <a:gd name="T62" fmla="*/ 566 w 915"/>
                <a:gd name="T63" fmla="*/ 1726 h 1750"/>
                <a:gd name="T64" fmla="*/ 501 w 915"/>
                <a:gd name="T65" fmla="*/ 1738 h 1750"/>
                <a:gd name="T66" fmla="*/ 422 w 915"/>
                <a:gd name="T67" fmla="*/ 1717 h 1750"/>
                <a:gd name="T68" fmla="*/ 347 w 915"/>
                <a:gd name="T69" fmla="*/ 1707 h 1750"/>
                <a:gd name="T70" fmla="*/ 298 w 915"/>
                <a:gd name="T71" fmla="*/ 1732 h 1750"/>
                <a:gd name="T72" fmla="*/ 245 w 915"/>
                <a:gd name="T73" fmla="*/ 1713 h 1750"/>
                <a:gd name="T74" fmla="*/ 196 w 915"/>
                <a:gd name="T75" fmla="*/ 1705 h 1750"/>
                <a:gd name="T76" fmla="*/ 168 w 915"/>
                <a:gd name="T77" fmla="*/ 1665 h 1750"/>
                <a:gd name="T78" fmla="*/ 121 w 915"/>
                <a:gd name="T79" fmla="*/ 1634 h 1750"/>
                <a:gd name="T80" fmla="*/ 129 w 915"/>
                <a:gd name="T81" fmla="*/ 1583 h 1750"/>
                <a:gd name="T82" fmla="*/ 130 w 915"/>
                <a:gd name="T83" fmla="*/ 1547 h 1750"/>
                <a:gd name="T84" fmla="*/ 130 w 915"/>
                <a:gd name="T85" fmla="*/ 1478 h 1750"/>
                <a:gd name="T86" fmla="*/ 107 w 915"/>
                <a:gd name="T87" fmla="*/ 1429 h 1750"/>
                <a:gd name="T88" fmla="*/ 111 w 915"/>
                <a:gd name="T89" fmla="*/ 1378 h 1750"/>
                <a:gd name="T90" fmla="*/ 123 w 915"/>
                <a:gd name="T91" fmla="*/ 1322 h 1750"/>
                <a:gd name="T92" fmla="*/ 136 w 915"/>
                <a:gd name="T93" fmla="*/ 1253 h 1750"/>
                <a:gd name="T94" fmla="*/ 111 w 915"/>
                <a:gd name="T95" fmla="*/ 1192 h 1750"/>
                <a:gd name="T96" fmla="*/ 129 w 915"/>
                <a:gd name="T97" fmla="*/ 1108 h 1750"/>
                <a:gd name="T98" fmla="*/ 132 w 915"/>
                <a:gd name="T99" fmla="*/ 1023 h 1750"/>
                <a:gd name="T100" fmla="*/ 119 w 915"/>
                <a:gd name="T101" fmla="*/ 934 h 1750"/>
                <a:gd name="T102" fmla="*/ 65 w 915"/>
                <a:gd name="T103" fmla="*/ 915 h 1750"/>
                <a:gd name="T104" fmla="*/ 24 w 915"/>
                <a:gd name="T105" fmla="*/ 907 h 1750"/>
                <a:gd name="T106" fmla="*/ 54 w 915"/>
                <a:gd name="T107" fmla="*/ 848 h 1750"/>
                <a:gd name="T108" fmla="*/ 95 w 915"/>
                <a:gd name="T109" fmla="*/ 753 h 1750"/>
                <a:gd name="T110" fmla="*/ 129 w 915"/>
                <a:gd name="T111" fmla="*/ 656 h 1750"/>
                <a:gd name="T112" fmla="*/ 150 w 915"/>
                <a:gd name="T113" fmla="*/ 556 h 1750"/>
                <a:gd name="T114" fmla="*/ 158 w 915"/>
                <a:gd name="T115" fmla="*/ 440 h 1750"/>
                <a:gd name="T116" fmla="*/ 140 w 915"/>
                <a:gd name="T117" fmla="*/ 298 h 1750"/>
                <a:gd name="T118" fmla="*/ 95 w 915"/>
                <a:gd name="T119" fmla="*/ 187 h 1750"/>
                <a:gd name="T120" fmla="*/ 6 w 915"/>
                <a:gd name="T121" fmla="*/ 97 h 1750"/>
                <a:gd name="T122" fmla="*/ 231 w 915"/>
                <a:gd name="T123" fmla="*/ 57 h 1750"/>
                <a:gd name="T124" fmla="*/ 292 w 915"/>
                <a:gd name="T125" fmla="*/ 10 h 17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915" h="1750">
                  <a:moveTo>
                    <a:pt x="349" y="0"/>
                  </a:moveTo>
                  <a:lnTo>
                    <a:pt x="351" y="0"/>
                  </a:lnTo>
                  <a:lnTo>
                    <a:pt x="351" y="2"/>
                  </a:lnTo>
                  <a:lnTo>
                    <a:pt x="353" y="2"/>
                  </a:lnTo>
                  <a:lnTo>
                    <a:pt x="355" y="2"/>
                  </a:lnTo>
                  <a:lnTo>
                    <a:pt x="355" y="4"/>
                  </a:lnTo>
                  <a:lnTo>
                    <a:pt x="357" y="4"/>
                  </a:lnTo>
                  <a:lnTo>
                    <a:pt x="359" y="4"/>
                  </a:lnTo>
                  <a:lnTo>
                    <a:pt x="363" y="6"/>
                  </a:lnTo>
                  <a:lnTo>
                    <a:pt x="365" y="6"/>
                  </a:lnTo>
                  <a:lnTo>
                    <a:pt x="365" y="8"/>
                  </a:lnTo>
                  <a:lnTo>
                    <a:pt x="369" y="10"/>
                  </a:lnTo>
                  <a:lnTo>
                    <a:pt x="371" y="10"/>
                  </a:lnTo>
                  <a:lnTo>
                    <a:pt x="379" y="16"/>
                  </a:lnTo>
                  <a:lnTo>
                    <a:pt x="383" y="14"/>
                  </a:lnTo>
                  <a:lnTo>
                    <a:pt x="385" y="14"/>
                  </a:lnTo>
                  <a:lnTo>
                    <a:pt x="387" y="14"/>
                  </a:lnTo>
                  <a:lnTo>
                    <a:pt x="391" y="12"/>
                  </a:lnTo>
                  <a:lnTo>
                    <a:pt x="393" y="10"/>
                  </a:lnTo>
                  <a:lnTo>
                    <a:pt x="397" y="8"/>
                  </a:lnTo>
                  <a:lnTo>
                    <a:pt x="397" y="10"/>
                  </a:lnTo>
                  <a:lnTo>
                    <a:pt x="397" y="12"/>
                  </a:lnTo>
                  <a:lnTo>
                    <a:pt x="397" y="14"/>
                  </a:lnTo>
                  <a:lnTo>
                    <a:pt x="397" y="16"/>
                  </a:lnTo>
                  <a:lnTo>
                    <a:pt x="397" y="18"/>
                  </a:lnTo>
                  <a:lnTo>
                    <a:pt x="397" y="20"/>
                  </a:lnTo>
                  <a:lnTo>
                    <a:pt x="399" y="26"/>
                  </a:lnTo>
                  <a:lnTo>
                    <a:pt x="399" y="28"/>
                  </a:lnTo>
                  <a:lnTo>
                    <a:pt x="399" y="30"/>
                  </a:lnTo>
                  <a:lnTo>
                    <a:pt x="399" y="32"/>
                  </a:lnTo>
                  <a:lnTo>
                    <a:pt x="401" y="32"/>
                  </a:lnTo>
                  <a:lnTo>
                    <a:pt x="405" y="32"/>
                  </a:lnTo>
                  <a:lnTo>
                    <a:pt x="406" y="32"/>
                  </a:lnTo>
                  <a:lnTo>
                    <a:pt x="410" y="34"/>
                  </a:lnTo>
                  <a:lnTo>
                    <a:pt x="414" y="34"/>
                  </a:lnTo>
                  <a:lnTo>
                    <a:pt x="422" y="34"/>
                  </a:lnTo>
                  <a:lnTo>
                    <a:pt x="428" y="36"/>
                  </a:lnTo>
                  <a:lnTo>
                    <a:pt x="434" y="36"/>
                  </a:lnTo>
                  <a:lnTo>
                    <a:pt x="440" y="36"/>
                  </a:lnTo>
                  <a:lnTo>
                    <a:pt x="442" y="36"/>
                  </a:lnTo>
                  <a:lnTo>
                    <a:pt x="446" y="38"/>
                  </a:lnTo>
                  <a:lnTo>
                    <a:pt x="446" y="40"/>
                  </a:lnTo>
                  <a:lnTo>
                    <a:pt x="446" y="42"/>
                  </a:lnTo>
                  <a:lnTo>
                    <a:pt x="448" y="43"/>
                  </a:lnTo>
                  <a:lnTo>
                    <a:pt x="448" y="45"/>
                  </a:lnTo>
                  <a:lnTo>
                    <a:pt x="448" y="47"/>
                  </a:lnTo>
                  <a:lnTo>
                    <a:pt x="448" y="49"/>
                  </a:lnTo>
                  <a:lnTo>
                    <a:pt x="448" y="51"/>
                  </a:lnTo>
                  <a:lnTo>
                    <a:pt x="448" y="55"/>
                  </a:lnTo>
                  <a:lnTo>
                    <a:pt x="448" y="57"/>
                  </a:lnTo>
                  <a:lnTo>
                    <a:pt x="450" y="59"/>
                  </a:lnTo>
                  <a:lnTo>
                    <a:pt x="450" y="61"/>
                  </a:lnTo>
                  <a:lnTo>
                    <a:pt x="452" y="61"/>
                  </a:lnTo>
                  <a:lnTo>
                    <a:pt x="454" y="61"/>
                  </a:lnTo>
                  <a:lnTo>
                    <a:pt x="456" y="61"/>
                  </a:lnTo>
                  <a:lnTo>
                    <a:pt x="458" y="61"/>
                  </a:lnTo>
                  <a:lnTo>
                    <a:pt x="460" y="59"/>
                  </a:lnTo>
                  <a:lnTo>
                    <a:pt x="460" y="61"/>
                  </a:lnTo>
                  <a:lnTo>
                    <a:pt x="460" y="59"/>
                  </a:lnTo>
                  <a:lnTo>
                    <a:pt x="462" y="59"/>
                  </a:lnTo>
                  <a:lnTo>
                    <a:pt x="464" y="59"/>
                  </a:lnTo>
                  <a:lnTo>
                    <a:pt x="464" y="57"/>
                  </a:lnTo>
                  <a:lnTo>
                    <a:pt x="466" y="57"/>
                  </a:lnTo>
                  <a:lnTo>
                    <a:pt x="468" y="57"/>
                  </a:lnTo>
                  <a:lnTo>
                    <a:pt x="470" y="57"/>
                  </a:lnTo>
                  <a:lnTo>
                    <a:pt x="470" y="55"/>
                  </a:lnTo>
                  <a:lnTo>
                    <a:pt x="470" y="53"/>
                  </a:lnTo>
                  <a:lnTo>
                    <a:pt x="472" y="53"/>
                  </a:lnTo>
                  <a:lnTo>
                    <a:pt x="474" y="51"/>
                  </a:lnTo>
                  <a:lnTo>
                    <a:pt x="475" y="51"/>
                  </a:lnTo>
                  <a:lnTo>
                    <a:pt x="475" y="49"/>
                  </a:lnTo>
                  <a:lnTo>
                    <a:pt x="475" y="45"/>
                  </a:lnTo>
                  <a:lnTo>
                    <a:pt x="475" y="43"/>
                  </a:lnTo>
                  <a:lnTo>
                    <a:pt x="475" y="40"/>
                  </a:lnTo>
                  <a:lnTo>
                    <a:pt x="474" y="34"/>
                  </a:lnTo>
                  <a:lnTo>
                    <a:pt x="472" y="32"/>
                  </a:lnTo>
                  <a:lnTo>
                    <a:pt x="472" y="30"/>
                  </a:lnTo>
                  <a:lnTo>
                    <a:pt x="468" y="26"/>
                  </a:lnTo>
                  <a:lnTo>
                    <a:pt x="466" y="24"/>
                  </a:lnTo>
                  <a:lnTo>
                    <a:pt x="466" y="22"/>
                  </a:lnTo>
                  <a:lnTo>
                    <a:pt x="462" y="18"/>
                  </a:lnTo>
                  <a:lnTo>
                    <a:pt x="462" y="16"/>
                  </a:lnTo>
                  <a:lnTo>
                    <a:pt x="460" y="16"/>
                  </a:lnTo>
                  <a:lnTo>
                    <a:pt x="460" y="14"/>
                  </a:lnTo>
                  <a:lnTo>
                    <a:pt x="462" y="14"/>
                  </a:lnTo>
                  <a:lnTo>
                    <a:pt x="464" y="14"/>
                  </a:lnTo>
                  <a:lnTo>
                    <a:pt x="468" y="12"/>
                  </a:lnTo>
                  <a:lnTo>
                    <a:pt x="470" y="12"/>
                  </a:lnTo>
                  <a:lnTo>
                    <a:pt x="472" y="10"/>
                  </a:lnTo>
                  <a:lnTo>
                    <a:pt x="474" y="10"/>
                  </a:lnTo>
                  <a:lnTo>
                    <a:pt x="475" y="8"/>
                  </a:lnTo>
                  <a:lnTo>
                    <a:pt x="477" y="8"/>
                  </a:lnTo>
                  <a:lnTo>
                    <a:pt x="479" y="8"/>
                  </a:lnTo>
                  <a:lnTo>
                    <a:pt x="481" y="8"/>
                  </a:lnTo>
                  <a:lnTo>
                    <a:pt x="483" y="6"/>
                  </a:lnTo>
                  <a:lnTo>
                    <a:pt x="485" y="6"/>
                  </a:lnTo>
                  <a:lnTo>
                    <a:pt x="489" y="8"/>
                  </a:lnTo>
                  <a:lnTo>
                    <a:pt x="489" y="14"/>
                  </a:lnTo>
                  <a:lnTo>
                    <a:pt x="489" y="16"/>
                  </a:lnTo>
                  <a:lnTo>
                    <a:pt x="491" y="20"/>
                  </a:lnTo>
                  <a:lnTo>
                    <a:pt x="491" y="22"/>
                  </a:lnTo>
                  <a:lnTo>
                    <a:pt x="491" y="26"/>
                  </a:lnTo>
                  <a:lnTo>
                    <a:pt x="491" y="28"/>
                  </a:lnTo>
                  <a:lnTo>
                    <a:pt x="491" y="30"/>
                  </a:lnTo>
                  <a:lnTo>
                    <a:pt x="491" y="32"/>
                  </a:lnTo>
                  <a:lnTo>
                    <a:pt x="491" y="34"/>
                  </a:lnTo>
                  <a:lnTo>
                    <a:pt x="491" y="36"/>
                  </a:lnTo>
                  <a:lnTo>
                    <a:pt x="493" y="36"/>
                  </a:lnTo>
                  <a:lnTo>
                    <a:pt x="495" y="36"/>
                  </a:lnTo>
                  <a:lnTo>
                    <a:pt x="495" y="34"/>
                  </a:lnTo>
                  <a:lnTo>
                    <a:pt x="497" y="34"/>
                  </a:lnTo>
                  <a:lnTo>
                    <a:pt x="499" y="34"/>
                  </a:lnTo>
                  <a:lnTo>
                    <a:pt x="499" y="32"/>
                  </a:lnTo>
                  <a:lnTo>
                    <a:pt x="501" y="32"/>
                  </a:lnTo>
                  <a:lnTo>
                    <a:pt x="503" y="32"/>
                  </a:lnTo>
                  <a:lnTo>
                    <a:pt x="505" y="30"/>
                  </a:lnTo>
                  <a:lnTo>
                    <a:pt x="507" y="30"/>
                  </a:lnTo>
                  <a:lnTo>
                    <a:pt x="507" y="32"/>
                  </a:lnTo>
                  <a:lnTo>
                    <a:pt x="507" y="34"/>
                  </a:lnTo>
                  <a:lnTo>
                    <a:pt x="509" y="36"/>
                  </a:lnTo>
                  <a:lnTo>
                    <a:pt x="509" y="38"/>
                  </a:lnTo>
                  <a:lnTo>
                    <a:pt x="509" y="40"/>
                  </a:lnTo>
                  <a:lnTo>
                    <a:pt x="509" y="42"/>
                  </a:lnTo>
                  <a:lnTo>
                    <a:pt x="509" y="43"/>
                  </a:lnTo>
                  <a:lnTo>
                    <a:pt x="511" y="45"/>
                  </a:lnTo>
                  <a:lnTo>
                    <a:pt x="511" y="47"/>
                  </a:lnTo>
                  <a:lnTo>
                    <a:pt x="511" y="51"/>
                  </a:lnTo>
                  <a:lnTo>
                    <a:pt x="511" y="53"/>
                  </a:lnTo>
                  <a:lnTo>
                    <a:pt x="517" y="53"/>
                  </a:lnTo>
                  <a:lnTo>
                    <a:pt x="521" y="53"/>
                  </a:lnTo>
                  <a:lnTo>
                    <a:pt x="523" y="51"/>
                  </a:lnTo>
                  <a:lnTo>
                    <a:pt x="529" y="45"/>
                  </a:lnTo>
                  <a:lnTo>
                    <a:pt x="531" y="45"/>
                  </a:lnTo>
                  <a:lnTo>
                    <a:pt x="533" y="45"/>
                  </a:lnTo>
                  <a:lnTo>
                    <a:pt x="537" y="43"/>
                  </a:lnTo>
                  <a:lnTo>
                    <a:pt x="539" y="43"/>
                  </a:lnTo>
                  <a:lnTo>
                    <a:pt x="541" y="43"/>
                  </a:lnTo>
                  <a:lnTo>
                    <a:pt x="543" y="43"/>
                  </a:lnTo>
                  <a:lnTo>
                    <a:pt x="544" y="42"/>
                  </a:lnTo>
                  <a:lnTo>
                    <a:pt x="546" y="40"/>
                  </a:lnTo>
                  <a:lnTo>
                    <a:pt x="546" y="38"/>
                  </a:lnTo>
                  <a:lnTo>
                    <a:pt x="548" y="42"/>
                  </a:lnTo>
                  <a:lnTo>
                    <a:pt x="548" y="43"/>
                  </a:lnTo>
                  <a:lnTo>
                    <a:pt x="550" y="45"/>
                  </a:lnTo>
                  <a:lnTo>
                    <a:pt x="552" y="45"/>
                  </a:lnTo>
                  <a:lnTo>
                    <a:pt x="552" y="47"/>
                  </a:lnTo>
                  <a:lnTo>
                    <a:pt x="554" y="47"/>
                  </a:lnTo>
                  <a:lnTo>
                    <a:pt x="558" y="47"/>
                  </a:lnTo>
                  <a:lnTo>
                    <a:pt x="562" y="47"/>
                  </a:lnTo>
                  <a:lnTo>
                    <a:pt x="566" y="47"/>
                  </a:lnTo>
                  <a:lnTo>
                    <a:pt x="568" y="47"/>
                  </a:lnTo>
                  <a:lnTo>
                    <a:pt x="572" y="47"/>
                  </a:lnTo>
                  <a:lnTo>
                    <a:pt x="574" y="47"/>
                  </a:lnTo>
                  <a:lnTo>
                    <a:pt x="576" y="47"/>
                  </a:lnTo>
                  <a:lnTo>
                    <a:pt x="578" y="45"/>
                  </a:lnTo>
                  <a:lnTo>
                    <a:pt x="580" y="45"/>
                  </a:lnTo>
                  <a:lnTo>
                    <a:pt x="588" y="42"/>
                  </a:lnTo>
                  <a:lnTo>
                    <a:pt x="592" y="38"/>
                  </a:lnTo>
                  <a:lnTo>
                    <a:pt x="594" y="32"/>
                  </a:lnTo>
                  <a:lnTo>
                    <a:pt x="596" y="30"/>
                  </a:lnTo>
                  <a:lnTo>
                    <a:pt x="596" y="28"/>
                  </a:lnTo>
                  <a:lnTo>
                    <a:pt x="598" y="26"/>
                  </a:lnTo>
                  <a:lnTo>
                    <a:pt x="600" y="24"/>
                  </a:lnTo>
                  <a:lnTo>
                    <a:pt x="602" y="24"/>
                  </a:lnTo>
                  <a:lnTo>
                    <a:pt x="604" y="22"/>
                  </a:lnTo>
                  <a:lnTo>
                    <a:pt x="606" y="22"/>
                  </a:lnTo>
                  <a:lnTo>
                    <a:pt x="608" y="22"/>
                  </a:lnTo>
                  <a:lnTo>
                    <a:pt x="608" y="20"/>
                  </a:lnTo>
                  <a:lnTo>
                    <a:pt x="610" y="20"/>
                  </a:lnTo>
                  <a:lnTo>
                    <a:pt x="610" y="18"/>
                  </a:lnTo>
                  <a:lnTo>
                    <a:pt x="612" y="18"/>
                  </a:lnTo>
                  <a:lnTo>
                    <a:pt x="613" y="18"/>
                  </a:lnTo>
                  <a:lnTo>
                    <a:pt x="615" y="16"/>
                  </a:lnTo>
                  <a:lnTo>
                    <a:pt x="617" y="16"/>
                  </a:lnTo>
                  <a:lnTo>
                    <a:pt x="619" y="16"/>
                  </a:lnTo>
                  <a:lnTo>
                    <a:pt x="621" y="14"/>
                  </a:lnTo>
                  <a:lnTo>
                    <a:pt x="623" y="14"/>
                  </a:lnTo>
                  <a:lnTo>
                    <a:pt x="623" y="12"/>
                  </a:lnTo>
                  <a:lnTo>
                    <a:pt x="625" y="12"/>
                  </a:lnTo>
                  <a:lnTo>
                    <a:pt x="627" y="12"/>
                  </a:lnTo>
                  <a:lnTo>
                    <a:pt x="629" y="12"/>
                  </a:lnTo>
                  <a:lnTo>
                    <a:pt x="631" y="12"/>
                  </a:lnTo>
                  <a:lnTo>
                    <a:pt x="633" y="12"/>
                  </a:lnTo>
                  <a:lnTo>
                    <a:pt x="635" y="12"/>
                  </a:lnTo>
                  <a:lnTo>
                    <a:pt x="637" y="12"/>
                  </a:lnTo>
                  <a:lnTo>
                    <a:pt x="637" y="14"/>
                  </a:lnTo>
                  <a:lnTo>
                    <a:pt x="639" y="16"/>
                  </a:lnTo>
                  <a:lnTo>
                    <a:pt x="639" y="20"/>
                  </a:lnTo>
                  <a:lnTo>
                    <a:pt x="641" y="22"/>
                  </a:lnTo>
                  <a:lnTo>
                    <a:pt x="641" y="24"/>
                  </a:lnTo>
                  <a:lnTo>
                    <a:pt x="641" y="26"/>
                  </a:lnTo>
                  <a:lnTo>
                    <a:pt x="643" y="28"/>
                  </a:lnTo>
                  <a:lnTo>
                    <a:pt x="643" y="30"/>
                  </a:lnTo>
                  <a:lnTo>
                    <a:pt x="645" y="32"/>
                  </a:lnTo>
                  <a:lnTo>
                    <a:pt x="645" y="34"/>
                  </a:lnTo>
                  <a:lnTo>
                    <a:pt x="647" y="34"/>
                  </a:lnTo>
                  <a:lnTo>
                    <a:pt x="647" y="36"/>
                  </a:lnTo>
                  <a:lnTo>
                    <a:pt x="647" y="38"/>
                  </a:lnTo>
                  <a:lnTo>
                    <a:pt x="647" y="40"/>
                  </a:lnTo>
                  <a:lnTo>
                    <a:pt x="647" y="42"/>
                  </a:lnTo>
                  <a:lnTo>
                    <a:pt x="649" y="43"/>
                  </a:lnTo>
                  <a:lnTo>
                    <a:pt x="651" y="43"/>
                  </a:lnTo>
                  <a:lnTo>
                    <a:pt x="653" y="45"/>
                  </a:lnTo>
                  <a:lnTo>
                    <a:pt x="655" y="47"/>
                  </a:lnTo>
                  <a:lnTo>
                    <a:pt x="657" y="47"/>
                  </a:lnTo>
                  <a:lnTo>
                    <a:pt x="659" y="49"/>
                  </a:lnTo>
                  <a:lnTo>
                    <a:pt x="659" y="51"/>
                  </a:lnTo>
                  <a:lnTo>
                    <a:pt x="661" y="51"/>
                  </a:lnTo>
                  <a:lnTo>
                    <a:pt x="661" y="53"/>
                  </a:lnTo>
                  <a:lnTo>
                    <a:pt x="663" y="53"/>
                  </a:lnTo>
                  <a:lnTo>
                    <a:pt x="663" y="55"/>
                  </a:lnTo>
                  <a:lnTo>
                    <a:pt x="665" y="57"/>
                  </a:lnTo>
                  <a:lnTo>
                    <a:pt x="667" y="59"/>
                  </a:lnTo>
                  <a:lnTo>
                    <a:pt x="669" y="61"/>
                  </a:lnTo>
                  <a:lnTo>
                    <a:pt x="669" y="63"/>
                  </a:lnTo>
                  <a:lnTo>
                    <a:pt x="671" y="65"/>
                  </a:lnTo>
                  <a:lnTo>
                    <a:pt x="675" y="69"/>
                  </a:lnTo>
                  <a:lnTo>
                    <a:pt x="675" y="71"/>
                  </a:lnTo>
                  <a:lnTo>
                    <a:pt x="677" y="79"/>
                  </a:lnTo>
                  <a:lnTo>
                    <a:pt x="679" y="81"/>
                  </a:lnTo>
                  <a:lnTo>
                    <a:pt x="679" y="83"/>
                  </a:lnTo>
                  <a:lnTo>
                    <a:pt x="681" y="87"/>
                  </a:lnTo>
                  <a:lnTo>
                    <a:pt x="681" y="89"/>
                  </a:lnTo>
                  <a:lnTo>
                    <a:pt x="681" y="91"/>
                  </a:lnTo>
                  <a:lnTo>
                    <a:pt x="682" y="93"/>
                  </a:lnTo>
                  <a:lnTo>
                    <a:pt x="682" y="95"/>
                  </a:lnTo>
                  <a:lnTo>
                    <a:pt x="682" y="97"/>
                  </a:lnTo>
                  <a:lnTo>
                    <a:pt x="684" y="99"/>
                  </a:lnTo>
                  <a:lnTo>
                    <a:pt x="686" y="101"/>
                  </a:lnTo>
                  <a:lnTo>
                    <a:pt x="688" y="101"/>
                  </a:lnTo>
                  <a:lnTo>
                    <a:pt x="688" y="103"/>
                  </a:lnTo>
                  <a:lnTo>
                    <a:pt x="690" y="105"/>
                  </a:lnTo>
                  <a:lnTo>
                    <a:pt x="690" y="107"/>
                  </a:lnTo>
                  <a:lnTo>
                    <a:pt x="690" y="109"/>
                  </a:lnTo>
                  <a:lnTo>
                    <a:pt x="690" y="110"/>
                  </a:lnTo>
                  <a:lnTo>
                    <a:pt x="692" y="112"/>
                  </a:lnTo>
                  <a:lnTo>
                    <a:pt x="694" y="116"/>
                  </a:lnTo>
                  <a:lnTo>
                    <a:pt x="694" y="118"/>
                  </a:lnTo>
                  <a:lnTo>
                    <a:pt x="694" y="120"/>
                  </a:lnTo>
                  <a:lnTo>
                    <a:pt x="694" y="122"/>
                  </a:lnTo>
                  <a:lnTo>
                    <a:pt x="696" y="122"/>
                  </a:lnTo>
                  <a:lnTo>
                    <a:pt x="696" y="124"/>
                  </a:lnTo>
                  <a:lnTo>
                    <a:pt x="696" y="126"/>
                  </a:lnTo>
                  <a:lnTo>
                    <a:pt x="698" y="126"/>
                  </a:lnTo>
                  <a:lnTo>
                    <a:pt x="698" y="128"/>
                  </a:lnTo>
                  <a:lnTo>
                    <a:pt x="698" y="130"/>
                  </a:lnTo>
                  <a:lnTo>
                    <a:pt x="700" y="132"/>
                  </a:lnTo>
                  <a:lnTo>
                    <a:pt x="700" y="134"/>
                  </a:lnTo>
                  <a:lnTo>
                    <a:pt x="700" y="136"/>
                  </a:lnTo>
                  <a:lnTo>
                    <a:pt x="704" y="140"/>
                  </a:lnTo>
                  <a:lnTo>
                    <a:pt x="700" y="142"/>
                  </a:lnTo>
                  <a:lnTo>
                    <a:pt x="698" y="142"/>
                  </a:lnTo>
                  <a:lnTo>
                    <a:pt x="698" y="144"/>
                  </a:lnTo>
                  <a:lnTo>
                    <a:pt x="696" y="144"/>
                  </a:lnTo>
                  <a:lnTo>
                    <a:pt x="694" y="146"/>
                  </a:lnTo>
                  <a:lnTo>
                    <a:pt x="690" y="148"/>
                  </a:lnTo>
                  <a:lnTo>
                    <a:pt x="688" y="150"/>
                  </a:lnTo>
                  <a:lnTo>
                    <a:pt x="688" y="152"/>
                  </a:lnTo>
                  <a:lnTo>
                    <a:pt x="690" y="154"/>
                  </a:lnTo>
                  <a:lnTo>
                    <a:pt x="690" y="156"/>
                  </a:lnTo>
                  <a:lnTo>
                    <a:pt x="690" y="158"/>
                  </a:lnTo>
                  <a:lnTo>
                    <a:pt x="688" y="160"/>
                  </a:lnTo>
                  <a:lnTo>
                    <a:pt x="686" y="160"/>
                  </a:lnTo>
                  <a:lnTo>
                    <a:pt x="688" y="162"/>
                  </a:lnTo>
                  <a:lnTo>
                    <a:pt x="686" y="164"/>
                  </a:lnTo>
                  <a:lnTo>
                    <a:pt x="688" y="166"/>
                  </a:lnTo>
                  <a:lnTo>
                    <a:pt x="688" y="168"/>
                  </a:lnTo>
                  <a:lnTo>
                    <a:pt x="688" y="170"/>
                  </a:lnTo>
                  <a:lnTo>
                    <a:pt x="688" y="172"/>
                  </a:lnTo>
                  <a:lnTo>
                    <a:pt x="690" y="174"/>
                  </a:lnTo>
                  <a:lnTo>
                    <a:pt x="692" y="174"/>
                  </a:lnTo>
                  <a:lnTo>
                    <a:pt x="692" y="172"/>
                  </a:lnTo>
                  <a:lnTo>
                    <a:pt x="694" y="172"/>
                  </a:lnTo>
                  <a:lnTo>
                    <a:pt x="696" y="170"/>
                  </a:lnTo>
                  <a:lnTo>
                    <a:pt x="698" y="170"/>
                  </a:lnTo>
                  <a:lnTo>
                    <a:pt x="700" y="172"/>
                  </a:lnTo>
                  <a:lnTo>
                    <a:pt x="702" y="172"/>
                  </a:lnTo>
                  <a:lnTo>
                    <a:pt x="704" y="172"/>
                  </a:lnTo>
                  <a:lnTo>
                    <a:pt x="706" y="172"/>
                  </a:lnTo>
                  <a:lnTo>
                    <a:pt x="706" y="174"/>
                  </a:lnTo>
                  <a:lnTo>
                    <a:pt x="710" y="174"/>
                  </a:lnTo>
                  <a:lnTo>
                    <a:pt x="712" y="174"/>
                  </a:lnTo>
                  <a:lnTo>
                    <a:pt x="712" y="172"/>
                  </a:lnTo>
                  <a:lnTo>
                    <a:pt x="714" y="172"/>
                  </a:lnTo>
                  <a:lnTo>
                    <a:pt x="716" y="172"/>
                  </a:lnTo>
                  <a:lnTo>
                    <a:pt x="718" y="172"/>
                  </a:lnTo>
                  <a:lnTo>
                    <a:pt x="720" y="172"/>
                  </a:lnTo>
                  <a:lnTo>
                    <a:pt x="722" y="172"/>
                  </a:lnTo>
                  <a:lnTo>
                    <a:pt x="724" y="172"/>
                  </a:lnTo>
                  <a:lnTo>
                    <a:pt x="726" y="172"/>
                  </a:lnTo>
                  <a:lnTo>
                    <a:pt x="726" y="170"/>
                  </a:lnTo>
                  <a:lnTo>
                    <a:pt x="728" y="170"/>
                  </a:lnTo>
                  <a:lnTo>
                    <a:pt x="728" y="172"/>
                  </a:lnTo>
                  <a:lnTo>
                    <a:pt x="730" y="172"/>
                  </a:lnTo>
                  <a:lnTo>
                    <a:pt x="730" y="174"/>
                  </a:lnTo>
                  <a:lnTo>
                    <a:pt x="730" y="176"/>
                  </a:lnTo>
                  <a:lnTo>
                    <a:pt x="730" y="177"/>
                  </a:lnTo>
                  <a:lnTo>
                    <a:pt x="730" y="179"/>
                  </a:lnTo>
                  <a:lnTo>
                    <a:pt x="732" y="181"/>
                  </a:lnTo>
                  <a:lnTo>
                    <a:pt x="732" y="183"/>
                  </a:lnTo>
                  <a:lnTo>
                    <a:pt x="732" y="185"/>
                  </a:lnTo>
                  <a:lnTo>
                    <a:pt x="732" y="187"/>
                  </a:lnTo>
                  <a:lnTo>
                    <a:pt x="734" y="187"/>
                  </a:lnTo>
                  <a:lnTo>
                    <a:pt x="734" y="189"/>
                  </a:lnTo>
                  <a:lnTo>
                    <a:pt x="734" y="191"/>
                  </a:lnTo>
                  <a:lnTo>
                    <a:pt x="732" y="193"/>
                  </a:lnTo>
                  <a:lnTo>
                    <a:pt x="730" y="191"/>
                  </a:lnTo>
                  <a:lnTo>
                    <a:pt x="728" y="191"/>
                  </a:lnTo>
                  <a:lnTo>
                    <a:pt x="728" y="189"/>
                  </a:lnTo>
                  <a:lnTo>
                    <a:pt x="726" y="189"/>
                  </a:lnTo>
                  <a:lnTo>
                    <a:pt x="724" y="189"/>
                  </a:lnTo>
                  <a:lnTo>
                    <a:pt x="724" y="191"/>
                  </a:lnTo>
                  <a:lnTo>
                    <a:pt x="722" y="191"/>
                  </a:lnTo>
                  <a:lnTo>
                    <a:pt x="720" y="191"/>
                  </a:lnTo>
                  <a:lnTo>
                    <a:pt x="718" y="191"/>
                  </a:lnTo>
                  <a:lnTo>
                    <a:pt x="716" y="191"/>
                  </a:lnTo>
                  <a:lnTo>
                    <a:pt x="714" y="191"/>
                  </a:lnTo>
                  <a:lnTo>
                    <a:pt x="714" y="193"/>
                  </a:lnTo>
                  <a:lnTo>
                    <a:pt x="716" y="195"/>
                  </a:lnTo>
                  <a:lnTo>
                    <a:pt x="718" y="195"/>
                  </a:lnTo>
                  <a:lnTo>
                    <a:pt x="722" y="197"/>
                  </a:lnTo>
                  <a:lnTo>
                    <a:pt x="724" y="199"/>
                  </a:lnTo>
                  <a:lnTo>
                    <a:pt x="726" y="199"/>
                  </a:lnTo>
                  <a:lnTo>
                    <a:pt x="728" y="201"/>
                  </a:lnTo>
                  <a:lnTo>
                    <a:pt x="730" y="201"/>
                  </a:lnTo>
                  <a:lnTo>
                    <a:pt x="732" y="203"/>
                  </a:lnTo>
                  <a:lnTo>
                    <a:pt x="734" y="205"/>
                  </a:lnTo>
                  <a:lnTo>
                    <a:pt x="734" y="207"/>
                  </a:lnTo>
                  <a:lnTo>
                    <a:pt x="736" y="211"/>
                  </a:lnTo>
                  <a:lnTo>
                    <a:pt x="734" y="213"/>
                  </a:lnTo>
                  <a:lnTo>
                    <a:pt x="730" y="213"/>
                  </a:lnTo>
                  <a:lnTo>
                    <a:pt x="730" y="215"/>
                  </a:lnTo>
                  <a:lnTo>
                    <a:pt x="724" y="217"/>
                  </a:lnTo>
                  <a:lnTo>
                    <a:pt x="724" y="219"/>
                  </a:lnTo>
                  <a:lnTo>
                    <a:pt x="724" y="221"/>
                  </a:lnTo>
                  <a:lnTo>
                    <a:pt x="722" y="223"/>
                  </a:lnTo>
                  <a:lnTo>
                    <a:pt x="720" y="225"/>
                  </a:lnTo>
                  <a:lnTo>
                    <a:pt x="718" y="225"/>
                  </a:lnTo>
                  <a:lnTo>
                    <a:pt x="716" y="227"/>
                  </a:lnTo>
                  <a:lnTo>
                    <a:pt x="716" y="229"/>
                  </a:lnTo>
                  <a:lnTo>
                    <a:pt x="714" y="229"/>
                  </a:lnTo>
                  <a:lnTo>
                    <a:pt x="714" y="231"/>
                  </a:lnTo>
                  <a:lnTo>
                    <a:pt x="712" y="233"/>
                  </a:lnTo>
                  <a:lnTo>
                    <a:pt x="712" y="235"/>
                  </a:lnTo>
                  <a:lnTo>
                    <a:pt x="710" y="239"/>
                  </a:lnTo>
                  <a:lnTo>
                    <a:pt x="710" y="241"/>
                  </a:lnTo>
                  <a:lnTo>
                    <a:pt x="708" y="241"/>
                  </a:lnTo>
                  <a:lnTo>
                    <a:pt x="706" y="244"/>
                  </a:lnTo>
                  <a:lnTo>
                    <a:pt x="704" y="246"/>
                  </a:lnTo>
                  <a:lnTo>
                    <a:pt x="702" y="248"/>
                  </a:lnTo>
                  <a:lnTo>
                    <a:pt x="700" y="250"/>
                  </a:lnTo>
                  <a:lnTo>
                    <a:pt x="700" y="252"/>
                  </a:lnTo>
                  <a:lnTo>
                    <a:pt x="698" y="254"/>
                  </a:lnTo>
                  <a:lnTo>
                    <a:pt x="698" y="256"/>
                  </a:lnTo>
                  <a:lnTo>
                    <a:pt x="696" y="258"/>
                  </a:lnTo>
                  <a:lnTo>
                    <a:pt x="696" y="260"/>
                  </a:lnTo>
                  <a:lnTo>
                    <a:pt x="694" y="260"/>
                  </a:lnTo>
                  <a:lnTo>
                    <a:pt x="694" y="262"/>
                  </a:lnTo>
                  <a:lnTo>
                    <a:pt x="694" y="264"/>
                  </a:lnTo>
                  <a:lnTo>
                    <a:pt x="692" y="264"/>
                  </a:lnTo>
                  <a:lnTo>
                    <a:pt x="692" y="266"/>
                  </a:lnTo>
                  <a:lnTo>
                    <a:pt x="690" y="268"/>
                  </a:lnTo>
                  <a:lnTo>
                    <a:pt x="690" y="270"/>
                  </a:lnTo>
                  <a:lnTo>
                    <a:pt x="694" y="268"/>
                  </a:lnTo>
                  <a:lnTo>
                    <a:pt x="698" y="268"/>
                  </a:lnTo>
                  <a:lnTo>
                    <a:pt x="700" y="268"/>
                  </a:lnTo>
                  <a:lnTo>
                    <a:pt x="704" y="266"/>
                  </a:lnTo>
                  <a:lnTo>
                    <a:pt x="706" y="266"/>
                  </a:lnTo>
                  <a:lnTo>
                    <a:pt x="708" y="266"/>
                  </a:lnTo>
                  <a:lnTo>
                    <a:pt x="712" y="264"/>
                  </a:lnTo>
                  <a:lnTo>
                    <a:pt x="714" y="264"/>
                  </a:lnTo>
                  <a:lnTo>
                    <a:pt x="716" y="264"/>
                  </a:lnTo>
                  <a:lnTo>
                    <a:pt x="718" y="264"/>
                  </a:lnTo>
                  <a:lnTo>
                    <a:pt x="720" y="264"/>
                  </a:lnTo>
                  <a:lnTo>
                    <a:pt x="720" y="266"/>
                  </a:lnTo>
                  <a:lnTo>
                    <a:pt x="722" y="266"/>
                  </a:lnTo>
                  <a:lnTo>
                    <a:pt x="724" y="266"/>
                  </a:lnTo>
                  <a:lnTo>
                    <a:pt x="726" y="266"/>
                  </a:lnTo>
                  <a:lnTo>
                    <a:pt x="728" y="268"/>
                  </a:lnTo>
                  <a:lnTo>
                    <a:pt x="730" y="268"/>
                  </a:lnTo>
                  <a:lnTo>
                    <a:pt x="742" y="270"/>
                  </a:lnTo>
                  <a:lnTo>
                    <a:pt x="744" y="270"/>
                  </a:lnTo>
                  <a:lnTo>
                    <a:pt x="744" y="272"/>
                  </a:lnTo>
                  <a:lnTo>
                    <a:pt x="744" y="274"/>
                  </a:lnTo>
                  <a:lnTo>
                    <a:pt x="746" y="276"/>
                  </a:lnTo>
                  <a:lnTo>
                    <a:pt x="746" y="278"/>
                  </a:lnTo>
                  <a:lnTo>
                    <a:pt x="746" y="280"/>
                  </a:lnTo>
                  <a:lnTo>
                    <a:pt x="748" y="282"/>
                  </a:lnTo>
                  <a:lnTo>
                    <a:pt x="748" y="284"/>
                  </a:lnTo>
                  <a:lnTo>
                    <a:pt x="750" y="286"/>
                  </a:lnTo>
                  <a:lnTo>
                    <a:pt x="750" y="288"/>
                  </a:lnTo>
                  <a:lnTo>
                    <a:pt x="751" y="288"/>
                  </a:lnTo>
                  <a:lnTo>
                    <a:pt x="751" y="290"/>
                  </a:lnTo>
                  <a:lnTo>
                    <a:pt x="751" y="292"/>
                  </a:lnTo>
                  <a:lnTo>
                    <a:pt x="751" y="294"/>
                  </a:lnTo>
                  <a:lnTo>
                    <a:pt x="751" y="296"/>
                  </a:lnTo>
                  <a:lnTo>
                    <a:pt x="751" y="298"/>
                  </a:lnTo>
                  <a:lnTo>
                    <a:pt x="753" y="298"/>
                  </a:lnTo>
                  <a:lnTo>
                    <a:pt x="755" y="298"/>
                  </a:lnTo>
                  <a:lnTo>
                    <a:pt x="757" y="298"/>
                  </a:lnTo>
                  <a:lnTo>
                    <a:pt x="759" y="298"/>
                  </a:lnTo>
                  <a:lnTo>
                    <a:pt x="761" y="298"/>
                  </a:lnTo>
                  <a:lnTo>
                    <a:pt x="763" y="298"/>
                  </a:lnTo>
                  <a:lnTo>
                    <a:pt x="765" y="298"/>
                  </a:lnTo>
                  <a:lnTo>
                    <a:pt x="767" y="298"/>
                  </a:lnTo>
                  <a:lnTo>
                    <a:pt x="767" y="300"/>
                  </a:lnTo>
                  <a:lnTo>
                    <a:pt x="769" y="300"/>
                  </a:lnTo>
                  <a:lnTo>
                    <a:pt x="771" y="300"/>
                  </a:lnTo>
                  <a:lnTo>
                    <a:pt x="773" y="302"/>
                  </a:lnTo>
                  <a:lnTo>
                    <a:pt x="775" y="304"/>
                  </a:lnTo>
                  <a:lnTo>
                    <a:pt x="777" y="304"/>
                  </a:lnTo>
                  <a:lnTo>
                    <a:pt x="777" y="306"/>
                  </a:lnTo>
                  <a:lnTo>
                    <a:pt x="779" y="306"/>
                  </a:lnTo>
                  <a:lnTo>
                    <a:pt x="783" y="306"/>
                  </a:lnTo>
                  <a:lnTo>
                    <a:pt x="785" y="308"/>
                  </a:lnTo>
                  <a:lnTo>
                    <a:pt x="789" y="308"/>
                  </a:lnTo>
                  <a:lnTo>
                    <a:pt x="791" y="308"/>
                  </a:lnTo>
                  <a:lnTo>
                    <a:pt x="793" y="308"/>
                  </a:lnTo>
                  <a:lnTo>
                    <a:pt x="795" y="308"/>
                  </a:lnTo>
                  <a:lnTo>
                    <a:pt x="797" y="308"/>
                  </a:lnTo>
                  <a:lnTo>
                    <a:pt x="799" y="308"/>
                  </a:lnTo>
                  <a:lnTo>
                    <a:pt x="801" y="308"/>
                  </a:lnTo>
                  <a:lnTo>
                    <a:pt x="803" y="308"/>
                  </a:lnTo>
                  <a:lnTo>
                    <a:pt x="805" y="308"/>
                  </a:lnTo>
                  <a:lnTo>
                    <a:pt x="807" y="308"/>
                  </a:lnTo>
                  <a:lnTo>
                    <a:pt x="811" y="308"/>
                  </a:lnTo>
                  <a:lnTo>
                    <a:pt x="811" y="310"/>
                  </a:lnTo>
                  <a:lnTo>
                    <a:pt x="813" y="310"/>
                  </a:lnTo>
                  <a:lnTo>
                    <a:pt x="815" y="310"/>
                  </a:lnTo>
                  <a:lnTo>
                    <a:pt x="817" y="310"/>
                  </a:lnTo>
                  <a:lnTo>
                    <a:pt x="819" y="310"/>
                  </a:lnTo>
                  <a:lnTo>
                    <a:pt x="820" y="310"/>
                  </a:lnTo>
                  <a:lnTo>
                    <a:pt x="822" y="310"/>
                  </a:lnTo>
                  <a:lnTo>
                    <a:pt x="824" y="310"/>
                  </a:lnTo>
                  <a:lnTo>
                    <a:pt x="826" y="310"/>
                  </a:lnTo>
                  <a:lnTo>
                    <a:pt x="828" y="310"/>
                  </a:lnTo>
                  <a:lnTo>
                    <a:pt x="828" y="311"/>
                  </a:lnTo>
                  <a:lnTo>
                    <a:pt x="830" y="311"/>
                  </a:lnTo>
                  <a:lnTo>
                    <a:pt x="832" y="311"/>
                  </a:lnTo>
                  <a:lnTo>
                    <a:pt x="834" y="313"/>
                  </a:lnTo>
                  <a:lnTo>
                    <a:pt x="836" y="313"/>
                  </a:lnTo>
                  <a:lnTo>
                    <a:pt x="836" y="315"/>
                  </a:lnTo>
                  <a:lnTo>
                    <a:pt x="838" y="317"/>
                  </a:lnTo>
                  <a:lnTo>
                    <a:pt x="840" y="319"/>
                  </a:lnTo>
                  <a:lnTo>
                    <a:pt x="840" y="321"/>
                  </a:lnTo>
                  <a:lnTo>
                    <a:pt x="842" y="321"/>
                  </a:lnTo>
                  <a:lnTo>
                    <a:pt x="842" y="323"/>
                  </a:lnTo>
                  <a:lnTo>
                    <a:pt x="844" y="323"/>
                  </a:lnTo>
                  <a:lnTo>
                    <a:pt x="844" y="325"/>
                  </a:lnTo>
                  <a:lnTo>
                    <a:pt x="846" y="325"/>
                  </a:lnTo>
                  <a:lnTo>
                    <a:pt x="848" y="327"/>
                  </a:lnTo>
                  <a:lnTo>
                    <a:pt x="850" y="329"/>
                  </a:lnTo>
                  <a:lnTo>
                    <a:pt x="852" y="329"/>
                  </a:lnTo>
                  <a:lnTo>
                    <a:pt x="852" y="331"/>
                  </a:lnTo>
                  <a:lnTo>
                    <a:pt x="854" y="331"/>
                  </a:lnTo>
                  <a:lnTo>
                    <a:pt x="854" y="333"/>
                  </a:lnTo>
                  <a:lnTo>
                    <a:pt x="856" y="333"/>
                  </a:lnTo>
                  <a:lnTo>
                    <a:pt x="856" y="335"/>
                  </a:lnTo>
                  <a:lnTo>
                    <a:pt x="858" y="335"/>
                  </a:lnTo>
                  <a:lnTo>
                    <a:pt x="858" y="337"/>
                  </a:lnTo>
                  <a:lnTo>
                    <a:pt x="858" y="339"/>
                  </a:lnTo>
                  <a:lnTo>
                    <a:pt x="860" y="339"/>
                  </a:lnTo>
                  <a:lnTo>
                    <a:pt x="862" y="341"/>
                  </a:lnTo>
                  <a:lnTo>
                    <a:pt x="862" y="343"/>
                  </a:lnTo>
                  <a:lnTo>
                    <a:pt x="864" y="343"/>
                  </a:lnTo>
                  <a:lnTo>
                    <a:pt x="864" y="345"/>
                  </a:lnTo>
                  <a:lnTo>
                    <a:pt x="866" y="345"/>
                  </a:lnTo>
                  <a:lnTo>
                    <a:pt x="866" y="347"/>
                  </a:lnTo>
                  <a:lnTo>
                    <a:pt x="868" y="347"/>
                  </a:lnTo>
                  <a:lnTo>
                    <a:pt x="870" y="347"/>
                  </a:lnTo>
                  <a:lnTo>
                    <a:pt x="872" y="347"/>
                  </a:lnTo>
                  <a:lnTo>
                    <a:pt x="874" y="347"/>
                  </a:lnTo>
                  <a:lnTo>
                    <a:pt x="876" y="347"/>
                  </a:lnTo>
                  <a:lnTo>
                    <a:pt x="876" y="349"/>
                  </a:lnTo>
                  <a:lnTo>
                    <a:pt x="878" y="349"/>
                  </a:lnTo>
                  <a:lnTo>
                    <a:pt x="878" y="351"/>
                  </a:lnTo>
                  <a:lnTo>
                    <a:pt x="880" y="351"/>
                  </a:lnTo>
                  <a:lnTo>
                    <a:pt x="880" y="353"/>
                  </a:lnTo>
                  <a:lnTo>
                    <a:pt x="882" y="355"/>
                  </a:lnTo>
                  <a:lnTo>
                    <a:pt x="884" y="357"/>
                  </a:lnTo>
                  <a:lnTo>
                    <a:pt x="884" y="359"/>
                  </a:lnTo>
                  <a:lnTo>
                    <a:pt x="886" y="359"/>
                  </a:lnTo>
                  <a:lnTo>
                    <a:pt x="886" y="361"/>
                  </a:lnTo>
                  <a:lnTo>
                    <a:pt x="888" y="361"/>
                  </a:lnTo>
                  <a:lnTo>
                    <a:pt x="888" y="363"/>
                  </a:lnTo>
                  <a:lnTo>
                    <a:pt x="889" y="365"/>
                  </a:lnTo>
                  <a:lnTo>
                    <a:pt x="889" y="367"/>
                  </a:lnTo>
                  <a:lnTo>
                    <a:pt x="891" y="369"/>
                  </a:lnTo>
                  <a:lnTo>
                    <a:pt x="893" y="371"/>
                  </a:lnTo>
                  <a:lnTo>
                    <a:pt x="893" y="373"/>
                  </a:lnTo>
                  <a:lnTo>
                    <a:pt x="895" y="375"/>
                  </a:lnTo>
                  <a:lnTo>
                    <a:pt x="897" y="377"/>
                  </a:lnTo>
                  <a:lnTo>
                    <a:pt x="897" y="378"/>
                  </a:lnTo>
                  <a:lnTo>
                    <a:pt x="899" y="378"/>
                  </a:lnTo>
                  <a:lnTo>
                    <a:pt x="899" y="380"/>
                  </a:lnTo>
                  <a:lnTo>
                    <a:pt x="901" y="382"/>
                  </a:lnTo>
                  <a:lnTo>
                    <a:pt x="901" y="384"/>
                  </a:lnTo>
                  <a:lnTo>
                    <a:pt x="901" y="386"/>
                  </a:lnTo>
                  <a:lnTo>
                    <a:pt x="903" y="390"/>
                  </a:lnTo>
                  <a:lnTo>
                    <a:pt x="903" y="394"/>
                  </a:lnTo>
                  <a:lnTo>
                    <a:pt x="905" y="398"/>
                  </a:lnTo>
                  <a:lnTo>
                    <a:pt x="905" y="400"/>
                  </a:lnTo>
                  <a:lnTo>
                    <a:pt x="905" y="404"/>
                  </a:lnTo>
                  <a:lnTo>
                    <a:pt x="907" y="406"/>
                  </a:lnTo>
                  <a:lnTo>
                    <a:pt x="907" y="408"/>
                  </a:lnTo>
                  <a:lnTo>
                    <a:pt x="909" y="408"/>
                  </a:lnTo>
                  <a:lnTo>
                    <a:pt x="909" y="410"/>
                  </a:lnTo>
                  <a:lnTo>
                    <a:pt x="907" y="412"/>
                  </a:lnTo>
                  <a:lnTo>
                    <a:pt x="907" y="414"/>
                  </a:lnTo>
                  <a:lnTo>
                    <a:pt x="909" y="416"/>
                  </a:lnTo>
                  <a:lnTo>
                    <a:pt x="911" y="420"/>
                  </a:lnTo>
                  <a:lnTo>
                    <a:pt x="915" y="426"/>
                  </a:lnTo>
                  <a:lnTo>
                    <a:pt x="915" y="428"/>
                  </a:lnTo>
                  <a:lnTo>
                    <a:pt x="915" y="436"/>
                  </a:lnTo>
                  <a:lnTo>
                    <a:pt x="913" y="440"/>
                  </a:lnTo>
                  <a:lnTo>
                    <a:pt x="913" y="442"/>
                  </a:lnTo>
                  <a:lnTo>
                    <a:pt x="915" y="444"/>
                  </a:lnTo>
                  <a:lnTo>
                    <a:pt x="915" y="446"/>
                  </a:lnTo>
                  <a:lnTo>
                    <a:pt x="915" y="447"/>
                  </a:lnTo>
                  <a:lnTo>
                    <a:pt x="915" y="449"/>
                  </a:lnTo>
                  <a:lnTo>
                    <a:pt x="915" y="453"/>
                  </a:lnTo>
                  <a:lnTo>
                    <a:pt x="915" y="455"/>
                  </a:lnTo>
                  <a:lnTo>
                    <a:pt x="915" y="457"/>
                  </a:lnTo>
                  <a:lnTo>
                    <a:pt x="915" y="459"/>
                  </a:lnTo>
                  <a:lnTo>
                    <a:pt x="915" y="461"/>
                  </a:lnTo>
                  <a:lnTo>
                    <a:pt x="915" y="463"/>
                  </a:lnTo>
                  <a:lnTo>
                    <a:pt x="915" y="467"/>
                  </a:lnTo>
                  <a:lnTo>
                    <a:pt x="913" y="471"/>
                  </a:lnTo>
                  <a:lnTo>
                    <a:pt x="913" y="475"/>
                  </a:lnTo>
                  <a:lnTo>
                    <a:pt x="913" y="477"/>
                  </a:lnTo>
                  <a:lnTo>
                    <a:pt x="913" y="479"/>
                  </a:lnTo>
                  <a:lnTo>
                    <a:pt x="913" y="481"/>
                  </a:lnTo>
                  <a:lnTo>
                    <a:pt x="913" y="483"/>
                  </a:lnTo>
                  <a:lnTo>
                    <a:pt x="915" y="483"/>
                  </a:lnTo>
                  <a:lnTo>
                    <a:pt x="915" y="485"/>
                  </a:lnTo>
                  <a:lnTo>
                    <a:pt x="915" y="487"/>
                  </a:lnTo>
                  <a:lnTo>
                    <a:pt x="915" y="489"/>
                  </a:lnTo>
                  <a:lnTo>
                    <a:pt x="913" y="491"/>
                  </a:lnTo>
                  <a:lnTo>
                    <a:pt x="911" y="491"/>
                  </a:lnTo>
                  <a:lnTo>
                    <a:pt x="909" y="493"/>
                  </a:lnTo>
                  <a:lnTo>
                    <a:pt x="907" y="493"/>
                  </a:lnTo>
                  <a:lnTo>
                    <a:pt x="905" y="495"/>
                  </a:lnTo>
                  <a:lnTo>
                    <a:pt x="903" y="495"/>
                  </a:lnTo>
                  <a:lnTo>
                    <a:pt x="901" y="497"/>
                  </a:lnTo>
                  <a:lnTo>
                    <a:pt x="899" y="497"/>
                  </a:lnTo>
                  <a:lnTo>
                    <a:pt x="897" y="497"/>
                  </a:lnTo>
                  <a:lnTo>
                    <a:pt x="895" y="497"/>
                  </a:lnTo>
                  <a:lnTo>
                    <a:pt x="889" y="497"/>
                  </a:lnTo>
                  <a:lnTo>
                    <a:pt x="886" y="499"/>
                  </a:lnTo>
                  <a:lnTo>
                    <a:pt x="882" y="499"/>
                  </a:lnTo>
                  <a:lnTo>
                    <a:pt x="880" y="501"/>
                  </a:lnTo>
                  <a:lnTo>
                    <a:pt x="878" y="501"/>
                  </a:lnTo>
                  <a:lnTo>
                    <a:pt x="876" y="499"/>
                  </a:lnTo>
                  <a:lnTo>
                    <a:pt x="874" y="499"/>
                  </a:lnTo>
                  <a:lnTo>
                    <a:pt x="872" y="499"/>
                  </a:lnTo>
                  <a:lnTo>
                    <a:pt x="870" y="501"/>
                  </a:lnTo>
                  <a:lnTo>
                    <a:pt x="866" y="503"/>
                  </a:lnTo>
                  <a:lnTo>
                    <a:pt x="860" y="507"/>
                  </a:lnTo>
                  <a:lnTo>
                    <a:pt x="856" y="509"/>
                  </a:lnTo>
                  <a:lnTo>
                    <a:pt x="854" y="511"/>
                  </a:lnTo>
                  <a:lnTo>
                    <a:pt x="854" y="513"/>
                  </a:lnTo>
                  <a:lnTo>
                    <a:pt x="852" y="513"/>
                  </a:lnTo>
                  <a:lnTo>
                    <a:pt x="852" y="514"/>
                  </a:lnTo>
                  <a:lnTo>
                    <a:pt x="850" y="516"/>
                  </a:lnTo>
                  <a:lnTo>
                    <a:pt x="846" y="516"/>
                  </a:lnTo>
                  <a:lnTo>
                    <a:pt x="844" y="518"/>
                  </a:lnTo>
                  <a:lnTo>
                    <a:pt x="842" y="518"/>
                  </a:lnTo>
                  <a:lnTo>
                    <a:pt x="838" y="520"/>
                  </a:lnTo>
                  <a:lnTo>
                    <a:pt x="836" y="520"/>
                  </a:lnTo>
                  <a:lnTo>
                    <a:pt x="832" y="522"/>
                  </a:lnTo>
                  <a:lnTo>
                    <a:pt x="828" y="524"/>
                  </a:lnTo>
                  <a:lnTo>
                    <a:pt x="826" y="524"/>
                  </a:lnTo>
                  <a:lnTo>
                    <a:pt x="824" y="524"/>
                  </a:lnTo>
                  <a:lnTo>
                    <a:pt x="820" y="522"/>
                  </a:lnTo>
                  <a:lnTo>
                    <a:pt x="819" y="522"/>
                  </a:lnTo>
                  <a:lnTo>
                    <a:pt x="817" y="522"/>
                  </a:lnTo>
                  <a:lnTo>
                    <a:pt x="815" y="520"/>
                  </a:lnTo>
                  <a:lnTo>
                    <a:pt x="811" y="520"/>
                  </a:lnTo>
                  <a:lnTo>
                    <a:pt x="809" y="520"/>
                  </a:lnTo>
                  <a:lnTo>
                    <a:pt x="807" y="522"/>
                  </a:lnTo>
                  <a:lnTo>
                    <a:pt x="805" y="524"/>
                  </a:lnTo>
                  <a:lnTo>
                    <a:pt x="805" y="526"/>
                  </a:lnTo>
                  <a:lnTo>
                    <a:pt x="803" y="528"/>
                  </a:lnTo>
                  <a:lnTo>
                    <a:pt x="801" y="528"/>
                  </a:lnTo>
                  <a:lnTo>
                    <a:pt x="799" y="528"/>
                  </a:lnTo>
                  <a:lnTo>
                    <a:pt x="799" y="530"/>
                  </a:lnTo>
                  <a:lnTo>
                    <a:pt x="797" y="530"/>
                  </a:lnTo>
                  <a:lnTo>
                    <a:pt x="797" y="532"/>
                  </a:lnTo>
                  <a:lnTo>
                    <a:pt x="797" y="534"/>
                  </a:lnTo>
                  <a:lnTo>
                    <a:pt x="797" y="536"/>
                  </a:lnTo>
                  <a:lnTo>
                    <a:pt x="795" y="540"/>
                  </a:lnTo>
                  <a:lnTo>
                    <a:pt x="795" y="542"/>
                  </a:lnTo>
                  <a:lnTo>
                    <a:pt x="793" y="542"/>
                  </a:lnTo>
                  <a:lnTo>
                    <a:pt x="791" y="542"/>
                  </a:lnTo>
                  <a:lnTo>
                    <a:pt x="791" y="544"/>
                  </a:lnTo>
                  <a:lnTo>
                    <a:pt x="791" y="546"/>
                  </a:lnTo>
                  <a:lnTo>
                    <a:pt x="793" y="546"/>
                  </a:lnTo>
                  <a:lnTo>
                    <a:pt x="793" y="548"/>
                  </a:lnTo>
                  <a:lnTo>
                    <a:pt x="791" y="548"/>
                  </a:lnTo>
                  <a:lnTo>
                    <a:pt x="791" y="550"/>
                  </a:lnTo>
                  <a:lnTo>
                    <a:pt x="789" y="550"/>
                  </a:lnTo>
                  <a:lnTo>
                    <a:pt x="789" y="552"/>
                  </a:lnTo>
                  <a:lnTo>
                    <a:pt x="787" y="552"/>
                  </a:lnTo>
                  <a:lnTo>
                    <a:pt x="787" y="554"/>
                  </a:lnTo>
                  <a:lnTo>
                    <a:pt x="787" y="556"/>
                  </a:lnTo>
                  <a:lnTo>
                    <a:pt x="785" y="556"/>
                  </a:lnTo>
                  <a:lnTo>
                    <a:pt x="783" y="556"/>
                  </a:lnTo>
                  <a:lnTo>
                    <a:pt x="781" y="556"/>
                  </a:lnTo>
                  <a:lnTo>
                    <a:pt x="779" y="556"/>
                  </a:lnTo>
                  <a:lnTo>
                    <a:pt x="777" y="556"/>
                  </a:lnTo>
                  <a:lnTo>
                    <a:pt x="775" y="556"/>
                  </a:lnTo>
                  <a:lnTo>
                    <a:pt x="775" y="554"/>
                  </a:lnTo>
                  <a:lnTo>
                    <a:pt x="773" y="554"/>
                  </a:lnTo>
                  <a:lnTo>
                    <a:pt x="773" y="552"/>
                  </a:lnTo>
                  <a:lnTo>
                    <a:pt x="771" y="552"/>
                  </a:lnTo>
                  <a:lnTo>
                    <a:pt x="769" y="552"/>
                  </a:lnTo>
                  <a:lnTo>
                    <a:pt x="767" y="552"/>
                  </a:lnTo>
                  <a:lnTo>
                    <a:pt x="765" y="552"/>
                  </a:lnTo>
                  <a:lnTo>
                    <a:pt x="763" y="552"/>
                  </a:lnTo>
                  <a:lnTo>
                    <a:pt x="761" y="552"/>
                  </a:lnTo>
                  <a:lnTo>
                    <a:pt x="761" y="554"/>
                  </a:lnTo>
                  <a:lnTo>
                    <a:pt x="759" y="554"/>
                  </a:lnTo>
                  <a:lnTo>
                    <a:pt x="757" y="554"/>
                  </a:lnTo>
                  <a:lnTo>
                    <a:pt x="755" y="554"/>
                  </a:lnTo>
                  <a:lnTo>
                    <a:pt x="753" y="554"/>
                  </a:lnTo>
                  <a:lnTo>
                    <a:pt x="751" y="552"/>
                  </a:lnTo>
                  <a:lnTo>
                    <a:pt x="751" y="550"/>
                  </a:lnTo>
                  <a:lnTo>
                    <a:pt x="750" y="550"/>
                  </a:lnTo>
                  <a:lnTo>
                    <a:pt x="750" y="548"/>
                  </a:lnTo>
                  <a:lnTo>
                    <a:pt x="748" y="548"/>
                  </a:lnTo>
                  <a:lnTo>
                    <a:pt x="748" y="546"/>
                  </a:lnTo>
                  <a:lnTo>
                    <a:pt x="746" y="546"/>
                  </a:lnTo>
                  <a:lnTo>
                    <a:pt x="744" y="544"/>
                  </a:lnTo>
                  <a:lnTo>
                    <a:pt x="742" y="544"/>
                  </a:lnTo>
                  <a:lnTo>
                    <a:pt x="740" y="544"/>
                  </a:lnTo>
                  <a:lnTo>
                    <a:pt x="738" y="544"/>
                  </a:lnTo>
                  <a:lnTo>
                    <a:pt x="736" y="544"/>
                  </a:lnTo>
                  <a:lnTo>
                    <a:pt x="734" y="544"/>
                  </a:lnTo>
                  <a:lnTo>
                    <a:pt x="734" y="546"/>
                  </a:lnTo>
                  <a:lnTo>
                    <a:pt x="734" y="548"/>
                  </a:lnTo>
                  <a:lnTo>
                    <a:pt x="734" y="550"/>
                  </a:lnTo>
                  <a:lnTo>
                    <a:pt x="734" y="552"/>
                  </a:lnTo>
                  <a:lnTo>
                    <a:pt x="734" y="554"/>
                  </a:lnTo>
                  <a:lnTo>
                    <a:pt x="732" y="554"/>
                  </a:lnTo>
                  <a:lnTo>
                    <a:pt x="732" y="556"/>
                  </a:lnTo>
                  <a:lnTo>
                    <a:pt x="732" y="558"/>
                  </a:lnTo>
                  <a:lnTo>
                    <a:pt x="732" y="560"/>
                  </a:lnTo>
                  <a:lnTo>
                    <a:pt x="730" y="560"/>
                  </a:lnTo>
                  <a:lnTo>
                    <a:pt x="730" y="562"/>
                  </a:lnTo>
                  <a:lnTo>
                    <a:pt x="730" y="564"/>
                  </a:lnTo>
                  <a:lnTo>
                    <a:pt x="728" y="566"/>
                  </a:lnTo>
                  <a:lnTo>
                    <a:pt x="728" y="568"/>
                  </a:lnTo>
                  <a:lnTo>
                    <a:pt x="728" y="570"/>
                  </a:lnTo>
                  <a:lnTo>
                    <a:pt x="728" y="572"/>
                  </a:lnTo>
                  <a:lnTo>
                    <a:pt x="728" y="574"/>
                  </a:lnTo>
                  <a:lnTo>
                    <a:pt x="730" y="576"/>
                  </a:lnTo>
                  <a:lnTo>
                    <a:pt x="730" y="578"/>
                  </a:lnTo>
                  <a:lnTo>
                    <a:pt x="730" y="580"/>
                  </a:lnTo>
                  <a:lnTo>
                    <a:pt x="730" y="581"/>
                  </a:lnTo>
                  <a:lnTo>
                    <a:pt x="730" y="583"/>
                  </a:lnTo>
                  <a:lnTo>
                    <a:pt x="730" y="585"/>
                  </a:lnTo>
                  <a:lnTo>
                    <a:pt x="728" y="585"/>
                  </a:lnTo>
                  <a:lnTo>
                    <a:pt x="728" y="587"/>
                  </a:lnTo>
                  <a:lnTo>
                    <a:pt x="728" y="589"/>
                  </a:lnTo>
                  <a:lnTo>
                    <a:pt x="726" y="589"/>
                  </a:lnTo>
                  <a:lnTo>
                    <a:pt x="726" y="591"/>
                  </a:lnTo>
                  <a:lnTo>
                    <a:pt x="726" y="593"/>
                  </a:lnTo>
                  <a:lnTo>
                    <a:pt x="726" y="595"/>
                  </a:lnTo>
                  <a:lnTo>
                    <a:pt x="726" y="597"/>
                  </a:lnTo>
                  <a:lnTo>
                    <a:pt x="724" y="597"/>
                  </a:lnTo>
                  <a:lnTo>
                    <a:pt x="724" y="599"/>
                  </a:lnTo>
                  <a:lnTo>
                    <a:pt x="726" y="599"/>
                  </a:lnTo>
                  <a:lnTo>
                    <a:pt x="726" y="601"/>
                  </a:lnTo>
                  <a:lnTo>
                    <a:pt x="726" y="603"/>
                  </a:lnTo>
                  <a:lnTo>
                    <a:pt x="726" y="605"/>
                  </a:lnTo>
                  <a:lnTo>
                    <a:pt x="726" y="607"/>
                  </a:lnTo>
                  <a:lnTo>
                    <a:pt x="726" y="609"/>
                  </a:lnTo>
                  <a:lnTo>
                    <a:pt x="726" y="611"/>
                  </a:lnTo>
                  <a:lnTo>
                    <a:pt x="726" y="613"/>
                  </a:lnTo>
                  <a:lnTo>
                    <a:pt x="726" y="615"/>
                  </a:lnTo>
                  <a:lnTo>
                    <a:pt x="724" y="617"/>
                  </a:lnTo>
                  <a:lnTo>
                    <a:pt x="722" y="617"/>
                  </a:lnTo>
                  <a:lnTo>
                    <a:pt x="720" y="617"/>
                  </a:lnTo>
                  <a:lnTo>
                    <a:pt x="718" y="617"/>
                  </a:lnTo>
                  <a:lnTo>
                    <a:pt x="716" y="617"/>
                  </a:lnTo>
                  <a:lnTo>
                    <a:pt x="716" y="619"/>
                  </a:lnTo>
                  <a:lnTo>
                    <a:pt x="714" y="619"/>
                  </a:lnTo>
                  <a:lnTo>
                    <a:pt x="712" y="619"/>
                  </a:lnTo>
                  <a:lnTo>
                    <a:pt x="710" y="619"/>
                  </a:lnTo>
                  <a:lnTo>
                    <a:pt x="708" y="619"/>
                  </a:lnTo>
                  <a:lnTo>
                    <a:pt x="706" y="617"/>
                  </a:lnTo>
                  <a:lnTo>
                    <a:pt x="704" y="617"/>
                  </a:lnTo>
                  <a:lnTo>
                    <a:pt x="702" y="617"/>
                  </a:lnTo>
                  <a:lnTo>
                    <a:pt x="702" y="615"/>
                  </a:lnTo>
                  <a:lnTo>
                    <a:pt x="700" y="615"/>
                  </a:lnTo>
                  <a:lnTo>
                    <a:pt x="700" y="613"/>
                  </a:lnTo>
                  <a:lnTo>
                    <a:pt x="698" y="613"/>
                  </a:lnTo>
                  <a:lnTo>
                    <a:pt x="698" y="611"/>
                  </a:lnTo>
                  <a:lnTo>
                    <a:pt x="698" y="609"/>
                  </a:lnTo>
                  <a:lnTo>
                    <a:pt x="700" y="609"/>
                  </a:lnTo>
                  <a:lnTo>
                    <a:pt x="698" y="607"/>
                  </a:lnTo>
                  <a:lnTo>
                    <a:pt x="696" y="607"/>
                  </a:lnTo>
                  <a:lnTo>
                    <a:pt x="696" y="605"/>
                  </a:lnTo>
                  <a:lnTo>
                    <a:pt x="694" y="605"/>
                  </a:lnTo>
                  <a:lnTo>
                    <a:pt x="694" y="603"/>
                  </a:lnTo>
                  <a:lnTo>
                    <a:pt x="692" y="603"/>
                  </a:lnTo>
                  <a:lnTo>
                    <a:pt x="690" y="603"/>
                  </a:lnTo>
                  <a:lnTo>
                    <a:pt x="688" y="601"/>
                  </a:lnTo>
                  <a:lnTo>
                    <a:pt x="686" y="601"/>
                  </a:lnTo>
                  <a:lnTo>
                    <a:pt x="686" y="599"/>
                  </a:lnTo>
                  <a:lnTo>
                    <a:pt x="684" y="599"/>
                  </a:lnTo>
                  <a:lnTo>
                    <a:pt x="682" y="597"/>
                  </a:lnTo>
                  <a:lnTo>
                    <a:pt x="681" y="595"/>
                  </a:lnTo>
                  <a:lnTo>
                    <a:pt x="679" y="593"/>
                  </a:lnTo>
                  <a:lnTo>
                    <a:pt x="677" y="591"/>
                  </a:lnTo>
                  <a:lnTo>
                    <a:pt x="675" y="591"/>
                  </a:lnTo>
                  <a:lnTo>
                    <a:pt x="675" y="593"/>
                  </a:lnTo>
                  <a:lnTo>
                    <a:pt x="675" y="595"/>
                  </a:lnTo>
                  <a:lnTo>
                    <a:pt x="673" y="595"/>
                  </a:lnTo>
                  <a:lnTo>
                    <a:pt x="673" y="597"/>
                  </a:lnTo>
                  <a:lnTo>
                    <a:pt x="673" y="599"/>
                  </a:lnTo>
                  <a:lnTo>
                    <a:pt x="673" y="601"/>
                  </a:lnTo>
                  <a:lnTo>
                    <a:pt x="673" y="603"/>
                  </a:lnTo>
                  <a:lnTo>
                    <a:pt x="673" y="605"/>
                  </a:lnTo>
                  <a:lnTo>
                    <a:pt x="673" y="607"/>
                  </a:lnTo>
                  <a:lnTo>
                    <a:pt x="673" y="609"/>
                  </a:lnTo>
                  <a:lnTo>
                    <a:pt x="673" y="611"/>
                  </a:lnTo>
                  <a:lnTo>
                    <a:pt x="671" y="611"/>
                  </a:lnTo>
                  <a:lnTo>
                    <a:pt x="671" y="613"/>
                  </a:lnTo>
                  <a:lnTo>
                    <a:pt x="669" y="613"/>
                  </a:lnTo>
                  <a:lnTo>
                    <a:pt x="667" y="613"/>
                  </a:lnTo>
                  <a:lnTo>
                    <a:pt x="665" y="613"/>
                  </a:lnTo>
                  <a:lnTo>
                    <a:pt x="663" y="613"/>
                  </a:lnTo>
                  <a:lnTo>
                    <a:pt x="663" y="611"/>
                  </a:lnTo>
                  <a:lnTo>
                    <a:pt x="661" y="611"/>
                  </a:lnTo>
                  <a:lnTo>
                    <a:pt x="659" y="611"/>
                  </a:lnTo>
                  <a:lnTo>
                    <a:pt x="657" y="611"/>
                  </a:lnTo>
                  <a:lnTo>
                    <a:pt x="655" y="611"/>
                  </a:lnTo>
                  <a:lnTo>
                    <a:pt x="653" y="613"/>
                  </a:lnTo>
                  <a:lnTo>
                    <a:pt x="651" y="613"/>
                  </a:lnTo>
                  <a:lnTo>
                    <a:pt x="651" y="615"/>
                  </a:lnTo>
                  <a:lnTo>
                    <a:pt x="651" y="617"/>
                  </a:lnTo>
                  <a:lnTo>
                    <a:pt x="649" y="617"/>
                  </a:lnTo>
                  <a:lnTo>
                    <a:pt x="649" y="619"/>
                  </a:lnTo>
                  <a:lnTo>
                    <a:pt x="651" y="619"/>
                  </a:lnTo>
                  <a:lnTo>
                    <a:pt x="649" y="621"/>
                  </a:lnTo>
                  <a:lnTo>
                    <a:pt x="651" y="621"/>
                  </a:lnTo>
                  <a:lnTo>
                    <a:pt x="651" y="623"/>
                  </a:lnTo>
                  <a:lnTo>
                    <a:pt x="651" y="625"/>
                  </a:lnTo>
                  <a:lnTo>
                    <a:pt x="651" y="627"/>
                  </a:lnTo>
                  <a:lnTo>
                    <a:pt x="653" y="627"/>
                  </a:lnTo>
                  <a:lnTo>
                    <a:pt x="653" y="629"/>
                  </a:lnTo>
                  <a:lnTo>
                    <a:pt x="653" y="631"/>
                  </a:lnTo>
                  <a:lnTo>
                    <a:pt x="653" y="633"/>
                  </a:lnTo>
                  <a:lnTo>
                    <a:pt x="653" y="635"/>
                  </a:lnTo>
                  <a:lnTo>
                    <a:pt x="653" y="637"/>
                  </a:lnTo>
                  <a:lnTo>
                    <a:pt x="653" y="639"/>
                  </a:lnTo>
                  <a:lnTo>
                    <a:pt x="653" y="641"/>
                  </a:lnTo>
                  <a:lnTo>
                    <a:pt x="653" y="643"/>
                  </a:lnTo>
                  <a:lnTo>
                    <a:pt x="653" y="645"/>
                  </a:lnTo>
                  <a:lnTo>
                    <a:pt x="651" y="645"/>
                  </a:lnTo>
                  <a:lnTo>
                    <a:pt x="651" y="647"/>
                  </a:lnTo>
                  <a:lnTo>
                    <a:pt x="649" y="647"/>
                  </a:lnTo>
                  <a:lnTo>
                    <a:pt x="649" y="648"/>
                  </a:lnTo>
                  <a:lnTo>
                    <a:pt x="649" y="650"/>
                  </a:lnTo>
                  <a:lnTo>
                    <a:pt x="647" y="650"/>
                  </a:lnTo>
                  <a:lnTo>
                    <a:pt x="647" y="652"/>
                  </a:lnTo>
                  <a:lnTo>
                    <a:pt x="645" y="652"/>
                  </a:lnTo>
                  <a:lnTo>
                    <a:pt x="645" y="654"/>
                  </a:lnTo>
                  <a:lnTo>
                    <a:pt x="645" y="656"/>
                  </a:lnTo>
                  <a:lnTo>
                    <a:pt x="645" y="658"/>
                  </a:lnTo>
                  <a:lnTo>
                    <a:pt x="645" y="660"/>
                  </a:lnTo>
                  <a:lnTo>
                    <a:pt x="645" y="662"/>
                  </a:lnTo>
                  <a:lnTo>
                    <a:pt x="645" y="664"/>
                  </a:lnTo>
                  <a:lnTo>
                    <a:pt x="643" y="664"/>
                  </a:lnTo>
                  <a:lnTo>
                    <a:pt x="643" y="666"/>
                  </a:lnTo>
                  <a:lnTo>
                    <a:pt x="641" y="666"/>
                  </a:lnTo>
                  <a:lnTo>
                    <a:pt x="641" y="668"/>
                  </a:lnTo>
                  <a:lnTo>
                    <a:pt x="639" y="668"/>
                  </a:lnTo>
                  <a:lnTo>
                    <a:pt x="637" y="668"/>
                  </a:lnTo>
                  <a:lnTo>
                    <a:pt x="635" y="670"/>
                  </a:lnTo>
                  <a:lnTo>
                    <a:pt x="635" y="668"/>
                  </a:lnTo>
                  <a:lnTo>
                    <a:pt x="633" y="668"/>
                  </a:lnTo>
                  <a:lnTo>
                    <a:pt x="633" y="666"/>
                  </a:lnTo>
                  <a:lnTo>
                    <a:pt x="631" y="666"/>
                  </a:lnTo>
                  <a:lnTo>
                    <a:pt x="631" y="664"/>
                  </a:lnTo>
                  <a:lnTo>
                    <a:pt x="631" y="662"/>
                  </a:lnTo>
                  <a:lnTo>
                    <a:pt x="629" y="662"/>
                  </a:lnTo>
                  <a:lnTo>
                    <a:pt x="627" y="660"/>
                  </a:lnTo>
                  <a:lnTo>
                    <a:pt x="625" y="658"/>
                  </a:lnTo>
                  <a:lnTo>
                    <a:pt x="625" y="656"/>
                  </a:lnTo>
                  <a:lnTo>
                    <a:pt x="623" y="656"/>
                  </a:lnTo>
                  <a:lnTo>
                    <a:pt x="623" y="654"/>
                  </a:lnTo>
                  <a:lnTo>
                    <a:pt x="621" y="654"/>
                  </a:lnTo>
                  <a:lnTo>
                    <a:pt x="619" y="654"/>
                  </a:lnTo>
                  <a:lnTo>
                    <a:pt x="619" y="652"/>
                  </a:lnTo>
                  <a:lnTo>
                    <a:pt x="617" y="652"/>
                  </a:lnTo>
                  <a:lnTo>
                    <a:pt x="617" y="650"/>
                  </a:lnTo>
                  <a:lnTo>
                    <a:pt x="615" y="650"/>
                  </a:lnTo>
                  <a:lnTo>
                    <a:pt x="615" y="648"/>
                  </a:lnTo>
                  <a:lnTo>
                    <a:pt x="613" y="648"/>
                  </a:lnTo>
                  <a:lnTo>
                    <a:pt x="613" y="650"/>
                  </a:lnTo>
                  <a:lnTo>
                    <a:pt x="612" y="650"/>
                  </a:lnTo>
                  <a:lnTo>
                    <a:pt x="612" y="652"/>
                  </a:lnTo>
                  <a:lnTo>
                    <a:pt x="610" y="652"/>
                  </a:lnTo>
                  <a:lnTo>
                    <a:pt x="610" y="654"/>
                  </a:lnTo>
                  <a:lnTo>
                    <a:pt x="610" y="656"/>
                  </a:lnTo>
                  <a:lnTo>
                    <a:pt x="608" y="656"/>
                  </a:lnTo>
                  <a:lnTo>
                    <a:pt x="608" y="658"/>
                  </a:lnTo>
                  <a:lnTo>
                    <a:pt x="606" y="660"/>
                  </a:lnTo>
                  <a:lnTo>
                    <a:pt x="606" y="662"/>
                  </a:lnTo>
                  <a:lnTo>
                    <a:pt x="604" y="662"/>
                  </a:lnTo>
                  <a:lnTo>
                    <a:pt x="604" y="664"/>
                  </a:lnTo>
                  <a:lnTo>
                    <a:pt x="606" y="664"/>
                  </a:lnTo>
                  <a:lnTo>
                    <a:pt x="606" y="666"/>
                  </a:lnTo>
                  <a:lnTo>
                    <a:pt x="606" y="668"/>
                  </a:lnTo>
                  <a:lnTo>
                    <a:pt x="606" y="670"/>
                  </a:lnTo>
                  <a:lnTo>
                    <a:pt x="606" y="672"/>
                  </a:lnTo>
                  <a:lnTo>
                    <a:pt x="606" y="674"/>
                  </a:lnTo>
                  <a:lnTo>
                    <a:pt x="606" y="676"/>
                  </a:lnTo>
                  <a:lnTo>
                    <a:pt x="604" y="676"/>
                  </a:lnTo>
                  <a:lnTo>
                    <a:pt x="604" y="678"/>
                  </a:lnTo>
                  <a:lnTo>
                    <a:pt x="604" y="680"/>
                  </a:lnTo>
                  <a:lnTo>
                    <a:pt x="604" y="682"/>
                  </a:lnTo>
                  <a:lnTo>
                    <a:pt x="602" y="682"/>
                  </a:lnTo>
                  <a:lnTo>
                    <a:pt x="602" y="684"/>
                  </a:lnTo>
                  <a:lnTo>
                    <a:pt x="602" y="686"/>
                  </a:lnTo>
                  <a:lnTo>
                    <a:pt x="602" y="688"/>
                  </a:lnTo>
                  <a:lnTo>
                    <a:pt x="600" y="688"/>
                  </a:lnTo>
                  <a:lnTo>
                    <a:pt x="600" y="690"/>
                  </a:lnTo>
                  <a:lnTo>
                    <a:pt x="600" y="692"/>
                  </a:lnTo>
                  <a:lnTo>
                    <a:pt x="600" y="694"/>
                  </a:lnTo>
                  <a:lnTo>
                    <a:pt x="598" y="694"/>
                  </a:lnTo>
                  <a:lnTo>
                    <a:pt x="598" y="696"/>
                  </a:lnTo>
                  <a:lnTo>
                    <a:pt x="598" y="698"/>
                  </a:lnTo>
                  <a:lnTo>
                    <a:pt x="598" y="700"/>
                  </a:lnTo>
                  <a:lnTo>
                    <a:pt x="598" y="702"/>
                  </a:lnTo>
                  <a:lnTo>
                    <a:pt x="598" y="704"/>
                  </a:lnTo>
                  <a:lnTo>
                    <a:pt x="598" y="706"/>
                  </a:lnTo>
                  <a:lnTo>
                    <a:pt x="596" y="706"/>
                  </a:lnTo>
                  <a:lnTo>
                    <a:pt x="596" y="708"/>
                  </a:lnTo>
                  <a:lnTo>
                    <a:pt x="594" y="708"/>
                  </a:lnTo>
                  <a:lnTo>
                    <a:pt x="592" y="710"/>
                  </a:lnTo>
                  <a:lnTo>
                    <a:pt x="590" y="710"/>
                  </a:lnTo>
                  <a:lnTo>
                    <a:pt x="590" y="712"/>
                  </a:lnTo>
                  <a:lnTo>
                    <a:pt x="588" y="712"/>
                  </a:lnTo>
                  <a:lnTo>
                    <a:pt x="588" y="714"/>
                  </a:lnTo>
                  <a:lnTo>
                    <a:pt x="586" y="714"/>
                  </a:lnTo>
                  <a:lnTo>
                    <a:pt x="586" y="715"/>
                  </a:lnTo>
                  <a:lnTo>
                    <a:pt x="588" y="715"/>
                  </a:lnTo>
                  <a:lnTo>
                    <a:pt x="588" y="717"/>
                  </a:lnTo>
                  <a:lnTo>
                    <a:pt x="588" y="719"/>
                  </a:lnTo>
                  <a:lnTo>
                    <a:pt x="588" y="721"/>
                  </a:lnTo>
                  <a:lnTo>
                    <a:pt x="590" y="723"/>
                  </a:lnTo>
                  <a:lnTo>
                    <a:pt x="590" y="725"/>
                  </a:lnTo>
                  <a:lnTo>
                    <a:pt x="592" y="727"/>
                  </a:lnTo>
                  <a:lnTo>
                    <a:pt x="594" y="727"/>
                  </a:lnTo>
                  <a:lnTo>
                    <a:pt x="594" y="729"/>
                  </a:lnTo>
                  <a:lnTo>
                    <a:pt x="596" y="729"/>
                  </a:lnTo>
                  <a:lnTo>
                    <a:pt x="596" y="731"/>
                  </a:lnTo>
                  <a:lnTo>
                    <a:pt x="598" y="731"/>
                  </a:lnTo>
                  <a:lnTo>
                    <a:pt x="598" y="733"/>
                  </a:lnTo>
                  <a:lnTo>
                    <a:pt x="598" y="735"/>
                  </a:lnTo>
                  <a:lnTo>
                    <a:pt x="598" y="737"/>
                  </a:lnTo>
                  <a:lnTo>
                    <a:pt x="600" y="737"/>
                  </a:lnTo>
                  <a:lnTo>
                    <a:pt x="600" y="739"/>
                  </a:lnTo>
                  <a:lnTo>
                    <a:pt x="602" y="741"/>
                  </a:lnTo>
                  <a:lnTo>
                    <a:pt x="604" y="743"/>
                  </a:lnTo>
                  <a:lnTo>
                    <a:pt x="606" y="743"/>
                  </a:lnTo>
                  <a:lnTo>
                    <a:pt x="608" y="743"/>
                  </a:lnTo>
                  <a:lnTo>
                    <a:pt x="610" y="743"/>
                  </a:lnTo>
                  <a:lnTo>
                    <a:pt x="612" y="745"/>
                  </a:lnTo>
                  <a:lnTo>
                    <a:pt x="612" y="747"/>
                  </a:lnTo>
                  <a:lnTo>
                    <a:pt x="613" y="749"/>
                  </a:lnTo>
                  <a:lnTo>
                    <a:pt x="615" y="749"/>
                  </a:lnTo>
                  <a:lnTo>
                    <a:pt x="615" y="751"/>
                  </a:lnTo>
                  <a:lnTo>
                    <a:pt x="615" y="753"/>
                  </a:lnTo>
                  <a:lnTo>
                    <a:pt x="617" y="753"/>
                  </a:lnTo>
                  <a:lnTo>
                    <a:pt x="617" y="755"/>
                  </a:lnTo>
                  <a:lnTo>
                    <a:pt x="619" y="755"/>
                  </a:lnTo>
                  <a:lnTo>
                    <a:pt x="619" y="757"/>
                  </a:lnTo>
                  <a:lnTo>
                    <a:pt x="621" y="757"/>
                  </a:lnTo>
                  <a:lnTo>
                    <a:pt x="623" y="757"/>
                  </a:lnTo>
                  <a:lnTo>
                    <a:pt x="625" y="757"/>
                  </a:lnTo>
                  <a:lnTo>
                    <a:pt x="625" y="755"/>
                  </a:lnTo>
                  <a:lnTo>
                    <a:pt x="625" y="757"/>
                  </a:lnTo>
                  <a:lnTo>
                    <a:pt x="627" y="757"/>
                  </a:lnTo>
                  <a:lnTo>
                    <a:pt x="629" y="757"/>
                  </a:lnTo>
                  <a:lnTo>
                    <a:pt x="629" y="759"/>
                  </a:lnTo>
                  <a:lnTo>
                    <a:pt x="631" y="759"/>
                  </a:lnTo>
                  <a:lnTo>
                    <a:pt x="631" y="761"/>
                  </a:lnTo>
                  <a:lnTo>
                    <a:pt x="631" y="763"/>
                  </a:lnTo>
                  <a:lnTo>
                    <a:pt x="631" y="765"/>
                  </a:lnTo>
                  <a:lnTo>
                    <a:pt x="631" y="767"/>
                  </a:lnTo>
                  <a:lnTo>
                    <a:pt x="631" y="769"/>
                  </a:lnTo>
                  <a:lnTo>
                    <a:pt x="631" y="771"/>
                  </a:lnTo>
                  <a:lnTo>
                    <a:pt x="631" y="773"/>
                  </a:lnTo>
                  <a:lnTo>
                    <a:pt x="629" y="773"/>
                  </a:lnTo>
                  <a:lnTo>
                    <a:pt x="629" y="775"/>
                  </a:lnTo>
                  <a:lnTo>
                    <a:pt x="627" y="775"/>
                  </a:lnTo>
                  <a:lnTo>
                    <a:pt x="629" y="775"/>
                  </a:lnTo>
                  <a:lnTo>
                    <a:pt x="631" y="777"/>
                  </a:lnTo>
                  <a:lnTo>
                    <a:pt x="635" y="777"/>
                  </a:lnTo>
                  <a:lnTo>
                    <a:pt x="635" y="779"/>
                  </a:lnTo>
                  <a:lnTo>
                    <a:pt x="637" y="779"/>
                  </a:lnTo>
                  <a:lnTo>
                    <a:pt x="639" y="779"/>
                  </a:lnTo>
                  <a:lnTo>
                    <a:pt x="639" y="781"/>
                  </a:lnTo>
                  <a:lnTo>
                    <a:pt x="641" y="781"/>
                  </a:lnTo>
                  <a:lnTo>
                    <a:pt x="641" y="782"/>
                  </a:lnTo>
                  <a:lnTo>
                    <a:pt x="641" y="784"/>
                  </a:lnTo>
                  <a:lnTo>
                    <a:pt x="641" y="786"/>
                  </a:lnTo>
                  <a:lnTo>
                    <a:pt x="641" y="788"/>
                  </a:lnTo>
                  <a:lnTo>
                    <a:pt x="647" y="784"/>
                  </a:lnTo>
                  <a:lnTo>
                    <a:pt x="649" y="782"/>
                  </a:lnTo>
                  <a:lnTo>
                    <a:pt x="653" y="781"/>
                  </a:lnTo>
                  <a:lnTo>
                    <a:pt x="655" y="786"/>
                  </a:lnTo>
                  <a:lnTo>
                    <a:pt x="655" y="788"/>
                  </a:lnTo>
                  <a:lnTo>
                    <a:pt x="657" y="790"/>
                  </a:lnTo>
                  <a:lnTo>
                    <a:pt x="659" y="794"/>
                  </a:lnTo>
                  <a:lnTo>
                    <a:pt x="659" y="796"/>
                  </a:lnTo>
                  <a:lnTo>
                    <a:pt x="663" y="794"/>
                  </a:lnTo>
                  <a:lnTo>
                    <a:pt x="665" y="794"/>
                  </a:lnTo>
                  <a:lnTo>
                    <a:pt x="667" y="792"/>
                  </a:lnTo>
                  <a:lnTo>
                    <a:pt x="669" y="792"/>
                  </a:lnTo>
                  <a:lnTo>
                    <a:pt x="671" y="792"/>
                  </a:lnTo>
                  <a:lnTo>
                    <a:pt x="673" y="790"/>
                  </a:lnTo>
                  <a:lnTo>
                    <a:pt x="675" y="790"/>
                  </a:lnTo>
                  <a:lnTo>
                    <a:pt x="677" y="788"/>
                  </a:lnTo>
                  <a:lnTo>
                    <a:pt x="679" y="788"/>
                  </a:lnTo>
                  <a:lnTo>
                    <a:pt x="681" y="786"/>
                  </a:lnTo>
                  <a:lnTo>
                    <a:pt x="682" y="786"/>
                  </a:lnTo>
                  <a:lnTo>
                    <a:pt x="684" y="786"/>
                  </a:lnTo>
                  <a:lnTo>
                    <a:pt x="684" y="784"/>
                  </a:lnTo>
                  <a:lnTo>
                    <a:pt x="686" y="784"/>
                  </a:lnTo>
                  <a:lnTo>
                    <a:pt x="688" y="784"/>
                  </a:lnTo>
                  <a:lnTo>
                    <a:pt x="690" y="784"/>
                  </a:lnTo>
                  <a:lnTo>
                    <a:pt x="692" y="782"/>
                  </a:lnTo>
                  <a:lnTo>
                    <a:pt x="692" y="784"/>
                  </a:lnTo>
                  <a:lnTo>
                    <a:pt x="690" y="786"/>
                  </a:lnTo>
                  <a:lnTo>
                    <a:pt x="690" y="790"/>
                  </a:lnTo>
                  <a:lnTo>
                    <a:pt x="690" y="792"/>
                  </a:lnTo>
                  <a:lnTo>
                    <a:pt x="692" y="792"/>
                  </a:lnTo>
                  <a:lnTo>
                    <a:pt x="694" y="794"/>
                  </a:lnTo>
                  <a:lnTo>
                    <a:pt x="696" y="794"/>
                  </a:lnTo>
                  <a:lnTo>
                    <a:pt x="698" y="796"/>
                  </a:lnTo>
                  <a:lnTo>
                    <a:pt x="698" y="798"/>
                  </a:lnTo>
                  <a:lnTo>
                    <a:pt x="700" y="800"/>
                  </a:lnTo>
                  <a:lnTo>
                    <a:pt x="700" y="802"/>
                  </a:lnTo>
                  <a:lnTo>
                    <a:pt x="702" y="804"/>
                  </a:lnTo>
                  <a:lnTo>
                    <a:pt x="702" y="806"/>
                  </a:lnTo>
                  <a:lnTo>
                    <a:pt x="702" y="808"/>
                  </a:lnTo>
                  <a:lnTo>
                    <a:pt x="704" y="810"/>
                  </a:lnTo>
                  <a:lnTo>
                    <a:pt x="706" y="810"/>
                  </a:lnTo>
                  <a:lnTo>
                    <a:pt x="708" y="812"/>
                  </a:lnTo>
                  <a:lnTo>
                    <a:pt x="706" y="814"/>
                  </a:lnTo>
                  <a:lnTo>
                    <a:pt x="706" y="816"/>
                  </a:lnTo>
                  <a:lnTo>
                    <a:pt x="706" y="818"/>
                  </a:lnTo>
                  <a:lnTo>
                    <a:pt x="708" y="818"/>
                  </a:lnTo>
                  <a:lnTo>
                    <a:pt x="708" y="820"/>
                  </a:lnTo>
                  <a:lnTo>
                    <a:pt x="708" y="822"/>
                  </a:lnTo>
                  <a:lnTo>
                    <a:pt x="708" y="824"/>
                  </a:lnTo>
                  <a:lnTo>
                    <a:pt x="710" y="824"/>
                  </a:lnTo>
                  <a:lnTo>
                    <a:pt x="712" y="824"/>
                  </a:lnTo>
                  <a:lnTo>
                    <a:pt x="712" y="826"/>
                  </a:lnTo>
                  <a:lnTo>
                    <a:pt x="714" y="826"/>
                  </a:lnTo>
                  <a:lnTo>
                    <a:pt x="714" y="828"/>
                  </a:lnTo>
                  <a:lnTo>
                    <a:pt x="716" y="828"/>
                  </a:lnTo>
                  <a:lnTo>
                    <a:pt x="716" y="830"/>
                  </a:lnTo>
                  <a:lnTo>
                    <a:pt x="718" y="830"/>
                  </a:lnTo>
                  <a:lnTo>
                    <a:pt x="718" y="832"/>
                  </a:lnTo>
                  <a:lnTo>
                    <a:pt x="720" y="832"/>
                  </a:lnTo>
                  <a:lnTo>
                    <a:pt x="722" y="832"/>
                  </a:lnTo>
                  <a:lnTo>
                    <a:pt x="722" y="834"/>
                  </a:lnTo>
                  <a:lnTo>
                    <a:pt x="724" y="834"/>
                  </a:lnTo>
                  <a:lnTo>
                    <a:pt x="722" y="834"/>
                  </a:lnTo>
                  <a:lnTo>
                    <a:pt x="722" y="836"/>
                  </a:lnTo>
                  <a:lnTo>
                    <a:pt x="724" y="836"/>
                  </a:lnTo>
                  <a:lnTo>
                    <a:pt x="724" y="838"/>
                  </a:lnTo>
                  <a:lnTo>
                    <a:pt x="724" y="840"/>
                  </a:lnTo>
                  <a:lnTo>
                    <a:pt x="722" y="840"/>
                  </a:lnTo>
                  <a:lnTo>
                    <a:pt x="722" y="842"/>
                  </a:lnTo>
                  <a:lnTo>
                    <a:pt x="724" y="842"/>
                  </a:lnTo>
                  <a:lnTo>
                    <a:pt x="724" y="844"/>
                  </a:lnTo>
                  <a:lnTo>
                    <a:pt x="722" y="844"/>
                  </a:lnTo>
                  <a:lnTo>
                    <a:pt x="722" y="846"/>
                  </a:lnTo>
                  <a:lnTo>
                    <a:pt x="722" y="848"/>
                  </a:lnTo>
                  <a:lnTo>
                    <a:pt x="722" y="849"/>
                  </a:lnTo>
                  <a:lnTo>
                    <a:pt x="722" y="851"/>
                  </a:lnTo>
                  <a:lnTo>
                    <a:pt x="720" y="851"/>
                  </a:lnTo>
                  <a:lnTo>
                    <a:pt x="720" y="853"/>
                  </a:lnTo>
                  <a:lnTo>
                    <a:pt x="720" y="855"/>
                  </a:lnTo>
                  <a:lnTo>
                    <a:pt x="720" y="857"/>
                  </a:lnTo>
                  <a:lnTo>
                    <a:pt x="720" y="859"/>
                  </a:lnTo>
                  <a:lnTo>
                    <a:pt x="720" y="861"/>
                  </a:lnTo>
                  <a:lnTo>
                    <a:pt x="720" y="863"/>
                  </a:lnTo>
                  <a:lnTo>
                    <a:pt x="720" y="865"/>
                  </a:lnTo>
                  <a:lnTo>
                    <a:pt x="722" y="867"/>
                  </a:lnTo>
                  <a:lnTo>
                    <a:pt x="722" y="869"/>
                  </a:lnTo>
                  <a:lnTo>
                    <a:pt x="722" y="871"/>
                  </a:lnTo>
                  <a:lnTo>
                    <a:pt x="722" y="873"/>
                  </a:lnTo>
                  <a:lnTo>
                    <a:pt x="722" y="875"/>
                  </a:lnTo>
                  <a:lnTo>
                    <a:pt x="722" y="877"/>
                  </a:lnTo>
                  <a:lnTo>
                    <a:pt x="722" y="879"/>
                  </a:lnTo>
                  <a:lnTo>
                    <a:pt x="722" y="881"/>
                  </a:lnTo>
                  <a:lnTo>
                    <a:pt x="722" y="883"/>
                  </a:lnTo>
                  <a:lnTo>
                    <a:pt x="722" y="885"/>
                  </a:lnTo>
                  <a:lnTo>
                    <a:pt x="722" y="887"/>
                  </a:lnTo>
                  <a:lnTo>
                    <a:pt x="720" y="887"/>
                  </a:lnTo>
                  <a:lnTo>
                    <a:pt x="720" y="889"/>
                  </a:lnTo>
                  <a:lnTo>
                    <a:pt x="720" y="891"/>
                  </a:lnTo>
                  <a:lnTo>
                    <a:pt x="720" y="893"/>
                  </a:lnTo>
                  <a:lnTo>
                    <a:pt x="720" y="895"/>
                  </a:lnTo>
                  <a:lnTo>
                    <a:pt x="720" y="897"/>
                  </a:lnTo>
                  <a:lnTo>
                    <a:pt x="718" y="897"/>
                  </a:lnTo>
                  <a:lnTo>
                    <a:pt x="718" y="899"/>
                  </a:lnTo>
                  <a:lnTo>
                    <a:pt x="718" y="901"/>
                  </a:lnTo>
                  <a:lnTo>
                    <a:pt x="716" y="903"/>
                  </a:lnTo>
                  <a:lnTo>
                    <a:pt x="716" y="905"/>
                  </a:lnTo>
                  <a:lnTo>
                    <a:pt x="714" y="907"/>
                  </a:lnTo>
                  <a:lnTo>
                    <a:pt x="714" y="909"/>
                  </a:lnTo>
                  <a:lnTo>
                    <a:pt x="714" y="911"/>
                  </a:lnTo>
                  <a:lnTo>
                    <a:pt x="712" y="913"/>
                  </a:lnTo>
                  <a:lnTo>
                    <a:pt x="712" y="915"/>
                  </a:lnTo>
                  <a:lnTo>
                    <a:pt x="712" y="917"/>
                  </a:lnTo>
                  <a:lnTo>
                    <a:pt x="710" y="917"/>
                  </a:lnTo>
                  <a:lnTo>
                    <a:pt x="710" y="918"/>
                  </a:lnTo>
                  <a:lnTo>
                    <a:pt x="710" y="920"/>
                  </a:lnTo>
                  <a:lnTo>
                    <a:pt x="708" y="920"/>
                  </a:lnTo>
                  <a:lnTo>
                    <a:pt x="708" y="922"/>
                  </a:lnTo>
                  <a:lnTo>
                    <a:pt x="706" y="924"/>
                  </a:lnTo>
                  <a:lnTo>
                    <a:pt x="706" y="926"/>
                  </a:lnTo>
                  <a:lnTo>
                    <a:pt x="708" y="926"/>
                  </a:lnTo>
                  <a:lnTo>
                    <a:pt x="708" y="928"/>
                  </a:lnTo>
                  <a:lnTo>
                    <a:pt x="710" y="928"/>
                  </a:lnTo>
                  <a:lnTo>
                    <a:pt x="712" y="928"/>
                  </a:lnTo>
                  <a:lnTo>
                    <a:pt x="712" y="930"/>
                  </a:lnTo>
                  <a:lnTo>
                    <a:pt x="714" y="930"/>
                  </a:lnTo>
                  <a:lnTo>
                    <a:pt x="714" y="932"/>
                  </a:lnTo>
                  <a:lnTo>
                    <a:pt x="714" y="934"/>
                  </a:lnTo>
                  <a:lnTo>
                    <a:pt x="714" y="936"/>
                  </a:lnTo>
                  <a:lnTo>
                    <a:pt x="712" y="938"/>
                  </a:lnTo>
                  <a:lnTo>
                    <a:pt x="712" y="940"/>
                  </a:lnTo>
                  <a:lnTo>
                    <a:pt x="710" y="942"/>
                  </a:lnTo>
                  <a:lnTo>
                    <a:pt x="710" y="944"/>
                  </a:lnTo>
                  <a:lnTo>
                    <a:pt x="708" y="944"/>
                  </a:lnTo>
                  <a:lnTo>
                    <a:pt x="708" y="946"/>
                  </a:lnTo>
                  <a:lnTo>
                    <a:pt x="706" y="948"/>
                  </a:lnTo>
                  <a:lnTo>
                    <a:pt x="706" y="950"/>
                  </a:lnTo>
                  <a:lnTo>
                    <a:pt x="704" y="952"/>
                  </a:lnTo>
                  <a:lnTo>
                    <a:pt x="704" y="954"/>
                  </a:lnTo>
                  <a:lnTo>
                    <a:pt x="704" y="956"/>
                  </a:lnTo>
                  <a:lnTo>
                    <a:pt x="704" y="958"/>
                  </a:lnTo>
                  <a:lnTo>
                    <a:pt x="706" y="960"/>
                  </a:lnTo>
                  <a:lnTo>
                    <a:pt x="706" y="962"/>
                  </a:lnTo>
                  <a:lnTo>
                    <a:pt x="710" y="964"/>
                  </a:lnTo>
                  <a:lnTo>
                    <a:pt x="712" y="966"/>
                  </a:lnTo>
                  <a:lnTo>
                    <a:pt x="714" y="968"/>
                  </a:lnTo>
                  <a:lnTo>
                    <a:pt x="714" y="970"/>
                  </a:lnTo>
                  <a:lnTo>
                    <a:pt x="716" y="972"/>
                  </a:lnTo>
                  <a:lnTo>
                    <a:pt x="714" y="972"/>
                  </a:lnTo>
                  <a:lnTo>
                    <a:pt x="714" y="974"/>
                  </a:lnTo>
                  <a:lnTo>
                    <a:pt x="712" y="974"/>
                  </a:lnTo>
                  <a:lnTo>
                    <a:pt x="712" y="976"/>
                  </a:lnTo>
                  <a:lnTo>
                    <a:pt x="710" y="976"/>
                  </a:lnTo>
                  <a:lnTo>
                    <a:pt x="708" y="978"/>
                  </a:lnTo>
                  <a:lnTo>
                    <a:pt x="706" y="978"/>
                  </a:lnTo>
                  <a:lnTo>
                    <a:pt x="706" y="980"/>
                  </a:lnTo>
                  <a:lnTo>
                    <a:pt x="704" y="980"/>
                  </a:lnTo>
                  <a:lnTo>
                    <a:pt x="702" y="980"/>
                  </a:lnTo>
                  <a:lnTo>
                    <a:pt x="702" y="982"/>
                  </a:lnTo>
                  <a:lnTo>
                    <a:pt x="700" y="982"/>
                  </a:lnTo>
                  <a:lnTo>
                    <a:pt x="700" y="987"/>
                  </a:lnTo>
                  <a:lnTo>
                    <a:pt x="700" y="989"/>
                  </a:lnTo>
                  <a:lnTo>
                    <a:pt x="700" y="991"/>
                  </a:lnTo>
                  <a:lnTo>
                    <a:pt x="702" y="993"/>
                  </a:lnTo>
                  <a:lnTo>
                    <a:pt x="702" y="995"/>
                  </a:lnTo>
                  <a:lnTo>
                    <a:pt x="702" y="997"/>
                  </a:lnTo>
                  <a:lnTo>
                    <a:pt x="698" y="999"/>
                  </a:lnTo>
                  <a:lnTo>
                    <a:pt x="696" y="1001"/>
                  </a:lnTo>
                  <a:lnTo>
                    <a:pt x="694" y="1003"/>
                  </a:lnTo>
                  <a:lnTo>
                    <a:pt x="692" y="1003"/>
                  </a:lnTo>
                  <a:lnTo>
                    <a:pt x="692" y="1005"/>
                  </a:lnTo>
                  <a:lnTo>
                    <a:pt x="688" y="1007"/>
                  </a:lnTo>
                  <a:lnTo>
                    <a:pt x="688" y="1009"/>
                  </a:lnTo>
                  <a:lnTo>
                    <a:pt x="686" y="1009"/>
                  </a:lnTo>
                  <a:lnTo>
                    <a:pt x="684" y="1011"/>
                  </a:lnTo>
                  <a:lnTo>
                    <a:pt x="682" y="1013"/>
                  </a:lnTo>
                  <a:lnTo>
                    <a:pt x="679" y="1015"/>
                  </a:lnTo>
                  <a:lnTo>
                    <a:pt x="677" y="1015"/>
                  </a:lnTo>
                  <a:lnTo>
                    <a:pt x="675" y="1015"/>
                  </a:lnTo>
                  <a:lnTo>
                    <a:pt x="675" y="1017"/>
                  </a:lnTo>
                  <a:lnTo>
                    <a:pt x="673" y="1019"/>
                  </a:lnTo>
                  <a:lnTo>
                    <a:pt x="673" y="1021"/>
                  </a:lnTo>
                  <a:lnTo>
                    <a:pt x="673" y="1023"/>
                  </a:lnTo>
                  <a:lnTo>
                    <a:pt x="673" y="1025"/>
                  </a:lnTo>
                  <a:lnTo>
                    <a:pt x="675" y="1029"/>
                  </a:lnTo>
                  <a:lnTo>
                    <a:pt x="675" y="1031"/>
                  </a:lnTo>
                  <a:lnTo>
                    <a:pt x="675" y="1033"/>
                  </a:lnTo>
                  <a:lnTo>
                    <a:pt x="677" y="1033"/>
                  </a:lnTo>
                  <a:lnTo>
                    <a:pt x="677" y="1035"/>
                  </a:lnTo>
                  <a:lnTo>
                    <a:pt x="677" y="1037"/>
                  </a:lnTo>
                  <a:lnTo>
                    <a:pt x="677" y="1039"/>
                  </a:lnTo>
                  <a:lnTo>
                    <a:pt x="677" y="1041"/>
                  </a:lnTo>
                  <a:lnTo>
                    <a:pt x="677" y="1045"/>
                  </a:lnTo>
                  <a:lnTo>
                    <a:pt x="679" y="1047"/>
                  </a:lnTo>
                  <a:lnTo>
                    <a:pt x="679" y="1049"/>
                  </a:lnTo>
                  <a:lnTo>
                    <a:pt x="675" y="1049"/>
                  </a:lnTo>
                  <a:lnTo>
                    <a:pt x="671" y="1047"/>
                  </a:lnTo>
                  <a:lnTo>
                    <a:pt x="669" y="1045"/>
                  </a:lnTo>
                  <a:lnTo>
                    <a:pt x="667" y="1045"/>
                  </a:lnTo>
                  <a:lnTo>
                    <a:pt x="663" y="1045"/>
                  </a:lnTo>
                  <a:lnTo>
                    <a:pt x="663" y="1043"/>
                  </a:lnTo>
                  <a:lnTo>
                    <a:pt x="661" y="1043"/>
                  </a:lnTo>
                  <a:lnTo>
                    <a:pt x="659" y="1043"/>
                  </a:lnTo>
                  <a:lnTo>
                    <a:pt x="657" y="1041"/>
                  </a:lnTo>
                  <a:lnTo>
                    <a:pt x="653" y="1041"/>
                  </a:lnTo>
                  <a:lnTo>
                    <a:pt x="651" y="1039"/>
                  </a:lnTo>
                  <a:lnTo>
                    <a:pt x="649" y="1039"/>
                  </a:lnTo>
                  <a:lnTo>
                    <a:pt x="647" y="1039"/>
                  </a:lnTo>
                  <a:lnTo>
                    <a:pt x="647" y="1037"/>
                  </a:lnTo>
                  <a:lnTo>
                    <a:pt x="645" y="1035"/>
                  </a:lnTo>
                  <a:lnTo>
                    <a:pt x="645" y="1033"/>
                  </a:lnTo>
                  <a:lnTo>
                    <a:pt x="643" y="1033"/>
                  </a:lnTo>
                  <a:lnTo>
                    <a:pt x="641" y="1033"/>
                  </a:lnTo>
                  <a:lnTo>
                    <a:pt x="639" y="1033"/>
                  </a:lnTo>
                  <a:lnTo>
                    <a:pt x="637" y="1033"/>
                  </a:lnTo>
                  <a:lnTo>
                    <a:pt x="635" y="1033"/>
                  </a:lnTo>
                  <a:lnTo>
                    <a:pt x="635" y="1031"/>
                  </a:lnTo>
                  <a:lnTo>
                    <a:pt x="635" y="1029"/>
                  </a:lnTo>
                  <a:lnTo>
                    <a:pt x="635" y="1027"/>
                  </a:lnTo>
                  <a:lnTo>
                    <a:pt x="633" y="1027"/>
                  </a:lnTo>
                  <a:lnTo>
                    <a:pt x="631" y="1027"/>
                  </a:lnTo>
                  <a:lnTo>
                    <a:pt x="631" y="1029"/>
                  </a:lnTo>
                  <a:lnTo>
                    <a:pt x="629" y="1029"/>
                  </a:lnTo>
                  <a:lnTo>
                    <a:pt x="627" y="1029"/>
                  </a:lnTo>
                  <a:lnTo>
                    <a:pt x="627" y="1027"/>
                  </a:lnTo>
                  <a:lnTo>
                    <a:pt x="625" y="1027"/>
                  </a:lnTo>
                  <a:lnTo>
                    <a:pt x="623" y="1027"/>
                  </a:lnTo>
                  <a:lnTo>
                    <a:pt x="621" y="1027"/>
                  </a:lnTo>
                  <a:lnTo>
                    <a:pt x="619" y="1027"/>
                  </a:lnTo>
                  <a:lnTo>
                    <a:pt x="617" y="1027"/>
                  </a:lnTo>
                  <a:lnTo>
                    <a:pt x="615" y="1027"/>
                  </a:lnTo>
                  <a:lnTo>
                    <a:pt x="615" y="1029"/>
                  </a:lnTo>
                  <a:lnTo>
                    <a:pt x="613" y="1029"/>
                  </a:lnTo>
                  <a:lnTo>
                    <a:pt x="608" y="1027"/>
                  </a:lnTo>
                  <a:lnTo>
                    <a:pt x="604" y="1027"/>
                  </a:lnTo>
                  <a:lnTo>
                    <a:pt x="602" y="1027"/>
                  </a:lnTo>
                  <a:lnTo>
                    <a:pt x="600" y="1027"/>
                  </a:lnTo>
                  <a:lnTo>
                    <a:pt x="598" y="1025"/>
                  </a:lnTo>
                  <a:lnTo>
                    <a:pt x="596" y="1025"/>
                  </a:lnTo>
                  <a:lnTo>
                    <a:pt x="596" y="1027"/>
                  </a:lnTo>
                  <a:lnTo>
                    <a:pt x="596" y="1029"/>
                  </a:lnTo>
                  <a:lnTo>
                    <a:pt x="596" y="1031"/>
                  </a:lnTo>
                  <a:lnTo>
                    <a:pt x="598" y="1033"/>
                  </a:lnTo>
                  <a:lnTo>
                    <a:pt x="598" y="1035"/>
                  </a:lnTo>
                  <a:lnTo>
                    <a:pt x="596" y="1037"/>
                  </a:lnTo>
                  <a:lnTo>
                    <a:pt x="596" y="1039"/>
                  </a:lnTo>
                  <a:lnTo>
                    <a:pt x="596" y="1041"/>
                  </a:lnTo>
                  <a:lnTo>
                    <a:pt x="596" y="1043"/>
                  </a:lnTo>
                  <a:lnTo>
                    <a:pt x="596" y="1045"/>
                  </a:lnTo>
                  <a:lnTo>
                    <a:pt x="596" y="1047"/>
                  </a:lnTo>
                  <a:lnTo>
                    <a:pt x="596" y="1049"/>
                  </a:lnTo>
                  <a:lnTo>
                    <a:pt x="596" y="1051"/>
                  </a:lnTo>
                  <a:lnTo>
                    <a:pt x="596" y="1052"/>
                  </a:lnTo>
                  <a:lnTo>
                    <a:pt x="596" y="1054"/>
                  </a:lnTo>
                  <a:lnTo>
                    <a:pt x="598" y="1058"/>
                  </a:lnTo>
                  <a:lnTo>
                    <a:pt x="598" y="1060"/>
                  </a:lnTo>
                  <a:lnTo>
                    <a:pt x="598" y="1062"/>
                  </a:lnTo>
                  <a:lnTo>
                    <a:pt x="598" y="1064"/>
                  </a:lnTo>
                  <a:lnTo>
                    <a:pt x="598" y="1066"/>
                  </a:lnTo>
                  <a:lnTo>
                    <a:pt x="598" y="1068"/>
                  </a:lnTo>
                  <a:lnTo>
                    <a:pt x="598" y="1070"/>
                  </a:lnTo>
                  <a:lnTo>
                    <a:pt x="600" y="1070"/>
                  </a:lnTo>
                  <a:lnTo>
                    <a:pt x="600" y="1072"/>
                  </a:lnTo>
                  <a:lnTo>
                    <a:pt x="600" y="1074"/>
                  </a:lnTo>
                  <a:lnTo>
                    <a:pt x="600" y="1076"/>
                  </a:lnTo>
                  <a:lnTo>
                    <a:pt x="602" y="1082"/>
                  </a:lnTo>
                  <a:lnTo>
                    <a:pt x="602" y="1084"/>
                  </a:lnTo>
                  <a:lnTo>
                    <a:pt x="604" y="1084"/>
                  </a:lnTo>
                  <a:lnTo>
                    <a:pt x="604" y="1086"/>
                  </a:lnTo>
                  <a:lnTo>
                    <a:pt x="604" y="1088"/>
                  </a:lnTo>
                  <a:lnTo>
                    <a:pt x="604" y="1090"/>
                  </a:lnTo>
                  <a:lnTo>
                    <a:pt x="606" y="1092"/>
                  </a:lnTo>
                  <a:lnTo>
                    <a:pt x="606" y="1094"/>
                  </a:lnTo>
                  <a:lnTo>
                    <a:pt x="606" y="1096"/>
                  </a:lnTo>
                  <a:lnTo>
                    <a:pt x="606" y="1098"/>
                  </a:lnTo>
                  <a:lnTo>
                    <a:pt x="606" y="1100"/>
                  </a:lnTo>
                  <a:lnTo>
                    <a:pt x="606" y="1102"/>
                  </a:lnTo>
                  <a:lnTo>
                    <a:pt x="606" y="1104"/>
                  </a:lnTo>
                  <a:lnTo>
                    <a:pt x="606" y="1106"/>
                  </a:lnTo>
                  <a:lnTo>
                    <a:pt x="606" y="1108"/>
                  </a:lnTo>
                  <a:lnTo>
                    <a:pt x="606" y="1110"/>
                  </a:lnTo>
                  <a:lnTo>
                    <a:pt x="606" y="1112"/>
                  </a:lnTo>
                  <a:lnTo>
                    <a:pt x="606" y="1114"/>
                  </a:lnTo>
                  <a:lnTo>
                    <a:pt x="606" y="1116"/>
                  </a:lnTo>
                  <a:lnTo>
                    <a:pt x="606" y="1118"/>
                  </a:lnTo>
                  <a:lnTo>
                    <a:pt x="604" y="1119"/>
                  </a:lnTo>
                  <a:lnTo>
                    <a:pt x="604" y="1123"/>
                  </a:lnTo>
                  <a:lnTo>
                    <a:pt x="604" y="1125"/>
                  </a:lnTo>
                  <a:lnTo>
                    <a:pt x="604" y="1127"/>
                  </a:lnTo>
                  <a:lnTo>
                    <a:pt x="602" y="1131"/>
                  </a:lnTo>
                  <a:lnTo>
                    <a:pt x="602" y="1133"/>
                  </a:lnTo>
                  <a:lnTo>
                    <a:pt x="600" y="1135"/>
                  </a:lnTo>
                  <a:lnTo>
                    <a:pt x="600" y="1137"/>
                  </a:lnTo>
                  <a:lnTo>
                    <a:pt x="600" y="1139"/>
                  </a:lnTo>
                  <a:lnTo>
                    <a:pt x="600" y="1141"/>
                  </a:lnTo>
                  <a:lnTo>
                    <a:pt x="602" y="1143"/>
                  </a:lnTo>
                  <a:lnTo>
                    <a:pt x="602" y="1145"/>
                  </a:lnTo>
                  <a:lnTo>
                    <a:pt x="604" y="1147"/>
                  </a:lnTo>
                  <a:lnTo>
                    <a:pt x="604" y="1149"/>
                  </a:lnTo>
                  <a:lnTo>
                    <a:pt x="608" y="1145"/>
                  </a:lnTo>
                  <a:lnTo>
                    <a:pt x="610" y="1143"/>
                  </a:lnTo>
                  <a:lnTo>
                    <a:pt x="610" y="1141"/>
                  </a:lnTo>
                  <a:lnTo>
                    <a:pt x="612" y="1141"/>
                  </a:lnTo>
                  <a:lnTo>
                    <a:pt x="613" y="1141"/>
                  </a:lnTo>
                  <a:lnTo>
                    <a:pt x="615" y="1141"/>
                  </a:lnTo>
                  <a:lnTo>
                    <a:pt x="617" y="1141"/>
                  </a:lnTo>
                  <a:lnTo>
                    <a:pt x="617" y="1143"/>
                  </a:lnTo>
                  <a:lnTo>
                    <a:pt x="619" y="1145"/>
                  </a:lnTo>
                  <a:lnTo>
                    <a:pt x="619" y="1147"/>
                  </a:lnTo>
                  <a:lnTo>
                    <a:pt x="619" y="1149"/>
                  </a:lnTo>
                  <a:lnTo>
                    <a:pt x="621" y="1149"/>
                  </a:lnTo>
                  <a:lnTo>
                    <a:pt x="621" y="1151"/>
                  </a:lnTo>
                  <a:lnTo>
                    <a:pt x="621" y="1153"/>
                  </a:lnTo>
                  <a:lnTo>
                    <a:pt x="621" y="1155"/>
                  </a:lnTo>
                  <a:lnTo>
                    <a:pt x="621" y="1157"/>
                  </a:lnTo>
                  <a:lnTo>
                    <a:pt x="623" y="1159"/>
                  </a:lnTo>
                  <a:lnTo>
                    <a:pt x="625" y="1161"/>
                  </a:lnTo>
                  <a:lnTo>
                    <a:pt x="627" y="1161"/>
                  </a:lnTo>
                  <a:lnTo>
                    <a:pt x="627" y="1163"/>
                  </a:lnTo>
                  <a:lnTo>
                    <a:pt x="627" y="1165"/>
                  </a:lnTo>
                  <a:lnTo>
                    <a:pt x="623" y="1167"/>
                  </a:lnTo>
                  <a:lnTo>
                    <a:pt x="621" y="1167"/>
                  </a:lnTo>
                  <a:lnTo>
                    <a:pt x="621" y="1169"/>
                  </a:lnTo>
                  <a:lnTo>
                    <a:pt x="619" y="1169"/>
                  </a:lnTo>
                  <a:lnTo>
                    <a:pt x="617" y="1171"/>
                  </a:lnTo>
                  <a:lnTo>
                    <a:pt x="615" y="1171"/>
                  </a:lnTo>
                  <a:lnTo>
                    <a:pt x="613" y="1171"/>
                  </a:lnTo>
                  <a:lnTo>
                    <a:pt x="613" y="1173"/>
                  </a:lnTo>
                  <a:lnTo>
                    <a:pt x="612" y="1173"/>
                  </a:lnTo>
                  <a:lnTo>
                    <a:pt x="610" y="1175"/>
                  </a:lnTo>
                  <a:lnTo>
                    <a:pt x="608" y="1175"/>
                  </a:lnTo>
                  <a:lnTo>
                    <a:pt x="606" y="1175"/>
                  </a:lnTo>
                  <a:lnTo>
                    <a:pt x="604" y="1175"/>
                  </a:lnTo>
                  <a:lnTo>
                    <a:pt x="604" y="1177"/>
                  </a:lnTo>
                  <a:lnTo>
                    <a:pt x="602" y="1177"/>
                  </a:lnTo>
                  <a:lnTo>
                    <a:pt x="602" y="1179"/>
                  </a:lnTo>
                  <a:lnTo>
                    <a:pt x="600" y="1181"/>
                  </a:lnTo>
                  <a:lnTo>
                    <a:pt x="600" y="1183"/>
                  </a:lnTo>
                  <a:lnTo>
                    <a:pt x="598" y="1183"/>
                  </a:lnTo>
                  <a:lnTo>
                    <a:pt x="596" y="1183"/>
                  </a:lnTo>
                  <a:lnTo>
                    <a:pt x="596" y="1185"/>
                  </a:lnTo>
                  <a:lnTo>
                    <a:pt x="598" y="1186"/>
                  </a:lnTo>
                  <a:lnTo>
                    <a:pt x="598" y="1188"/>
                  </a:lnTo>
                  <a:lnTo>
                    <a:pt x="598" y="1190"/>
                  </a:lnTo>
                  <a:lnTo>
                    <a:pt x="598" y="1192"/>
                  </a:lnTo>
                  <a:lnTo>
                    <a:pt x="596" y="1192"/>
                  </a:lnTo>
                  <a:lnTo>
                    <a:pt x="596" y="1194"/>
                  </a:lnTo>
                  <a:lnTo>
                    <a:pt x="598" y="1194"/>
                  </a:lnTo>
                  <a:lnTo>
                    <a:pt x="598" y="1196"/>
                  </a:lnTo>
                  <a:lnTo>
                    <a:pt x="596" y="1196"/>
                  </a:lnTo>
                  <a:lnTo>
                    <a:pt x="594" y="1196"/>
                  </a:lnTo>
                  <a:lnTo>
                    <a:pt x="596" y="1198"/>
                  </a:lnTo>
                  <a:lnTo>
                    <a:pt x="596" y="1200"/>
                  </a:lnTo>
                  <a:lnTo>
                    <a:pt x="594" y="1200"/>
                  </a:lnTo>
                  <a:lnTo>
                    <a:pt x="594" y="1202"/>
                  </a:lnTo>
                  <a:lnTo>
                    <a:pt x="594" y="1204"/>
                  </a:lnTo>
                  <a:lnTo>
                    <a:pt x="592" y="1204"/>
                  </a:lnTo>
                  <a:lnTo>
                    <a:pt x="590" y="1204"/>
                  </a:lnTo>
                  <a:lnTo>
                    <a:pt x="590" y="1202"/>
                  </a:lnTo>
                  <a:lnTo>
                    <a:pt x="588" y="1202"/>
                  </a:lnTo>
                  <a:lnTo>
                    <a:pt x="588" y="1200"/>
                  </a:lnTo>
                  <a:lnTo>
                    <a:pt x="586" y="1200"/>
                  </a:lnTo>
                  <a:lnTo>
                    <a:pt x="584" y="1202"/>
                  </a:lnTo>
                  <a:lnTo>
                    <a:pt x="584" y="1200"/>
                  </a:lnTo>
                  <a:lnTo>
                    <a:pt x="584" y="1202"/>
                  </a:lnTo>
                  <a:lnTo>
                    <a:pt x="582" y="1202"/>
                  </a:lnTo>
                  <a:lnTo>
                    <a:pt x="582" y="1204"/>
                  </a:lnTo>
                  <a:lnTo>
                    <a:pt x="582" y="1206"/>
                  </a:lnTo>
                  <a:lnTo>
                    <a:pt x="582" y="1208"/>
                  </a:lnTo>
                  <a:lnTo>
                    <a:pt x="582" y="1210"/>
                  </a:lnTo>
                  <a:lnTo>
                    <a:pt x="582" y="1212"/>
                  </a:lnTo>
                  <a:lnTo>
                    <a:pt x="580" y="1212"/>
                  </a:lnTo>
                  <a:lnTo>
                    <a:pt x="578" y="1212"/>
                  </a:lnTo>
                  <a:lnTo>
                    <a:pt x="576" y="1212"/>
                  </a:lnTo>
                  <a:lnTo>
                    <a:pt x="574" y="1210"/>
                  </a:lnTo>
                  <a:lnTo>
                    <a:pt x="574" y="1212"/>
                  </a:lnTo>
                  <a:lnTo>
                    <a:pt x="572" y="1212"/>
                  </a:lnTo>
                  <a:lnTo>
                    <a:pt x="572" y="1210"/>
                  </a:lnTo>
                  <a:lnTo>
                    <a:pt x="570" y="1210"/>
                  </a:lnTo>
                  <a:lnTo>
                    <a:pt x="570" y="1212"/>
                  </a:lnTo>
                  <a:lnTo>
                    <a:pt x="568" y="1212"/>
                  </a:lnTo>
                  <a:lnTo>
                    <a:pt x="566" y="1212"/>
                  </a:lnTo>
                  <a:lnTo>
                    <a:pt x="564" y="1214"/>
                  </a:lnTo>
                  <a:lnTo>
                    <a:pt x="562" y="1212"/>
                  </a:lnTo>
                  <a:lnTo>
                    <a:pt x="562" y="1214"/>
                  </a:lnTo>
                  <a:lnTo>
                    <a:pt x="562" y="1216"/>
                  </a:lnTo>
                  <a:lnTo>
                    <a:pt x="562" y="1218"/>
                  </a:lnTo>
                  <a:lnTo>
                    <a:pt x="560" y="1218"/>
                  </a:lnTo>
                  <a:lnTo>
                    <a:pt x="560" y="1220"/>
                  </a:lnTo>
                  <a:lnTo>
                    <a:pt x="558" y="1220"/>
                  </a:lnTo>
                  <a:lnTo>
                    <a:pt x="556" y="1222"/>
                  </a:lnTo>
                  <a:lnTo>
                    <a:pt x="556" y="1224"/>
                  </a:lnTo>
                  <a:lnTo>
                    <a:pt x="554" y="1224"/>
                  </a:lnTo>
                  <a:lnTo>
                    <a:pt x="552" y="1224"/>
                  </a:lnTo>
                  <a:lnTo>
                    <a:pt x="550" y="1224"/>
                  </a:lnTo>
                  <a:lnTo>
                    <a:pt x="548" y="1226"/>
                  </a:lnTo>
                  <a:lnTo>
                    <a:pt x="550" y="1226"/>
                  </a:lnTo>
                  <a:lnTo>
                    <a:pt x="548" y="1228"/>
                  </a:lnTo>
                  <a:lnTo>
                    <a:pt x="548" y="1230"/>
                  </a:lnTo>
                  <a:lnTo>
                    <a:pt x="548" y="1232"/>
                  </a:lnTo>
                  <a:lnTo>
                    <a:pt x="546" y="1232"/>
                  </a:lnTo>
                  <a:lnTo>
                    <a:pt x="544" y="1232"/>
                  </a:lnTo>
                  <a:lnTo>
                    <a:pt x="543" y="1232"/>
                  </a:lnTo>
                  <a:lnTo>
                    <a:pt x="541" y="1232"/>
                  </a:lnTo>
                  <a:lnTo>
                    <a:pt x="541" y="1234"/>
                  </a:lnTo>
                  <a:lnTo>
                    <a:pt x="541" y="1236"/>
                  </a:lnTo>
                  <a:lnTo>
                    <a:pt x="543" y="1236"/>
                  </a:lnTo>
                  <a:lnTo>
                    <a:pt x="543" y="1238"/>
                  </a:lnTo>
                  <a:lnTo>
                    <a:pt x="541" y="1238"/>
                  </a:lnTo>
                  <a:lnTo>
                    <a:pt x="541" y="1240"/>
                  </a:lnTo>
                  <a:lnTo>
                    <a:pt x="539" y="1240"/>
                  </a:lnTo>
                  <a:lnTo>
                    <a:pt x="539" y="1242"/>
                  </a:lnTo>
                  <a:lnTo>
                    <a:pt x="537" y="1242"/>
                  </a:lnTo>
                  <a:lnTo>
                    <a:pt x="537" y="1244"/>
                  </a:lnTo>
                  <a:lnTo>
                    <a:pt x="535" y="1244"/>
                  </a:lnTo>
                  <a:lnTo>
                    <a:pt x="533" y="1244"/>
                  </a:lnTo>
                  <a:lnTo>
                    <a:pt x="533" y="1246"/>
                  </a:lnTo>
                  <a:lnTo>
                    <a:pt x="533" y="1248"/>
                  </a:lnTo>
                  <a:lnTo>
                    <a:pt x="531" y="1248"/>
                  </a:lnTo>
                  <a:lnTo>
                    <a:pt x="531" y="1246"/>
                  </a:lnTo>
                  <a:lnTo>
                    <a:pt x="529" y="1246"/>
                  </a:lnTo>
                  <a:lnTo>
                    <a:pt x="529" y="1248"/>
                  </a:lnTo>
                  <a:lnTo>
                    <a:pt x="527" y="1248"/>
                  </a:lnTo>
                  <a:lnTo>
                    <a:pt x="527" y="1250"/>
                  </a:lnTo>
                  <a:lnTo>
                    <a:pt x="525" y="1250"/>
                  </a:lnTo>
                  <a:lnTo>
                    <a:pt x="525" y="1252"/>
                  </a:lnTo>
                  <a:lnTo>
                    <a:pt x="523" y="1252"/>
                  </a:lnTo>
                  <a:lnTo>
                    <a:pt x="523" y="1253"/>
                  </a:lnTo>
                  <a:lnTo>
                    <a:pt x="521" y="1253"/>
                  </a:lnTo>
                  <a:lnTo>
                    <a:pt x="519" y="1255"/>
                  </a:lnTo>
                  <a:lnTo>
                    <a:pt x="517" y="1255"/>
                  </a:lnTo>
                  <a:lnTo>
                    <a:pt x="519" y="1255"/>
                  </a:lnTo>
                  <a:lnTo>
                    <a:pt x="519" y="1257"/>
                  </a:lnTo>
                  <a:lnTo>
                    <a:pt x="519" y="1259"/>
                  </a:lnTo>
                  <a:lnTo>
                    <a:pt x="521" y="1259"/>
                  </a:lnTo>
                  <a:lnTo>
                    <a:pt x="523" y="1259"/>
                  </a:lnTo>
                  <a:lnTo>
                    <a:pt x="523" y="1257"/>
                  </a:lnTo>
                  <a:lnTo>
                    <a:pt x="525" y="1257"/>
                  </a:lnTo>
                  <a:lnTo>
                    <a:pt x="527" y="1257"/>
                  </a:lnTo>
                  <a:lnTo>
                    <a:pt x="529" y="1257"/>
                  </a:lnTo>
                  <a:lnTo>
                    <a:pt x="531" y="1257"/>
                  </a:lnTo>
                  <a:lnTo>
                    <a:pt x="533" y="1255"/>
                  </a:lnTo>
                  <a:lnTo>
                    <a:pt x="535" y="1255"/>
                  </a:lnTo>
                  <a:lnTo>
                    <a:pt x="537" y="1255"/>
                  </a:lnTo>
                  <a:lnTo>
                    <a:pt x="539" y="1255"/>
                  </a:lnTo>
                  <a:lnTo>
                    <a:pt x="541" y="1255"/>
                  </a:lnTo>
                  <a:lnTo>
                    <a:pt x="543" y="1255"/>
                  </a:lnTo>
                  <a:lnTo>
                    <a:pt x="544" y="1255"/>
                  </a:lnTo>
                  <a:lnTo>
                    <a:pt x="546" y="1255"/>
                  </a:lnTo>
                  <a:lnTo>
                    <a:pt x="548" y="1255"/>
                  </a:lnTo>
                  <a:lnTo>
                    <a:pt x="550" y="1255"/>
                  </a:lnTo>
                  <a:lnTo>
                    <a:pt x="550" y="1257"/>
                  </a:lnTo>
                  <a:lnTo>
                    <a:pt x="552" y="1257"/>
                  </a:lnTo>
                  <a:lnTo>
                    <a:pt x="554" y="1257"/>
                  </a:lnTo>
                  <a:lnTo>
                    <a:pt x="556" y="1257"/>
                  </a:lnTo>
                  <a:lnTo>
                    <a:pt x="558" y="1257"/>
                  </a:lnTo>
                  <a:lnTo>
                    <a:pt x="560" y="1257"/>
                  </a:lnTo>
                  <a:lnTo>
                    <a:pt x="562" y="1257"/>
                  </a:lnTo>
                  <a:lnTo>
                    <a:pt x="564" y="1257"/>
                  </a:lnTo>
                  <a:lnTo>
                    <a:pt x="564" y="1255"/>
                  </a:lnTo>
                  <a:lnTo>
                    <a:pt x="566" y="1255"/>
                  </a:lnTo>
                  <a:lnTo>
                    <a:pt x="566" y="1257"/>
                  </a:lnTo>
                  <a:lnTo>
                    <a:pt x="568" y="1257"/>
                  </a:lnTo>
                  <a:lnTo>
                    <a:pt x="568" y="1259"/>
                  </a:lnTo>
                  <a:lnTo>
                    <a:pt x="570" y="1259"/>
                  </a:lnTo>
                  <a:lnTo>
                    <a:pt x="570" y="1261"/>
                  </a:lnTo>
                  <a:lnTo>
                    <a:pt x="572" y="1261"/>
                  </a:lnTo>
                  <a:lnTo>
                    <a:pt x="572" y="1263"/>
                  </a:lnTo>
                  <a:lnTo>
                    <a:pt x="574" y="1263"/>
                  </a:lnTo>
                  <a:lnTo>
                    <a:pt x="576" y="1263"/>
                  </a:lnTo>
                  <a:lnTo>
                    <a:pt x="576" y="1265"/>
                  </a:lnTo>
                  <a:lnTo>
                    <a:pt x="576" y="1267"/>
                  </a:lnTo>
                  <a:lnTo>
                    <a:pt x="578" y="1267"/>
                  </a:lnTo>
                  <a:lnTo>
                    <a:pt x="578" y="1269"/>
                  </a:lnTo>
                  <a:lnTo>
                    <a:pt x="580" y="1269"/>
                  </a:lnTo>
                  <a:lnTo>
                    <a:pt x="582" y="1269"/>
                  </a:lnTo>
                  <a:lnTo>
                    <a:pt x="584" y="1269"/>
                  </a:lnTo>
                  <a:lnTo>
                    <a:pt x="584" y="1271"/>
                  </a:lnTo>
                  <a:lnTo>
                    <a:pt x="586" y="1271"/>
                  </a:lnTo>
                  <a:lnTo>
                    <a:pt x="588" y="1271"/>
                  </a:lnTo>
                  <a:lnTo>
                    <a:pt x="588" y="1273"/>
                  </a:lnTo>
                  <a:lnTo>
                    <a:pt x="590" y="1273"/>
                  </a:lnTo>
                  <a:lnTo>
                    <a:pt x="590" y="1275"/>
                  </a:lnTo>
                  <a:lnTo>
                    <a:pt x="592" y="1275"/>
                  </a:lnTo>
                  <a:lnTo>
                    <a:pt x="594" y="1275"/>
                  </a:lnTo>
                  <a:lnTo>
                    <a:pt x="594" y="1277"/>
                  </a:lnTo>
                  <a:lnTo>
                    <a:pt x="596" y="1277"/>
                  </a:lnTo>
                  <a:lnTo>
                    <a:pt x="598" y="1279"/>
                  </a:lnTo>
                  <a:lnTo>
                    <a:pt x="600" y="1279"/>
                  </a:lnTo>
                  <a:lnTo>
                    <a:pt x="600" y="1281"/>
                  </a:lnTo>
                  <a:lnTo>
                    <a:pt x="602" y="1281"/>
                  </a:lnTo>
                  <a:lnTo>
                    <a:pt x="604" y="1281"/>
                  </a:lnTo>
                  <a:lnTo>
                    <a:pt x="606" y="1281"/>
                  </a:lnTo>
                  <a:lnTo>
                    <a:pt x="606" y="1283"/>
                  </a:lnTo>
                  <a:lnTo>
                    <a:pt x="608" y="1283"/>
                  </a:lnTo>
                  <a:lnTo>
                    <a:pt x="608" y="1285"/>
                  </a:lnTo>
                  <a:lnTo>
                    <a:pt x="606" y="1285"/>
                  </a:lnTo>
                  <a:lnTo>
                    <a:pt x="606" y="1289"/>
                  </a:lnTo>
                  <a:lnTo>
                    <a:pt x="604" y="1291"/>
                  </a:lnTo>
                  <a:lnTo>
                    <a:pt x="606" y="1291"/>
                  </a:lnTo>
                  <a:lnTo>
                    <a:pt x="606" y="1293"/>
                  </a:lnTo>
                  <a:lnTo>
                    <a:pt x="610" y="1293"/>
                  </a:lnTo>
                  <a:lnTo>
                    <a:pt x="612" y="1295"/>
                  </a:lnTo>
                  <a:lnTo>
                    <a:pt x="613" y="1295"/>
                  </a:lnTo>
                  <a:lnTo>
                    <a:pt x="613" y="1297"/>
                  </a:lnTo>
                  <a:lnTo>
                    <a:pt x="615" y="1297"/>
                  </a:lnTo>
                  <a:lnTo>
                    <a:pt x="617" y="1297"/>
                  </a:lnTo>
                  <a:lnTo>
                    <a:pt x="619" y="1297"/>
                  </a:lnTo>
                  <a:lnTo>
                    <a:pt x="619" y="1295"/>
                  </a:lnTo>
                  <a:lnTo>
                    <a:pt x="619" y="1293"/>
                  </a:lnTo>
                  <a:lnTo>
                    <a:pt x="621" y="1293"/>
                  </a:lnTo>
                  <a:lnTo>
                    <a:pt x="623" y="1291"/>
                  </a:lnTo>
                  <a:lnTo>
                    <a:pt x="625" y="1291"/>
                  </a:lnTo>
                  <a:lnTo>
                    <a:pt x="627" y="1293"/>
                  </a:lnTo>
                  <a:lnTo>
                    <a:pt x="629" y="1293"/>
                  </a:lnTo>
                  <a:lnTo>
                    <a:pt x="629" y="1295"/>
                  </a:lnTo>
                  <a:lnTo>
                    <a:pt x="631" y="1295"/>
                  </a:lnTo>
                  <a:lnTo>
                    <a:pt x="633" y="1295"/>
                  </a:lnTo>
                  <a:lnTo>
                    <a:pt x="633" y="1297"/>
                  </a:lnTo>
                  <a:lnTo>
                    <a:pt x="635" y="1297"/>
                  </a:lnTo>
                  <a:lnTo>
                    <a:pt x="633" y="1295"/>
                  </a:lnTo>
                  <a:lnTo>
                    <a:pt x="635" y="1295"/>
                  </a:lnTo>
                  <a:lnTo>
                    <a:pt x="637" y="1295"/>
                  </a:lnTo>
                  <a:lnTo>
                    <a:pt x="637" y="1297"/>
                  </a:lnTo>
                  <a:lnTo>
                    <a:pt x="639" y="1297"/>
                  </a:lnTo>
                  <a:lnTo>
                    <a:pt x="641" y="1297"/>
                  </a:lnTo>
                  <a:lnTo>
                    <a:pt x="643" y="1297"/>
                  </a:lnTo>
                  <a:lnTo>
                    <a:pt x="643" y="1295"/>
                  </a:lnTo>
                  <a:lnTo>
                    <a:pt x="645" y="1295"/>
                  </a:lnTo>
                  <a:lnTo>
                    <a:pt x="647" y="1297"/>
                  </a:lnTo>
                  <a:lnTo>
                    <a:pt x="649" y="1297"/>
                  </a:lnTo>
                  <a:lnTo>
                    <a:pt x="649" y="1299"/>
                  </a:lnTo>
                  <a:lnTo>
                    <a:pt x="651" y="1299"/>
                  </a:lnTo>
                  <a:lnTo>
                    <a:pt x="651" y="1301"/>
                  </a:lnTo>
                  <a:lnTo>
                    <a:pt x="653" y="1299"/>
                  </a:lnTo>
                  <a:lnTo>
                    <a:pt x="655" y="1299"/>
                  </a:lnTo>
                  <a:lnTo>
                    <a:pt x="655" y="1297"/>
                  </a:lnTo>
                  <a:lnTo>
                    <a:pt x="655" y="1295"/>
                  </a:lnTo>
                  <a:lnTo>
                    <a:pt x="657" y="1295"/>
                  </a:lnTo>
                  <a:lnTo>
                    <a:pt x="659" y="1293"/>
                  </a:lnTo>
                  <a:lnTo>
                    <a:pt x="659" y="1295"/>
                  </a:lnTo>
                  <a:lnTo>
                    <a:pt x="661" y="1295"/>
                  </a:lnTo>
                  <a:lnTo>
                    <a:pt x="663" y="1295"/>
                  </a:lnTo>
                  <a:lnTo>
                    <a:pt x="665" y="1295"/>
                  </a:lnTo>
                  <a:lnTo>
                    <a:pt x="667" y="1295"/>
                  </a:lnTo>
                  <a:lnTo>
                    <a:pt x="669" y="1295"/>
                  </a:lnTo>
                  <a:lnTo>
                    <a:pt x="669" y="1297"/>
                  </a:lnTo>
                  <a:lnTo>
                    <a:pt x="669" y="1299"/>
                  </a:lnTo>
                  <a:lnTo>
                    <a:pt x="669" y="1301"/>
                  </a:lnTo>
                  <a:lnTo>
                    <a:pt x="669" y="1303"/>
                  </a:lnTo>
                  <a:lnTo>
                    <a:pt x="667" y="1305"/>
                  </a:lnTo>
                  <a:lnTo>
                    <a:pt x="669" y="1305"/>
                  </a:lnTo>
                  <a:lnTo>
                    <a:pt x="671" y="1307"/>
                  </a:lnTo>
                  <a:lnTo>
                    <a:pt x="671" y="1309"/>
                  </a:lnTo>
                  <a:lnTo>
                    <a:pt x="673" y="1309"/>
                  </a:lnTo>
                  <a:lnTo>
                    <a:pt x="675" y="1309"/>
                  </a:lnTo>
                  <a:lnTo>
                    <a:pt x="675" y="1311"/>
                  </a:lnTo>
                  <a:lnTo>
                    <a:pt x="677" y="1311"/>
                  </a:lnTo>
                  <a:lnTo>
                    <a:pt x="675" y="1311"/>
                  </a:lnTo>
                  <a:lnTo>
                    <a:pt x="677" y="1313"/>
                  </a:lnTo>
                  <a:lnTo>
                    <a:pt x="677" y="1315"/>
                  </a:lnTo>
                  <a:lnTo>
                    <a:pt x="679" y="1315"/>
                  </a:lnTo>
                  <a:lnTo>
                    <a:pt x="679" y="1317"/>
                  </a:lnTo>
                  <a:lnTo>
                    <a:pt x="679" y="1319"/>
                  </a:lnTo>
                  <a:lnTo>
                    <a:pt x="677" y="1319"/>
                  </a:lnTo>
                  <a:lnTo>
                    <a:pt x="677" y="1320"/>
                  </a:lnTo>
                  <a:lnTo>
                    <a:pt x="679" y="1320"/>
                  </a:lnTo>
                  <a:lnTo>
                    <a:pt x="679" y="1322"/>
                  </a:lnTo>
                  <a:lnTo>
                    <a:pt x="677" y="1322"/>
                  </a:lnTo>
                  <a:lnTo>
                    <a:pt x="677" y="1324"/>
                  </a:lnTo>
                  <a:lnTo>
                    <a:pt x="675" y="1324"/>
                  </a:lnTo>
                  <a:lnTo>
                    <a:pt x="675" y="1322"/>
                  </a:lnTo>
                  <a:lnTo>
                    <a:pt x="673" y="1322"/>
                  </a:lnTo>
                  <a:lnTo>
                    <a:pt x="671" y="1320"/>
                  </a:lnTo>
                  <a:lnTo>
                    <a:pt x="669" y="1320"/>
                  </a:lnTo>
                  <a:lnTo>
                    <a:pt x="667" y="1319"/>
                  </a:lnTo>
                  <a:lnTo>
                    <a:pt x="667" y="1320"/>
                  </a:lnTo>
                  <a:lnTo>
                    <a:pt x="667" y="1322"/>
                  </a:lnTo>
                  <a:lnTo>
                    <a:pt x="669" y="1322"/>
                  </a:lnTo>
                  <a:lnTo>
                    <a:pt x="669" y="1324"/>
                  </a:lnTo>
                  <a:lnTo>
                    <a:pt x="669" y="1326"/>
                  </a:lnTo>
                  <a:lnTo>
                    <a:pt x="667" y="1326"/>
                  </a:lnTo>
                  <a:lnTo>
                    <a:pt x="669" y="1326"/>
                  </a:lnTo>
                  <a:lnTo>
                    <a:pt x="669" y="1328"/>
                  </a:lnTo>
                  <a:lnTo>
                    <a:pt x="667" y="1328"/>
                  </a:lnTo>
                  <a:lnTo>
                    <a:pt x="667" y="1330"/>
                  </a:lnTo>
                  <a:lnTo>
                    <a:pt x="667" y="1332"/>
                  </a:lnTo>
                  <a:lnTo>
                    <a:pt x="667" y="1334"/>
                  </a:lnTo>
                  <a:lnTo>
                    <a:pt x="665" y="1334"/>
                  </a:lnTo>
                  <a:lnTo>
                    <a:pt x="665" y="1336"/>
                  </a:lnTo>
                  <a:lnTo>
                    <a:pt x="665" y="1338"/>
                  </a:lnTo>
                  <a:lnTo>
                    <a:pt x="667" y="1338"/>
                  </a:lnTo>
                  <a:lnTo>
                    <a:pt x="669" y="1340"/>
                  </a:lnTo>
                  <a:lnTo>
                    <a:pt x="669" y="1342"/>
                  </a:lnTo>
                  <a:lnTo>
                    <a:pt x="669" y="1344"/>
                  </a:lnTo>
                  <a:lnTo>
                    <a:pt x="669" y="1346"/>
                  </a:lnTo>
                  <a:lnTo>
                    <a:pt x="667" y="1346"/>
                  </a:lnTo>
                  <a:lnTo>
                    <a:pt x="669" y="1346"/>
                  </a:lnTo>
                  <a:lnTo>
                    <a:pt x="669" y="1348"/>
                  </a:lnTo>
                  <a:lnTo>
                    <a:pt x="669" y="1350"/>
                  </a:lnTo>
                  <a:lnTo>
                    <a:pt x="669" y="1352"/>
                  </a:lnTo>
                  <a:lnTo>
                    <a:pt x="667" y="1352"/>
                  </a:lnTo>
                  <a:lnTo>
                    <a:pt x="667" y="1354"/>
                  </a:lnTo>
                  <a:lnTo>
                    <a:pt x="669" y="1356"/>
                  </a:lnTo>
                  <a:lnTo>
                    <a:pt x="669" y="1360"/>
                  </a:lnTo>
                  <a:lnTo>
                    <a:pt x="669" y="1362"/>
                  </a:lnTo>
                  <a:lnTo>
                    <a:pt x="671" y="1362"/>
                  </a:lnTo>
                  <a:lnTo>
                    <a:pt x="671" y="1364"/>
                  </a:lnTo>
                  <a:lnTo>
                    <a:pt x="671" y="1366"/>
                  </a:lnTo>
                  <a:lnTo>
                    <a:pt x="669" y="1366"/>
                  </a:lnTo>
                  <a:lnTo>
                    <a:pt x="667" y="1368"/>
                  </a:lnTo>
                  <a:lnTo>
                    <a:pt x="665" y="1370"/>
                  </a:lnTo>
                  <a:lnTo>
                    <a:pt x="667" y="1370"/>
                  </a:lnTo>
                  <a:lnTo>
                    <a:pt x="667" y="1372"/>
                  </a:lnTo>
                  <a:lnTo>
                    <a:pt x="665" y="1374"/>
                  </a:lnTo>
                  <a:lnTo>
                    <a:pt x="665" y="1376"/>
                  </a:lnTo>
                  <a:lnTo>
                    <a:pt x="667" y="1376"/>
                  </a:lnTo>
                  <a:lnTo>
                    <a:pt x="665" y="1376"/>
                  </a:lnTo>
                  <a:lnTo>
                    <a:pt x="665" y="1378"/>
                  </a:lnTo>
                  <a:lnTo>
                    <a:pt x="665" y="1380"/>
                  </a:lnTo>
                  <a:lnTo>
                    <a:pt x="667" y="1380"/>
                  </a:lnTo>
                  <a:lnTo>
                    <a:pt x="669" y="1380"/>
                  </a:lnTo>
                  <a:lnTo>
                    <a:pt x="669" y="1382"/>
                  </a:lnTo>
                  <a:lnTo>
                    <a:pt x="669" y="1384"/>
                  </a:lnTo>
                  <a:lnTo>
                    <a:pt x="669" y="1386"/>
                  </a:lnTo>
                  <a:lnTo>
                    <a:pt x="671" y="1386"/>
                  </a:lnTo>
                  <a:lnTo>
                    <a:pt x="671" y="1388"/>
                  </a:lnTo>
                  <a:lnTo>
                    <a:pt x="673" y="1388"/>
                  </a:lnTo>
                  <a:lnTo>
                    <a:pt x="671" y="1389"/>
                  </a:lnTo>
                  <a:lnTo>
                    <a:pt x="673" y="1389"/>
                  </a:lnTo>
                  <a:lnTo>
                    <a:pt x="673" y="1391"/>
                  </a:lnTo>
                  <a:lnTo>
                    <a:pt x="673" y="1393"/>
                  </a:lnTo>
                  <a:lnTo>
                    <a:pt x="675" y="1393"/>
                  </a:lnTo>
                  <a:lnTo>
                    <a:pt x="675" y="1395"/>
                  </a:lnTo>
                  <a:lnTo>
                    <a:pt x="673" y="1395"/>
                  </a:lnTo>
                  <a:lnTo>
                    <a:pt x="673" y="1397"/>
                  </a:lnTo>
                  <a:lnTo>
                    <a:pt x="671" y="1397"/>
                  </a:lnTo>
                  <a:lnTo>
                    <a:pt x="671" y="1399"/>
                  </a:lnTo>
                  <a:lnTo>
                    <a:pt x="671" y="1401"/>
                  </a:lnTo>
                  <a:lnTo>
                    <a:pt x="673" y="1401"/>
                  </a:lnTo>
                  <a:lnTo>
                    <a:pt x="673" y="1403"/>
                  </a:lnTo>
                  <a:lnTo>
                    <a:pt x="673" y="1405"/>
                  </a:lnTo>
                  <a:lnTo>
                    <a:pt x="673" y="1407"/>
                  </a:lnTo>
                  <a:lnTo>
                    <a:pt x="675" y="1407"/>
                  </a:lnTo>
                  <a:lnTo>
                    <a:pt x="675" y="1405"/>
                  </a:lnTo>
                  <a:lnTo>
                    <a:pt x="677" y="1405"/>
                  </a:lnTo>
                  <a:lnTo>
                    <a:pt x="679" y="1405"/>
                  </a:lnTo>
                  <a:lnTo>
                    <a:pt x="679" y="1407"/>
                  </a:lnTo>
                  <a:lnTo>
                    <a:pt x="679" y="1409"/>
                  </a:lnTo>
                  <a:lnTo>
                    <a:pt x="681" y="1409"/>
                  </a:lnTo>
                  <a:lnTo>
                    <a:pt x="682" y="1409"/>
                  </a:lnTo>
                  <a:lnTo>
                    <a:pt x="682" y="1411"/>
                  </a:lnTo>
                  <a:lnTo>
                    <a:pt x="682" y="1413"/>
                  </a:lnTo>
                  <a:lnTo>
                    <a:pt x="682" y="1415"/>
                  </a:lnTo>
                  <a:lnTo>
                    <a:pt x="682" y="1413"/>
                  </a:lnTo>
                  <a:lnTo>
                    <a:pt x="684" y="1413"/>
                  </a:lnTo>
                  <a:lnTo>
                    <a:pt x="684" y="1415"/>
                  </a:lnTo>
                  <a:lnTo>
                    <a:pt x="682" y="1415"/>
                  </a:lnTo>
                  <a:lnTo>
                    <a:pt x="682" y="1417"/>
                  </a:lnTo>
                  <a:lnTo>
                    <a:pt x="684" y="1417"/>
                  </a:lnTo>
                  <a:lnTo>
                    <a:pt x="682" y="1419"/>
                  </a:lnTo>
                  <a:lnTo>
                    <a:pt x="682" y="1421"/>
                  </a:lnTo>
                  <a:lnTo>
                    <a:pt x="684" y="1421"/>
                  </a:lnTo>
                  <a:lnTo>
                    <a:pt x="684" y="1419"/>
                  </a:lnTo>
                  <a:lnTo>
                    <a:pt x="686" y="1419"/>
                  </a:lnTo>
                  <a:lnTo>
                    <a:pt x="686" y="1421"/>
                  </a:lnTo>
                  <a:lnTo>
                    <a:pt x="684" y="1421"/>
                  </a:lnTo>
                  <a:lnTo>
                    <a:pt x="684" y="1423"/>
                  </a:lnTo>
                  <a:lnTo>
                    <a:pt x="684" y="1425"/>
                  </a:lnTo>
                  <a:lnTo>
                    <a:pt x="686" y="1425"/>
                  </a:lnTo>
                  <a:lnTo>
                    <a:pt x="688" y="1425"/>
                  </a:lnTo>
                  <a:lnTo>
                    <a:pt x="688" y="1427"/>
                  </a:lnTo>
                  <a:lnTo>
                    <a:pt x="688" y="1429"/>
                  </a:lnTo>
                  <a:lnTo>
                    <a:pt x="688" y="1431"/>
                  </a:lnTo>
                  <a:lnTo>
                    <a:pt x="688" y="1433"/>
                  </a:lnTo>
                  <a:lnTo>
                    <a:pt x="686" y="1433"/>
                  </a:lnTo>
                  <a:lnTo>
                    <a:pt x="688" y="1433"/>
                  </a:lnTo>
                  <a:lnTo>
                    <a:pt x="688" y="1435"/>
                  </a:lnTo>
                  <a:lnTo>
                    <a:pt x="690" y="1435"/>
                  </a:lnTo>
                  <a:lnTo>
                    <a:pt x="690" y="1437"/>
                  </a:lnTo>
                  <a:lnTo>
                    <a:pt x="692" y="1437"/>
                  </a:lnTo>
                  <a:lnTo>
                    <a:pt x="692" y="1439"/>
                  </a:lnTo>
                  <a:lnTo>
                    <a:pt x="690" y="1439"/>
                  </a:lnTo>
                  <a:lnTo>
                    <a:pt x="690" y="1441"/>
                  </a:lnTo>
                  <a:lnTo>
                    <a:pt x="690" y="1443"/>
                  </a:lnTo>
                  <a:lnTo>
                    <a:pt x="692" y="1443"/>
                  </a:lnTo>
                  <a:lnTo>
                    <a:pt x="694" y="1443"/>
                  </a:lnTo>
                  <a:lnTo>
                    <a:pt x="694" y="1445"/>
                  </a:lnTo>
                  <a:lnTo>
                    <a:pt x="692" y="1445"/>
                  </a:lnTo>
                  <a:lnTo>
                    <a:pt x="690" y="1445"/>
                  </a:lnTo>
                  <a:lnTo>
                    <a:pt x="692" y="1445"/>
                  </a:lnTo>
                  <a:lnTo>
                    <a:pt x="692" y="1447"/>
                  </a:lnTo>
                  <a:lnTo>
                    <a:pt x="694" y="1447"/>
                  </a:lnTo>
                  <a:lnTo>
                    <a:pt x="694" y="1449"/>
                  </a:lnTo>
                  <a:lnTo>
                    <a:pt x="696" y="1449"/>
                  </a:lnTo>
                  <a:lnTo>
                    <a:pt x="696" y="1447"/>
                  </a:lnTo>
                  <a:lnTo>
                    <a:pt x="698" y="1447"/>
                  </a:lnTo>
                  <a:lnTo>
                    <a:pt x="698" y="1449"/>
                  </a:lnTo>
                  <a:lnTo>
                    <a:pt x="698" y="1451"/>
                  </a:lnTo>
                  <a:lnTo>
                    <a:pt x="696" y="1451"/>
                  </a:lnTo>
                  <a:lnTo>
                    <a:pt x="696" y="1453"/>
                  </a:lnTo>
                  <a:lnTo>
                    <a:pt x="696" y="1455"/>
                  </a:lnTo>
                  <a:lnTo>
                    <a:pt x="696" y="1456"/>
                  </a:lnTo>
                  <a:lnTo>
                    <a:pt x="698" y="1456"/>
                  </a:lnTo>
                  <a:lnTo>
                    <a:pt x="700" y="1456"/>
                  </a:lnTo>
                  <a:lnTo>
                    <a:pt x="698" y="1458"/>
                  </a:lnTo>
                  <a:lnTo>
                    <a:pt x="698" y="1460"/>
                  </a:lnTo>
                  <a:lnTo>
                    <a:pt x="698" y="1462"/>
                  </a:lnTo>
                  <a:lnTo>
                    <a:pt x="698" y="1464"/>
                  </a:lnTo>
                  <a:lnTo>
                    <a:pt x="696" y="1464"/>
                  </a:lnTo>
                  <a:lnTo>
                    <a:pt x="696" y="1466"/>
                  </a:lnTo>
                  <a:lnTo>
                    <a:pt x="694" y="1466"/>
                  </a:lnTo>
                  <a:lnTo>
                    <a:pt x="692" y="1466"/>
                  </a:lnTo>
                  <a:lnTo>
                    <a:pt x="690" y="1466"/>
                  </a:lnTo>
                  <a:lnTo>
                    <a:pt x="690" y="1464"/>
                  </a:lnTo>
                  <a:lnTo>
                    <a:pt x="692" y="1464"/>
                  </a:lnTo>
                  <a:lnTo>
                    <a:pt x="692" y="1462"/>
                  </a:lnTo>
                  <a:lnTo>
                    <a:pt x="694" y="1460"/>
                  </a:lnTo>
                  <a:lnTo>
                    <a:pt x="694" y="1458"/>
                  </a:lnTo>
                  <a:lnTo>
                    <a:pt x="692" y="1458"/>
                  </a:lnTo>
                  <a:lnTo>
                    <a:pt x="690" y="1458"/>
                  </a:lnTo>
                  <a:lnTo>
                    <a:pt x="690" y="1460"/>
                  </a:lnTo>
                  <a:lnTo>
                    <a:pt x="688" y="1460"/>
                  </a:lnTo>
                  <a:lnTo>
                    <a:pt x="688" y="1462"/>
                  </a:lnTo>
                  <a:lnTo>
                    <a:pt x="688" y="1464"/>
                  </a:lnTo>
                  <a:lnTo>
                    <a:pt x="688" y="1466"/>
                  </a:lnTo>
                  <a:lnTo>
                    <a:pt x="686" y="1466"/>
                  </a:lnTo>
                  <a:lnTo>
                    <a:pt x="686" y="1468"/>
                  </a:lnTo>
                  <a:lnTo>
                    <a:pt x="684" y="1468"/>
                  </a:lnTo>
                  <a:lnTo>
                    <a:pt x="684" y="1470"/>
                  </a:lnTo>
                  <a:lnTo>
                    <a:pt x="682" y="1468"/>
                  </a:lnTo>
                  <a:lnTo>
                    <a:pt x="682" y="1466"/>
                  </a:lnTo>
                  <a:lnTo>
                    <a:pt x="681" y="1466"/>
                  </a:lnTo>
                  <a:lnTo>
                    <a:pt x="681" y="1464"/>
                  </a:lnTo>
                  <a:lnTo>
                    <a:pt x="679" y="1464"/>
                  </a:lnTo>
                  <a:lnTo>
                    <a:pt x="679" y="1462"/>
                  </a:lnTo>
                  <a:lnTo>
                    <a:pt x="677" y="1462"/>
                  </a:lnTo>
                  <a:lnTo>
                    <a:pt x="675" y="1462"/>
                  </a:lnTo>
                  <a:lnTo>
                    <a:pt x="675" y="1464"/>
                  </a:lnTo>
                  <a:lnTo>
                    <a:pt x="673" y="1464"/>
                  </a:lnTo>
                  <a:lnTo>
                    <a:pt x="673" y="1466"/>
                  </a:lnTo>
                  <a:lnTo>
                    <a:pt x="673" y="1468"/>
                  </a:lnTo>
                  <a:lnTo>
                    <a:pt x="673" y="1470"/>
                  </a:lnTo>
                  <a:lnTo>
                    <a:pt x="671" y="1470"/>
                  </a:lnTo>
                  <a:lnTo>
                    <a:pt x="671" y="1472"/>
                  </a:lnTo>
                  <a:lnTo>
                    <a:pt x="669" y="1472"/>
                  </a:lnTo>
                  <a:lnTo>
                    <a:pt x="669" y="1470"/>
                  </a:lnTo>
                  <a:lnTo>
                    <a:pt x="669" y="1468"/>
                  </a:lnTo>
                  <a:lnTo>
                    <a:pt x="667" y="1468"/>
                  </a:lnTo>
                  <a:lnTo>
                    <a:pt x="665" y="1468"/>
                  </a:lnTo>
                  <a:lnTo>
                    <a:pt x="663" y="1468"/>
                  </a:lnTo>
                  <a:lnTo>
                    <a:pt x="663" y="1470"/>
                  </a:lnTo>
                  <a:lnTo>
                    <a:pt x="665" y="1470"/>
                  </a:lnTo>
                  <a:lnTo>
                    <a:pt x="665" y="1472"/>
                  </a:lnTo>
                  <a:lnTo>
                    <a:pt x="665" y="1474"/>
                  </a:lnTo>
                  <a:lnTo>
                    <a:pt x="663" y="1474"/>
                  </a:lnTo>
                  <a:lnTo>
                    <a:pt x="661" y="1476"/>
                  </a:lnTo>
                  <a:lnTo>
                    <a:pt x="659" y="1476"/>
                  </a:lnTo>
                  <a:lnTo>
                    <a:pt x="659" y="1478"/>
                  </a:lnTo>
                  <a:lnTo>
                    <a:pt x="659" y="1480"/>
                  </a:lnTo>
                  <a:lnTo>
                    <a:pt x="659" y="1482"/>
                  </a:lnTo>
                  <a:lnTo>
                    <a:pt x="657" y="1482"/>
                  </a:lnTo>
                  <a:lnTo>
                    <a:pt x="657" y="1484"/>
                  </a:lnTo>
                  <a:lnTo>
                    <a:pt x="657" y="1486"/>
                  </a:lnTo>
                  <a:lnTo>
                    <a:pt x="655" y="1486"/>
                  </a:lnTo>
                  <a:lnTo>
                    <a:pt x="655" y="1488"/>
                  </a:lnTo>
                  <a:lnTo>
                    <a:pt x="655" y="1490"/>
                  </a:lnTo>
                  <a:lnTo>
                    <a:pt x="653" y="1490"/>
                  </a:lnTo>
                  <a:lnTo>
                    <a:pt x="653" y="1488"/>
                  </a:lnTo>
                  <a:lnTo>
                    <a:pt x="651" y="1488"/>
                  </a:lnTo>
                  <a:lnTo>
                    <a:pt x="651" y="1486"/>
                  </a:lnTo>
                  <a:lnTo>
                    <a:pt x="651" y="1488"/>
                  </a:lnTo>
                  <a:lnTo>
                    <a:pt x="649" y="1488"/>
                  </a:lnTo>
                  <a:lnTo>
                    <a:pt x="647" y="1488"/>
                  </a:lnTo>
                  <a:lnTo>
                    <a:pt x="647" y="1486"/>
                  </a:lnTo>
                  <a:lnTo>
                    <a:pt x="645" y="1486"/>
                  </a:lnTo>
                  <a:lnTo>
                    <a:pt x="643" y="1486"/>
                  </a:lnTo>
                  <a:lnTo>
                    <a:pt x="641" y="1486"/>
                  </a:lnTo>
                  <a:lnTo>
                    <a:pt x="641" y="1484"/>
                  </a:lnTo>
                  <a:lnTo>
                    <a:pt x="639" y="1484"/>
                  </a:lnTo>
                  <a:lnTo>
                    <a:pt x="637" y="1484"/>
                  </a:lnTo>
                  <a:lnTo>
                    <a:pt x="635" y="1484"/>
                  </a:lnTo>
                  <a:lnTo>
                    <a:pt x="635" y="1486"/>
                  </a:lnTo>
                  <a:lnTo>
                    <a:pt x="635" y="1488"/>
                  </a:lnTo>
                  <a:lnTo>
                    <a:pt x="637" y="1488"/>
                  </a:lnTo>
                  <a:lnTo>
                    <a:pt x="637" y="1490"/>
                  </a:lnTo>
                  <a:lnTo>
                    <a:pt x="635" y="1490"/>
                  </a:lnTo>
                  <a:lnTo>
                    <a:pt x="635" y="1492"/>
                  </a:lnTo>
                  <a:lnTo>
                    <a:pt x="637" y="1492"/>
                  </a:lnTo>
                  <a:lnTo>
                    <a:pt x="637" y="1494"/>
                  </a:lnTo>
                  <a:lnTo>
                    <a:pt x="637" y="1496"/>
                  </a:lnTo>
                  <a:lnTo>
                    <a:pt x="637" y="1498"/>
                  </a:lnTo>
                  <a:lnTo>
                    <a:pt x="637" y="1500"/>
                  </a:lnTo>
                  <a:lnTo>
                    <a:pt x="635" y="1500"/>
                  </a:lnTo>
                  <a:lnTo>
                    <a:pt x="635" y="1502"/>
                  </a:lnTo>
                  <a:lnTo>
                    <a:pt x="637" y="1504"/>
                  </a:lnTo>
                  <a:lnTo>
                    <a:pt x="639" y="1504"/>
                  </a:lnTo>
                  <a:lnTo>
                    <a:pt x="641" y="1504"/>
                  </a:lnTo>
                  <a:lnTo>
                    <a:pt x="641" y="1506"/>
                  </a:lnTo>
                  <a:lnTo>
                    <a:pt x="643" y="1506"/>
                  </a:lnTo>
                  <a:lnTo>
                    <a:pt x="643" y="1508"/>
                  </a:lnTo>
                  <a:lnTo>
                    <a:pt x="645" y="1510"/>
                  </a:lnTo>
                  <a:lnTo>
                    <a:pt x="645" y="1512"/>
                  </a:lnTo>
                  <a:lnTo>
                    <a:pt x="643" y="1512"/>
                  </a:lnTo>
                  <a:lnTo>
                    <a:pt x="643" y="1510"/>
                  </a:lnTo>
                  <a:lnTo>
                    <a:pt x="641" y="1510"/>
                  </a:lnTo>
                  <a:lnTo>
                    <a:pt x="641" y="1512"/>
                  </a:lnTo>
                  <a:lnTo>
                    <a:pt x="639" y="1512"/>
                  </a:lnTo>
                  <a:lnTo>
                    <a:pt x="639" y="1514"/>
                  </a:lnTo>
                  <a:lnTo>
                    <a:pt x="639" y="1516"/>
                  </a:lnTo>
                  <a:lnTo>
                    <a:pt x="639" y="1518"/>
                  </a:lnTo>
                  <a:lnTo>
                    <a:pt x="639" y="1520"/>
                  </a:lnTo>
                  <a:lnTo>
                    <a:pt x="637" y="1520"/>
                  </a:lnTo>
                  <a:lnTo>
                    <a:pt x="637" y="1522"/>
                  </a:lnTo>
                  <a:lnTo>
                    <a:pt x="637" y="1523"/>
                  </a:lnTo>
                  <a:lnTo>
                    <a:pt x="635" y="1523"/>
                  </a:lnTo>
                  <a:lnTo>
                    <a:pt x="633" y="1523"/>
                  </a:lnTo>
                  <a:lnTo>
                    <a:pt x="633" y="1525"/>
                  </a:lnTo>
                  <a:lnTo>
                    <a:pt x="631" y="1525"/>
                  </a:lnTo>
                  <a:lnTo>
                    <a:pt x="629" y="1525"/>
                  </a:lnTo>
                  <a:lnTo>
                    <a:pt x="627" y="1525"/>
                  </a:lnTo>
                  <a:lnTo>
                    <a:pt x="625" y="1527"/>
                  </a:lnTo>
                  <a:lnTo>
                    <a:pt x="623" y="1527"/>
                  </a:lnTo>
                  <a:lnTo>
                    <a:pt x="621" y="1527"/>
                  </a:lnTo>
                  <a:lnTo>
                    <a:pt x="621" y="1529"/>
                  </a:lnTo>
                  <a:lnTo>
                    <a:pt x="619" y="1529"/>
                  </a:lnTo>
                  <a:lnTo>
                    <a:pt x="619" y="1531"/>
                  </a:lnTo>
                  <a:lnTo>
                    <a:pt x="617" y="1531"/>
                  </a:lnTo>
                  <a:lnTo>
                    <a:pt x="617" y="1533"/>
                  </a:lnTo>
                  <a:lnTo>
                    <a:pt x="615" y="1533"/>
                  </a:lnTo>
                  <a:lnTo>
                    <a:pt x="615" y="1535"/>
                  </a:lnTo>
                  <a:lnTo>
                    <a:pt x="613" y="1535"/>
                  </a:lnTo>
                  <a:lnTo>
                    <a:pt x="613" y="1537"/>
                  </a:lnTo>
                  <a:lnTo>
                    <a:pt x="612" y="1537"/>
                  </a:lnTo>
                  <a:lnTo>
                    <a:pt x="610" y="1537"/>
                  </a:lnTo>
                  <a:lnTo>
                    <a:pt x="610" y="1539"/>
                  </a:lnTo>
                  <a:lnTo>
                    <a:pt x="610" y="1537"/>
                  </a:lnTo>
                  <a:lnTo>
                    <a:pt x="608" y="1537"/>
                  </a:lnTo>
                  <a:lnTo>
                    <a:pt x="606" y="1539"/>
                  </a:lnTo>
                  <a:lnTo>
                    <a:pt x="604" y="1539"/>
                  </a:lnTo>
                  <a:lnTo>
                    <a:pt x="604" y="1541"/>
                  </a:lnTo>
                  <a:lnTo>
                    <a:pt x="604" y="1543"/>
                  </a:lnTo>
                  <a:lnTo>
                    <a:pt x="604" y="1545"/>
                  </a:lnTo>
                  <a:lnTo>
                    <a:pt x="606" y="1545"/>
                  </a:lnTo>
                  <a:lnTo>
                    <a:pt x="608" y="1545"/>
                  </a:lnTo>
                  <a:lnTo>
                    <a:pt x="608" y="1547"/>
                  </a:lnTo>
                  <a:lnTo>
                    <a:pt x="610" y="1547"/>
                  </a:lnTo>
                  <a:lnTo>
                    <a:pt x="612" y="1547"/>
                  </a:lnTo>
                  <a:lnTo>
                    <a:pt x="612" y="1549"/>
                  </a:lnTo>
                  <a:lnTo>
                    <a:pt x="613" y="1549"/>
                  </a:lnTo>
                  <a:lnTo>
                    <a:pt x="613" y="1551"/>
                  </a:lnTo>
                  <a:lnTo>
                    <a:pt x="613" y="1553"/>
                  </a:lnTo>
                  <a:lnTo>
                    <a:pt x="615" y="1553"/>
                  </a:lnTo>
                  <a:lnTo>
                    <a:pt x="615" y="1555"/>
                  </a:lnTo>
                  <a:lnTo>
                    <a:pt x="617" y="1555"/>
                  </a:lnTo>
                  <a:lnTo>
                    <a:pt x="619" y="1555"/>
                  </a:lnTo>
                  <a:lnTo>
                    <a:pt x="619" y="1557"/>
                  </a:lnTo>
                  <a:lnTo>
                    <a:pt x="621" y="1557"/>
                  </a:lnTo>
                  <a:lnTo>
                    <a:pt x="621" y="1559"/>
                  </a:lnTo>
                  <a:lnTo>
                    <a:pt x="621" y="1561"/>
                  </a:lnTo>
                  <a:lnTo>
                    <a:pt x="623" y="1561"/>
                  </a:lnTo>
                  <a:lnTo>
                    <a:pt x="623" y="1563"/>
                  </a:lnTo>
                  <a:lnTo>
                    <a:pt x="621" y="1563"/>
                  </a:lnTo>
                  <a:lnTo>
                    <a:pt x="621" y="1565"/>
                  </a:lnTo>
                  <a:lnTo>
                    <a:pt x="619" y="1565"/>
                  </a:lnTo>
                  <a:lnTo>
                    <a:pt x="619" y="1567"/>
                  </a:lnTo>
                  <a:lnTo>
                    <a:pt x="617" y="1567"/>
                  </a:lnTo>
                  <a:lnTo>
                    <a:pt x="617" y="1569"/>
                  </a:lnTo>
                  <a:lnTo>
                    <a:pt x="617" y="1571"/>
                  </a:lnTo>
                  <a:lnTo>
                    <a:pt x="617" y="1573"/>
                  </a:lnTo>
                  <a:lnTo>
                    <a:pt x="617" y="1575"/>
                  </a:lnTo>
                  <a:lnTo>
                    <a:pt x="615" y="1575"/>
                  </a:lnTo>
                  <a:lnTo>
                    <a:pt x="615" y="1577"/>
                  </a:lnTo>
                  <a:lnTo>
                    <a:pt x="613" y="1577"/>
                  </a:lnTo>
                  <a:lnTo>
                    <a:pt x="613" y="1579"/>
                  </a:lnTo>
                  <a:lnTo>
                    <a:pt x="612" y="1581"/>
                  </a:lnTo>
                  <a:lnTo>
                    <a:pt x="612" y="1583"/>
                  </a:lnTo>
                  <a:lnTo>
                    <a:pt x="610" y="1585"/>
                  </a:lnTo>
                  <a:lnTo>
                    <a:pt x="612" y="1585"/>
                  </a:lnTo>
                  <a:lnTo>
                    <a:pt x="610" y="1585"/>
                  </a:lnTo>
                  <a:lnTo>
                    <a:pt x="610" y="1587"/>
                  </a:lnTo>
                  <a:lnTo>
                    <a:pt x="610" y="1589"/>
                  </a:lnTo>
                  <a:lnTo>
                    <a:pt x="610" y="1590"/>
                  </a:lnTo>
                  <a:lnTo>
                    <a:pt x="608" y="1590"/>
                  </a:lnTo>
                  <a:lnTo>
                    <a:pt x="608" y="1589"/>
                  </a:lnTo>
                  <a:lnTo>
                    <a:pt x="606" y="1589"/>
                  </a:lnTo>
                  <a:lnTo>
                    <a:pt x="604" y="1589"/>
                  </a:lnTo>
                  <a:lnTo>
                    <a:pt x="604" y="1590"/>
                  </a:lnTo>
                  <a:lnTo>
                    <a:pt x="602" y="1590"/>
                  </a:lnTo>
                  <a:lnTo>
                    <a:pt x="602" y="1592"/>
                  </a:lnTo>
                  <a:lnTo>
                    <a:pt x="602" y="1594"/>
                  </a:lnTo>
                  <a:lnTo>
                    <a:pt x="600" y="1594"/>
                  </a:lnTo>
                  <a:lnTo>
                    <a:pt x="600" y="1596"/>
                  </a:lnTo>
                  <a:lnTo>
                    <a:pt x="598" y="1596"/>
                  </a:lnTo>
                  <a:lnTo>
                    <a:pt x="598" y="1598"/>
                  </a:lnTo>
                  <a:lnTo>
                    <a:pt x="596" y="1600"/>
                  </a:lnTo>
                  <a:lnTo>
                    <a:pt x="594" y="1600"/>
                  </a:lnTo>
                  <a:lnTo>
                    <a:pt x="594" y="1602"/>
                  </a:lnTo>
                  <a:lnTo>
                    <a:pt x="594" y="1604"/>
                  </a:lnTo>
                  <a:lnTo>
                    <a:pt x="592" y="1604"/>
                  </a:lnTo>
                  <a:lnTo>
                    <a:pt x="592" y="1606"/>
                  </a:lnTo>
                  <a:lnTo>
                    <a:pt x="594" y="1606"/>
                  </a:lnTo>
                  <a:lnTo>
                    <a:pt x="594" y="1608"/>
                  </a:lnTo>
                  <a:lnTo>
                    <a:pt x="594" y="1610"/>
                  </a:lnTo>
                  <a:lnTo>
                    <a:pt x="594" y="1612"/>
                  </a:lnTo>
                  <a:lnTo>
                    <a:pt x="596" y="1614"/>
                  </a:lnTo>
                  <a:lnTo>
                    <a:pt x="598" y="1614"/>
                  </a:lnTo>
                  <a:lnTo>
                    <a:pt x="596" y="1616"/>
                  </a:lnTo>
                  <a:lnTo>
                    <a:pt x="598" y="1616"/>
                  </a:lnTo>
                  <a:lnTo>
                    <a:pt x="600" y="1616"/>
                  </a:lnTo>
                  <a:lnTo>
                    <a:pt x="602" y="1618"/>
                  </a:lnTo>
                  <a:lnTo>
                    <a:pt x="604" y="1618"/>
                  </a:lnTo>
                  <a:lnTo>
                    <a:pt x="606" y="1618"/>
                  </a:lnTo>
                  <a:lnTo>
                    <a:pt x="606" y="1616"/>
                  </a:lnTo>
                  <a:lnTo>
                    <a:pt x="608" y="1616"/>
                  </a:lnTo>
                  <a:lnTo>
                    <a:pt x="610" y="1616"/>
                  </a:lnTo>
                  <a:lnTo>
                    <a:pt x="612" y="1616"/>
                  </a:lnTo>
                  <a:lnTo>
                    <a:pt x="613" y="1618"/>
                  </a:lnTo>
                  <a:lnTo>
                    <a:pt x="613" y="1620"/>
                  </a:lnTo>
                  <a:lnTo>
                    <a:pt x="615" y="1620"/>
                  </a:lnTo>
                  <a:lnTo>
                    <a:pt x="615" y="1622"/>
                  </a:lnTo>
                  <a:lnTo>
                    <a:pt x="615" y="1624"/>
                  </a:lnTo>
                  <a:lnTo>
                    <a:pt x="617" y="1624"/>
                  </a:lnTo>
                  <a:lnTo>
                    <a:pt x="617" y="1626"/>
                  </a:lnTo>
                  <a:lnTo>
                    <a:pt x="619" y="1626"/>
                  </a:lnTo>
                  <a:lnTo>
                    <a:pt x="619" y="1628"/>
                  </a:lnTo>
                  <a:lnTo>
                    <a:pt x="621" y="1628"/>
                  </a:lnTo>
                  <a:lnTo>
                    <a:pt x="621" y="1630"/>
                  </a:lnTo>
                  <a:lnTo>
                    <a:pt x="623" y="1632"/>
                  </a:lnTo>
                  <a:lnTo>
                    <a:pt x="621" y="1634"/>
                  </a:lnTo>
                  <a:lnTo>
                    <a:pt x="623" y="1634"/>
                  </a:lnTo>
                  <a:lnTo>
                    <a:pt x="623" y="1636"/>
                  </a:lnTo>
                  <a:lnTo>
                    <a:pt x="623" y="1638"/>
                  </a:lnTo>
                  <a:lnTo>
                    <a:pt x="623" y="1640"/>
                  </a:lnTo>
                  <a:lnTo>
                    <a:pt x="625" y="1640"/>
                  </a:lnTo>
                  <a:lnTo>
                    <a:pt x="625" y="1642"/>
                  </a:lnTo>
                  <a:lnTo>
                    <a:pt x="627" y="1642"/>
                  </a:lnTo>
                  <a:lnTo>
                    <a:pt x="625" y="1642"/>
                  </a:lnTo>
                  <a:lnTo>
                    <a:pt x="625" y="1644"/>
                  </a:lnTo>
                  <a:lnTo>
                    <a:pt x="623" y="1644"/>
                  </a:lnTo>
                  <a:lnTo>
                    <a:pt x="623" y="1646"/>
                  </a:lnTo>
                  <a:lnTo>
                    <a:pt x="623" y="1648"/>
                  </a:lnTo>
                  <a:lnTo>
                    <a:pt x="621" y="1648"/>
                  </a:lnTo>
                  <a:lnTo>
                    <a:pt x="621" y="1650"/>
                  </a:lnTo>
                  <a:lnTo>
                    <a:pt x="621" y="1652"/>
                  </a:lnTo>
                  <a:lnTo>
                    <a:pt x="621" y="1654"/>
                  </a:lnTo>
                  <a:lnTo>
                    <a:pt x="621" y="1656"/>
                  </a:lnTo>
                  <a:lnTo>
                    <a:pt x="621" y="1657"/>
                  </a:lnTo>
                  <a:lnTo>
                    <a:pt x="621" y="1659"/>
                  </a:lnTo>
                  <a:lnTo>
                    <a:pt x="619" y="1661"/>
                  </a:lnTo>
                  <a:lnTo>
                    <a:pt x="619" y="1663"/>
                  </a:lnTo>
                  <a:lnTo>
                    <a:pt x="619" y="1665"/>
                  </a:lnTo>
                  <a:lnTo>
                    <a:pt x="621" y="1665"/>
                  </a:lnTo>
                  <a:lnTo>
                    <a:pt x="619" y="1665"/>
                  </a:lnTo>
                  <a:lnTo>
                    <a:pt x="621" y="1665"/>
                  </a:lnTo>
                  <a:lnTo>
                    <a:pt x="621" y="1667"/>
                  </a:lnTo>
                  <a:lnTo>
                    <a:pt x="621" y="1669"/>
                  </a:lnTo>
                  <a:lnTo>
                    <a:pt x="621" y="1671"/>
                  </a:lnTo>
                  <a:lnTo>
                    <a:pt x="621" y="1673"/>
                  </a:lnTo>
                  <a:lnTo>
                    <a:pt x="619" y="1673"/>
                  </a:lnTo>
                  <a:lnTo>
                    <a:pt x="619" y="1675"/>
                  </a:lnTo>
                  <a:lnTo>
                    <a:pt x="619" y="1673"/>
                  </a:lnTo>
                  <a:lnTo>
                    <a:pt x="617" y="1673"/>
                  </a:lnTo>
                  <a:lnTo>
                    <a:pt x="617" y="1671"/>
                  </a:lnTo>
                  <a:lnTo>
                    <a:pt x="615" y="1671"/>
                  </a:lnTo>
                  <a:lnTo>
                    <a:pt x="613" y="1671"/>
                  </a:lnTo>
                  <a:lnTo>
                    <a:pt x="613" y="1669"/>
                  </a:lnTo>
                  <a:lnTo>
                    <a:pt x="612" y="1669"/>
                  </a:lnTo>
                  <a:lnTo>
                    <a:pt x="612" y="1671"/>
                  </a:lnTo>
                  <a:lnTo>
                    <a:pt x="612" y="1673"/>
                  </a:lnTo>
                  <a:lnTo>
                    <a:pt x="612" y="1675"/>
                  </a:lnTo>
                  <a:lnTo>
                    <a:pt x="610" y="1675"/>
                  </a:lnTo>
                  <a:lnTo>
                    <a:pt x="610" y="1673"/>
                  </a:lnTo>
                  <a:lnTo>
                    <a:pt x="608" y="1673"/>
                  </a:lnTo>
                  <a:lnTo>
                    <a:pt x="606" y="1673"/>
                  </a:lnTo>
                  <a:lnTo>
                    <a:pt x="606" y="1671"/>
                  </a:lnTo>
                  <a:lnTo>
                    <a:pt x="604" y="1671"/>
                  </a:lnTo>
                  <a:lnTo>
                    <a:pt x="602" y="1671"/>
                  </a:lnTo>
                  <a:lnTo>
                    <a:pt x="602" y="1673"/>
                  </a:lnTo>
                  <a:lnTo>
                    <a:pt x="600" y="1673"/>
                  </a:lnTo>
                  <a:lnTo>
                    <a:pt x="598" y="1673"/>
                  </a:lnTo>
                  <a:lnTo>
                    <a:pt x="598" y="1675"/>
                  </a:lnTo>
                  <a:lnTo>
                    <a:pt x="598" y="1673"/>
                  </a:lnTo>
                  <a:lnTo>
                    <a:pt x="596" y="1673"/>
                  </a:lnTo>
                  <a:lnTo>
                    <a:pt x="594" y="1673"/>
                  </a:lnTo>
                  <a:lnTo>
                    <a:pt x="594" y="1675"/>
                  </a:lnTo>
                  <a:lnTo>
                    <a:pt x="594" y="1677"/>
                  </a:lnTo>
                  <a:lnTo>
                    <a:pt x="592" y="1677"/>
                  </a:lnTo>
                  <a:lnTo>
                    <a:pt x="590" y="1677"/>
                  </a:lnTo>
                  <a:lnTo>
                    <a:pt x="590" y="1675"/>
                  </a:lnTo>
                  <a:lnTo>
                    <a:pt x="590" y="1677"/>
                  </a:lnTo>
                  <a:lnTo>
                    <a:pt x="588" y="1677"/>
                  </a:lnTo>
                  <a:lnTo>
                    <a:pt x="588" y="1675"/>
                  </a:lnTo>
                  <a:lnTo>
                    <a:pt x="588" y="1677"/>
                  </a:lnTo>
                  <a:lnTo>
                    <a:pt x="586" y="1677"/>
                  </a:lnTo>
                  <a:lnTo>
                    <a:pt x="588" y="1677"/>
                  </a:lnTo>
                  <a:lnTo>
                    <a:pt x="588" y="1679"/>
                  </a:lnTo>
                  <a:lnTo>
                    <a:pt x="586" y="1681"/>
                  </a:lnTo>
                  <a:lnTo>
                    <a:pt x="586" y="1683"/>
                  </a:lnTo>
                  <a:lnTo>
                    <a:pt x="584" y="1683"/>
                  </a:lnTo>
                  <a:lnTo>
                    <a:pt x="582" y="1683"/>
                  </a:lnTo>
                  <a:lnTo>
                    <a:pt x="580" y="1683"/>
                  </a:lnTo>
                  <a:lnTo>
                    <a:pt x="578" y="1683"/>
                  </a:lnTo>
                  <a:lnTo>
                    <a:pt x="576" y="1683"/>
                  </a:lnTo>
                  <a:lnTo>
                    <a:pt x="574" y="1683"/>
                  </a:lnTo>
                  <a:lnTo>
                    <a:pt x="574" y="1685"/>
                  </a:lnTo>
                  <a:lnTo>
                    <a:pt x="574" y="1687"/>
                  </a:lnTo>
                  <a:lnTo>
                    <a:pt x="572" y="1689"/>
                  </a:lnTo>
                  <a:lnTo>
                    <a:pt x="572" y="1691"/>
                  </a:lnTo>
                  <a:lnTo>
                    <a:pt x="572" y="1693"/>
                  </a:lnTo>
                  <a:lnTo>
                    <a:pt x="572" y="1695"/>
                  </a:lnTo>
                  <a:lnTo>
                    <a:pt x="574" y="1695"/>
                  </a:lnTo>
                  <a:lnTo>
                    <a:pt x="572" y="1697"/>
                  </a:lnTo>
                  <a:lnTo>
                    <a:pt x="572" y="1699"/>
                  </a:lnTo>
                  <a:lnTo>
                    <a:pt x="572" y="1697"/>
                  </a:lnTo>
                  <a:lnTo>
                    <a:pt x="570" y="1697"/>
                  </a:lnTo>
                  <a:lnTo>
                    <a:pt x="568" y="1697"/>
                  </a:lnTo>
                  <a:lnTo>
                    <a:pt x="566" y="1697"/>
                  </a:lnTo>
                  <a:lnTo>
                    <a:pt x="566" y="1699"/>
                  </a:lnTo>
                  <a:lnTo>
                    <a:pt x="566" y="1701"/>
                  </a:lnTo>
                  <a:lnTo>
                    <a:pt x="568" y="1701"/>
                  </a:lnTo>
                  <a:lnTo>
                    <a:pt x="566" y="1703"/>
                  </a:lnTo>
                  <a:lnTo>
                    <a:pt x="566" y="1705"/>
                  </a:lnTo>
                  <a:lnTo>
                    <a:pt x="568" y="1705"/>
                  </a:lnTo>
                  <a:lnTo>
                    <a:pt x="568" y="1707"/>
                  </a:lnTo>
                  <a:lnTo>
                    <a:pt x="566" y="1707"/>
                  </a:lnTo>
                  <a:lnTo>
                    <a:pt x="566" y="1709"/>
                  </a:lnTo>
                  <a:lnTo>
                    <a:pt x="568" y="1709"/>
                  </a:lnTo>
                  <a:lnTo>
                    <a:pt x="568" y="1711"/>
                  </a:lnTo>
                  <a:lnTo>
                    <a:pt x="568" y="1713"/>
                  </a:lnTo>
                  <a:lnTo>
                    <a:pt x="568" y="1715"/>
                  </a:lnTo>
                  <a:lnTo>
                    <a:pt x="568" y="1717"/>
                  </a:lnTo>
                  <a:lnTo>
                    <a:pt x="568" y="1719"/>
                  </a:lnTo>
                  <a:lnTo>
                    <a:pt x="570" y="1719"/>
                  </a:lnTo>
                  <a:lnTo>
                    <a:pt x="570" y="1721"/>
                  </a:lnTo>
                  <a:lnTo>
                    <a:pt x="568" y="1721"/>
                  </a:lnTo>
                  <a:lnTo>
                    <a:pt x="570" y="1721"/>
                  </a:lnTo>
                  <a:lnTo>
                    <a:pt x="568" y="1723"/>
                  </a:lnTo>
                  <a:lnTo>
                    <a:pt x="568" y="1724"/>
                  </a:lnTo>
                  <a:lnTo>
                    <a:pt x="568" y="1726"/>
                  </a:lnTo>
                  <a:lnTo>
                    <a:pt x="566" y="1726"/>
                  </a:lnTo>
                  <a:lnTo>
                    <a:pt x="564" y="1726"/>
                  </a:lnTo>
                  <a:lnTo>
                    <a:pt x="564" y="1728"/>
                  </a:lnTo>
                  <a:lnTo>
                    <a:pt x="564" y="1730"/>
                  </a:lnTo>
                  <a:lnTo>
                    <a:pt x="562" y="1730"/>
                  </a:lnTo>
                  <a:lnTo>
                    <a:pt x="562" y="1732"/>
                  </a:lnTo>
                  <a:lnTo>
                    <a:pt x="562" y="1734"/>
                  </a:lnTo>
                  <a:lnTo>
                    <a:pt x="560" y="1734"/>
                  </a:lnTo>
                  <a:lnTo>
                    <a:pt x="560" y="1736"/>
                  </a:lnTo>
                  <a:lnTo>
                    <a:pt x="558" y="1736"/>
                  </a:lnTo>
                  <a:lnTo>
                    <a:pt x="556" y="1736"/>
                  </a:lnTo>
                  <a:lnTo>
                    <a:pt x="556" y="1734"/>
                  </a:lnTo>
                  <a:lnTo>
                    <a:pt x="554" y="1734"/>
                  </a:lnTo>
                  <a:lnTo>
                    <a:pt x="552" y="1734"/>
                  </a:lnTo>
                  <a:lnTo>
                    <a:pt x="550" y="1734"/>
                  </a:lnTo>
                  <a:lnTo>
                    <a:pt x="550" y="1732"/>
                  </a:lnTo>
                  <a:lnTo>
                    <a:pt x="548" y="1732"/>
                  </a:lnTo>
                  <a:lnTo>
                    <a:pt x="546" y="1732"/>
                  </a:lnTo>
                  <a:lnTo>
                    <a:pt x="546" y="1730"/>
                  </a:lnTo>
                  <a:lnTo>
                    <a:pt x="546" y="1728"/>
                  </a:lnTo>
                  <a:lnTo>
                    <a:pt x="544" y="1730"/>
                  </a:lnTo>
                  <a:lnTo>
                    <a:pt x="544" y="1732"/>
                  </a:lnTo>
                  <a:lnTo>
                    <a:pt x="544" y="1734"/>
                  </a:lnTo>
                  <a:lnTo>
                    <a:pt x="543" y="1734"/>
                  </a:lnTo>
                  <a:lnTo>
                    <a:pt x="543" y="1736"/>
                  </a:lnTo>
                  <a:lnTo>
                    <a:pt x="543" y="1738"/>
                  </a:lnTo>
                  <a:lnTo>
                    <a:pt x="541" y="1738"/>
                  </a:lnTo>
                  <a:lnTo>
                    <a:pt x="541" y="1736"/>
                  </a:lnTo>
                  <a:lnTo>
                    <a:pt x="541" y="1734"/>
                  </a:lnTo>
                  <a:lnTo>
                    <a:pt x="541" y="1732"/>
                  </a:lnTo>
                  <a:lnTo>
                    <a:pt x="539" y="1732"/>
                  </a:lnTo>
                  <a:lnTo>
                    <a:pt x="539" y="1734"/>
                  </a:lnTo>
                  <a:lnTo>
                    <a:pt x="539" y="1736"/>
                  </a:lnTo>
                  <a:lnTo>
                    <a:pt x="537" y="1736"/>
                  </a:lnTo>
                  <a:lnTo>
                    <a:pt x="535" y="1736"/>
                  </a:lnTo>
                  <a:lnTo>
                    <a:pt x="535" y="1738"/>
                  </a:lnTo>
                  <a:lnTo>
                    <a:pt x="535" y="1740"/>
                  </a:lnTo>
                  <a:lnTo>
                    <a:pt x="535" y="1742"/>
                  </a:lnTo>
                  <a:lnTo>
                    <a:pt x="535" y="1744"/>
                  </a:lnTo>
                  <a:lnTo>
                    <a:pt x="535" y="1746"/>
                  </a:lnTo>
                  <a:lnTo>
                    <a:pt x="535" y="1748"/>
                  </a:lnTo>
                  <a:lnTo>
                    <a:pt x="533" y="1748"/>
                  </a:lnTo>
                  <a:lnTo>
                    <a:pt x="531" y="1750"/>
                  </a:lnTo>
                  <a:lnTo>
                    <a:pt x="529" y="1750"/>
                  </a:lnTo>
                  <a:lnTo>
                    <a:pt x="529" y="1748"/>
                  </a:lnTo>
                  <a:lnTo>
                    <a:pt x="527" y="1748"/>
                  </a:lnTo>
                  <a:lnTo>
                    <a:pt x="525" y="1748"/>
                  </a:lnTo>
                  <a:lnTo>
                    <a:pt x="523" y="1748"/>
                  </a:lnTo>
                  <a:lnTo>
                    <a:pt x="523" y="1746"/>
                  </a:lnTo>
                  <a:lnTo>
                    <a:pt x="521" y="1746"/>
                  </a:lnTo>
                  <a:lnTo>
                    <a:pt x="519" y="1746"/>
                  </a:lnTo>
                  <a:lnTo>
                    <a:pt x="517" y="1744"/>
                  </a:lnTo>
                  <a:lnTo>
                    <a:pt x="515" y="1744"/>
                  </a:lnTo>
                  <a:lnTo>
                    <a:pt x="513" y="1744"/>
                  </a:lnTo>
                  <a:lnTo>
                    <a:pt x="511" y="1744"/>
                  </a:lnTo>
                  <a:lnTo>
                    <a:pt x="511" y="1742"/>
                  </a:lnTo>
                  <a:lnTo>
                    <a:pt x="509" y="1742"/>
                  </a:lnTo>
                  <a:lnTo>
                    <a:pt x="507" y="1740"/>
                  </a:lnTo>
                  <a:lnTo>
                    <a:pt x="505" y="1740"/>
                  </a:lnTo>
                  <a:lnTo>
                    <a:pt x="503" y="1740"/>
                  </a:lnTo>
                  <a:lnTo>
                    <a:pt x="503" y="1738"/>
                  </a:lnTo>
                  <a:lnTo>
                    <a:pt x="501" y="1738"/>
                  </a:lnTo>
                  <a:lnTo>
                    <a:pt x="501" y="1736"/>
                  </a:lnTo>
                  <a:lnTo>
                    <a:pt x="499" y="1736"/>
                  </a:lnTo>
                  <a:lnTo>
                    <a:pt x="497" y="1736"/>
                  </a:lnTo>
                  <a:lnTo>
                    <a:pt x="495" y="1736"/>
                  </a:lnTo>
                  <a:lnTo>
                    <a:pt x="493" y="1736"/>
                  </a:lnTo>
                  <a:lnTo>
                    <a:pt x="491" y="1736"/>
                  </a:lnTo>
                  <a:lnTo>
                    <a:pt x="491" y="1734"/>
                  </a:lnTo>
                  <a:lnTo>
                    <a:pt x="489" y="1734"/>
                  </a:lnTo>
                  <a:lnTo>
                    <a:pt x="487" y="1734"/>
                  </a:lnTo>
                  <a:lnTo>
                    <a:pt x="485" y="1734"/>
                  </a:lnTo>
                  <a:lnTo>
                    <a:pt x="485" y="1732"/>
                  </a:lnTo>
                  <a:lnTo>
                    <a:pt x="483" y="1732"/>
                  </a:lnTo>
                  <a:lnTo>
                    <a:pt x="481" y="1732"/>
                  </a:lnTo>
                  <a:lnTo>
                    <a:pt x="479" y="1732"/>
                  </a:lnTo>
                  <a:lnTo>
                    <a:pt x="479" y="1734"/>
                  </a:lnTo>
                  <a:lnTo>
                    <a:pt x="477" y="1734"/>
                  </a:lnTo>
                  <a:lnTo>
                    <a:pt x="475" y="1734"/>
                  </a:lnTo>
                  <a:lnTo>
                    <a:pt x="474" y="1734"/>
                  </a:lnTo>
                  <a:lnTo>
                    <a:pt x="472" y="1734"/>
                  </a:lnTo>
                  <a:lnTo>
                    <a:pt x="472" y="1732"/>
                  </a:lnTo>
                  <a:lnTo>
                    <a:pt x="470" y="1732"/>
                  </a:lnTo>
                  <a:lnTo>
                    <a:pt x="468" y="1732"/>
                  </a:lnTo>
                  <a:lnTo>
                    <a:pt x="468" y="1734"/>
                  </a:lnTo>
                  <a:lnTo>
                    <a:pt x="466" y="1734"/>
                  </a:lnTo>
                  <a:lnTo>
                    <a:pt x="464" y="1734"/>
                  </a:lnTo>
                  <a:lnTo>
                    <a:pt x="464" y="1736"/>
                  </a:lnTo>
                  <a:lnTo>
                    <a:pt x="464" y="1738"/>
                  </a:lnTo>
                  <a:lnTo>
                    <a:pt x="464" y="1740"/>
                  </a:lnTo>
                  <a:lnTo>
                    <a:pt x="462" y="1742"/>
                  </a:lnTo>
                  <a:lnTo>
                    <a:pt x="460" y="1742"/>
                  </a:lnTo>
                  <a:lnTo>
                    <a:pt x="458" y="1744"/>
                  </a:lnTo>
                  <a:lnTo>
                    <a:pt x="458" y="1742"/>
                  </a:lnTo>
                  <a:lnTo>
                    <a:pt x="458" y="1740"/>
                  </a:lnTo>
                  <a:lnTo>
                    <a:pt x="456" y="1740"/>
                  </a:lnTo>
                  <a:lnTo>
                    <a:pt x="456" y="1738"/>
                  </a:lnTo>
                  <a:lnTo>
                    <a:pt x="454" y="1738"/>
                  </a:lnTo>
                  <a:lnTo>
                    <a:pt x="452" y="1738"/>
                  </a:lnTo>
                  <a:lnTo>
                    <a:pt x="450" y="1738"/>
                  </a:lnTo>
                  <a:lnTo>
                    <a:pt x="450" y="1736"/>
                  </a:lnTo>
                  <a:lnTo>
                    <a:pt x="448" y="1736"/>
                  </a:lnTo>
                  <a:lnTo>
                    <a:pt x="446" y="1734"/>
                  </a:lnTo>
                  <a:lnTo>
                    <a:pt x="446" y="1732"/>
                  </a:lnTo>
                  <a:lnTo>
                    <a:pt x="444" y="1732"/>
                  </a:lnTo>
                  <a:lnTo>
                    <a:pt x="442" y="1732"/>
                  </a:lnTo>
                  <a:lnTo>
                    <a:pt x="442" y="1730"/>
                  </a:lnTo>
                  <a:lnTo>
                    <a:pt x="440" y="1730"/>
                  </a:lnTo>
                  <a:lnTo>
                    <a:pt x="440" y="1728"/>
                  </a:lnTo>
                  <a:lnTo>
                    <a:pt x="438" y="1728"/>
                  </a:lnTo>
                  <a:lnTo>
                    <a:pt x="436" y="1728"/>
                  </a:lnTo>
                  <a:lnTo>
                    <a:pt x="436" y="1726"/>
                  </a:lnTo>
                  <a:lnTo>
                    <a:pt x="434" y="1726"/>
                  </a:lnTo>
                  <a:lnTo>
                    <a:pt x="432" y="1726"/>
                  </a:lnTo>
                  <a:lnTo>
                    <a:pt x="432" y="1724"/>
                  </a:lnTo>
                  <a:lnTo>
                    <a:pt x="430" y="1724"/>
                  </a:lnTo>
                  <a:lnTo>
                    <a:pt x="430" y="1723"/>
                  </a:lnTo>
                  <a:lnTo>
                    <a:pt x="428" y="1721"/>
                  </a:lnTo>
                  <a:lnTo>
                    <a:pt x="426" y="1721"/>
                  </a:lnTo>
                  <a:lnTo>
                    <a:pt x="426" y="1719"/>
                  </a:lnTo>
                  <a:lnTo>
                    <a:pt x="424" y="1719"/>
                  </a:lnTo>
                  <a:lnTo>
                    <a:pt x="424" y="1717"/>
                  </a:lnTo>
                  <a:lnTo>
                    <a:pt x="422" y="1717"/>
                  </a:lnTo>
                  <a:lnTo>
                    <a:pt x="422" y="1715"/>
                  </a:lnTo>
                  <a:lnTo>
                    <a:pt x="420" y="1715"/>
                  </a:lnTo>
                  <a:lnTo>
                    <a:pt x="418" y="1715"/>
                  </a:lnTo>
                  <a:lnTo>
                    <a:pt x="418" y="1713"/>
                  </a:lnTo>
                  <a:lnTo>
                    <a:pt x="416" y="1713"/>
                  </a:lnTo>
                  <a:lnTo>
                    <a:pt x="416" y="1711"/>
                  </a:lnTo>
                  <a:lnTo>
                    <a:pt x="414" y="1711"/>
                  </a:lnTo>
                  <a:lnTo>
                    <a:pt x="414" y="1709"/>
                  </a:lnTo>
                  <a:lnTo>
                    <a:pt x="412" y="1709"/>
                  </a:lnTo>
                  <a:lnTo>
                    <a:pt x="410" y="1709"/>
                  </a:lnTo>
                  <a:lnTo>
                    <a:pt x="410" y="1707"/>
                  </a:lnTo>
                  <a:lnTo>
                    <a:pt x="408" y="1707"/>
                  </a:lnTo>
                  <a:lnTo>
                    <a:pt x="408" y="1705"/>
                  </a:lnTo>
                  <a:lnTo>
                    <a:pt x="406" y="1705"/>
                  </a:lnTo>
                  <a:lnTo>
                    <a:pt x="406" y="1703"/>
                  </a:lnTo>
                  <a:lnTo>
                    <a:pt x="405" y="1703"/>
                  </a:lnTo>
                  <a:lnTo>
                    <a:pt x="405" y="1701"/>
                  </a:lnTo>
                  <a:lnTo>
                    <a:pt x="403" y="1701"/>
                  </a:lnTo>
                  <a:lnTo>
                    <a:pt x="401" y="1701"/>
                  </a:lnTo>
                  <a:lnTo>
                    <a:pt x="401" y="1699"/>
                  </a:lnTo>
                  <a:lnTo>
                    <a:pt x="399" y="1699"/>
                  </a:lnTo>
                  <a:lnTo>
                    <a:pt x="399" y="1697"/>
                  </a:lnTo>
                  <a:lnTo>
                    <a:pt x="397" y="1697"/>
                  </a:lnTo>
                  <a:lnTo>
                    <a:pt x="395" y="1695"/>
                  </a:lnTo>
                  <a:lnTo>
                    <a:pt x="393" y="1695"/>
                  </a:lnTo>
                  <a:lnTo>
                    <a:pt x="391" y="1693"/>
                  </a:lnTo>
                  <a:lnTo>
                    <a:pt x="389" y="1695"/>
                  </a:lnTo>
                  <a:lnTo>
                    <a:pt x="387" y="1695"/>
                  </a:lnTo>
                  <a:lnTo>
                    <a:pt x="387" y="1697"/>
                  </a:lnTo>
                  <a:lnTo>
                    <a:pt x="385" y="1697"/>
                  </a:lnTo>
                  <a:lnTo>
                    <a:pt x="387" y="1697"/>
                  </a:lnTo>
                  <a:lnTo>
                    <a:pt x="387" y="1699"/>
                  </a:lnTo>
                  <a:lnTo>
                    <a:pt x="387" y="1701"/>
                  </a:lnTo>
                  <a:lnTo>
                    <a:pt x="385" y="1701"/>
                  </a:lnTo>
                  <a:lnTo>
                    <a:pt x="383" y="1701"/>
                  </a:lnTo>
                  <a:lnTo>
                    <a:pt x="383" y="1703"/>
                  </a:lnTo>
                  <a:lnTo>
                    <a:pt x="381" y="1703"/>
                  </a:lnTo>
                  <a:lnTo>
                    <a:pt x="379" y="1703"/>
                  </a:lnTo>
                  <a:lnTo>
                    <a:pt x="379" y="1705"/>
                  </a:lnTo>
                  <a:lnTo>
                    <a:pt x="377" y="1705"/>
                  </a:lnTo>
                  <a:lnTo>
                    <a:pt x="377" y="1707"/>
                  </a:lnTo>
                  <a:lnTo>
                    <a:pt x="375" y="1705"/>
                  </a:lnTo>
                  <a:lnTo>
                    <a:pt x="373" y="1705"/>
                  </a:lnTo>
                  <a:lnTo>
                    <a:pt x="373" y="1707"/>
                  </a:lnTo>
                  <a:lnTo>
                    <a:pt x="371" y="1707"/>
                  </a:lnTo>
                  <a:lnTo>
                    <a:pt x="369" y="1707"/>
                  </a:lnTo>
                  <a:lnTo>
                    <a:pt x="367" y="1707"/>
                  </a:lnTo>
                  <a:lnTo>
                    <a:pt x="365" y="1707"/>
                  </a:lnTo>
                  <a:lnTo>
                    <a:pt x="363" y="1707"/>
                  </a:lnTo>
                  <a:lnTo>
                    <a:pt x="363" y="1709"/>
                  </a:lnTo>
                  <a:lnTo>
                    <a:pt x="361" y="1709"/>
                  </a:lnTo>
                  <a:lnTo>
                    <a:pt x="359" y="1707"/>
                  </a:lnTo>
                  <a:lnTo>
                    <a:pt x="357" y="1709"/>
                  </a:lnTo>
                  <a:lnTo>
                    <a:pt x="355" y="1709"/>
                  </a:lnTo>
                  <a:lnTo>
                    <a:pt x="355" y="1711"/>
                  </a:lnTo>
                  <a:lnTo>
                    <a:pt x="353" y="1711"/>
                  </a:lnTo>
                  <a:lnTo>
                    <a:pt x="353" y="1709"/>
                  </a:lnTo>
                  <a:lnTo>
                    <a:pt x="351" y="1709"/>
                  </a:lnTo>
                  <a:lnTo>
                    <a:pt x="349" y="1709"/>
                  </a:lnTo>
                  <a:lnTo>
                    <a:pt x="347" y="1709"/>
                  </a:lnTo>
                  <a:lnTo>
                    <a:pt x="347" y="1707"/>
                  </a:lnTo>
                  <a:lnTo>
                    <a:pt x="345" y="1707"/>
                  </a:lnTo>
                  <a:lnTo>
                    <a:pt x="343" y="1707"/>
                  </a:lnTo>
                  <a:lnTo>
                    <a:pt x="341" y="1707"/>
                  </a:lnTo>
                  <a:lnTo>
                    <a:pt x="341" y="1709"/>
                  </a:lnTo>
                  <a:lnTo>
                    <a:pt x="339" y="1709"/>
                  </a:lnTo>
                  <a:lnTo>
                    <a:pt x="337" y="1709"/>
                  </a:lnTo>
                  <a:lnTo>
                    <a:pt x="336" y="1709"/>
                  </a:lnTo>
                  <a:lnTo>
                    <a:pt x="336" y="1711"/>
                  </a:lnTo>
                  <a:lnTo>
                    <a:pt x="334" y="1711"/>
                  </a:lnTo>
                  <a:lnTo>
                    <a:pt x="334" y="1709"/>
                  </a:lnTo>
                  <a:lnTo>
                    <a:pt x="334" y="1711"/>
                  </a:lnTo>
                  <a:lnTo>
                    <a:pt x="332" y="1711"/>
                  </a:lnTo>
                  <a:lnTo>
                    <a:pt x="330" y="1713"/>
                  </a:lnTo>
                  <a:lnTo>
                    <a:pt x="330" y="1715"/>
                  </a:lnTo>
                  <a:lnTo>
                    <a:pt x="330" y="1717"/>
                  </a:lnTo>
                  <a:lnTo>
                    <a:pt x="328" y="1717"/>
                  </a:lnTo>
                  <a:lnTo>
                    <a:pt x="328" y="1719"/>
                  </a:lnTo>
                  <a:lnTo>
                    <a:pt x="328" y="1721"/>
                  </a:lnTo>
                  <a:lnTo>
                    <a:pt x="328" y="1723"/>
                  </a:lnTo>
                  <a:lnTo>
                    <a:pt x="326" y="1723"/>
                  </a:lnTo>
                  <a:lnTo>
                    <a:pt x="326" y="1724"/>
                  </a:lnTo>
                  <a:lnTo>
                    <a:pt x="326" y="1726"/>
                  </a:lnTo>
                  <a:lnTo>
                    <a:pt x="324" y="1726"/>
                  </a:lnTo>
                  <a:lnTo>
                    <a:pt x="322" y="1726"/>
                  </a:lnTo>
                  <a:lnTo>
                    <a:pt x="322" y="1728"/>
                  </a:lnTo>
                  <a:lnTo>
                    <a:pt x="320" y="1728"/>
                  </a:lnTo>
                  <a:lnTo>
                    <a:pt x="320" y="1730"/>
                  </a:lnTo>
                  <a:lnTo>
                    <a:pt x="318" y="1730"/>
                  </a:lnTo>
                  <a:lnTo>
                    <a:pt x="318" y="1732"/>
                  </a:lnTo>
                  <a:lnTo>
                    <a:pt x="316" y="1734"/>
                  </a:lnTo>
                  <a:lnTo>
                    <a:pt x="316" y="1736"/>
                  </a:lnTo>
                  <a:lnTo>
                    <a:pt x="316" y="1738"/>
                  </a:lnTo>
                  <a:lnTo>
                    <a:pt x="316" y="1740"/>
                  </a:lnTo>
                  <a:lnTo>
                    <a:pt x="316" y="1742"/>
                  </a:lnTo>
                  <a:lnTo>
                    <a:pt x="316" y="1744"/>
                  </a:lnTo>
                  <a:lnTo>
                    <a:pt x="314" y="1744"/>
                  </a:lnTo>
                  <a:lnTo>
                    <a:pt x="314" y="1746"/>
                  </a:lnTo>
                  <a:lnTo>
                    <a:pt x="312" y="1746"/>
                  </a:lnTo>
                  <a:lnTo>
                    <a:pt x="312" y="1748"/>
                  </a:lnTo>
                  <a:lnTo>
                    <a:pt x="310" y="1748"/>
                  </a:lnTo>
                  <a:lnTo>
                    <a:pt x="310" y="1746"/>
                  </a:lnTo>
                  <a:lnTo>
                    <a:pt x="308" y="1746"/>
                  </a:lnTo>
                  <a:lnTo>
                    <a:pt x="306" y="1746"/>
                  </a:lnTo>
                  <a:lnTo>
                    <a:pt x="304" y="1746"/>
                  </a:lnTo>
                  <a:lnTo>
                    <a:pt x="304" y="1744"/>
                  </a:lnTo>
                  <a:lnTo>
                    <a:pt x="306" y="1744"/>
                  </a:lnTo>
                  <a:lnTo>
                    <a:pt x="306" y="1742"/>
                  </a:lnTo>
                  <a:lnTo>
                    <a:pt x="306" y="1740"/>
                  </a:lnTo>
                  <a:lnTo>
                    <a:pt x="304" y="1740"/>
                  </a:lnTo>
                  <a:lnTo>
                    <a:pt x="304" y="1742"/>
                  </a:lnTo>
                  <a:lnTo>
                    <a:pt x="302" y="1742"/>
                  </a:lnTo>
                  <a:lnTo>
                    <a:pt x="300" y="1742"/>
                  </a:lnTo>
                  <a:lnTo>
                    <a:pt x="300" y="1740"/>
                  </a:lnTo>
                  <a:lnTo>
                    <a:pt x="302" y="1740"/>
                  </a:lnTo>
                  <a:lnTo>
                    <a:pt x="302" y="1738"/>
                  </a:lnTo>
                  <a:lnTo>
                    <a:pt x="302" y="1736"/>
                  </a:lnTo>
                  <a:lnTo>
                    <a:pt x="304" y="1736"/>
                  </a:lnTo>
                  <a:lnTo>
                    <a:pt x="302" y="1734"/>
                  </a:lnTo>
                  <a:lnTo>
                    <a:pt x="300" y="1734"/>
                  </a:lnTo>
                  <a:lnTo>
                    <a:pt x="300" y="1732"/>
                  </a:lnTo>
                  <a:lnTo>
                    <a:pt x="298" y="1732"/>
                  </a:lnTo>
                  <a:lnTo>
                    <a:pt x="296" y="1732"/>
                  </a:lnTo>
                  <a:lnTo>
                    <a:pt x="296" y="1734"/>
                  </a:lnTo>
                  <a:lnTo>
                    <a:pt x="294" y="1734"/>
                  </a:lnTo>
                  <a:lnTo>
                    <a:pt x="294" y="1732"/>
                  </a:lnTo>
                  <a:lnTo>
                    <a:pt x="294" y="1730"/>
                  </a:lnTo>
                  <a:lnTo>
                    <a:pt x="294" y="1728"/>
                  </a:lnTo>
                  <a:lnTo>
                    <a:pt x="294" y="1726"/>
                  </a:lnTo>
                  <a:lnTo>
                    <a:pt x="294" y="1724"/>
                  </a:lnTo>
                  <a:lnTo>
                    <a:pt x="292" y="1724"/>
                  </a:lnTo>
                  <a:lnTo>
                    <a:pt x="292" y="1723"/>
                  </a:lnTo>
                  <a:lnTo>
                    <a:pt x="290" y="1721"/>
                  </a:lnTo>
                  <a:lnTo>
                    <a:pt x="290" y="1719"/>
                  </a:lnTo>
                  <a:lnTo>
                    <a:pt x="288" y="1719"/>
                  </a:lnTo>
                  <a:lnTo>
                    <a:pt x="288" y="1717"/>
                  </a:lnTo>
                  <a:lnTo>
                    <a:pt x="288" y="1715"/>
                  </a:lnTo>
                  <a:lnTo>
                    <a:pt x="288" y="1713"/>
                  </a:lnTo>
                  <a:lnTo>
                    <a:pt x="286" y="1713"/>
                  </a:lnTo>
                  <a:lnTo>
                    <a:pt x="284" y="1713"/>
                  </a:lnTo>
                  <a:lnTo>
                    <a:pt x="284" y="1711"/>
                  </a:lnTo>
                  <a:lnTo>
                    <a:pt x="282" y="1711"/>
                  </a:lnTo>
                  <a:lnTo>
                    <a:pt x="282" y="1709"/>
                  </a:lnTo>
                  <a:lnTo>
                    <a:pt x="280" y="1709"/>
                  </a:lnTo>
                  <a:lnTo>
                    <a:pt x="280" y="1711"/>
                  </a:lnTo>
                  <a:lnTo>
                    <a:pt x="278" y="1711"/>
                  </a:lnTo>
                  <a:lnTo>
                    <a:pt x="278" y="1713"/>
                  </a:lnTo>
                  <a:lnTo>
                    <a:pt x="276" y="1713"/>
                  </a:lnTo>
                  <a:lnTo>
                    <a:pt x="274" y="1713"/>
                  </a:lnTo>
                  <a:lnTo>
                    <a:pt x="274" y="1711"/>
                  </a:lnTo>
                  <a:lnTo>
                    <a:pt x="274" y="1709"/>
                  </a:lnTo>
                  <a:lnTo>
                    <a:pt x="272" y="1709"/>
                  </a:lnTo>
                  <a:lnTo>
                    <a:pt x="270" y="1711"/>
                  </a:lnTo>
                  <a:lnTo>
                    <a:pt x="270" y="1713"/>
                  </a:lnTo>
                  <a:lnTo>
                    <a:pt x="268" y="1713"/>
                  </a:lnTo>
                  <a:lnTo>
                    <a:pt x="268" y="1711"/>
                  </a:lnTo>
                  <a:lnTo>
                    <a:pt x="268" y="1709"/>
                  </a:lnTo>
                  <a:lnTo>
                    <a:pt x="268" y="1707"/>
                  </a:lnTo>
                  <a:lnTo>
                    <a:pt x="267" y="1707"/>
                  </a:lnTo>
                  <a:lnTo>
                    <a:pt x="267" y="1709"/>
                  </a:lnTo>
                  <a:lnTo>
                    <a:pt x="267" y="1711"/>
                  </a:lnTo>
                  <a:lnTo>
                    <a:pt x="267" y="1713"/>
                  </a:lnTo>
                  <a:lnTo>
                    <a:pt x="265" y="1713"/>
                  </a:lnTo>
                  <a:lnTo>
                    <a:pt x="263" y="1713"/>
                  </a:lnTo>
                  <a:lnTo>
                    <a:pt x="263" y="1715"/>
                  </a:lnTo>
                  <a:lnTo>
                    <a:pt x="261" y="1715"/>
                  </a:lnTo>
                  <a:lnTo>
                    <a:pt x="261" y="1713"/>
                  </a:lnTo>
                  <a:lnTo>
                    <a:pt x="261" y="1711"/>
                  </a:lnTo>
                  <a:lnTo>
                    <a:pt x="261" y="1709"/>
                  </a:lnTo>
                  <a:lnTo>
                    <a:pt x="259" y="1709"/>
                  </a:lnTo>
                  <a:lnTo>
                    <a:pt x="259" y="1711"/>
                  </a:lnTo>
                  <a:lnTo>
                    <a:pt x="257" y="1711"/>
                  </a:lnTo>
                  <a:lnTo>
                    <a:pt x="257" y="1713"/>
                  </a:lnTo>
                  <a:lnTo>
                    <a:pt x="257" y="1715"/>
                  </a:lnTo>
                  <a:lnTo>
                    <a:pt x="255" y="1715"/>
                  </a:lnTo>
                  <a:lnTo>
                    <a:pt x="255" y="1717"/>
                  </a:lnTo>
                  <a:lnTo>
                    <a:pt x="253" y="1717"/>
                  </a:lnTo>
                  <a:lnTo>
                    <a:pt x="251" y="1717"/>
                  </a:lnTo>
                  <a:lnTo>
                    <a:pt x="249" y="1717"/>
                  </a:lnTo>
                  <a:lnTo>
                    <a:pt x="249" y="1715"/>
                  </a:lnTo>
                  <a:lnTo>
                    <a:pt x="247" y="1715"/>
                  </a:lnTo>
                  <a:lnTo>
                    <a:pt x="247" y="1713"/>
                  </a:lnTo>
                  <a:lnTo>
                    <a:pt x="245" y="1713"/>
                  </a:lnTo>
                  <a:lnTo>
                    <a:pt x="245" y="1711"/>
                  </a:lnTo>
                  <a:lnTo>
                    <a:pt x="243" y="1711"/>
                  </a:lnTo>
                  <a:lnTo>
                    <a:pt x="241" y="1711"/>
                  </a:lnTo>
                  <a:lnTo>
                    <a:pt x="241" y="1713"/>
                  </a:lnTo>
                  <a:lnTo>
                    <a:pt x="239" y="1713"/>
                  </a:lnTo>
                  <a:lnTo>
                    <a:pt x="241" y="1713"/>
                  </a:lnTo>
                  <a:lnTo>
                    <a:pt x="241" y="1715"/>
                  </a:lnTo>
                  <a:lnTo>
                    <a:pt x="239" y="1715"/>
                  </a:lnTo>
                  <a:lnTo>
                    <a:pt x="237" y="1715"/>
                  </a:lnTo>
                  <a:lnTo>
                    <a:pt x="235" y="1715"/>
                  </a:lnTo>
                  <a:lnTo>
                    <a:pt x="233" y="1715"/>
                  </a:lnTo>
                  <a:lnTo>
                    <a:pt x="233" y="1713"/>
                  </a:lnTo>
                  <a:lnTo>
                    <a:pt x="233" y="1711"/>
                  </a:lnTo>
                  <a:lnTo>
                    <a:pt x="231" y="1711"/>
                  </a:lnTo>
                  <a:lnTo>
                    <a:pt x="229" y="1711"/>
                  </a:lnTo>
                  <a:lnTo>
                    <a:pt x="227" y="1713"/>
                  </a:lnTo>
                  <a:lnTo>
                    <a:pt x="225" y="1713"/>
                  </a:lnTo>
                  <a:lnTo>
                    <a:pt x="225" y="1715"/>
                  </a:lnTo>
                  <a:lnTo>
                    <a:pt x="223" y="1715"/>
                  </a:lnTo>
                  <a:lnTo>
                    <a:pt x="221" y="1715"/>
                  </a:lnTo>
                  <a:lnTo>
                    <a:pt x="221" y="1713"/>
                  </a:lnTo>
                  <a:lnTo>
                    <a:pt x="221" y="1711"/>
                  </a:lnTo>
                  <a:lnTo>
                    <a:pt x="219" y="1711"/>
                  </a:lnTo>
                  <a:lnTo>
                    <a:pt x="219" y="1713"/>
                  </a:lnTo>
                  <a:lnTo>
                    <a:pt x="217" y="1713"/>
                  </a:lnTo>
                  <a:lnTo>
                    <a:pt x="215" y="1713"/>
                  </a:lnTo>
                  <a:lnTo>
                    <a:pt x="215" y="1711"/>
                  </a:lnTo>
                  <a:lnTo>
                    <a:pt x="215" y="1709"/>
                  </a:lnTo>
                  <a:lnTo>
                    <a:pt x="213" y="1709"/>
                  </a:lnTo>
                  <a:lnTo>
                    <a:pt x="211" y="1709"/>
                  </a:lnTo>
                  <a:lnTo>
                    <a:pt x="211" y="1711"/>
                  </a:lnTo>
                  <a:lnTo>
                    <a:pt x="211" y="1713"/>
                  </a:lnTo>
                  <a:lnTo>
                    <a:pt x="213" y="1713"/>
                  </a:lnTo>
                  <a:lnTo>
                    <a:pt x="213" y="1715"/>
                  </a:lnTo>
                  <a:lnTo>
                    <a:pt x="211" y="1715"/>
                  </a:lnTo>
                  <a:lnTo>
                    <a:pt x="209" y="1715"/>
                  </a:lnTo>
                  <a:lnTo>
                    <a:pt x="207" y="1715"/>
                  </a:lnTo>
                  <a:lnTo>
                    <a:pt x="207" y="1713"/>
                  </a:lnTo>
                  <a:lnTo>
                    <a:pt x="207" y="1711"/>
                  </a:lnTo>
                  <a:lnTo>
                    <a:pt x="207" y="1709"/>
                  </a:lnTo>
                  <a:lnTo>
                    <a:pt x="205" y="1707"/>
                  </a:lnTo>
                  <a:lnTo>
                    <a:pt x="205" y="1709"/>
                  </a:lnTo>
                  <a:lnTo>
                    <a:pt x="203" y="1709"/>
                  </a:lnTo>
                  <a:lnTo>
                    <a:pt x="205" y="1709"/>
                  </a:lnTo>
                  <a:lnTo>
                    <a:pt x="205" y="1711"/>
                  </a:lnTo>
                  <a:lnTo>
                    <a:pt x="205" y="1713"/>
                  </a:lnTo>
                  <a:lnTo>
                    <a:pt x="205" y="1715"/>
                  </a:lnTo>
                  <a:lnTo>
                    <a:pt x="203" y="1715"/>
                  </a:lnTo>
                  <a:lnTo>
                    <a:pt x="203" y="1717"/>
                  </a:lnTo>
                  <a:lnTo>
                    <a:pt x="201" y="1717"/>
                  </a:lnTo>
                  <a:lnTo>
                    <a:pt x="199" y="1717"/>
                  </a:lnTo>
                  <a:lnTo>
                    <a:pt x="199" y="1715"/>
                  </a:lnTo>
                  <a:lnTo>
                    <a:pt x="199" y="1713"/>
                  </a:lnTo>
                  <a:lnTo>
                    <a:pt x="198" y="1713"/>
                  </a:lnTo>
                  <a:lnTo>
                    <a:pt x="198" y="1711"/>
                  </a:lnTo>
                  <a:lnTo>
                    <a:pt x="198" y="1709"/>
                  </a:lnTo>
                  <a:lnTo>
                    <a:pt x="196" y="1709"/>
                  </a:lnTo>
                  <a:lnTo>
                    <a:pt x="196" y="1707"/>
                  </a:lnTo>
                  <a:lnTo>
                    <a:pt x="194" y="1707"/>
                  </a:lnTo>
                  <a:lnTo>
                    <a:pt x="196" y="1707"/>
                  </a:lnTo>
                  <a:lnTo>
                    <a:pt x="196" y="1705"/>
                  </a:lnTo>
                  <a:lnTo>
                    <a:pt x="196" y="1703"/>
                  </a:lnTo>
                  <a:lnTo>
                    <a:pt x="196" y="1701"/>
                  </a:lnTo>
                  <a:lnTo>
                    <a:pt x="196" y="1699"/>
                  </a:lnTo>
                  <a:lnTo>
                    <a:pt x="196" y="1697"/>
                  </a:lnTo>
                  <a:lnTo>
                    <a:pt x="198" y="1695"/>
                  </a:lnTo>
                  <a:lnTo>
                    <a:pt x="196" y="1695"/>
                  </a:lnTo>
                  <a:lnTo>
                    <a:pt x="196" y="1693"/>
                  </a:lnTo>
                  <a:lnTo>
                    <a:pt x="194" y="1693"/>
                  </a:lnTo>
                  <a:lnTo>
                    <a:pt x="194" y="1691"/>
                  </a:lnTo>
                  <a:lnTo>
                    <a:pt x="194" y="1689"/>
                  </a:lnTo>
                  <a:lnTo>
                    <a:pt x="194" y="1687"/>
                  </a:lnTo>
                  <a:lnTo>
                    <a:pt x="192" y="1687"/>
                  </a:lnTo>
                  <a:lnTo>
                    <a:pt x="190" y="1687"/>
                  </a:lnTo>
                  <a:lnTo>
                    <a:pt x="188" y="1687"/>
                  </a:lnTo>
                  <a:lnTo>
                    <a:pt x="186" y="1687"/>
                  </a:lnTo>
                  <a:lnTo>
                    <a:pt x="186" y="1689"/>
                  </a:lnTo>
                  <a:lnTo>
                    <a:pt x="184" y="1689"/>
                  </a:lnTo>
                  <a:lnTo>
                    <a:pt x="184" y="1687"/>
                  </a:lnTo>
                  <a:lnTo>
                    <a:pt x="182" y="1687"/>
                  </a:lnTo>
                  <a:lnTo>
                    <a:pt x="182" y="1685"/>
                  </a:lnTo>
                  <a:lnTo>
                    <a:pt x="182" y="1683"/>
                  </a:lnTo>
                  <a:lnTo>
                    <a:pt x="182" y="1681"/>
                  </a:lnTo>
                  <a:lnTo>
                    <a:pt x="182" y="1679"/>
                  </a:lnTo>
                  <a:lnTo>
                    <a:pt x="184" y="1679"/>
                  </a:lnTo>
                  <a:lnTo>
                    <a:pt x="184" y="1677"/>
                  </a:lnTo>
                  <a:lnTo>
                    <a:pt x="186" y="1677"/>
                  </a:lnTo>
                  <a:lnTo>
                    <a:pt x="186" y="1675"/>
                  </a:lnTo>
                  <a:lnTo>
                    <a:pt x="188" y="1675"/>
                  </a:lnTo>
                  <a:lnTo>
                    <a:pt x="188" y="1673"/>
                  </a:lnTo>
                  <a:lnTo>
                    <a:pt x="186" y="1673"/>
                  </a:lnTo>
                  <a:lnTo>
                    <a:pt x="184" y="1673"/>
                  </a:lnTo>
                  <a:lnTo>
                    <a:pt x="184" y="1675"/>
                  </a:lnTo>
                  <a:lnTo>
                    <a:pt x="182" y="1675"/>
                  </a:lnTo>
                  <a:lnTo>
                    <a:pt x="182" y="1677"/>
                  </a:lnTo>
                  <a:lnTo>
                    <a:pt x="182" y="1675"/>
                  </a:lnTo>
                  <a:lnTo>
                    <a:pt x="180" y="1675"/>
                  </a:lnTo>
                  <a:lnTo>
                    <a:pt x="178" y="1675"/>
                  </a:lnTo>
                  <a:lnTo>
                    <a:pt x="178" y="1673"/>
                  </a:lnTo>
                  <a:lnTo>
                    <a:pt x="180" y="1673"/>
                  </a:lnTo>
                  <a:lnTo>
                    <a:pt x="180" y="1671"/>
                  </a:lnTo>
                  <a:lnTo>
                    <a:pt x="180" y="1669"/>
                  </a:lnTo>
                  <a:lnTo>
                    <a:pt x="180" y="1667"/>
                  </a:lnTo>
                  <a:lnTo>
                    <a:pt x="182" y="1667"/>
                  </a:lnTo>
                  <a:lnTo>
                    <a:pt x="182" y="1665"/>
                  </a:lnTo>
                  <a:lnTo>
                    <a:pt x="182" y="1663"/>
                  </a:lnTo>
                  <a:lnTo>
                    <a:pt x="180" y="1663"/>
                  </a:lnTo>
                  <a:lnTo>
                    <a:pt x="180" y="1661"/>
                  </a:lnTo>
                  <a:lnTo>
                    <a:pt x="178" y="1661"/>
                  </a:lnTo>
                  <a:lnTo>
                    <a:pt x="178" y="1663"/>
                  </a:lnTo>
                  <a:lnTo>
                    <a:pt x="176" y="1663"/>
                  </a:lnTo>
                  <a:lnTo>
                    <a:pt x="178" y="1663"/>
                  </a:lnTo>
                  <a:lnTo>
                    <a:pt x="178" y="1665"/>
                  </a:lnTo>
                  <a:lnTo>
                    <a:pt x="176" y="1665"/>
                  </a:lnTo>
                  <a:lnTo>
                    <a:pt x="174" y="1665"/>
                  </a:lnTo>
                  <a:lnTo>
                    <a:pt x="172" y="1665"/>
                  </a:lnTo>
                  <a:lnTo>
                    <a:pt x="172" y="1667"/>
                  </a:lnTo>
                  <a:lnTo>
                    <a:pt x="170" y="1667"/>
                  </a:lnTo>
                  <a:lnTo>
                    <a:pt x="170" y="1665"/>
                  </a:lnTo>
                  <a:lnTo>
                    <a:pt x="170" y="1663"/>
                  </a:lnTo>
                  <a:lnTo>
                    <a:pt x="168" y="1663"/>
                  </a:lnTo>
                  <a:lnTo>
                    <a:pt x="168" y="1665"/>
                  </a:lnTo>
                  <a:lnTo>
                    <a:pt x="166" y="1665"/>
                  </a:lnTo>
                  <a:lnTo>
                    <a:pt x="166" y="1663"/>
                  </a:lnTo>
                  <a:lnTo>
                    <a:pt x="166" y="1661"/>
                  </a:lnTo>
                  <a:lnTo>
                    <a:pt x="168" y="1661"/>
                  </a:lnTo>
                  <a:lnTo>
                    <a:pt x="168" y="1659"/>
                  </a:lnTo>
                  <a:lnTo>
                    <a:pt x="166" y="1659"/>
                  </a:lnTo>
                  <a:lnTo>
                    <a:pt x="164" y="1659"/>
                  </a:lnTo>
                  <a:lnTo>
                    <a:pt x="164" y="1657"/>
                  </a:lnTo>
                  <a:lnTo>
                    <a:pt x="162" y="1657"/>
                  </a:lnTo>
                  <a:lnTo>
                    <a:pt x="160" y="1657"/>
                  </a:lnTo>
                  <a:lnTo>
                    <a:pt x="160" y="1659"/>
                  </a:lnTo>
                  <a:lnTo>
                    <a:pt x="162" y="1659"/>
                  </a:lnTo>
                  <a:lnTo>
                    <a:pt x="160" y="1659"/>
                  </a:lnTo>
                  <a:lnTo>
                    <a:pt x="158" y="1657"/>
                  </a:lnTo>
                  <a:lnTo>
                    <a:pt x="160" y="1657"/>
                  </a:lnTo>
                  <a:lnTo>
                    <a:pt x="160" y="1656"/>
                  </a:lnTo>
                  <a:lnTo>
                    <a:pt x="158" y="1656"/>
                  </a:lnTo>
                  <a:lnTo>
                    <a:pt x="156" y="1656"/>
                  </a:lnTo>
                  <a:lnTo>
                    <a:pt x="154" y="1656"/>
                  </a:lnTo>
                  <a:lnTo>
                    <a:pt x="154" y="1657"/>
                  </a:lnTo>
                  <a:lnTo>
                    <a:pt x="154" y="1656"/>
                  </a:lnTo>
                  <a:lnTo>
                    <a:pt x="152" y="1656"/>
                  </a:lnTo>
                  <a:lnTo>
                    <a:pt x="150" y="1657"/>
                  </a:lnTo>
                  <a:lnTo>
                    <a:pt x="148" y="1657"/>
                  </a:lnTo>
                  <a:lnTo>
                    <a:pt x="146" y="1657"/>
                  </a:lnTo>
                  <a:lnTo>
                    <a:pt x="146" y="1659"/>
                  </a:lnTo>
                  <a:lnTo>
                    <a:pt x="144" y="1659"/>
                  </a:lnTo>
                  <a:lnTo>
                    <a:pt x="142" y="1659"/>
                  </a:lnTo>
                  <a:lnTo>
                    <a:pt x="140" y="1659"/>
                  </a:lnTo>
                  <a:lnTo>
                    <a:pt x="140" y="1657"/>
                  </a:lnTo>
                  <a:lnTo>
                    <a:pt x="138" y="1657"/>
                  </a:lnTo>
                  <a:lnTo>
                    <a:pt x="136" y="1657"/>
                  </a:lnTo>
                  <a:lnTo>
                    <a:pt x="136" y="1659"/>
                  </a:lnTo>
                  <a:lnTo>
                    <a:pt x="134" y="1659"/>
                  </a:lnTo>
                  <a:lnTo>
                    <a:pt x="134" y="1657"/>
                  </a:lnTo>
                  <a:lnTo>
                    <a:pt x="132" y="1657"/>
                  </a:lnTo>
                  <a:lnTo>
                    <a:pt x="132" y="1656"/>
                  </a:lnTo>
                  <a:lnTo>
                    <a:pt x="130" y="1656"/>
                  </a:lnTo>
                  <a:lnTo>
                    <a:pt x="129" y="1656"/>
                  </a:lnTo>
                  <a:lnTo>
                    <a:pt x="129" y="1654"/>
                  </a:lnTo>
                  <a:lnTo>
                    <a:pt x="129" y="1652"/>
                  </a:lnTo>
                  <a:lnTo>
                    <a:pt x="127" y="1652"/>
                  </a:lnTo>
                  <a:lnTo>
                    <a:pt x="127" y="1650"/>
                  </a:lnTo>
                  <a:lnTo>
                    <a:pt x="127" y="1648"/>
                  </a:lnTo>
                  <a:lnTo>
                    <a:pt x="127" y="1646"/>
                  </a:lnTo>
                  <a:lnTo>
                    <a:pt x="125" y="1646"/>
                  </a:lnTo>
                  <a:lnTo>
                    <a:pt x="123" y="1646"/>
                  </a:lnTo>
                  <a:lnTo>
                    <a:pt x="125" y="1644"/>
                  </a:lnTo>
                  <a:lnTo>
                    <a:pt x="123" y="1644"/>
                  </a:lnTo>
                  <a:lnTo>
                    <a:pt x="121" y="1644"/>
                  </a:lnTo>
                  <a:lnTo>
                    <a:pt x="121" y="1642"/>
                  </a:lnTo>
                  <a:lnTo>
                    <a:pt x="119" y="1640"/>
                  </a:lnTo>
                  <a:lnTo>
                    <a:pt x="121" y="1640"/>
                  </a:lnTo>
                  <a:lnTo>
                    <a:pt x="123" y="1640"/>
                  </a:lnTo>
                  <a:lnTo>
                    <a:pt x="121" y="1640"/>
                  </a:lnTo>
                  <a:lnTo>
                    <a:pt x="121" y="1638"/>
                  </a:lnTo>
                  <a:lnTo>
                    <a:pt x="123" y="1636"/>
                  </a:lnTo>
                  <a:lnTo>
                    <a:pt x="121" y="1636"/>
                  </a:lnTo>
                  <a:lnTo>
                    <a:pt x="121" y="1634"/>
                  </a:lnTo>
                  <a:lnTo>
                    <a:pt x="121" y="1632"/>
                  </a:lnTo>
                  <a:lnTo>
                    <a:pt x="121" y="1634"/>
                  </a:lnTo>
                  <a:lnTo>
                    <a:pt x="123" y="1634"/>
                  </a:lnTo>
                  <a:lnTo>
                    <a:pt x="123" y="1632"/>
                  </a:lnTo>
                  <a:lnTo>
                    <a:pt x="121" y="1632"/>
                  </a:lnTo>
                  <a:lnTo>
                    <a:pt x="121" y="1630"/>
                  </a:lnTo>
                  <a:lnTo>
                    <a:pt x="121" y="1628"/>
                  </a:lnTo>
                  <a:lnTo>
                    <a:pt x="123" y="1628"/>
                  </a:lnTo>
                  <a:lnTo>
                    <a:pt x="121" y="1628"/>
                  </a:lnTo>
                  <a:lnTo>
                    <a:pt x="123" y="1626"/>
                  </a:lnTo>
                  <a:lnTo>
                    <a:pt x="125" y="1626"/>
                  </a:lnTo>
                  <a:lnTo>
                    <a:pt x="125" y="1624"/>
                  </a:lnTo>
                  <a:lnTo>
                    <a:pt x="123" y="1624"/>
                  </a:lnTo>
                  <a:lnTo>
                    <a:pt x="123" y="1622"/>
                  </a:lnTo>
                  <a:lnTo>
                    <a:pt x="125" y="1620"/>
                  </a:lnTo>
                  <a:lnTo>
                    <a:pt x="123" y="1620"/>
                  </a:lnTo>
                  <a:lnTo>
                    <a:pt x="121" y="1618"/>
                  </a:lnTo>
                  <a:lnTo>
                    <a:pt x="123" y="1618"/>
                  </a:lnTo>
                  <a:lnTo>
                    <a:pt x="123" y="1616"/>
                  </a:lnTo>
                  <a:lnTo>
                    <a:pt x="125" y="1616"/>
                  </a:lnTo>
                  <a:lnTo>
                    <a:pt x="127" y="1616"/>
                  </a:lnTo>
                  <a:lnTo>
                    <a:pt x="125" y="1616"/>
                  </a:lnTo>
                  <a:lnTo>
                    <a:pt x="125" y="1614"/>
                  </a:lnTo>
                  <a:lnTo>
                    <a:pt x="127" y="1614"/>
                  </a:lnTo>
                  <a:lnTo>
                    <a:pt x="125" y="1614"/>
                  </a:lnTo>
                  <a:lnTo>
                    <a:pt x="125" y="1612"/>
                  </a:lnTo>
                  <a:lnTo>
                    <a:pt x="123" y="1612"/>
                  </a:lnTo>
                  <a:lnTo>
                    <a:pt x="123" y="1610"/>
                  </a:lnTo>
                  <a:lnTo>
                    <a:pt x="123" y="1608"/>
                  </a:lnTo>
                  <a:lnTo>
                    <a:pt x="123" y="1610"/>
                  </a:lnTo>
                  <a:lnTo>
                    <a:pt x="123" y="1608"/>
                  </a:lnTo>
                  <a:lnTo>
                    <a:pt x="125" y="1608"/>
                  </a:lnTo>
                  <a:lnTo>
                    <a:pt x="125" y="1606"/>
                  </a:lnTo>
                  <a:lnTo>
                    <a:pt x="123" y="1606"/>
                  </a:lnTo>
                  <a:lnTo>
                    <a:pt x="123" y="1604"/>
                  </a:lnTo>
                  <a:lnTo>
                    <a:pt x="123" y="1602"/>
                  </a:lnTo>
                  <a:lnTo>
                    <a:pt x="121" y="1602"/>
                  </a:lnTo>
                  <a:lnTo>
                    <a:pt x="121" y="1600"/>
                  </a:lnTo>
                  <a:lnTo>
                    <a:pt x="121" y="1602"/>
                  </a:lnTo>
                  <a:lnTo>
                    <a:pt x="123" y="1602"/>
                  </a:lnTo>
                  <a:lnTo>
                    <a:pt x="123" y="1600"/>
                  </a:lnTo>
                  <a:lnTo>
                    <a:pt x="121" y="1600"/>
                  </a:lnTo>
                  <a:lnTo>
                    <a:pt x="123" y="1600"/>
                  </a:lnTo>
                  <a:lnTo>
                    <a:pt x="125" y="1600"/>
                  </a:lnTo>
                  <a:lnTo>
                    <a:pt x="123" y="1598"/>
                  </a:lnTo>
                  <a:lnTo>
                    <a:pt x="125" y="1598"/>
                  </a:lnTo>
                  <a:lnTo>
                    <a:pt x="123" y="1598"/>
                  </a:lnTo>
                  <a:lnTo>
                    <a:pt x="123" y="1596"/>
                  </a:lnTo>
                  <a:lnTo>
                    <a:pt x="123" y="1594"/>
                  </a:lnTo>
                  <a:lnTo>
                    <a:pt x="125" y="1596"/>
                  </a:lnTo>
                  <a:lnTo>
                    <a:pt x="125" y="1594"/>
                  </a:lnTo>
                  <a:lnTo>
                    <a:pt x="125" y="1592"/>
                  </a:lnTo>
                  <a:lnTo>
                    <a:pt x="123" y="1592"/>
                  </a:lnTo>
                  <a:lnTo>
                    <a:pt x="125" y="1592"/>
                  </a:lnTo>
                  <a:lnTo>
                    <a:pt x="125" y="1590"/>
                  </a:lnTo>
                  <a:lnTo>
                    <a:pt x="127" y="1590"/>
                  </a:lnTo>
                  <a:lnTo>
                    <a:pt x="127" y="1589"/>
                  </a:lnTo>
                  <a:lnTo>
                    <a:pt x="129" y="1589"/>
                  </a:lnTo>
                  <a:lnTo>
                    <a:pt x="129" y="1587"/>
                  </a:lnTo>
                  <a:lnTo>
                    <a:pt x="129" y="1585"/>
                  </a:lnTo>
                  <a:lnTo>
                    <a:pt x="127" y="1585"/>
                  </a:lnTo>
                  <a:lnTo>
                    <a:pt x="127" y="1583"/>
                  </a:lnTo>
                  <a:lnTo>
                    <a:pt x="129" y="1583"/>
                  </a:lnTo>
                  <a:lnTo>
                    <a:pt x="127" y="1583"/>
                  </a:lnTo>
                  <a:lnTo>
                    <a:pt x="129" y="1583"/>
                  </a:lnTo>
                  <a:lnTo>
                    <a:pt x="129" y="1581"/>
                  </a:lnTo>
                  <a:lnTo>
                    <a:pt x="127" y="1581"/>
                  </a:lnTo>
                  <a:lnTo>
                    <a:pt x="127" y="1579"/>
                  </a:lnTo>
                  <a:lnTo>
                    <a:pt x="127" y="1577"/>
                  </a:lnTo>
                  <a:lnTo>
                    <a:pt x="127" y="1579"/>
                  </a:lnTo>
                  <a:lnTo>
                    <a:pt x="127" y="1577"/>
                  </a:lnTo>
                  <a:lnTo>
                    <a:pt x="125" y="1577"/>
                  </a:lnTo>
                  <a:lnTo>
                    <a:pt x="125" y="1575"/>
                  </a:lnTo>
                  <a:lnTo>
                    <a:pt x="123" y="1575"/>
                  </a:lnTo>
                  <a:lnTo>
                    <a:pt x="125" y="1575"/>
                  </a:lnTo>
                  <a:lnTo>
                    <a:pt x="123" y="1575"/>
                  </a:lnTo>
                  <a:lnTo>
                    <a:pt x="125" y="1575"/>
                  </a:lnTo>
                  <a:lnTo>
                    <a:pt x="123" y="1575"/>
                  </a:lnTo>
                  <a:lnTo>
                    <a:pt x="125" y="1575"/>
                  </a:lnTo>
                  <a:lnTo>
                    <a:pt x="127" y="1575"/>
                  </a:lnTo>
                  <a:lnTo>
                    <a:pt x="125" y="1575"/>
                  </a:lnTo>
                  <a:lnTo>
                    <a:pt x="127" y="1575"/>
                  </a:lnTo>
                  <a:lnTo>
                    <a:pt x="129" y="1575"/>
                  </a:lnTo>
                  <a:lnTo>
                    <a:pt x="129" y="1573"/>
                  </a:lnTo>
                  <a:lnTo>
                    <a:pt x="130" y="1573"/>
                  </a:lnTo>
                  <a:lnTo>
                    <a:pt x="129" y="1571"/>
                  </a:lnTo>
                  <a:lnTo>
                    <a:pt x="129" y="1569"/>
                  </a:lnTo>
                  <a:lnTo>
                    <a:pt x="127" y="1569"/>
                  </a:lnTo>
                  <a:lnTo>
                    <a:pt x="129" y="1569"/>
                  </a:lnTo>
                  <a:lnTo>
                    <a:pt x="127" y="1567"/>
                  </a:lnTo>
                  <a:lnTo>
                    <a:pt x="129" y="1567"/>
                  </a:lnTo>
                  <a:lnTo>
                    <a:pt x="127" y="1567"/>
                  </a:lnTo>
                  <a:lnTo>
                    <a:pt x="127" y="1565"/>
                  </a:lnTo>
                  <a:lnTo>
                    <a:pt x="127" y="1567"/>
                  </a:lnTo>
                  <a:lnTo>
                    <a:pt x="127" y="1565"/>
                  </a:lnTo>
                  <a:lnTo>
                    <a:pt x="127" y="1563"/>
                  </a:lnTo>
                  <a:lnTo>
                    <a:pt x="129" y="1563"/>
                  </a:lnTo>
                  <a:lnTo>
                    <a:pt x="127" y="1561"/>
                  </a:lnTo>
                  <a:lnTo>
                    <a:pt x="127" y="1559"/>
                  </a:lnTo>
                  <a:lnTo>
                    <a:pt x="129" y="1561"/>
                  </a:lnTo>
                  <a:lnTo>
                    <a:pt x="129" y="1559"/>
                  </a:lnTo>
                  <a:lnTo>
                    <a:pt x="129" y="1561"/>
                  </a:lnTo>
                  <a:lnTo>
                    <a:pt x="129" y="1559"/>
                  </a:lnTo>
                  <a:lnTo>
                    <a:pt x="129" y="1561"/>
                  </a:lnTo>
                  <a:lnTo>
                    <a:pt x="130" y="1561"/>
                  </a:lnTo>
                  <a:lnTo>
                    <a:pt x="132" y="1561"/>
                  </a:lnTo>
                  <a:lnTo>
                    <a:pt x="132" y="1559"/>
                  </a:lnTo>
                  <a:lnTo>
                    <a:pt x="130" y="1559"/>
                  </a:lnTo>
                  <a:lnTo>
                    <a:pt x="130" y="1557"/>
                  </a:lnTo>
                  <a:lnTo>
                    <a:pt x="129" y="1557"/>
                  </a:lnTo>
                  <a:lnTo>
                    <a:pt x="130" y="1557"/>
                  </a:lnTo>
                  <a:lnTo>
                    <a:pt x="132" y="1557"/>
                  </a:lnTo>
                  <a:lnTo>
                    <a:pt x="132" y="1555"/>
                  </a:lnTo>
                  <a:lnTo>
                    <a:pt x="132" y="1553"/>
                  </a:lnTo>
                  <a:lnTo>
                    <a:pt x="132" y="1555"/>
                  </a:lnTo>
                  <a:lnTo>
                    <a:pt x="132" y="1553"/>
                  </a:lnTo>
                  <a:lnTo>
                    <a:pt x="132" y="1551"/>
                  </a:lnTo>
                  <a:lnTo>
                    <a:pt x="132" y="1549"/>
                  </a:lnTo>
                  <a:lnTo>
                    <a:pt x="130" y="1549"/>
                  </a:lnTo>
                  <a:lnTo>
                    <a:pt x="130" y="1547"/>
                  </a:lnTo>
                  <a:lnTo>
                    <a:pt x="129" y="1547"/>
                  </a:lnTo>
                  <a:lnTo>
                    <a:pt x="129" y="1545"/>
                  </a:lnTo>
                  <a:lnTo>
                    <a:pt x="129" y="1547"/>
                  </a:lnTo>
                  <a:lnTo>
                    <a:pt x="130" y="1547"/>
                  </a:lnTo>
                  <a:lnTo>
                    <a:pt x="130" y="1545"/>
                  </a:lnTo>
                  <a:lnTo>
                    <a:pt x="130" y="1543"/>
                  </a:lnTo>
                  <a:lnTo>
                    <a:pt x="132" y="1543"/>
                  </a:lnTo>
                  <a:lnTo>
                    <a:pt x="132" y="1541"/>
                  </a:lnTo>
                  <a:lnTo>
                    <a:pt x="132" y="1539"/>
                  </a:lnTo>
                  <a:lnTo>
                    <a:pt x="132" y="1541"/>
                  </a:lnTo>
                  <a:lnTo>
                    <a:pt x="134" y="1541"/>
                  </a:lnTo>
                  <a:lnTo>
                    <a:pt x="134" y="1539"/>
                  </a:lnTo>
                  <a:lnTo>
                    <a:pt x="134" y="1537"/>
                  </a:lnTo>
                  <a:lnTo>
                    <a:pt x="134" y="1535"/>
                  </a:lnTo>
                  <a:lnTo>
                    <a:pt x="136" y="1535"/>
                  </a:lnTo>
                  <a:lnTo>
                    <a:pt x="136" y="1533"/>
                  </a:lnTo>
                  <a:lnTo>
                    <a:pt x="136" y="1535"/>
                  </a:lnTo>
                  <a:lnTo>
                    <a:pt x="136" y="1533"/>
                  </a:lnTo>
                  <a:lnTo>
                    <a:pt x="136" y="1531"/>
                  </a:lnTo>
                  <a:lnTo>
                    <a:pt x="134" y="1531"/>
                  </a:lnTo>
                  <a:lnTo>
                    <a:pt x="134" y="1529"/>
                  </a:lnTo>
                  <a:lnTo>
                    <a:pt x="136" y="1529"/>
                  </a:lnTo>
                  <a:lnTo>
                    <a:pt x="138" y="1529"/>
                  </a:lnTo>
                  <a:lnTo>
                    <a:pt x="138" y="1527"/>
                  </a:lnTo>
                  <a:lnTo>
                    <a:pt x="138" y="1525"/>
                  </a:lnTo>
                  <a:lnTo>
                    <a:pt x="136" y="1525"/>
                  </a:lnTo>
                  <a:lnTo>
                    <a:pt x="136" y="1523"/>
                  </a:lnTo>
                  <a:lnTo>
                    <a:pt x="136" y="1522"/>
                  </a:lnTo>
                  <a:lnTo>
                    <a:pt x="134" y="1522"/>
                  </a:lnTo>
                  <a:lnTo>
                    <a:pt x="134" y="1520"/>
                  </a:lnTo>
                  <a:lnTo>
                    <a:pt x="136" y="1520"/>
                  </a:lnTo>
                  <a:lnTo>
                    <a:pt x="136" y="1518"/>
                  </a:lnTo>
                  <a:lnTo>
                    <a:pt x="138" y="1518"/>
                  </a:lnTo>
                  <a:lnTo>
                    <a:pt x="138" y="1516"/>
                  </a:lnTo>
                  <a:lnTo>
                    <a:pt x="140" y="1516"/>
                  </a:lnTo>
                  <a:lnTo>
                    <a:pt x="140" y="1514"/>
                  </a:lnTo>
                  <a:lnTo>
                    <a:pt x="140" y="1512"/>
                  </a:lnTo>
                  <a:lnTo>
                    <a:pt x="138" y="1512"/>
                  </a:lnTo>
                  <a:lnTo>
                    <a:pt x="138" y="1510"/>
                  </a:lnTo>
                  <a:lnTo>
                    <a:pt x="138" y="1508"/>
                  </a:lnTo>
                  <a:lnTo>
                    <a:pt x="136" y="1508"/>
                  </a:lnTo>
                  <a:lnTo>
                    <a:pt x="136" y="1506"/>
                  </a:lnTo>
                  <a:lnTo>
                    <a:pt x="136" y="1504"/>
                  </a:lnTo>
                  <a:lnTo>
                    <a:pt x="136" y="1502"/>
                  </a:lnTo>
                  <a:lnTo>
                    <a:pt x="136" y="1500"/>
                  </a:lnTo>
                  <a:lnTo>
                    <a:pt x="136" y="1498"/>
                  </a:lnTo>
                  <a:lnTo>
                    <a:pt x="134" y="1498"/>
                  </a:lnTo>
                  <a:lnTo>
                    <a:pt x="134" y="1496"/>
                  </a:lnTo>
                  <a:lnTo>
                    <a:pt x="134" y="1494"/>
                  </a:lnTo>
                  <a:lnTo>
                    <a:pt x="134" y="1492"/>
                  </a:lnTo>
                  <a:lnTo>
                    <a:pt x="132" y="1492"/>
                  </a:lnTo>
                  <a:lnTo>
                    <a:pt x="132" y="1490"/>
                  </a:lnTo>
                  <a:lnTo>
                    <a:pt x="130" y="1490"/>
                  </a:lnTo>
                  <a:lnTo>
                    <a:pt x="130" y="1488"/>
                  </a:lnTo>
                  <a:lnTo>
                    <a:pt x="130" y="1486"/>
                  </a:lnTo>
                  <a:lnTo>
                    <a:pt x="130" y="1488"/>
                  </a:lnTo>
                  <a:lnTo>
                    <a:pt x="130" y="1486"/>
                  </a:lnTo>
                  <a:lnTo>
                    <a:pt x="132" y="1486"/>
                  </a:lnTo>
                  <a:lnTo>
                    <a:pt x="132" y="1484"/>
                  </a:lnTo>
                  <a:lnTo>
                    <a:pt x="130" y="1484"/>
                  </a:lnTo>
                  <a:lnTo>
                    <a:pt x="130" y="1482"/>
                  </a:lnTo>
                  <a:lnTo>
                    <a:pt x="129" y="1482"/>
                  </a:lnTo>
                  <a:lnTo>
                    <a:pt x="129" y="1480"/>
                  </a:lnTo>
                  <a:lnTo>
                    <a:pt x="129" y="1478"/>
                  </a:lnTo>
                  <a:lnTo>
                    <a:pt x="130" y="1478"/>
                  </a:lnTo>
                  <a:lnTo>
                    <a:pt x="130" y="1476"/>
                  </a:lnTo>
                  <a:lnTo>
                    <a:pt x="129" y="1476"/>
                  </a:lnTo>
                  <a:lnTo>
                    <a:pt x="129" y="1474"/>
                  </a:lnTo>
                  <a:lnTo>
                    <a:pt x="130" y="1474"/>
                  </a:lnTo>
                  <a:lnTo>
                    <a:pt x="132" y="1474"/>
                  </a:lnTo>
                  <a:lnTo>
                    <a:pt x="132" y="1472"/>
                  </a:lnTo>
                  <a:lnTo>
                    <a:pt x="130" y="1472"/>
                  </a:lnTo>
                  <a:lnTo>
                    <a:pt x="129" y="1472"/>
                  </a:lnTo>
                  <a:lnTo>
                    <a:pt x="129" y="1470"/>
                  </a:lnTo>
                  <a:lnTo>
                    <a:pt x="129" y="1468"/>
                  </a:lnTo>
                  <a:lnTo>
                    <a:pt x="127" y="1468"/>
                  </a:lnTo>
                  <a:lnTo>
                    <a:pt x="127" y="1466"/>
                  </a:lnTo>
                  <a:lnTo>
                    <a:pt x="125" y="1466"/>
                  </a:lnTo>
                  <a:lnTo>
                    <a:pt x="127" y="1466"/>
                  </a:lnTo>
                  <a:lnTo>
                    <a:pt x="127" y="1464"/>
                  </a:lnTo>
                  <a:lnTo>
                    <a:pt x="125" y="1464"/>
                  </a:lnTo>
                  <a:lnTo>
                    <a:pt x="127" y="1464"/>
                  </a:lnTo>
                  <a:lnTo>
                    <a:pt x="127" y="1462"/>
                  </a:lnTo>
                  <a:lnTo>
                    <a:pt x="125" y="1462"/>
                  </a:lnTo>
                  <a:lnTo>
                    <a:pt x="123" y="1462"/>
                  </a:lnTo>
                  <a:lnTo>
                    <a:pt x="123" y="1460"/>
                  </a:lnTo>
                  <a:lnTo>
                    <a:pt x="121" y="1460"/>
                  </a:lnTo>
                  <a:lnTo>
                    <a:pt x="121" y="1458"/>
                  </a:lnTo>
                  <a:lnTo>
                    <a:pt x="123" y="1458"/>
                  </a:lnTo>
                  <a:lnTo>
                    <a:pt x="123" y="1456"/>
                  </a:lnTo>
                  <a:lnTo>
                    <a:pt x="121" y="1456"/>
                  </a:lnTo>
                  <a:lnTo>
                    <a:pt x="121" y="1455"/>
                  </a:lnTo>
                  <a:lnTo>
                    <a:pt x="119" y="1455"/>
                  </a:lnTo>
                  <a:lnTo>
                    <a:pt x="119" y="1453"/>
                  </a:lnTo>
                  <a:lnTo>
                    <a:pt x="117" y="1453"/>
                  </a:lnTo>
                  <a:lnTo>
                    <a:pt x="117" y="1451"/>
                  </a:lnTo>
                  <a:lnTo>
                    <a:pt x="119" y="1451"/>
                  </a:lnTo>
                  <a:lnTo>
                    <a:pt x="119" y="1449"/>
                  </a:lnTo>
                  <a:lnTo>
                    <a:pt x="119" y="1447"/>
                  </a:lnTo>
                  <a:lnTo>
                    <a:pt x="117" y="1447"/>
                  </a:lnTo>
                  <a:lnTo>
                    <a:pt x="115" y="1447"/>
                  </a:lnTo>
                  <a:lnTo>
                    <a:pt x="115" y="1445"/>
                  </a:lnTo>
                  <a:lnTo>
                    <a:pt x="113" y="1445"/>
                  </a:lnTo>
                  <a:lnTo>
                    <a:pt x="113" y="1443"/>
                  </a:lnTo>
                  <a:lnTo>
                    <a:pt x="113" y="1445"/>
                  </a:lnTo>
                  <a:lnTo>
                    <a:pt x="113" y="1443"/>
                  </a:lnTo>
                  <a:lnTo>
                    <a:pt x="111" y="1443"/>
                  </a:lnTo>
                  <a:lnTo>
                    <a:pt x="111" y="1441"/>
                  </a:lnTo>
                  <a:lnTo>
                    <a:pt x="111" y="1443"/>
                  </a:lnTo>
                  <a:lnTo>
                    <a:pt x="109" y="1443"/>
                  </a:lnTo>
                  <a:lnTo>
                    <a:pt x="109" y="1441"/>
                  </a:lnTo>
                  <a:lnTo>
                    <a:pt x="109" y="1439"/>
                  </a:lnTo>
                  <a:lnTo>
                    <a:pt x="107" y="1439"/>
                  </a:lnTo>
                  <a:lnTo>
                    <a:pt x="107" y="1437"/>
                  </a:lnTo>
                  <a:lnTo>
                    <a:pt x="109" y="1439"/>
                  </a:lnTo>
                  <a:lnTo>
                    <a:pt x="109" y="1437"/>
                  </a:lnTo>
                  <a:lnTo>
                    <a:pt x="107" y="1437"/>
                  </a:lnTo>
                  <a:lnTo>
                    <a:pt x="109" y="1437"/>
                  </a:lnTo>
                  <a:lnTo>
                    <a:pt x="111" y="1437"/>
                  </a:lnTo>
                  <a:lnTo>
                    <a:pt x="111" y="1435"/>
                  </a:lnTo>
                  <a:lnTo>
                    <a:pt x="109" y="1435"/>
                  </a:lnTo>
                  <a:lnTo>
                    <a:pt x="109" y="1433"/>
                  </a:lnTo>
                  <a:lnTo>
                    <a:pt x="109" y="1431"/>
                  </a:lnTo>
                  <a:lnTo>
                    <a:pt x="107" y="1431"/>
                  </a:lnTo>
                  <a:lnTo>
                    <a:pt x="109" y="1429"/>
                  </a:lnTo>
                  <a:lnTo>
                    <a:pt x="107" y="1429"/>
                  </a:lnTo>
                  <a:lnTo>
                    <a:pt x="107" y="1427"/>
                  </a:lnTo>
                  <a:lnTo>
                    <a:pt x="105" y="1427"/>
                  </a:lnTo>
                  <a:lnTo>
                    <a:pt x="105" y="1425"/>
                  </a:lnTo>
                  <a:lnTo>
                    <a:pt x="103" y="1425"/>
                  </a:lnTo>
                  <a:lnTo>
                    <a:pt x="105" y="1423"/>
                  </a:lnTo>
                  <a:lnTo>
                    <a:pt x="103" y="1421"/>
                  </a:lnTo>
                  <a:lnTo>
                    <a:pt x="103" y="1419"/>
                  </a:lnTo>
                  <a:lnTo>
                    <a:pt x="103" y="1417"/>
                  </a:lnTo>
                  <a:lnTo>
                    <a:pt x="101" y="1417"/>
                  </a:lnTo>
                  <a:lnTo>
                    <a:pt x="101" y="1415"/>
                  </a:lnTo>
                  <a:lnTo>
                    <a:pt x="101" y="1413"/>
                  </a:lnTo>
                  <a:lnTo>
                    <a:pt x="101" y="1415"/>
                  </a:lnTo>
                  <a:lnTo>
                    <a:pt x="101" y="1413"/>
                  </a:lnTo>
                  <a:lnTo>
                    <a:pt x="101" y="1415"/>
                  </a:lnTo>
                  <a:lnTo>
                    <a:pt x="103" y="1415"/>
                  </a:lnTo>
                  <a:lnTo>
                    <a:pt x="103" y="1413"/>
                  </a:lnTo>
                  <a:lnTo>
                    <a:pt x="101" y="1413"/>
                  </a:lnTo>
                  <a:lnTo>
                    <a:pt x="103" y="1413"/>
                  </a:lnTo>
                  <a:lnTo>
                    <a:pt x="101" y="1413"/>
                  </a:lnTo>
                  <a:lnTo>
                    <a:pt x="101" y="1411"/>
                  </a:lnTo>
                  <a:lnTo>
                    <a:pt x="101" y="1409"/>
                  </a:lnTo>
                  <a:lnTo>
                    <a:pt x="101" y="1411"/>
                  </a:lnTo>
                  <a:lnTo>
                    <a:pt x="103" y="1411"/>
                  </a:lnTo>
                  <a:lnTo>
                    <a:pt x="101" y="1411"/>
                  </a:lnTo>
                  <a:lnTo>
                    <a:pt x="103" y="1409"/>
                  </a:lnTo>
                  <a:lnTo>
                    <a:pt x="101" y="1409"/>
                  </a:lnTo>
                  <a:lnTo>
                    <a:pt x="103" y="1411"/>
                  </a:lnTo>
                  <a:lnTo>
                    <a:pt x="103" y="1409"/>
                  </a:lnTo>
                  <a:lnTo>
                    <a:pt x="105" y="1409"/>
                  </a:lnTo>
                  <a:lnTo>
                    <a:pt x="105" y="1407"/>
                  </a:lnTo>
                  <a:lnTo>
                    <a:pt x="105" y="1405"/>
                  </a:lnTo>
                  <a:lnTo>
                    <a:pt x="103" y="1405"/>
                  </a:lnTo>
                  <a:lnTo>
                    <a:pt x="103" y="1403"/>
                  </a:lnTo>
                  <a:lnTo>
                    <a:pt x="103" y="1401"/>
                  </a:lnTo>
                  <a:lnTo>
                    <a:pt x="103" y="1403"/>
                  </a:lnTo>
                  <a:lnTo>
                    <a:pt x="105" y="1403"/>
                  </a:lnTo>
                  <a:lnTo>
                    <a:pt x="105" y="1401"/>
                  </a:lnTo>
                  <a:lnTo>
                    <a:pt x="107" y="1401"/>
                  </a:lnTo>
                  <a:lnTo>
                    <a:pt x="109" y="1399"/>
                  </a:lnTo>
                  <a:lnTo>
                    <a:pt x="107" y="1399"/>
                  </a:lnTo>
                  <a:lnTo>
                    <a:pt x="109" y="1399"/>
                  </a:lnTo>
                  <a:lnTo>
                    <a:pt x="109" y="1397"/>
                  </a:lnTo>
                  <a:lnTo>
                    <a:pt x="109" y="1395"/>
                  </a:lnTo>
                  <a:lnTo>
                    <a:pt x="111" y="1395"/>
                  </a:lnTo>
                  <a:lnTo>
                    <a:pt x="111" y="1393"/>
                  </a:lnTo>
                  <a:lnTo>
                    <a:pt x="109" y="1393"/>
                  </a:lnTo>
                  <a:lnTo>
                    <a:pt x="109" y="1391"/>
                  </a:lnTo>
                  <a:lnTo>
                    <a:pt x="111" y="1391"/>
                  </a:lnTo>
                  <a:lnTo>
                    <a:pt x="109" y="1391"/>
                  </a:lnTo>
                  <a:lnTo>
                    <a:pt x="109" y="1389"/>
                  </a:lnTo>
                  <a:lnTo>
                    <a:pt x="111" y="1389"/>
                  </a:lnTo>
                  <a:lnTo>
                    <a:pt x="109" y="1388"/>
                  </a:lnTo>
                  <a:lnTo>
                    <a:pt x="111" y="1388"/>
                  </a:lnTo>
                  <a:lnTo>
                    <a:pt x="109" y="1386"/>
                  </a:lnTo>
                  <a:lnTo>
                    <a:pt x="109" y="1384"/>
                  </a:lnTo>
                  <a:lnTo>
                    <a:pt x="111" y="1384"/>
                  </a:lnTo>
                  <a:lnTo>
                    <a:pt x="111" y="1382"/>
                  </a:lnTo>
                  <a:lnTo>
                    <a:pt x="113" y="1382"/>
                  </a:lnTo>
                  <a:lnTo>
                    <a:pt x="111" y="1382"/>
                  </a:lnTo>
                  <a:lnTo>
                    <a:pt x="111" y="1380"/>
                  </a:lnTo>
                  <a:lnTo>
                    <a:pt x="111" y="1378"/>
                  </a:lnTo>
                  <a:lnTo>
                    <a:pt x="113" y="1378"/>
                  </a:lnTo>
                  <a:lnTo>
                    <a:pt x="113" y="1376"/>
                  </a:lnTo>
                  <a:lnTo>
                    <a:pt x="111" y="1376"/>
                  </a:lnTo>
                  <a:lnTo>
                    <a:pt x="111" y="1374"/>
                  </a:lnTo>
                  <a:lnTo>
                    <a:pt x="111" y="1372"/>
                  </a:lnTo>
                  <a:lnTo>
                    <a:pt x="111" y="1370"/>
                  </a:lnTo>
                  <a:lnTo>
                    <a:pt x="111" y="1368"/>
                  </a:lnTo>
                  <a:lnTo>
                    <a:pt x="113" y="1368"/>
                  </a:lnTo>
                  <a:lnTo>
                    <a:pt x="113" y="1366"/>
                  </a:lnTo>
                  <a:lnTo>
                    <a:pt x="113" y="1364"/>
                  </a:lnTo>
                  <a:lnTo>
                    <a:pt x="113" y="1362"/>
                  </a:lnTo>
                  <a:lnTo>
                    <a:pt x="111" y="1362"/>
                  </a:lnTo>
                  <a:lnTo>
                    <a:pt x="113" y="1362"/>
                  </a:lnTo>
                  <a:lnTo>
                    <a:pt x="111" y="1362"/>
                  </a:lnTo>
                  <a:lnTo>
                    <a:pt x="111" y="1360"/>
                  </a:lnTo>
                  <a:lnTo>
                    <a:pt x="111" y="1362"/>
                  </a:lnTo>
                  <a:lnTo>
                    <a:pt x="113" y="1362"/>
                  </a:lnTo>
                  <a:lnTo>
                    <a:pt x="113" y="1360"/>
                  </a:lnTo>
                  <a:lnTo>
                    <a:pt x="115" y="1360"/>
                  </a:lnTo>
                  <a:lnTo>
                    <a:pt x="115" y="1358"/>
                  </a:lnTo>
                  <a:lnTo>
                    <a:pt x="113" y="1358"/>
                  </a:lnTo>
                  <a:lnTo>
                    <a:pt x="113" y="1356"/>
                  </a:lnTo>
                  <a:lnTo>
                    <a:pt x="113" y="1358"/>
                  </a:lnTo>
                  <a:lnTo>
                    <a:pt x="115" y="1358"/>
                  </a:lnTo>
                  <a:lnTo>
                    <a:pt x="115" y="1356"/>
                  </a:lnTo>
                  <a:lnTo>
                    <a:pt x="115" y="1354"/>
                  </a:lnTo>
                  <a:lnTo>
                    <a:pt x="115" y="1352"/>
                  </a:lnTo>
                  <a:lnTo>
                    <a:pt x="115" y="1350"/>
                  </a:lnTo>
                  <a:lnTo>
                    <a:pt x="115" y="1352"/>
                  </a:lnTo>
                  <a:lnTo>
                    <a:pt x="115" y="1350"/>
                  </a:lnTo>
                  <a:lnTo>
                    <a:pt x="115" y="1352"/>
                  </a:lnTo>
                  <a:lnTo>
                    <a:pt x="115" y="1350"/>
                  </a:lnTo>
                  <a:lnTo>
                    <a:pt x="117" y="1350"/>
                  </a:lnTo>
                  <a:lnTo>
                    <a:pt x="115" y="1350"/>
                  </a:lnTo>
                  <a:lnTo>
                    <a:pt x="117" y="1350"/>
                  </a:lnTo>
                  <a:lnTo>
                    <a:pt x="117" y="1348"/>
                  </a:lnTo>
                  <a:lnTo>
                    <a:pt x="117" y="1346"/>
                  </a:lnTo>
                  <a:lnTo>
                    <a:pt x="117" y="1344"/>
                  </a:lnTo>
                  <a:lnTo>
                    <a:pt x="117" y="1342"/>
                  </a:lnTo>
                  <a:lnTo>
                    <a:pt x="119" y="1342"/>
                  </a:lnTo>
                  <a:lnTo>
                    <a:pt x="117" y="1340"/>
                  </a:lnTo>
                  <a:lnTo>
                    <a:pt x="119" y="1340"/>
                  </a:lnTo>
                  <a:lnTo>
                    <a:pt x="121" y="1340"/>
                  </a:lnTo>
                  <a:lnTo>
                    <a:pt x="121" y="1338"/>
                  </a:lnTo>
                  <a:lnTo>
                    <a:pt x="121" y="1336"/>
                  </a:lnTo>
                  <a:lnTo>
                    <a:pt x="121" y="1334"/>
                  </a:lnTo>
                  <a:lnTo>
                    <a:pt x="123" y="1334"/>
                  </a:lnTo>
                  <a:lnTo>
                    <a:pt x="121" y="1334"/>
                  </a:lnTo>
                  <a:lnTo>
                    <a:pt x="121" y="1332"/>
                  </a:lnTo>
                  <a:lnTo>
                    <a:pt x="123" y="1332"/>
                  </a:lnTo>
                  <a:lnTo>
                    <a:pt x="123" y="1330"/>
                  </a:lnTo>
                  <a:lnTo>
                    <a:pt x="121" y="1330"/>
                  </a:lnTo>
                  <a:lnTo>
                    <a:pt x="123" y="1330"/>
                  </a:lnTo>
                  <a:lnTo>
                    <a:pt x="123" y="1328"/>
                  </a:lnTo>
                  <a:lnTo>
                    <a:pt x="125" y="1328"/>
                  </a:lnTo>
                  <a:lnTo>
                    <a:pt x="125" y="1326"/>
                  </a:lnTo>
                  <a:lnTo>
                    <a:pt x="123" y="1326"/>
                  </a:lnTo>
                  <a:lnTo>
                    <a:pt x="121" y="1326"/>
                  </a:lnTo>
                  <a:lnTo>
                    <a:pt x="121" y="1324"/>
                  </a:lnTo>
                  <a:lnTo>
                    <a:pt x="121" y="1322"/>
                  </a:lnTo>
                  <a:lnTo>
                    <a:pt x="123" y="1322"/>
                  </a:lnTo>
                  <a:lnTo>
                    <a:pt x="123" y="1320"/>
                  </a:lnTo>
                  <a:lnTo>
                    <a:pt x="123" y="1319"/>
                  </a:lnTo>
                  <a:lnTo>
                    <a:pt x="123" y="1317"/>
                  </a:lnTo>
                  <a:lnTo>
                    <a:pt x="125" y="1317"/>
                  </a:lnTo>
                  <a:lnTo>
                    <a:pt x="123" y="1317"/>
                  </a:lnTo>
                  <a:lnTo>
                    <a:pt x="125" y="1317"/>
                  </a:lnTo>
                  <a:lnTo>
                    <a:pt x="125" y="1315"/>
                  </a:lnTo>
                  <a:lnTo>
                    <a:pt x="125" y="1313"/>
                  </a:lnTo>
                  <a:lnTo>
                    <a:pt x="127" y="1313"/>
                  </a:lnTo>
                  <a:lnTo>
                    <a:pt x="127" y="1311"/>
                  </a:lnTo>
                  <a:lnTo>
                    <a:pt x="127" y="1309"/>
                  </a:lnTo>
                  <a:lnTo>
                    <a:pt x="127" y="1307"/>
                  </a:lnTo>
                  <a:lnTo>
                    <a:pt x="129" y="1307"/>
                  </a:lnTo>
                  <a:lnTo>
                    <a:pt x="129" y="1305"/>
                  </a:lnTo>
                  <a:lnTo>
                    <a:pt x="129" y="1303"/>
                  </a:lnTo>
                  <a:lnTo>
                    <a:pt x="129" y="1301"/>
                  </a:lnTo>
                  <a:lnTo>
                    <a:pt x="130" y="1301"/>
                  </a:lnTo>
                  <a:lnTo>
                    <a:pt x="129" y="1301"/>
                  </a:lnTo>
                  <a:lnTo>
                    <a:pt x="129" y="1299"/>
                  </a:lnTo>
                  <a:lnTo>
                    <a:pt x="130" y="1299"/>
                  </a:lnTo>
                  <a:lnTo>
                    <a:pt x="129" y="1299"/>
                  </a:lnTo>
                  <a:lnTo>
                    <a:pt x="129" y="1297"/>
                  </a:lnTo>
                  <a:lnTo>
                    <a:pt x="129" y="1295"/>
                  </a:lnTo>
                  <a:lnTo>
                    <a:pt x="129" y="1293"/>
                  </a:lnTo>
                  <a:lnTo>
                    <a:pt x="130" y="1293"/>
                  </a:lnTo>
                  <a:lnTo>
                    <a:pt x="130" y="1291"/>
                  </a:lnTo>
                  <a:lnTo>
                    <a:pt x="129" y="1291"/>
                  </a:lnTo>
                  <a:lnTo>
                    <a:pt x="129" y="1289"/>
                  </a:lnTo>
                  <a:lnTo>
                    <a:pt x="130" y="1289"/>
                  </a:lnTo>
                  <a:lnTo>
                    <a:pt x="129" y="1289"/>
                  </a:lnTo>
                  <a:lnTo>
                    <a:pt x="129" y="1287"/>
                  </a:lnTo>
                  <a:lnTo>
                    <a:pt x="130" y="1287"/>
                  </a:lnTo>
                  <a:lnTo>
                    <a:pt x="130" y="1289"/>
                  </a:lnTo>
                  <a:lnTo>
                    <a:pt x="130" y="1287"/>
                  </a:lnTo>
                  <a:lnTo>
                    <a:pt x="130" y="1285"/>
                  </a:lnTo>
                  <a:lnTo>
                    <a:pt x="132" y="1285"/>
                  </a:lnTo>
                  <a:lnTo>
                    <a:pt x="132" y="1283"/>
                  </a:lnTo>
                  <a:lnTo>
                    <a:pt x="132" y="1281"/>
                  </a:lnTo>
                  <a:lnTo>
                    <a:pt x="132" y="1279"/>
                  </a:lnTo>
                  <a:lnTo>
                    <a:pt x="132" y="1277"/>
                  </a:lnTo>
                  <a:lnTo>
                    <a:pt x="132" y="1275"/>
                  </a:lnTo>
                  <a:lnTo>
                    <a:pt x="134" y="1275"/>
                  </a:lnTo>
                  <a:lnTo>
                    <a:pt x="134" y="1273"/>
                  </a:lnTo>
                  <a:lnTo>
                    <a:pt x="132" y="1271"/>
                  </a:lnTo>
                  <a:lnTo>
                    <a:pt x="132" y="1269"/>
                  </a:lnTo>
                  <a:lnTo>
                    <a:pt x="134" y="1269"/>
                  </a:lnTo>
                  <a:lnTo>
                    <a:pt x="134" y="1267"/>
                  </a:lnTo>
                  <a:lnTo>
                    <a:pt x="132" y="1267"/>
                  </a:lnTo>
                  <a:lnTo>
                    <a:pt x="132" y="1265"/>
                  </a:lnTo>
                  <a:lnTo>
                    <a:pt x="130" y="1265"/>
                  </a:lnTo>
                  <a:lnTo>
                    <a:pt x="130" y="1263"/>
                  </a:lnTo>
                  <a:lnTo>
                    <a:pt x="130" y="1261"/>
                  </a:lnTo>
                  <a:lnTo>
                    <a:pt x="130" y="1259"/>
                  </a:lnTo>
                  <a:lnTo>
                    <a:pt x="129" y="1259"/>
                  </a:lnTo>
                  <a:lnTo>
                    <a:pt x="129" y="1257"/>
                  </a:lnTo>
                  <a:lnTo>
                    <a:pt x="130" y="1257"/>
                  </a:lnTo>
                  <a:lnTo>
                    <a:pt x="132" y="1257"/>
                  </a:lnTo>
                  <a:lnTo>
                    <a:pt x="132" y="1255"/>
                  </a:lnTo>
                  <a:lnTo>
                    <a:pt x="134" y="1255"/>
                  </a:lnTo>
                  <a:lnTo>
                    <a:pt x="134" y="1253"/>
                  </a:lnTo>
                  <a:lnTo>
                    <a:pt x="136" y="1253"/>
                  </a:lnTo>
                  <a:lnTo>
                    <a:pt x="136" y="1252"/>
                  </a:lnTo>
                  <a:lnTo>
                    <a:pt x="136" y="1250"/>
                  </a:lnTo>
                  <a:lnTo>
                    <a:pt x="136" y="1248"/>
                  </a:lnTo>
                  <a:lnTo>
                    <a:pt x="138" y="1248"/>
                  </a:lnTo>
                  <a:lnTo>
                    <a:pt x="138" y="1246"/>
                  </a:lnTo>
                  <a:lnTo>
                    <a:pt x="140" y="1246"/>
                  </a:lnTo>
                  <a:lnTo>
                    <a:pt x="140" y="1244"/>
                  </a:lnTo>
                  <a:lnTo>
                    <a:pt x="140" y="1242"/>
                  </a:lnTo>
                  <a:lnTo>
                    <a:pt x="140" y="1240"/>
                  </a:lnTo>
                  <a:lnTo>
                    <a:pt x="140" y="1238"/>
                  </a:lnTo>
                  <a:lnTo>
                    <a:pt x="138" y="1238"/>
                  </a:lnTo>
                  <a:lnTo>
                    <a:pt x="136" y="1238"/>
                  </a:lnTo>
                  <a:lnTo>
                    <a:pt x="134" y="1238"/>
                  </a:lnTo>
                  <a:lnTo>
                    <a:pt x="134" y="1236"/>
                  </a:lnTo>
                  <a:lnTo>
                    <a:pt x="134" y="1234"/>
                  </a:lnTo>
                  <a:lnTo>
                    <a:pt x="132" y="1234"/>
                  </a:lnTo>
                  <a:lnTo>
                    <a:pt x="134" y="1234"/>
                  </a:lnTo>
                  <a:lnTo>
                    <a:pt x="134" y="1232"/>
                  </a:lnTo>
                  <a:lnTo>
                    <a:pt x="134" y="1230"/>
                  </a:lnTo>
                  <a:lnTo>
                    <a:pt x="134" y="1228"/>
                  </a:lnTo>
                  <a:lnTo>
                    <a:pt x="132" y="1228"/>
                  </a:lnTo>
                  <a:lnTo>
                    <a:pt x="132" y="1226"/>
                  </a:lnTo>
                  <a:lnTo>
                    <a:pt x="132" y="1224"/>
                  </a:lnTo>
                  <a:lnTo>
                    <a:pt x="132" y="1222"/>
                  </a:lnTo>
                  <a:lnTo>
                    <a:pt x="130" y="1222"/>
                  </a:lnTo>
                  <a:lnTo>
                    <a:pt x="130" y="1220"/>
                  </a:lnTo>
                  <a:lnTo>
                    <a:pt x="130" y="1218"/>
                  </a:lnTo>
                  <a:lnTo>
                    <a:pt x="129" y="1218"/>
                  </a:lnTo>
                  <a:lnTo>
                    <a:pt x="129" y="1216"/>
                  </a:lnTo>
                  <a:lnTo>
                    <a:pt x="129" y="1214"/>
                  </a:lnTo>
                  <a:lnTo>
                    <a:pt x="129" y="1212"/>
                  </a:lnTo>
                  <a:lnTo>
                    <a:pt x="129" y="1210"/>
                  </a:lnTo>
                  <a:lnTo>
                    <a:pt x="127" y="1210"/>
                  </a:lnTo>
                  <a:lnTo>
                    <a:pt x="125" y="1210"/>
                  </a:lnTo>
                  <a:lnTo>
                    <a:pt x="123" y="1210"/>
                  </a:lnTo>
                  <a:lnTo>
                    <a:pt x="123" y="1208"/>
                  </a:lnTo>
                  <a:lnTo>
                    <a:pt x="123" y="1206"/>
                  </a:lnTo>
                  <a:lnTo>
                    <a:pt x="121" y="1208"/>
                  </a:lnTo>
                  <a:lnTo>
                    <a:pt x="121" y="1206"/>
                  </a:lnTo>
                  <a:lnTo>
                    <a:pt x="123" y="1206"/>
                  </a:lnTo>
                  <a:lnTo>
                    <a:pt x="121" y="1206"/>
                  </a:lnTo>
                  <a:lnTo>
                    <a:pt x="121" y="1204"/>
                  </a:lnTo>
                  <a:lnTo>
                    <a:pt x="119" y="1204"/>
                  </a:lnTo>
                  <a:lnTo>
                    <a:pt x="117" y="1204"/>
                  </a:lnTo>
                  <a:lnTo>
                    <a:pt x="115" y="1204"/>
                  </a:lnTo>
                  <a:lnTo>
                    <a:pt x="115" y="1202"/>
                  </a:lnTo>
                  <a:lnTo>
                    <a:pt x="113" y="1202"/>
                  </a:lnTo>
                  <a:lnTo>
                    <a:pt x="113" y="1200"/>
                  </a:lnTo>
                  <a:lnTo>
                    <a:pt x="111" y="1200"/>
                  </a:lnTo>
                  <a:lnTo>
                    <a:pt x="111" y="1198"/>
                  </a:lnTo>
                  <a:lnTo>
                    <a:pt x="113" y="1198"/>
                  </a:lnTo>
                  <a:lnTo>
                    <a:pt x="111" y="1198"/>
                  </a:lnTo>
                  <a:lnTo>
                    <a:pt x="113" y="1196"/>
                  </a:lnTo>
                  <a:lnTo>
                    <a:pt x="111" y="1196"/>
                  </a:lnTo>
                  <a:lnTo>
                    <a:pt x="111" y="1194"/>
                  </a:lnTo>
                  <a:lnTo>
                    <a:pt x="111" y="1192"/>
                  </a:lnTo>
                  <a:lnTo>
                    <a:pt x="113" y="1194"/>
                  </a:lnTo>
                  <a:lnTo>
                    <a:pt x="113" y="1192"/>
                  </a:lnTo>
                  <a:lnTo>
                    <a:pt x="111" y="1192"/>
                  </a:lnTo>
                  <a:lnTo>
                    <a:pt x="111" y="1190"/>
                  </a:lnTo>
                  <a:lnTo>
                    <a:pt x="111" y="1192"/>
                  </a:lnTo>
                  <a:lnTo>
                    <a:pt x="111" y="1190"/>
                  </a:lnTo>
                  <a:lnTo>
                    <a:pt x="113" y="1190"/>
                  </a:lnTo>
                  <a:lnTo>
                    <a:pt x="113" y="1188"/>
                  </a:lnTo>
                  <a:lnTo>
                    <a:pt x="115" y="1188"/>
                  </a:lnTo>
                  <a:lnTo>
                    <a:pt x="115" y="1186"/>
                  </a:lnTo>
                  <a:lnTo>
                    <a:pt x="117" y="1186"/>
                  </a:lnTo>
                  <a:lnTo>
                    <a:pt x="115" y="1185"/>
                  </a:lnTo>
                  <a:lnTo>
                    <a:pt x="115" y="1183"/>
                  </a:lnTo>
                  <a:lnTo>
                    <a:pt x="115" y="1181"/>
                  </a:lnTo>
                  <a:lnTo>
                    <a:pt x="115" y="1179"/>
                  </a:lnTo>
                  <a:lnTo>
                    <a:pt x="117" y="1177"/>
                  </a:lnTo>
                  <a:lnTo>
                    <a:pt x="117" y="1175"/>
                  </a:lnTo>
                  <a:lnTo>
                    <a:pt x="117" y="1173"/>
                  </a:lnTo>
                  <a:lnTo>
                    <a:pt x="117" y="1171"/>
                  </a:lnTo>
                  <a:lnTo>
                    <a:pt x="117" y="1169"/>
                  </a:lnTo>
                  <a:lnTo>
                    <a:pt x="117" y="1167"/>
                  </a:lnTo>
                  <a:lnTo>
                    <a:pt x="117" y="1165"/>
                  </a:lnTo>
                  <a:lnTo>
                    <a:pt x="119" y="1165"/>
                  </a:lnTo>
                  <a:lnTo>
                    <a:pt x="119" y="1163"/>
                  </a:lnTo>
                  <a:lnTo>
                    <a:pt x="121" y="1163"/>
                  </a:lnTo>
                  <a:lnTo>
                    <a:pt x="119" y="1163"/>
                  </a:lnTo>
                  <a:lnTo>
                    <a:pt x="119" y="1161"/>
                  </a:lnTo>
                  <a:lnTo>
                    <a:pt x="117" y="1161"/>
                  </a:lnTo>
                  <a:lnTo>
                    <a:pt x="119" y="1161"/>
                  </a:lnTo>
                  <a:lnTo>
                    <a:pt x="119" y="1159"/>
                  </a:lnTo>
                  <a:lnTo>
                    <a:pt x="119" y="1161"/>
                  </a:lnTo>
                  <a:lnTo>
                    <a:pt x="121" y="1161"/>
                  </a:lnTo>
                  <a:lnTo>
                    <a:pt x="119" y="1161"/>
                  </a:lnTo>
                  <a:lnTo>
                    <a:pt x="119" y="1159"/>
                  </a:lnTo>
                  <a:lnTo>
                    <a:pt x="119" y="1157"/>
                  </a:lnTo>
                  <a:lnTo>
                    <a:pt x="117" y="1157"/>
                  </a:lnTo>
                  <a:lnTo>
                    <a:pt x="117" y="1155"/>
                  </a:lnTo>
                  <a:lnTo>
                    <a:pt x="117" y="1153"/>
                  </a:lnTo>
                  <a:lnTo>
                    <a:pt x="119" y="1153"/>
                  </a:lnTo>
                  <a:lnTo>
                    <a:pt x="117" y="1151"/>
                  </a:lnTo>
                  <a:lnTo>
                    <a:pt x="119" y="1151"/>
                  </a:lnTo>
                  <a:lnTo>
                    <a:pt x="119" y="1149"/>
                  </a:lnTo>
                  <a:lnTo>
                    <a:pt x="121" y="1149"/>
                  </a:lnTo>
                  <a:lnTo>
                    <a:pt x="123" y="1149"/>
                  </a:lnTo>
                  <a:lnTo>
                    <a:pt x="123" y="1147"/>
                  </a:lnTo>
                  <a:lnTo>
                    <a:pt x="123" y="1145"/>
                  </a:lnTo>
                  <a:lnTo>
                    <a:pt x="123" y="1143"/>
                  </a:lnTo>
                  <a:lnTo>
                    <a:pt x="123" y="1141"/>
                  </a:lnTo>
                  <a:lnTo>
                    <a:pt x="123" y="1139"/>
                  </a:lnTo>
                  <a:lnTo>
                    <a:pt x="123" y="1137"/>
                  </a:lnTo>
                  <a:lnTo>
                    <a:pt x="123" y="1135"/>
                  </a:lnTo>
                  <a:lnTo>
                    <a:pt x="123" y="1133"/>
                  </a:lnTo>
                  <a:lnTo>
                    <a:pt x="123" y="1131"/>
                  </a:lnTo>
                  <a:lnTo>
                    <a:pt x="123" y="1129"/>
                  </a:lnTo>
                  <a:lnTo>
                    <a:pt x="123" y="1127"/>
                  </a:lnTo>
                  <a:lnTo>
                    <a:pt x="125" y="1127"/>
                  </a:lnTo>
                  <a:lnTo>
                    <a:pt x="123" y="1125"/>
                  </a:lnTo>
                  <a:lnTo>
                    <a:pt x="123" y="1123"/>
                  </a:lnTo>
                  <a:lnTo>
                    <a:pt x="125" y="1121"/>
                  </a:lnTo>
                  <a:lnTo>
                    <a:pt x="125" y="1119"/>
                  </a:lnTo>
                  <a:lnTo>
                    <a:pt x="125" y="1118"/>
                  </a:lnTo>
                  <a:lnTo>
                    <a:pt x="127" y="1116"/>
                  </a:lnTo>
                  <a:lnTo>
                    <a:pt x="127" y="1114"/>
                  </a:lnTo>
                  <a:lnTo>
                    <a:pt x="129" y="1112"/>
                  </a:lnTo>
                  <a:lnTo>
                    <a:pt x="129" y="1110"/>
                  </a:lnTo>
                  <a:lnTo>
                    <a:pt x="129" y="1108"/>
                  </a:lnTo>
                  <a:lnTo>
                    <a:pt x="129" y="1106"/>
                  </a:lnTo>
                  <a:lnTo>
                    <a:pt x="129" y="1104"/>
                  </a:lnTo>
                  <a:lnTo>
                    <a:pt x="130" y="1104"/>
                  </a:lnTo>
                  <a:lnTo>
                    <a:pt x="130" y="1102"/>
                  </a:lnTo>
                  <a:lnTo>
                    <a:pt x="130" y="1100"/>
                  </a:lnTo>
                  <a:lnTo>
                    <a:pt x="132" y="1098"/>
                  </a:lnTo>
                  <a:lnTo>
                    <a:pt x="132" y="1094"/>
                  </a:lnTo>
                  <a:lnTo>
                    <a:pt x="132" y="1092"/>
                  </a:lnTo>
                  <a:lnTo>
                    <a:pt x="132" y="1090"/>
                  </a:lnTo>
                  <a:lnTo>
                    <a:pt x="134" y="1090"/>
                  </a:lnTo>
                  <a:lnTo>
                    <a:pt x="134" y="1088"/>
                  </a:lnTo>
                  <a:lnTo>
                    <a:pt x="134" y="1082"/>
                  </a:lnTo>
                  <a:lnTo>
                    <a:pt x="134" y="1080"/>
                  </a:lnTo>
                  <a:lnTo>
                    <a:pt x="134" y="1078"/>
                  </a:lnTo>
                  <a:lnTo>
                    <a:pt x="134" y="1076"/>
                  </a:lnTo>
                  <a:lnTo>
                    <a:pt x="134" y="1074"/>
                  </a:lnTo>
                  <a:lnTo>
                    <a:pt x="134" y="1072"/>
                  </a:lnTo>
                  <a:lnTo>
                    <a:pt x="134" y="1070"/>
                  </a:lnTo>
                  <a:lnTo>
                    <a:pt x="134" y="1068"/>
                  </a:lnTo>
                  <a:lnTo>
                    <a:pt x="134" y="1066"/>
                  </a:lnTo>
                  <a:lnTo>
                    <a:pt x="136" y="1064"/>
                  </a:lnTo>
                  <a:lnTo>
                    <a:pt x="136" y="1062"/>
                  </a:lnTo>
                  <a:lnTo>
                    <a:pt x="136" y="1060"/>
                  </a:lnTo>
                  <a:lnTo>
                    <a:pt x="138" y="1060"/>
                  </a:lnTo>
                  <a:lnTo>
                    <a:pt x="138" y="1058"/>
                  </a:lnTo>
                  <a:lnTo>
                    <a:pt x="136" y="1058"/>
                  </a:lnTo>
                  <a:lnTo>
                    <a:pt x="136" y="1056"/>
                  </a:lnTo>
                  <a:lnTo>
                    <a:pt x="134" y="1056"/>
                  </a:lnTo>
                  <a:lnTo>
                    <a:pt x="134" y="1054"/>
                  </a:lnTo>
                  <a:lnTo>
                    <a:pt x="134" y="1052"/>
                  </a:lnTo>
                  <a:lnTo>
                    <a:pt x="134" y="1051"/>
                  </a:lnTo>
                  <a:lnTo>
                    <a:pt x="134" y="1049"/>
                  </a:lnTo>
                  <a:lnTo>
                    <a:pt x="134" y="1047"/>
                  </a:lnTo>
                  <a:lnTo>
                    <a:pt x="132" y="1049"/>
                  </a:lnTo>
                  <a:lnTo>
                    <a:pt x="132" y="1047"/>
                  </a:lnTo>
                  <a:lnTo>
                    <a:pt x="132" y="1049"/>
                  </a:lnTo>
                  <a:lnTo>
                    <a:pt x="132" y="1047"/>
                  </a:lnTo>
                  <a:lnTo>
                    <a:pt x="132" y="1045"/>
                  </a:lnTo>
                  <a:lnTo>
                    <a:pt x="134" y="1045"/>
                  </a:lnTo>
                  <a:lnTo>
                    <a:pt x="134" y="1043"/>
                  </a:lnTo>
                  <a:lnTo>
                    <a:pt x="132" y="1043"/>
                  </a:lnTo>
                  <a:lnTo>
                    <a:pt x="130" y="1043"/>
                  </a:lnTo>
                  <a:lnTo>
                    <a:pt x="130" y="1041"/>
                  </a:lnTo>
                  <a:lnTo>
                    <a:pt x="130" y="1039"/>
                  </a:lnTo>
                  <a:lnTo>
                    <a:pt x="130" y="1037"/>
                  </a:lnTo>
                  <a:lnTo>
                    <a:pt x="132" y="1037"/>
                  </a:lnTo>
                  <a:lnTo>
                    <a:pt x="132" y="1035"/>
                  </a:lnTo>
                  <a:lnTo>
                    <a:pt x="134" y="1035"/>
                  </a:lnTo>
                  <a:lnTo>
                    <a:pt x="132" y="1035"/>
                  </a:lnTo>
                  <a:lnTo>
                    <a:pt x="132" y="1033"/>
                  </a:lnTo>
                  <a:lnTo>
                    <a:pt x="134" y="1033"/>
                  </a:lnTo>
                  <a:lnTo>
                    <a:pt x="134" y="1031"/>
                  </a:lnTo>
                  <a:lnTo>
                    <a:pt x="132" y="1031"/>
                  </a:lnTo>
                  <a:lnTo>
                    <a:pt x="132" y="1029"/>
                  </a:lnTo>
                  <a:lnTo>
                    <a:pt x="134" y="1029"/>
                  </a:lnTo>
                  <a:lnTo>
                    <a:pt x="134" y="1027"/>
                  </a:lnTo>
                  <a:lnTo>
                    <a:pt x="132" y="1027"/>
                  </a:lnTo>
                  <a:lnTo>
                    <a:pt x="132" y="1025"/>
                  </a:lnTo>
                  <a:lnTo>
                    <a:pt x="132" y="1023"/>
                  </a:lnTo>
                  <a:lnTo>
                    <a:pt x="134" y="1023"/>
                  </a:lnTo>
                  <a:lnTo>
                    <a:pt x="132" y="1023"/>
                  </a:lnTo>
                  <a:lnTo>
                    <a:pt x="134" y="1023"/>
                  </a:lnTo>
                  <a:lnTo>
                    <a:pt x="134" y="1021"/>
                  </a:lnTo>
                  <a:lnTo>
                    <a:pt x="132" y="1021"/>
                  </a:lnTo>
                  <a:lnTo>
                    <a:pt x="134" y="1021"/>
                  </a:lnTo>
                  <a:lnTo>
                    <a:pt x="134" y="1019"/>
                  </a:lnTo>
                  <a:lnTo>
                    <a:pt x="134" y="1017"/>
                  </a:lnTo>
                  <a:lnTo>
                    <a:pt x="134" y="1015"/>
                  </a:lnTo>
                  <a:lnTo>
                    <a:pt x="134" y="1013"/>
                  </a:lnTo>
                  <a:lnTo>
                    <a:pt x="132" y="1011"/>
                  </a:lnTo>
                  <a:lnTo>
                    <a:pt x="134" y="1011"/>
                  </a:lnTo>
                  <a:lnTo>
                    <a:pt x="132" y="1011"/>
                  </a:lnTo>
                  <a:lnTo>
                    <a:pt x="134" y="1011"/>
                  </a:lnTo>
                  <a:lnTo>
                    <a:pt x="132" y="1009"/>
                  </a:lnTo>
                  <a:lnTo>
                    <a:pt x="132" y="1007"/>
                  </a:lnTo>
                  <a:lnTo>
                    <a:pt x="132" y="1005"/>
                  </a:lnTo>
                  <a:lnTo>
                    <a:pt x="132" y="1003"/>
                  </a:lnTo>
                  <a:lnTo>
                    <a:pt x="132" y="1001"/>
                  </a:lnTo>
                  <a:lnTo>
                    <a:pt x="132" y="999"/>
                  </a:lnTo>
                  <a:lnTo>
                    <a:pt x="130" y="999"/>
                  </a:lnTo>
                  <a:lnTo>
                    <a:pt x="130" y="997"/>
                  </a:lnTo>
                  <a:lnTo>
                    <a:pt x="130" y="995"/>
                  </a:lnTo>
                  <a:lnTo>
                    <a:pt x="130" y="993"/>
                  </a:lnTo>
                  <a:lnTo>
                    <a:pt x="130" y="991"/>
                  </a:lnTo>
                  <a:lnTo>
                    <a:pt x="130" y="989"/>
                  </a:lnTo>
                  <a:lnTo>
                    <a:pt x="130" y="987"/>
                  </a:lnTo>
                  <a:lnTo>
                    <a:pt x="130" y="985"/>
                  </a:lnTo>
                  <a:lnTo>
                    <a:pt x="130" y="984"/>
                  </a:lnTo>
                  <a:lnTo>
                    <a:pt x="130" y="982"/>
                  </a:lnTo>
                  <a:lnTo>
                    <a:pt x="129" y="982"/>
                  </a:lnTo>
                  <a:lnTo>
                    <a:pt x="129" y="980"/>
                  </a:lnTo>
                  <a:lnTo>
                    <a:pt x="130" y="980"/>
                  </a:lnTo>
                  <a:lnTo>
                    <a:pt x="130" y="978"/>
                  </a:lnTo>
                  <a:lnTo>
                    <a:pt x="129" y="978"/>
                  </a:lnTo>
                  <a:lnTo>
                    <a:pt x="129" y="976"/>
                  </a:lnTo>
                  <a:lnTo>
                    <a:pt x="129" y="974"/>
                  </a:lnTo>
                  <a:lnTo>
                    <a:pt x="127" y="972"/>
                  </a:lnTo>
                  <a:lnTo>
                    <a:pt x="129" y="972"/>
                  </a:lnTo>
                  <a:lnTo>
                    <a:pt x="129" y="970"/>
                  </a:lnTo>
                  <a:lnTo>
                    <a:pt x="129" y="968"/>
                  </a:lnTo>
                  <a:lnTo>
                    <a:pt x="129" y="966"/>
                  </a:lnTo>
                  <a:lnTo>
                    <a:pt x="127" y="966"/>
                  </a:lnTo>
                  <a:lnTo>
                    <a:pt x="127" y="964"/>
                  </a:lnTo>
                  <a:lnTo>
                    <a:pt x="127" y="962"/>
                  </a:lnTo>
                  <a:lnTo>
                    <a:pt x="127" y="960"/>
                  </a:lnTo>
                  <a:lnTo>
                    <a:pt x="127" y="958"/>
                  </a:lnTo>
                  <a:lnTo>
                    <a:pt x="127" y="956"/>
                  </a:lnTo>
                  <a:lnTo>
                    <a:pt x="127" y="954"/>
                  </a:lnTo>
                  <a:lnTo>
                    <a:pt x="125" y="954"/>
                  </a:lnTo>
                  <a:lnTo>
                    <a:pt x="125" y="952"/>
                  </a:lnTo>
                  <a:lnTo>
                    <a:pt x="125" y="950"/>
                  </a:lnTo>
                  <a:lnTo>
                    <a:pt x="123" y="950"/>
                  </a:lnTo>
                  <a:lnTo>
                    <a:pt x="123" y="948"/>
                  </a:lnTo>
                  <a:lnTo>
                    <a:pt x="123" y="946"/>
                  </a:lnTo>
                  <a:lnTo>
                    <a:pt x="123" y="944"/>
                  </a:lnTo>
                  <a:lnTo>
                    <a:pt x="123" y="942"/>
                  </a:lnTo>
                  <a:lnTo>
                    <a:pt x="121" y="942"/>
                  </a:lnTo>
                  <a:lnTo>
                    <a:pt x="121" y="940"/>
                  </a:lnTo>
                  <a:lnTo>
                    <a:pt x="121" y="938"/>
                  </a:lnTo>
                  <a:lnTo>
                    <a:pt x="121" y="936"/>
                  </a:lnTo>
                  <a:lnTo>
                    <a:pt x="119" y="936"/>
                  </a:lnTo>
                  <a:lnTo>
                    <a:pt x="119" y="934"/>
                  </a:lnTo>
                  <a:lnTo>
                    <a:pt x="119" y="932"/>
                  </a:lnTo>
                  <a:lnTo>
                    <a:pt x="119" y="930"/>
                  </a:lnTo>
                  <a:lnTo>
                    <a:pt x="117" y="930"/>
                  </a:lnTo>
                  <a:lnTo>
                    <a:pt x="117" y="928"/>
                  </a:lnTo>
                  <a:lnTo>
                    <a:pt x="115" y="930"/>
                  </a:lnTo>
                  <a:lnTo>
                    <a:pt x="113" y="930"/>
                  </a:lnTo>
                  <a:lnTo>
                    <a:pt x="115" y="928"/>
                  </a:lnTo>
                  <a:lnTo>
                    <a:pt x="117" y="926"/>
                  </a:lnTo>
                  <a:lnTo>
                    <a:pt x="115" y="926"/>
                  </a:lnTo>
                  <a:lnTo>
                    <a:pt x="115" y="924"/>
                  </a:lnTo>
                  <a:lnTo>
                    <a:pt x="113" y="926"/>
                  </a:lnTo>
                  <a:lnTo>
                    <a:pt x="111" y="926"/>
                  </a:lnTo>
                  <a:lnTo>
                    <a:pt x="111" y="924"/>
                  </a:lnTo>
                  <a:lnTo>
                    <a:pt x="111" y="922"/>
                  </a:lnTo>
                  <a:lnTo>
                    <a:pt x="109" y="920"/>
                  </a:lnTo>
                  <a:lnTo>
                    <a:pt x="107" y="920"/>
                  </a:lnTo>
                  <a:lnTo>
                    <a:pt x="105" y="920"/>
                  </a:lnTo>
                  <a:lnTo>
                    <a:pt x="105" y="918"/>
                  </a:lnTo>
                  <a:lnTo>
                    <a:pt x="103" y="918"/>
                  </a:lnTo>
                  <a:lnTo>
                    <a:pt x="101" y="918"/>
                  </a:lnTo>
                  <a:lnTo>
                    <a:pt x="101" y="917"/>
                  </a:lnTo>
                  <a:lnTo>
                    <a:pt x="99" y="917"/>
                  </a:lnTo>
                  <a:lnTo>
                    <a:pt x="97" y="917"/>
                  </a:lnTo>
                  <a:lnTo>
                    <a:pt x="95" y="917"/>
                  </a:lnTo>
                  <a:lnTo>
                    <a:pt x="95" y="915"/>
                  </a:lnTo>
                  <a:lnTo>
                    <a:pt x="93" y="915"/>
                  </a:lnTo>
                  <a:lnTo>
                    <a:pt x="93" y="913"/>
                  </a:lnTo>
                  <a:lnTo>
                    <a:pt x="91" y="913"/>
                  </a:lnTo>
                  <a:lnTo>
                    <a:pt x="89" y="913"/>
                  </a:lnTo>
                  <a:lnTo>
                    <a:pt x="87" y="913"/>
                  </a:lnTo>
                  <a:lnTo>
                    <a:pt x="85" y="911"/>
                  </a:lnTo>
                  <a:lnTo>
                    <a:pt x="83" y="911"/>
                  </a:lnTo>
                  <a:lnTo>
                    <a:pt x="81" y="911"/>
                  </a:lnTo>
                  <a:lnTo>
                    <a:pt x="79" y="913"/>
                  </a:lnTo>
                  <a:lnTo>
                    <a:pt x="77" y="913"/>
                  </a:lnTo>
                  <a:lnTo>
                    <a:pt x="75" y="913"/>
                  </a:lnTo>
                  <a:lnTo>
                    <a:pt x="73" y="915"/>
                  </a:lnTo>
                  <a:lnTo>
                    <a:pt x="71" y="917"/>
                  </a:lnTo>
                  <a:lnTo>
                    <a:pt x="73" y="917"/>
                  </a:lnTo>
                  <a:lnTo>
                    <a:pt x="71" y="918"/>
                  </a:lnTo>
                  <a:lnTo>
                    <a:pt x="67" y="915"/>
                  </a:lnTo>
                  <a:lnTo>
                    <a:pt x="65" y="915"/>
                  </a:lnTo>
                  <a:lnTo>
                    <a:pt x="63" y="917"/>
                  </a:lnTo>
                  <a:lnTo>
                    <a:pt x="61" y="917"/>
                  </a:lnTo>
                  <a:lnTo>
                    <a:pt x="61" y="918"/>
                  </a:lnTo>
                  <a:lnTo>
                    <a:pt x="65" y="924"/>
                  </a:lnTo>
                  <a:lnTo>
                    <a:pt x="71" y="928"/>
                  </a:lnTo>
                  <a:lnTo>
                    <a:pt x="67" y="926"/>
                  </a:lnTo>
                  <a:lnTo>
                    <a:pt x="63" y="924"/>
                  </a:lnTo>
                  <a:lnTo>
                    <a:pt x="63" y="922"/>
                  </a:lnTo>
                  <a:lnTo>
                    <a:pt x="61" y="920"/>
                  </a:lnTo>
                  <a:lnTo>
                    <a:pt x="61" y="918"/>
                  </a:lnTo>
                  <a:lnTo>
                    <a:pt x="60" y="918"/>
                  </a:lnTo>
                  <a:lnTo>
                    <a:pt x="56" y="915"/>
                  </a:lnTo>
                  <a:lnTo>
                    <a:pt x="50" y="911"/>
                  </a:lnTo>
                  <a:lnTo>
                    <a:pt x="50" y="909"/>
                  </a:lnTo>
                  <a:lnTo>
                    <a:pt x="60" y="917"/>
                  </a:lnTo>
                  <a:lnTo>
                    <a:pt x="61" y="917"/>
                  </a:lnTo>
                  <a:lnTo>
                    <a:pt x="63" y="917"/>
                  </a:lnTo>
                  <a:lnTo>
                    <a:pt x="63" y="915"/>
                  </a:lnTo>
                  <a:lnTo>
                    <a:pt x="65" y="915"/>
                  </a:lnTo>
                  <a:lnTo>
                    <a:pt x="63" y="913"/>
                  </a:lnTo>
                  <a:lnTo>
                    <a:pt x="63" y="915"/>
                  </a:lnTo>
                  <a:lnTo>
                    <a:pt x="61" y="911"/>
                  </a:lnTo>
                  <a:lnTo>
                    <a:pt x="58" y="909"/>
                  </a:lnTo>
                  <a:lnTo>
                    <a:pt x="58" y="907"/>
                  </a:lnTo>
                  <a:lnTo>
                    <a:pt x="58" y="909"/>
                  </a:lnTo>
                  <a:lnTo>
                    <a:pt x="60" y="909"/>
                  </a:lnTo>
                  <a:lnTo>
                    <a:pt x="61" y="909"/>
                  </a:lnTo>
                  <a:lnTo>
                    <a:pt x="63" y="907"/>
                  </a:lnTo>
                  <a:lnTo>
                    <a:pt x="61" y="907"/>
                  </a:lnTo>
                  <a:lnTo>
                    <a:pt x="61" y="905"/>
                  </a:lnTo>
                  <a:lnTo>
                    <a:pt x="61" y="903"/>
                  </a:lnTo>
                  <a:lnTo>
                    <a:pt x="61" y="901"/>
                  </a:lnTo>
                  <a:lnTo>
                    <a:pt x="60" y="901"/>
                  </a:lnTo>
                  <a:lnTo>
                    <a:pt x="58" y="901"/>
                  </a:lnTo>
                  <a:lnTo>
                    <a:pt x="58" y="899"/>
                  </a:lnTo>
                  <a:lnTo>
                    <a:pt x="56" y="899"/>
                  </a:lnTo>
                  <a:lnTo>
                    <a:pt x="54" y="899"/>
                  </a:lnTo>
                  <a:lnTo>
                    <a:pt x="54" y="897"/>
                  </a:lnTo>
                  <a:lnTo>
                    <a:pt x="52" y="893"/>
                  </a:lnTo>
                  <a:lnTo>
                    <a:pt x="50" y="895"/>
                  </a:lnTo>
                  <a:lnTo>
                    <a:pt x="48" y="893"/>
                  </a:lnTo>
                  <a:lnTo>
                    <a:pt x="44" y="891"/>
                  </a:lnTo>
                  <a:lnTo>
                    <a:pt x="42" y="891"/>
                  </a:lnTo>
                  <a:lnTo>
                    <a:pt x="40" y="891"/>
                  </a:lnTo>
                  <a:lnTo>
                    <a:pt x="38" y="891"/>
                  </a:lnTo>
                  <a:lnTo>
                    <a:pt x="38" y="893"/>
                  </a:lnTo>
                  <a:lnTo>
                    <a:pt x="36" y="893"/>
                  </a:lnTo>
                  <a:lnTo>
                    <a:pt x="34" y="893"/>
                  </a:lnTo>
                  <a:lnTo>
                    <a:pt x="34" y="895"/>
                  </a:lnTo>
                  <a:lnTo>
                    <a:pt x="32" y="895"/>
                  </a:lnTo>
                  <a:lnTo>
                    <a:pt x="32" y="893"/>
                  </a:lnTo>
                  <a:lnTo>
                    <a:pt x="32" y="891"/>
                  </a:lnTo>
                  <a:lnTo>
                    <a:pt x="30" y="893"/>
                  </a:lnTo>
                  <a:lnTo>
                    <a:pt x="28" y="893"/>
                  </a:lnTo>
                  <a:lnTo>
                    <a:pt x="28" y="895"/>
                  </a:lnTo>
                  <a:lnTo>
                    <a:pt x="30" y="895"/>
                  </a:lnTo>
                  <a:lnTo>
                    <a:pt x="30" y="897"/>
                  </a:lnTo>
                  <a:lnTo>
                    <a:pt x="28" y="897"/>
                  </a:lnTo>
                  <a:lnTo>
                    <a:pt x="28" y="895"/>
                  </a:lnTo>
                  <a:lnTo>
                    <a:pt x="28" y="893"/>
                  </a:lnTo>
                  <a:lnTo>
                    <a:pt x="28" y="891"/>
                  </a:lnTo>
                  <a:lnTo>
                    <a:pt x="28" y="889"/>
                  </a:lnTo>
                  <a:lnTo>
                    <a:pt x="26" y="889"/>
                  </a:lnTo>
                  <a:lnTo>
                    <a:pt x="26" y="891"/>
                  </a:lnTo>
                  <a:lnTo>
                    <a:pt x="26" y="889"/>
                  </a:lnTo>
                  <a:lnTo>
                    <a:pt x="24" y="889"/>
                  </a:lnTo>
                  <a:lnTo>
                    <a:pt x="24" y="891"/>
                  </a:lnTo>
                  <a:lnTo>
                    <a:pt x="22" y="891"/>
                  </a:lnTo>
                  <a:lnTo>
                    <a:pt x="22" y="893"/>
                  </a:lnTo>
                  <a:lnTo>
                    <a:pt x="24" y="893"/>
                  </a:lnTo>
                  <a:lnTo>
                    <a:pt x="24" y="895"/>
                  </a:lnTo>
                  <a:lnTo>
                    <a:pt x="22" y="895"/>
                  </a:lnTo>
                  <a:lnTo>
                    <a:pt x="22" y="897"/>
                  </a:lnTo>
                  <a:lnTo>
                    <a:pt x="22" y="899"/>
                  </a:lnTo>
                  <a:lnTo>
                    <a:pt x="24" y="899"/>
                  </a:lnTo>
                  <a:lnTo>
                    <a:pt x="22" y="899"/>
                  </a:lnTo>
                  <a:lnTo>
                    <a:pt x="22" y="901"/>
                  </a:lnTo>
                  <a:lnTo>
                    <a:pt x="22" y="905"/>
                  </a:lnTo>
                  <a:lnTo>
                    <a:pt x="24" y="905"/>
                  </a:lnTo>
                  <a:lnTo>
                    <a:pt x="24" y="907"/>
                  </a:lnTo>
                  <a:lnTo>
                    <a:pt x="22" y="907"/>
                  </a:lnTo>
                  <a:lnTo>
                    <a:pt x="22" y="905"/>
                  </a:lnTo>
                  <a:lnTo>
                    <a:pt x="22" y="903"/>
                  </a:lnTo>
                  <a:lnTo>
                    <a:pt x="22" y="901"/>
                  </a:lnTo>
                  <a:lnTo>
                    <a:pt x="22" y="899"/>
                  </a:lnTo>
                  <a:lnTo>
                    <a:pt x="22" y="897"/>
                  </a:lnTo>
                  <a:lnTo>
                    <a:pt x="22" y="893"/>
                  </a:lnTo>
                  <a:lnTo>
                    <a:pt x="22" y="891"/>
                  </a:lnTo>
                  <a:lnTo>
                    <a:pt x="22" y="889"/>
                  </a:lnTo>
                  <a:lnTo>
                    <a:pt x="24" y="889"/>
                  </a:lnTo>
                  <a:lnTo>
                    <a:pt x="24" y="887"/>
                  </a:lnTo>
                  <a:lnTo>
                    <a:pt x="24" y="885"/>
                  </a:lnTo>
                  <a:lnTo>
                    <a:pt x="24" y="883"/>
                  </a:lnTo>
                  <a:lnTo>
                    <a:pt x="24" y="881"/>
                  </a:lnTo>
                  <a:lnTo>
                    <a:pt x="24" y="879"/>
                  </a:lnTo>
                  <a:lnTo>
                    <a:pt x="26" y="879"/>
                  </a:lnTo>
                  <a:lnTo>
                    <a:pt x="26" y="877"/>
                  </a:lnTo>
                  <a:lnTo>
                    <a:pt x="26" y="875"/>
                  </a:lnTo>
                  <a:lnTo>
                    <a:pt x="28" y="875"/>
                  </a:lnTo>
                  <a:lnTo>
                    <a:pt x="26" y="875"/>
                  </a:lnTo>
                  <a:lnTo>
                    <a:pt x="28" y="875"/>
                  </a:lnTo>
                  <a:lnTo>
                    <a:pt x="26" y="875"/>
                  </a:lnTo>
                  <a:lnTo>
                    <a:pt x="28" y="875"/>
                  </a:lnTo>
                  <a:lnTo>
                    <a:pt x="28" y="873"/>
                  </a:lnTo>
                  <a:lnTo>
                    <a:pt x="30" y="873"/>
                  </a:lnTo>
                  <a:lnTo>
                    <a:pt x="30" y="871"/>
                  </a:lnTo>
                  <a:lnTo>
                    <a:pt x="30" y="869"/>
                  </a:lnTo>
                  <a:lnTo>
                    <a:pt x="28" y="869"/>
                  </a:lnTo>
                  <a:lnTo>
                    <a:pt x="30" y="869"/>
                  </a:lnTo>
                  <a:lnTo>
                    <a:pt x="30" y="871"/>
                  </a:lnTo>
                  <a:lnTo>
                    <a:pt x="32" y="871"/>
                  </a:lnTo>
                  <a:lnTo>
                    <a:pt x="32" y="869"/>
                  </a:lnTo>
                  <a:lnTo>
                    <a:pt x="34" y="869"/>
                  </a:lnTo>
                  <a:lnTo>
                    <a:pt x="34" y="867"/>
                  </a:lnTo>
                  <a:lnTo>
                    <a:pt x="34" y="869"/>
                  </a:lnTo>
                  <a:lnTo>
                    <a:pt x="34" y="867"/>
                  </a:lnTo>
                  <a:lnTo>
                    <a:pt x="34" y="869"/>
                  </a:lnTo>
                  <a:lnTo>
                    <a:pt x="34" y="867"/>
                  </a:lnTo>
                  <a:lnTo>
                    <a:pt x="36" y="867"/>
                  </a:lnTo>
                  <a:lnTo>
                    <a:pt x="34" y="867"/>
                  </a:lnTo>
                  <a:lnTo>
                    <a:pt x="34" y="865"/>
                  </a:lnTo>
                  <a:lnTo>
                    <a:pt x="36" y="865"/>
                  </a:lnTo>
                  <a:lnTo>
                    <a:pt x="38" y="865"/>
                  </a:lnTo>
                  <a:lnTo>
                    <a:pt x="38" y="867"/>
                  </a:lnTo>
                  <a:lnTo>
                    <a:pt x="38" y="865"/>
                  </a:lnTo>
                  <a:lnTo>
                    <a:pt x="40" y="865"/>
                  </a:lnTo>
                  <a:lnTo>
                    <a:pt x="42" y="865"/>
                  </a:lnTo>
                  <a:lnTo>
                    <a:pt x="42" y="863"/>
                  </a:lnTo>
                  <a:lnTo>
                    <a:pt x="44" y="863"/>
                  </a:lnTo>
                  <a:lnTo>
                    <a:pt x="44" y="861"/>
                  </a:lnTo>
                  <a:lnTo>
                    <a:pt x="46" y="861"/>
                  </a:lnTo>
                  <a:lnTo>
                    <a:pt x="46" y="859"/>
                  </a:lnTo>
                  <a:lnTo>
                    <a:pt x="46" y="857"/>
                  </a:lnTo>
                  <a:lnTo>
                    <a:pt x="48" y="855"/>
                  </a:lnTo>
                  <a:lnTo>
                    <a:pt x="48" y="853"/>
                  </a:lnTo>
                  <a:lnTo>
                    <a:pt x="50" y="853"/>
                  </a:lnTo>
                  <a:lnTo>
                    <a:pt x="50" y="851"/>
                  </a:lnTo>
                  <a:lnTo>
                    <a:pt x="52" y="851"/>
                  </a:lnTo>
                  <a:lnTo>
                    <a:pt x="52" y="849"/>
                  </a:lnTo>
                  <a:lnTo>
                    <a:pt x="52" y="848"/>
                  </a:lnTo>
                  <a:lnTo>
                    <a:pt x="54" y="848"/>
                  </a:lnTo>
                  <a:lnTo>
                    <a:pt x="54" y="846"/>
                  </a:lnTo>
                  <a:lnTo>
                    <a:pt x="54" y="844"/>
                  </a:lnTo>
                  <a:lnTo>
                    <a:pt x="56" y="844"/>
                  </a:lnTo>
                  <a:lnTo>
                    <a:pt x="56" y="842"/>
                  </a:lnTo>
                  <a:lnTo>
                    <a:pt x="58" y="840"/>
                  </a:lnTo>
                  <a:lnTo>
                    <a:pt x="58" y="838"/>
                  </a:lnTo>
                  <a:lnTo>
                    <a:pt x="60" y="836"/>
                  </a:lnTo>
                  <a:lnTo>
                    <a:pt x="60" y="834"/>
                  </a:lnTo>
                  <a:lnTo>
                    <a:pt x="61" y="832"/>
                  </a:lnTo>
                  <a:lnTo>
                    <a:pt x="61" y="830"/>
                  </a:lnTo>
                  <a:lnTo>
                    <a:pt x="63" y="828"/>
                  </a:lnTo>
                  <a:lnTo>
                    <a:pt x="63" y="826"/>
                  </a:lnTo>
                  <a:lnTo>
                    <a:pt x="65" y="826"/>
                  </a:lnTo>
                  <a:lnTo>
                    <a:pt x="65" y="824"/>
                  </a:lnTo>
                  <a:lnTo>
                    <a:pt x="65" y="822"/>
                  </a:lnTo>
                  <a:lnTo>
                    <a:pt x="67" y="820"/>
                  </a:lnTo>
                  <a:lnTo>
                    <a:pt x="67" y="818"/>
                  </a:lnTo>
                  <a:lnTo>
                    <a:pt x="69" y="816"/>
                  </a:lnTo>
                  <a:lnTo>
                    <a:pt x="69" y="814"/>
                  </a:lnTo>
                  <a:lnTo>
                    <a:pt x="69" y="812"/>
                  </a:lnTo>
                  <a:lnTo>
                    <a:pt x="71" y="812"/>
                  </a:lnTo>
                  <a:lnTo>
                    <a:pt x="71" y="810"/>
                  </a:lnTo>
                  <a:lnTo>
                    <a:pt x="71" y="808"/>
                  </a:lnTo>
                  <a:lnTo>
                    <a:pt x="73" y="808"/>
                  </a:lnTo>
                  <a:lnTo>
                    <a:pt x="73" y="806"/>
                  </a:lnTo>
                  <a:lnTo>
                    <a:pt x="73" y="804"/>
                  </a:lnTo>
                  <a:lnTo>
                    <a:pt x="75" y="804"/>
                  </a:lnTo>
                  <a:lnTo>
                    <a:pt x="75" y="802"/>
                  </a:lnTo>
                  <a:lnTo>
                    <a:pt x="75" y="800"/>
                  </a:lnTo>
                  <a:lnTo>
                    <a:pt x="77" y="798"/>
                  </a:lnTo>
                  <a:lnTo>
                    <a:pt x="77" y="796"/>
                  </a:lnTo>
                  <a:lnTo>
                    <a:pt x="77" y="794"/>
                  </a:lnTo>
                  <a:lnTo>
                    <a:pt x="79" y="794"/>
                  </a:lnTo>
                  <a:lnTo>
                    <a:pt x="79" y="792"/>
                  </a:lnTo>
                  <a:lnTo>
                    <a:pt x="79" y="790"/>
                  </a:lnTo>
                  <a:lnTo>
                    <a:pt x="81" y="790"/>
                  </a:lnTo>
                  <a:lnTo>
                    <a:pt x="81" y="788"/>
                  </a:lnTo>
                  <a:lnTo>
                    <a:pt x="81" y="786"/>
                  </a:lnTo>
                  <a:lnTo>
                    <a:pt x="81" y="784"/>
                  </a:lnTo>
                  <a:lnTo>
                    <a:pt x="83" y="784"/>
                  </a:lnTo>
                  <a:lnTo>
                    <a:pt x="83" y="782"/>
                  </a:lnTo>
                  <a:lnTo>
                    <a:pt x="83" y="781"/>
                  </a:lnTo>
                  <a:lnTo>
                    <a:pt x="85" y="781"/>
                  </a:lnTo>
                  <a:lnTo>
                    <a:pt x="85" y="779"/>
                  </a:lnTo>
                  <a:lnTo>
                    <a:pt x="85" y="777"/>
                  </a:lnTo>
                  <a:lnTo>
                    <a:pt x="87" y="775"/>
                  </a:lnTo>
                  <a:lnTo>
                    <a:pt x="87" y="773"/>
                  </a:lnTo>
                  <a:lnTo>
                    <a:pt x="87" y="771"/>
                  </a:lnTo>
                  <a:lnTo>
                    <a:pt x="89" y="771"/>
                  </a:lnTo>
                  <a:lnTo>
                    <a:pt x="89" y="769"/>
                  </a:lnTo>
                  <a:lnTo>
                    <a:pt x="89" y="767"/>
                  </a:lnTo>
                  <a:lnTo>
                    <a:pt x="91" y="767"/>
                  </a:lnTo>
                  <a:lnTo>
                    <a:pt x="91" y="765"/>
                  </a:lnTo>
                  <a:lnTo>
                    <a:pt x="91" y="763"/>
                  </a:lnTo>
                  <a:lnTo>
                    <a:pt x="91" y="761"/>
                  </a:lnTo>
                  <a:lnTo>
                    <a:pt x="93" y="761"/>
                  </a:lnTo>
                  <a:lnTo>
                    <a:pt x="93" y="759"/>
                  </a:lnTo>
                  <a:lnTo>
                    <a:pt x="93" y="757"/>
                  </a:lnTo>
                  <a:lnTo>
                    <a:pt x="95" y="757"/>
                  </a:lnTo>
                  <a:lnTo>
                    <a:pt x="95" y="755"/>
                  </a:lnTo>
                  <a:lnTo>
                    <a:pt x="95" y="753"/>
                  </a:lnTo>
                  <a:lnTo>
                    <a:pt x="95" y="751"/>
                  </a:lnTo>
                  <a:lnTo>
                    <a:pt x="97" y="751"/>
                  </a:lnTo>
                  <a:lnTo>
                    <a:pt x="97" y="749"/>
                  </a:lnTo>
                  <a:lnTo>
                    <a:pt x="97" y="747"/>
                  </a:lnTo>
                  <a:lnTo>
                    <a:pt x="99" y="745"/>
                  </a:lnTo>
                  <a:lnTo>
                    <a:pt x="99" y="743"/>
                  </a:lnTo>
                  <a:lnTo>
                    <a:pt x="99" y="741"/>
                  </a:lnTo>
                  <a:lnTo>
                    <a:pt x="101" y="741"/>
                  </a:lnTo>
                  <a:lnTo>
                    <a:pt x="101" y="739"/>
                  </a:lnTo>
                  <a:lnTo>
                    <a:pt x="101" y="737"/>
                  </a:lnTo>
                  <a:lnTo>
                    <a:pt x="103" y="737"/>
                  </a:lnTo>
                  <a:lnTo>
                    <a:pt x="103" y="735"/>
                  </a:lnTo>
                  <a:lnTo>
                    <a:pt x="103" y="733"/>
                  </a:lnTo>
                  <a:lnTo>
                    <a:pt x="103" y="731"/>
                  </a:lnTo>
                  <a:lnTo>
                    <a:pt x="105" y="731"/>
                  </a:lnTo>
                  <a:lnTo>
                    <a:pt x="105" y="729"/>
                  </a:lnTo>
                  <a:lnTo>
                    <a:pt x="105" y="727"/>
                  </a:lnTo>
                  <a:lnTo>
                    <a:pt x="105" y="725"/>
                  </a:lnTo>
                  <a:lnTo>
                    <a:pt x="107" y="725"/>
                  </a:lnTo>
                  <a:lnTo>
                    <a:pt x="107" y="723"/>
                  </a:lnTo>
                  <a:lnTo>
                    <a:pt x="107" y="721"/>
                  </a:lnTo>
                  <a:lnTo>
                    <a:pt x="107" y="719"/>
                  </a:lnTo>
                  <a:lnTo>
                    <a:pt x="109" y="717"/>
                  </a:lnTo>
                  <a:lnTo>
                    <a:pt x="109" y="715"/>
                  </a:lnTo>
                  <a:lnTo>
                    <a:pt x="109" y="714"/>
                  </a:lnTo>
                  <a:lnTo>
                    <a:pt x="111" y="712"/>
                  </a:lnTo>
                  <a:lnTo>
                    <a:pt x="111" y="710"/>
                  </a:lnTo>
                  <a:lnTo>
                    <a:pt x="111" y="708"/>
                  </a:lnTo>
                  <a:lnTo>
                    <a:pt x="113" y="706"/>
                  </a:lnTo>
                  <a:lnTo>
                    <a:pt x="113" y="704"/>
                  </a:lnTo>
                  <a:lnTo>
                    <a:pt x="113" y="702"/>
                  </a:lnTo>
                  <a:lnTo>
                    <a:pt x="115" y="702"/>
                  </a:lnTo>
                  <a:lnTo>
                    <a:pt x="115" y="700"/>
                  </a:lnTo>
                  <a:lnTo>
                    <a:pt x="115" y="698"/>
                  </a:lnTo>
                  <a:lnTo>
                    <a:pt x="115" y="696"/>
                  </a:lnTo>
                  <a:lnTo>
                    <a:pt x="115" y="694"/>
                  </a:lnTo>
                  <a:lnTo>
                    <a:pt x="117" y="694"/>
                  </a:lnTo>
                  <a:lnTo>
                    <a:pt x="117" y="692"/>
                  </a:lnTo>
                  <a:lnTo>
                    <a:pt x="117" y="690"/>
                  </a:lnTo>
                  <a:lnTo>
                    <a:pt x="119" y="690"/>
                  </a:lnTo>
                  <a:lnTo>
                    <a:pt x="119" y="688"/>
                  </a:lnTo>
                  <a:lnTo>
                    <a:pt x="119" y="686"/>
                  </a:lnTo>
                  <a:lnTo>
                    <a:pt x="119" y="684"/>
                  </a:lnTo>
                  <a:lnTo>
                    <a:pt x="119" y="682"/>
                  </a:lnTo>
                  <a:lnTo>
                    <a:pt x="121" y="682"/>
                  </a:lnTo>
                  <a:lnTo>
                    <a:pt x="121" y="680"/>
                  </a:lnTo>
                  <a:lnTo>
                    <a:pt x="121" y="678"/>
                  </a:lnTo>
                  <a:lnTo>
                    <a:pt x="121" y="676"/>
                  </a:lnTo>
                  <a:lnTo>
                    <a:pt x="123" y="676"/>
                  </a:lnTo>
                  <a:lnTo>
                    <a:pt x="123" y="674"/>
                  </a:lnTo>
                  <a:lnTo>
                    <a:pt x="123" y="672"/>
                  </a:lnTo>
                  <a:lnTo>
                    <a:pt x="123" y="670"/>
                  </a:lnTo>
                  <a:lnTo>
                    <a:pt x="125" y="670"/>
                  </a:lnTo>
                  <a:lnTo>
                    <a:pt x="125" y="668"/>
                  </a:lnTo>
                  <a:lnTo>
                    <a:pt x="125" y="666"/>
                  </a:lnTo>
                  <a:lnTo>
                    <a:pt x="125" y="664"/>
                  </a:lnTo>
                  <a:lnTo>
                    <a:pt x="127" y="662"/>
                  </a:lnTo>
                  <a:lnTo>
                    <a:pt x="127" y="660"/>
                  </a:lnTo>
                  <a:lnTo>
                    <a:pt x="127" y="658"/>
                  </a:lnTo>
                  <a:lnTo>
                    <a:pt x="127" y="656"/>
                  </a:lnTo>
                  <a:lnTo>
                    <a:pt x="129" y="656"/>
                  </a:lnTo>
                  <a:lnTo>
                    <a:pt x="129" y="654"/>
                  </a:lnTo>
                  <a:lnTo>
                    <a:pt x="129" y="652"/>
                  </a:lnTo>
                  <a:lnTo>
                    <a:pt x="129" y="650"/>
                  </a:lnTo>
                  <a:lnTo>
                    <a:pt x="130" y="650"/>
                  </a:lnTo>
                  <a:lnTo>
                    <a:pt x="130" y="648"/>
                  </a:lnTo>
                  <a:lnTo>
                    <a:pt x="130" y="647"/>
                  </a:lnTo>
                  <a:lnTo>
                    <a:pt x="130" y="645"/>
                  </a:lnTo>
                  <a:lnTo>
                    <a:pt x="132" y="645"/>
                  </a:lnTo>
                  <a:lnTo>
                    <a:pt x="132" y="643"/>
                  </a:lnTo>
                  <a:lnTo>
                    <a:pt x="132" y="641"/>
                  </a:lnTo>
                  <a:lnTo>
                    <a:pt x="132" y="639"/>
                  </a:lnTo>
                  <a:lnTo>
                    <a:pt x="132" y="637"/>
                  </a:lnTo>
                  <a:lnTo>
                    <a:pt x="132" y="635"/>
                  </a:lnTo>
                  <a:lnTo>
                    <a:pt x="134" y="635"/>
                  </a:lnTo>
                  <a:lnTo>
                    <a:pt x="134" y="633"/>
                  </a:lnTo>
                  <a:lnTo>
                    <a:pt x="134" y="631"/>
                  </a:lnTo>
                  <a:lnTo>
                    <a:pt x="134" y="629"/>
                  </a:lnTo>
                  <a:lnTo>
                    <a:pt x="134" y="627"/>
                  </a:lnTo>
                  <a:lnTo>
                    <a:pt x="136" y="627"/>
                  </a:lnTo>
                  <a:lnTo>
                    <a:pt x="136" y="625"/>
                  </a:lnTo>
                  <a:lnTo>
                    <a:pt x="136" y="623"/>
                  </a:lnTo>
                  <a:lnTo>
                    <a:pt x="136" y="621"/>
                  </a:lnTo>
                  <a:lnTo>
                    <a:pt x="138" y="621"/>
                  </a:lnTo>
                  <a:lnTo>
                    <a:pt x="138" y="619"/>
                  </a:lnTo>
                  <a:lnTo>
                    <a:pt x="138" y="617"/>
                  </a:lnTo>
                  <a:lnTo>
                    <a:pt x="138" y="615"/>
                  </a:lnTo>
                  <a:lnTo>
                    <a:pt x="138" y="613"/>
                  </a:lnTo>
                  <a:lnTo>
                    <a:pt x="140" y="611"/>
                  </a:lnTo>
                  <a:lnTo>
                    <a:pt x="140" y="609"/>
                  </a:lnTo>
                  <a:lnTo>
                    <a:pt x="140" y="607"/>
                  </a:lnTo>
                  <a:lnTo>
                    <a:pt x="140" y="605"/>
                  </a:lnTo>
                  <a:lnTo>
                    <a:pt x="140" y="603"/>
                  </a:lnTo>
                  <a:lnTo>
                    <a:pt x="142" y="603"/>
                  </a:lnTo>
                  <a:lnTo>
                    <a:pt x="142" y="601"/>
                  </a:lnTo>
                  <a:lnTo>
                    <a:pt x="142" y="599"/>
                  </a:lnTo>
                  <a:lnTo>
                    <a:pt x="142" y="597"/>
                  </a:lnTo>
                  <a:lnTo>
                    <a:pt x="142" y="595"/>
                  </a:lnTo>
                  <a:lnTo>
                    <a:pt x="142" y="593"/>
                  </a:lnTo>
                  <a:lnTo>
                    <a:pt x="144" y="593"/>
                  </a:lnTo>
                  <a:lnTo>
                    <a:pt x="144" y="591"/>
                  </a:lnTo>
                  <a:lnTo>
                    <a:pt x="144" y="589"/>
                  </a:lnTo>
                  <a:lnTo>
                    <a:pt x="144" y="587"/>
                  </a:lnTo>
                  <a:lnTo>
                    <a:pt x="144" y="585"/>
                  </a:lnTo>
                  <a:lnTo>
                    <a:pt x="146" y="585"/>
                  </a:lnTo>
                  <a:lnTo>
                    <a:pt x="146" y="583"/>
                  </a:lnTo>
                  <a:lnTo>
                    <a:pt x="146" y="581"/>
                  </a:lnTo>
                  <a:lnTo>
                    <a:pt x="146" y="580"/>
                  </a:lnTo>
                  <a:lnTo>
                    <a:pt x="146" y="578"/>
                  </a:lnTo>
                  <a:lnTo>
                    <a:pt x="146" y="576"/>
                  </a:lnTo>
                  <a:lnTo>
                    <a:pt x="146" y="574"/>
                  </a:lnTo>
                  <a:lnTo>
                    <a:pt x="148" y="574"/>
                  </a:lnTo>
                  <a:lnTo>
                    <a:pt x="148" y="572"/>
                  </a:lnTo>
                  <a:lnTo>
                    <a:pt x="148" y="570"/>
                  </a:lnTo>
                  <a:lnTo>
                    <a:pt x="148" y="568"/>
                  </a:lnTo>
                  <a:lnTo>
                    <a:pt x="148" y="566"/>
                  </a:lnTo>
                  <a:lnTo>
                    <a:pt x="150" y="566"/>
                  </a:lnTo>
                  <a:lnTo>
                    <a:pt x="150" y="564"/>
                  </a:lnTo>
                  <a:lnTo>
                    <a:pt x="150" y="562"/>
                  </a:lnTo>
                  <a:lnTo>
                    <a:pt x="150" y="560"/>
                  </a:lnTo>
                  <a:lnTo>
                    <a:pt x="150" y="558"/>
                  </a:lnTo>
                  <a:lnTo>
                    <a:pt x="150" y="556"/>
                  </a:lnTo>
                  <a:lnTo>
                    <a:pt x="152" y="556"/>
                  </a:lnTo>
                  <a:lnTo>
                    <a:pt x="152" y="554"/>
                  </a:lnTo>
                  <a:lnTo>
                    <a:pt x="152" y="552"/>
                  </a:lnTo>
                  <a:lnTo>
                    <a:pt x="152" y="550"/>
                  </a:lnTo>
                  <a:lnTo>
                    <a:pt x="152" y="548"/>
                  </a:lnTo>
                  <a:lnTo>
                    <a:pt x="152" y="546"/>
                  </a:lnTo>
                  <a:lnTo>
                    <a:pt x="152" y="544"/>
                  </a:lnTo>
                  <a:lnTo>
                    <a:pt x="152" y="542"/>
                  </a:lnTo>
                  <a:lnTo>
                    <a:pt x="154" y="540"/>
                  </a:lnTo>
                  <a:lnTo>
                    <a:pt x="154" y="538"/>
                  </a:lnTo>
                  <a:lnTo>
                    <a:pt x="154" y="536"/>
                  </a:lnTo>
                  <a:lnTo>
                    <a:pt x="154" y="534"/>
                  </a:lnTo>
                  <a:lnTo>
                    <a:pt x="154" y="532"/>
                  </a:lnTo>
                  <a:lnTo>
                    <a:pt x="154" y="530"/>
                  </a:lnTo>
                  <a:lnTo>
                    <a:pt x="154" y="528"/>
                  </a:lnTo>
                  <a:lnTo>
                    <a:pt x="154" y="526"/>
                  </a:lnTo>
                  <a:lnTo>
                    <a:pt x="154" y="524"/>
                  </a:lnTo>
                  <a:lnTo>
                    <a:pt x="156" y="522"/>
                  </a:lnTo>
                  <a:lnTo>
                    <a:pt x="156" y="520"/>
                  </a:lnTo>
                  <a:lnTo>
                    <a:pt x="156" y="518"/>
                  </a:lnTo>
                  <a:lnTo>
                    <a:pt x="156" y="516"/>
                  </a:lnTo>
                  <a:lnTo>
                    <a:pt x="156" y="514"/>
                  </a:lnTo>
                  <a:lnTo>
                    <a:pt x="156" y="513"/>
                  </a:lnTo>
                  <a:lnTo>
                    <a:pt x="156" y="511"/>
                  </a:lnTo>
                  <a:lnTo>
                    <a:pt x="156" y="509"/>
                  </a:lnTo>
                  <a:lnTo>
                    <a:pt x="156" y="507"/>
                  </a:lnTo>
                  <a:lnTo>
                    <a:pt x="156" y="505"/>
                  </a:lnTo>
                  <a:lnTo>
                    <a:pt x="158" y="505"/>
                  </a:lnTo>
                  <a:lnTo>
                    <a:pt x="158" y="503"/>
                  </a:lnTo>
                  <a:lnTo>
                    <a:pt x="158" y="501"/>
                  </a:lnTo>
                  <a:lnTo>
                    <a:pt x="158" y="499"/>
                  </a:lnTo>
                  <a:lnTo>
                    <a:pt x="158" y="497"/>
                  </a:lnTo>
                  <a:lnTo>
                    <a:pt x="158" y="495"/>
                  </a:lnTo>
                  <a:lnTo>
                    <a:pt x="158" y="493"/>
                  </a:lnTo>
                  <a:lnTo>
                    <a:pt x="158" y="491"/>
                  </a:lnTo>
                  <a:lnTo>
                    <a:pt x="158" y="489"/>
                  </a:lnTo>
                  <a:lnTo>
                    <a:pt x="158" y="487"/>
                  </a:lnTo>
                  <a:lnTo>
                    <a:pt x="158" y="485"/>
                  </a:lnTo>
                  <a:lnTo>
                    <a:pt x="158" y="483"/>
                  </a:lnTo>
                  <a:lnTo>
                    <a:pt x="158" y="481"/>
                  </a:lnTo>
                  <a:lnTo>
                    <a:pt x="158" y="479"/>
                  </a:lnTo>
                  <a:lnTo>
                    <a:pt x="158" y="477"/>
                  </a:lnTo>
                  <a:lnTo>
                    <a:pt x="158" y="475"/>
                  </a:lnTo>
                  <a:lnTo>
                    <a:pt x="158" y="473"/>
                  </a:lnTo>
                  <a:lnTo>
                    <a:pt x="158" y="471"/>
                  </a:lnTo>
                  <a:lnTo>
                    <a:pt x="158" y="469"/>
                  </a:lnTo>
                  <a:lnTo>
                    <a:pt x="158" y="467"/>
                  </a:lnTo>
                  <a:lnTo>
                    <a:pt x="158" y="465"/>
                  </a:lnTo>
                  <a:lnTo>
                    <a:pt x="158" y="463"/>
                  </a:lnTo>
                  <a:lnTo>
                    <a:pt x="158" y="461"/>
                  </a:lnTo>
                  <a:lnTo>
                    <a:pt x="158" y="459"/>
                  </a:lnTo>
                  <a:lnTo>
                    <a:pt x="158" y="457"/>
                  </a:lnTo>
                  <a:lnTo>
                    <a:pt x="158" y="455"/>
                  </a:lnTo>
                  <a:lnTo>
                    <a:pt x="158" y="453"/>
                  </a:lnTo>
                  <a:lnTo>
                    <a:pt x="158" y="451"/>
                  </a:lnTo>
                  <a:lnTo>
                    <a:pt x="158" y="449"/>
                  </a:lnTo>
                  <a:lnTo>
                    <a:pt x="158" y="447"/>
                  </a:lnTo>
                  <a:lnTo>
                    <a:pt x="158" y="446"/>
                  </a:lnTo>
                  <a:lnTo>
                    <a:pt x="158" y="444"/>
                  </a:lnTo>
                  <a:lnTo>
                    <a:pt x="158" y="442"/>
                  </a:lnTo>
                  <a:lnTo>
                    <a:pt x="158" y="440"/>
                  </a:lnTo>
                  <a:lnTo>
                    <a:pt x="158" y="438"/>
                  </a:lnTo>
                  <a:lnTo>
                    <a:pt x="158" y="436"/>
                  </a:lnTo>
                  <a:lnTo>
                    <a:pt x="158" y="434"/>
                  </a:lnTo>
                  <a:lnTo>
                    <a:pt x="158" y="432"/>
                  </a:lnTo>
                  <a:lnTo>
                    <a:pt x="158" y="430"/>
                  </a:lnTo>
                  <a:lnTo>
                    <a:pt x="158" y="428"/>
                  </a:lnTo>
                  <a:lnTo>
                    <a:pt x="158" y="426"/>
                  </a:lnTo>
                  <a:lnTo>
                    <a:pt x="158" y="424"/>
                  </a:lnTo>
                  <a:lnTo>
                    <a:pt x="158" y="422"/>
                  </a:lnTo>
                  <a:lnTo>
                    <a:pt x="158" y="420"/>
                  </a:lnTo>
                  <a:lnTo>
                    <a:pt x="158" y="418"/>
                  </a:lnTo>
                  <a:lnTo>
                    <a:pt x="158" y="416"/>
                  </a:lnTo>
                  <a:lnTo>
                    <a:pt x="156" y="416"/>
                  </a:lnTo>
                  <a:lnTo>
                    <a:pt x="156" y="414"/>
                  </a:lnTo>
                  <a:lnTo>
                    <a:pt x="156" y="412"/>
                  </a:lnTo>
                  <a:lnTo>
                    <a:pt x="156" y="410"/>
                  </a:lnTo>
                  <a:lnTo>
                    <a:pt x="156" y="408"/>
                  </a:lnTo>
                  <a:lnTo>
                    <a:pt x="156" y="406"/>
                  </a:lnTo>
                  <a:lnTo>
                    <a:pt x="156" y="404"/>
                  </a:lnTo>
                  <a:lnTo>
                    <a:pt x="156" y="402"/>
                  </a:lnTo>
                  <a:lnTo>
                    <a:pt x="156" y="400"/>
                  </a:lnTo>
                  <a:lnTo>
                    <a:pt x="156" y="398"/>
                  </a:lnTo>
                  <a:lnTo>
                    <a:pt x="156" y="396"/>
                  </a:lnTo>
                  <a:lnTo>
                    <a:pt x="156" y="394"/>
                  </a:lnTo>
                  <a:lnTo>
                    <a:pt x="156" y="392"/>
                  </a:lnTo>
                  <a:lnTo>
                    <a:pt x="156" y="390"/>
                  </a:lnTo>
                  <a:lnTo>
                    <a:pt x="154" y="390"/>
                  </a:lnTo>
                  <a:lnTo>
                    <a:pt x="154" y="388"/>
                  </a:lnTo>
                  <a:lnTo>
                    <a:pt x="154" y="386"/>
                  </a:lnTo>
                  <a:lnTo>
                    <a:pt x="154" y="384"/>
                  </a:lnTo>
                  <a:lnTo>
                    <a:pt x="154" y="382"/>
                  </a:lnTo>
                  <a:lnTo>
                    <a:pt x="154" y="380"/>
                  </a:lnTo>
                  <a:lnTo>
                    <a:pt x="154" y="378"/>
                  </a:lnTo>
                  <a:lnTo>
                    <a:pt x="154" y="371"/>
                  </a:lnTo>
                  <a:lnTo>
                    <a:pt x="154" y="369"/>
                  </a:lnTo>
                  <a:lnTo>
                    <a:pt x="154" y="367"/>
                  </a:lnTo>
                  <a:lnTo>
                    <a:pt x="152" y="363"/>
                  </a:lnTo>
                  <a:lnTo>
                    <a:pt x="152" y="361"/>
                  </a:lnTo>
                  <a:lnTo>
                    <a:pt x="152" y="359"/>
                  </a:lnTo>
                  <a:lnTo>
                    <a:pt x="152" y="357"/>
                  </a:lnTo>
                  <a:lnTo>
                    <a:pt x="152" y="355"/>
                  </a:lnTo>
                  <a:lnTo>
                    <a:pt x="152" y="353"/>
                  </a:lnTo>
                  <a:lnTo>
                    <a:pt x="150" y="349"/>
                  </a:lnTo>
                  <a:lnTo>
                    <a:pt x="150" y="347"/>
                  </a:lnTo>
                  <a:lnTo>
                    <a:pt x="150" y="345"/>
                  </a:lnTo>
                  <a:lnTo>
                    <a:pt x="150" y="341"/>
                  </a:lnTo>
                  <a:lnTo>
                    <a:pt x="150" y="339"/>
                  </a:lnTo>
                  <a:lnTo>
                    <a:pt x="148" y="335"/>
                  </a:lnTo>
                  <a:lnTo>
                    <a:pt x="148" y="333"/>
                  </a:lnTo>
                  <a:lnTo>
                    <a:pt x="148" y="329"/>
                  </a:lnTo>
                  <a:lnTo>
                    <a:pt x="146" y="325"/>
                  </a:lnTo>
                  <a:lnTo>
                    <a:pt x="146" y="323"/>
                  </a:lnTo>
                  <a:lnTo>
                    <a:pt x="146" y="321"/>
                  </a:lnTo>
                  <a:lnTo>
                    <a:pt x="146" y="317"/>
                  </a:lnTo>
                  <a:lnTo>
                    <a:pt x="144" y="315"/>
                  </a:lnTo>
                  <a:lnTo>
                    <a:pt x="144" y="311"/>
                  </a:lnTo>
                  <a:lnTo>
                    <a:pt x="142" y="308"/>
                  </a:lnTo>
                  <a:lnTo>
                    <a:pt x="142" y="304"/>
                  </a:lnTo>
                  <a:lnTo>
                    <a:pt x="142" y="302"/>
                  </a:lnTo>
                  <a:lnTo>
                    <a:pt x="142" y="300"/>
                  </a:lnTo>
                  <a:lnTo>
                    <a:pt x="140" y="298"/>
                  </a:lnTo>
                  <a:lnTo>
                    <a:pt x="140" y="296"/>
                  </a:lnTo>
                  <a:lnTo>
                    <a:pt x="140" y="294"/>
                  </a:lnTo>
                  <a:lnTo>
                    <a:pt x="140" y="292"/>
                  </a:lnTo>
                  <a:lnTo>
                    <a:pt x="138" y="292"/>
                  </a:lnTo>
                  <a:lnTo>
                    <a:pt x="138" y="290"/>
                  </a:lnTo>
                  <a:lnTo>
                    <a:pt x="138" y="286"/>
                  </a:lnTo>
                  <a:lnTo>
                    <a:pt x="136" y="286"/>
                  </a:lnTo>
                  <a:lnTo>
                    <a:pt x="136" y="284"/>
                  </a:lnTo>
                  <a:lnTo>
                    <a:pt x="136" y="282"/>
                  </a:lnTo>
                  <a:lnTo>
                    <a:pt x="136" y="280"/>
                  </a:lnTo>
                  <a:lnTo>
                    <a:pt x="134" y="280"/>
                  </a:lnTo>
                  <a:lnTo>
                    <a:pt x="134" y="278"/>
                  </a:lnTo>
                  <a:lnTo>
                    <a:pt x="134" y="276"/>
                  </a:lnTo>
                  <a:lnTo>
                    <a:pt x="134" y="274"/>
                  </a:lnTo>
                  <a:lnTo>
                    <a:pt x="132" y="272"/>
                  </a:lnTo>
                  <a:lnTo>
                    <a:pt x="132" y="270"/>
                  </a:lnTo>
                  <a:lnTo>
                    <a:pt x="132" y="268"/>
                  </a:lnTo>
                  <a:lnTo>
                    <a:pt x="132" y="266"/>
                  </a:lnTo>
                  <a:lnTo>
                    <a:pt x="130" y="264"/>
                  </a:lnTo>
                  <a:lnTo>
                    <a:pt x="130" y="262"/>
                  </a:lnTo>
                  <a:lnTo>
                    <a:pt x="130" y="260"/>
                  </a:lnTo>
                  <a:lnTo>
                    <a:pt x="129" y="260"/>
                  </a:lnTo>
                  <a:lnTo>
                    <a:pt x="129" y="258"/>
                  </a:lnTo>
                  <a:lnTo>
                    <a:pt x="129" y="256"/>
                  </a:lnTo>
                  <a:lnTo>
                    <a:pt x="129" y="254"/>
                  </a:lnTo>
                  <a:lnTo>
                    <a:pt x="127" y="254"/>
                  </a:lnTo>
                  <a:lnTo>
                    <a:pt x="127" y="252"/>
                  </a:lnTo>
                  <a:lnTo>
                    <a:pt x="127" y="250"/>
                  </a:lnTo>
                  <a:lnTo>
                    <a:pt x="125" y="248"/>
                  </a:lnTo>
                  <a:lnTo>
                    <a:pt x="125" y="246"/>
                  </a:lnTo>
                  <a:lnTo>
                    <a:pt x="125" y="244"/>
                  </a:lnTo>
                  <a:lnTo>
                    <a:pt x="123" y="243"/>
                  </a:lnTo>
                  <a:lnTo>
                    <a:pt x="123" y="241"/>
                  </a:lnTo>
                  <a:lnTo>
                    <a:pt x="123" y="239"/>
                  </a:lnTo>
                  <a:lnTo>
                    <a:pt x="121" y="239"/>
                  </a:lnTo>
                  <a:lnTo>
                    <a:pt x="121" y="237"/>
                  </a:lnTo>
                  <a:lnTo>
                    <a:pt x="119" y="233"/>
                  </a:lnTo>
                  <a:lnTo>
                    <a:pt x="119" y="231"/>
                  </a:lnTo>
                  <a:lnTo>
                    <a:pt x="119" y="229"/>
                  </a:lnTo>
                  <a:lnTo>
                    <a:pt x="117" y="229"/>
                  </a:lnTo>
                  <a:lnTo>
                    <a:pt x="117" y="225"/>
                  </a:lnTo>
                  <a:lnTo>
                    <a:pt x="115" y="223"/>
                  </a:lnTo>
                  <a:lnTo>
                    <a:pt x="115" y="221"/>
                  </a:lnTo>
                  <a:lnTo>
                    <a:pt x="113" y="219"/>
                  </a:lnTo>
                  <a:lnTo>
                    <a:pt x="111" y="215"/>
                  </a:lnTo>
                  <a:lnTo>
                    <a:pt x="111" y="213"/>
                  </a:lnTo>
                  <a:lnTo>
                    <a:pt x="109" y="211"/>
                  </a:lnTo>
                  <a:lnTo>
                    <a:pt x="109" y="209"/>
                  </a:lnTo>
                  <a:lnTo>
                    <a:pt x="109" y="207"/>
                  </a:lnTo>
                  <a:lnTo>
                    <a:pt x="107" y="207"/>
                  </a:lnTo>
                  <a:lnTo>
                    <a:pt x="107" y="205"/>
                  </a:lnTo>
                  <a:lnTo>
                    <a:pt x="105" y="203"/>
                  </a:lnTo>
                  <a:lnTo>
                    <a:pt x="105" y="201"/>
                  </a:lnTo>
                  <a:lnTo>
                    <a:pt x="103" y="197"/>
                  </a:lnTo>
                  <a:lnTo>
                    <a:pt x="101" y="195"/>
                  </a:lnTo>
                  <a:lnTo>
                    <a:pt x="101" y="193"/>
                  </a:lnTo>
                  <a:lnTo>
                    <a:pt x="99" y="193"/>
                  </a:lnTo>
                  <a:lnTo>
                    <a:pt x="99" y="191"/>
                  </a:lnTo>
                  <a:lnTo>
                    <a:pt x="97" y="189"/>
                  </a:lnTo>
                  <a:lnTo>
                    <a:pt x="97" y="187"/>
                  </a:lnTo>
                  <a:lnTo>
                    <a:pt x="95" y="187"/>
                  </a:lnTo>
                  <a:lnTo>
                    <a:pt x="93" y="183"/>
                  </a:lnTo>
                  <a:lnTo>
                    <a:pt x="91" y="181"/>
                  </a:lnTo>
                  <a:lnTo>
                    <a:pt x="91" y="179"/>
                  </a:lnTo>
                  <a:lnTo>
                    <a:pt x="89" y="179"/>
                  </a:lnTo>
                  <a:lnTo>
                    <a:pt x="89" y="177"/>
                  </a:lnTo>
                  <a:lnTo>
                    <a:pt x="87" y="177"/>
                  </a:lnTo>
                  <a:lnTo>
                    <a:pt x="85" y="176"/>
                  </a:lnTo>
                  <a:lnTo>
                    <a:pt x="83" y="174"/>
                  </a:lnTo>
                  <a:lnTo>
                    <a:pt x="81" y="172"/>
                  </a:lnTo>
                  <a:lnTo>
                    <a:pt x="81" y="170"/>
                  </a:lnTo>
                  <a:lnTo>
                    <a:pt x="79" y="168"/>
                  </a:lnTo>
                  <a:lnTo>
                    <a:pt x="77" y="166"/>
                  </a:lnTo>
                  <a:lnTo>
                    <a:pt x="75" y="166"/>
                  </a:lnTo>
                  <a:lnTo>
                    <a:pt x="73" y="164"/>
                  </a:lnTo>
                  <a:lnTo>
                    <a:pt x="71" y="162"/>
                  </a:lnTo>
                  <a:lnTo>
                    <a:pt x="69" y="160"/>
                  </a:lnTo>
                  <a:lnTo>
                    <a:pt x="69" y="158"/>
                  </a:lnTo>
                  <a:lnTo>
                    <a:pt x="67" y="158"/>
                  </a:lnTo>
                  <a:lnTo>
                    <a:pt x="67" y="156"/>
                  </a:lnTo>
                  <a:lnTo>
                    <a:pt x="65" y="156"/>
                  </a:lnTo>
                  <a:lnTo>
                    <a:pt x="63" y="154"/>
                  </a:lnTo>
                  <a:lnTo>
                    <a:pt x="63" y="152"/>
                  </a:lnTo>
                  <a:lnTo>
                    <a:pt x="61" y="152"/>
                  </a:lnTo>
                  <a:lnTo>
                    <a:pt x="61" y="150"/>
                  </a:lnTo>
                  <a:lnTo>
                    <a:pt x="60" y="148"/>
                  </a:lnTo>
                  <a:lnTo>
                    <a:pt x="58" y="146"/>
                  </a:lnTo>
                  <a:lnTo>
                    <a:pt x="58" y="144"/>
                  </a:lnTo>
                  <a:lnTo>
                    <a:pt x="56" y="144"/>
                  </a:lnTo>
                  <a:lnTo>
                    <a:pt x="54" y="142"/>
                  </a:lnTo>
                  <a:lnTo>
                    <a:pt x="52" y="140"/>
                  </a:lnTo>
                  <a:lnTo>
                    <a:pt x="50" y="140"/>
                  </a:lnTo>
                  <a:lnTo>
                    <a:pt x="50" y="138"/>
                  </a:lnTo>
                  <a:lnTo>
                    <a:pt x="48" y="138"/>
                  </a:lnTo>
                  <a:lnTo>
                    <a:pt x="46" y="136"/>
                  </a:lnTo>
                  <a:lnTo>
                    <a:pt x="44" y="134"/>
                  </a:lnTo>
                  <a:lnTo>
                    <a:pt x="42" y="134"/>
                  </a:lnTo>
                  <a:lnTo>
                    <a:pt x="42" y="132"/>
                  </a:lnTo>
                  <a:lnTo>
                    <a:pt x="40" y="132"/>
                  </a:lnTo>
                  <a:lnTo>
                    <a:pt x="40" y="130"/>
                  </a:lnTo>
                  <a:lnTo>
                    <a:pt x="38" y="130"/>
                  </a:lnTo>
                  <a:lnTo>
                    <a:pt x="36" y="128"/>
                  </a:lnTo>
                  <a:lnTo>
                    <a:pt x="36" y="126"/>
                  </a:lnTo>
                  <a:lnTo>
                    <a:pt x="34" y="126"/>
                  </a:lnTo>
                  <a:lnTo>
                    <a:pt x="34" y="124"/>
                  </a:lnTo>
                  <a:lnTo>
                    <a:pt x="32" y="122"/>
                  </a:lnTo>
                  <a:lnTo>
                    <a:pt x="30" y="120"/>
                  </a:lnTo>
                  <a:lnTo>
                    <a:pt x="26" y="118"/>
                  </a:lnTo>
                  <a:lnTo>
                    <a:pt x="26" y="116"/>
                  </a:lnTo>
                  <a:lnTo>
                    <a:pt x="24" y="116"/>
                  </a:lnTo>
                  <a:lnTo>
                    <a:pt x="22" y="114"/>
                  </a:lnTo>
                  <a:lnTo>
                    <a:pt x="20" y="112"/>
                  </a:lnTo>
                  <a:lnTo>
                    <a:pt x="18" y="110"/>
                  </a:lnTo>
                  <a:lnTo>
                    <a:pt x="16" y="110"/>
                  </a:lnTo>
                  <a:lnTo>
                    <a:pt x="16" y="109"/>
                  </a:lnTo>
                  <a:lnTo>
                    <a:pt x="14" y="109"/>
                  </a:lnTo>
                  <a:lnTo>
                    <a:pt x="14" y="107"/>
                  </a:lnTo>
                  <a:lnTo>
                    <a:pt x="14" y="105"/>
                  </a:lnTo>
                  <a:lnTo>
                    <a:pt x="12" y="103"/>
                  </a:lnTo>
                  <a:lnTo>
                    <a:pt x="10" y="101"/>
                  </a:lnTo>
                  <a:lnTo>
                    <a:pt x="8" y="99"/>
                  </a:lnTo>
                  <a:lnTo>
                    <a:pt x="6" y="97"/>
                  </a:lnTo>
                  <a:lnTo>
                    <a:pt x="4" y="97"/>
                  </a:lnTo>
                  <a:lnTo>
                    <a:pt x="4" y="95"/>
                  </a:lnTo>
                  <a:lnTo>
                    <a:pt x="2" y="93"/>
                  </a:lnTo>
                  <a:lnTo>
                    <a:pt x="2" y="91"/>
                  </a:lnTo>
                  <a:lnTo>
                    <a:pt x="2" y="89"/>
                  </a:lnTo>
                  <a:lnTo>
                    <a:pt x="2" y="87"/>
                  </a:lnTo>
                  <a:lnTo>
                    <a:pt x="2" y="85"/>
                  </a:lnTo>
                  <a:lnTo>
                    <a:pt x="2" y="83"/>
                  </a:lnTo>
                  <a:lnTo>
                    <a:pt x="0" y="73"/>
                  </a:lnTo>
                  <a:lnTo>
                    <a:pt x="2" y="71"/>
                  </a:lnTo>
                  <a:lnTo>
                    <a:pt x="4" y="69"/>
                  </a:lnTo>
                  <a:lnTo>
                    <a:pt x="12" y="67"/>
                  </a:lnTo>
                  <a:lnTo>
                    <a:pt x="16" y="69"/>
                  </a:lnTo>
                  <a:lnTo>
                    <a:pt x="20" y="69"/>
                  </a:lnTo>
                  <a:lnTo>
                    <a:pt x="24" y="69"/>
                  </a:lnTo>
                  <a:lnTo>
                    <a:pt x="26" y="71"/>
                  </a:lnTo>
                  <a:lnTo>
                    <a:pt x="30" y="73"/>
                  </a:lnTo>
                  <a:lnTo>
                    <a:pt x="32" y="73"/>
                  </a:lnTo>
                  <a:lnTo>
                    <a:pt x="36" y="77"/>
                  </a:lnTo>
                  <a:lnTo>
                    <a:pt x="42" y="81"/>
                  </a:lnTo>
                  <a:lnTo>
                    <a:pt x="46" y="85"/>
                  </a:lnTo>
                  <a:lnTo>
                    <a:pt x="50" y="89"/>
                  </a:lnTo>
                  <a:lnTo>
                    <a:pt x="52" y="91"/>
                  </a:lnTo>
                  <a:lnTo>
                    <a:pt x="56" y="95"/>
                  </a:lnTo>
                  <a:lnTo>
                    <a:pt x="60" y="99"/>
                  </a:lnTo>
                  <a:lnTo>
                    <a:pt x="63" y="103"/>
                  </a:lnTo>
                  <a:lnTo>
                    <a:pt x="67" y="107"/>
                  </a:lnTo>
                  <a:lnTo>
                    <a:pt x="69" y="107"/>
                  </a:lnTo>
                  <a:lnTo>
                    <a:pt x="73" y="109"/>
                  </a:lnTo>
                  <a:lnTo>
                    <a:pt x="75" y="110"/>
                  </a:lnTo>
                  <a:lnTo>
                    <a:pt x="77" y="110"/>
                  </a:lnTo>
                  <a:lnTo>
                    <a:pt x="79" y="112"/>
                  </a:lnTo>
                  <a:lnTo>
                    <a:pt x="81" y="112"/>
                  </a:lnTo>
                  <a:lnTo>
                    <a:pt x="87" y="116"/>
                  </a:lnTo>
                  <a:lnTo>
                    <a:pt x="111" y="130"/>
                  </a:lnTo>
                  <a:lnTo>
                    <a:pt x="123" y="132"/>
                  </a:lnTo>
                  <a:lnTo>
                    <a:pt x="130" y="132"/>
                  </a:lnTo>
                  <a:lnTo>
                    <a:pt x="132" y="132"/>
                  </a:lnTo>
                  <a:lnTo>
                    <a:pt x="132" y="134"/>
                  </a:lnTo>
                  <a:lnTo>
                    <a:pt x="150" y="134"/>
                  </a:lnTo>
                  <a:lnTo>
                    <a:pt x="172" y="130"/>
                  </a:lnTo>
                  <a:lnTo>
                    <a:pt x="188" y="120"/>
                  </a:lnTo>
                  <a:lnTo>
                    <a:pt x="196" y="109"/>
                  </a:lnTo>
                  <a:lnTo>
                    <a:pt x="205" y="91"/>
                  </a:lnTo>
                  <a:lnTo>
                    <a:pt x="213" y="81"/>
                  </a:lnTo>
                  <a:lnTo>
                    <a:pt x="213" y="77"/>
                  </a:lnTo>
                  <a:lnTo>
                    <a:pt x="201" y="59"/>
                  </a:lnTo>
                  <a:lnTo>
                    <a:pt x="209" y="53"/>
                  </a:lnTo>
                  <a:lnTo>
                    <a:pt x="211" y="53"/>
                  </a:lnTo>
                  <a:lnTo>
                    <a:pt x="213" y="53"/>
                  </a:lnTo>
                  <a:lnTo>
                    <a:pt x="215" y="53"/>
                  </a:lnTo>
                  <a:lnTo>
                    <a:pt x="217" y="53"/>
                  </a:lnTo>
                  <a:lnTo>
                    <a:pt x="219" y="53"/>
                  </a:lnTo>
                  <a:lnTo>
                    <a:pt x="219" y="55"/>
                  </a:lnTo>
                  <a:lnTo>
                    <a:pt x="221" y="55"/>
                  </a:lnTo>
                  <a:lnTo>
                    <a:pt x="223" y="55"/>
                  </a:lnTo>
                  <a:lnTo>
                    <a:pt x="225" y="55"/>
                  </a:lnTo>
                  <a:lnTo>
                    <a:pt x="227" y="55"/>
                  </a:lnTo>
                  <a:lnTo>
                    <a:pt x="227" y="57"/>
                  </a:lnTo>
                  <a:lnTo>
                    <a:pt x="229" y="57"/>
                  </a:lnTo>
                  <a:lnTo>
                    <a:pt x="231" y="57"/>
                  </a:lnTo>
                  <a:lnTo>
                    <a:pt x="233" y="57"/>
                  </a:lnTo>
                  <a:lnTo>
                    <a:pt x="233" y="55"/>
                  </a:lnTo>
                  <a:lnTo>
                    <a:pt x="235" y="55"/>
                  </a:lnTo>
                  <a:lnTo>
                    <a:pt x="235" y="53"/>
                  </a:lnTo>
                  <a:lnTo>
                    <a:pt x="235" y="51"/>
                  </a:lnTo>
                  <a:lnTo>
                    <a:pt x="237" y="51"/>
                  </a:lnTo>
                  <a:lnTo>
                    <a:pt x="239" y="53"/>
                  </a:lnTo>
                  <a:lnTo>
                    <a:pt x="241" y="53"/>
                  </a:lnTo>
                  <a:lnTo>
                    <a:pt x="241" y="51"/>
                  </a:lnTo>
                  <a:lnTo>
                    <a:pt x="241" y="49"/>
                  </a:lnTo>
                  <a:lnTo>
                    <a:pt x="239" y="49"/>
                  </a:lnTo>
                  <a:lnTo>
                    <a:pt x="241" y="47"/>
                  </a:lnTo>
                  <a:lnTo>
                    <a:pt x="243" y="47"/>
                  </a:lnTo>
                  <a:lnTo>
                    <a:pt x="243" y="49"/>
                  </a:lnTo>
                  <a:lnTo>
                    <a:pt x="245" y="49"/>
                  </a:lnTo>
                  <a:lnTo>
                    <a:pt x="247" y="49"/>
                  </a:lnTo>
                  <a:lnTo>
                    <a:pt x="247" y="47"/>
                  </a:lnTo>
                  <a:lnTo>
                    <a:pt x="245" y="47"/>
                  </a:lnTo>
                  <a:lnTo>
                    <a:pt x="245" y="45"/>
                  </a:lnTo>
                  <a:lnTo>
                    <a:pt x="247" y="45"/>
                  </a:lnTo>
                  <a:lnTo>
                    <a:pt x="249" y="45"/>
                  </a:lnTo>
                  <a:lnTo>
                    <a:pt x="249" y="43"/>
                  </a:lnTo>
                  <a:lnTo>
                    <a:pt x="251" y="43"/>
                  </a:lnTo>
                  <a:lnTo>
                    <a:pt x="251" y="42"/>
                  </a:lnTo>
                  <a:lnTo>
                    <a:pt x="253" y="42"/>
                  </a:lnTo>
                  <a:lnTo>
                    <a:pt x="253" y="40"/>
                  </a:lnTo>
                  <a:lnTo>
                    <a:pt x="253" y="38"/>
                  </a:lnTo>
                  <a:lnTo>
                    <a:pt x="255" y="38"/>
                  </a:lnTo>
                  <a:lnTo>
                    <a:pt x="257" y="36"/>
                  </a:lnTo>
                  <a:lnTo>
                    <a:pt x="259" y="36"/>
                  </a:lnTo>
                  <a:lnTo>
                    <a:pt x="259" y="34"/>
                  </a:lnTo>
                  <a:lnTo>
                    <a:pt x="259" y="32"/>
                  </a:lnTo>
                  <a:lnTo>
                    <a:pt x="261" y="32"/>
                  </a:lnTo>
                  <a:lnTo>
                    <a:pt x="263" y="32"/>
                  </a:lnTo>
                  <a:lnTo>
                    <a:pt x="263" y="30"/>
                  </a:lnTo>
                  <a:lnTo>
                    <a:pt x="265" y="30"/>
                  </a:lnTo>
                  <a:lnTo>
                    <a:pt x="265" y="28"/>
                  </a:lnTo>
                  <a:lnTo>
                    <a:pt x="265" y="26"/>
                  </a:lnTo>
                  <a:lnTo>
                    <a:pt x="267" y="26"/>
                  </a:lnTo>
                  <a:lnTo>
                    <a:pt x="267" y="24"/>
                  </a:lnTo>
                  <a:lnTo>
                    <a:pt x="268" y="24"/>
                  </a:lnTo>
                  <a:lnTo>
                    <a:pt x="268" y="22"/>
                  </a:lnTo>
                  <a:lnTo>
                    <a:pt x="270" y="22"/>
                  </a:lnTo>
                  <a:lnTo>
                    <a:pt x="270" y="20"/>
                  </a:lnTo>
                  <a:lnTo>
                    <a:pt x="270" y="18"/>
                  </a:lnTo>
                  <a:lnTo>
                    <a:pt x="270" y="16"/>
                  </a:lnTo>
                  <a:lnTo>
                    <a:pt x="272" y="14"/>
                  </a:lnTo>
                  <a:lnTo>
                    <a:pt x="274" y="14"/>
                  </a:lnTo>
                  <a:lnTo>
                    <a:pt x="276" y="14"/>
                  </a:lnTo>
                  <a:lnTo>
                    <a:pt x="276" y="12"/>
                  </a:lnTo>
                  <a:lnTo>
                    <a:pt x="276" y="14"/>
                  </a:lnTo>
                  <a:lnTo>
                    <a:pt x="278" y="12"/>
                  </a:lnTo>
                  <a:lnTo>
                    <a:pt x="280" y="12"/>
                  </a:lnTo>
                  <a:lnTo>
                    <a:pt x="282" y="12"/>
                  </a:lnTo>
                  <a:lnTo>
                    <a:pt x="284" y="12"/>
                  </a:lnTo>
                  <a:lnTo>
                    <a:pt x="284" y="10"/>
                  </a:lnTo>
                  <a:lnTo>
                    <a:pt x="286" y="10"/>
                  </a:lnTo>
                  <a:lnTo>
                    <a:pt x="288" y="10"/>
                  </a:lnTo>
                  <a:lnTo>
                    <a:pt x="290" y="8"/>
                  </a:lnTo>
                  <a:lnTo>
                    <a:pt x="290" y="10"/>
                  </a:lnTo>
                  <a:lnTo>
                    <a:pt x="292" y="10"/>
                  </a:lnTo>
                  <a:lnTo>
                    <a:pt x="294" y="10"/>
                  </a:lnTo>
                  <a:lnTo>
                    <a:pt x="294" y="8"/>
                  </a:lnTo>
                  <a:lnTo>
                    <a:pt x="296" y="8"/>
                  </a:lnTo>
                  <a:lnTo>
                    <a:pt x="298" y="8"/>
                  </a:lnTo>
                  <a:lnTo>
                    <a:pt x="300" y="6"/>
                  </a:lnTo>
                  <a:lnTo>
                    <a:pt x="302" y="6"/>
                  </a:lnTo>
                  <a:lnTo>
                    <a:pt x="302" y="8"/>
                  </a:lnTo>
                  <a:lnTo>
                    <a:pt x="302" y="6"/>
                  </a:lnTo>
                  <a:lnTo>
                    <a:pt x="304" y="6"/>
                  </a:lnTo>
                  <a:lnTo>
                    <a:pt x="306" y="6"/>
                  </a:lnTo>
                  <a:lnTo>
                    <a:pt x="308" y="6"/>
                  </a:lnTo>
                  <a:lnTo>
                    <a:pt x="310" y="6"/>
                  </a:lnTo>
                  <a:lnTo>
                    <a:pt x="312" y="6"/>
                  </a:lnTo>
                  <a:lnTo>
                    <a:pt x="314" y="6"/>
                  </a:lnTo>
                  <a:lnTo>
                    <a:pt x="316" y="6"/>
                  </a:lnTo>
                  <a:lnTo>
                    <a:pt x="318" y="6"/>
                  </a:lnTo>
                  <a:lnTo>
                    <a:pt x="320" y="6"/>
                  </a:lnTo>
                  <a:lnTo>
                    <a:pt x="320" y="4"/>
                  </a:lnTo>
                  <a:lnTo>
                    <a:pt x="322" y="4"/>
                  </a:lnTo>
                  <a:lnTo>
                    <a:pt x="324" y="4"/>
                  </a:lnTo>
                  <a:lnTo>
                    <a:pt x="326" y="4"/>
                  </a:lnTo>
                  <a:lnTo>
                    <a:pt x="328" y="4"/>
                  </a:lnTo>
                  <a:lnTo>
                    <a:pt x="330" y="4"/>
                  </a:lnTo>
                  <a:lnTo>
                    <a:pt x="332" y="4"/>
                  </a:lnTo>
                  <a:lnTo>
                    <a:pt x="334" y="4"/>
                  </a:lnTo>
                  <a:lnTo>
                    <a:pt x="334" y="2"/>
                  </a:lnTo>
                  <a:lnTo>
                    <a:pt x="336" y="2"/>
                  </a:lnTo>
                  <a:lnTo>
                    <a:pt x="337" y="2"/>
                  </a:lnTo>
                  <a:lnTo>
                    <a:pt x="339" y="2"/>
                  </a:lnTo>
                  <a:lnTo>
                    <a:pt x="341" y="2"/>
                  </a:lnTo>
                  <a:lnTo>
                    <a:pt x="341" y="0"/>
                  </a:lnTo>
                  <a:lnTo>
                    <a:pt x="343" y="0"/>
                  </a:lnTo>
                  <a:lnTo>
                    <a:pt x="345" y="0"/>
                  </a:lnTo>
                  <a:lnTo>
                    <a:pt x="347" y="0"/>
                  </a:lnTo>
                  <a:lnTo>
                    <a:pt x="349"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71" name="limites4">
            <a:extLst>
              <a:ext uri="{FF2B5EF4-FFF2-40B4-BE49-F238E27FC236}">
                <a16:creationId xmlns:a16="http://schemas.microsoft.com/office/drawing/2014/main" xmlns="" id="{00000000-0008-0000-0900-000005000000}"/>
              </a:ext>
            </a:extLst>
          </xdr:cNvPr>
          <xdr:cNvGrpSpPr/>
        </xdr:nvGrpSpPr>
        <xdr:grpSpPr>
          <a:xfrm>
            <a:off x="10715649" y="11164042"/>
            <a:ext cx="2713310" cy="3561159"/>
            <a:chOff x="3028950" y="657225"/>
            <a:chExt cx="3681413" cy="5530850"/>
          </a:xfrm>
        </xdr:grpSpPr>
        <xdr:sp macro="" textlink="">
          <xdr:nvSpPr>
            <xdr:cNvPr id="78" name="Freeform 6">
              <a:extLst>
                <a:ext uri="{FF2B5EF4-FFF2-40B4-BE49-F238E27FC236}">
                  <a16:creationId xmlns:a16="http://schemas.microsoft.com/office/drawing/2014/main" xmlns="" id="{00000000-0008-0000-0900-00000C000000}"/>
                </a:ext>
              </a:extLst>
            </xdr:cNvPr>
            <xdr:cNvSpPr>
              <a:spLocks/>
            </xdr:cNvSpPr>
          </xdr:nvSpPr>
          <xdr:spPr bwMode="auto">
            <a:xfrm>
              <a:off x="4459288" y="2170113"/>
              <a:ext cx="1301750" cy="301625"/>
            </a:xfrm>
            <a:custGeom>
              <a:avLst/>
              <a:gdLst>
                <a:gd name="T0" fmla="*/ 14 w 820"/>
                <a:gd name="T1" fmla="*/ 2 h 190"/>
                <a:gd name="T2" fmla="*/ 42 w 820"/>
                <a:gd name="T3" fmla="*/ 2 h 190"/>
                <a:gd name="T4" fmla="*/ 42 w 820"/>
                <a:gd name="T5" fmla="*/ 16 h 190"/>
                <a:gd name="T6" fmla="*/ 28 w 820"/>
                <a:gd name="T7" fmla="*/ 26 h 190"/>
                <a:gd name="T8" fmla="*/ 34 w 820"/>
                <a:gd name="T9" fmla="*/ 48 h 190"/>
                <a:gd name="T10" fmla="*/ 42 w 820"/>
                <a:gd name="T11" fmla="*/ 75 h 190"/>
                <a:gd name="T12" fmla="*/ 61 w 820"/>
                <a:gd name="T13" fmla="*/ 71 h 190"/>
                <a:gd name="T14" fmla="*/ 61 w 820"/>
                <a:gd name="T15" fmla="*/ 42 h 190"/>
                <a:gd name="T16" fmla="*/ 73 w 820"/>
                <a:gd name="T17" fmla="*/ 16 h 190"/>
                <a:gd name="T18" fmla="*/ 103 w 820"/>
                <a:gd name="T19" fmla="*/ 24 h 190"/>
                <a:gd name="T20" fmla="*/ 119 w 820"/>
                <a:gd name="T21" fmla="*/ 42 h 190"/>
                <a:gd name="T22" fmla="*/ 148 w 820"/>
                <a:gd name="T23" fmla="*/ 64 h 190"/>
                <a:gd name="T24" fmla="*/ 140 w 820"/>
                <a:gd name="T25" fmla="*/ 89 h 190"/>
                <a:gd name="T26" fmla="*/ 138 w 820"/>
                <a:gd name="T27" fmla="*/ 107 h 190"/>
                <a:gd name="T28" fmla="*/ 148 w 820"/>
                <a:gd name="T29" fmla="*/ 121 h 190"/>
                <a:gd name="T30" fmla="*/ 170 w 820"/>
                <a:gd name="T31" fmla="*/ 121 h 190"/>
                <a:gd name="T32" fmla="*/ 192 w 820"/>
                <a:gd name="T33" fmla="*/ 109 h 190"/>
                <a:gd name="T34" fmla="*/ 211 w 820"/>
                <a:gd name="T35" fmla="*/ 89 h 190"/>
                <a:gd name="T36" fmla="*/ 229 w 820"/>
                <a:gd name="T37" fmla="*/ 83 h 190"/>
                <a:gd name="T38" fmla="*/ 249 w 820"/>
                <a:gd name="T39" fmla="*/ 75 h 190"/>
                <a:gd name="T40" fmla="*/ 261 w 820"/>
                <a:gd name="T41" fmla="*/ 83 h 190"/>
                <a:gd name="T42" fmla="*/ 270 w 820"/>
                <a:gd name="T43" fmla="*/ 97 h 190"/>
                <a:gd name="T44" fmla="*/ 280 w 820"/>
                <a:gd name="T45" fmla="*/ 115 h 190"/>
                <a:gd name="T46" fmla="*/ 290 w 820"/>
                <a:gd name="T47" fmla="*/ 140 h 190"/>
                <a:gd name="T48" fmla="*/ 310 w 820"/>
                <a:gd name="T49" fmla="*/ 148 h 190"/>
                <a:gd name="T50" fmla="*/ 318 w 820"/>
                <a:gd name="T51" fmla="*/ 170 h 190"/>
                <a:gd name="T52" fmla="*/ 337 w 820"/>
                <a:gd name="T53" fmla="*/ 182 h 190"/>
                <a:gd name="T54" fmla="*/ 365 w 820"/>
                <a:gd name="T55" fmla="*/ 180 h 190"/>
                <a:gd name="T56" fmla="*/ 387 w 820"/>
                <a:gd name="T57" fmla="*/ 186 h 190"/>
                <a:gd name="T58" fmla="*/ 408 w 820"/>
                <a:gd name="T59" fmla="*/ 190 h 190"/>
                <a:gd name="T60" fmla="*/ 422 w 820"/>
                <a:gd name="T61" fmla="*/ 176 h 190"/>
                <a:gd name="T62" fmla="*/ 448 w 820"/>
                <a:gd name="T63" fmla="*/ 174 h 190"/>
                <a:gd name="T64" fmla="*/ 464 w 820"/>
                <a:gd name="T65" fmla="*/ 150 h 190"/>
                <a:gd name="T66" fmla="*/ 475 w 820"/>
                <a:gd name="T67" fmla="*/ 125 h 190"/>
                <a:gd name="T68" fmla="*/ 497 w 820"/>
                <a:gd name="T69" fmla="*/ 152 h 190"/>
                <a:gd name="T70" fmla="*/ 521 w 820"/>
                <a:gd name="T71" fmla="*/ 152 h 190"/>
                <a:gd name="T72" fmla="*/ 542 w 820"/>
                <a:gd name="T73" fmla="*/ 146 h 190"/>
                <a:gd name="T74" fmla="*/ 566 w 820"/>
                <a:gd name="T75" fmla="*/ 160 h 190"/>
                <a:gd name="T76" fmla="*/ 586 w 820"/>
                <a:gd name="T77" fmla="*/ 160 h 190"/>
                <a:gd name="T78" fmla="*/ 594 w 820"/>
                <a:gd name="T79" fmla="*/ 146 h 190"/>
                <a:gd name="T80" fmla="*/ 592 w 820"/>
                <a:gd name="T81" fmla="*/ 136 h 190"/>
                <a:gd name="T82" fmla="*/ 606 w 820"/>
                <a:gd name="T83" fmla="*/ 119 h 190"/>
                <a:gd name="T84" fmla="*/ 635 w 820"/>
                <a:gd name="T85" fmla="*/ 101 h 190"/>
                <a:gd name="T86" fmla="*/ 669 w 820"/>
                <a:gd name="T87" fmla="*/ 103 h 190"/>
                <a:gd name="T88" fmla="*/ 678 w 820"/>
                <a:gd name="T89" fmla="*/ 93 h 190"/>
                <a:gd name="T90" fmla="*/ 698 w 820"/>
                <a:gd name="T91" fmla="*/ 77 h 190"/>
                <a:gd name="T92" fmla="*/ 692 w 820"/>
                <a:gd name="T93" fmla="*/ 58 h 190"/>
                <a:gd name="T94" fmla="*/ 692 w 820"/>
                <a:gd name="T95" fmla="*/ 42 h 190"/>
                <a:gd name="T96" fmla="*/ 700 w 820"/>
                <a:gd name="T97" fmla="*/ 24 h 190"/>
                <a:gd name="T98" fmla="*/ 718 w 820"/>
                <a:gd name="T99" fmla="*/ 38 h 190"/>
                <a:gd name="T100" fmla="*/ 732 w 820"/>
                <a:gd name="T101" fmla="*/ 54 h 190"/>
                <a:gd name="T102" fmla="*/ 749 w 820"/>
                <a:gd name="T103" fmla="*/ 52 h 190"/>
                <a:gd name="T104" fmla="*/ 761 w 820"/>
                <a:gd name="T105" fmla="*/ 66 h 190"/>
                <a:gd name="T106" fmla="*/ 777 w 820"/>
                <a:gd name="T107" fmla="*/ 67 h 190"/>
                <a:gd name="T108" fmla="*/ 793 w 820"/>
                <a:gd name="T109" fmla="*/ 83 h 190"/>
                <a:gd name="T110" fmla="*/ 789 w 820"/>
                <a:gd name="T111" fmla="*/ 97 h 190"/>
                <a:gd name="T112" fmla="*/ 787 w 820"/>
                <a:gd name="T113" fmla="*/ 115 h 190"/>
                <a:gd name="T114" fmla="*/ 795 w 820"/>
                <a:gd name="T115" fmla="*/ 133 h 190"/>
                <a:gd name="T116" fmla="*/ 795 w 820"/>
                <a:gd name="T117" fmla="*/ 150 h 190"/>
                <a:gd name="T118" fmla="*/ 816 w 820"/>
                <a:gd name="T119" fmla="*/ 162 h 1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20" h="190">
                  <a:moveTo>
                    <a:pt x="0" y="12"/>
                  </a:moveTo>
                  <a:lnTo>
                    <a:pt x="0" y="14"/>
                  </a:lnTo>
                  <a:lnTo>
                    <a:pt x="2" y="16"/>
                  </a:lnTo>
                  <a:lnTo>
                    <a:pt x="4" y="16"/>
                  </a:lnTo>
                  <a:lnTo>
                    <a:pt x="6" y="16"/>
                  </a:lnTo>
                  <a:lnTo>
                    <a:pt x="8" y="16"/>
                  </a:lnTo>
                  <a:lnTo>
                    <a:pt x="10" y="18"/>
                  </a:lnTo>
                  <a:lnTo>
                    <a:pt x="12" y="18"/>
                  </a:lnTo>
                  <a:lnTo>
                    <a:pt x="16" y="16"/>
                  </a:lnTo>
                  <a:lnTo>
                    <a:pt x="14" y="16"/>
                  </a:lnTo>
                  <a:lnTo>
                    <a:pt x="14" y="14"/>
                  </a:lnTo>
                  <a:lnTo>
                    <a:pt x="14" y="12"/>
                  </a:lnTo>
                  <a:lnTo>
                    <a:pt x="14" y="10"/>
                  </a:lnTo>
                  <a:lnTo>
                    <a:pt x="14" y="8"/>
                  </a:lnTo>
                  <a:lnTo>
                    <a:pt x="14" y="6"/>
                  </a:lnTo>
                  <a:lnTo>
                    <a:pt x="14" y="4"/>
                  </a:lnTo>
                  <a:lnTo>
                    <a:pt x="14" y="2"/>
                  </a:lnTo>
                  <a:lnTo>
                    <a:pt x="12" y="2"/>
                  </a:lnTo>
                  <a:lnTo>
                    <a:pt x="12" y="0"/>
                  </a:lnTo>
                  <a:lnTo>
                    <a:pt x="14" y="0"/>
                  </a:lnTo>
                  <a:lnTo>
                    <a:pt x="16" y="0"/>
                  </a:lnTo>
                  <a:lnTo>
                    <a:pt x="18" y="0"/>
                  </a:lnTo>
                  <a:lnTo>
                    <a:pt x="20" y="0"/>
                  </a:lnTo>
                  <a:lnTo>
                    <a:pt x="22" y="0"/>
                  </a:lnTo>
                  <a:lnTo>
                    <a:pt x="24" y="0"/>
                  </a:lnTo>
                  <a:lnTo>
                    <a:pt x="26" y="2"/>
                  </a:lnTo>
                  <a:lnTo>
                    <a:pt x="28" y="2"/>
                  </a:lnTo>
                  <a:lnTo>
                    <a:pt x="30" y="2"/>
                  </a:lnTo>
                  <a:lnTo>
                    <a:pt x="32" y="2"/>
                  </a:lnTo>
                  <a:lnTo>
                    <a:pt x="34" y="2"/>
                  </a:lnTo>
                  <a:lnTo>
                    <a:pt x="36" y="2"/>
                  </a:lnTo>
                  <a:lnTo>
                    <a:pt x="38" y="2"/>
                  </a:lnTo>
                  <a:lnTo>
                    <a:pt x="40" y="2"/>
                  </a:lnTo>
                  <a:lnTo>
                    <a:pt x="42" y="2"/>
                  </a:lnTo>
                  <a:lnTo>
                    <a:pt x="44" y="2"/>
                  </a:lnTo>
                  <a:lnTo>
                    <a:pt x="44" y="4"/>
                  </a:lnTo>
                  <a:lnTo>
                    <a:pt x="46" y="4"/>
                  </a:lnTo>
                  <a:lnTo>
                    <a:pt x="46" y="6"/>
                  </a:lnTo>
                  <a:lnTo>
                    <a:pt x="46" y="8"/>
                  </a:lnTo>
                  <a:lnTo>
                    <a:pt x="48" y="8"/>
                  </a:lnTo>
                  <a:lnTo>
                    <a:pt x="48" y="10"/>
                  </a:lnTo>
                  <a:lnTo>
                    <a:pt x="48" y="12"/>
                  </a:lnTo>
                  <a:lnTo>
                    <a:pt x="50" y="12"/>
                  </a:lnTo>
                  <a:lnTo>
                    <a:pt x="50" y="14"/>
                  </a:lnTo>
                  <a:lnTo>
                    <a:pt x="50" y="16"/>
                  </a:lnTo>
                  <a:lnTo>
                    <a:pt x="50" y="18"/>
                  </a:lnTo>
                  <a:lnTo>
                    <a:pt x="48" y="18"/>
                  </a:lnTo>
                  <a:lnTo>
                    <a:pt x="46" y="18"/>
                  </a:lnTo>
                  <a:lnTo>
                    <a:pt x="46" y="16"/>
                  </a:lnTo>
                  <a:lnTo>
                    <a:pt x="44" y="16"/>
                  </a:lnTo>
                  <a:lnTo>
                    <a:pt x="42" y="16"/>
                  </a:lnTo>
                  <a:lnTo>
                    <a:pt x="40" y="16"/>
                  </a:lnTo>
                  <a:lnTo>
                    <a:pt x="38" y="16"/>
                  </a:lnTo>
                  <a:lnTo>
                    <a:pt x="38" y="18"/>
                  </a:lnTo>
                  <a:lnTo>
                    <a:pt x="36" y="16"/>
                  </a:lnTo>
                  <a:lnTo>
                    <a:pt x="36" y="14"/>
                  </a:lnTo>
                  <a:lnTo>
                    <a:pt x="34" y="14"/>
                  </a:lnTo>
                  <a:lnTo>
                    <a:pt x="34" y="16"/>
                  </a:lnTo>
                  <a:lnTo>
                    <a:pt x="32" y="16"/>
                  </a:lnTo>
                  <a:lnTo>
                    <a:pt x="32" y="18"/>
                  </a:lnTo>
                  <a:lnTo>
                    <a:pt x="30" y="18"/>
                  </a:lnTo>
                  <a:lnTo>
                    <a:pt x="30" y="20"/>
                  </a:lnTo>
                  <a:lnTo>
                    <a:pt x="28" y="20"/>
                  </a:lnTo>
                  <a:lnTo>
                    <a:pt x="28" y="22"/>
                  </a:lnTo>
                  <a:lnTo>
                    <a:pt x="30" y="22"/>
                  </a:lnTo>
                  <a:lnTo>
                    <a:pt x="30" y="24"/>
                  </a:lnTo>
                  <a:lnTo>
                    <a:pt x="28" y="24"/>
                  </a:lnTo>
                  <a:lnTo>
                    <a:pt x="28" y="26"/>
                  </a:lnTo>
                  <a:lnTo>
                    <a:pt x="26" y="28"/>
                  </a:lnTo>
                  <a:lnTo>
                    <a:pt x="26" y="30"/>
                  </a:lnTo>
                  <a:lnTo>
                    <a:pt x="26" y="32"/>
                  </a:lnTo>
                  <a:lnTo>
                    <a:pt x="28" y="32"/>
                  </a:lnTo>
                  <a:lnTo>
                    <a:pt x="28" y="34"/>
                  </a:lnTo>
                  <a:lnTo>
                    <a:pt x="28" y="36"/>
                  </a:lnTo>
                  <a:lnTo>
                    <a:pt x="26" y="36"/>
                  </a:lnTo>
                  <a:lnTo>
                    <a:pt x="26" y="38"/>
                  </a:lnTo>
                  <a:lnTo>
                    <a:pt x="26" y="40"/>
                  </a:lnTo>
                  <a:lnTo>
                    <a:pt x="26" y="42"/>
                  </a:lnTo>
                  <a:lnTo>
                    <a:pt x="26" y="44"/>
                  </a:lnTo>
                  <a:lnTo>
                    <a:pt x="28" y="44"/>
                  </a:lnTo>
                  <a:lnTo>
                    <a:pt x="30" y="44"/>
                  </a:lnTo>
                  <a:lnTo>
                    <a:pt x="30" y="46"/>
                  </a:lnTo>
                  <a:lnTo>
                    <a:pt x="32" y="46"/>
                  </a:lnTo>
                  <a:lnTo>
                    <a:pt x="32" y="48"/>
                  </a:lnTo>
                  <a:lnTo>
                    <a:pt x="34" y="48"/>
                  </a:lnTo>
                  <a:lnTo>
                    <a:pt x="34" y="50"/>
                  </a:lnTo>
                  <a:lnTo>
                    <a:pt x="34" y="52"/>
                  </a:lnTo>
                  <a:lnTo>
                    <a:pt x="36" y="54"/>
                  </a:lnTo>
                  <a:lnTo>
                    <a:pt x="36" y="56"/>
                  </a:lnTo>
                  <a:lnTo>
                    <a:pt x="36" y="58"/>
                  </a:lnTo>
                  <a:lnTo>
                    <a:pt x="38" y="58"/>
                  </a:lnTo>
                  <a:lnTo>
                    <a:pt x="38" y="60"/>
                  </a:lnTo>
                  <a:lnTo>
                    <a:pt x="38" y="62"/>
                  </a:lnTo>
                  <a:lnTo>
                    <a:pt x="38" y="64"/>
                  </a:lnTo>
                  <a:lnTo>
                    <a:pt x="40" y="64"/>
                  </a:lnTo>
                  <a:lnTo>
                    <a:pt x="40" y="66"/>
                  </a:lnTo>
                  <a:lnTo>
                    <a:pt x="40" y="67"/>
                  </a:lnTo>
                  <a:lnTo>
                    <a:pt x="42" y="69"/>
                  </a:lnTo>
                  <a:lnTo>
                    <a:pt x="40" y="69"/>
                  </a:lnTo>
                  <a:lnTo>
                    <a:pt x="40" y="71"/>
                  </a:lnTo>
                  <a:lnTo>
                    <a:pt x="40" y="73"/>
                  </a:lnTo>
                  <a:lnTo>
                    <a:pt x="42" y="75"/>
                  </a:lnTo>
                  <a:lnTo>
                    <a:pt x="44" y="75"/>
                  </a:lnTo>
                  <a:lnTo>
                    <a:pt x="44" y="77"/>
                  </a:lnTo>
                  <a:lnTo>
                    <a:pt x="44" y="79"/>
                  </a:lnTo>
                  <a:lnTo>
                    <a:pt x="46" y="81"/>
                  </a:lnTo>
                  <a:lnTo>
                    <a:pt x="48" y="81"/>
                  </a:lnTo>
                  <a:lnTo>
                    <a:pt x="48" y="79"/>
                  </a:lnTo>
                  <a:lnTo>
                    <a:pt x="50" y="79"/>
                  </a:lnTo>
                  <a:lnTo>
                    <a:pt x="50" y="77"/>
                  </a:lnTo>
                  <a:lnTo>
                    <a:pt x="52" y="77"/>
                  </a:lnTo>
                  <a:lnTo>
                    <a:pt x="54" y="77"/>
                  </a:lnTo>
                  <a:lnTo>
                    <a:pt x="56" y="77"/>
                  </a:lnTo>
                  <a:lnTo>
                    <a:pt x="56" y="75"/>
                  </a:lnTo>
                  <a:lnTo>
                    <a:pt x="57" y="75"/>
                  </a:lnTo>
                  <a:lnTo>
                    <a:pt x="57" y="73"/>
                  </a:lnTo>
                  <a:lnTo>
                    <a:pt x="59" y="73"/>
                  </a:lnTo>
                  <a:lnTo>
                    <a:pt x="61" y="73"/>
                  </a:lnTo>
                  <a:lnTo>
                    <a:pt x="61" y="71"/>
                  </a:lnTo>
                  <a:lnTo>
                    <a:pt x="63" y="71"/>
                  </a:lnTo>
                  <a:lnTo>
                    <a:pt x="63" y="69"/>
                  </a:lnTo>
                  <a:lnTo>
                    <a:pt x="63" y="67"/>
                  </a:lnTo>
                  <a:lnTo>
                    <a:pt x="63" y="66"/>
                  </a:lnTo>
                  <a:lnTo>
                    <a:pt x="63" y="64"/>
                  </a:lnTo>
                  <a:lnTo>
                    <a:pt x="63" y="62"/>
                  </a:lnTo>
                  <a:lnTo>
                    <a:pt x="63" y="60"/>
                  </a:lnTo>
                  <a:lnTo>
                    <a:pt x="63" y="58"/>
                  </a:lnTo>
                  <a:lnTo>
                    <a:pt x="63" y="56"/>
                  </a:lnTo>
                  <a:lnTo>
                    <a:pt x="63" y="54"/>
                  </a:lnTo>
                  <a:lnTo>
                    <a:pt x="61" y="54"/>
                  </a:lnTo>
                  <a:lnTo>
                    <a:pt x="61" y="52"/>
                  </a:lnTo>
                  <a:lnTo>
                    <a:pt x="59" y="50"/>
                  </a:lnTo>
                  <a:lnTo>
                    <a:pt x="59" y="48"/>
                  </a:lnTo>
                  <a:lnTo>
                    <a:pt x="61" y="46"/>
                  </a:lnTo>
                  <a:lnTo>
                    <a:pt x="61" y="44"/>
                  </a:lnTo>
                  <a:lnTo>
                    <a:pt x="61" y="42"/>
                  </a:lnTo>
                  <a:lnTo>
                    <a:pt x="63" y="40"/>
                  </a:lnTo>
                  <a:lnTo>
                    <a:pt x="65" y="38"/>
                  </a:lnTo>
                  <a:lnTo>
                    <a:pt x="65" y="36"/>
                  </a:lnTo>
                  <a:lnTo>
                    <a:pt x="65" y="34"/>
                  </a:lnTo>
                  <a:lnTo>
                    <a:pt x="67" y="34"/>
                  </a:lnTo>
                  <a:lnTo>
                    <a:pt x="67" y="32"/>
                  </a:lnTo>
                  <a:lnTo>
                    <a:pt x="65" y="30"/>
                  </a:lnTo>
                  <a:lnTo>
                    <a:pt x="65" y="28"/>
                  </a:lnTo>
                  <a:lnTo>
                    <a:pt x="65" y="26"/>
                  </a:lnTo>
                  <a:lnTo>
                    <a:pt x="65" y="24"/>
                  </a:lnTo>
                  <a:lnTo>
                    <a:pt x="67" y="24"/>
                  </a:lnTo>
                  <a:lnTo>
                    <a:pt x="67" y="22"/>
                  </a:lnTo>
                  <a:lnTo>
                    <a:pt x="69" y="20"/>
                  </a:lnTo>
                  <a:lnTo>
                    <a:pt x="71" y="20"/>
                  </a:lnTo>
                  <a:lnTo>
                    <a:pt x="71" y="18"/>
                  </a:lnTo>
                  <a:lnTo>
                    <a:pt x="73" y="18"/>
                  </a:lnTo>
                  <a:lnTo>
                    <a:pt x="73" y="16"/>
                  </a:lnTo>
                  <a:lnTo>
                    <a:pt x="73" y="14"/>
                  </a:lnTo>
                  <a:lnTo>
                    <a:pt x="75" y="14"/>
                  </a:lnTo>
                  <a:lnTo>
                    <a:pt x="77" y="14"/>
                  </a:lnTo>
                  <a:lnTo>
                    <a:pt x="79" y="14"/>
                  </a:lnTo>
                  <a:lnTo>
                    <a:pt x="81" y="12"/>
                  </a:lnTo>
                  <a:lnTo>
                    <a:pt x="83" y="12"/>
                  </a:lnTo>
                  <a:lnTo>
                    <a:pt x="85" y="12"/>
                  </a:lnTo>
                  <a:lnTo>
                    <a:pt x="87" y="14"/>
                  </a:lnTo>
                  <a:lnTo>
                    <a:pt x="89" y="14"/>
                  </a:lnTo>
                  <a:lnTo>
                    <a:pt x="91" y="16"/>
                  </a:lnTo>
                  <a:lnTo>
                    <a:pt x="93" y="18"/>
                  </a:lnTo>
                  <a:lnTo>
                    <a:pt x="93" y="20"/>
                  </a:lnTo>
                  <a:lnTo>
                    <a:pt x="95" y="22"/>
                  </a:lnTo>
                  <a:lnTo>
                    <a:pt x="97" y="22"/>
                  </a:lnTo>
                  <a:lnTo>
                    <a:pt x="99" y="24"/>
                  </a:lnTo>
                  <a:lnTo>
                    <a:pt x="101" y="24"/>
                  </a:lnTo>
                  <a:lnTo>
                    <a:pt x="103" y="24"/>
                  </a:lnTo>
                  <a:lnTo>
                    <a:pt x="103" y="22"/>
                  </a:lnTo>
                  <a:lnTo>
                    <a:pt x="105" y="22"/>
                  </a:lnTo>
                  <a:lnTo>
                    <a:pt x="107" y="22"/>
                  </a:lnTo>
                  <a:lnTo>
                    <a:pt x="109" y="22"/>
                  </a:lnTo>
                  <a:lnTo>
                    <a:pt x="111" y="24"/>
                  </a:lnTo>
                  <a:lnTo>
                    <a:pt x="111" y="26"/>
                  </a:lnTo>
                  <a:lnTo>
                    <a:pt x="113" y="26"/>
                  </a:lnTo>
                  <a:lnTo>
                    <a:pt x="115" y="28"/>
                  </a:lnTo>
                  <a:lnTo>
                    <a:pt x="115" y="30"/>
                  </a:lnTo>
                  <a:lnTo>
                    <a:pt x="115" y="32"/>
                  </a:lnTo>
                  <a:lnTo>
                    <a:pt x="115" y="34"/>
                  </a:lnTo>
                  <a:lnTo>
                    <a:pt x="115" y="36"/>
                  </a:lnTo>
                  <a:lnTo>
                    <a:pt x="115" y="38"/>
                  </a:lnTo>
                  <a:lnTo>
                    <a:pt x="115" y="40"/>
                  </a:lnTo>
                  <a:lnTo>
                    <a:pt x="117" y="40"/>
                  </a:lnTo>
                  <a:lnTo>
                    <a:pt x="117" y="42"/>
                  </a:lnTo>
                  <a:lnTo>
                    <a:pt x="119" y="42"/>
                  </a:lnTo>
                  <a:lnTo>
                    <a:pt x="121" y="44"/>
                  </a:lnTo>
                  <a:lnTo>
                    <a:pt x="121" y="46"/>
                  </a:lnTo>
                  <a:lnTo>
                    <a:pt x="123" y="48"/>
                  </a:lnTo>
                  <a:lnTo>
                    <a:pt x="125" y="50"/>
                  </a:lnTo>
                  <a:lnTo>
                    <a:pt x="126" y="50"/>
                  </a:lnTo>
                  <a:lnTo>
                    <a:pt x="126" y="52"/>
                  </a:lnTo>
                  <a:lnTo>
                    <a:pt x="128" y="52"/>
                  </a:lnTo>
                  <a:lnTo>
                    <a:pt x="130" y="52"/>
                  </a:lnTo>
                  <a:lnTo>
                    <a:pt x="132" y="52"/>
                  </a:lnTo>
                  <a:lnTo>
                    <a:pt x="134" y="52"/>
                  </a:lnTo>
                  <a:lnTo>
                    <a:pt x="136" y="54"/>
                  </a:lnTo>
                  <a:lnTo>
                    <a:pt x="138" y="56"/>
                  </a:lnTo>
                  <a:lnTo>
                    <a:pt x="140" y="58"/>
                  </a:lnTo>
                  <a:lnTo>
                    <a:pt x="142" y="60"/>
                  </a:lnTo>
                  <a:lnTo>
                    <a:pt x="144" y="60"/>
                  </a:lnTo>
                  <a:lnTo>
                    <a:pt x="146" y="62"/>
                  </a:lnTo>
                  <a:lnTo>
                    <a:pt x="148" y="64"/>
                  </a:lnTo>
                  <a:lnTo>
                    <a:pt x="148" y="66"/>
                  </a:lnTo>
                  <a:lnTo>
                    <a:pt x="148" y="67"/>
                  </a:lnTo>
                  <a:lnTo>
                    <a:pt x="148" y="69"/>
                  </a:lnTo>
                  <a:lnTo>
                    <a:pt x="148" y="71"/>
                  </a:lnTo>
                  <a:lnTo>
                    <a:pt x="146" y="71"/>
                  </a:lnTo>
                  <a:lnTo>
                    <a:pt x="146" y="73"/>
                  </a:lnTo>
                  <a:lnTo>
                    <a:pt x="146" y="75"/>
                  </a:lnTo>
                  <a:lnTo>
                    <a:pt x="144" y="77"/>
                  </a:lnTo>
                  <a:lnTo>
                    <a:pt x="144" y="79"/>
                  </a:lnTo>
                  <a:lnTo>
                    <a:pt x="142" y="79"/>
                  </a:lnTo>
                  <a:lnTo>
                    <a:pt x="144" y="79"/>
                  </a:lnTo>
                  <a:lnTo>
                    <a:pt x="144" y="81"/>
                  </a:lnTo>
                  <a:lnTo>
                    <a:pt x="144" y="83"/>
                  </a:lnTo>
                  <a:lnTo>
                    <a:pt x="144" y="85"/>
                  </a:lnTo>
                  <a:lnTo>
                    <a:pt x="142" y="85"/>
                  </a:lnTo>
                  <a:lnTo>
                    <a:pt x="142" y="87"/>
                  </a:lnTo>
                  <a:lnTo>
                    <a:pt x="140" y="89"/>
                  </a:lnTo>
                  <a:lnTo>
                    <a:pt x="142" y="89"/>
                  </a:lnTo>
                  <a:lnTo>
                    <a:pt x="142" y="91"/>
                  </a:lnTo>
                  <a:lnTo>
                    <a:pt x="144" y="91"/>
                  </a:lnTo>
                  <a:lnTo>
                    <a:pt x="144" y="93"/>
                  </a:lnTo>
                  <a:lnTo>
                    <a:pt x="146" y="93"/>
                  </a:lnTo>
                  <a:lnTo>
                    <a:pt x="146" y="95"/>
                  </a:lnTo>
                  <a:lnTo>
                    <a:pt x="148" y="95"/>
                  </a:lnTo>
                  <a:lnTo>
                    <a:pt x="148" y="97"/>
                  </a:lnTo>
                  <a:lnTo>
                    <a:pt x="146" y="97"/>
                  </a:lnTo>
                  <a:lnTo>
                    <a:pt x="146" y="99"/>
                  </a:lnTo>
                  <a:lnTo>
                    <a:pt x="144" y="99"/>
                  </a:lnTo>
                  <a:lnTo>
                    <a:pt x="142" y="101"/>
                  </a:lnTo>
                  <a:lnTo>
                    <a:pt x="142" y="103"/>
                  </a:lnTo>
                  <a:lnTo>
                    <a:pt x="142" y="105"/>
                  </a:lnTo>
                  <a:lnTo>
                    <a:pt x="140" y="105"/>
                  </a:lnTo>
                  <a:lnTo>
                    <a:pt x="140" y="107"/>
                  </a:lnTo>
                  <a:lnTo>
                    <a:pt x="138" y="107"/>
                  </a:lnTo>
                  <a:lnTo>
                    <a:pt x="138" y="109"/>
                  </a:lnTo>
                  <a:lnTo>
                    <a:pt x="138" y="111"/>
                  </a:lnTo>
                  <a:lnTo>
                    <a:pt x="136" y="111"/>
                  </a:lnTo>
                  <a:lnTo>
                    <a:pt x="136" y="113"/>
                  </a:lnTo>
                  <a:lnTo>
                    <a:pt x="136" y="115"/>
                  </a:lnTo>
                  <a:lnTo>
                    <a:pt x="138" y="115"/>
                  </a:lnTo>
                  <a:lnTo>
                    <a:pt x="138" y="117"/>
                  </a:lnTo>
                  <a:lnTo>
                    <a:pt x="138" y="119"/>
                  </a:lnTo>
                  <a:lnTo>
                    <a:pt x="140" y="119"/>
                  </a:lnTo>
                  <a:lnTo>
                    <a:pt x="140" y="121"/>
                  </a:lnTo>
                  <a:lnTo>
                    <a:pt x="138" y="123"/>
                  </a:lnTo>
                  <a:lnTo>
                    <a:pt x="140" y="123"/>
                  </a:lnTo>
                  <a:lnTo>
                    <a:pt x="142" y="123"/>
                  </a:lnTo>
                  <a:lnTo>
                    <a:pt x="144" y="123"/>
                  </a:lnTo>
                  <a:lnTo>
                    <a:pt x="146" y="123"/>
                  </a:lnTo>
                  <a:lnTo>
                    <a:pt x="146" y="121"/>
                  </a:lnTo>
                  <a:lnTo>
                    <a:pt x="148" y="121"/>
                  </a:lnTo>
                  <a:lnTo>
                    <a:pt x="148" y="119"/>
                  </a:lnTo>
                  <a:lnTo>
                    <a:pt x="150" y="119"/>
                  </a:lnTo>
                  <a:lnTo>
                    <a:pt x="152" y="119"/>
                  </a:lnTo>
                  <a:lnTo>
                    <a:pt x="152" y="117"/>
                  </a:lnTo>
                  <a:lnTo>
                    <a:pt x="154" y="117"/>
                  </a:lnTo>
                  <a:lnTo>
                    <a:pt x="156" y="117"/>
                  </a:lnTo>
                  <a:lnTo>
                    <a:pt x="158" y="117"/>
                  </a:lnTo>
                  <a:lnTo>
                    <a:pt x="158" y="119"/>
                  </a:lnTo>
                  <a:lnTo>
                    <a:pt x="160" y="119"/>
                  </a:lnTo>
                  <a:lnTo>
                    <a:pt x="162" y="119"/>
                  </a:lnTo>
                  <a:lnTo>
                    <a:pt x="164" y="119"/>
                  </a:lnTo>
                  <a:lnTo>
                    <a:pt x="164" y="117"/>
                  </a:lnTo>
                  <a:lnTo>
                    <a:pt x="166" y="117"/>
                  </a:lnTo>
                  <a:lnTo>
                    <a:pt x="166" y="119"/>
                  </a:lnTo>
                  <a:lnTo>
                    <a:pt x="168" y="119"/>
                  </a:lnTo>
                  <a:lnTo>
                    <a:pt x="168" y="121"/>
                  </a:lnTo>
                  <a:lnTo>
                    <a:pt x="170" y="121"/>
                  </a:lnTo>
                  <a:lnTo>
                    <a:pt x="172" y="121"/>
                  </a:lnTo>
                  <a:lnTo>
                    <a:pt x="174" y="119"/>
                  </a:lnTo>
                  <a:lnTo>
                    <a:pt x="176" y="119"/>
                  </a:lnTo>
                  <a:lnTo>
                    <a:pt x="178" y="119"/>
                  </a:lnTo>
                  <a:lnTo>
                    <a:pt x="180" y="119"/>
                  </a:lnTo>
                  <a:lnTo>
                    <a:pt x="180" y="117"/>
                  </a:lnTo>
                  <a:lnTo>
                    <a:pt x="182" y="117"/>
                  </a:lnTo>
                  <a:lnTo>
                    <a:pt x="182" y="115"/>
                  </a:lnTo>
                  <a:lnTo>
                    <a:pt x="182" y="113"/>
                  </a:lnTo>
                  <a:lnTo>
                    <a:pt x="184" y="113"/>
                  </a:lnTo>
                  <a:lnTo>
                    <a:pt x="186" y="113"/>
                  </a:lnTo>
                  <a:lnTo>
                    <a:pt x="186" y="111"/>
                  </a:lnTo>
                  <a:lnTo>
                    <a:pt x="186" y="113"/>
                  </a:lnTo>
                  <a:lnTo>
                    <a:pt x="188" y="113"/>
                  </a:lnTo>
                  <a:lnTo>
                    <a:pt x="190" y="111"/>
                  </a:lnTo>
                  <a:lnTo>
                    <a:pt x="192" y="111"/>
                  </a:lnTo>
                  <a:lnTo>
                    <a:pt x="192" y="109"/>
                  </a:lnTo>
                  <a:lnTo>
                    <a:pt x="194" y="109"/>
                  </a:lnTo>
                  <a:lnTo>
                    <a:pt x="195" y="109"/>
                  </a:lnTo>
                  <a:lnTo>
                    <a:pt x="197" y="107"/>
                  </a:lnTo>
                  <a:lnTo>
                    <a:pt x="199" y="107"/>
                  </a:lnTo>
                  <a:lnTo>
                    <a:pt x="201" y="107"/>
                  </a:lnTo>
                  <a:lnTo>
                    <a:pt x="203" y="105"/>
                  </a:lnTo>
                  <a:lnTo>
                    <a:pt x="203" y="103"/>
                  </a:lnTo>
                  <a:lnTo>
                    <a:pt x="203" y="101"/>
                  </a:lnTo>
                  <a:lnTo>
                    <a:pt x="205" y="101"/>
                  </a:lnTo>
                  <a:lnTo>
                    <a:pt x="205" y="99"/>
                  </a:lnTo>
                  <a:lnTo>
                    <a:pt x="205" y="97"/>
                  </a:lnTo>
                  <a:lnTo>
                    <a:pt x="207" y="97"/>
                  </a:lnTo>
                  <a:lnTo>
                    <a:pt x="209" y="97"/>
                  </a:lnTo>
                  <a:lnTo>
                    <a:pt x="211" y="95"/>
                  </a:lnTo>
                  <a:lnTo>
                    <a:pt x="211" y="93"/>
                  </a:lnTo>
                  <a:lnTo>
                    <a:pt x="211" y="91"/>
                  </a:lnTo>
                  <a:lnTo>
                    <a:pt x="211" y="89"/>
                  </a:lnTo>
                  <a:lnTo>
                    <a:pt x="213" y="89"/>
                  </a:lnTo>
                  <a:lnTo>
                    <a:pt x="213" y="87"/>
                  </a:lnTo>
                  <a:lnTo>
                    <a:pt x="215" y="85"/>
                  </a:lnTo>
                  <a:lnTo>
                    <a:pt x="217" y="85"/>
                  </a:lnTo>
                  <a:lnTo>
                    <a:pt x="217" y="83"/>
                  </a:lnTo>
                  <a:lnTo>
                    <a:pt x="219" y="83"/>
                  </a:lnTo>
                  <a:lnTo>
                    <a:pt x="219" y="81"/>
                  </a:lnTo>
                  <a:lnTo>
                    <a:pt x="221" y="81"/>
                  </a:lnTo>
                  <a:lnTo>
                    <a:pt x="221" y="79"/>
                  </a:lnTo>
                  <a:lnTo>
                    <a:pt x="223" y="79"/>
                  </a:lnTo>
                  <a:lnTo>
                    <a:pt x="223" y="77"/>
                  </a:lnTo>
                  <a:lnTo>
                    <a:pt x="225" y="77"/>
                  </a:lnTo>
                  <a:lnTo>
                    <a:pt x="227" y="77"/>
                  </a:lnTo>
                  <a:lnTo>
                    <a:pt x="227" y="79"/>
                  </a:lnTo>
                  <a:lnTo>
                    <a:pt x="227" y="81"/>
                  </a:lnTo>
                  <a:lnTo>
                    <a:pt x="227" y="83"/>
                  </a:lnTo>
                  <a:lnTo>
                    <a:pt x="229" y="83"/>
                  </a:lnTo>
                  <a:lnTo>
                    <a:pt x="229" y="81"/>
                  </a:lnTo>
                  <a:lnTo>
                    <a:pt x="231" y="81"/>
                  </a:lnTo>
                  <a:lnTo>
                    <a:pt x="233" y="79"/>
                  </a:lnTo>
                  <a:lnTo>
                    <a:pt x="235" y="79"/>
                  </a:lnTo>
                  <a:lnTo>
                    <a:pt x="237" y="79"/>
                  </a:lnTo>
                  <a:lnTo>
                    <a:pt x="239" y="79"/>
                  </a:lnTo>
                  <a:lnTo>
                    <a:pt x="241" y="79"/>
                  </a:lnTo>
                  <a:lnTo>
                    <a:pt x="243" y="79"/>
                  </a:lnTo>
                  <a:lnTo>
                    <a:pt x="243" y="77"/>
                  </a:lnTo>
                  <a:lnTo>
                    <a:pt x="243" y="75"/>
                  </a:lnTo>
                  <a:lnTo>
                    <a:pt x="245" y="75"/>
                  </a:lnTo>
                  <a:lnTo>
                    <a:pt x="245" y="77"/>
                  </a:lnTo>
                  <a:lnTo>
                    <a:pt x="245" y="79"/>
                  </a:lnTo>
                  <a:lnTo>
                    <a:pt x="247" y="79"/>
                  </a:lnTo>
                  <a:lnTo>
                    <a:pt x="247" y="77"/>
                  </a:lnTo>
                  <a:lnTo>
                    <a:pt x="249" y="77"/>
                  </a:lnTo>
                  <a:lnTo>
                    <a:pt x="249" y="75"/>
                  </a:lnTo>
                  <a:lnTo>
                    <a:pt x="251" y="75"/>
                  </a:lnTo>
                  <a:lnTo>
                    <a:pt x="251" y="73"/>
                  </a:lnTo>
                  <a:lnTo>
                    <a:pt x="253" y="73"/>
                  </a:lnTo>
                  <a:lnTo>
                    <a:pt x="255" y="73"/>
                  </a:lnTo>
                  <a:lnTo>
                    <a:pt x="255" y="75"/>
                  </a:lnTo>
                  <a:lnTo>
                    <a:pt x="255" y="77"/>
                  </a:lnTo>
                  <a:lnTo>
                    <a:pt x="253" y="77"/>
                  </a:lnTo>
                  <a:lnTo>
                    <a:pt x="255" y="77"/>
                  </a:lnTo>
                  <a:lnTo>
                    <a:pt x="255" y="79"/>
                  </a:lnTo>
                  <a:lnTo>
                    <a:pt x="257" y="79"/>
                  </a:lnTo>
                  <a:lnTo>
                    <a:pt x="259" y="77"/>
                  </a:lnTo>
                  <a:lnTo>
                    <a:pt x="261" y="77"/>
                  </a:lnTo>
                  <a:lnTo>
                    <a:pt x="261" y="79"/>
                  </a:lnTo>
                  <a:lnTo>
                    <a:pt x="261" y="81"/>
                  </a:lnTo>
                  <a:lnTo>
                    <a:pt x="259" y="81"/>
                  </a:lnTo>
                  <a:lnTo>
                    <a:pt x="259" y="83"/>
                  </a:lnTo>
                  <a:lnTo>
                    <a:pt x="261" y="83"/>
                  </a:lnTo>
                  <a:lnTo>
                    <a:pt x="261" y="85"/>
                  </a:lnTo>
                  <a:lnTo>
                    <a:pt x="263" y="85"/>
                  </a:lnTo>
                  <a:lnTo>
                    <a:pt x="263" y="83"/>
                  </a:lnTo>
                  <a:lnTo>
                    <a:pt x="264" y="83"/>
                  </a:lnTo>
                  <a:lnTo>
                    <a:pt x="264" y="85"/>
                  </a:lnTo>
                  <a:lnTo>
                    <a:pt x="263" y="87"/>
                  </a:lnTo>
                  <a:lnTo>
                    <a:pt x="264" y="87"/>
                  </a:lnTo>
                  <a:lnTo>
                    <a:pt x="266" y="87"/>
                  </a:lnTo>
                  <a:lnTo>
                    <a:pt x="266" y="89"/>
                  </a:lnTo>
                  <a:lnTo>
                    <a:pt x="264" y="89"/>
                  </a:lnTo>
                  <a:lnTo>
                    <a:pt x="264" y="91"/>
                  </a:lnTo>
                  <a:lnTo>
                    <a:pt x="264" y="93"/>
                  </a:lnTo>
                  <a:lnTo>
                    <a:pt x="266" y="93"/>
                  </a:lnTo>
                  <a:lnTo>
                    <a:pt x="266" y="95"/>
                  </a:lnTo>
                  <a:lnTo>
                    <a:pt x="268" y="95"/>
                  </a:lnTo>
                  <a:lnTo>
                    <a:pt x="270" y="95"/>
                  </a:lnTo>
                  <a:lnTo>
                    <a:pt x="270" y="97"/>
                  </a:lnTo>
                  <a:lnTo>
                    <a:pt x="270" y="99"/>
                  </a:lnTo>
                  <a:lnTo>
                    <a:pt x="272" y="99"/>
                  </a:lnTo>
                  <a:lnTo>
                    <a:pt x="272" y="97"/>
                  </a:lnTo>
                  <a:lnTo>
                    <a:pt x="274" y="97"/>
                  </a:lnTo>
                  <a:lnTo>
                    <a:pt x="274" y="99"/>
                  </a:lnTo>
                  <a:lnTo>
                    <a:pt x="272" y="101"/>
                  </a:lnTo>
                  <a:lnTo>
                    <a:pt x="272" y="103"/>
                  </a:lnTo>
                  <a:lnTo>
                    <a:pt x="274" y="103"/>
                  </a:lnTo>
                  <a:lnTo>
                    <a:pt x="274" y="105"/>
                  </a:lnTo>
                  <a:lnTo>
                    <a:pt x="276" y="105"/>
                  </a:lnTo>
                  <a:lnTo>
                    <a:pt x="276" y="107"/>
                  </a:lnTo>
                  <a:lnTo>
                    <a:pt x="276" y="109"/>
                  </a:lnTo>
                  <a:lnTo>
                    <a:pt x="276" y="111"/>
                  </a:lnTo>
                  <a:lnTo>
                    <a:pt x="278" y="111"/>
                  </a:lnTo>
                  <a:lnTo>
                    <a:pt x="280" y="111"/>
                  </a:lnTo>
                  <a:lnTo>
                    <a:pt x="280" y="113"/>
                  </a:lnTo>
                  <a:lnTo>
                    <a:pt x="280" y="115"/>
                  </a:lnTo>
                  <a:lnTo>
                    <a:pt x="282" y="115"/>
                  </a:lnTo>
                  <a:lnTo>
                    <a:pt x="282" y="113"/>
                  </a:lnTo>
                  <a:lnTo>
                    <a:pt x="284" y="113"/>
                  </a:lnTo>
                  <a:lnTo>
                    <a:pt x="284" y="115"/>
                  </a:lnTo>
                  <a:lnTo>
                    <a:pt x="284" y="117"/>
                  </a:lnTo>
                  <a:lnTo>
                    <a:pt x="282" y="119"/>
                  </a:lnTo>
                  <a:lnTo>
                    <a:pt x="282" y="121"/>
                  </a:lnTo>
                  <a:lnTo>
                    <a:pt x="280" y="125"/>
                  </a:lnTo>
                  <a:lnTo>
                    <a:pt x="282" y="127"/>
                  </a:lnTo>
                  <a:lnTo>
                    <a:pt x="282" y="129"/>
                  </a:lnTo>
                  <a:lnTo>
                    <a:pt x="284" y="131"/>
                  </a:lnTo>
                  <a:lnTo>
                    <a:pt x="284" y="133"/>
                  </a:lnTo>
                  <a:lnTo>
                    <a:pt x="284" y="134"/>
                  </a:lnTo>
                  <a:lnTo>
                    <a:pt x="286" y="134"/>
                  </a:lnTo>
                  <a:lnTo>
                    <a:pt x="286" y="136"/>
                  </a:lnTo>
                  <a:lnTo>
                    <a:pt x="288" y="138"/>
                  </a:lnTo>
                  <a:lnTo>
                    <a:pt x="290" y="140"/>
                  </a:lnTo>
                  <a:lnTo>
                    <a:pt x="292" y="140"/>
                  </a:lnTo>
                  <a:lnTo>
                    <a:pt x="292" y="142"/>
                  </a:lnTo>
                  <a:lnTo>
                    <a:pt x="294" y="144"/>
                  </a:lnTo>
                  <a:lnTo>
                    <a:pt x="296" y="144"/>
                  </a:lnTo>
                  <a:lnTo>
                    <a:pt x="296" y="146"/>
                  </a:lnTo>
                  <a:lnTo>
                    <a:pt x="298" y="146"/>
                  </a:lnTo>
                  <a:lnTo>
                    <a:pt x="298" y="144"/>
                  </a:lnTo>
                  <a:lnTo>
                    <a:pt x="300" y="144"/>
                  </a:lnTo>
                  <a:lnTo>
                    <a:pt x="300" y="142"/>
                  </a:lnTo>
                  <a:lnTo>
                    <a:pt x="300" y="144"/>
                  </a:lnTo>
                  <a:lnTo>
                    <a:pt x="302" y="144"/>
                  </a:lnTo>
                  <a:lnTo>
                    <a:pt x="304" y="144"/>
                  </a:lnTo>
                  <a:lnTo>
                    <a:pt x="306" y="144"/>
                  </a:lnTo>
                  <a:lnTo>
                    <a:pt x="308" y="144"/>
                  </a:lnTo>
                  <a:lnTo>
                    <a:pt x="308" y="146"/>
                  </a:lnTo>
                  <a:lnTo>
                    <a:pt x="308" y="148"/>
                  </a:lnTo>
                  <a:lnTo>
                    <a:pt x="310" y="148"/>
                  </a:lnTo>
                  <a:lnTo>
                    <a:pt x="308" y="148"/>
                  </a:lnTo>
                  <a:lnTo>
                    <a:pt x="308" y="150"/>
                  </a:lnTo>
                  <a:lnTo>
                    <a:pt x="308" y="152"/>
                  </a:lnTo>
                  <a:lnTo>
                    <a:pt x="308" y="154"/>
                  </a:lnTo>
                  <a:lnTo>
                    <a:pt x="310" y="156"/>
                  </a:lnTo>
                  <a:lnTo>
                    <a:pt x="310" y="158"/>
                  </a:lnTo>
                  <a:lnTo>
                    <a:pt x="310" y="160"/>
                  </a:lnTo>
                  <a:lnTo>
                    <a:pt x="310" y="162"/>
                  </a:lnTo>
                  <a:lnTo>
                    <a:pt x="308" y="164"/>
                  </a:lnTo>
                  <a:lnTo>
                    <a:pt x="308" y="166"/>
                  </a:lnTo>
                  <a:lnTo>
                    <a:pt x="308" y="168"/>
                  </a:lnTo>
                  <a:lnTo>
                    <a:pt x="308" y="170"/>
                  </a:lnTo>
                  <a:lnTo>
                    <a:pt x="310" y="170"/>
                  </a:lnTo>
                  <a:lnTo>
                    <a:pt x="312" y="170"/>
                  </a:lnTo>
                  <a:lnTo>
                    <a:pt x="314" y="170"/>
                  </a:lnTo>
                  <a:lnTo>
                    <a:pt x="316" y="170"/>
                  </a:lnTo>
                  <a:lnTo>
                    <a:pt x="318" y="170"/>
                  </a:lnTo>
                  <a:lnTo>
                    <a:pt x="320" y="170"/>
                  </a:lnTo>
                  <a:lnTo>
                    <a:pt x="322" y="170"/>
                  </a:lnTo>
                  <a:lnTo>
                    <a:pt x="324" y="172"/>
                  </a:lnTo>
                  <a:lnTo>
                    <a:pt x="326" y="172"/>
                  </a:lnTo>
                  <a:lnTo>
                    <a:pt x="326" y="174"/>
                  </a:lnTo>
                  <a:lnTo>
                    <a:pt x="328" y="174"/>
                  </a:lnTo>
                  <a:lnTo>
                    <a:pt x="328" y="176"/>
                  </a:lnTo>
                  <a:lnTo>
                    <a:pt x="330" y="176"/>
                  </a:lnTo>
                  <a:lnTo>
                    <a:pt x="330" y="174"/>
                  </a:lnTo>
                  <a:lnTo>
                    <a:pt x="332" y="174"/>
                  </a:lnTo>
                  <a:lnTo>
                    <a:pt x="332" y="176"/>
                  </a:lnTo>
                  <a:lnTo>
                    <a:pt x="333" y="176"/>
                  </a:lnTo>
                  <a:lnTo>
                    <a:pt x="333" y="178"/>
                  </a:lnTo>
                  <a:lnTo>
                    <a:pt x="333" y="180"/>
                  </a:lnTo>
                  <a:lnTo>
                    <a:pt x="335" y="180"/>
                  </a:lnTo>
                  <a:lnTo>
                    <a:pt x="335" y="182"/>
                  </a:lnTo>
                  <a:lnTo>
                    <a:pt x="337" y="182"/>
                  </a:lnTo>
                  <a:lnTo>
                    <a:pt x="339" y="182"/>
                  </a:lnTo>
                  <a:lnTo>
                    <a:pt x="341" y="180"/>
                  </a:lnTo>
                  <a:lnTo>
                    <a:pt x="341" y="178"/>
                  </a:lnTo>
                  <a:lnTo>
                    <a:pt x="343" y="178"/>
                  </a:lnTo>
                  <a:lnTo>
                    <a:pt x="345" y="178"/>
                  </a:lnTo>
                  <a:lnTo>
                    <a:pt x="345" y="180"/>
                  </a:lnTo>
                  <a:lnTo>
                    <a:pt x="347" y="180"/>
                  </a:lnTo>
                  <a:lnTo>
                    <a:pt x="349" y="180"/>
                  </a:lnTo>
                  <a:lnTo>
                    <a:pt x="349" y="182"/>
                  </a:lnTo>
                  <a:lnTo>
                    <a:pt x="351" y="180"/>
                  </a:lnTo>
                  <a:lnTo>
                    <a:pt x="353" y="180"/>
                  </a:lnTo>
                  <a:lnTo>
                    <a:pt x="355" y="180"/>
                  </a:lnTo>
                  <a:lnTo>
                    <a:pt x="357" y="180"/>
                  </a:lnTo>
                  <a:lnTo>
                    <a:pt x="359" y="180"/>
                  </a:lnTo>
                  <a:lnTo>
                    <a:pt x="361" y="182"/>
                  </a:lnTo>
                  <a:lnTo>
                    <a:pt x="363" y="180"/>
                  </a:lnTo>
                  <a:lnTo>
                    <a:pt x="365" y="180"/>
                  </a:lnTo>
                  <a:lnTo>
                    <a:pt x="367" y="180"/>
                  </a:lnTo>
                  <a:lnTo>
                    <a:pt x="367" y="182"/>
                  </a:lnTo>
                  <a:lnTo>
                    <a:pt x="369" y="182"/>
                  </a:lnTo>
                  <a:lnTo>
                    <a:pt x="369" y="184"/>
                  </a:lnTo>
                  <a:lnTo>
                    <a:pt x="371" y="184"/>
                  </a:lnTo>
                  <a:lnTo>
                    <a:pt x="371" y="186"/>
                  </a:lnTo>
                  <a:lnTo>
                    <a:pt x="373" y="186"/>
                  </a:lnTo>
                  <a:lnTo>
                    <a:pt x="375" y="186"/>
                  </a:lnTo>
                  <a:lnTo>
                    <a:pt x="375" y="184"/>
                  </a:lnTo>
                  <a:lnTo>
                    <a:pt x="377" y="184"/>
                  </a:lnTo>
                  <a:lnTo>
                    <a:pt x="379" y="184"/>
                  </a:lnTo>
                  <a:lnTo>
                    <a:pt x="381" y="186"/>
                  </a:lnTo>
                  <a:lnTo>
                    <a:pt x="381" y="184"/>
                  </a:lnTo>
                  <a:lnTo>
                    <a:pt x="383" y="184"/>
                  </a:lnTo>
                  <a:lnTo>
                    <a:pt x="385" y="184"/>
                  </a:lnTo>
                  <a:lnTo>
                    <a:pt x="385" y="186"/>
                  </a:lnTo>
                  <a:lnTo>
                    <a:pt x="387" y="186"/>
                  </a:lnTo>
                  <a:lnTo>
                    <a:pt x="389" y="186"/>
                  </a:lnTo>
                  <a:lnTo>
                    <a:pt x="389" y="184"/>
                  </a:lnTo>
                  <a:lnTo>
                    <a:pt x="391" y="184"/>
                  </a:lnTo>
                  <a:lnTo>
                    <a:pt x="393" y="184"/>
                  </a:lnTo>
                  <a:lnTo>
                    <a:pt x="395" y="184"/>
                  </a:lnTo>
                  <a:lnTo>
                    <a:pt x="395" y="186"/>
                  </a:lnTo>
                  <a:lnTo>
                    <a:pt x="397" y="186"/>
                  </a:lnTo>
                  <a:lnTo>
                    <a:pt x="399" y="186"/>
                  </a:lnTo>
                  <a:lnTo>
                    <a:pt x="399" y="184"/>
                  </a:lnTo>
                  <a:lnTo>
                    <a:pt x="399" y="186"/>
                  </a:lnTo>
                  <a:lnTo>
                    <a:pt x="401" y="186"/>
                  </a:lnTo>
                  <a:lnTo>
                    <a:pt x="401" y="188"/>
                  </a:lnTo>
                  <a:lnTo>
                    <a:pt x="402" y="188"/>
                  </a:lnTo>
                  <a:lnTo>
                    <a:pt x="404" y="188"/>
                  </a:lnTo>
                  <a:lnTo>
                    <a:pt x="406" y="188"/>
                  </a:lnTo>
                  <a:lnTo>
                    <a:pt x="406" y="190"/>
                  </a:lnTo>
                  <a:lnTo>
                    <a:pt x="408" y="190"/>
                  </a:lnTo>
                  <a:lnTo>
                    <a:pt x="408" y="188"/>
                  </a:lnTo>
                  <a:lnTo>
                    <a:pt x="410" y="188"/>
                  </a:lnTo>
                  <a:lnTo>
                    <a:pt x="410" y="186"/>
                  </a:lnTo>
                  <a:lnTo>
                    <a:pt x="412" y="184"/>
                  </a:lnTo>
                  <a:lnTo>
                    <a:pt x="412" y="182"/>
                  </a:lnTo>
                  <a:lnTo>
                    <a:pt x="412" y="180"/>
                  </a:lnTo>
                  <a:lnTo>
                    <a:pt x="412" y="178"/>
                  </a:lnTo>
                  <a:lnTo>
                    <a:pt x="412" y="176"/>
                  </a:lnTo>
                  <a:lnTo>
                    <a:pt x="414" y="176"/>
                  </a:lnTo>
                  <a:lnTo>
                    <a:pt x="414" y="174"/>
                  </a:lnTo>
                  <a:lnTo>
                    <a:pt x="414" y="172"/>
                  </a:lnTo>
                  <a:lnTo>
                    <a:pt x="414" y="174"/>
                  </a:lnTo>
                  <a:lnTo>
                    <a:pt x="416" y="174"/>
                  </a:lnTo>
                  <a:lnTo>
                    <a:pt x="418" y="174"/>
                  </a:lnTo>
                  <a:lnTo>
                    <a:pt x="420" y="174"/>
                  </a:lnTo>
                  <a:lnTo>
                    <a:pt x="420" y="176"/>
                  </a:lnTo>
                  <a:lnTo>
                    <a:pt x="422" y="176"/>
                  </a:lnTo>
                  <a:lnTo>
                    <a:pt x="424" y="176"/>
                  </a:lnTo>
                  <a:lnTo>
                    <a:pt x="424" y="178"/>
                  </a:lnTo>
                  <a:lnTo>
                    <a:pt x="426" y="178"/>
                  </a:lnTo>
                  <a:lnTo>
                    <a:pt x="428" y="180"/>
                  </a:lnTo>
                  <a:lnTo>
                    <a:pt x="428" y="182"/>
                  </a:lnTo>
                  <a:lnTo>
                    <a:pt x="430" y="182"/>
                  </a:lnTo>
                  <a:lnTo>
                    <a:pt x="432" y="180"/>
                  </a:lnTo>
                  <a:lnTo>
                    <a:pt x="434" y="180"/>
                  </a:lnTo>
                  <a:lnTo>
                    <a:pt x="436" y="180"/>
                  </a:lnTo>
                  <a:lnTo>
                    <a:pt x="436" y="178"/>
                  </a:lnTo>
                  <a:lnTo>
                    <a:pt x="438" y="178"/>
                  </a:lnTo>
                  <a:lnTo>
                    <a:pt x="440" y="178"/>
                  </a:lnTo>
                  <a:lnTo>
                    <a:pt x="442" y="176"/>
                  </a:lnTo>
                  <a:lnTo>
                    <a:pt x="444" y="176"/>
                  </a:lnTo>
                  <a:lnTo>
                    <a:pt x="446" y="176"/>
                  </a:lnTo>
                  <a:lnTo>
                    <a:pt x="446" y="174"/>
                  </a:lnTo>
                  <a:lnTo>
                    <a:pt x="448" y="174"/>
                  </a:lnTo>
                  <a:lnTo>
                    <a:pt x="450" y="172"/>
                  </a:lnTo>
                  <a:lnTo>
                    <a:pt x="452" y="172"/>
                  </a:lnTo>
                  <a:lnTo>
                    <a:pt x="452" y="170"/>
                  </a:lnTo>
                  <a:lnTo>
                    <a:pt x="454" y="170"/>
                  </a:lnTo>
                  <a:lnTo>
                    <a:pt x="454" y="168"/>
                  </a:lnTo>
                  <a:lnTo>
                    <a:pt x="456" y="166"/>
                  </a:lnTo>
                  <a:lnTo>
                    <a:pt x="458" y="164"/>
                  </a:lnTo>
                  <a:lnTo>
                    <a:pt x="458" y="162"/>
                  </a:lnTo>
                  <a:lnTo>
                    <a:pt x="460" y="162"/>
                  </a:lnTo>
                  <a:lnTo>
                    <a:pt x="460" y="160"/>
                  </a:lnTo>
                  <a:lnTo>
                    <a:pt x="462" y="160"/>
                  </a:lnTo>
                  <a:lnTo>
                    <a:pt x="462" y="158"/>
                  </a:lnTo>
                  <a:lnTo>
                    <a:pt x="464" y="156"/>
                  </a:lnTo>
                  <a:lnTo>
                    <a:pt x="466" y="154"/>
                  </a:lnTo>
                  <a:lnTo>
                    <a:pt x="464" y="154"/>
                  </a:lnTo>
                  <a:lnTo>
                    <a:pt x="464" y="152"/>
                  </a:lnTo>
                  <a:lnTo>
                    <a:pt x="464" y="150"/>
                  </a:lnTo>
                  <a:lnTo>
                    <a:pt x="464" y="148"/>
                  </a:lnTo>
                  <a:lnTo>
                    <a:pt x="464" y="146"/>
                  </a:lnTo>
                  <a:lnTo>
                    <a:pt x="466" y="146"/>
                  </a:lnTo>
                  <a:lnTo>
                    <a:pt x="466" y="144"/>
                  </a:lnTo>
                  <a:lnTo>
                    <a:pt x="466" y="142"/>
                  </a:lnTo>
                  <a:lnTo>
                    <a:pt x="468" y="140"/>
                  </a:lnTo>
                  <a:lnTo>
                    <a:pt x="468" y="138"/>
                  </a:lnTo>
                  <a:lnTo>
                    <a:pt x="468" y="136"/>
                  </a:lnTo>
                  <a:lnTo>
                    <a:pt x="470" y="136"/>
                  </a:lnTo>
                  <a:lnTo>
                    <a:pt x="470" y="134"/>
                  </a:lnTo>
                  <a:lnTo>
                    <a:pt x="471" y="133"/>
                  </a:lnTo>
                  <a:lnTo>
                    <a:pt x="471" y="131"/>
                  </a:lnTo>
                  <a:lnTo>
                    <a:pt x="471" y="129"/>
                  </a:lnTo>
                  <a:lnTo>
                    <a:pt x="473" y="129"/>
                  </a:lnTo>
                  <a:lnTo>
                    <a:pt x="473" y="127"/>
                  </a:lnTo>
                  <a:lnTo>
                    <a:pt x="473" y="125"/>
                  </a:lnTo>
                  <a:lnTo>
                    <a:pt x="475" y="125"/>
                  </a:lnTo>
                  <a:lnTo>
                    <a:pt x="475" y="127"/>
                  </a:lnTo>
                  <a:lnTo>
                    <a:pt x="477" y="129"/>
                  </a:lnTo>
                  <a:lnTo>
                    <a:pt x="479" y="131"/>
                  </a:lnTo>
                  <a:lnTo>
                    <a:pt x="481" y="133"/>
                  </a:lnTo>
                  <a:lnTo>
                    <a:pt x="481" y="134"/>
                  </a:lnTo>
                  <a:lnTo>
                    <a:pt x="483" y="134"/>
                  </a:lnTo>
                  <a:lnTo>
                    <a:pt x="483" y="136"/>
                  </a:lnTo>
                  <a:lnTo>
                    <a:pt x="485" y="138"/>
                  </a:lnTo>
                  <a:lnTo>
                    <a:pt x="487" y="140"/>
                  </a:lnTo>
                  <a:lnTo>
                    <a:pt x="487" y="142"/>
                  </a:lnTo>
                  <a:lnTo>
                    <a:pt x="489" y="142"/>
                  </a:lnTo>
                  <a:lnTo>
                    <a:pt x="489" y="144"/>
                  </a:lnTo>
                  <a:lnTo>
                    <a:pt x="491" y="144"/>
                  </a:lnTo>
                  <a:lnTo>
                    <a:pt x="491" y="146"/>
                  </a:lnTo>
                  <a:lnTo>
                    <a:pt x="493" y="146"/>
                  </a:lnTo>
                  <a:lnTo>
                    <a:pt x="495" y="150"/>
                  </a:lnTo>
                  <a:lnTo>
                    <a:pt x="497" y="152"/>
                  </a:lnTo>
                  <a:lnTo>
                    <a:pt x="499" y="154"/>
                  </a:lnTo>
                  <a:lnTo>
                    <a:pt x="501" y="156"/>
                  </a:lnTo>
                  <a:lnTo>
                    <a:pt x="503" y="156"/>
                  </a:lnTo>
                  <a:lnTo>
                    <a:pt x="503" y="158"/>
                  </a:lnTo>
                  <a:lnTo>
                    <a:pt x="505" y="158"/>
                  </a:lnTo>
                  <a:lnTo>
                    <a:pt x="507" y="160"/>
                  </a:lnTo>
                  <a:lnTo>
                    <a:pt x="509" y="162"/>
                  </a:lnTo>
                  <a:lnTo>
                    <a:pt x="513" y="162"/>
                  </a:lnTo>
                  <a:lnTo>
                    <a:pt x="515" y="164"/>
                  </a:lnTo>
                  <a:lnTo>
                    <a:pt x="517" y="162"/>
                  </a:lnTo>
                  <a:lnTo>
                    <a:pt x="517" y="160"/>
                  </a:lnTo>
                  <a:lnTo>
                    <a:pt x="519" y="160"/>
                  </a:lnTo>
                  <a:lnTo>
                    <a:pt x="519" y="158"/>
                  </a:lnTo>
                  <a:lnTo>
                    <a:pt x="521" y="158"/>
                  </a:lnTo>
                  <a:lnTo>
                    <a:pt x="519" y="154"/>
                  </a:lnTo>
                  <a:lnTo>
                    <a:pt x="519" y="152"/>
                  </a:lnTo>
                  <a:lnTo>
                    <a:pt x="521" y="152"/>
                  </a:lnTo>
                  <a:lnTo>
                    <a:pt x="521" y="150"/>
                  </a:lnTo>
                  <a:lnTo>
                    <a:pt x="523" y="150"/>
                  </a:lnTo>
                  <a:lnTo>
                    <a:pt x="525" y="148"/>
                  </a:lnTo>
                  <a:lnTo>
                    <a:pt x="525" y="146"/>
                  </a:lnTo>
                  <a:lnTo>
                    <a:pt x="527" y="146"/>
                  </a:lnTo>
                  <a:lnTo>
                    <a:pt x="529" y="144"/>
                  </a:lnTo>
                  <a:lnTo>
                    <a:pt x="529" y="142"/>
                  </a:lnTo>
                  <a:lnTo>
                    <a:pt x="531" y="140"/>
                  </a:lnTo>
                  <a:lnTo>
                    <a:pt x="533" y="138"/>
                  </a:lnTo>
                  <a:lnTo>
                    <a:pt x="533" y="140"/>
                  </a:lnTo>
                  <a:lnTo>
                    <a:pt x="535" y="140"/>
                  </a:lnTo>
                  <a:lnTo>
                    <a:pt x="537" y="140"/>
                  </a:lnTo>
                  <a:lnTo>
                    <a:pt x="537" y="142"/>
                  </a:lnTo>
                  <a:lnTo>
                    <a:pt x="539" y="142"/>
                  </a:lnTo>
                  <a:lnTo>
                    <a:pt x="540" y="144"/>
                  </a:lnTo>
                  <a:lnTo>
                    <a:pt x="542" y="144"/>
                  </a:lnTo>
                  <a:lnTo>
                    <a:pt x="542" y="146"/>
                  </a:lnTo>
                  <a:lnTo>
                    <a:pt x="544" y="146"/>
                  </a:lnTo>
                  <a:lnTo>
                    <a:pt x="546" y="146"/>
                  </a:lnTo>
                  <a:lnTo>
                    <a:pt x="546" y="148"/>
                  </a:lnTo>
                  <a:lnTo>
                    <a:pt x="548" y="148"/>
                  </a:lnTo>
                  <a:lnTo>
                    <a:pt x="550" y="148"/>
                  </a:lnTo>
                  <a:lnTo>
                    <a:pt x="550" y="150"/>
                  </a:lnTo>
                  <a:lnTo>
                    <a:pt x="552" y="150"/>
                  </a:lnTo>
                  <a:lnTo>
                    <a:pt x="552" y="148"/>
                  </a:lnTo>
                  <a:lnTo>
                    <a:pt x="552" y="150"/>
                  </a:lnTo>
                  <a:lnTo>
                    <a:pt x="554" y="150"/>
                  </a:lnTo>
                  <a:lnTo>
                    <a:pt x="556" y="152"/>
                  </a:lnTo>
                  <a:lnTo>
                    <a:pt x="558" y="152"/>
                  </a:lnTo>
                  <a:lnTo>
                    <a:pt x="560" y="154"/>
                  </a:lnTo>
                  <a:lnTo>
                    <a:pt x="562" y="156"/>
                  </a:lnTo>
                  <a:lnTo>
                    <a:pt x="564" y="156"/>
                  </a:lnTo>
                  <a:lnTo>
                    <a:pt x="566" y="158"/>
                  </a:lnTo>
                  <a:lnTo>
                    <a:pt x="566" y="160"/>
                  </a:lnTo>
                  <a:lnTo>
                    <a:pt x="566" y="162"/>
                  </a:lnTo>
                  <a:lnTo>
                    <a:pt x="568" y="162"/>
                  </a:lnTo>
                  <a:lnTo>
                    <a:pt x="568" y="164"/>
                  </a:lnTo>
                  <a:lnTo>
                    <a:pt x="570" y="164"/>
                  </a:lnTo>
                  <a:lnTo>
                    <a:pt x="572" y="164"/>
                  </a:lnTo>
                  <a:lnTo>
                    <a:pt x="574" y="164"/>
                  </a:lnTo>
                  <a:lnTo>
                    <a:pt x="576" y="164"/>
                  </a:lnTo>
                  <a:lnTo>
                    <a:pt x="578" y="164"/>
                  </a:lnTo>
                  <a:lnTo>
                    <a:pt x="578" y="162"/>
                  </a:lnTo>
                  <a:lnTo>
                    <a:pt x="580" y="162"/>
                  </a:lnTo>
                  <a:lnTo>
                    <a:pt x="582" y="162"/>
                  </a:lnTo>
                  <a:lnTo>
                    <a:pt x="584" y="164"/>
                  </a:lnTo>
                  <a:lnTo>
                    <a:pt x="586" y="164"/>
                  </a:lnTo>
                  <a:lnTo>
                    <a:pt x="586" y="166"/>
                  </a:lnTo>
                  <a:lnTo>
                    <a:pt x="586" y="164"/>
                  </a:lnTo>
                  <a:lnTo>
                    <a:pt x="586" y="162"/>
                  </a:lnTo>
                  <a:lnTo>
                    <a:pt x="586" y="160"/>
                  </a:lnTo>
                  <a:lnTo>
                    <a:pt x="586" y="158"/>
                  </a:lnTo>
                  <a:lnTo>
                    <a:pt x="584" y="158"/>
                  </a:lnTo>
                  <a:lnTo>
                    <a:pt x="584" y="156"/>
                  </a:lnTo>
                  <a:lnTo>
                    <a:pt x="582" y="156"/>
                  </a:lnTo>
                  <a:lnTo>
                    <a:pt x="582" y="154"/>
                  </a:lnTo>
                  <a:lnTo>
                    <a:pt x="582" y="152"/>
                  </a:lnTo>
                  <a:lnTo>
                    <a:pt x="584" y="152"/>
                  </a:lnTo>
                  <a:lnTo>
                    <a:pt x="584" y="150"/>
                  </a:lnTo>
                  <a:lnTo>
                    <a:pt x="586" y="150"/>
                  </a:lnTo>
                  <a:lnTo>
                    <a:pt x="586" y="148"/>
                  </a:lnTo>
                  <a:lnTo>
                    <a:pt x="588" y="148"/>
                  </a:lnTo>
                  <a:lnTo>
                    <a:pt x="588" y="150"/>
                  </a:lnTo>
                  <a:lnTo>
                    <a:pt x="590" y="148"/>
                  </a:lnTo>
                  <a:lnTo>
                    <a:pt x="592" y="148"/>
                  </a:lnTo>
                  <a:lnTo>
                    <a:pt x="592" y="146"/>
                  </a:lnTo>
                  <a:lnTo>
                    <a:pt x="594" y="144"/>
                  </a:lnTo>
                  <a:lnTo>
                    <a:pt x="594" y="146"/>
                  </a:lnTo>
                  <a:lnTo>
                    <a:pt x="596" y="146"/>
                  </a:lnTo>
                  <a:lnTo>
                    <a:pt x="596" y="148"/>
                  </a:lnTo>
                  <a:lnTo>
                    <a:pt x="598" y="148"/>
                  </a:lnTo>
                  <a:lnTo>
                    <a:pt x="598" y="150"/>
                  </a:lnTo>
                  <a:lnTo>
                    <a:pt x="600" y="148"/>
                  </a:lnTo>
                  <a:lnTo>
                    <a:pt x="600" y="146"/>
                  </a:lnTo>
                  <a:lnTo>
                    <a:pt x="598" y="144"/>
                  </a:lnTo>
                  <a:lnTo>
                    <a:pt x="598" y="142"/>
                  </a:lnTo>
                  <a:lnTo>
                    <a:pt x="600" y="140"/>
                  </a:lnTo>
                  <a:lnTo>
                    <a:pt x="598" y="140"/>
                  </a:lnTo>
                  <a:lnTo>
                    <a:pt x="596" y="140"/>
                  </a:lnTo>
                  <a:lnTo>
                    <a:pt x="594" y="140"/>
                  </a:lnTo>
                  <a:lnTo>
                    <a:pt x="592" y="140"/>
                  </a:lnTo>
                  <a:lnTo>
                    <a:pt x="590" y="140"/>
                  </a:lnTo>
                  <a:lnTo>
                    <a:pt x="590" y="138"/>
                  </a:lnTo>
                  <a:lnTo>
                    <a:pt x="590" y="136"/>
                  </a:lnTo>
                  <a:lnTo>
                    <a:pt x="592" y="136"/>
                  </a:lnTo>
                  <a:lnTo>
                    <a:pt x="592" y="134"/>
                  </a:lnTo>
                  <a:lnTo>
                    <a:pt x="594" y="134"/>
                  </a:lnTo>
                  <a:lnTo>
                    <a:pt x="594" y="133"/>
                  </a:lnTo>
                  <a:lnTo>
                    <a:pt x="594" y="131"/>
                  </a:lnTo>
                  <a:lnTo>
                    <a:pt x="596" y="131"/>
                  </a:lnTo>
                  <a:lnTo>
                    <a:pt x="598" y="133"/>
                  </a:lnTo>
                  <a:lnTo>
                    <a:pt x="598" y="131"/>
                  </a:lnTo>
                  <a:lnTo>
                    <a:pt x="600" y="133"/>
                  </a:lnTo>
                  <a:lnTo>
                    <a:pt x="600" y="131"/>
                  </a:lnTo>
                  <a:lnTo>
                    <a:pt x="602" y="133"/>
                  </a:lnTo>
                  <a:lnTo>
                    <a:pt x="602" y="131"/>
                  </a:lnTo>
                  <a:lnTo>
                    <a:pt x="602" y="129"/>
                  </a:lnTo>
                  <a:lnTo>
                    <a:pt x="604" y="127"/>
                  </a:lnTo>
                  <a:lnTo>
                    <a:pt x="606" y="125"/>
                  </a:lnTo>
                  <a:lnTo>
                    <a:pt x="606" y="123"/>
                  </a:lnTo>
                  <a:lnTo>
                    <a:pt x="606" y="121"/>
                  </a:lnTo>
                  <a:lnTo>
                    <a:pt x="606" y="119"/>
                  </a:lnTo>
                  <a:lnTo>
                    <a:pt x="606" y="117"/>
                  </a:lnTo>
                  <a:lnTo>
                    <a:pt x="608" y="117"/>
                  </a:lnTo>
                  <a:lnTo>
                    <a:pt x="609" y="115"/>
                  </a:lnTo>
                  <a:lnTo>
                    <a:pt x="611" y="113"/>
                  </a:lnTo>
                  <a:lnTo>
                    <a:pt x="613" y="113"/>
                  </a:lnTo>
                  <a:lnTo>
                    <a:pt x="613" y="111"/>
                  </a:lnTo>
                  <a:lnTo>
                    <a:pt x="615" y="111"/>
                  </a:lnTo>
                  <a:lnTo>
                    <a:pt x="617" y="109"/>
                  </a:lnTo>
                  <a:lnTo>
                    <a:pt x="619" y="107"/>
                  </a:lnTo>
                  <a:lnTo>
                    <a:pt x="621" y="105"/>
                  </a:lnTo>
                  <a:lnTo>
                    <a:pt x="623" y="103"/>
                  </a:lnTo>
                  <a:lnTo>
                    <a:pt x="625" y="101"/>
                  </a:lnTo>
                  <a:lnTo>
                    <a:pt x="627" y="101"/>
                  </a:lnTo>
                  <a:lnTo>
                    <a:pt x="629" y="99"/>
                  </a:lnTo>
                  <a:lnTo>
                    <a:pt x="631" y="99"/>
                  </a:lnTo>
                  <a:lnTo>
                    <a:pt x="633" y="99"/>
                  </a:lnTo>
                  <a:lnTo>
                    <a:pt x="635" y="101"/>
                  </a:lnTo>
                  <a:lnTo>
                    <a:pt x="637" y="101"/>
                  </a:lnTo>
                  <a:lnTo>
                    <a:pt x="639" y="101"/>
                  </a:lnTo>
                  <a:lnTo>
                    <a:pt x="641" y="101"/>
                  </a:lnTo>
                  <a:lnTo>
                    <a:pt x="643" y="101"/>
                  </a:lnTo>
                  <a:lnTo>
                    <a:pt x="645" y="101"/>
                  </a:lnTo>
                  <a:lnTo>
                    <a:pt x="647" y="101"/>
                  </a:lnTo>
                  <a:lnTo>
                    <a:pt x="649" y="101"/>
                  </a:lnTo>
                  <a:lnTo>
                    <a:pt x="651" y="101"/>
                  </a:lnTo>
                  <a:lnTo>
                    <a:pt x="653" y="101"/>
                  </a:lnTo>
                  <a:lnTo>
                    <a:pt x="655" y="103"/>
                  </a:lnTo>
                  <a:lnTo>
                    <a:pt x="657" y="103"/>
                  </a:lnTo>
                  <a:lnTo>
                    <a:pt x="659" y="103"/>
                  </a:lnTo>
                  <a:lnTo>
                    <a:pt x="661" y="103"/>
                  </a:lnTo>
                  <a:lnTo>
                    <a:pt x="663" y="103"/>
                  </a:lnTo>
                  <a:lnTo>
                    <a:pt x="665" y="103"/>
                  </a:lnTo>
                  <a:lnTo>
                    <a:pt x="667" y="103"/>
                  </a:lnTo>
                  <a:lnTo>
                    <a:pt x="669" y="103"/>
                  </a:lnTo>
                  <a:lnTo>
                    <a:pt x="669" y="101"/>
                  </a:lnTo>
                  <a:lnTo>
                    <a:pt x="667" y="99"/>
                  </a:lnTo>
                  <a:lnTo>
                    <a:pt x="667" y="97"/>
                  </a:lnTo>
                  <a:lnTo>
                    <a:pt x="667" y="95"/>
                  </a:lnTo>
                  <a:lnTo>
                    <a:pt x="667" y="93"/>
                  </a:lnTo>
                  <a:lnTo>
                    <a:pt x="669" y="93"/>
                  </a:lnTo>
                  <a:lnTo>
                    <a:pt x="671" y="93"/>
                  </a:lnTo>
                  <a:lnTo>
                    <a:pt x="671" y="95"/>
                  </a:lnTo>
                  <a:lnTo>
                    <a:pt x="673" y="95"/>
                  </a:lnTo>
                  <a:lnTo>
                    <a:pt x="675" y="95"/>
                  </a:lnTo>
                  <a:lnTo>
                    <a:pt x="675" y="93"/>
                  </a:lnTo>
                  <a:lnTo>
                    <a:pt x="677" y="93"/>
                  </a:lnTo>
                  <a:lnTo>
                    <a:pt x="677" y="95"/>
                  </a:lnTo>
                  <a:lnTo>
                    <a:pt x="678" y="95"/>
                  </a:lnTo>
                  <a:lnTo>
                    <a:pt x="680" y="95"/>
                  </a:lnTo>
                  <a:lnTo>
                    <a:pt x="678" y="95"/>
                  </a:lnTo>
                  <a:lnTo>
                    <a:pt x="678" y="93"/>
                  </a:lnTo>
                  <a:lnTo>
                    <a:pt x="678" y="91"/>
                  </a:lnTo>
                  <a:lnTo>
                    <a:pt x="678" y="89"/>
                  </a:lnTo>
                  <a:lnTo>
                    <a:pt x="680" y="89"/>
                  </a:lnTo>
                  <a:lnTo>
                    <a:pt x="682" y="89"/>
                  </a:lnTo>
                  <a:lnTo>
                    <a:pt x="684" y="87"/>
                  </a:lnTo>
                  <a:lnTo>
                    <a:pt x="686" y="87"/>
                  </a:lnTo>
                  <a:lnTo>
                    <a:pt x="686" y="85"/>
                  </a:lnTo>
                  <a:lnTo>
                    <a:pt x="688" y="85"/>
                  </a:lnTo>
                  <a:lnTo>
                    <a:pt x="688" y="83"/>
                  </a:lnTo>
                  <a:lnTo>
                    <a:pt x="690" y="83"/>
                  </a:lnTo>
                  <a:lnTo>
                    <a:pt x="692" y="83"/>
                  </a:lnTo>
                  <a:lnTo>
                    <a:pt x="692" y="81"/>
                  </a:lnTo>
                  <a:lnTo>
                    <a:pt x="694" y="81"/>
                  </a:lnTo>
                  <a:lnTo>
                    <a:pt x="696" y="81"/>
                  </a:lnTo>
                  <a:lnTo>
                    <a:pt x="696" y="79"/>
                  </a:lnTo>
                  <a:lnTo>
                    <a:pt x="696" y="77"/>
                  </a:lnTo>
                  <a:lnTo>
                    <a:pt x="698" y="77"/>
                  </a:lnTo>
                  <a:lnTo>
                    <a:pt x="698" y="75"/>
                  </a:lnTo>
                  <a:lnTo>
                    <a:pt x="696" y="75"/>
                  </a:lnTo>
                  <a:lnTo>
                    <a:pt x="696" y="73"/>
                  </a:lnTo>
                  <a:lnTo>
                    <a:pt x="696" y="71"/>
                  </a:lnTo>
                  <a:lnTo>
                    <a:pt x="696" y="69"/>
                  </a:lnTo>
                  <a:lnTo>
                    <a:pt x="698" y="69"/>
                  </a:lnTo>
                  <a:lnTo>
                    <a:pt x="698" y="67"/>
                  </a:lnTo>
                  <a:lnTo>
                    <a:pt x="698" y="66"/>
                  </a:lnTo>
                  <a:lnTo>
                    <a:pt x="696" y="66"/>
                  </a:lnTo>
                  <a:lnTo>
                    <a:pt x="696" y="64"/>
                  </a:lnTo>
                  <a:lnTo>
                    <a:pt x="696" y="62"/>
                  </a:lnTo>
                  <a:lnTo>
                    <a:pt x="698" y="62"/>
                  </a:lnTo>
                  <a:lnTo>
                    <a:pt x="698" y="60"/>
                  </a:lnTo>
                  <a:lnTo>
                    <a:pt x="696" y="60"/>
                  </a:lnTo>
                  <a:lnTo>
                    <a:pt x="694" y="60"/>
                  </a:lnTo>
                  <a:lnTo>
                    <a:pt x="694" y="58"/>
                  </a:lnTo>
                  <a:lnTo>
                    <a:pt x="692" y="58"/>
                  </a:lnTo>
                  <a:lnTo>
                    <a:pt x="692" y="56"/>
                  </a:lnTo>
                  <a:lnTo>
                    <a:pt x="690" y="56"/>
                  </a:lnTo>
                  <a:lnTo>
                    <a:pt x="690" y="54"/>
                  </a:lnTo>
                  <a:lnTo>
                    <a:pt x="690" y="52"/>
                  </a:lnTo>
                  <a:lnTo>
                    <a:pt x="688" y="52"/>
                  </a:lnTo>
                  <a:lnTo>
                    <a:pt x="688" y="50"/>
                  </a:lnTo>
                  <a:lnTo>
                    <a:pt x="686" y="50"/>
                  </a:lnTo>
                  <a:lnTo>
                    <a:pt x="684" y="48"/>
                  </a:lnTo>
                  <a:lnTo>
                    <a:pt x="682" y="46"/>
                  </a:lnTo>
                  <a:lnTo>
                    <a:pt x="682" y="44"/>
                  </a:lnTo>
                  <a:lnTo>
                    <a:pt x="684" y="42"/>
                  </a:lnTo>
                  <a:lnTo>
                    <a:pt x="684" y="40"/>
                  </a:lnTo>
                  <a:lnTo>
                    <a:pt x="686" y="40"/>
                  </a:lnTo>
                  <a:lnTo>
                    <a:pt x="688" y="40"/>
                  </a:lnTo>
                  <a:lnTo>
                    <a:pt x="688" y="42"/>
                  </a:lnTo>
                  <a:lnTo>
                    <a:pt x="690" y="42"/>
                  </a:lnTo>
                  <a:lnTo>
                    <a:pt x="692" y="42"/>
                  </a:lnTo>
                  <a:lnTo>
                    <a:pt x="694" y="42"/>
                  </a:lnTo>
                  <a:lnTo>
                    <a:pt x="696" y="42"/>
                  </a:lnTo>
                  <a:lnTo>
                    <a:pt x="694" y="42"/>
                  </a:lnTo>
                  <a:lnTo>
                    <a:pt x="694" y="40"/>
                  </a:lnTo>
                  <a:lnTo>
                    <a:pt x="694" y="38"/>
                  </a:lnTo>
                  <a:lnTo>
                    <a:pt x="694" y="36"/>
                  </a:lnTo>
                  <a:lnTo>
                    <a:pt x="692" y="36"/>
                  </a:lnTo>
                  <a:lnTo>
                    <a:pt x="692" y="34"/>
                  </a:lnTo>
                  <a:lnTo>
                    <a:pt x="692" y="32"/>
                  </a:lnTo>
                  <a:lnTo>
                    <a:pt x="692" y="30"/>
                  </a:lnTo>
                  <a:lnTo>
                    <a:pt x="692" y="28"/>
                  </a:lnTo>
                  <a:lnTo>
                    <a:pt x="694" y="28"/>
                  </a:lnTo>
                  <a:lnTo>
                    <a:pt x="696" y="28"/>
                  </a:lnTo>
                  <a:lnTo>
                    <a:pt x="696" y="26"/>
                  </a:lnTo>
                  <a:lnTo>
                    <a:pt x="698" y="26"/>
                  </a:lnTo>
                  <a:lnTo>
                    <a:pt x="698" y="24"/>
                  </a:lnTo>
                  <a:lnTo>
                    <a:pt x="700" y="24"/>
                  </a:lnTo>
                  <a:lnTo>
                    <a:pt x="702" y="22"/>
                  </a:lnTo>
                  <a:lnTo>
                    <a:pt x="704" y="22"/>
                  </a:lnTo>
                  <a:lnTo>
                    <a:pt x="704" y="20"/>
                  </a:lnTo>
                  <a:lnTo>
                    <a:pt x="706" y="20"/>
                  </a:lnTo>
                  <a:lnTo>
                    <a:pt x="706" y="22"/>
                  </a:lnTo>
                  <a:lnTo>
                    <a:pt x="708" y="22"/>
                  </a:lnTo>
                  <a:lnTo>
                    <a:pt x="708" y="24"/>
                  </a:lnTo>
                  <a:lnTo>
                    <a:pt x="710" y="26"/>
                  </a:lnTo>
                  <a:lnTo>
                    <a:pt x="710" y="28"/>
                  </a:lnTo>
                  <a:lnTo>
                    <a:pt x="712" y="28"/>
                  </a:lnTo>
                  <a:lnTo>
                    <a:pt x="712" y="30"/>
                  </a:lnTo>
                  <a:lnTo>
                    <a:pt x="712" y="32"/>
                  </a:lnTo>
                  <a:lnTo>
                    <a:pt x="712" y="34"/>
                  </a:lnTo>
                  <a:lnTo>
                    <a:pt x="714" y="34"/>
                  </a:lnTo>
                  <a:lnTo>
                    <a:pt x="714" y="36"/>
                  </a:lnTo>
                  <a:lnTo>
                    <a:pt x="716" y="36"/>
                  </a:lnTo>
                  <a:lnTo>
                    <a:pt x="718" y="38"/>
                  </a:lnTo>
                  <a:lnTo>
                    <a:pt x="718" y="40"/>
                  </a:lnTo>
                  <a:lnTo>
                    <a:pt x="720" y="40"/>
                  </a:lnTo>
                  <a:lnTo>
                    <a:pt x="720" y="42"/>
                  </a:lnTo>
                  <a:lnTo>
                    <a:pt x="722" y="42"/>
                  </a:lnTo>
                  <a:lnTo>
                    <a:pt x="722" y="44"/>
                  </a:lnTo>
                  <a:lnTo>
                    <a:pt x="722" y="46"/>
                  </a:lnTo>
                  <a:lnTo>
                    <a:pt x="724" y="46"/>
                  </a:lnTo>
                  <a:lnTo>
                    <a:pt x="724" y="48"/>
                  </a:lnTo>
                  <a:lnTo>
                    <a:pt x="726" y="48"/>
                  </a:lnTo>
                  <a:lnTo>
                    <a:pt x="726" y="50"/>
                  </a:lnTo>
                  <a:lnTo>
                    <a:pt x="726" y="48"/>
                  </a:lnTo>
                  <a:lnTo>
                    <a:pt x="728" y="48"/>
                  </a:lnTo>
                  <a:lnTo>
                    <a:pt x="728" y="50"/>
                  </a:lnTo>
                  <a:lnTo>
                    <a:pt x="728" y="52"/>
                  </a:lnTo>
                  <a:lnTo>
                    <a:pt x="730" y="52"/>
                  </a:lnTo>
                  <a:lnTo>
                    <a:pt x="730" y="54"/>
                  </a:lnTo>
                  <a:lnTo>
                    <a:pt x="732" y="54"/>
                  </a:lnTo>
                  <a:lnTo>
                    <a:pt x="732" y="52"/>
                  </a:lnTo>
                  <a:lnTo>
                    <a:pt x="734" y="52"/>
                  </a:lnTo>
                  <a:lnTo>
                    <a:pt x="734" y="50"/>
                  </a:lnTo>
                  <a:lnTo>
                    <a:pt x="736" y="50"/>
                  </a:lnTo>
                  <a:lnTo>
                    <a:pt x="736" y="48"/>
                  </a:lnTo>
                  <a:lnTo>
                    <a:pt x="738" y="48"/>
                  </a:lnTo>
                  <a:lnTo>
                    <a:pt x="738" y="50"/>
                  </a:lnTo>
                  <a:lnTo>
                    <a:pt x="738" y="52"/>
                  </a:lnTo>
                  <a:lnTo>
                    <a:pt x="740" y="52"/>
                  </a:lnTo>
                  <a:lnTo>
                    <a:pt x="740" y="54"/>
                  </a:lnTo>
                  <a:lnTo>
                    <a:pt x="742" y="54"/>
                  </a:lnTo>
                  <a:lnTo>
                    <a:pt x="742" y="56"/>
                  </a:lnTo>
                  <a:lnTo>
                    <a:pt x="744" y="56"/>
                  </a:lnTo>
                  <a:lnTo>
                    <a:pt x="744" y="54"/>
                  </a:lnTo>
                  <a:lnTo>
                    <a:pt x="746" y="54"/>
                  </a:lnTo>
                  <a:lnTo>
                    <a:pt x="747" y="54"/>
                  </a:lnTo>
                  <a:lnTo>
                    <a:pt x="749" y="52"/>
                  </a:lnTo>
                  <a:lnTo>
                    <a:pt x="751" y="52"/>
                  </a:lnTo>
                  <a:lnTo>
                    <a:pt x="751" y="50"/>
                  </a:lnTo>
                  <a:lnTo>
                    <a:pt x="753" y="50"/>
                  </a:lnTo>
                  <a:lnTo>
                    <a:pt x="755" y="50"/>
                  </a:lnTo>
                  <a:lnTo>
                    <a:pt x="757" y="50"/>
                  </a:lnTo>
                  <a:lnTo>
                    <a:pt x="759" y="50"/>
                  </a:lnTo>
                  <a:lnTo>
                    <a:pt x="759" y="52"/>
                  </a:lnTo>
                  <a:lnTo>
                    <a:pt x="761" y="52"/>
                  </a:lnTo>
                  <a:lnTo>
                    <a:pt x="763" y="52"/>
                  </a:lnTo>
                  <a:lnTo>
                    <a:pt x="763" y="54"/>
                  </a:lnTo>
                  <a:lnTo>
                    <a:pt x="763" y="56"/>
                  </a:lnTo>
                  <a:lnTo>
                    <a:pt x="761" y="56"/>
                  </a:lnTo>
                  <a:lnTo>
                    <a:pt x="761" y="58"/>
                  </a:lnTo>
                  <a:lnTo>
                    <a:pt x="761" y="60"/>
                  </a:lnTo>
                  <a:lnTo>
                    <a:pt x="761" y="62"/>
                  </a:lnTo>
                  <a:lnTo>
                    <a:pt x="761" y="64"/>
                  </a:lnTo>
                  <a:lnTo>
                    <a:pt x="761" y="66"/>
                  </a:lnTo>
                  <a:lnTo>
                    <a:pt x="759" y="66"/>
                  </a:lnTo>
                  <a:lnTo>
                    <a:pt x="759" y="67"/>
                  </a:lnTo>
                  <a:lnTo>
                    <a:pt x="757" y="69"/>
                  </a:lnTo>
                  <a:lnTo>
                    <a:pt x="759" y="69"/>
                  </a:lnTo>
                  <a:lnTo>
                    <a:pt x="761" y="71"/>
                  </a:lnTo>
                  <a:lnTo>
                    <a:pt x="763" y="71"/>
                  </a:lnTo>
                  <a:lnTo>
                    <a:pt x="763" y="69"/>
                  </a:lnTo>
                  <a:lnTo>
                    <a:pt x="763" y="67"/>
                  </a:lnTo>
                  <a:lnTo>
                    <a:pt x="765" y="67"/>
                  </a:lnTo>
                  <a:lnTo>
                    <a:pt x="767" y="67"/>
                  </a:lnTo>
                  <a:lnTo>
                    <a:pt x="769" y="67"/>
                  </a:lnTo>
                  <a:lnTo>
                    <a:pt x="769" y="69"/>
                  </a:lnTo>
                  <a:lnTo>
                    <a:pt x="771" y="69"/>
                  </a:lnTo>
                  <a:lnTo>
                    <a:pt x="771" y="67"/>
                  </a:lnTo>
                  <a:lnTo>
                    <a:pt x="773" y="67"/>
                  </a:lnTo>
                  <a:lnTo>
                    <a:pt x="775" y="67"/>
                  </a:lnTo>
                  <a:lnTo>
                    <a:pt x="777" y="67"/>
                  </a:lnTo>
                  <a:lnTo>
                    <a:pt x="777" y="69"/>
                  </a:lnTo>
                  <a:lnTo>
                    <a:pt x="779" y="69"/>
                  </a:lnTo>
                  <a:lnTo>
                    <a:pt x="779" y="71"/>
                  </a:lnTo>
                  <a:lnTo>
                    <a:pt x="781" y="71"/>
                  </a:lnTo>
                  <a:lnTo>
                    <a:pt x="783" y="73"/>
                  </a:lnTo>
                  <a:lnTo>
                    <a:pt x="783" y="75"/>
                  </a:lnTo>
                  <a:lnTo>
                    <a:pt x="785" y="75"/>
                  </a:lnTo>
                  <a:lnTo>
                    <a:pt x="785" y="77"/>
                  </a:lnTo>
                  <a:lnTo>
                    <a:pt x="787" y="77"/>
                  </a:lnTo>
                  <a:lnTo>
                    <a:pt x="785" y="77"/>
                  </a:lnTo>
                  <a:lnTo>
                    <a:pt x="785" y="79"/>
                  </a:lnTo>
                  <a:lnTo>
                    <a:pt x="787" y="79"/>
                  </a:lnTo>
                  <a:lnTo>
                    <a:pt x="789" y="79"/>
                  </a:lnTo>
                  <a:lnTo>
                    <a:pt x="789" y="81"/>
                  </a:lnTo>
                  <a:lnTo>
                    <a:pt x="791" y="81"/>
                  </a:lnTo>
                  <a:lnTo>
                    <a:pt x="793" y="81"/>
                  </a:lnTo>
                  <a:lnTo>
                    <a:pt x="793" y="83"/>
                  </a:lnTo>
                  <a:lnTo>
                    <a:pt x="795" y="83"/>
                  </a:lnTo>
                  <a:lnTo>
                    <a:pt x="797" y="83"/>
                  </a:lnTo>
                  <a:lnTo>
                    <a:pt x="797" y="85"/>
                  </a:lnTo>
                  <a:lnTo>
                    <a:pt x="799" y="85"/>
                  </a:lnTo>
                  <a:lnTo>
                    <a:pt x="799" y="87"/>
                  </a:lnTo>
                  <a:lnTo>
                    <a:pt x="799" y="89"/>
                  </a:lnTo>
                  <a:lnTo>
                    <a:pt x="797" y="89"/>
                  </a:lnTo>
                  <a:lnTo>
                    <a:pt x="797" y="91"/>
                  </a:lnTo>
                  <a:lnTo>
                    <a:pt x="795" y="91"/>
                  </a:lnTo>
                  <a:lnTo>
                    <a:pt x="795" y="93"/>
                  </a:lnTo>
                  <a:lnTo>
                    <a:pt x="793" y="93"/>
                  </a:lnTo>
                  <a:lnTo>
                    <a:pt x="791" y="93"/>
                  </a:lnTo>
                  <a:lnTo>
                    <a:pt x="793" y="95"/>
                  </a:lnTo>
                  <a:lnTo>
                    <a:pt x="793" y="97"/>
                  </a:lnTo>
                  <a:lnTo>
                    <a:pt x="791" y="99"/>
                  </a:lnTo>
                  <a:lnTo>
                    <a:pt x="791" y="97"/>
                  </a:lnTo>
                  <a:lnTo>
                    <a:pt x="789" y="97"/>
                  </a:lnTo>
                  <a:lnTo>
                    <a:pt x="789" y="95"/>
                  </a:lnTo>
                  <a:lnTo>
                    <a:pt x="789" y="97"/>
                  </a:lnTo>
                  <a:lnTo>
                    <a:pt x="787" y="99"/>
                  </a:lnTo>
                  <a:lnTo>
                    <a:pt x="787" y="101"/>
                  </a:lnTo>
                  <a:lnTo>
                    <a:pt x="787" y="103"/>
                  </a:lnTo>
                  <a:lnTo>
                    <a:pt x="789" y="103"/>
                  </a:lnTo>
                  <a:lnTo>
                    <a:pt x="789" y="101"/>
                  </a:lnTo>
                  <a:lnTo>
                    <a:pt x="789" y="103"/>
                  </a:lnTo>
                  <a:lnTo>
                    <a:pt x="787" y="103"/>
                  </a:lnTo>
                  <a:lnTo>
                    <a:pt x="787" y="105"/>
                  </a:lnTo>
                  <a:lnTo>
                    <a:pt x="787" y="107"/>
                  </a:lnTo>
                  <a:lnTo>
                    <a:pt x="787" y="109"/>
                  </a:lnTo>
                  <a:lnTo>
                    <a:pt x="789" y="109"/>
                  </a:lnTo>
                  <a:lnTo>
                    <a:pt x="789" y="111"/>
                  </a:lnTo>
                  <a:lnTo>
                    <a:pt x="789" y="113"/>
                  </a:lnTo>
                  <a:lnTo>
                    <a:pt x="787" y="113"/>
                  </a:lnTo>
                  <a:lnTo>
                    <a:pt x="787" y="115"/>
                  </a:lnTo>
                  <a:lnTo>
                    <a:pt x="785" y="115"/>
                  </a:lnTo>
                  <a:lnTo>
                    <a:pt x="785" y="117"/>
                  </a:lnTo>
                  <a:lnTo>
                    <a:pt x="785" y="119"/>
                  </a:lnTo>
                  <a:lnTo>
                    <a:pt x="785" y="121"/>
                  </a:lnTo>
                  <a:lnTo>
                    <a:pt x="787" y="121"/>
                  </a:lnTo>
                  <a:lnTo>
                    <a:pt x="787" y="123"/>
                  </a:lnTo>
                  <a:lnTo>
                    <a:pt x="789" y="123"/>
                  </a:lnTo>
                  <a:lnTo>
                    <a:pt x="791" y="123"/>
                  </a:lnTo>
                  <a:lnTo>
                    <a:pt x="791" y="125"/>
                  </a:lnTo>
                  <a:lnTo>
                    <a:pt x="793" y="125"/>
                  </a:lnTo>
                  <a:lnTo>
                    <a:pt x="795" y="125"/>
                  </a:lnTo>
                  <a:lnTo>
                    <a:pt x="795" y="127"/>
                  </a:lnTo>
                  <a:lnTo>
                    <a:pt x="797" y="127"/>
                  </a:lnTo>
                  <a:lnTo>
                    <a:pt x="797" y="129"/>
                  </a:lnTo>
                  <a:lnTo>
                    <a:pt x="797" y="131"/>
                  </a:lnTo>
                  <a:lnTo>
                    <a:pt x="797" y="133"/>
                  </a:lnTo>
                  <a:lnTo>
                    <a:pt x="795" y="133"/>
                  </a:lnTo>
                  <a:lnTo>
                    <a:pt x="795" y="134"/>
                  </a:lnTo>
                  <a:lnTo>
                    <a:pt x="793" y="134"/>
                  </a:lnTo>
                  <a:lnTo>
                    <a:pt x="791" y="136"/>
                  </a:lnTo>
                  <a:lnTo>
                    <a:pt x="789" y="138"/>
                  </a:lnTo>
                  <a:lnTo>
                    <a:pt x="787" y="138"/>
                  </a:lnTo>
                  <a:lnTo>
                    <a:pt x="787" y="140"/>
                  </a:lnTo>
                  <a:lnTo>
                    <a:pt x="785" y="140"/>
                  </a:lnTo>
                  <a:lnTo>
                    <a:pt x="785" y="142"/>
                  </a:lnTo>
                  <a:lnTo>
                    <a:pt x="785" y="144"/>
                  </a:lnTo>
                  <a:lnTo>
                    <a:pt x="787" y="144"/>
                  </a:lnTo>
                  <a:lnTo>
                    <a:pt x="787" y="146"/>
                  </a:lnTo>
                  <a:lnTo>
                    <a:pt x="789" y="146"/>
                  </a:lnTo>
                  <a:lnTo>
                    <a:pt x="789" y="148"/>
                  </a:lnTo>
                  <a:lnTo>
                    <a:pt x="791" y="148"/>
                  </a:lnTo>
                  <a:lnTo>
                    <a:pt x="793" y="148"/>
                  </a:lnTo>
                  <a:lnTo>
                    <a:pt x="793" y="150"/>
                  </a:lnTo>
                  <a:lnTo>
                    <a:pt x="795" y="150"/>
                  </a:lnTo>
                  <a:lnTo>
                    <a:pt x="797" y="150"/>
                  </a:lnTo>
                  <a:lnTo>
                    <a:pt x="799" y="150"/>
                  </a:lnTo>
                  <a:lnTo>
                    <a:pt x="801" y="150"/>
                  </a:lnTo>
                  <a:lnTo>
                    <a:pt x="801" y="152"/>
                  </a:lnTo>
                  <a:lnTo>
                    <a:pt x="803" y="152"/>
                  </a:lnTo>
                  <a:lnTo>
                    <a:pt x="805" y="152"/>
                  </a:lnTo>
                  <a:lnTo>
                    <a:pt x="805" y="154"/>
                  </a:lnTo>
                  <a:lnTo>
                    <a:pt x="807" y="154"/>
                  </a:lnTo>
                  <a:lnTo>
                    <a:pt x="809" y="154"/>
                  </a:lnTo>
                  <a:lnTo>
                    <a:pt x="809" y="156"/>
                  </a:lnTo>
                  <a:lnTo>
                    <a:pt x="811" y="156"/>
                  </a:lnTo>
                  <a:lnTo>
                    <a:pt x="811" y="158"/>
                  </a:lnTo>
                  <a:lnTo>
                    <a:pt x="813" y="158"/>
                  </a:lnTo>
                  <a:lnTo>
                    <a:pt x="813" y="160"/>
                  </a:lnTo>
                  <a:lnTo>
                    <a:pt x="815" y="160"/>
                  </a:lnTo>
                  <a:lnTo>
                    <a:pt x="815" y="162"/>
                  </a:lnTo>
                  <a:lnTo>
                    <a:pt x="816" y="162"/>
                  </a:lnTo>
                  <a:lnTo>
                    <a:pt x="816" y="164"/>
                  </a:lnTo>
                  <a:lnTo>
                    <a:pt x="818" y="164"/>
                  </a:lnTo>
                  <a:lnTo>
                    <a:pt x="820" y="164"/>
                  </a:lnTo>
                  <a:lnTo>
                    <a:pt x="820" y="16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79" name="Freeform 7">
              <a:extLst>
                <a:ext uri="{FF2B5EF4-FFF2-40B4-BE49-F238E27FC236}">
                  <a16:creationId xmlns:a16="http://schemas.microsoft.com/office/drawing/2014/main" xmlns="" id="{00000000-0008-0000-0900-00000D000000}"/>
                </a:ext>
              </a:extLst>
            </xdr:cNvPr>
            <xdr:cNvSpPr>
              <a:spLocks/>
            </xdr:cNvSpPr>
          </xdr:nvSpPr>
          <xdr:spPr bwMode="auto">
            <a:xfrm>
              <a:off x="5761038" y="2433638"/>
              <a:ext cx="434975" cy="1357313"/>
            </a:xfrm>
            <a:custGeom>
              <a:avLst/>
              <a:gdLst>
                <a:gd name="T0" fmla="*/ 14 w 274"/>
                <a:gd name="T1" fmla="*/ 18 h 855"/>
                <a:gd name="T2" fmla="*/ 12 w 274"/>
                <a:gd name="T3" fmla="*/ 41 h 855"/>
                <a:gd name="T4" fmla="*/ 14 w 274"/>
                <a:gd name="T5" fmla="*/ 61 h 855"/>
                <a:gd name="T6" fmla="*/ 28 w 274"/>
                <a:gd name="T7" fmla="*/ 69 h 855"/>
                <a:gd name="T8" fmla="*/ 36 w 274"/>
                <a:gd name="T9" fmla="*/ 91 h 855"/>
                <a:gd name="T10" fmla="*/ 14 w 274"/>
                <a:gd name="T11" fmla="*/ 91 h 855"/>
                <a:gd name="T12" fmla="*/ 34 w 274"/>
                <a:gd name="T13" fmla="*/ 104 h 855"/>
                <a:gd name="T14" fmla="*/ 40 w 274"/>
                <a:gd name="T15" fmla="*/ 124 h 855"/>
                <a:gd name="T16" fmla="*/ 48 w 274"/>
                <a:gd name="T17" fmla="*/ 144 h 855"/>
                <a:gd name="T18" fmla="*/ 62 w 274"/>
                <a:gd name="T19" fmla="*/ 154 h 855"/>
                <a:gd name="T20" fmla="*/ 75 w 274"/>
                <a:gd name="T21" fmla="*/ 150 h 855"/>
                <a:gd name="T22" fmla="*/ 89 w 274"/>
                <a:gd name="T23" fmla="*/ 156 h 855"/>
                <a:gd name="T24" fmla="*/ 105 w 274"/>
                <a:gd name="T25" fmla="*/ 166 h 855"/>
                <a:gd name="T26" fmla="*/ 125 w 274"/>
                <a:gd name="T27" fmla="*/ 156 h 855"/>
                <a:gd name="T28" fmla="*/ 131 w 274"/>
                <a:gd name="T29" fmla="*/ 146 h 855"/>
                <a:gd name="T30" fmla="*/ 131 w 274"/>
                <a:gd name="T31" fmla="*/ 126 h 855"/>
                <a:gd name="T32" fmla="*/ 150 w 274"/>
                <a:gd name="T33" fmla="*/ 116 h 855"/>
                <a:gd name="T34" fmla="*/ 166 w 274"/>
                <a:gd name="T35" fmla="*/ 106 h 855"/>
                <a:gd name="T36" fmla="*/ 184 w 274"/>
                <a:gd name="T37" fmla="*/ 118 h 855"/>
                <a:gd name="T38" fmla="*/ 198 w 274"/>
                <a:gd name="T39" fmla="*/ 106 h 855"/>
                <a:gd name="T40" fmla="*/ 211 w 274"/>
                <a:gd name="T41" fmla="*/ 91 h 855"/>
                <a:gd name="T42" fmla="*/ 235 w 274"/>
                <a:gd name="T43" fmla="*/ 103 h 855"/>
                <a:gd name="T44" fmla="*/ 249 w 274"/>
                <a:gd name="T45" fmla="*/ 110 h 855"/>
                <a:gd name="T46" fmla="*/ 265 w 274"/>
                <a:gd name="T47" fmla="*/ 116 h 855"/>
                <a:gd name="T48" fmla="*/ 255 w 274"/>
                <a:gd name="T49" fmla="*/ 132 h 855"/>
                <a:gd name="T50" fmla="*/ 257 w 274"/>
                <a:gd name="T51" fmla="*/ 154 h 855"/>
                <a:gd name="T52" fmla="*/ 249 w 274"/>
                <a:gd name="T53" fmla="*/ 170 h 855"/>
                <a:gd name="T54" fmla="*/ 237 w 274"/>
                <a:gd name="T55" fmla="*/ 187 h 855"/>
                <a:gd name="T56" fmla="*/ 245 w 274"/>
                <a:gd name="T57" fmla="*/ 195 h 855"/>
                <a:gd name="T58" fmla="*/ 247 w 274"/>
                <a:gd name="T59" fmla="*/ 217 h 855"/>
                <a:gd name="T60" fmla="*/ 265 w 274"/>
                <a:gd name="T61" fmla="*/ 229 h 855"/>
                <a:gd name="T62" fmla="*/ 257 w 274"/>
                <a:gd name="T63" fmla="*/ 244 h 855"/>
                <a:gd name="T64" fmla="*/ 233 w 274"/>
                <a:gd name="T65" fmla="*/ 254 h 855"/>
                <a:gd name="T66" fmla="*/ 211 w 274"/>
                <a:gd name="T67" fmla="*/ 270 h 855"/>
                <a:gd name="T68" fmla="*/ 207 w 274"/>
                <a:gd name="T69" fmla="*/ 290 h 855"/>
                <a:gd name="T70" fmla="*/ 198 w 274"/>
                <a:gd name="T71" fmla="*/ 315 h 855"/>
                <a:gd name="T72" fmla="*/ 198 w 274"/>
                <a:gd name="T73" fmla="*/ 341 h 855"/>
                <a:gd name="T74" fmla="*/ 196 w 274"/>
                <a:gd name="T75" fmla="*/ 372 h 855"/>
                <a:gd name="T76" fmla="*/ 194 w 274"/>
                <a:gd name="T77" fmla="*/ 406 h 855"/>
                <a:gd name="T78" fmla="*/ 219 w 274"/>
                <a:gd name="T79" fmla="*/ 416 h 855"/>
                <a:gd name="T80" fmla="*/ 215 w 274"/>
                <a:gd name="T81" fmla="*/ 432 h 855"/>
                <a:gd name="T82" fmla="*/ 205 w 274"/>
                <a:gd name="T83" fmla="*/ 459 h 855"/>
                <a:gd name="T84" fmla="*/ 192 w 274"/>
                <a:gd name="T85" fmla="*/ 495 h 855"/>
                <a:gd name="T86" fmla="*/ 176 w 274"/>
                <a:gd name="T87" fmla="*/ 516 h 855"/>
                <a:gd name="T88" fmla="*/ 160 w 274"/>
                <a:gd name="T89" fmla="*/ 564 h 855"/>
                <a:gd name="T90" fmla="*/ 146 w 274"/>
                <a:gd name="T91" fmla="*/ 593 h 855"/>
                <a:gd name="T92" fmla="*/ 140 w 274"/>
                <a:gd name="T93" fmla="*/ 627 h 855"/>
                <a:gd name="T94" fmla="*/ 150 w 274"/>
                <a:gd name="T95" fmla="*/ 642 h 855"/>
                <a:gd name="T96" fmla="*/ 166 w 274"/>
                <a:gd name="T97" fmla="*/ 644 h 855"/>
                <a:gd name="T98" fmla="*/ 146 w 274"/>
                <a:gd name="T99" fmla="*/ 668 h 855"/>
                <a:gd name="T100" fmla="*/ 134 w 274"/>
                <a:gd name="T101" fmla="*/ 688 h 855"/>
                <a:gd name="T102" fmla="*/ 127 w 274"/>
                <a:gd name="T103" fmla="*/ 700 h 855"/>
                <a:gd name="T104" fmla="*/ 146 w 274"/>
                <a:gd name="T105" fmla="*/ 698 h 855"/>
                <a:gd name="T106" fmla="*/ 160 w 274"/>
                <a:gd name="T107" fmla="*/ 708 h 855"/>
                <a:gd name="T108" fmla="*/ 172 w 274"/>
                <a:gd name="T109" fmla="*/ 717 h 855"/>
                <a:gd name="T110" fmla="*/ 184 w 274"/>
                <a:gd name="T111" fmla="*/ 727 h 855"/>
                <a:gd name="T112" fmla="*/ 194 w 274"/>
                <a:gd name="T113" fmla="*/ 751 h 855"/>
                <a:gd name="T114" fmla="*/ 211 w 274"/>
                <a:gd name="T115" fmla="*/ 782 h 855"/>
                <a:gd name="T116" fmla="*/ 239 w 274"/>
                <a:gd name="T117" fmla="*/ 814 h 855"/>
                <a:gd name="T118" fmla="*/ 269 w 274"/>
                <a:gd name="T119" fmla="*/ 847 h 85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74" h="855">
                  <a:moveTo>
                    <a:pt x="0" y="0"/>
                  </a:moveTo>
                  <a:lnTo>
                    <a:pt x="2" y="0"/>
                  </a:lnTo>
                  <a:lnTo>
                    <a:pt x="2" y="2"/>
                  </a:lnTo>
                  <a:lnTo>
                    <a:pt x="4" y="2"/>
                  </a:lnTo>
                  <a:lnTo>
                    <a:pt x="6" y="2"/>
                  </a:lnTo>
                  <a:lnTo>
                    <a:pt x="6" y="4"/>
                  </a:lnTo>
                  <a:lnTo>
                    <a:pt x="8" y="4"/>
                  </a:lnTo>
                  <a:lnTo>
                    <a:pt x="8" y="6"/>
                  </a:lnTo>
                  <a:lnTo>
                    <a:pt x="10" y="6"/>
                  </a:lnTo>
                  <a:lnTo>
                    <a:pt x="12" y="8"/>
                  </a:lnTo>
                  <a:lnTo>
                    <a:pt x="14" y="8"/>
                  </a:lnTo>
                  <a:lnTo>
                    <a:pt x="14" y="10"/>
                  </a:lnTo>
                  <a:lnTo>
                    <a:pt x="14" y="12"/>
                  </a:lnTo>
                  <a:lnTo>
                    <a:pt x="14" y="14"/>
                  </a:lnTo>
                  <a:lnTo>
                    <a:pt x="16" y="14"/>
                  </a:lnTo>
                  <a:lnTo>
                    <a:pt x="16" y="16"/>
                  </a:lnTo>
                  <a:lnTo>
                    <a:pt x="14" y="18"/>
                  </a:lnTo>
                  <a:lnTo>
                    <a:pt x="14" y="20"/>
                  </a:lnTo>
                  <a:lnTo>
                    <a:pt x="12" y="20"/>
                  </a:lnTo>
                  <a:lnTo>
                    <a:pt x="12" y="22"/>
                  </a:lnTo>
                  <a:lnTo>
                    <a:pt x="12" y="24"/>
                  </a:lnTo>
                  <a:lnTo>
                    <a:pt x="12" y="26"/>
                  </a:lnTo>
                  <a:lnTo>
                    <a:pt x="10" y="26"/>
                  </a:lnTo>
                  <a:lnTo>
                    <a:pt x="10" y="28"/>
                  </a:lnTo>
                  <a:lnTo>
                    <a:pt x="10" y="30"/>
                  </a:lnTo>
                  <a:lnTo>
                    <a:pt x="10" y="32"/>
                  </a:lnTo>
                  <a:lnTo>
                    <a:pt x="8" y="32"/>
                  </a:lnTo>
                  <a:lnTo>
                    <a:pt x="8" y="34"/>
                  </a:lnTo>
                  <a:lnTo>
                    <a:pt x="10" y="34"/>
                  </a:lnTo>
                  <a:lnTo>
                    <a:pt x="10" y="36"/>
                  </a:lnTo>
                  <a:lnTo>
                    <a:pt x="10" y="37"/>
                  </a:lnTo>
                  <a:lnTo>
                    <a:pt x="10" y="39"/>
                  </a:lnTo>
                  <a:lnTo>
                    <a:pt x="12" y="39"/>
                  </a:lnTo>
                  <a:lnTo>
                    <a:pt x="12" y="41"/>
                  </a:lnTo>
                  <a:lnTo>
                    <a:pt x="12" y="43"/>
                  </a:lnTo>
                  <a:lnTo>
                    <a:pt x="14" y="43"/>
                  </a:lnTo>
                  <a:lnTo>
                    <a:pt x="14" y="45"/>
                  </a:lnTo>
                  <a:lnTo>
                    <a:pt x="12" y="45"/>
                  </a:lnTo>
                  <a:lnTo>
                    <a:pt x="12" y="47"/>
                  </a:lnTo>
                  <a:lnTo>
                    <a:pt x="12" y="49"/>
                  </a:lnTo>
                  <a:lnTo>
                    <a:pt x="10" y="49"/>
                  </a:lnTo>
                  <a:lnTo>
                    <a:pt x="8" y="49"/>
                  </a:lnTo>
                  <a:lnTo>
                    <a:pt x="10" y="49"/>
                  </a:lnTo>
                  <a:lnTo>
                    <a:pt x="10" y="51"/>
                  </a:lnTo>
                  <a:lnTo>
                    <a:pt x="12" y="51"/>
                  </a:lnTo>
                  <a:lnTo>
                    <a:pt x="12" y="53"/>
                  </a:lnTo>
                  <a:lnTo>
                    <a:pt x="12" y="55"/>
                  </a:lnTo>
                  <a:lnTo>
                    <a:pt x="14" y="55"/>
                  </a:lnTo>
                  <a:lnTo>
                    <a:pt x="14" y="57"/>
                  </a:lnTo>
                  <a:lnTo>
                    <a:pt x="14" y="59"/>
                  </a:lnTo>
                  <a:lnTo>
                    <a:pt x="14" y="61"/>
                  </a:lnTo>
                  <a:lnTo>
                    <a:pt x="14" y="63"/>
                  </a:lnTo>
                  <a:lnTo>
                    <a:pt x="16" y="63"/>
                  </a:lnTo>
                  <a:lnTo>
                    <a:pt x="16" y="65"/>
                  </a:lnTo>
                  <a:lnTo>
                    <a:pt x="16" y="67"/>
                  </a:lnTo>
                  <a:lnTo>
                    <a:pt x="16" y="65"/>
                  </a:lnTo>
                  <a:lnTo>
                    <a:pt x="18" y="65"/>
                  </a:lnTo>
                  <a:lnTo>
                    <a:pt x="18" y="63"/>
                  </a:lnTo>
                  <a:lnTo>
                    <a:pt x="20" y="63"/>
                  </a:lnTo>
                  <a:lnTo>
                    <a:pt x="20" y="61"/>
                  </a:lnTo>
                  <a:lnTo>
                    <a:pt x="20" y="63"/>
                  </a:lnTo>
                  <a:lnTo>
                    <a:pt x="22" y="63"/>
                  </a:lnTo>
                  <a:lnTo>
                    <a:pt x="22" y="65"/>
                  </a:lnTo>
                  <a:lnTo>
                    <a:pt x="22" y="67"/>
                  </a:lnTo>
                  <a:lnTo>
                    <a:pt x="24" y="67"/>
                  </a:lnTo>
                  <a:lnTo>
                    <a:pt x="24" y="69"/>
                  </a:lnTo>
                  <a:lnTo>
                    <a:pt x="26" y="69"/>
                  </a:lnTo>
                  <a:lnTo>
                    <a:pt x="28" y="69"/>
                  </a:lnTo>
                  <a:lnTo>
                    <a:pt x="28" y="71"/>
                  </a:lnTo>
                  <a:lnTo>
                    <a:pt x="30" y="71"/>
                  </a:lnTo>
                  <a:lnTo>
                    <a:pt x="32" y="71"/>
                  </a:lnTo>
                  <a:lnTo>
                    <a:pt x="32" y="73"/>
                  </a:lnTo>
                  <a:lnTo>
                    <a:pt x="34" y="73"/>
                  </a:lnTo>
                  <a:lnTo>
                    <a:pt x="32" y="75"/>
                  </a:lnTo>
                  <a:lnTo>
                    <a:pt x="32" y="77"/>
                  </a:lnTo>
                  <a:lnTo>
                    <a:pt x="30" y="77"/>
                  </a:lnTo>
                  <a:lnTo>
                    <a:pt x="32" y="77"/>
                  </a:lnTo>
                  <a:lnTo>
                    <a:pt x="32" y="79"/>
                  </a:lnTo>
                  <a:lnTo>
                    <a:pt x="32" y="81"/>
                  </a:lnTo>
                  <a:lnTo>
                    <a:pt x="34" y="83"/>
                  </a:lnTo>
                  <a:lnTo>
                    <a:pt x="34" y="85"/>
                  </a:lnTo>
                  <a:lnTo>
                    <a:pt x="36" y="85"/>
                  </a:lnTo>
                  <a:lnTo>
                    <a:pt x="36" y="87"/>
                  </a:lnTo>
                  <a:lnTo>
                    <a:pt x="36" y="89"/>
                  </a:lnTo>
                  <a:lnTo>
                    <a:pt x="36" y="91"/>
                  </a:lnTo>
                  <a:lnTo>
                    <a:pt x="34" y="91"/>
                  </a:lnTo>
                  <a:lnTo>
                    <a:pt x="32" y="91"/>
                  </a:lnTo>
                  <a:lnTo>
                    <a:pt x="32" y="89"/>
                  </a:lnTo>
                  <a:lnTo>
                    <a:pt x="30" y="89"/>
                  </a:lnTo>
                  <a:lnTo>
                    <a:pt x="28" y="89"/>
                  </a:lnTo>
                  <a:lnTo>
                    <a:pt x="28" y="87"/>
                  </a:lnTo>
                  <a:lnTo>
                    <a:pt x="28" y="85"/>
                  </a:lnTo>
                  <a:lnTo>
                    <a:pt x="28" y="87"/>
                  </a:lnTo>
                  <a:lnTo>
                    <a:pt x="26" y="87"/>
                  </a:lnTo>
                  <a:lnTo>
                    <a:pt x="26" y="89"/>
                  </a:lnTo>
                  <a:lnTo>
                    <a:pt x="24" y="89"/>
                  </a:lnTo>
                  <a:lnTo>
                    <a:pt x="22" y="89"/>
                  </a:lnTo>
                  <a:lnTo>
                    <a:pt x="22" y="91"/>
                  </a:lnTo>
                  <a:lnTo>
                    <a:pt x="20" y="91"/>
                  </a:lnTo>
                  <a:lnTo>
                    <a:pt x="18" y="91"/>
                  </a:lnTo>
                  <a:lnTo>
                    <a:pt x="16" y="91"/>
                  </a:lnTo>
                  <a:lnTo>
                    <a:pt x="14" y="91"/>
                  </a:lnTo>
                  <a:lnTo>
                    <a:pt x="14" y="93"/>
                  </a:lnTo>
                  <a:lnTo>
                    <a:pt x="16" y="93"/>
                  </a:lnTo>
                  <a:lnTo>
                    <a:pt x="16" y="95"/>
                  </a:lnTo>
                  <a:lnTo>
                    <a:pt x="18" y="95"/>
                  </a:lnTo>
                  <a:lnTo>
                    <a:pt x="20" y="95"/>
                  </a:lnTo>
                  <a:lnTo>
                    <a:pt x="20" y="97"/>
                  </a:lnTo>
                  <a:lnTo>
                    <a:pt x="22" y="97"/>
                  </a:lnTo>
                  <a:lnTo>
                    <a:pt x="24" y="97"/>
                  </a:lnTo>
                  <a:lnTo>
                    <a:pt x="26" y="97"/>
                  </a:lnTo>
                  <a:lnTo>
                    <a:pt x="26" y="99"/>
                  </a:lnTo>
                  <a:lnTo>
                    <a:pt x="28" y="99"/>
                  </a:lnTo>
                  <a:lnTo>
                    <a:pt x="28" y="101"/>
                  </a:lnTo>
                  <a:lnTo>
                    <a:pt x="30" y="101"/>
                  </a:lnTo>
                  <a:lnTo>
                    <a:pt x="30" y="103"/>
                  </a:lnTo>
                  <a:lnTo>
                    <a:pt x="32" y="103"/>
                  </a:lnTo>
                  <a:lnTo>
                    <a:pt x="32" y="104"/>
                  </a:lnTo>
                  <a:lnTo>
                    <a:pt x="34" y="104"/>
                  </a:lnTo>
                  <a:lnTo>
                    <a:pt x="34" y="106"/>
                  </a:lnTo>
                  <a:lnTo>
                    <a:pt x="36" y="106"/>
                  </a:lnTo>
                  <a:lnTo>
                    <a:pt x="36" y="108"/>
                  </a:lnTo>
                  <a:lnTo>
                    <a:pt x="36" y="110"/>
                  </a:lnTo>
                  <a:lnTo>
                    <a:pt x="38" y="110"/>
                  </a:lnTo>
                  <a:lnTo>
                    <a:pt x="38" y="112"/>
                  </a:lnTo>
                  <a:lnTo>
                    <a:pt x="36" y="112"/>
                  </a:lnTo>
                  <a:lnTo>
                    <a:pt x="36" y="114"/>
                  </a:lnTo>
                  <a:lnTo>
                    <a:pt x="38" y="114"/>
                  </a:lnTo>
                  <a:lnTo>
                    <a:pt x="36" y="114"/>
                  </a:lnTo>
                  <a:lnTo>
                    <a:pt x="36" y="116"/>
                  </a:lnTo>
                  <a:lnTo>
                    <a:pt x="38" y="116"/>
                  </a:lnTo>
                  <a:lnTo>
                    <a:pt x="38" y="118"/>
                  </a:lnTo>
                  <a:lnTo>
                    <a:pt x="40" y="118"/>
                  </a:lnTo>
                  <a:lnTo>
                    <a:pt x="40" y="120"/>
                  </a:lnTo>
                  <a:lnTo>
                    <a:pt x="40" y="122"/>
                  </a:lnTo>
                  <a:lnTo>
                    <a:pt x="40" y="124"/>
                  </a:lnTo>
                  <a:lnTo>
                    <a:pt x="40" y="126"/>
                  </a:lnTo>
                  <a:lnTo>
                    <a:pt x="42" y="126"/>
                  </a:lnTo>
                  <a:lnTo>
                    <a:pt x="44" y="126"/>
                  </a:lnTo>
                  <a:lnTo>
                    <a:pt x="46" y="126"/>
                  </a:lnTo>
                  <a:lnTo>
                    <a:pt x="46" y="128"/>
                  </a:lnTo>
                  <a:lnTo>
                    <a:pt x="46" y="130"/>
                  </a:lnTo>
                  <a:lnTo>
                    <a:pt x="46" y="132"/>
                  </a:lnTo>
                  <a:lnTo>
                    <a:pt x="46" y="134"/>
                  </a:lnTo>
                  <a:lnTo>
                    <a:pt x="48" y="134"/>
                  </a:lnTo>
                  <a:lnTo>
                    <a:pt x="46" y="134"/>
                  </a:lnTo>
                  <a:lnTo>
                    <a:pt x="48" y="134"/>
                  </a:lnTo>
                  <a:lnTo>
                    <a:pt x="46" y="134"/>
                  </a:lnTo>
                  <a:lnTo>
                    <a:pt x="48" y="136"/>
                  </a:lnTo>
                  <a:lnTo>
                    <a:pt x="48" y="138"/>
                  </a:lnTo>
                  <a:lnTo>
                    <a:pt x="48" y="140"/>
                  </a:lnTo>
                  <a:lnTo>
                    <a:pt x="48" y="142"/>
                  </a:lnTo>
                  <a:lnTo>
                    <a:pt x="48" y="144"/>
                  </a:lnTo>
                  <a:lnTo>
                    <a:pt x="48" y="146"/>
                  </a:lnTo>
                  <a:lnTo>
                    <a:pt x="48" y="148"/>
                  </a:lnTo>
                  <a:lnTo>
                    <a:pt x="50" y="148"/>
                  </a:lnTo>
                  <a:lnTo>
                    <a:pt x="50" y="150"/>
                  </a:lnTo>
                  <a:lnTo>
                    <a:pt x="50" y="152"/>
                  </a:lnTo>
                  <a:lnTo>
                    <a:pt x="50" y="154"/>
                  </a:lnTo>
                  <a:lnTo>
                    <a:pt x="50" y="156"/>
                  </a:lnTo>
                  <a:lnTo>
                    <a:pt x="52" y="156"/>
                  </a:lnTo>
                  <a:lnTo>
                    <a:pt x="52" y="158"/>
                  </a:lnTo>
                  <a:lnTo>
                    <a:pt x="52" y="160"/>
                  </a:lnTo>
                  <a:lnTo>
                    <a:pt x="52" y="162"/>
                  </a:lnTo>
                  <a:lnTo>
                    <a:pt x="52" y="160"/>
                  </a:lnTo>
                  <a:lnTo>
                    <a:pt x="54" y="160"/>
                  </a:lnTo>
                  <a:lnTo>
                    <a:pt x="56" y="160"/>
                  </a:lnTo>
                  <a:lnTo>
                    <a:pt x="58" y="158"/>
                  </a:lnTo>
                  <a:lnTo>
                    <a:pt x="60" y="156"/>
                  </a:lnTo>
                  <a:lnTo>
                    <a:pt x="62" y="154"/>
                  </a:lnTo>
                  <a:lnTo>
                    <a:pt x="64" y="154"/>
                  </a:lnTo>
                  <a:lnTo>
                    <a:pt x="64" y="152"/>
                  </a:lnTo>
                  <a:lnTo>
                    <a:pt x="65" y="152"/>
                  </a:lnTo>
                  <a:lnTo>
                    <a:pt x="67" y="150"/>
                  </a:lnTo>
                  <a:lnTo>
                    <a:pt x="71" y="150"/>
                  </a:lnTo>
                  <a:lnTo>
                    <a:pt x="71" y="148"/>
                  </a:lnTo>
                  <a:lnTo>
                    <a:pt x="73" y="148"/>
                  </a:lnTo>
                  <a:lnTo>
                    <a:pt x="75" y="148"/>
                  </a:lnTo>
                  <a:lnTo>
                    <a:pt x="77" y="148"/>
                  </a:lnTo>
                  <a:lnTo>
                    <a:pt x="77" y="146"/>
                  </a:lnTo>
                  <a:lnTo>
                    <a:pt x="79" y="146"/>
                  </a:lnTo>
                  <a:lnTo>
                    <a:pt x="81" y="146"/>
                  </a:lnTo>
                  <a:lnTo>
                    <a:pt x="79" y="146"/>
                  </a:lnTo>
                  <a:lnTo>
                    <a:pt x="79" y="148"/>
                  </a:lnTo>
                  <a:lnTo>
                    <a:pt x="77" y="148"/>
                  </a:lnTo>
                  <a:lnTo>
                    <a:pt x="77" y="150"/>
                  </a:lnTo>
                  <a:lnTo>
                    <a:pt x="75" y="150"/>
                  </a:lnTo>
                  <a:lnTo>
                    <a:pt x="75" y="152"/>
                  </a:lnTo>
                  <a:lnTo>
                    <a:pt x="75" y="154"/>
                  </a:lnTo>
                  <a:lnTo>
                    <a:pt x="73" y="154"/>
                  </a:lnTo>
                  <a:lnTo>
                    <a:pt x="73" y="156"/>
                  </a:lnTo>
                  <a:lnTo>
                    <a:pt x="75" y="156"/>
                  </a:lnTo>
                  <a:lnTo>
                    <a:pt x="75" y="158"/>
                  </a:lnTo>
                  <a:lnTo>
                    <a:pt x="77" y="158"/>
                  </a:lnTo>
                  <a:lnTo>
                    <a:pt x="77" y="160"/>
                  </a:lnTo>
                  <a:lnTo>
                    <a:pt x="77" y="162"/>
                  </a:lnTo>
                  <a:lnTo>
                    <a:pt x="79" y="162"/>
                  </a:lnTo>
                  <a:lnTo>
                    <a:pt x="81" y="162"/>
                  </a:lnTo>
                  <a:lnTo>
                    <a:pt x="83" y="160"/>
                  </a:lnTo>
                  <a:lnTo>
                    <a:pt x="85" y="160"/>
                  </a:lnTo>
                  <a:lnTo>
                    <a:pt x="85" y="158"/>
                  </a:lnTo>
                  <a:lnTo>
                    <a:pt x="87" y="158"/>
                  </a:lnTo>
                  <a:lnTo>
                    <a:pt x="89" y="158"/>
                  </a:lnTo>
                  <a:lnTo>
                    <a:pt x="89" y="156"/>
                  </a:lnTo>
                  <a:lnTo>
                    <a:pt x="91" y="156"/>
                  </a:lnTo>
                  <a:lnTo>
                    <a:pt x="93" y="156"/>
                  </a:lnTo>
                  <a:lnTo>
                    <a:pt x="95" y="156"/>
                  </a:lnTo>
                  <a:lnTo>
                    <a:pt x="95" y="154"/>
                  </a:lnTo>
                  <a:lnTo>
                    <a:pt x="97" y="154"/>
                  </a:lnTo>
                  <a:lnTo>
                    <a:pt x="97" y="156"/>
                  </a:lnTo>
                  <a:lnTo>
                    <a:pt x="97" y="158"/>
                  </a:lnTo>
                  <a:lnTo>
                    <a:pt x="97" y="160"/>
                  </a:lnTo>
                  <a:lnTo>
                    <a:pt x="97" y="162"/>
                  </a:lnTo>
                  <a:lnTo>
                    <a:pt x="95" y="162"/>
                  </a:lnTo>
                  <a:lnTo>
                    <a:pt x="95" y="164"/>
                  </a:lnTo>
                  <a:lnTo>
                    <a:pt x="95" y="166"/>
                  </a:lnTo>
                  <a:lnTo>
                    <a:pt x="97" y="166"/>
                  </a:lnTo>
                  <a:lnTo>
                    <a:pt x="99" y="166"/>
                  </a:lnTo>
                  <a:lnTo>
                    <a:pt x="101" y="166"/>
                  </a:lnTo>
                  <a:lnTo>
                    <a:pt x="103" y="166"/>
                  </a:lnTo>
                  <a:lnTo>
                    <a:pt x="105" y="166"/>
                  </a:lnTo>
                  <a:lnTo>
                    <a:pt x="105" y="164"/>
                  </a:lnTo>
                  <a:lnTo>
                    <a:pt x="107" y="164"/>
                  </a:lnTo>
                  <a:lnTo>
                    <a:pt x="109" y="164"/>
                  </a:lnTo>
                  <a:lnTo>
                    <a:pt x="109" y="162"/>
                  </a:lnTo>
                  <a:lnTo>
                    <a:pt x="111" y="162"/>
                  </a:lnTo>
                  <a:lnTo>
                    <a:pt x="113" y="162"/>
                  </a:lnTo>
                  <a:lnTo>
                    <a:pt x="113" y="160"/>
                  </a:lnTo>
                  <a:lnTo>
                    <a:pt x="115" y="160"/>
                  </a:lnTo>
                  <a:lnTo>
                    <a:pt x="117" y="158"/>
                  </a:lnTo>
                  <a:lnTo>
                    <a:pt x="119" y="158"/>
                  </a:lnTo>
                  <a:lnTo>
                    <a:pt x="119" y="156"/>
                  </a:lnTo>
                  <a:lnTo>
                    <a:pt x="121" y="156"/>
                  </a:lnTo>
                  <a:lnTo>
                    <a:pt x="121" y="154"/>
                  </a:lnTo>
                  <a:lnTo>
                    <a:pt x="123" y="156"/>
                  </a:lnTo>
                  <a:lnTo>
                    <a:pt x="123" y="158"/>
                  </a:lnTo>
                  <a:lnTo>
                    <a:pt x="125" y="158"/>
                  </a:lnTo>
                  <a:lnTo>
                    <a:pt x="125" y="156"/>
                  </a:lnTo>
                  <a:lnTo>
                    <a:pt x="127" y="156"/>
                  </a:lnTo>
                  <a:lnTo>
                    <a:pt x="129" y="156"/>
                  </a:lnTo>
                  <a:lnTo>
                    <a:pt x="129" y="154"/>
                  </a:lnTo>
                  <a:lnTo>
                    <a:pt x="127" y="154"/>
                  </a:lnTo>
                  <a:lnTo>
                    <a:pt x="129" y="154"/>
                  </a:lnTo>
                  <a:lnTo>
                    <a:pt x="129" y="152"/>
                  </a:lnTo>
                  <a:lnTo>
                    <a:pt x="131" y="152"/>
                  </a:lnTo>
                  <a:lnTo>
                    <a:pt x="133" y="150"/>
                  </a:lnTo>
                  <a:lnTo>
                    <a:pt x="134" y="150"/>
                  </a:lnTo>
                  <a:lnTo>
                    <a:pt x="134" y="148"/>
                  </a:lnTo>
                  <a:lnTo>
                    <a:pt x="136" y="148"/>
                  </a:lnTo>
                  <a:lnTo>
                    <a:pt x="134" y="148"/>
                  </a:lnTo>
                  <a:lnTo>
                    <a:pt x="134" y="146"/>
                  </a:lnTo>
                  <a:lnTo>
                    <a:pt x="133" y="148"/>
                  </a:lnTo>
                  <a:lnTo>
                    <a:pt x="131" y="148"/>
                  </a:lnTo>
                  <a:lnTo>
                    <a:pt x="129" y="148"/>
                  </a:lnTo>
                  <a:lnTo>
                    <a:pt x="131" y="146"/>
                  </a:lnTo>
                  <a:lnTo>
                    <a:pt x="133" y="146"/>
                  </a:lnTo>
                  <a:lnTo>
                    <a:pt x="133" y="144"/>
                  </a:lnTo>
                  <a:lnTo>
                    <a:pt x="134" y="144"/>
                  </a:lnTo>
                  <a:lnTo>
                    <a:pt x="136" y="142"/>
                  </a:lnTo>
                  <a:lnTo>
                    <a:pt x="134" y="142"/>
                  </a:lnTo>
                  <a:lnTo>
                    <a:pt x="134" y="140"/>
                  </a:lnTo>
                  <a:lnTo>
                    <a:pt x="134" y="138"/>
                  </a:lnTo>
                  <a:lnTo>
                    <a:pt x="133" y="138"/>
                  </a:lnTo>
                  <a:lnTo>
                    <a:pt x="133" y="136"/>
                  </a:lnTo>
                  <a:lnTo>
                    <a:pt x="131" y="136"/>
                  </a:lnTo>
                  <a:lnTo>
                    <a:pt x="131" y="134"/>
                  </a:lnTo>
                  <a:lnTo>
                    <a:pt x="131" y="132"/>
                  </a:lnTo>
                  <a:lnTo>
                    <a:pt x="129" y="132"/>
                  </a:lnTo>
                  <a:lnTo>
                    <a:pt x="131" y="130"/>
                  </a:lnTo>
                  <a:lnTo>
                    <a:pt x="133" y="128"/>
                  </a:lnTo>
                  <a:lnTo>
                    <a:pt x="133" y="126"/>
                  </a:lnTo>
                  <a:lnTo>
                    <a:pt x="131" y="126"/>
                  </a:lnTo>
                  <a:lnTo>
                    <a:pt x="129" y="126"/>
                  </a:lnTo>
                  <a:lnTo>
                    <a:pt x="129" y="124"/>
                  </a:lnTo>
                  <a:lnTo>
                    <a:pt x="131" y="124"/>
                  </a:lnTo>
                  <a:lnTo>
                    <a:pt x="133" y="124"/>
                  </a:lnTo>
                  <a:lnTo>
                    <a:pt x="133" y="122"/>
                  </a:lnTo>
                  <a:lnTo>
                    <a:pt x="134" y="122"/>
                  </a:lnTo>
                  <a:lnTo>
                    <a:pt x="136" y="122"/>
                  </a:lnTo>
                  <a:lnTo>
                    <a:pt x="136" y="120"/>
                  </a:lnTo>
                  <a:lnTo>
                    <a:pt x="138" y="120"/>
                  </a:lnTo>
                  <a:lnTo>
                    <a:pt x="140" y="120"/>
                  </a:lnTo>
                  <a:lnTo>
                    <a:pt x="142" y="120"/>
                  </a:lnTo>
                  <a:lnTo>
                    <a:pt x="144" y="120"/>
                  </a:lnTo>
                  <a:lnTo>
                    <a:pt x="144" y="118"/>
                  </a:lnTo>
                  <a:lnTo>
                    <a:pt x="146" y="118"/>
                  </a:lnTo>
                  <a:lnTo>
                    <a:pt x="148" y="118"/>
                  </a:lnTo>
                  <a:lnTo>
                    <a:pt x="150" y="118"/>
                  </a:lnTo>
                  <a:lnTo>
                    <a:pt x="150" y="116"/>
                  </a:lnTo>
                  <a:lnTo>
                    <a:pt x="150" y="114"/>
                  </a:lnTo>
                  <a:lnTo>
                    <a:pt x="152" y="114"/>
                  </a:lnTo>
                  <a:lnTo>
                    <a:pt x="152" y="112"/>
                  </a:lnTo>
                  <a:lnTo>
                    <a:pt x="154" y="112"/>
                  </a:lnTo>
                  <a:lnTo>
                    <a:pt x="154" y="110"/>
                  </a:lnTo>
                  <a:lnTo>
                    <a:pt x="154" y="108"/>
                  </a:lnTo>
                  <a:lnTo>
                    <a:pt x="154" y="106"/>
                  </a:lnTo>
                  <a:lnTo>
                    <a:pt x="156" y="106"/>
                  </a:lnTo>
                  <a:lnTo>
                    <a:pt x="156" y="104"/>
                  </a:lnTo>
                  <a:lnTo>
                    <a:pt x="158" y="104"/>
                  </a:lnTo>
                  <a:lnTo>
                    <a:pt x="160" y="104"/>
                  </a:lnTo>
                  <a:lnTo>
                    <a:pt x="160" y="103"/>
                  </a:lnTo>
                  <a:lnTo>
                    <a:pt x="162" y="103"/>
                  </a:lnTo>
                  <a:lnTo>
                    <a:pt x="164" y="103"/>
                  </a:lnTo>
                  <a:lnTo>
                    <a:pt x="166" y="103"/>
                  </a:lnTo>
                  <a:lnTo>
                    <a:pt x="166" y="104"/>
                  </a:lnTo>
                  <a:lnTo>
                    <a:pt x="166" y="106"/>
                  </a:lnTo>
                  <a:lnTo>
                    <a:pt x="168" y="106"/>
                  </a:lnTo>
                  <a:lnTo>
                    <a:pt x="168" y="108"/>
                  </a:lnTo>
                  <a:lnTo>
                    <a:pt x="170" y="108"/>
                  </a:lnTo>
                  <a:lnTo>
                    <a:pt x="170" y="110"/>
                  </a:lnTo>
                  <a:lnTo>
                    <a:pt x="172" y="110"/>
                  </a:lnTo>
                  <a:lnTo>
                    <a:pt x="172" y="112"/>
                  </a:lnTo>
                  <a:lnTo>
                    <a:pt x="174" y="112"/>
                  </a:lnTo>
                  <a:lnTo>
                    <a:pt x="174" y="114"/>
                  </a:lnTo>
                  <a:lnTo>
                    <a:pt x="176" y="114"/>
                  </a:lnTo>
                  <a:lnTo>
                    <a:pt x="176" y="116"/>
                  </a:lnTo>
                  <a:lnTo>
                    <a:pt x="178" y="116"/>
                  </a:lnTo>
                  <a:lnTo>
                    <a:pt x="178" y="118"/>
                  </a:lnTo>
                  <a:lnTo>
                    <a:pt x="180" y="118"/>
                  </a:lnTo>
                  <a:lnTo>
                    <a:pt x="180" y="120"/>
                  </a:lnTo>
                  <a:lnTo>
                    <a:pt x="182" y="120"/>
                  </a:lnTo>
                  <a:lnTo>
                    <a:pt x="184" y="120"/>
                  </a:lnTo>
                  <a:lnTo>
                    <a:pt x="184" y="118"/>
                  </a:lnTo>
                  <a:lnTo>
                    <a:pt x="184" y="116"/>
                  </a:lnTo>
                  <a:lnTo>
                    <a:pt x="186" y="116"/>
                  </a:lnTo>
                  <a:lnTo>
                    <a:pt x="186" y="114"/>
                  </a:lnTo>
                  <a:lnTo>
                    <a:pt x="188" y="114"/>
                  </a:lnTo>
                  <a:lnTo>
                    <a:pt x="188" y="112"/>
                  </a:lnTo>
                  <a:lnTo>
                    <a:pt x="190" y="112"/>
                  </a:lnTo>
                  <a:lnTo>
                    <a:pt x="190" y="110"/>
                  </a:lnTo>
                  <a:lnTo>
                    <a:pt x="190" y="108"/>
                  </a:lnTo>
                  <a:lnTo>
                    <a:pt x="188" y="108"/>
                  </a:lnTo>
                  <a:lnTo>
                    <a:pt x="190" y="108"/>
                  </a:lnTo>
                  <a:lnTo>
                    <a:pt x="190" y="106"/>
                  </a:lnTo>
                  <a:lnTo>
                    <a:pt x="192" y="106"/>
                  </a:lnTo>
                  <a:lnTo>
                    <a:pt x="192" y="108"/>
                  </a:lnTo>
                  <a:lnTo>
                    <a:pt x="194" y="108"/>
                  </a:lnTo>
                  <a:lnTo>
                    <a:pt x="196" y="108"/>
                  </a:lnTo>
                  <a:lnTo>
                    <a:pt x="196" y="106"/>
                  </a:lnTo>
                  <a:lnTo>
                    <a:pt x="198" y="106"/>
                  </a:lnTo>
                  <a:lnTo>
                    <a:pt x="200" y="104"/>
                  </a:lnTo>
                  <a:lnTo>
                    <a:pt x="202" y="104"/>
                  </a:lnTo>
                  <a:lnTo>
                    <a:pt x="202" y="106"/>
                  </a:lnTo>
                  <a:lnTo>
                    <a:pt x="203" y="106"/>
                  </a:lnTo>
                  <a:lnTo>
                    <a:pt x="205" y="106"/>
                  </a:lnTo>
                  <a:lnTo>
                    <a:pt x="205" y="104"/>
                  </a:lnTo>
                  <a:lnTo>
                    <a:pt x="205" y="103"/>
                  </a:lnTo>
                  <a:lnTo>
                    <a:pt x="205" y="101"/>
                  </a:lnTo>
                  <a:lnTo>
                    <a:pt x="205" y="99"/>
                  </a:lnTo>
                  <a:lnTo>
                    <a:pt x="205" y="97"/>
                  </a:lnTo>
                  <a:lnTo>
                    <a:pt x="205" y="95"/>
                  </a:lnTo>
                  <a:lnTo>
                    <a:pt x="205" y="93"/>
                  </a:lnTo>
                  <a:lnTo>
                    <a:pt x="207" y="93"/>
                  </a:lnTo>
                  <a:lnTo>
                    <a:pt x="207" y="91"/>
                  </a:lnTo>
                  <a:lnTo>
                    <a:pt x="209" y="91"/>
                  </a:lnTo>
                  <a:lnTo>
                    <a:pt x="211" y="93"/>
                  </a:lnTo>
                  <a:lnTo>
                    <a:pt x="211" y="91"/>
                  </a:lnTo>
                  <a:lnTo>
                    <a:pt x="213" y="91"/>
                  </a:lnTo>
                  <a:lnTo>
                    <a:pt x="215" y="91"/>
                  </a:lnTo>
                  <a:lnTo>
                    <a:pt x="217" y="91"/>
                  </a:lnTo>
                  <a:lnTo>
                    <a:pt x="219" y="91"/>
                  </a:lnTo>
                  <a:lnTo>
                    <a:pt x="221" y="91"/>
                  </a:lnTo>
                  <a:lnTo>
                    <a:pt x="223" y="91"/>
                  </a:lnTo>
                  <a:lnTo>
                    <a:pt x="223" y="93"/>
                  </a:lnTo>
                  <a:lnTo>
                    <a:pt x="225" y="93"/>
                  </a:lnTo>
                  <a:lnTo>
                    <a:pt x="227" y="95"/>
                  </a:lnTo>
                  <a:lnTo>
                    <a:pt x="229" y="95"/>
                  </a:lnTo>
                  <a:lnTo>
                    <a:pt x="229" y="97"/>
                  </a:lnTo>
                  <a:lnTo>
                    <a:pt x="229" y="99"/>
                  </a:lnTo>
                  <a:lnTo>
                    <a:pt x="229" y="101"/>
                  </a:lnTo>
                  <a:lnTo>
                    <a:pt x="231" y="101"/>
                  </a:lnTo>
                  <a:lnTo>
                    <a:pt x="233" y="101"/>
                  </a:lnTo>
                  <a:lnTo>
                    <a:pt x="233" y="103"/>
                  </a:lnTo>
                  <a:lnTo>
                    <a:pt x="235" y="103"/>
                  </a:lnTo>
                  <a:lnTo>
                    <a:pt x="235" y="104"/>
                  </a:lnTo>
                  <a:lnTo>
                    <a:pt x="235" y="106"/>
                  </a:lnTo>
                  <a:lnTo>
                    <a:pt x="237" y="106"/>
                  </a:lnTo>
                  <a:lnTo>
                    <a:pt x="237" y="108"/>
                  </a:lnTo>
                  <a:lnTo>
                    <a:pt x="239" y="110"/>
                  </a:lnTo>
                  <a:lnTo>
                    <a:pt x="239" y="112"/>
                  </a:lnTo>
                  <a:lnTo>
                    <a:pt x="241" y="112"/>
                  </a:lnTo>
                  <a:lnTo>
                    <a:pt x="241" y="114"/>
                  </a:lnTo>
                  <a:lnTo>
                    <a:pt x="241" y="116"/>
                  </a:lnTo>
                  <a:lnTo>
                    <a:pt x="243" y="116"/>
                  </a:lnTo>
                  <a:lnTo>
                    <a:pt x="243" y="118"/>
                  </a:lnTo>
                  <a:lnTo>
                    <a:pt x="245" y="118"/>
                  </a:lnTo>
                  <a:lnTo>
                    <a:pt x="245" y="116"/>
                  </a:lnTo>
                  <a:lnTo>
                    <a:pt x="247" y="116"/>
                  </a:lnTo>
                  <a:lnTo>
                    <a:pt x="247" y="114"/>
                  </a:lnTo>
                  <a:lnTo>
                    <a:pt x="249" y="112"/>
                  </a:lnTo>
                  <a:lnTo>
                    <a:pt x="249" y="110"/>
                  </a:lnTo>
                  <a:lnTo>
                    <a:pt x="251" y="110"/>
                  </a:lnTo>
                  <a:lnTo>
                    <a:pt x="253" y="108"/>
                  </a:lnTo>
                  <a:lnTo>
                    <a:pt x="255" y="108"/>
                  </a:lnTo>
                  <a:lnTo>
                    <a:pt x="255" y="110"/>
                  </a:lnTo>
                  <a:lnTo>
                    <a:pt x="257" y="110"/>
                  </a:lnTo>
                  <a:lnTo>
                    <a:pt x="257" y="112"/>
                  </a:lnTo>
                  <a:lnTo>
                    <a:pt x="257" y="110"/>
                  </a:lnTo>
                  <a:lnTo>
                    <a:pt x="259" y="110"/>
                  </a:lnTo>
                  <a:lnTo>
                    <a:pt x="259" y="112"/>
                  </a:lnTo>
                  <a:lnTo>
                    <a:pt x="261" y="114"/>
                  </a:lnTo>
                  <a:lnTo>
                    <a:pt x="263" y="114"/>
                  </a:lnTo>
                  <a:lnTo>
                    <a:pt x="265" y="114"/>
                  </a:lnTo>
                  <a:lnTo>
                    <a:pt x="267" y="114"/>
                  </a:lnTo>
                  <a:lnTo>
                    <a:pt x="267" y="116"/>
                  </a:lnTo>
                  <a:lnTo>
                    <a:pt x="265" y="116"/>
                  </a:lnTo>
                  <a:lnTo>
                    <a:pt x="265" y="118"/>
                  </a:lnTo>
                  <a:lnTo>
                    <a:pt x="265" y="116"/>
                  </a:lnTo>
                  <a:lnTo>
                    <a:pt x="263" y="116"/>
                  </a:lnTo>
                  <a:lnTo>
                    <a:pt x="261" y="114"/>
                  </a:lnTo>
                  <a:lnTo>
                    <a:pt x="259" y="114"/>
                  </a:lnTo>
                  <a:lnTo>
                    <a:pt x="257" y="114"/>
                  </a:lnTo>
                  <a:lnTo>
                    <a:pt x="257" y="116"/>
                  </a:lnTo>
                  <a:lnTo>
                    <a:pt x="257" y="118"/>
                  </a:lnTo>
                  <a:lnTo>
                    <a:pt x="257" y="120"/>
                  </a:lnTo>
                  <a:lnTo>
                    <a:pt x="257" y="122"/>
                  </a:lnTo>
                  <a:lnTo>
                    <a:pt x="257" y="124"/>
                  </a:lnTo>
                  <a:lnTo>
                    <a:pt x="259" y="124"/>
                  </a:lnTo>
                  <a:lnTo>
                    <a:pt x="257" y="124"/>
                  </a:lnTo>
                  <a:lnTo>
                    <a:pt x="255" y="126"/>
                  </a:lnTo>
                  <a:lnTo>
                    <a:pt x="253" y="126"/>
                  </a:lnTo>
                  <a:lnTo>
                    <a:pt x="253" y="128"/>
                  </a:lnTo>
                  <a:lnTo>
                    <a:pt x="253" y="130"/>
                  </a:lnTo>
                  <a:lnTo>
                    <a:pt x="253" y="132"/>
                  </a:lnTo>
                  <a:lnTo>
                    <a:pt x="255" y="132"/>
                  </a:lnTo>
                  <a:lnTo>
                    <a:pt x="255" y="134"/>
                  </a:lnTo>
                  <a:lnTo>
                    <a:pt x="257" y="134"/>
                  </a:lnTo>
                  <a:lnTo>
                    <a:pt x="257" y="136"/>
                  </a:lnTo>
                  <a:lnTo>
                    <a:pt x="259" y="136"/>
                  </a:lnTo>
                  <a:lnTo>
                    <a:pt x="257" y="138"/>
                  </a:lnTo>
                  <a:lnTo>
                    <a:pt x="259" y="140"/>
                  </a:lnTo>
                  <a:lnTo>
                    <a:pt x="259" y="142"/>
                  </a:lnTo>
                  <a:lnTo>
                    <a:pt x="261" y="142"/>
                  </a:lnTo>
                  <a:lnTo>
                    <a:pt x="261" y="144"/>
                  </a:lnTo>
                  <a:lnTo>
                    <a:pt x="261" y="146"/>
                  </a:lnTo>
                  <a:lnTo>
                    <a:pt x="261" y="148"/>
                  </a:lnTo>
                  <a:lnTo>
                    <a:pt x="263" y="148"/>
                  </a:lnTo>
                  <a:lnTo>
                    <a:pt x="263" y="150"/>
                  </a:lnTo>
                  <a:lnTo>
                    <a:pt x="261" y="150"/>
                  </a:lnTo>
                  <a:lnTo>
                    <a:pt x="259" y="152"/>
                  </a:lnTo>
                  <a:lnTo>
                    <a:pt x="257" y="152"/>
                  </a:lnTo>
                  <a:lnTo>
                    <a:pt x="257" y="154"/>
                  </a:lnTo>
                  <a:lnTo>
                    <a:pt x="255" y="154"/>
                  </a:lnTo>
                  <a:lnTo>
                    <a:pt x="255" y="156"/>
                  </a:lnTo>
                  <a:lnTo>
                    <a:pt x="253" y="156"/>
                  </a:lnTo>
                  <a:lnTo>
                    <a:pt x="253" y="158"/>
                  </a:lnTo>
                  <a:lnTo>
                    <a:pt x="255" y="158"/>
                  </a:lnTo>
                  <a:lnTo>
                    <a:pt x="255" y="160"/>
                  </a:lnTo>
                  <a:lnTo>
                    <a:pt x="255" y="162"/>
                  </a:lnTo>
                  <a:lnTo>
                    <a:pt x="257" y="162"/>
                  </a:lnTo>
                  <a:lnTo>
                    <a:pt x="257" y="164"/>
                  </a:lnTo>
                  <a:lnTo>
                    <a:pt x="255" y="164"/>
                  </a:lnTo>
                  <a:lnTo>
                    <a:pt x="255" y="166"/>
                  </a:lnTo>
                  <a:lnTo>
                    <a:pt x="255" y="164"/>
                  </a:lnTo>
                  <a:lnTo>
                    <a:pt x="253" y="164"/>
                  </a:lnTo>
                  <a:lnTo>
                    <a:pt x="253" y="166"/>
                  </a:lnTo>
                  <a:lnTo>
                    <a:pt x="251" y="166"/>
                  </a:lnTo>
                  <a:lnTo>
                    <a:pt x="249" y="168"/>
                  </a:lnTo>
                  <a:lnTo>
                    <a:pt x="249" y="170"/>
                  </a:lnTo>
                  <a:lnTo>
                    <a:pt x="247" y="170"/>
                  </a:lnTo>
                  <a:lnTo>
                    <a:pt x="247" y="171"/>
                  </a:lnTo>
                  <a:lnTo>
                    <a:pt x="245" y="171"/>
                  </a:lnTo>
                  <a:lnTo>
                    <a:pt x="245" y="173"/>
                  </a:lnTo>
                  <a:lnTo>
                    <a:pt x="243" y="173"/>
                  </a:lnTo>
                  <a:lnTo>
                    <a:pt x="243" y="175"/>
                  </a:lnTo>
                  <a:lnTo>
                    <a:pt x="245" y="175"/>
                  </a:lnTo>
                  <a:lnTo>
                    <a:pt x="245" y="177"/>
                  </a:lnTo>
                  <a:lnTo>
                    <a:pt x="243" y="177"/>
                  </a:lnTo>
                  <a:lnTo>
                    <a:pt x="243" y="179"/>
                  </a:lnTo>
                  <a:lnTo>
                    <a:pt x="243" y="181"/>
                  </a:lnTo>
                  <a:lnTo>
                    <a:pt x="241" y="181"/>
                  </a:lnTo>
                  <a:lnTo>
                    <a:pt x="241" y="183"/>
                  </a:lnTo>
                  <a:lnTo>
                    <a:pt x="239" y="183"/>
                  </a:lnTo>
                  <a:lnTo>
                    <a:pt x="237" y="183"/>
                  </a:lnTo>
                  <a:lnTo>
                    <a:pt x="237" y="185"/>
                  </a:lnTo>
                  <a:lnTo>
                    <a:pt x="237" y="187"/>
                  </a:lnTo>
                  <a:lnTo>
                    <a:pt x="237" y="189"/>
                  </a:lnTo>
                  <a:lnTo>
                    <a:pt x="239" y="189"/>
                  </a:lnTo>
                  <a:lnTo>
                    <a:pt x="239" y="191"/>
                  </a:lnTo>
                  <a:lnTo>
                    <a:pt x="239" y="193"/>
                  </a:lnTo>
                  <a:lnTo>
                    <a:pt x="241" y="193"/>
                  </a:lnTo>
                  <a:lnTo>
                    <a:pt x="241" y="191"/>
                  </a:lnTo>
                  <a:lnTo>
                    <a:pt x="243" y="191"/>
                  </a:lnTo>
                  <a:lnTo>
                    <a:pt x="245" y="191"/>
                  </a:lnTo>
                  <a:lnTo>
                    <a:pt x="245" y="189"/>
                  </a:lnTo>
                  <a:lnTo>
                    <a:pt x="245" y="191"/>
                  </a:lnTo>
                  <a:lnTo>
                    <a:pt x="247" y="191"/>
                  </a:lnTo>
                  <a:lnTo>
                    <a:pt x="249" y="191"/>
                  </a:lnTo>
                  <a:lnTo>
                    <a:pt x="251" y="193"/>
                  </a:lnTo>
                  <a:lnTo>
                    <a:pt x="249" y="193"/>
                  </a:lnTo>
                  <a:lnTo>
                    <a:pt x="249" y="195"/>
                  </a:lnTo>
                  <a:lnTo>
                    <a:pt x="247" y="195"/>
                  </a:lnTo>
                  <a:lnTo>
                    <a:pt x="245" y="195"/>
                  </a:lnTo>
                  <a:lnTo>
                    <a:pt x="245" y="197"/>
                  </a:lnTo>
                  <a:lnTo>
                    <a:pt x="243" y="197"/>
                  </a:lnTo>
                  <a:lnTo>
                    <a:pt x="243" y="199"/>
                  </a:lnTo>
                  <a:lnTo>
                    <a:pt x="243" y="201"/>
                  </a:lnTo>
                  <a:lnTo>
                    <a:pt x="243" y="203"/>
                  </a:lnTo>
                  <a:lnTo>
                    <a:pt x="243" y="205"/>
                  </a:lnTo>
                  <a:lnTo>
                    <a:pt x="243" y="207"/>
                  </a:lnTo>
                  <a:lnTo>
                    <a:pt x="243" y="209"/>
                  </a:lnTo>
                  <a:lnTo>
                    <a:pt x="243" y="211"/>
                  </a:lnTo>
                  <a:lnTo>
                    <a:pt x="245" y="211"/>
                  </a:lnTo>
                  <a:lnTo>
                    <a:pt x="245" y="209"/>
                  </a:lnTo>
                  <a:lnTo>
                    <a:pt x="247" y="209"/>
                  </a:lnTo>
                  <a:lnTo>
                    <a:pt x="249" y="211"/>
                  </a:lnTo>
                  <a:lnTo>
                    <a:pt x="249" y="213"/>
                  </a:lnTo>
                  <a:lnTo>
                    <a:pt x="249" y="215"/>
                  </a:lnTo>
                  <a:lnTo>
                    <a:pt x="247" y="215"/>
                  </a:lnTo>
                  <a:lnTo>
                    <a:pt x="247" y="217"/>
                  </a:lnTo>
                  <a:lnTo>
                    <a:pt x="249" y="217"/>
                  </a:lnTo>
                  <a:lnTo>
                    <a:pt x="251" y="217"/>
                  </a:lnTo>
                  <a:lnTo>
                    <a:pt x="251" y="215"/>
                  </a:lnTo>
                  <a:lnTo>
                    <a:pt x="253" y="215"/>
                  </a:lnTo>
                  <a:lnTo>
                    <a:pt x="255" y="215"/>
                  </a:lnTo>
                  <a:lnTo>
                    <a:pt x="257" y="215"/>
                  </a:lnTo>
                  <a:lnTo>
                    <a:pt x="257" y="217"/>
                  </a:lnTo>
                  <a:lnTo>
                    <a:pt x="257" y="219"/>
                  </a:lnTo>
                  <a:lnTo>
                    <a:pt x="257" y="221"/>
                  </a:lnTo>
                  <a:lnTo>
                    <a:pt x="259" y="221"/>
                  </a:lnTo>
                  <a:lnTo>
                    <a:pt x="259" y="223"/>
                  </a:lnTo>
                  <a:lnTo>
                    <a:pt x="259" y="225"/>
                  </a:lnTo>
                  <a:lnTo>
                    <a:pt x="261" y="225"/>
                  </a:lnTo>
                  <a:lnTo>
                    <a:pt x="261" y="227"/>
                  </a:lnTo>
                  <a:lnTo>
                    <a:pt x="263" y="227"/>
                  </a:lnTo>
                  <a:lnTo>
                    <a:pt x="263" y="229"/>
                  </a:lnTo>
                  <a:lnTo>
                    <a:pt x="265" y="229"/>
                  </a:lnTo>
                  <a:lnTo>
                    <a:pt x="267" y="229"/>
                  </a:lnTo>
                  <a:lnTo>
                    <a:pt x="267" y="231"/>
                  </a:lnTo>
                  <a:lnTo>
                    <a:pt x="269" y="231"/>
                  </a:lnTo>
                  <a:lnTo>
                    <a:pt x="269" y="233"/>
                  </a:lnTo>
                  <a:lnTo>
                    <a:pt x="271" y="233"/>
                  </a:lnTo>
                  <a:lnTo>
                    <a:pt x="271" y="235"/>
                  </a:lnTo>
                  <a:lnTo>
                    <a:pt x="269" y="235"/>
                  </a:lnTo>
                  <a:lnTo>
                    <a:pt x="269" y="237"/>
                  </a:lnTo>
                  <a:lnTo>
                    <a:pt x="267" y="237"/>
                  </a:lnTo>
                  <a:lnTo>
                    <a:pt x="267" y="238"/>
                  </a:lnTo>
                  <a:lnTo>
                    <a:pt x="265" y="238"/>
                  </a:lnTo>
                  <a:lnTo>
                    <a:pt x="265" y="240"/>
                  </a:lnTo>
                  <a:lnTo>
                    <a:pt x="263" y="240"/>
                  </a:lnTo>
                  <a:lnTo>
                    <a:pt x="263" y="242"/>
                  </a:lnTo>
                  <a:lnTo>
                    <a:pt x="261" y="242"/>
                  </a:lnTo>
                  <a:lnTo>
                    <a:pt x="259" y="244"/>
                  </a:lnTo>
                  <a:lnTo>
                    <a:pt x="257" y="244"/>
                  </a:lnTo>
                  <a:lnTo>
                    <a:pt x="257" y="246"/>
                  </a:lnTo>
                  <a:lnTo>
                    <a:pt x="255" y="246"/>
                  </a:lnTo>
                  <a:lnTo>
                    <a:pt x="253" y="248"/>
                  </a:lnTo>
                  <a:lnTo>
                    <a:pt x="251" y="248"/>
                  </a:lnTo>
                  <a:lnTo>
                    <a:pt x="249" y="250"/>
                  </a:lnTo>
                  <a:lnTo>
                    <a:pt x="247" y="250"/>
                  </a:lnTo>
                  <a:lnTo>
                    <a:pt x="247" y="252"/>
                  </a:lnTo>
                  <a:lnTo>
                    <a:pt x="245" y="252"/>
                  </a:lnTo>
                  <a:lnTo>
                    <a:pt x="245" y="254"/>
                  </a:lnTo>
                  <a:lnTo>
                    <a:pt x="243" y="254"/>
                  </a:lnTo>
                  <a:lnTo>
                    <a:pt x="241" y="254"/>
                  </a:lnTo>
                  <a:lnTo>
                    <a:pt x="239" y="254"/>
                  </a:lnTo>
                  <a:lnTo>
                    <a:pt x="237" y="254"/>
                  </a:lnTo>
                  <a:lnTo>
                    <a:pt x="235" y="254"/>
                  </a:lnTo>
                  <a:lnTo>
                    <a:pt x="235" y="256"/>
                  </a:lnTo>
                  <a:lnTo>
                    <a:pt x="233" y="256"/>
                  </a:lnTo>
                  <a:lnTo>
                    <a:pt x="233" y="254"/>
                  </a:lnTo>
                  <a:lnTo>
                    <a:pt x="235" y="254"/>
                  </a:lnTo>
                  <a:lnTo>
                    <a:pt x="233" y="254"/>
                  </a:lnTo>
                  <a:lnTo>
                    <a:pt x="231" y="254"/>
                  </a:lnTo>
                  <a:lnTo>
                    <a:pt x="229" y="256"/>
                  </a:lnTo>
                  <a:lnTo>
                    <a:pt x="227" y="256"/>
                  </a:lnTo>
                  <a:lnTo>
                    <a:pt x="225" y="258"/>
                  </a:lnTo>
                  <a:lnTo>
                    <a:pt x="223" y="258"/>
                  </a:lnTo>
                  <a:lnTo>
                    <a:pt x="223" y="260"/>
                  </a:lnTo>
                  <a:lnTo>
                    <a:pt x="221" y="260"/>
                  </a:lnTo>
                  <a:lnTo>
                    <a:pt x="219" y="262"/>
                  </a:lnTo>
                  <a:lnTo>
                    <a:pt x="217" y="264"/>
                  </a:lnTo>
                  <a:lnTo>
                    <a:pt x="215" y="264"/>
                  </a:lnTo>
                  <a:lnTo>
                    <a:pt x="215" y="266"/>
                  </a:lnTo>
                  <a:lnTo>
                    <a:pt x="213" y="266"/>
                  </a:lnTo>
                  <a:lnTo>
                    <a:pt x="213" y="268"/>
                  </a:lnTo>
                  <a:lnTo>
                    <a:pt x="211" y="268"/>
                  </a:lnTo>
                  <a:lnTo>
                    <a:pt x="211" y="270"/>
                  </a:lnTo>
                  <a:lnTo>
                    <a:pt x="209" y="270"/>
                  </a:lnTo>
                  <a:lnTo>
                    <a:pt x="209" y="272"/>
                  </a:lnTo>
                  <a:lnTo>
                    <a:pt x="207" y="272"/>
                  </a:lnTo>
                  <a:lnTo>
                    <a:pt x="207" y="274"/>
                  </a:lnTo>
                  <a:lnTo>
                    <a:pt x="205" y="274"/>
                  </a:lnTo>
                  <a:lnTo>
                    <a:pt x="205" y="276"/>
                  </a:lnTo>
                  <a:lnTo>
                    <a:pt x="205" y="278"/>
                  </a:lnTo>
                  <a:lnTo>
                    <a:pt x="205" y="280"/>
                  </a:lnTo>
                  <a:lnTo>
                    <a:pt x="205" y="282"/>
                  </a:lnTo>
                  <a:lnTo>
                    <a:pt x="207" y="282"/>
                  </a:lnTo>
                  <a:lnTo>
                    <a:pt x="207" y="280"/>
                  </a:lnTo>
                  <a:lnTo>
                    <a:pt x="207" y="282"/>
                  </a:lnTo>
                  <a:lnTo>
                    <a:pt x="207" y="284"/>
                  </a:lnTo>
                  <a:lnTo>
                    <a:pt x="207" y="286"/>
                  </a:lnTo>
                  <a:lnTo>
                    <a:pt x="209" y="288"/>
                  </a:lnTo>
                  <a:lnTo>
                    <a:pt x="209" y="290"/>
                  </a:lnTo>
                  <a:lnTo>
                    <a:pt x="207" y="290"/>
                  </a:lnTo>
                  <a:lnTo>
                    <a:pt x="207" y="292"/>
                  </a:lnTo>
                  <a:lnTo>
                    <a:pt x="207" y="294"/>
                  </a:lnTo>
                  <a:lnTo>
                    <a:pt x="205" y="294"/>
                  </a:lnTo>
                  <a:lnTo>
                    <a:pt x="205" y="296"/>
                  </a:lnTo>
                  <a:lnTo>
                    <a:pt x="205" y="298"/>
                  </a:lnTo>
                  <a:lnTo>
                    <a:pt x="203" y="300"/>
                  </a:lnTo>
                  <a:lnTo>
                    <a:pt x="203" y="302"/>
                  </a:lnTo>
                  <a:lnTo>
                    <a:pt x="202" y="302"/>
                  </a:lnTo>
                  <a:lnTo>
                    <a:pt x="202" y="304"/>
                  </a:lnTo>
                  <a:lnTo>
                    <a:pt x="202" y="305"/>
                  </a:lnTo>
                  <a:lnTo>
                    <a:pt x="202" y="307"/>
                  </a:lnTo>
                  <a:lnTo>
                    <a:pt x="200" y="307"/>
                  </a:lnTo>
                  <a:lnTo>
                    <a:pt x="200" y="309"/>
                  </a:lnTo>
                  <a:lnTo>
                    <a:pt x="198" y="309"/>
                  </a:lnTo>
                  <a:lnTo>
                    <a:pt x="198" y="311"/>
                  </a:lnTo>
                  <a:lnTo>
                    <a:pt x="198" y="313"/>
                  </a:lnTo>
                  <a:lnTo>
                    <a:pt x="198" y="315"/>
                  </a:lnTo>
                  <a:lnTo>
                    <a:pt x="198" y="317"/>
                  </a:lnTo>
                  <a:lnTo>
                    <a:pt x="198" y="319"/>
                  </a:lnTo>
                  <a:lnTo>
                    <a:pt x="198" y="321"/>
                  </a:lnTo>
                  <a:lnTo>
                    <a:pt x="198" y="323"/>
                  </a:lnTo>
                  <a:lnTo>
                    <a:pt x="198" y="325"/>
                  </a:lnTo>
                  <a:lnTo>
                    <a:pt x="198" y="327"/>
                  </a:lnTo>
                  <a:lnTo>
                    <a:pt x="196" y="327"/>
                  </a:lnTo>
                  <a:lnTo>
                    <a:pt x="196" y="329"/>
                  </a:lnTo>
                  <a:lnTo>
                    <a:pt x="198" y="329"/>
                  </a:lnTo>
                  <a:lnTo>
                    <a:pt x="198" y="331"/>
                  </a:lnTo>
                  <a:lnTo>
                    <a:pt x="198" y="333"/>
                  </a:lnTo>
                  <a:lnTo>
                    <a:pt x="200" y="333"/>
                  </a:lnTo>
                  <a:lnTo>
                    <a:pt x="200" y="335"/>
                  </a:lnTo>
                  <a:lnTo>
                    <a:pt x="200" y="337"/>
                  </a:lnTo>
                  <a:lnTo>
                    <a:pt x="200" y="339"/>
                  </a:lnTo>
                  <a:lnTo>
                    <a:pt x="200" y="341"/>
                  </a:lnTo>
                  <a:lnTo>
                    <a:pt x="198" y="341"/>
                  </a:lnTo>
                  <a:lnTo>
                    <a:pt x="200" y="341"/>
                  </a:lnTo>
                  <a:lnTo>
                    <a:pt x="198" y="343"/>
                  </a:lnTo>
                  <a:lnTo>
                    <a:pt x="200" y="345"/>
                  </a:lnTo>
                  <a:lnTo>
                    <a:pt x="198" y="345"/>
                  </a:lnTo>
                  <a:lnTo>
                    <a:pt x="198" y="347"/>
                  </a:lnTo>
                  <a:lnTo>
                    <a:pt x="198" y="349"/>
                  </a:lnTo>
                  <a:lnTo>
                    <a:pt x="198" y="351"/>
                  </a:lnTo>
                  <a:lnTo>
                    <a:pt x="196" y="353"/>
                  </a:lnTo>
                  <a:lnTo>
                    <a:pt x="196" y="355"/>
                  </a:lnTo>
                  <a:lnTo>
                    <a:pt x="196" y="357"/>
                  </a:lnTo>
                  <a:lnTo>
                    <a:pt x="196" y="359"/>
                  </a:lnTo>
                  <a:lnTo>
                    <a:pt x="196" y="361"/>
                  </a:lnTo>
                  <a:lnTo>
                    <a:pt x="196" y="363"/>
                  </a:lnTo>
                  <a:lnTo>
                    <a:pt x="196" y="367"/>
                  </a:lnTo>
                  <a:lnTo>
                    <a:pt x="196" y="369"/>
                  </a:lnTo>
                  <a:lnTo>
                    <a:pt x="196" y="371"/>
                  </a:lnTo>
                  <a:lnTo>
                    <a:pt x="196" y="372"/>
                  </a:lnTo>
                  <a:lnTo>
                    <a:pt x="196" y="374"/>
                  </a:lnTo>
                  <a:lnTo>
                    <a:pt x="196" y="376"/>
                  </a:lnTo>
                  <a:lnTo>
                    <a:pt x="196" y="378"/>
                  </a:lnTo>
                  <a:lnTo>
                    <a:pt x="196" y="380"/>
                  </a:lnTo>
                  <a:lnTo>
                    <a:pt x="196" y="382"/>
                  </a:lnTo>
                  <a:lnTo>
                    <a:pt x="196" y="384"/>
                  </a:lnTo>
                  <a:lnTo>
                    <a:pt x="196" y="386"/>
                  </a:lnTo>
                  <a:lnTo>
                    <a:pt x="196" y="388"/>
                  </a:lnTo>
                  <a:lnTo>
                    <a:pt x="196" y="390"/>
                  </a:lnTo>
                  <a:lnTo>
                    <a:pt x="194" y="392"/>
                  </a:lnTo>
                  <a:lnTo>
                    <a:pt x="194" y="394"/>
                  </a:lnTo>
                  <a:lnTo>
                    <a:pt x="194" y="396"/>
                  </a:lnTo>
                  <a:lnTo>
                    <a:pt x="194" y="398"/>
                  </a:lnTo>
                  <a:lnTo>
                    <a:pt x="194" y="400"/>
                  </a:lnTo>
                  <a:lnTo>
                    <a:pt x="194" y="402"/>
                  </a:lnTo>
                  <a:lnTo>
                    <a:pt x="194" y="404"/>
                  </a:lnTo>
                  <a:lnTo>
                    <a:pt x="194" y="406"/>
                  </a:lnTo>
                  <a:lnTo>
                    <a:pt x="196" y="406"/>
                  </a:lnTo>
                  <a:lnTo>
                    <a:pt x="196" y="408"/>
                  </a:lnTo>
                  <a:lnTo>
                    <a:pt x="196" y="410"/>
                  </a:lnTo>
                  <a:lnTo>
                    <a:pt x="198" y="412"/>
                  </a:lnTo>
                  <a:lnTo>
                    <a:pt x="198" y="414"/>
                  </a:lnTo>
                  <a:lnTo>
                    <a:pt x="200" y="416"/>
                  </a:lnTo>
                  <a:lnTo>
                    <a:pt x="200" y="418"/>
                  </a:lnTo>
                  <a:lnTo>
                    <a:pt x="202" y="418"/>
                  </a:lnTo>
                  <a:lnTo>
                    <a:pt x="203" y="418"/>
                  </a:lnTo>
                  <a:lnTo>
                    <a:pt x="205" y="418"/>
                  </a:lnTo>
                  <a:lnTo>
                    <a:pt x="207" y="418"/>
                  </a:lnTo>
                  <a:lnTo>
                    <a:pt x="209" y="418"/>
                  </a:lnTo>
                  <a:lnTo>
                    <a:pt x="211" y="418"/>
                  </a:lnTo>
                  <a:lnTo>
                    <a:pt x="213" y="418"/>
                  </a:lnTo>
                  <a:lnTo>
                    <a:pt x="215" y="416"/>
                  </a:lnTo>
                  <a:lnTo>
                    <a:pt x="217" y="416"/>
                  </a:lnTo>
                  <a:lnTo>
                    <a:pt x="219" y="416"/>
                  </a:lnTo>
                  <a:lnTo>
                    <a:pt x="219" y="418"/>
                  </a:lnTo>
                  <a:lnTo>
                    <a:pt x="219" y="416"/>
                  </a:lnTo>
                  <a:lnTo>
                    <a:pt x="221" y="418"/>
                  </a:lnTo>
                  <a:lnTo>
                    <a:pt x="223" y="418"/>
                  </a:lnTo>
                  <a:lnTo>
                    <a:pt x="225" y="418"/>
                  </a:lnTo>
                  <a:lnTo>
                    <a:pt x="225" y="420"/>
                  </a:lnTo>
                  <a:lnTo>
                    <a:pt x="227" y="422"/>
                  </a:lnTo>
                  <a:lnTo>
                    <a:pt x="227" y="424"/>
                  </a:lnTo>
                  <a:lnTo>
                    <a:pt x="225" y="424"/>
                  </a:lnTo>
                  <a:lnTo>
                    <a:pt x="225" y="426"/>
                  </a:lnTo>
                  <a:lnTo>
                    <a:pt x="223" y="426"/>
                  </a:lnTo>
                  <a:lnTo>
                    <a:pt x="221" y="428"/>
                  </a:lnTo>
                  <a:lnTo>
                    <a:pt x="221" y="430"/>
                  </a:lnTo>
                  <a:lnTo>
                    <a:pt x="219" y="430"/>
                  </a:lnTo>
                  <a:lnTo>
                    <a:pt x="217" y="430"/>
                  </a:lnTo>
                  <a:lnTo>
                    <a:pt x="217" y="432"/>
                  </a:lnTo>
                  <a:lnTo>
                    <a:pt x="215" y="432"/>
                  </a:lnTo>
                  <a:lnTo>
                    <a:pt x="215" y="434"/>
                  </a:lnTo>
                  <a:lnTo>
                    <a:pt x="213" y="434"/>
                  </a:lnTo>
                  <a:lnTo>
                    <a:pt x="211" y="436"/>
                  </a:lnTo>
                  <a:lnTo>
                    <a:pt x="211" y="438"/>
                  </a:lnTo>
                  <a:lnTo>
                    <a:pt x="209" y="439"/>
                  </a:lnTo>
                  <a:lnTo>
                    <a:pt x="209" y="441"/>
                  </a:lnTo>
                  <a:lnTo>
                    <a:pt x="207" y="441"/>
                  </a:lnTo>
                  <a:lnTo>
                    <a:pt x="207" y="443"/>
                  </a:lnTo>
                  <a:lnTo>
                    <a:pt x="207" y="445"/>
                  </a:lnTo>
                  <a:lnTo>
                    <a:pt x="207" y="447"/>
                  </a:lnTo>
                  <a:lnTo>
                    <a:pt x="207" y="449"/>
                  </a:lnTo>
                  <a:lnTo>
                    <a:pt x="209" y="449"/>
                  </a:lnTo>
                  <a:lnTo>
                    <a:pt x="209" y="453"/>
                  </a:lnTo>
                  <a:lnTo>
                    <a:pt x="207" y="453"/>
                  </a:lnTo>
                  <a:lnTo>
                    <a:pt x="207" y="455"/>
                  </a:lnTo>
                  <a:lnTo>
                    <a:pt x="205" y="457"/>
                  </a:lnTo>
                  <a:lnTo>
                    <a:pt x="205" y="459"/>
                  </a:lnTo>
                  <a:lnTo>
                    <a:pt x="207" y="461"/>
                  </a:lnTo>
                  <a:lnTo>
                    <a:pt x="205" y="465"/>
                  </a:lnTo>
                  <a:lnTo>
                    <a:pt x="203" y="467"/>
                  </a:lnTo>
                  <a:lnTo>
                    <a:pt x="203" y="469"/>
                  </a:lnTo>
                  <a:lnTo>
                    <a:pt x="203" y="471"/>
                  </a:lnTo>
                  <a:lnTo>
                    <a:pt x="203" y="473"/>
                  </a:lnTo>
                  <a:lnTo>
                    <a:pt x="203" y="475"/>
                  </a:lnTo>
                  <a:lnTo>
                    <a:pt x="203" y="477"/>
                  </a:lnTo>
                  <a:lnTo>
                    <a:pt x="202" y="477"/>
                  </a:lnTo>
                  <a:lnTo>
                    <a:pt x="200" y="479"/>
                  </a:lnTo>
                  <a:lnTo>
                    <a:pt x="198" y="481"/>
                  </a:lnTo>
                  <a:lnTo>
                    <a:pt x="196" y="483"/>
                  </a:lnTo>
                  <a:lnTo>
                    <a:pt x="196" y="485"/>
                  </a:lnTo>
                  <a:lnTo>
                    <a:pt x="196" y="487"/>
                  </a:lnTo>
                  <a:lnTo>
                    <a:pt x="196" y="489"/>
                  </a:lnTo>
                  <a:lnTo>
                    <a:pt x="192" y="493"/>
                  </a:lnTo>
                  <a:lnTo>
                    <a:pt x="192" y="495"/>
                  </a:lnTo>
                  <a:lnTo>
                    <a:pt x="190" y="495"/>
                  </a:lnTo>
                  <a:lnTo>
                    <a:pt x="188" y="495"/>
                  </a:lnTo>
                  <a:lnTo>
                    <a:pt x="184" y="495"/>
                  </a:lnTo>
                  <a:lnTo>
                    <a:pt x="182" y="493"/>
                  </a:lnTo>
                  <a:lnTo>
                    <a:pt x="182" y="495"/>
                  </a:lnTo>
                  <a:lnTo>
                    <a:pt x="180" y="495"/>
                  </a:lnTo>
                  <a:lnTo>
                    <a:pt x="180" y="497"/>
                  </a:lnTo>
                  <a:lnTo>
                    <a:pt x="178" y="499"/>
                  </a:lnTo>
                  <a:lnTo>
                    <a:pt x="178" y="501"/>
                  </a:lnTo>
                  <a:lnTo>
                    <a:pt x="178" y="503"/>
                  </a:lnTo>
                  <a:lnTo>
                    <a:pt x="178" y="505"/>
                  </a:lnTo>
                  <a:lnTo>
                    <a:pt x="178" y="508"/>
                  </a:lnTo>
                  <a:lnTo>
                    <a:pt x="178" y="510"/>
                  </a:lnTo>
                  <a:lnTo>
                    <a:pt x="178" y="512"/>
                  </a:lnTo>
                  <a:lnTo>
                    <a:pt x="178" y="514"/>
                  </a:lnTo>
                  <a:lnTo>
                    <a:pt x="176" y="514"/>
                  </a:lnTo>
                  <a:lnTo>
                    <a:pt x="176" y="516"/>
                  </a:lnTo>
                  <a:lnTo>
                    <a:pt x="176" y="518"/>
                  </a:lnTo>
                  <a:lnTo>
                    <a:pt x="174" y="520"/>
                  </a:lnTo>
                  <a:lnTo>
                    <a:pt x="174" y="522"/>
                  </a:lnTo>
                  <a:lnTo>
                    <a:pt x="170" y="528"/>
                  </a:lnTo>
                  <a:lnTo>
                    <a:pt x="168" y="530"/>
                  </a:lnTo>
                  <a:lnTo>
                    <a:pt x="166" y="532"/>
                  </a:lnTo>
                  <a:lnTo>
                    <a:pt x="164" y="536"/>
                  </a:lnTo>
                  <a:lnTo>
                    <a:pt x="162" y="538"/>
                  </a:lnTo>
                  <a:lnTo>
                    <a:pt x="160" y="540"/>
                  </a:lnTo>
                  <a:lnTo>
                    <a:pt x="158" y="544"/>
                  </a:lnTo>
                  <a:lnTo>
                    <a:pt x="158" y="546"/>
                  </a:lnTo>
                  <a:lnTo>
                    <a:pt x="158" y="552"/>
                  </a:lnTo>
                  <a:lnTo>
                    <a:pt x="158" y="554"/>
                  </a:lnTo>
                  <a:lnTo>
                    <a:pt x="160" y="556"/>
                  </a:lnTo>
                  <a:lnTo>
                    <a:pt x="160" y="558"/>
                  </a:lnTo>
                  <a:lnTo>
                    <a:pt x="160" y="562"/>
                  </a:lnTo>
                  <a:lnTo>
                    <a:pt x="160" y="564"/>
                  </a:lnTo>
                  <a:lnTo>
                    <a:pt x="162" y="568"/>
                  </a:lnTo>
                  <a:lnTo>
                    <a:pt x="160" y="570"/>
                  </a:lnTo>
                  <a:lnTo>
                    <a:pt x="160" y="572"/>
                  </a:lnTo>
                  <a:lnTo>
                    <a:pt x="160" y="574"/>
                  </a:lnTo>
                  <a:lnTo>
                    <a:pt x="160" y="575"/>
                  </a:lnTo>
                  <a:lnTo>
                    <a:pt x="158" y="577"/>
                  </a:lnTo>
                  <a:lnTo>
                    <a:pt x="158" y="579"/>
                  </a:lnTo>
                  <a:lnTo>
                    <a:pt x="154" y="581"/>
                  </a:lnTo>
                  <a:lnTo>
                    <a:pt x="152" y="581"/>
                  </a:lnTo>
                  <a:lnTo>
                    <a:pt x="150" y="583"/>
                  </a:lnTo>
                  <a:lnTo>
                    <a:pt x="148" y="583"/>
                  </a:lnTo>
                  <a:lnTo>
                    <a:pt x="146" y="585"/>
                  </a:lnTo>
                  <a:lnTo>
                    <a:pt x="146" y="587"/>
                  </a:lnTo>
                  <a:lnTo>
                    <a:pt x="144" y="589"/>
                  </a:lnTo>
                  <a:lnTo>
                    <a:pt x="146" y="589"/>
                  </a:lnTo>
                  <a:lnTo>
                    <a:pt x="146" y="591"/>
                  </a:lnTo>
                  <a:lnTo>
                    <a:pt x="146" y="593"/>
                  </a:lnTo>
                  <a:lnTo>
                    <a:pt x="146" y="595"/>
                  </a:lnTo>
                  <a:lnTo>
                    <a:pt x="146" y="597"/>
                  </a:lnTo>
                  <a:lnTo>
                    <a:pt x="146" y="601"/>
                  </a:lnTo>
                  <a:lnTo>
                    <a:pt x="146" y="603"/>
                  </a:lnTo>
                  <a:lnTo>
                    <a:pt x="144" y="603"/>
                  </a:lnTo>
                  <a:lnTo>
                    <a:pt x="144" y="605"/>
                  </a:lnTo>
                  <a:lnTo>
                    <a:pt x="144" y="607"/>
                  </a:lnTo>
                  <a:lnTo>
                    <a:pt x="144" y="609"/>
                  </a:lnTo>
                  <a:lnTo>
                    <a:pt x="144" y="611"/>
                  </a:lnTo>
                  <a:lnTo>
                    <a:pt x="144" y="613"/>
                  </a:lnTo>
                  <a:lnTo>
                    <a:pt x="144" y="615"/>
                  </a:lnTo>
                  <a:lnTo>
                    <a:pt x="144" y="617"/>
                  </a:lnTo>
                  <a:lnTo>
                    <a:pt x="142" y="619"/>
                  </a:lnTo>
                  <a:lnTo>
                    <a:pt x="142" y="621"/>
                  </a:lnTo>
                  <a:lnTo>
                    <a:pt x="140" y="623"/>
                  </a:lnTo>
                  <a:lnTo>
                    <a:pt x="140" y="625"/>
                  </a:lnTo>
                  <a:lnTo>
                    <a:pt x="140" y="627"/>
                  </a:lnTo>
                  <a:lnTo>
                    <a:pt x="138" y="627"/>
                  </a:lnTo>
                  <a:lnTo>
                    <a:pt x="138" y="629"/>
                  </a:lnTo>
                  <a:lnTo>
                    <a:pt x="138" y="631"/>
                  </a:lnTo>
                  <a:lnTo>
                    <a:pt x="138" y="633"/>
                  </a:lnTo>
                  <a:lnTo>
                    <a:pt x="138" y="635"/>
                  </a:lnTo>
                  <a:lnTo>
                    <a:pt x="138" y="637"/>
                  </a:lnTo>
                  <a:lnTo>
                    <a:pt x="138" y="639"/>
                  </a:lnTo>
                  <a:lnTo>
                    <a:pt x="138" y="641"/>
                  </a:lnTo>
                  <a:lnTo>
                    <a:pt x="138" y="644"/>
                  </a:lnTo>
                  <a:lnTo>
                    <a:pt x="140" y="644"/>
                  </a:lnTo>
                  <a:lnTo>
                    <a:pt x="142" y="646"/>
                  </a:lnTo>
                  <a:lnTo>
                    <a:pt x="144" y="646"/>
                  </a:lnTo>
                  <a:lnTo>
                    <a:pt x="146" y="646"/>
                  </a:lnTo>
                  <a:lnTo>
                    <a:pt x="148" y="646"/>
                  </a:lnTo>
                  <a:lnTo>
                    <a:pt x="148" y="644"/>
                  </a:lnTo>
                  <a:lnTo>
                    <a:pt x="148" y="642"/>
                  </a:lnTo>
                  <a:lnTo>
                    <a:pt x="150" y="642"/>
                  </a:lnTo>
                  <a:lnTo>
                    <a:pt x="150" y="641"/>
                  </a:lnTo>
                  <a:lnTo>
                    <a:pt x="152" y="639"/>
                  </a:lnTo>
                  <a:lnTo>
                    <a:pt x="152" y="637"/>
                  </a:lnTo>
                  <a:lnTo>
                    <a:pt x="154" y="637"/>
                  </a:lnTo>
                  <a:lnTo>
                    <a:pt x="154" y="635"/>
                  </a:lnTo>
                  <a:lnTo>
                    <a:pt x="156" y="635"/>
                  </a:lnTo>
                  <a:lnTo>
                    <a:pt x="158" y="633"/>
                  </a:lnTo>
                  <a:lnTo>
                    <a:pt x="160" y="633"/>
                  </a:lnTo>
                  <a:lnTo>
                    <a:pt x="162" y="633"/>
                  </a:lnTo>
                  <a:lnTo>
                    <a:pt x="164" y="633"/>
                  </a:lnTo>
                  <a:lnTo>
                    <a:pt x="166" y="635"/>
                  </a:lnTo>
                  <a:lnTo>
                    <a:pt x="166" y="637"/>
                  </a:lnTo>
                  <a:lnTo>
                    <a:pt x="168" y="637"/>
                  </a:lnTo>
                  <a:lnTo>
                    <a:pt x="168" y="639"/>
                  </a:lnTo>
                  <a:lnTo>
                    <a:pt x="168" y="641"/>
                  </a:lnTo>
                  <a:lnTo>
                    <a:pt x="168" y="642"/>
                  </a:lnTo>
                  <a:lnTo>
                    <a:pt x="166" y="644"/>
                  </a:lnTo>
                  <a:lnTo>
                    <a:pt x="166" y="646"/>
                  </a:lnTo>
                  <a:lnTo>
                    <a:pt x="166" y="648"/>
                  </a:lnTo>
                  <a:lnTo>
                    <a:pt x="166" y="650"/>
                  </a:lnTo>
                  <a:lnTo>
                    <a:pt x="164" y="652"/>
                  </a:lnTo>
                  <a:lnTo>
                    <a:pt x="164" y="654"/>
                  </a:lnTo>
                  <a:lnTo>
                    <a:pt x="162" y="654"/>
                  </a:lnTo>
                  <a:lnTo>
                    <a:pt x="162" y="656"/>
                  </a:lnTo>
                  <a:lnTo>
                    <a:pt x="160" y="658"/>
                  </a:lnTo>
                  <a:lnTo>
                    <a:pt x="158" y="660"/>
                  </a:lnTo>
                  <a:lnTo>
                    <a:pt x="158" y="662"/>
                  </a:lnTo>
                  <a:lnTo>
                    <a:pt x="156" y="662"/>
                  </a:lnTo>
                  <a:lnTo>
                    <a:pt x="154" y="664"/>
                  </a:lnTo>
                  <a:lnTo>
                    <a:pt x="152" y="664"/>
                  </a:lnTo>
                  <a:lnTo>
                    <a:pt x="150" y="664"/>
                  </a:lnTo>
                  <a:lnTo>
                    <a:pt x="148" y="664"/>
                  </a:lnTo>
                  <a:lnTo>
                    <a:pt x="148" y="666"/>
                  </a:lnTo>
                  <a:lnTo>
                    <a:pt x="146" y="668"/>
                  </a:lnTo>
                  <a:lnTo>
                    <a:pt x="146" y="670"/>
                  </a:lnTo>
                  <a:lnTo>
                    <a:pt x="148" y="672"/>
                  </a:lnTo>
                  <a:lnTo>
                    <a:pt x="148" y="674"/>
                  </a:lnTo>
                  <a:lnTo>
                    <a:pt x="148" y="676"/>
                  </a:lnTo>
                  <a:lnTo>
                    <a:pt x="148" y="678"/>
                  </a:lnTo>
                  <a:lnTo>
                    <a:pt x="146" y="678"/>
                  </a:lnTo>
                  <a:lnTo>
                    <a:pt x="146" y="680"/>
                  </a:lnTo>
                  <a:lnTo>
                    <a:pt x="146" y="682"/>
                  </a:lnTo>
                  <a:lnTo>
                    <a:pt x="146" y="684"/>
                  </a:lnTo>
                  <a:lnTo>
                    <a:pt x="144" y="684"/>
                  </a:lnTo>
                  <a:lnTo>
                    <a:pt x="142" y="684"/>
                  </a:lnTo>
                  <a:lnTo>
                    <a:pt x="142" y="686"/>
                  </a:lnTo>
                  <a:lnTo>
                    <a:pt x="140" y="686"/>
                  </a:lnTo>
                  <a:lnTo>
                    <a:pt x="138" y="686"/>
                  </a:lnTo>
                  <a:lnTo>
                    <a:pt x="138" y="688"/>
                  </a:lnTo>
                  <a:lnTo>
                    <a:pt x="136" y="688"/>
                  </a:lnTo>
                  <a:lnTo>
                    <a:pt x="134" y="688"/>
                  </a:lnTo>
                  <a:lnTo>
                    <a:pt x="133" y="688"/>
                  </a:lnTo>
                  <a:lnTo>
                    <a:pt x="131" y="688"/>
                  </a:lnTo>
                  <a:lnTo>
                    <a:pt x="131" y="690"/>
                  </a:lnTo>
                  <a:lnTo>
                    <a:pt x="129" y="690"/>
                  </a:lnTo>
                  <a:lnTo>
                    <a:pt x="127" y="692"/>
                  </a:lnTo>
                  <a:lnTo>
                    <a:pt x="127" y="694"/>
                  </a:lnTo>
                  <a:lnTo>
                    <a:pt x="127" y="696"/>
                  </a:lnTo>
                  <a:lnTo>
                    <a:pt x="125" y="698"/>
                  </a:lnTo>
                  <a:lnTo>
                    <a:pt x="125" y="700"/>
                  </a:lnTo>
                  <a:lnTo>
                    <a:pt x="123" y="702"/>
                  </a:lnTo>
                  <a:lnTo>
                    <a:pt x="121" y="704"/>
                  </a:lnTo>
                  <a:lnTo>
                    <a:pt x="123" y="704"/>
                  </a:lnTo>
                  <a:lnTo>
                    <a:pt x="125" y="706"/>
                  </a:lnTo>
                  <a:lnTo>
                    <a:pt x="125" y="704"/>
                  </a:lnTo>
                  <a:lnTo>
                    <a:pt x="125" y="702"/>
                  </a:lnTo>
                  <a:lnTo>
                    <a:pt x="127" y="702"/>
                  </a:lnTo>
                  <a:lnTo>
                    <a:pt x="127" y="700"/>
                  </a:lnTo>
                  <a:lnTo>
                    <a:pt x="129" y="700"/>
                  </a:lnTo>
                  <a:lnTo>
                    <a:pt x="129" y="702"/>
                  </a:lnTo>
                  <a:lnTo>
                    <a:pt x="131" y="702"/>
                  </a:lnTo>
                  <a:lnTo>
                    <a:pt x="131" y="700"/>
                  </a:lnTo>
                  <a:lnTo>
                    <a:pt x="131" y="698"/>
                  </a:lnTo>
                  <a:lnTo>
                    <a:pt x="133" y="698"/>
                  </a:lnTo>
                  <a:lnTo>
                    <a:pt x="134" y="698"/>
                  </a:lnTo>
                  <a:lnTo>
                    <a:pt x="136" y="698"/>
                  </a:lnTo>
                  <a:lnTo>
                    <a:pt x="136" y="696"/>
                  </a:lnTo>
                  <a:lnTo>
                    <a:pt x="138" y="696"/>
                  </a:lnTo>
                  <a:lnTo>
                    <a:pt x="138" y="698"/>
                  </a:lnTo>
                  <a:lnTo>
                    <a:pt x="140" y="698"/>
                  </a:lnTo>
                  <a:lnTo>
                    <a:pt x="142" y="698"/>
                  </a:lnTo>
                  <a:lnTo>
                    <a:pt x="142" y="696"/>
                  </a:lnTo>
                  <a:lnTo>
                    <a:pt x="144" y="696"/>
                  </a:lnTo>
                  <a:lnTo>
                    <a:pt x="144" y="698"/>
                  </a:lnTo>
                  <a:lnTo>
                    <a:pt x="146" y="698"/>
                  </a:lnTo>
                  <a:lnTo>
                    <a:pt x="146" y="700"/>
                  </a:lnTo>
                  <a:lnTo>
                    <a:pt x="146" y="702"/>
                  </a:lnTo>
                  <a:lnTo>
                    <a:pt x="146" y="704"/>
                  </a:lnTo>
                  <a:lnTo>
                    <a:pt x="148" y="704"/>
                  </a:lnTo>
                  <a:lnTo>
                    <a:pt x="150" y="704"/>
                  </a:lnTo>
                  <a:lnTo>
                    <a:pt x="150" y="702"/>
                  </a:lnTo>
                  <a:lnTo>
                    <a:pt x="152" y="704"/>
                  </a:lnTo>
                  <a:lnTo>
                    <a:pt x="150" y="706"/>
                  </a:lnTo>
                  <a:lnTo>
                    <a:pt x="152" y="706"/>
                  </a:lnTo>
                  <a:lnTo>
                    <a:pt x="154" y="706"/>
                  </a:lnTo>
                  <a:lnTo>
                    <a:pt x="154" y="708"/>
                  </a:lnTo>
                  <a:lnTo>
                    <a:pt x="156" y="708"/>
                  </a:lnTo>
                  <a:lnTo>
                    <a:pt x="154" y="708"/>
                  </a:lnTo>
                  <a:lnTo>
                    <a:pt x="154" y="709"/>
                  </a:lnTo>
                  <a:lnTo>
                    <a:pt x="156" y="709"/>
                  </a:lnTo>
                  <a:lnTo>
                    <a:pt x="158" y="708"/>
                  </a:lnTo>
                  <a:lnTo>
                    <a:pt x="160" y="708"/>
                  </a:lnTo>
                  <a:lnTo>
                    <a:pt x="160" y="709"/>
                  </a:lnTo>
                  <a:lnTo>
                    <a:pt x="160" y="711"/>
                  </a:lnTo>
                  <a:lnTo>
                    <a:pt x="162" y="711"/>
                  </a:lnTo>
                  <a:lnTo>
                    <a:pt x="164" y="711"/>
                  </a:lnTo>
                  <a:lnTo>
                    <a:pt x="164" y="713"/>
                  </a:lnTo>
                  <a:lnTo>
                    <a:pt x="164" y="715"/>
                  </a:lnTo>
                  <a:lnTo>
                    <a:pt x="164" y="717"/>
                  </a:lnTo>
                  <a:lnTo>
                    <a:pt x="166" y="717"/>
                  </a:lnTo>
                  <a:lnTo>
                    <a:pt x="168" y="717"/>
                  </a:lnTo>
                  <a:lnTo>
                    <a:pt x="170" y="717"/>
                  </a:lnTo>
                  <a:lnTo>
                    <a:pt x="170" y="715"/>
                  </a:lnTo>
                  <a:lnTo>
                    <a:pt x="170" y="713"/>
                  </a:lnTo>
                  <a:lnTo>
                    <a:pt x="172" y="713"/>
                  </a:lnTo>
                  <a:lnTo>
                    <a:pt x="174" y="713"/>
                  </a:lnTo>
                  <a:lnTo>
                    <a:pt x="174" y="715"/>
                  </a:lnTo>
                  <a:lnTo>
                    <a:pt x="172" y="715"/>
                  </a:lnTo>
                  <a:lnTo>
                    <a:pt x="172" y="717"/>
                  </a:lnTo>
                  <a:lnTo>
                    <a:pt x="174" y="717"/>
                  </a:lnTo>
                  <a:lnTo>
                    <a:pt x="174" y="719"/>
                  </a:lnTo>
                  <a:lnTo>
                    <a:pt x="172" y="719"/>
                  </a:lnTo>
                  <a:lnTo>
                    <a:pt x="174" y="719"/>
                  </a:lnTo>
                  <a:lnTo>
                    <a:pt x="176" y="719"/>
                  </a:lnTo>
                  <a:lnTo>
                    <a:pt x="178" y="717"/>
                  </a:lnTo>
                  <a:lnTo>
                    <a:pt x="178" y="719"/>
                  </a:lnTo>
                  <a:lnTo>
                    <a:pt x="178" y="721"/>
                  </a:lnTo>
                  <a:lnTo>
                    <a:pt x="180" y="721"/>
                  </a:lnTo>
                  <a:lnTo>
                    <a:pt x="180" y="719"/>
                  </a:lnTo>
                  <a:lnTo>
                    <a:pt x="182" y="721"/>
                  </a:lnTo>
                  <a:lnTo>
                    <a:pt x="182" y="723"/>
                  </a:lnTo>
                  <a:lnTo>
                    <a:pt x="184" y="723"/>
                  </a:lnTo>
                  <a:lnTo>
                    <a:pt x="184" y="725"/>
                  </a:lnTo>
                  <a:lnTo>
                    <a:pt x="182" y="725"/>
                  </a:lnTo>
                  <a:lnTo>
                    <a:pt x="182" y="727"/>
                  </a:lnTo>
                  <a:lnTo>
                    <a:pt x="184" y="727"/>
                  </a:lnTo>
                  <a:lnTo>
                    <a:pt x="186" y="727"/>
                  </a:lnTo>
                  <a:lnTo>
                    <a:pt x="186" y="725"/>
                  </a:lnTo>
                  <a:lnTo>
                    <a:pt x="188" y="725"/>
                  </a:lnTo>
                  <a:lnTo>
                    <a:pt x="188" y="727"/>
                  </a:lnTo>
                  <a:lnTo>
                    <a:pt x="188" y="729"/>
                  </a:lnTo>
                  <a:lnTo>
                    <a:pt x="188" y="731"/>
                  </a:lnTo>
                  <a:lnTo>
                    <a:pt x="186" y="733"/>
                  </a:lnTo>
                  <a:lnTo>
                    <a:pt x="188" y="733"/>
                  </a:lnTo>
                  <a:lnTo>
                    <a:pt x="188" y="735"/>
                  </a:lnTo>
                  <a:lnTo>
                    <a:pt x="188" y="737"/>
                  </a:lnTo>
                  <a:lnTo>
                    <a:pt x="188" y="739"/>
                  </a:lnTo>
                  <a:lnTo>
                    <a:pt x="190" y="741"/>
                  </a:lnTo>
                  <a:lnTo>
                    <a:pt x="190" y="743"/>
                  </a:lnTo>
                  <a:lnTo>
                    <a:pt x="190" y="745"/>
                  </a:lnTo>
                  <a:lnTo>
                    <a:pt x="192" y="747"/>
                  </a:lnTo>
                  <a:lnTo>
                    <a:pt x="192" y="749"/>
                  </a:lnTo>
                  <a:lnTo>
                    <a:pt x="194" y="751"/>
                  </a:lnTo>
                  <a:lnTo>
                    <a:pt x="194" y="753"/>
                  </a:lnTo>
                  <a:lnTo>
                    <a:pt x="194" y="755"/>
                  </a:lnTo>
                  <a:lnTo>
                    <a:pt x="194" y="757"/>
                  </a:lnTo>
                  <a:lnTo>
                    <a:pt x="196" y="761"/>
                  </a:lnTo>
                  <a:lnTo>
                    <a:pt x="198" y="763"/>
                  </a:lnTo>
                  <a:lnTo>
                    <a:pt x="200" y="765"/>
                  </a:lnTo>
                  <a:lnTo>
                    <a:pt x="200" y="767"/>
                  </a:lnTo>
                  <a:lnTo>
                    <a:pt x="202" y="769"/>
                  </a:lnTo>
                  <a:lnTo>
                    <a:pt x="203" y="771"/>
                  </a:lnTo>
                  <a:lnTo>
                    <a:pt x="203" y="773"/>
                  </a:lnTo>
                  <a:lnTo>
                    <a:pt x="205" y="773"/>
                  </a:lnTo>
                  <a:lnTo>
                    <a:pt x="205" y="775"/>
                  </a:lnTo>
                  <a:lnTo>
                    <a:pt x="207" y="776"/>
                  </a:lnTo>
                  <a:lnTo>
                    <a:pt x="209" y="778"/>
                  </a:lnTo>
                  <a:lnTo>
                    <a:pt x="209" y="780"/>
                  </a:lnTo>
                  <a:lnTo>
                    <a:pt x="211" y="780"/>
                  </a:lnTo>
                  <a:lnTo>
                    <a:pt x="211" y="782"/>
                  </a:lnTo>
                  <a:lnTo>
                    <a:pt x="213" y="784"/>
                  </a:lnTo>
                  <a:lnTo>
                    <a:pt x="215" y="784"/>
                  </a:lnTo>
                  <a:lnTo>
                    <a:pt x="215" y="786"/>
                  </a:lnTo>
                  <a:lnTo>
                    <a:pt x="219" y="790"/>
                  </a:lnTo>
                  <a:lnTo>
                    <a:pt x="219" y="792"/>
                  </a:lnTo>
                  <a:lnTo>
                    <a:pt x="221" y="794"/>
                  </a:lnTo>
                  <a:lnTo>
                    <a:pt x="221" y="796"/>
                  </a:lnTo>
                  <a:lnTo>
                    <a:pt x="223" y="796"/>
                  </a:lnTo>
                  <a:lnTo>
                    <a:pt x="223" y="798"/>
                  </a:lnTo>
                  <a:lnTo>
                    <a:pt x="225" y="800"/>
                  </a:lnTo>
                  <a:lnTo>
                    <a:pt x="227" y="802"/>
                  </a:lnTo>
                  <a:lnTo>
                    <a:pt x="229" y="804"/>
                  </a:lnTo>
                  <a:lnTo>
                    <a:pt x="231" y="806"/>
                  </a:lnTo>
                  <a:lnTo>
                    <a:pt x="231" y="808"/>
                  </a:lnTo>
                  <a:lnTo>
                    <a:pt x="233" y="810"/>
                  </a:lnTo>
                  <a:lnTo>
                    <a:pt x="235" y="812"/>
                  </a:lnTo>
                  <a:lnTo>
                    <a:pt x="239" y="814"/>
                  </a:lnTo>
                  <a:lnTo>
                    <a:pt x="241" y="816"/>
                  </a:lnTo>
                  <a:lnTo>
                    <a:pt x="243" y="818"/>
                  </a:lnTo>
                  <a:lnTo>
                    <a:pt x="245" y="820"/>
                  </a:lnTo>
                  <a:lnTo>
                    <a:pt x="245" y="822"/>
                  </a:lnTo>
                  <a:lnTo>
                    <a:pt x="247" y="824"/>
                  </a:lnTo>
                  <a:lnTo>
                    <a:pt x="249" y="826"/>
                  </a:lnTo>
                  <a:lnTo>
                    <a:pt x="251" y="828"/>
                  </a:lnTo>
                  <a:lnTo>
                    <a:pt x="251" y="830"/>
                  </a:lnTo>
                  <a:lnTo>
                    <a:pt x="253" y="832"/>
                  </a:lnTo>
                  <a:lnTo>
                    <a:pt x="255" y="834"/>
                  </a:lnTo>
                  <a:lnTo>
                    <a:pt x="257" y="838"/>
                  </a:lnTo>
                  <a:lnTo>
                    <a:pt x="259" y="840"/>
                  </a:lnTo>
                  <a:lnTo>
                    <a:pt x="261" y="842"/>
                  </a:lnTo>
                  <a:lnTo>
                    <a:pt x="263" y="842"/>
                  </a:lnTo>
                  <a:lnTo>
                    <a:pt x="265" y="842"/>
                  </a:lnTo>
                  <a:lnTo>
                    <a:pt x="267" y="845"/>
                  </a:lnTo>
                  <a:lnTo>
                    <a:pt x="269" y="847"/>
                  </a:lnTo>
                  <a:lnTo>
                    <a:pt x="271" y="849"/>
                  </a:lnTo>
                  <a:lnTo>
                    <a:pt x="272" y="851"/>
                  </a:lnTo>
                  <a:lnTo>
                    <a:pt x="274" y="853"/>
                  </a:lnTo>
                  <a:lnTo>
                    <a:pt x="274" y="855"/>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0" name="Freeform 8">
              <a:extLst>
                <a:ext uri="{FF2B5EF4-FFF2-40B4-BE49-F238E27FC236}">
                  <a16:creationId xmlns:a16="http://schemas.microsoft.com/office/drawing/2014/main" xmlns="" id="{00000000-0008-0000-0900-00000E000000}"/>
                </a:ext>
              </a:extLst>
            </xdr:cNvPr>
            <xdr:cNvSpPr>
              <a:spLocks/>
            </xdr:cNvSpPr>
          </xdr:nvSpPr>
          <xdr:spPr bwMode="auto">
            <a:xfrm>
              <a:off x="4848225" y="3790950"/>
              <a:ext cx="1536700" cy="415925"/>
            </a:xfrm>
            <a:custGeom>
              <a:avLst/>
              <a:gdLst>
                <a:gd name="T0" fmla="*/ 865 w 968"/>
                <a:gd name="T1" fmla="*/ 32 h 262"/>
                <a:gd name="T2" fmla="*/ 885 w 968"/>
                <a:gd name="T3" fmla="*/ 61 h 262"/>
                <a:gd name="T4" fmla="*/ 903 w 968"/>
                <a:gd name="T5" fmla="*/ 77 h 262"/>
                <a:gd name="T6" fmla="*/ 913 w 968"/>
                <a:gd name="T7" fmla="*/ 89 h 262"/>
                <a:gd name="T8" fmla="*/ 920 w 968"/>
                <a:gd name="T9" fmla="*/ 97 h 262"/>
                <a:gd name="T10" fmla="*/ 922 w 968"/>
                <a:gd name="T11" fmla="*/ 119 h 262"/>
                <a:gd name="T12" fmla="*/ 930 w 968"/>
                <a:gd name="T13" fmla="*/ 146 h 262"/>
                <a:gd name="T14" fmla="*/ 954 w 968"/>
                <a:gd name="T15" fmla="*/ 178 h 262"/>
                <a:gd name="T16" fmla="*/ 964 w 968"/>
                <a:gd name="T17" fmla="*/ 197 h 262"/>
                <a:gd name="T18" fmla="*/ 960 w 968"/>
                <a:gd name="T19" fmla="*/ 217 h 262"/>
                <a:gd name="T20" fmla="*/ 946 w 968"/>
                <a:gd name="T21" fmla="*/ 233 h 262"/>
                <a:gd name="T22" fmla="*/ 924 w 968"/>
                <a:gd name="T23" fmla="*/ 235 h 262"/>
                <a:gd name="T24" fmla="*/ 913 w 968"/>
                <a:gd name="T25" fmla="*/ 253 h 262"/>
                <a:gd name="T26" fmla="*/ 907 w 968"/>
                <a:gd name="T27" fmla="*/ 253 h 262"/>
                <a:gd name="T28" fmla="*/ 893 w 968"/>
                <a:gd name="T29" fmla="*/ 223 h 262"/>
                <a:gd name="T30" fmla="*/ 881 w 968"/>
                <a:gd name="T31" fmla="*/ 197 h 262"/>
                <a:gd name="T32" fmla="*/ 869 w 968"/>
                <a:gd name="T33" fmla="*/ 174 h 262"/>
                <a:gd name="T34" fmla="*/ 861 w 968"/>
                <a:gd name="T35" fmla="*/ 148 h 262"/>
                <a:gd name="T36" fmla="*/ 863 w 968"/>
                <a:gd name="T37" fmla="*/ 124 h 262"/>
                <a:gd name="T38" fmla="*/ 836 w 968"/>
                <a:gd name="T39" fmla="*/ 115 h 262"/>
                <a:gd name="T40" fmla="*/ 806 w 968"/>
                <a:gd name="T41" fmla="*/ 101 h 262"/>
                <a:gd name="T42" fmla="*/ 788 w 968"/>
                <a:gd name="T43" fmla="*/ 75 h 262"/>
                <a:gd name="T44" fmla="*/ 784 w 968"/>
                <a:gd name="T45" fmla="*/ 50 h 262"/>
                <a:gd name="T46" fmla="*/ 773 w 968"/>
                <a:gd name="T47" fmla="*/ 28 h 262"/>
                <a:gd name="T48" fmla="*/ 765 w 968"/>
                <a:gd name="T49" fmla="*/ 6 h 262"/>
                <a:gd name="T50" fmla="*/ 743 w 968"/>
                <a:gd name="T51" fmla="*/ 10 h 262"/>
                <a:gd name="T52" fmla="*/ 721 w 968"/>
                <a:gd name="T53" fmla="*/ 20 h 262"/>
                <a:gd name="T54" fmla="*/ 698 w 968"/>
                <a:gd name="T55" fmla="*/ 18 h 262"/>
                <a:gd name="T56" fmla="*/ 682 w 968"/>
                <a:gd name="T57" fmla="*/ 36 h 262"/>
                <a:gd name="T58" fmla="*/ 664 w 968"/>
                <a:gd name="T59" fmla="*/ 50 h 262"/>
                <a:gd name="T60" fmla="*/ 637 w 968"/>
                <a:gd name="T61" fmla="*/ 50 h 262"/>
                <a:gd name="T62" fmla="*/ 621 w 968"/>
                <a:gd name="T63" fmla="*/ 52 h 262"/>
                <a:gd name="T64" fmla="*/ 625 w 968"/>
                <a:gd name="T65" fmla="*/ 65 h 262"/>
                <a:gd name="T66" fmla="*/ 613 w 968"/>
                <a:gd name="T67" fmla="*/ 85 h 262"/>
                <a:gd name="T68" fmla="*/ 599 w 968"/>
                <a:gd name="T69" fmla="*/ 105 h 262"/>
                <a:gd name="T70" fmla="*/ 583 w 968"/>
                <a:gd name="T71" fmla="*/ 123 h 262"/>
                <a:gd name="T72" fmla="*/ 570 w 968"/>
                <a:gd name="T73" fmla="*/ 142 h 262"/>
                <a:gd name="T74" fmla="*/ 550 w 968"/>
                <a:gd name="T75" fmla="*/ 174 h 262"/>
                <a:gd name="T76" fmla="*/ 518 w 968"/>
                <a:gd name="T77" fmla="*/ 184 h 262"/>
                <a:gd name="T78" fmla="*/ 516 w 968"/>
                <a:gd name="T79" fmla="*/ 215 h 262"/>
                <a:gd name="T80" fmla="*/ 481 w 968"/>
                <a:gd name="T81" fmla="*/ 213 h 262"/>
                <a:gd name="T82" fmla="*/ 451 w 968"/>
                <a:gd name="T83" fmla="*/ 209 h 262"/>
                <a:gd name="T84" fmla="*/ 424 w 968"/>
                <a:gd name="T85" fmla="*/ 213 h 262"/>
                <a:gd name="T86" fmla="*/ 406 w 968"/>
                <a:gd name="T87" fmla="*/ 199 h 262"/>
                <a:gd name="T88" fmla="*/ 372 w 968"/>
                <a:gd name="T89" fmla="*/ 193 h 262"/>
                <a:gd name="T90" fmla="*/ 339 w 968"/>
                <a:gd name="T91" fmla="*/ 190 h 262"/>
                <a:gd name="T92" fmla="*/ 305 w 968"/>
                <a:gd name="T93" fmla="*/ 197 h 262"/>
                <a:gd name="T94" fmla="*/ 284 w 968"/>
                <a:gd name="T95" fmla="*/ 186 h 262"/>
                <a:gd name="T96" fmla="*/ 256 w 968"/>
                <a:gd name="T97" fmla="*/ 178 h 262"/>
                <a:gd name="T98" fmla="*/ 234 w 968"/>
                <a:gd name="T99" fmla="*/ 154 h 262"/>
                <a:gd name="T100" fmla="*/ 207 w 968"/>
                <a:gd name="T101" fmla="*/ 136 h 262"/>
                <a:gd name="T102" fmla="*/ 181 w 968"/>
                <a:gd name="T103" fmla="*/ 128 h 262"/>
                <a:gd name="T104" fmla="*/ 159 w 968"/>
                <a:gd name="T105" fmla="*/ 128 h 262"/>
                <a:gd name="T106" fmla="*/ 136 w 968"/>
                <a:gd name="T107" fmla="*/ 134 h 262"/>
                <a:gd name="T108" fmla="*/ 120 w 968"/>
                <a:gd name="T109" fmla="*/ 124 h 262"/>
                <a:gd name="T110" fmla="*/ 90 w 968"/>
                <a:gd name="T111" fmla="*/ 113 h 262"/>
                <a:gd name="T112" fmla="*/ 69 w 968"/>
                <a:gd name="T113" fmla="*/ 97 h 262"/>
                <a:gd name="T114" fmla="*/ 39 w 968"/>
                <a:gd name="T115" fmla="*/ 77 h 262"/>
                <a:gd name="T116" fmla="*/ 27 w 968"/>
                <a:gd name="T117" fmla="*/ 73 h 262"/>
                <a:gd name="T118" fmla="*/ 4 w 968"/>
                <a:gd name="T119" fmla="*/ 59 h 2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968" h="262">
                  <a:moveTo>
                    <a:pt x="849" y="0"/>
                  </a:moveTo>
                  <a:lnTo>
                    <a:pt x="851" y="2"/>
                  </a:lnTo>
                  <a:lnTo>
                    <a:pt x="853" y="4"/>
                  </a:lnTo>
                  <a:lnTo>
                    <a:pt x="855" y="6"/>
                  </a:lnTo>
                  <a:lnTo>
                    <a:pt x="855" y="8"/>
                  </a:lnTo>
                  <a:lnTo>
                    <a:pt x="857" y="8"/>
                  </a:lnTo>
                  <a:lnTo>
                    <a:pt x="857" y="10"/>
                  </a:lnTo>
                  <a:lnTo>
                    <a:pt x="857" y="12"/>
                  </a:lnTo>
                  <a:lnTo>
                    <a:pt x="857" y="14"/>
                  </a:lnTo>
                  <a:lnTo>
                    <a:pt x="857" y="16"/>
                  </a:lnTo>
                  <a:lnTo>
                    <a:pt x="859" y="18"/>
                  </a:lnTo>
                  <a:lnTo>
                    <a:pt x="859" y="20"/>
                  </a:lnTo>
                  <a:lnTo>
                    <a:pt x="861" y="22"/>
                  </a:lnTo>
                  <a:lnTo>
                    <a:pt x="861" y="24"/>
                  </a:lnTo>
                  <a:lnTo>
                    <a:pt x="863" y="26"/>
                  </a:lnTo>
                  <a:lnTo>
                    <a:pt x="863" y="28"/>
                  </a:lnTo>
                  <a:lnTo>
                    <a:pt x="865" y="32"/>
                  </a:lnTo>
                  <a:lnTo>
                    <a:pt x="865" y="34"/>
                  </a:lnTo>
                  <a:lnTo>
                    <a:pt x="867" y="34"/>
                  </a:lnTo>
                  <a:lnTo>
                    <a:pt x="867" y="36"/>
                  </a:lnTo>
                  <a:lnTo>
                    <a:pt x="869" y="38"/>
                  </a:lnTo>
                  <a:lnTo>
                    <a:pt x="871" y="40"/>
                  </a:lnTo>
                  <a:lnTo>
                    <a:pt x="871" y="42"/>
                  </a:lnTo>
                  <a:lnTo>
                    <a:pt x="873" y="44"/>
                  </a:lnTo>
                  <a:lnTo>
                    <a:pt x="875" y="46"/>
                  </a:lnTo>
                  <a:lnTo>
                    <a:pt x="875" y="48"/>
                  </a:lnTo>
                  <a:lnTo>
                    <a:pt x="875" y="50"/>
                  </a:lnTo>
                  <a:lnTo>
                    <a:pt x="877" y="52"/>
                  </a:lnTo>
                  <a:lnTo>
                    <a:pt x="879" y="54"/>
                  </a:lnTo>
                  <a:lnTo>
                    <a:pt x="879" y="55"/>
                  </a:lnTo>
                  <a:lnTo>
                    <a:pt x="881" y="57"/>
                  </a:lnTo>
                  <a:lnTo>
                    <a:pt x="883" y="57"/>
                  </a:lnTo>
                  <a:lnTo>
                    <a:pt x="883" y="59"/>
                  </a:lnTo>
                  <a:lnTo>
                    <a:pt x="885" y="61"/>
                  </a:lnTo>
                  <a:lnTo>
                    <a:pt x="885" y="63"/>
                  </a:lnTo>
                  <a:lnTo>
                    <a:pt x="887" y="65"/>
                  </a:lnTo>
                  <a:lnTo>
                    <a:pt x="889" y="67"/>
                  </a:lnTo>
                  <a:lnTo>
                    <a:pt x="891" y="69"/>
                  </a:lnTo>
                  <a:lnTo>
                    <a:pt x="891" y="71"/>
                  </a:lnTo>
                  <a:lnTo>
                    <a:pt x="893" y="71"/>
                  </a:lnTo>
                  <a:lnTo>
                    <a:pt x="895" y="71"/>
                  </a:lnTo>
                  <a:lnTo>
                    <a:pt x="895" y="73"/>
                  </a:lnTo>
                  <a:lnTo>
                    <a:pt x="893" y="77"/>
                  </a:lnTo>
                  <a:lnTo>
                    <a:pt x="893" y="79"/>
                  </a:lnTo>
                  <a:lnTo>
                    <a:pt x="895" y="79"/>
                  </a:lnTo>
                  <a:lnTo>
                    <a:pt x="897" y="77"/>
                  </a:lnTo>
                  <a:lnTo>
                    <a:pt x="899" y="75"/>
                  </a:lnTo>
                  <a:lnTo>
                    <a:pt x="901" y="75"/>
                  </a:lnTo>
                  <a:lnTo>
                    <a:pt x="903" y="77"/>
                  </a:lnTo>
                  <a:lnTo>
                    <a:pt x="903" y="79"/>
                  </a:lnTo>
                  <a:lnTo>
                    <a:pt x="903" y="77"/>
                  </a:lnTo>
                  <a:lnTo>
                    <a:pt x="903" y="79"/>
                  </a:lnTo>
                  <a:lnTo>
                    <a:pt x="905" y="79"/>
                  </a:lnTo>
                  <a:lnTo>
                    <a:pt x="905" y="77"/>
                  </a:lnTo>
                  <a:lnTo>
                    <a:pt x="907" y="77"/>
                  </a:lnTo>
                  <a:lnTo>
                    <a:pt x="909" y="79"/>
                  </a:lnTo>
                  <a:lnTo>
                    <a:pt x="911" y="79"/>
                  </a:lnTo>
                  <a:lnTo>
                    <a:pt x="911" y="81"/>
                  </a:lnTo>
                  <a:lnTo>
                    <a:pt x="909" y="83"/>
                  </a:lnTo>
                  <a:lnTo>
                    <a:pt x="911" y="83"/>
                  </a:lnTo>
                  <a:lnTo>
                    <a:pt x="913" y="83"/>
                  </a:lnTo>
                  <a:lnTo>
                    <a:pt x="915" y="83"/>
                  </a:lnTo>
                  <a:lnTo>
                    <a:pt x="916" y="83"/>
                  </a:lnTo>
                  <a:lnTo>
                    <a:pt x="915" y="83"/>
                  </a:lnTo>
                  <a:lnTo>
                    <a:pt x="915" y="85"/>
                  </a:lnTo>
                  <a:lnTo>
                    <a:pt x="913" y="85"/>
                  </a:lnTo>
                  <a:lnTo>
                    <a:pt x="913" y="87"/>
                  </a:lnTo>
                  <a:lnTo>
                    <a:pt x="913" y="89"/>
                  </a:lnTo>
                  <a:lnTo>
                    <a:pt x="915" y="89"/>
                  </a:lnTo>
                  <a:lnTo>
                    <a:pt x="913" y="89"/>
                  </a:lnTo>
                  <a:lnTo>
                    <a:pt x="913" y="91"/>
                  </a:lnTo>
                  <a:lnTo>
                    <a:pt x="913" y="93"/>
                  </a:lnTo>
                  <a:lnTo>
                    <a:pt x="913" y="95"/>
                  </a:lnTo>
                  <a:lnTo>
                    <a:pt x="915" y="95"/>
                  </a:lnTo>
                  <a:lnTo>
                    <a:pt x="916" y="95"/>
                  </a:lnTo>
                  <a:lnTo>
                    <a:pt x="916" y="93"/>
                  </a:lnTo>
                  <a:lnTo>
                    <a:pt x="916" y="91"/>
                  </a:lnTo>
                  <a:lnTo>
                    <a:pt x="918" y="91"/>
                  </a:lnTo>
                  <a:lnTo>
                    <a:pt x="918" y="93"/>
                  </a:lnTo>
                  <a:lnTo>
                    <a:pt x="920" y="93"/>
                  </a:lnTo>
                  <a:lnTo>
                    <a:pt x="918" y="93"/>
                  </a:lnTo>
                  <a:lnTo>
                    <a:pt x="918" y="95"/>
                  </a:lnTo>
                  <a:lnTo>
                    <a:pt x="920" y="95"/>
                  </a:lnTo>
                  <a:lnTo>
                    <a:pt x="918" y="97"/>
                  </a:lnTo>
                  <a:lnTo>
                    <a:pt x="920" y="97"/>
                  </a:lnTo>
                  <a:lnTo>
                    <a:pt x="920" y="99"/>
                  </a:lnTo>
                  <a:lnTo>
                    <a:pt x="920" y="101"/>
                  </a:lnTo>
                  <a:lnTo>
                    <a:pt x="920" y="103"/>
                  </a:lnTo>
                  <a:lnTo>
                    <a:pt x="922" y="103"/>
                  </a:lnTo>
                  <a:lnTo>
                    <a:pt x="922" y="101"/>
                  </a:lnTo>
                  <a:lnTo>
                    <a:pt x="922" y="103"/>
                  </a:lnTo>
                  <a:lnTo>
                    <a:pt x="924" y="103"/>
                  </a:lnTo>
                  <a:lnTo>
                    <a:pt x="924" y="105"/>
                  </a:lnTo>
                  <a:lnTo>
                    <a:pt x="924" y="107"/>
                  </a:lnTo>
                  <a:lnTo>
                    <a:pt x="922" y="107"/>
                  </a:lnTo>
                  <a:lnTo>
                    <a:pt x="922" y="109"/>
                  </a:lnTo>
                  <a:lnTo>
                    <a:pt x="922" y="111"/>
                  </a:lnTo>
                  <a:lnTo>
                    <a:pt x="924" y="113"/>
                  </a:lnTo>
                  <a:lnTo>
                    <a:pt x="924" y="115"/>
                  </a:lnTo>
                  <a:lnTo>
                    <a:pt x="924" y="117"/>
                  </a:lnTo>
                  <a:lnTo>
                    <a:pt x="924" y="119"/>
                  </a:lnTo>
                  <a:lnTo>
                    <a:pt x="922" y="119"/>
                  </a:lnTo>
                  <a:lnTo>
                    <a:pt x="922" y="121"/>
                  </a:lnTo>
                  <a:lnTo>
                    <a:pt x="922" y="123"/>
                  </a:lnTo>
                  <a:lnTo>
                    <a:pt x="924" y="123"/>
                  </a:lnTo>
                  <a:lnTo>
                    <a:pt x="924" y="124"/>
                  </a:lnTo>
                  <a:lnTo>
                    <a:pt x="924" y="126"/>
                  </a:lnTo>
                  <a:lnTo>
                    <a:pt x="924" y="128"/>
                  </a:lnTo>
                  <a:lnTo>
                    <a:pt x="924" y="132"/>
                  </a:lnTo>
                  <a:lnTo>
                    <a:pt x="926" y="132"/>
                  </a:lnTo>
                  <a:lnTo>
                    <a:pt x="924" y="134"/>
                  </a:lnTo>
                  <a:lnTo>
                    <a:pt x="924" y="136"/>
                  </a:lnTo>
                  <a:lnTo>
                    <a:pt x="926" y="136"/>
                  </a:lnTo>
                  <a:lnTo>
                    <a:pt x="926" y="138"/>
                  </a:lnTo>
                  <a:lnTo>
                    <a:pt x="928" y="140"/>
                  </a:lnTo>
                  <a:lnTo>
                    <a:pt x="928" y="142"/>
                  </a:lnTo>
                  <a:lnTo>
                    <a:pt x="930" y="142"/>
                  </a:lnTo>
                  <a:lnTo>
                    <a:pt x="928" y="142"/>
                  </a:lnTo>
                  <a:lnTo>
                    <a:pt x="930" y="146"/>
                  </a:lnTo>
                  <a:lnTo>
                    <a:pt x="932" y="150"/>
                  </a:lnTo>
                  <a:lnTo>
                    <a:pt x="934" y="152"/>
                  </a:lnTo>
                  <a:lnTo>
                    <a:pt x="934" y="154"/>
                  </a:lnTo>
                  <a:lnTo>
                    <a:pt x="936" y="156"/>
                  </a:lnTo>
                  <a:lnTo>
                    <a:pt x="936" y="158"/>
                  </a:lnTo>
                  <a:lnTo>
                    <a:pt x="938" y="158"/>
                  </a:lnTo>
                  <a:lnTo>
                    <a:pt x="940" y="162"/>
                  </a:lnTo>
                  <a:lnTo>
                    <a:pt x="944" y="164"/>
                  </a:lnTo>
                  <a:lnTo>
                    <a:pt x="944" y="166"/>
                  </a:lnTo>
                  <a:lnTo>
                    <a:pt x="946" y="168"/>
                  </a:lnTo>
                  <a:lnTo>
                    <a:pt x="948" y="170"/>
                  </a:lnTo>
                  <a:lnTo>
                    <a:pt x="948" y="174"/>
                  </a:lnTo>
                  <a:lnTo>
                    <a:pt x="950" y="174"/>
                  </a:lnTo>
                  <a:lnTo>
                    <a:pt x="950" y="176"/>
                  </a:lnTo>
                  <a:lnTo>
                    <a:pt x="950" y="178"/>
                  </a:lnTo>
                  <a:lnTo>
                    <a:pt x="952" y="178"/>
                  </a:lnTo>
                  <a:lnTo>
                    <a:pt x="954" y="178"/>
                  </a:lnTo>
                  <a:lnTo>
                    <a:pt x="956" y="178"/>
                  </a:lnTo>
                  <a:lnTo>
                    <a:pt x="956" y="180"/>
                  </a:lnTo>
                  <a:lnTo>
                    <a:pt x="956" y="182"/>
                  </a:lnTo>
                  <a:lnTo>
                    <a:pt x="956" y="184"/>
                  </a:lnTo>
                  <a:lnTo>
                    <a:pt x="956" y="186"/>
                  </a:lnTo>
                  <a:lnTo>
                    <a:pt x="958" y="186"/>
                  </a:lnTo>
                  <a:lnTo>
                    <a:pt x="960" y="186"/>
                  </a:lnTo>
                  <a:lnTo>
                    <a:pt x="962" y="186"/>
                  </a:lnTo>
                  <a:lnTo>
                    <a:pt x="962" y="188"/>
                  </a:lnTo>
                  <a:lnTo>
                    <a:pt x="962" y="190"/>
                  </a:lnTo>
                  <a:lnTo>
                    <a:pt x="960" y="190"/>
                  </a:lnTo>
                  <a:lnTo>
                    <a:pt x="960" y="191"/>
                  </a:lnTo>
                  <a:lnTo>
                    <a:pt x="962" y="191"/>
                  </a:lnTo>
                  <a:lnTo>
                    <a:pt x="962" y="193"/>
                  </a:lnTo>
                  <a:lnTo>
                    <a:pt x="962" y="195"/>
                  </a:lnTo>
                  <a:lnTo>
                    <a:pt x="964" y="195"/>
                  </a:lnTo>
                  <a:lnTo>
                    <a:pt x="964" y="197"/>
                  </a:lnTo>
                  <a:lnTo>
                    <a:pt x="964" y="199"/>
                  </a:lnTo>
                  <a:lnTo>
                    <a:pt x="964" y="201"/>
                  </a:lnTo>
                  <a:lnTo>
                    <a:pt x="964" y="203"/>
                  </a:lnTo>
                  <a:lnTo>
                    <a:pt x="966" y="203"/>
                  </a:lnTo>
                  <a:lnTo>
                    <a:pt x="964" y="205"/>
                  </a:lnTo>
                  <a:lnTo>
                    <a:pt x="966" y="205"/>
                  </a:lnTo>
                  <a:lnTo>
                    <a:pt x="968" y="205"/>
                  </a:lnTo>
                  <a:lnTo>
                    <a:pt x="968" y="207"/>
                  </a:lnTo>
                  <a:lnTo>
                    <a:pt x="968" y="209"/>
                  </a:lnTo>
                  <a:lnTo>
                    <a:pt x="968" y="211"/>
                  </a:lnTo>
                  <a:lnTo>
                    <a:pt x="968" y="213"/>
                  </a:lnTo>
                  <a:lnTo>
                    <a:pt x="966" y="213"/>
                  </a:lnTo>
                  <a:lnTo>
                    <a:pt x="964" y="213"/>
                  </a:lnTo>
                  <a:lnTo>
                    <a:pt x="964" y="215"/>
                  </a:lnTo>
                  <a:lnTo>
                    <a:pt x="962" y="215"/>
                  </a:lnTo>
                  <a:lnTo>
                    <a:pt x="962" y="217"/>
                  </a:lnTo>
                  <a:lnTo>
                    <a:pt x="960" y="217"/>
                  </a:lnTo>
                  <a:lnTo>
                    <a:pt x="958" y="217"/>
                  </a:lnTo>
                  <a:lnTo>
                    <a:pt x="956" y="217"/>
                  </a:lnTo>
                  <a:lnTo>
                    <a:pt x="954" y="217"/>
                  </a:lnTo>
                  <a:lnTo>
                    <a:pt x="954" y="215"/>
                  </a:lnTo>
                  <a:lnTo>
                    <a:pt x="952" y="215"/>
                  </a:lnTo>
                  <a:lnTo>
                    <a:pt x="950" y="215"/>
                  </a:lnTo>
                  <a:lnTo>
                    <a:pt x="950" y="217"/>
                  </a:lnTo>
                  <a:lnTo>
                    <a:pt x="948" y="217"/>
                  </a:lnTo>
                  <a:lnTo>
                    <a:pt x="948" y="219"/>
                  </a:lnTo>
                  <a:lnTo>
                    <a:pt x="948" y="221"/>
                  </a:lnTo>
                  <a:lnTo>
                    <a:pt x="946" y="221"/>
                  </a:lnTo>
                  <a:lnTo>
                    <a:pt x="946" y="223"/>
                  </a:lnTo>
                  <a:lnTo>
                    <a:pt x="946" y="225"/>
                  </a:lnTo>
                  <a:lnTo>
                    <a:pt x="946" y="227"/>
                  </a:lnTo>
                  <a:lnTo>
                    <a:pt x="946" y="229"/>
                  </a:lnTo>
                  <a:lnTo>
                    <a:pt x="946" y="231"/>
                  </a:lnTo>
                  <a:lnTo>
                    <a:pt x="946" y="233"/>
                  </a:lnTo>
                  <a:lnTo>
                    <a:pt x="946" y="235"/>
                  </a:lnTo>
                  <a:lnTo>
                    <a:pt x="944" y="235"/>
                  </a:lnTo>
                  <a:lnTo>
                    <a:pt x="944" y="237"/>
                  </a:lnTo>
                  <a:lnTo>
                    <a:pt x="942" y="237"/>
                  </a:lnTo>
                  <a:lnTo>
                    <a:pt x="942" y="239"/>
                  </a:lnTo>
                  <a:lnTo>
                    <a:pt x="940" y="239"/>
                  </a:lnTo>
                  <a:lnTo>
                    <a:pt x="938" y="239"/>
                  </a:lnTo>
                  <a:lnTo>
                    <a:pt x="936" y="239"/>
                  </a:lnTo>
                  <a:lnTo>
                    <a:pt x="934" y="239"/>
                  </a:lnTo>
                  <a:lnTo>
                    <a:pt x="932" y="239"/>
                  </a:lnTo>
                  <a:lnTo>
                    <a:pt x="932" y="237"/>
                  </a:lnTo>
                  <a:lnTo>
                    <a:pt x="930" y="239"/>
                  </a:lnTo>
                  <a:lnTo>
                    <a:pt x="930" y="237"/>
                  </a:lnTo>
                  <a:lnTo>
                    <a:pt x="928" y="237"/>
                  </a:lnTo>
                  <a:lnTo>
                    <a:pt x="926" y="237"/>
                  </a:lnTo>
                  <a:lnTo>
                    <a:pt x="926" y="235"/>
                  </a:lnTo>
                  <a:lnTo>
                    <a:pt x="924" y="235"/>
                  </a:lnTo>
                  <a:lnTo>
                    <a:pt x="922" y="235"/>
                  </a:lnTo>
                  <a:lnTo>
                    <a:pt x="922" y="233"/>
                  </a:lnTo>
                  <a:lnTo>
                    <a:pt x="920" y="233"/>
                  </a:lnTo>
                  <a:lnTo>
                    <a:pt x="918" y="233"/>
                  </a:lnTo>
                  <a:lnTo>
                    <a:pt x="918" y="235"/>
                  </a:lnTo>
                  <a:lnTo>
                    <a:pt x="916" y="235"/>
                  </a:lnTo>
                  <a:lnTo>
                    <a:pt x="915" y="235"/>
                  </a:lnTo>
                  <a:lnTo>
                    <a:pt x="915" y="237"/>
                  </a:lnTo>
                  <a:lnTo>
                    <a:pt x="915" y="239"/>
                  </a:lnTo>
                  <a:lnTo>
                    <a:pt x="915" y="241"/>
                  </a:lnTo>
                  <a:lnTo>
                    <a:pt x="915" y="243"/>
                  </a:lnTo>
                  <a:lnTo>
                    <a:pt x="913" y="243"/>
                  </a:lnTo>
                  <a:lnTo>
                    <a:pt x="913" y="245"/>
                  </a:lnTo>
                  <a:lnTo>
                    <a:pt x="913" y="247"/>
                  </a:lnTo>
                  <a:lnTo>
                    <a:pt x="913" y="249"/>
                  </a:lnTo>
                  <a:lnTo>
                    <a:pt x="913" y="251"/>
                  </a:lnTo>
                  <a:lnTo>
                    <a:pt x="913" y="253"/>
                  </a:lnTo>
                  <a:lnTo>
                    <a:pt x="915" y="253"/>
                  </a:lnTo>
                  <a:lnTo>
                    <a:pt x="915" y="255"/>
                  </a:lnTo>
                  <a:lnTo>
                    <a:pt x="916" y="255"/>
                  </a:lnTo>
                  <a:lnTo>
                    <a:pt x="916" y="257"/>
                  </a:lnTo>
                  <a:lnTo>
                    <a:pt x="918" y="257"/>
                  </a:lnTo>
                  <a:lnTo>
                    <a:pt x="918" y="258"/>
                  </a:lnTo>
                  <a:lnTo>
                    <a:pt x="918" y="260"/>
                  </a:lnTo>
                  <a:lnTo>
                    <a:pt x="916" y="260"/>
                  </a:lnTo>
                  <a:lnTo>
                    <a:pt x="916" y="262"/>
                  </a:lnTo>
                  <a:lnTo>
                    <a:pt x="915" y="262"/>
                  </a:lnTo>
                  <a:lnTo>
                    <a:pt x="915" y="260"/>
                  </a:lnTo>
                  <a:lnTo>
                    <a:pt x="913" y="260"/>
                  </a:lnTo>
                  <a:lnTo>
                    <a:pt x="911" y="258"/>
                  </a:lnTo>
                  <a:lnTo>
                    <a:pt x="909" y="257"/>
                  </a:lnTo>
                  <a:lnTo>
                    <a:pt x="907" y="257"/>
                  </a:lnTo>
                  <a:lnTo>
                    <a:pt x="907" y="255"/>
                  </a:lnTo>
                  <a:lnTo>
                    <a:pt x="907" y="253"/>
                  </a:lnTo>
                  <a:lnTo>
                    <a:pt x="905" y="253"/>
                  </a:lnTo>
                  <a:lnTo>
                    <a:pt x="905" y="251"/>
                  </a:lnTo>
                  <a:lnTo>
                    <a:pt x="905" y="249"/>
                  </a:lnTo>
                  <a:lnTo>
                    <a:pt x="903" y="249"/>
                  </a:lnTo>
                  <a:lnTo>
                    <a:pt x="903" y="247"/>
                  </a:lnTo>
                  <a:lnTo>
                    <a:pt x="903" y="245"/>
                  </a:lnTo>
                  <a:lnTo>
                    <a:pt x="901" y="245"/>
                  </a:lnTo>
                  <a:lnTo>
                    <a:pt x="901" y="243"/>
                  </a:lnTo>
                  <a:lnTo>
                    <a:pt x="901" y="241"/>
                  </a:lnTo>
                  <a:lnTo>
                    <a:pt x="899" y="239"/>
                  </a:lnTo>
                  <a:lnTo>
                    <a:pt x="899" y="237"/>
                  </a:lnTo>
                  <a:lnTo>
                    <a:pt x="899" y="235"/>
                  </a:lnTo>
                  <a:lnTo>
                    <a:pt x="897" y="233"/>
                  </a:lnTo>
                  <a:lnTo>
                    <a:pt x="897" y="231"/>
                  </a:lnTo>
                  <a:lnTo>
                    <a:pt x="895" y="229"/>
                  </a:lnTo>
                  <a:lnTo>
                    <a:pt x="895" y="225"/>
                  </a:lnTo>
                  <a:lnTo>
                    <a:pt x="893" y="223"/>
                  </a:lnTo>
                  <a:lnTo>
                    <a:pt x="893" y="221"/>
                  </a:lnTo>
                  <a:lnTo>
                    <a:pt x="893" y="219"/>
                  </a:lnTo>
                  <a:lnTo>
                    <a:pt x="891" y="217"/>
                  </a:lnTo>
                  <a:lnTo>
                    <a:pt x="891" y="215"/>
                  </a:lnTo>
                  <a:lnTo>
                    <a:pt x="889" y="213"/>
                  </a:lnTo>
                  <a:lnTo>
                    <a:pt x="889" y="211"/>
                  </a:lnTo>
                  <a:lnTo>
                    <a:pt x="887" y="211"/>
                  </a:lnTo>
                  <a:lnTo>
                    <a:pt x="887" y="209"/>
                  </a:lnTo>
                  <a:lnTo>
                    <a:pt x="885" y="209"/>
                  </a:lnTo>
                  <a:lnTo>
                    <a:pt x="885" y="207"/>
                  </a:lnTo>
                  <a:lnTo>
                    <a:pt x="883" y="207"/>
                  </a:lnTo>
                  <a:lnTo>
                    <a:pt x="883" y="205"/>
                  </a:lnTo>
                  <a:lnTo>
                    <a:pt x="883" y="203"/>
                  </a:lnTo>
                  <a:lnTo>
                    <a:pt x="883" y="201"/>
                  </a:lnTo>
                  <a:lnTo>
                    <a:pt x="881" y="201"/>
                  </a:lnTo>
                  <a:lnTo>
                    <a:pt x="881" y="199"/>
                  </a:lnTo>
                  <a:lnTo>
                    <a:pt x="881" y="197"/>
                  </a:lnTo>
                  <a:lnTo>
                    <a:pt x="881" y="195"/>
                  </a:lnTo>
                  <a:lnTo>
                    <a:pt x="879" y="195"/>
                  </a:lnTo>
                  <a:lnTo>
                    <a:pt x="879" y="193"/>
                  </a:lnTo>
                  <a:lnTo>
                    <a:pt x="879" y="191"/>
                  </a:lnTo>
                  <a:lnTo>
                    <a:pt x="879" y="190"/>
                  </a:lnTo>
                  <a:lnTo>
                    <a:pt x="879" y="188"/>
                  </a:lnTo>
                  <a:lnTo>
                    <a:pt x="877" y="188"/>
                  </a:lnTo>
                  <a:lnTo>
                    <a:pt x="877" y="186"/>
                  </a:lnTo>
                  <a:lnTo>
                    <a:pt x="875" y="184"/>
                  </a:lnTo>
                  <a:lnTo>
                    <a:pt x="875" y="182"/>
                  </a:lnTo>
                  <a:lnTo>
                    <a:pt x="873" y="182"/>
                  </a:lnTo>
                  <a:lnTo>
                    <a:pt x="873" y="180"/>
                  </a:lnTo>
                  <a:lnTo>
                    <a:pt x="871" y="180"/>
                  </a:lnTo>
                  <a:lnTo>
                    <a:pt x="871" y="178"/>
                  </a:lnTo>
                  <a:lnTo>
                    <a:pt x="871" y="176"/>
                  </a:lnTo>
                  <a:lnTo>
                    <a:pt x="869" y="176"/>
                  </a:lnTo>
                  <a:lnTo>
                    <a:pt x="869" y="174"/>
                  </a:lnTo>
                  <a:lnTo>
                    <a:pt x="867" y="174"/>
                  </a:lnTo>
                  <a:lnTo>
                    <a:pt x="867" y="172"/>
                  </a:lnTo>
                  <a:lnTo>
                    <a:pt x="865" y="172"/>
                  </a:lnTo>
                  <a:lnTo>
                    <a:pt x="865" y="170"/>
                  </a:lnTo>
                  <a:lnTo>
                    <a:pt x="863" y="168"/>
                  </a:lnTo>
                  <a:lnTo>
                    <a:pt x="863" y="166"/>
                  </a:lnTo>
                  <a:lnTo>
                    <a:pt x="861" y="166"/>
                  </a:lnTo>
                  <a:lnTo>
                    <a:pt x="861" y="164"/>
                  </a:lnTo>
                  <a:lnTo>
                    <a:pt x="859" y="162"/>
                  </a:lnTo>
                  <a:lnTo>
                    <a:pt x="859" y="160"/>
                  </a:lnTo>
                  <a:lnTo>
                    <a:pt x="859" y="158"/>
                  </a:lnTo>
                  <a:lnTo>
                    <a:pt x="859" y="156"/>
                  </a:lnTo>
                  <a:lnTo>
                    <a:pt x="859" y="154"/>
                  </a:lnTo>
                  <a:lnTo>
                    <a:pt x="859" y="152"/>
                  </a:lnTo>
                  <a:lnTo>
                    <a:pt x="861" y="152"/>
                  </a:lnTo>
                  <a:lnTo>
                    <a:pt x="861" y="150"/>
                  </a:lnTo>
                  <a:lnTo>
                    <a:pt x="861" y="148"/>
                  </a:lnTo>
                  <a:lnTo>
                    <a:pt x="861" y="146"/>
                  </a:lnTo>
                  <a:lnTo>
                    <a:pt x="863" y="146"/>
                  </a:lnTo>
                  <a:lnTo>
                    <a:pt x="863" y="144"/>
                  </a:lnTo>
                  <a:lnTo>
                    <a:pt x="863" y="142"/>
                  </a:lnTo>
                  <a:lnTo>
                    <a:pt x="863" y="140"/>
                  </a:lnTo>
                  <a:lnTo>
                    <a:pt x="865" y="140"/>
                  </a:lnTo>
                  <a:lnTo>
                    <a:pt x="865" y="138"/>
                  </a:lnTo>
                  <a:lnTo>
                    <a:pt x="865" y="136"/>
                  </a:lnTo>
                  <a:lnTo>
                    <a:pt x="865" y="134"/>
                  </a:lnTo>
                  <a:lnTo>
                    <a:pt x="867" y="132"/>
                  </a:lnTo>
                  <a:lnTo>
                    <a:pt x="869" y="130"/>
                  </a:lnTo>
                  <a:lnTo>
                    <a:pt x="869" y="128"/>
                  </a:lnTo>
                  <a:lnTo>
                    <a:pt x="869" y="126"/>
                  </a:lnTo>
                  <a:lnTo>
                    <a:pt x="867" y="126"/>
                  </a:lnTo>
                  <a:lnTo>
                    <a:pt x="865" y="126"/>
                  </a:lnTo>
                  <a:lnTo>
                    <a:pt x="863" y="126"/>
                  </a:lnTo>
                  <a:lnTo>
                    <a:pt x="863" y="124"/>
                  </a:lnTo>
                  <a:lnTo>
                    <a:pt x="861" y="124"/>
                  </a:lnTo>
                  <a:lnTo>
                    <a:pt x="859" y="124"/>
                  </a:lnTo>
                  <a:lnTo>
                    <a:pt x="857" y="124"/>
                  </a:lnTo>
                  <a:lnTo>
                    <a:pt x="857" y="123"/>
                  </a:lnTo>
                  <a:lnTo>
                    <a:pt x="855" y="123"/>
                  </a:lnTo>
                  <a:lnTo>
                    <a:pt x="853" y="123"/>
                  </a:lnTo>
                  <a:lnTo>
                    <a:pt x="851" y="121"/>
                  </a:lnTo>
                  <a:lnTo>
                    <a:pt x="849" y="121"/>
                  </a:lnTo>
                  <a:lnTo>
                    <a:pt x="847" y="121"/>
                  </a:lnTo>
                  <a:lnTo>
                    <a:pt x="847" y="119"/>
                  </a:lnTo>
                  <a:lnTo>
                    <a:pt x="846" y="119"/>
                  </a:lnTo>
                  <a:lnTo>
                    <a:pt x="844" y="119"/>
                  </a:lnTo>
                  <a:lnTo>
                    <a:pt x="842" y="119"/>
                  </a:lnTo>
                  <a:lnTo>
                    <a:pt x="840" y="117"/>
                  </a:lnTo>
                  <a:lnTo>
                    <a:pt x="838" y="117"/>
                  </a:lnTo>
                  <a:lnTo>
                    <a:pt x="836" y="117"/>
                  </a:lnTo>
                  <a:lnTo>
                    <a:pt x="836" y="115"/>
                  </a:lnTo>
                  <a:lnTo>
                    <a:pt x="834" y="115"/>
                  </a:lnTo>
                  <a:lnTo>
                    <a:pt x="832" y="113"/>
                  </a:lnTo>
                  <a:lnTo>
                    <a:pt x="830" y="113"/>
                  </a:lnTo>
                  <a:lnTo>
                    <a:pt x="828" y="113"/>
                  </a:lnTo>
                  <a:lnTo>
                    <a:pt x="826" y="113"/>
                  </a:lnTo>
                  <a:lnTo>
                    <a:pt x="824" y="113"/>
                  </a:lnTo>
                  <a:lnTo>
                    <a:pt x="822" y="113"/>
                  </a:lnTo>
                  <a:lnTo>
                    <a:pt x="820" y="113"/>
                  </a:lnTo>
                  <a:lnTo>
                    <a:pt x="818" y="113"/>
                  </a:lnTo>
                  <a:lnTo>
                    <a:pt x="816" y="111"/>
                  </a:lnTo>
                  <a:lnTo>
                    <a:pt x="814" y="109"/>
                  </a:lnTo>
                  <a:lnTo>
                    <a:pt x="812" y="107"/>
                  </a:lnTo>
                  <a:lnTo>
                    <a:pt x="810" y="107"/>
                  </a:lnTo>
                  <a:lnTo>
                    <a:pt x="810" y="105"/>
                  </a:lnTo>
                  <a:lnTo>
                    <a:pt x="808" y="105"/>
                  </a:lnTo>
                  <a:lnTo>
                    <a:pt x="806" y="103"/>
                  </a:lnTo>
                  <a:lnTo>
                    <a:pt x="806" y="101"/>
                  </a:lnTo>
                  <a:lnTo>
                    <a:pt x="804" y="101"/>
                  </a:lnTo>
                  <a:lnTo>
                    <a:pt x="804" y="99"/>
                  </a:lnTo>
                  <a:lnTo>
                    <a:pt x="802" y="97"/>
                  </a:lnTo>
                  <a:lnTo>
                    <a:pt x="802" y="95"/>
                  </a:lnTo>
                  <a:lnTo>
                    <a:pt x="800" y="95"/>
                  </a:lnTo>
                  <a:lnTo>
                    <a:pt x="800" y="93"/>
                  </a:lnTo>
                  <a:lnTo>
                    <a:pt x="798" y="91"/>
                  </a:lnTo>
                  <a:lnTo>
                    <a:pt x="798" y="89"/>
                  </a:lnTo>
                  <a:lnTo>
                    <a:pt x="796" y="87"/>
                  </a:lnTo>
                  <a:lnTo>
                    <a:pt x="796" y="85"/>
                  </a:lnTo>
                  <a:lnTo>
                    <a:pt x="794" y="83"/>
                  </a:lnTo>
                  <a:lnTo>
                    <a:pt x="794" y="81"/>
                  </a:lnTo>
                  <a:lnTo>
                    <a:pt x="792" y="81"/>
                  </a:lnTo>
                  <a:lnTo>
                    <a:pt x="792" y="79"/>
                  </a:lnTo>
                  <a:lnTo>
                    <a:pt x="790" y="79"/>
                  </a:lnTo>
                  <a:lnTo>
                    <a:pt x="790" y="77"/>
                  </a:lnTo>
                  <a:lnTo>
                    <a:pt x="788" y="75"/>
                  </a:lnTo>
                  <a:lnTo>
                    <a:pt x="786" y="75"/>
                  </a:lnTo>
                  <a:lnTo>
                    <a:pt x="786" y="73"/>
                  </a:lnTo>
                  <a:lnTo>
                    <a:pt x="786" y="71"/>
                  </a:lnTo>
                  <a:lnTo>
                    <a:pt x="786" y="69"/>
                  </a:lnTo>
                  <a:lnTo>
                    <a:pt x="788" y="69"/>
                  </a:lnTo>
                  <a:lnTo>
                    <a:pt x="788" y="67"/>
                  </a:lnTo>
                  <a:lnTo>
                    <a:pt x="788" y="65"/>
                  </a:lnTo>
                  <a:lnTo>
                    <a:pt x="786" y="65"/>
                  </a:lnTo>
                  <a:lnTo>
                    <a:pt x="786" y="63"/>
                  </a:lnTo>
                  <a:lnTo>
                    <a:pt x="786" y="61"/>
                  </a:lnTo>
                  <a:lnTo>
                    <a:pt x="786" y="59"/>
                  </a:lnTo>
                  <a:lnTo>
                    <a:pt x="786" y="57"/>
                  </a:lnTo>
                  <a:lnTo>
                    <a:pt x="786" y="55"/>
                  </a:lnTo>
                  <a:lnTo>
                    <a:pt x="786" y="54"/>
                  </a:lnTo>
                  <a:lnTo>
                    <a:pt x="786" y="52"/>
                  </a:lnTo>
                  <a:lnTo>
                    <a:pt x="784" y="52"/>
                  </a:lnTo>
                  <a:lnTo>
                    <a:pt x="784" y="50"/>
                  </a:lnTo>
                  <a:lnTo>
                    <a:pt x="784" y="48"/>
                  </a:lnTo>
                  <a:lnTo>
                    <a:pt x="782" y="46"/>
                  </a:lnTo>
                  <a:lnTo>
                    <a:pt x="782" y="44"/>
                  </a:lnTo>
                  <a:lnTo>
                    <a:pt x="784" y="44"/>
                  </a:lnTo>
                  <a:lnTo>
                    <a:pt x="784" y="42"/>
                  </a:lnTo>
                  <a:lnTo>
                    <a:pt x="782" y="44"/>
                  </a:lnTo>
                  <a:lnTo>
                    <a:pt x="782" y="42"/>
                  </a:lnTo>
                  <a:lnTo>
                    <a:pt x="780" y="40"/>
                  </a:lnTo>
                  <a:lnTo>
                    <a:pt x="780" y="38"/>
                  </a:lnTo>
                  <a:lnTo>
                    <a:pt x="778" y="36"/>
                  </a:lnTo>
                  <a:lnTo>
                    <a:pt x="778" y="34"/>
                  </a:lnTo>
                  <a:lnTo>
                    <a:pt x="777" y="34"/>
                  </a:lnTo>
                  <a:lnTo>
                    <a:pt x="777" y="32"/>
                  </a:lnTo>
                  <a:lnTo>
                    <a:pt x="775" y="32"/>
                  </a:lnTo>
                  <a:lnTo>
                    <a:pt x="773" y="32"/>
                  </a:lnTo>
                  <a:lnTo>
                    <a:pt x="773" y="30"/>
                  </a:lnTo>
                  <a:lnTo>
                    <a:pt x="773" y="28"/>
                  </a:lnTo>
                  <a:lnTo>
                    <a:pt x="771" y="28"/>
                  </a:lnTo>
                  <a:lnTo>
                    <a:pt x="771" y="26"/>
                  </a:lnTo>
                  <a:lnTo>
                    <a:pt x="771" y="24"/>
                  </a:lnTo>
                  <a:lnTo>
                    <a:pt x="769" y="24"/>
                  </a:lnTo>
                  <a:lnTo>
                    <a:pt x="769" y="22"/>
                  </a:lnTo>
                  <a:lnTo>
                    <a:pt x="767" y="22"/>
                  </a:lnTo>
                  <a:lnTo>
                    <a:pt x="767" y="20"/>
                  </a:lnTo>
                  <a:lnTo>
                    <a:pt x="765" y="20"/>
                  </a:lnTo>
                  <a:lnTo>
                    <a:pt x="765" y="18"/>
                  </a:lnTo>
                  <a:lnTo>
                    <a:pt x="765" y="16"/>
                  </a:lnTo>
                  <a:lnTo>
                    <a:pt x="765" y="14"/>
                  </a:lnTo>
                  <a:lnTo>
                    <a:pt x="767" y="14"/>
                  </a:lnTo>
                  <a:lnTo>
                    <a:pt x="767" y="12"/>
                  </a:lnTo>
                  <a:lnTo>
                    <a:pt x="767" y="10"/>
                  </a:lnTo>
                  <a:lnTo>
                    <a:pt x="767" y="8"/>
                  </a:lnTo>
                  <a:lnTo>
                    <a:pt x="765" y="8"/>
                  </a:lnTo>
                  <a:lnTo>
                    <a:pt x="765" y="6"/>
                  </a:lnTo>
                  <a:lnTo>
                    <a:pt x="765" y="4"/>
                  </a:lnTo>
                  <a:lnTo>
                    <a:pt x="763" y="4"/>
                  </a:lnTo>
                  <a:lnTo>
                    <a:pt x="761" y="4"/>
                  </a:lnTo>
                  <a:lnTo>
                    <a:pt x="759" y="4"/>
                  </a:lnTo>
                  <a:lnTo>
                    <a:pt x="757" y="4"/>
                  </a:lnTo>
                  <a:lnTo>
                    <a:pt x="757" y="2"/>
                  </a:lnTo>
                  <a:lnTo>
                    <a:pt x="755" y="2"/>
                  </a:lnTo>
                  <a:lnTo>
                    <a:pt x="753" y="2"/>
                  </a:lnTo>
                  <a:lnTo>
                    <a:pt x="753" y="4"/>
                  </a:lnTo>
                  <a:lnTo>
                    <a:pt x="751" y="4"/>
                  </a:lnTo>
                  <a:lnTo>
                    <a:pt x="751" y="6"/>
                  </a:lnTo>
                  <a:lnTo>
                    <a:pt x="749" y="6"/>
                  </a:lnTo>
                  <a:lnTo>
                    <a:pt x="749" y="8"/>
                  </a:lnTo>
                  <a:lnTo>
                    <a:pt x="747" y="8"/>
                  </a:lnTo>
                  <a:lnTo>
                    <a:pt x="747" y="10"/>
                  </a:lnTo>
                  <a:lnTo>
                    <a:pt x="745" y="10"/>
                  </a:lnTo>
                  <a:lnTo>
                    <a:pt x="743" y="10"/>
                  </a:lnTo>
                  <a:lnTo>
                    <a:pt x="741" y="10"/>
                  </a:lnTo>
                  <a:lnTo>
                    <a:pt x="739" y="10"/>
                  </a:lnTo>
                  <a:lnTo>
                    <a:pt x="737" y="10"/>
                  </a:lnTo>
                  <a:lnTo>
                    <a:pt x="737" y="12"/>
                  </a:lnTo>
                  <a:lnTo>
                    <a:pt x="735" y="12"/>
                  </a:lnTo>
                  <a:lnTo>
                    <a:pt x="733" y="12"/>
                  </a:lnTo>
                  <a:lnTo>
                    <a:pt x="731" y="12"/>
                  </a:lnTo>
                  <a:lnTo>
                    <a:pt x="731" y="10"/>
                  </a:lnTo>
                  <a:lnTo>
                    <a:pt x="729" y="12"/>
                  </a:lnTo>
                  <a:lnTo>
                    <a:pt x="727" y="12"/>
                  </a:lnTo>
                  <a:lnTo>
                    <a:pt x="725" y="12"/>
                  </a:lnTo>
                  <a:lnTo>
                    <a:pt x="725" y="14"/>
                  </a:lnTo>
                  <a:lnTo>
                    <a:pt x="725" y="16"/>
                  </a:lnTo>
                  <a:lnTo>
                    <a:pt x="723" y="16"/>
                  </a:lnTo>
                  <a:lnTo>
                    <a:pt x="723" y="18"/>
                  </a:lnTo>
                  <a:lnTo>
                    <a:pt x="721" y="18"/>
                  </a:lnTo>
                  <a:lnTo>
                    <a:pt x="721" y="20"/>
                  </a:lnTo>
                  <a:lnTo>
                    <a:pt x="719" y="20"/>
                  </a:lnTo>
                  <a:lnTo>
                    <a:pt x="719" y="22"/>
                  </a:lnTo>
                  <a:lnTo>
                    <a:pt x="717" y="22"/>
                  </a:lnTo>
                  <a:lnTo>
                    <a:pt x="717" y="24"/>
                  </a:lnTo>
                  <a:lnTo>
                    <a:pt x="715" y="24"/>
                  </a:lnTo>
                  <a:lnTo>
                    <a:pt x="713" y="24"/>
                  </a:lnTo>
                  <a:lnTo>
                    <a:pt x="711" y="24"/>
                  </a:lnTo>
                  <a:lnTo>
                    <a:pt x="709" y="24"/>
                  </a:lnTo>
                  <a:lnTo>
                    <a:pt x="708" y="24"/>
                  </a:lnTo>
                  <a:lnTo>
                    <a:pt x="706" y="24"/>
                  </a:lnTo>
                  <a:lnTo>
                    <a:pt x="704" y="24"/>
                  </a:lnTo>
                  <a:lnTo>
                    <a:pt x="704" y="22"/>
                  </a:lnTo>
                  <a:lnTo>
                    <a:pt x="702" y="22"/>
                  </a:lnTo>
                  <a:lnTo>
                    <a:pt x="702" y="20"/>
                  </a:lnTo>
                  <a:lnTo>
                    <a:pt x="700" y="20"/>
                  </a:lnTo>
                  <a:lnTo>
                    <a:pt x="700" y="18"/>
                  </a:lnTo>
                  <a:lnTo>
                    <a:pt x="698" y="18"/>
                  </a:lnTo>
                  <a:lnTo>
                    <a:pt x="696" y="18"/>
                  </a:lnTo>
                  <a:lnTo>
                    <a:pt x="696" y="20"/>
                  </a:lnTo>
                  <a:lnTo>
                    <a:pt x="696" y="22"/>
                  </a:lnTo>
                  <a:lnTo>
                    <a:pt x="694" y="22"/>
                  </a:lnTo>
                  <a:lnTo>
                    <a:pt x="694" y="24"/>
                  </a:lnTo>
                  <a:lnTo>
                    <a:pt x="692" y="24"/>
                  </a:lnTo>
                  <a:lnTo>
                    <a:pt x="692" y="26"/>
                  </a:lnTo>
                  <a:lnTo>
                    <a:pt x="690" y="26"/>
                  </a:lnTo>
                  <a:lnTo>
                    <a:pt x="690" y="28"/>
                  </a:lnTo>
                  <a:lnTo>
                    <a:pt x="690" y="30"/>
                  </a:lnTo>
                  <a:lnTo>
                    <a:pt x="688" y="30"/>
                  </a:lnTo>
                  <a:lnTo>
                    <a:pt x="688" y="32"/>
                  </a:lnTo>
                  <a:lnTo>
                    <a:pt x="686" y="32"/>
                  </a:lnTo>
                  <a:lnTo>
                    <a:pt x="686" y="34"/>
                  </a:lnTo>
                  <a:lnTo>
                    <a:pt x="684" y="34"/>
                  </a:lnTo>
                  <a:lnTo>
                    <a:pt x="684" y="36"/>
                  </a:lnTo>
                  <a:lnTo>
                    <a:pt x="682" y="36"/>
                  </a:lnTo>
                  <a:lnTo>
                    <a:pt x="682" y="38"/>
                  </a:lnTo>
                  <a:lnTo>
                    <a:pt x="680" y="38"/>
                  </a:lnTo>
                  <a:lnTo>
                    <a:pt x="680" y="40"/>
                  </a:lnTo>
                  <a:lnTo>
                    <a:pt x="678" y="40"/>
                  </a:lnTo>
                  <a:lnTo>
                    <a:pt x="678" y="42"/>
                  </a:lnTo>
                  <a:lnTo>
                    <a:pt x="678" y="44"/>
                  </a:lnTo>
                  <a:lnTo>
                    <a:pt x="678" y="46"/>
                  </a:lnTo>
                  <a:lnTo>
                    <a:pt x="676" y="48"/>
                  </a:lnTo>
                  <a:lnTo>
                    <a:pt x="676" y="50"/>
                  </a:lnTo>
                  <a:lnTo>
                    <a:pt x="676" y="52"/>
                  </a:lnTo>
                  <a:lnTo>
                    <a:pt x="674" y="52"/>
                  </a:lnTo>
                  <a:lnTo>
                    <a:pt x="672" y="52"/>
                  </a:lnTo>
                  <a:lnTo>
                    <a:pt x="670" y="52"/>
                  </a:lnTo>
                  <a:lnTo>
                    <a:pt x="668" y="52"/>
                  </a:lnTo>
                  <a:lnTo>
                    <a:pt x="666" y="52"/>
                  </a:lnTo>
                  <a:lnTo>
                    <a:pt x="666" y="50"/>
                  </a:lnTo>
                  <a:lnTo>
                    <a:pt x="664" y="50"/>
                  </a:lnTo>
                  <a:lnTo>
                    <a:pt x="662" y="50"/>
                  </a:lnTo>
                  <a:lnTo>
                    <a:pt x="660" y="52"/>
                  </a:lnTo>
                  <a:lnTo>
                    <a:pt x="658" y="52"/>
                  </a:lnTo>
                  <a:lnTo>
                    <a:pt x="656" y="52"/>
                  </a:lnTo>
                  <a:lnTo>
                    <a:pt x="654" y="52"/>
                  </a:lnTo>
                  <a:lnTo>
                    <a:pt x="652" y="52"/>
                  </a:lnTo>
                  <a:lnTo>
                    <a:pt x="650" y="52"/>
                  </a:lnTo>
                  <a:lnTo>
                    <a:pt x="648" y="52"/>
                  </a:lnTo>
                  <a:lnTo>
                    <a:pt x="648" y="50"/>
                  </a:lnTo>
                  <a:lnTo>
                    <a:pt x="646" y="50"/>
                  </a:lnTo>
                  <a:lnTo>
                    <a:pt x="646" y="48"/>
                  </a:lnTo>
                  <a:lnTo>
                    <a:pt x="644" y="48"/>
                  </a:lnTo>
                  <a:lnTo>
                    <a:pt x="642" y="48"/>
                  </a:lnTo>
                  <a:lnTo>
                    <a:pt x="640" y="48"/>
                  </a:lnTo>
                  <a:lnTo>
                    <a:pt x="639" y="48"/>
                  </a:lnTo>
                  <a:lnTo>
                    <a:pt x="639" y="50"/>
                  </a:lnTo>
                  <a:lnTo>
                    <a:pt x="637" y="50"/>
                  </a:lnTo>
                  <a:lnTo>
                    <a:pt x="637" y="52"/>
                  </a:lnTo>
                  <a:lnTo>
                    <a:pt x="637" y="54"/>
                  </a:lnTo>
                  <a:lnTo>
                    <a:pt x="635" y="54"/>
                  </a:lnTo>
                  <a:lnTo>
                    <a:pt x="635" y="55"/>
                  </a:lnTo>
                  <a:lnTo>
                    <a:pt x="633" y="55"/>
                  </a:lnTo>
                  <a:lnTo>
                    <a:pt x="633" y="57"/>
                  </a:lnTo>
                  <a:lnTo>
                    <a:pt x="631" y="57"/>
                  </a:lnTo>
                  <a:lnTo>
                    <a:pt x="629" y="57"/>
                  </a:lnTo>
                  <a:lnTo>
                    <a:pt x="627" y="57"/>
                  </a:lnTo>
                  <a:lnTo>
                    <a:pt x="627" y="55"/>
                  </a:lnTo>
                  <a:lnTo>
                    <a:pt x="627" y="54"/>
                  </a:lnTo>
                  <a:lnTo>
                    <a:pt x="629" y="54"/>
                  </a:lnTo>
                  <a:lnTo>
                    <a:pt x="629" y="52"/>
                  </a:lnTo>
                  <a:lnTo>
                    <a:pt x="627" y="52"/>
                  </a:lnTo>
                  <a:lnTo>
                    <a:pt x="625" y="52"/>
                  </a:lnTo>
                  <a:lnTo>
                    <a:pt x="623" y="52"/>
                  </a:lnTo>
                  <a:lnTo>
                    <a:pt x="621" y="52"/>
                  </a:lnTo>
                  <a:lnTo>
                    <a:pt x="619" y="52"/>
                  </a:lnTo>
                  <a:lnTo>
                    <a:pt x="617" y="52"/>
                  </a:lnTo>
                  <a:lnTo>
                    <a:pt x="615" y="52"/>
                  </a:lnTo>
                  <a:lnTo>
                    <a:pt x="615" y="54"/>
                  </a:lnTo>
                  <a:lnTo>
                    <a:pt x="615" y="55"/>
                  </a:lnTo>
                  <a:lnTo>
                    <a:pt x="615" y="57"/>
                  </a:lnTo>
                  <a:lnTo>
                    <a:pt x="617" y="57"/>
                  </a:lnTo>
                  <a:lnTo>
                    <a:pt x="617" y="59"/>
                  </a:lnTo>
                  <a:lnTo>
                    <a:pt x="619" y="59"/>
                  </a:lnTo>
                  <a:lnTo>
                    <a:pt x="621" y="59"/>
                  </a:lnTo>
                  <a:lnTo>
                    <a:pt x="623" y="59"/>
                  </a:lnTo>
                  <a:lnTo>
                    <a:pt x="625" y="59"/>
                  </a:lnTo>
                  <a:lnTo>
                    <a:pt x="625" y="61"/>
                  </a:lnTo>
                  <a:lnTo>
                    <a:pt x="627" y="61"/>
                  </a:lnTo>
                  <a:lnTo>
                    <a:pt x="627" y="63"/>
                  </a:lnTo>
                  <a:lnTo>
                    <a:pt x="627" y="65"/>
                  </a:lnTo>
                  <a:lnTo>
                    <a:pt x="625" y="65"/>
                  </a:lnTo>
                  <a:lnTo>
                    <a:pt x="623" y="67"/>
                  </a:lnTo>
                  <a:lnTo>
                    <a:pt x="623" y="69"/>
                  </a:lnTo>
                  <a:lnTo>
                    <a:pt x="623" y="71"/>
                  </a:lnTo>
                  <a:lnTo>
                    <a:pt x="623" y="73"/>
                  </a:lnTo>
                  <a:lnTo>
                    <a:pt x="623" y="75"/>
                  </a:lnTo>
                  <a:lnTo>
                    <a:pt x="623" y="77"/>
                  </a:lnTo>
                  <a:lnTo>
                    <a:pt x="621" y="77"/>
                  </a:lnTo>
                  <a:lnTo>
                    <a:pt x="621" y="79"/>
                  </a:lnTo>
                  <a:lnTo>
                    <a:pt x="619" y="79"/>
                  </a:lnTo>
                  <a:lnTo>
                    <a:pt x="617" y="79"/>
                  </a:lnTo>
                  <a:lnTo>
                    <a:pt x="617" y="81"/>
                  </a:lnTo>
                  <a:lnTo>
                    <a:pt x="615" y="81"/>
                  </a:lnTo>
                  <a:lnTo>
                    <a:pt x="615" y="83"/>
                  </a:lnTo>
                  <a:lnTo>
                    <a:pt x="615" y="85"/>
                  </a:lnTo>
                  <a:lnTo>
                    <a:pt x="613" y="85"/>
                  </a:lnTo>
                  <a:lnTo>
                    <a:pt x="615" y="85"/>
                  </a:lnTo>
                  <a:lnTo>
                    <a:pt x="613" y="85"/>
                  </a:lnTo>
                  <a:lnTo>
                    <a:pt x="613" y="87"/>
                  </a:lnTo>
                  <a:lnTo>
                    <a:pt x="615" y="87"/>
                  </a:lnTo>
                  <a:lnTo>
                    <a:pt x="615" y="89"/>
                  </a:lnTo>
                  <a:lnTo>
                    <a:pt x="615" y="91"/>
                  </a:lnTo>
                  <a:lnTo>
                    <a:pt x="615" y="93"/>
                  </a:lnTo>
                  <a:lnTo>
                    <a:pt x="615" y="97"/>
                  </a:lnTo>
                  <a:lnTo>
                    <a:pt x="613" y="99"/>
                  </a:lnTo>
                  <a:lnTo>
                    <a:pt x="611" y="99"/>
                  </a:lnTo>
                  <a:lnTo>
                    <a:pt x="611" y="101"/>
                  </a:lnTo>
                  <a:lnTo>
                    <a:pt x="609" y="101"/>
                  </a:lnTo>
                  <a:lnTo>
                    <a:pt x="609" y="103"/>
                  </a:lnTo>
                  <a:lnTo>
                    <a:pt x="607" y="103"/>
                  </a:lnTo>
                  <a:lnTo>
                    <a:pt x="607" y="105"/>
                  </a:lnTo>
                  <a:lnTo>
                    <a:pt x="605" y="105"/>
                  </a:lnTo>
                  <a:lnTo>
                    <a:pt x="603" y="105"/>
                  </a:lnTo>
                  <a:lnTo>
                    <a:pt x="601" y="105"/>
                  </a:lnTo>
                  <a:lnTo>
                    <a:pt x="599" y="105"/>
                  </a:lnTo>
                  <a:lnTo>
                    <a:pt x="597" y="105"/>
                  </a:lnTo>
                  <a:lnTo>
                    <a:pt x="597" y="107"/>
                  </a:lnTo>
                  <a:lnTo>
                    <a:pt x="595" y="107"/>
                  </a:lnTo>
                  <a:lnTo>
                    <a:pt x="593" y="107"/>
                  </a:lnTo>
                  <a:lnTo>
                    <a:pt x="591" y="107"/>
                  </a:lnTo>
                  <a:lnTo>
                    <a:pt x="589" y="107"/>
                  </a:lnTo>
                  <a:lnTo>
                    <a:pt x="587" y="107"/>
                  </a:lnTo>
                  <a:lnTo>
                    <a:pt x="587" y="109"/>
                  </a:lnTo>
                  <a:lnTo>
                    <a:pt x="585" y="109"/>
                  </a:lnTo>
                  <a:lnTo>
                    <a:pt x="585" y="111"/>
                  </a:lnTo>
                  <a:lnTo>
                    <a:pt x="585" y="113"/>
                  </a:lnTo>
                  <a:lnTo>
                    <a:pt x="583" y="113"/>
                  </a:lnTo>
                  <a:lnTo>
                    <a:pt x="583" y="115"/>
                  </a:lnTo>
                  <a:lnTo>
                    <a:pt x="583" y="117"/>
                  </a:lnTo>
                  <a:lnTo>
                    <a:pt x="583" y="119"/>
                  </a:lnTo>
                  <a:lnTo>
                    <a:pt x="583" y="121"/>
                  </a:lnTo>
                  <a:lnTo>
                    <a:pt x="583" y="123"/>
                  </a:lnTo>
                  <a:lnTo>
                    <a:pt x="581" y="123"/>
                  </a:lnTo>
                  <a:lnTo>
                    <a:pt x="581" y="124"/>
                  </a:lnTo>
                  <a:lnTo>
                    <a:pt x="581" y="126"/>
                  </a:lnTo>
                  <a:lnTo>
                    <a:pt x="581" y="128"/>
                  </a:lnTo>
                  <a:lnTo>
                    <a:pt x="581" y="130"/>
                  </a:lnTo>
                  <a:lnTo>
                    <a:pt x="581" y="132"/>
                  </a:lnTo>
                  <a:lnTo>
                    <a:pt x="579" y="132"/>
                  </a:lnTo>
                  <a:lnTo>
                    <a:pt x="579" y="134"/>
                  </a:lnTo>
                  <a:lnTo>
                    <a:pt x="579" y="136"/>
                  </a:lnTo>
                  <a:lnTo>
                    <a:pt x="577" y="136"/>
                  </a:lnTo>
                  <a:lnTo>
                    <a:pt x="577" y="138"/>
                  </a:lnTo>
                  <a:lnTo>
                    <a:pt x="575" y="138"/>
                  </a:lnTo>
                  <a:lnTo>
                    <a:pt x="575" y="140"/>
                  </a:lnTo>
                  <a:lnTo>
                    <a:pt x="573" y="140"/>
                  </a:lnTo>
                  <a:lnTo>
                    <a:pt x="571" y="140"/>
                  </a:lnTo>
                  <a:lnTo>
                    <a:pt x="571" y="142"/>
                  </a:lnTo>
                  <a:lnTo>
                    <a:pt x="570" y="142"/>
                  </a:lnTo>
                  <a:lnTo>
                    <a:pt x="568" y="142"/>
                  </a:lnTo>
                  <a:lnTo>
                    <a:pt x="566" y="144"/>
                  </a:lnTo>
                  <a:lnTo>
                    <a:pt x="566" y="146"/>
                  </a:lnTo>
                  <a:lnTo>
                    <a:pt x="564" y="146"/>
                  </a:lnTo>
                  <a:lnTo>
                    <a:pt x="562" y="146"/>
                  </a:lnTo>
                  <a:lnTo>
                    <a:pt x="562" y="148"/>
                  </a:lnTo>
                  <a:lnTo>
                    <a:pt x="560" y="148"/>
                  </a:lnTo>
                  <a:lnTo>
                    <a:pt x="560" y="150"/>
                  </a:lnTo>
                  <a:lnTo>
                    <a:pt x="560" y="152"/>
                  </a:lnTo>
                  <a:lnTo>
                    <a:pt x="558" y="152"/>
                  </a:lnTo>
                  <a:lnTo>
                    <a:pt x="558" y="154"/>
                  </a:lnTo>
                  <a:lnTo>
                    <a:pt x="558" y="156"/>
                  </a:lnTo>
                  <a:lnTo>
                    <a:pt x="558" y="158"/>
                  </a:lnTo>
                  <a:lnTo>
                    <a:pt x="556" y="162"/>
                  </a:lnTo>
                  <a:lnTo>
                    <a:pt x="554" y="166"/>
                  </a:lnTo>
                  <a:lnTo>
                    <a:pt x="552" y="170"/>
                  </a:lnTo>
                  <a:lnTo>
                    <a:pt x="550" y="174"/>
                  </a:lnTo>
                  <a:lnTo>
                    <a:pt x="548" y="176"/>
                  </a:lnTo>
                  <a:lnTo>
                    <a:pt x="546" y="176"/>
                  </a:lnTo>
                  <a:lnTo>
                    <a:pt x="544" y="178"/>
                  </a:lnTo>
                  <a:lnTo>
                    <a:pt x="542" y="178"/>
                  </a:lnTo>
                  <a:lnTo>
                    <a:pt x="540" y="178"/>
                  </a:lnTo>
                  <a:lnTo>
                    <a:pt x="538" y="178"/>
                  </a:lnTo>
                  <a:lnTo>
                    <a:pt x="536" y="178"/>
                  </a:lnTo>
                  <a:lnTo>
                    <a:pt x="534" y="178"/>
                  </a:lnTo>
                  <a:lnTo>
                    <a:pt x="534" y="180"/>
                  </a:lnTo>
                  <a:lnTo>
                    <a:pt x="532" y="180"/>
                  </a:lnTo>
                  <a:lnTo>
                    <a:pt x="530" y="180"/>
                  </a:lnTo>
                  <a:lnTo>
                    <a:pt x="528" y="180"/>
                  </a:lnTo>
                  <a:lnTo>
                    <a:pt x="526" y="182"/>
                  </a:lnTo>
                  <a:lnTo>
                    <a:pt x="524" y="182"/>
                  </a:lnTo>
                  <a:lnTo>
                    <a:pt x="522" y="182"/>
                  </a:lnTo>
                  <a:lnTo>
                    <a:pt x="520" y="184"/>
                  </a:lnTo>
                  <a:lnTo>
                    <a:pt x="518" y="184"/>
                  </a:lnTo>
                  <a:lnTo>
                    <a:pt x="512" y="190"/>
                  </a:lnTo>
                  <a:lnTo>
                    <a:pt x="510" y="190"/>
                  </a:lnTo>
                  <a:lnTo>
                    <a:pt x="510" y="191"/>
                  </a:lnTo>
                  <a:lnTo>
                    <a:pt x="510" y="193"/>
                  </a:lnTo>
                  <a:lnTo>
                    <a:pt x="508" y="195"/>
                  </a:lnTo>
                  <a:lnTo>
                    <a:pt x="508" y="197"/>
                  </a:lnTo>
                  <a:lnTo>
                    <a:pt x="508" y="199"/>
                  </a:lnTo>
                  <a:lnTo>
                    <a:pt x="510" y="199"/>
                  </a:lnTo>
                  <a:lnTo>
                    <a:pt x="510" y="201"/>
                  </a:lnTo>
                  <a:lnTo>
                    <a:pt x="510" y="203"/>
                  </a:lnTo>
                  <a:lnTo>
                    <a:pt x="512" y="205"/>
                  </a:lnTo>
                  <a:lnTo>
                    <a:pt x="512" y="207"/>
                  </a:lnTo>
                  <a:lnTo>
                    <a:pt x="514" y="207"/>
                  </a:lnTo>
                  <a:lnTo>
                    <a:pt x="514" y="209"/>
                  </a:lnTo>
                  <a:lnTo>
                    <a:pt x="514" y="211"/>
                  </a:lnTo>
                  <a:lnTo>
                    <a:pt x="516" y="213"/>
                  </a:lnTo>
                  <a:lnTo>
                    <a:pt x="516" y="215"/>
                  </a:lnTo>
                  <a:lnTo>
                    <a:pt x="514" y="215"/>
                  </a:lnTo>
                  <a:lnTo>
                    <a:pt x="510" y="217"/>
                  </a:lnTo>
                  <a:lnTo>
                    <a:pt x="508" y="217"/>
                  </a:lnTo>
                  <a:lnTo>
                    <a:pt x="506" y="215"/>
                  </a:lnTo>
                  <a:lnTo>
                    <a:pt x="504" y="215"/>
                  </a:lnTo>
                  <a:lnTo>
                    <a:pt x="502" y="215"/>
                  </a:lnTo>
                  <a:lnTo>
                    <a:pt x="501" y="215"/>
                  </a:lnTo>
                  <a:lnTo>
                    <a:pt x="499" y="215"/>
                  </a:lnTo>
                  <a:lnTo>
                    <a:pt x="495" y="215"/>
                  </a:lnTo>
                  <a:lnTo>
                    <a:pt x="493" y="215"/>
                  </a:lnTo>
                  <a:lnTo>
                    <a:pt x="491" y="215"/>
                  </a:lnTo>
                  <a:lnTo>
                    <a:pt x="489" y="215"/>
                  </a:lnTo>
                  <a:lnTo>
                    <a:pt x="489" y="213"/>
                  </a:lnTo>
                  <a:lnTo>
                    <a:pt x="487" y="213"/>
                  </a:lnTo>
                  <a:lnTo>
                    <a:pt x="485" y="213"/>
                  </a:lnTo>
                  <a:lnTo>
                    <a:pt x="483" y="213"/>
                  </a:lnTo>
                  <a:lnTo>
                    <a:pt x="481" y="213"/>
                  </a:lnTo>
                  <a:lnTo>
                    <a:pt x="479" y="213"/>
                  </a:lnTo>
                  <a:lnTo>
                    <a:pt x="477" y="211"/>
                  </a:lnTo>
                  <a:lnTo>
                    <a:pt x="475" y="211"/>
                  </a:lnTo>
                  <a:lnTo>
                    <a:pt x="473" y="211"/>
                  </a:lnTo>
                  <a:lnTo>
                    <a:pt x="471" y="211"/>
                  </a:lnTo>
                  <a:lnTo>
                    <a:pt x="469" y="211"/>
                  </a:lnTo>
                  <a:lnTo>
                    <a:pt x="469" y="209"/>
                  </a:lnTo>
                  <a:lnTo>
                    <a:pt x="467" y="209"/>
                  </a:lnTo>
                  <a:lnTo>
                    <a:pt x="465" y="209"/>
                  </a:lnTo>
                  <a:lnTo>
                    <a:pt x="463" y="209"/>
                  </a:lnTo>
                  <a:lnTo>
                    <a:pt x="461" y="209"/>
                  </a:lnTo>
                  <a:lnTo>
                    <a:pt x="459" y="209"/>
                  </a:lnTo>
                  <a:lnTo>
                    <a:pt x="457" y="209"/>
                  </a:lnTo>
                  <a:lnTo>
                    <a:pt x="455" y="209"/>
                  </a:lnTo>
                  <a:lnTo>
                    <a:pt x="455" y="207"/>
                  </a:lnTo>
                  <a:lnTo>
                    <a:pt x="453" y="207"/>
                  </a:lnTo>
                  <a:lnTo>
                    <a:pt x="451" y="209"/>
                  </a:lnTo>
                  <a:lnTo>
                    <a:pt x="449" y="209"/>
                  </a:lnTo>
                  <a:lnTo>
                    <a:pt x="447" y="209"/>
                  </a:lnTo>
                  <a:lnTo>
                    <a:pt x="445" y="209"/>
                  </a:lnTo>
                  <a:lnTo>
                    <a:pt x="443" y="209"/>
                  </a:lnTo>
                  <a:lnTo>
                    <a:pt x="441" y="209"/>
                  </a:lnTo>
                  <a:lnTo>
                    <a:pt x="441" y="207"/>
                  </a:lnTo>
                  <a:lnTo>
                    <a:pt x="439" y="207"/>
                  </a:lnTo>
                  <a:lnTo>
                    <a:pt x="439" y="209"/>
                  </a:lnTo>
                  <a:lnTo>
                    <a:pt x="437" y="209"/>
                  </a:lnTo>
                  <a:lnTo>
                    <a:pt x="437" y="211"/>
                  </a:lnTo>
                  <a:lnTo>
                    <a:pt x="435" y="211"/>
                  </a:lnTo>
                  <a:lnTo>
                    <a:pt x="433" y="213"/>
                  </a:lnTo>
                  <a:lnTo>
                    <a:pt x="432" y="215"/>
                  </a:lnTo>
                  <a:lnTo>
                    <a:pt x="430" y="217"/>
                  </a:lnTo>
                  <a:lnTo>
                    <a:pt x="428" y="215"/>
                  </a:lnTo>
                  <a:lnTo>
                    <a:pt x="426" y="213"/>
                  </a:lnTo>
                  <a:lnTo>
                    <a:pt x="424" y="213"/>
                  </a:lnTo>
                  <a:lnTo>
                    <a:pt x="422" y="213"/>
                  </a:lnTo>
                  <a:lnTo>
                    <a:pt x="422" y="211"/>
                  </a:lnTo>
                  <a:lnTo>
                    <a:pt x="420" y="211"/>
                  </a:lnTo>
                  <a:lnTo>
                    <a:pt x="418" y="209"/>
                  </a:lnTo>
                  <a:lnTo>
                    <a:pt x="418" y="211"/>
                  </a:lnTo>
                  <a:lnTo>
                    <a:pt x="416" y="209"/>
                  </a:lnTo>
                  <a:lnTo>
                    <a:pt x="414" y="209"/>
                  </a:lnTo>
                  <a:lnTo>
                    <a:pt x="412" y="207"/>
                  </a:lnTo>
                  <a:lnTo>
                    <a:pt x="412" y="205"/>
                  </a:lnTo>
                  <a:lnTo>
                    <a:pt x="410" y="205"/>
                  </a:lnTo>
                  <a:lnTo>
                    <a:pt x="412" y="205"/>
                  </a:lnTo>
                  <a:lnTo>
                    <a:pt x="412" y="203"/>
                  </a:lnTo>
                  <a:lnTo>
                    <a:pt x="410" y="203"/>
                  </a:lnTo>
                  <a:lnTo>
                    <a:pt x="410" y="201"/>
                  </a:lnTo>
                  <a:lnTo>
                    <a:pt x="408" y="201"/>
                  </a:lnTo>
                  <a:lnTo>
                    <a:pt x="406" y="201"/>
                  </a:lnTo>
                  <a:lnTo>
                    <a:pt x="406" y="199"/>
                  </a:lnTo>
                  <a:lnTo>
                    <a:pt x="404" y="199"/>
                  </a:lnTo>
                  <a:lnTo>
                    <a:pt x="404" y="197"/>
                  </a:lnTo>
                  <a:lnTo>
                    <a:pt x="404" y="195"/>
                  </a:lnTo>
                  <a:lnTo>
                    <a:pt x="402" y="195"/>
                  </a:lnTo>
                  <a:lnTo>
                    <a:pt x="400" y="195"/>
                  </a:lnTo>
                  <a:lnTo>
                    <a:pt x="400" y="193"/>
                  </a:lnTo>
                  <a:lnTo>
                    <a:pt x="398" y="193"/>
                  </a:lnTo>
                  <a:lnTo>
                    <a:pt x="396" y="193"/>
                  </a:lnTo>
                  <a:lnTo>
                    <a:pt x="394" y="193"/>
                  </a:lnTo>
                  <a:lnTo>
                    <a:pt x="392" y="195"/>
                  </a:lnTo>
                  <a:lnTo>
                    <a:pt x="390" y="195"/>
                  </a:lnTo>
                  <a:lnTo>
                    <a:pt x="388" y="195"/>
                  </a:lnTo>
                  <a:lnTo>
                    <a:pt x="384" y="195"/>
                  </a:lnTo>
                  <a:lnTo>
                    <a:pt x="380" y="195"/>
                  </a:lnTo>
                  <a:lnTo>
                    <a:pt x="378" y="195"/>
                  </a:lnTo>
                  <a:lnTo>
                    <a:pt x="374" y="193"/>
                  </a:lnTo>
                  <a:lnTo>
                    <a:pt x="372" y="193"/>
                  </a:lnTo>
                  <a:lnTo>
                    <a:pt x="372" y="191"/>
                  </a:lnTo>
                  <a:lnTo>
                    <a:pt x="370" y="191"/>
                  </a:lnTo>
                  <a:lnTo>
                    <a:pt x="370" y="190"/>
                  </a:lnTo>
                  <a:lnTo>
                    <a:pt x="368" y="190"/>
                  </a:lnTo>
                  <a:lnTo>
                    <a:pt x="364" y="190"/>
                  </a:lnTo>
                  <a:lnTo>
                    <a:pt x="363" y="190"/>
                  </a:lnTo>
                  <a:lnTo>
                    <a:pt x="359" y="188"/>
                  </a:lnTo>
                  <a:lnTo>
                    <a:pt x="355" y="188"/>
                  </a:lnTo>
                  <a:lnTo>
                    <a:pt x="353" y="188"/>
                  </a:lnTo>
                  <a:lnTo>
                    <a:pt x="351" y="188"/>
                  </a:lnTo>
                  <a:lnTo>
                    <a:pt x="349" y="186"/>
                  </a:lnTo>
                  <a:lnTo>
                    <a:pt x="347" y="188"/>
                  </a:lnTo>
                  <a:lnTo>
                    <a:pt x="345" y="188"/>
                  </a:lnTo>
                  <a:lnTo>
                    <a:pt x="345" y="190"/>
                  </a:lnTo>
                  <a:lnTo>
                    <a:pt x="343" y="190"/>
                  </a:lnTo>
                  <a:lnTo>
                    <a:pt x="341" y="190"/>
                  </a:lnTo>
                  <a:lnTo>
                    <a:pt x="339" y="190"/>
                  </a:lnTo>
                  <a:lnTo>
                    <a:pt x="339" y="191"/>
                  </a:lnTo>
                  <a:lnTo>
                    <a:pt x="337" y="191"/>
                  </a:lnTo>
                  <a:lnTo>
                    <a:pt x="337" y="193"/>
                  </a:lnTo>
                  <a:lnTo>
                    <a:pt x="335" y="193"/>
                  </a:lnTo>
                  <a:lnTo>
                    <a:pt x="333" y="193"/>
                  </a:lnTo>
                  <a:lnTo>
                    <a:pt x="331" y="193"/>
                  </a:lnTo>
                  <a:lnTo>
                    <a:pt x="329" y="195"/>
                  </a:lnTo>
                  <a:lnTo>
                    <a:pt x="327" y="195"/>
                  </a:lnTo>
                  <a:lnTo>
                    <a:pt x="325" y="195"/>
                  </a:lnTo>
                  <a:lnTo>
                    <a:pt x="321" y="197"/>
                  </a:lnTo>
                  <a:lnTo>
                    <a:pt x="319" y="197"/>
                  </a:lnTo>
                  <a:lnTo>
                    <a:pt x="317" y="199"/>
                  </a:lnTo>
                  <a:lnTo>
                    <a:pt x="315" y="199"/>
                  </a:lnTo>
                  <a:lnTo>
                    <a:pt x="313" y="199"/>
                  </a:lnTo>
                  <a:lnTo>
                    <a:pt x="309" y="199"/>
                  </a:lnTo>
                  <a:lnTo>
                    <a:pt x="307" y="199"/>
                  </a:lnTo>
                  <a:lnTo>
                    <a:pt x="305" y="197"/>
                  </a:lnTo>
                  <a:lnTo>
                    <a:pt x="303" y="197"/>
                  </a:lnTo>
                  <a:lnTo>
                    <a:pt x="303" y="195"/>
                  </a:lnTo>
                  <a:lnTo>
                    <a:pt x="301" y="195"/>
                  </a:lnTo>
                  <a:lnTo>
                    <a:pt x="299" y="195"/>
                  </a:lnTo>
                  <a:lnTo>
                    <a:pt x="297" y="193"/>
                  </a:lnTo>
                  <a:lnTo>
                    <a:pt x="295" y="193"/>
                  </a:lnTo>
                  <a:lnTo>
                    <a:pt x="297" y="193"/>
                  </a:lnTo>
                  <a:lnTo>
                    <a:pt x="297" y="191"/>
                  </a:lnTo>
                  <a:lnTo>
                    <a:pt x="295" y="191"/>
                  </a:lnTo>
                  <a:lnTo>
                    <a:pt x="294" y="191"/>
                  </a:lnTo>
                  <a:lnTo>
                    <a:pt x="294" y="190"/>
                  </a:lnTo>
                  <a:lnTo>
                    <a:pt x="292" y="190"/>
                  </a:lnTo>
                  <a:lnTo>
                    <a:pt x="290" y="190"/>
                  </a:lnTo>
                  <a:lnTo>
                    <a:pt x="288" y="190"/>
                  </a:lnTo>
                  <a:lnTo>
                    <a:pt x="286" y="188"/>
                  </a:lnTo>
                  <a:lnTo>
                    <a:pt x="286" y="186"/>
                  </a:lnTo>
                  <a:lnTo>
                    <a:pt x="284" y="186"/>
                  </a:lnTo>
                  <a:lnTo>
                    <a:pt x="282" y="186"/>
                  </a:lnTo>
                  <a:lnTo>
                    <a:pt x="282" y="184"/>
                  </a:lnTo>
                  <a:lnTo>
                    <a:pt x="280" y="184"/>
                  </a:lnTo>
                  <a:lnTo>
                    <a:pt x="278" y="184"/>
                  </a:lnTo>
                  <a:lnTo>
                    <a:pt x="276" y="184"/>
                  </a:lnTo>
                  <a:lnTo>
                    <a:pt x="274" y="184"/>
                  </a:lnTo>
                  <a:lnTo>
                    <a:pt x="272" y="184"/>
                  </a:lnTo>
                  <a:lnTo>
                    <a:pt x="270" y="184"/>
                  </a:lnTo>
                  <a:lnTo>
                    <a:pt x="268" y="184"/>
                  </a:lnTo>
                  <a:lnTo>
                    <a:pt x="268" y="182"/>
                  </a:lnTo>
                  <a:lnTo>
                    <a:pt x="266" y="182"/>
                  </a:lnTo>
                  <a:lnTo>
                    <a:pt x="264" y="182"/>
                  </a:lnTo>
                  <a:lnTo>
                    <a:pt x="262" y="180"/>
                  </a:lnTo>
                  <a:lnTo>
                    <a:pt x="260" y="180"/>
                  </a:lnTo>
                  <a:lnTo>
                    <a:pt x="258" y="180"/>
                  </a:lnTo>
                  <a:lnTo>
                    <a:pt x="258" y="178"/>
                  </a:lnTo>
                  <a:lnTo>
                    <a:pt x="256" y="178"/>
                  </a:lnTo>
                  <a:lnTo>
                    <a:pt x="254" y="176"/>
                  </a:lnTo>
                  <a:lnTo>
                    <a:pt x="252" y="174"/>
                  </a:lnTo>
                  <a:lnTo>
                    <a:pt x="250" y="172"/>
                  </a:lnTo>
                  <a:lnTo>
                    <a:pt x="248" y="172"/>
                  </a:lnTo>
                  <a:lnTo>
                    <a:pt x="248" y="170"/>
                  </a:lnTo>
                  <a:lnTo>
                    <a:pt x="246" y="170"/>
                  </a:lnTo>
                  <a:lnTo>
                    <a:pt x="244" y="168"/>
                  </a:lnTo>
                  <a:lnTo>
                    <a:pt x="242" y="166"/>
                  </a:lnTo>
                  <a:lnTo>
                    <a:pt x="240" y="164"/>
                  </a:lnTo>
                  <a:lnTo>
                    <a:pt x="240" y="162"/>
                  </a:lnTo>
                  <a:lnTo>
                    <a:pt x="238" y="162"/>
                  </a:lnTo>
                  <a:lnTo>
                    <a:pt x="236" y="160"/>
                  </a:lnTo>
                  <a:lnTo>
                    <a:pt x="236" y="158"/>
                  </a:lnTo>
                  <a:lnTo>
                    <a:pt x="234" y="158"/>
                  </a:lnTo>
                  <a:lnTo>
                    <a:pt x="234" y="156"/>
                  </a:lnTo>
                  <a:lnTo>
                    <a:pt x="232" y="156"/>
                  </a:lnTo>
                  <a:lnTo>
                    <a:pt x="234" y="154"/>
                  </a:lnTo>
                  <a:lnTo>
                    <a:pt x="232" y="152"/>
                  </a:lnTo>
                  <a:lnTo>
                    <a:pt x="230" y="150"/>
                  </a:lnTo>
                  <a:lnTo>
                    <a:pt x="228" y="150"/>
                  </a:lnTo>
                  <a:lnTo>
                    <a:pt x="226" y="150"/>
                  </a:lnTo>
                  <a:lnTo>
                    <a:pt x="225" y="148"/>
                  </a:lnTo>
                  <a:lnTo>
                    <a:pt x="225" y="146"/>
                  </a:lnTo>
                  <a:lnTo>
                    <a:pt x="223" y="146"/>
                  </a:lnTo>
                  <a:lnTo>
                    <a:pt x="223" y="144"/>
                  </a:lnTo>
                  <a:lnTo>
                    <a:pt x="221" y="144"/>
                  </a:lnTo>
                  <a:lnTo>
                    <a:pt x="219" y="144"/>
                  </a:lnTo>
                  <a:lnTo>
                    <a:pt x="217" y="144"/>
                  </a:lnTo>
                  <a:lnTo>
                    <a:pt x="217" y="142"/>
                  </a:lnTo>
                  <a:lnTo>
                    <a:pt x="215" y="140"/>
                  </a:lnTo>
                  <a:lnTo>
                    <a:pt x="213" y="140"/>
                  </a:lnTo>
                  <a:lnTo>
                    <a:pt x="211" y="138"/>
                  </a:lnTo>
                  <a:lnTo>
                    <a:pt x="209" y="136"/>
                  </a:lnTo>
                  <a:lnTo>
                    <a:pt x="207" y="136"/>
                  </a:lnTo>
                  <a:lnTo>
                    <a:pt x="207" y="134"/>
                  </a:lnTo>
                  <a:lnTo>
                    <a:pt x="205" y="134"/>
                  </a:lnTo>
                  <a:lnTo>
                    <a:pt x="205" y="132"/>
                  </a:lnTo>
                  <a:lnTo>
                    <a:pt x="203" y="132"/>
                  </a:lnTo>
                  <a:lnTo>
                    <a:pt x="201" y="130"/>
                  </a:lnTo>
                  <a:lnTo>
                    <a:pt x="199" y="130"/>
                  </a:lnTo>
                  <a:lnTo>
                    <a:pt x="197" y="130"/>
                  </a:lnTo>
                  <a:lnTo>
                    <a:pt x="195" y="130"/>
                  </a:lnTo>
                  <a:lnTo>
                    <a:pt x="193" y="130"/>
                  </a:lnTo>
                  <a:lnTo>
                    <a:pt x="191" y="130"/>
                  </a:lnTo>
                  <a:lnTo>
                    <a:pt x="189" y="130"/>
                  </a:lnTo>
                  <a:lnTo>
                    <a:pt x="187" y="130"/>
                  </a:lnTo>
                  <a:lnTo>
                    <a:pt x="187" y="128"/>
                  </a:lnTo>
                  <a:lnTo>
                    <a:pt x="185" y="128"/>
                  </a:lnTo>
                  <a:lnTo>
                    <a:pt x="183" y="128"/>
                  </a:lnTo>
                  <a:lnTo>
                    <a:pt x="183" y="130"/>
                  </a:lnTo>
                  <a:lnTo>
                    <a:pt x="181" y="128"/>
                  </a:lnTo>
                  <a:lnTo>
                    <a:pt x="179" y="128"/>
                  </a:lnTo>
                  <a:lnTo>
                    <a:pt x="177" y="128"/>
                  </a:lnTo>
                  <a:lnTo>
                    <a:pt x="177" y="126"/>
                  </a:lnTo>
                  <a:lnTo>
                    <a:pt x="175" y="126"/>
                  </a:lnTo>
                  <a:lnTo>
                    <a:pt x="173" y="124"/>
                  </a:lnTo>
                  <a:lnTo>
                    <a:pt x="171" y="124"/>
                  </a:lnTo>
                  <a:lnTo>
                    <a:pt x="171" y="123"/>
                  </a:lnTo>
                  <a:lnTo>
                    <a:pt x="169" y="123"/>
                  </a:lnTo>
                  <a:lnTo>
                    <a:pt x="169" y="121"/>
                  </a:lnTo>
                  <a:lnTo>
                    <a:pt x="167" y="121"/>
                  </a:lnTo>
                  <a:lnTo>
                    <a:pt x="165" y="121"/>
                  </a:lnTo>
                  <a:lnTo>
                    <a:pt x="165" y="123"/>
                  </a:lnTo>
                  <a:lnTo>
                    <a:pt x="163" y="123"/>
                  </a:lnTo>
                  <a:lnTo>
                    <a:pt x="161" y="124"/>
                  </a:lnTo>
                  <a:lnTo>
                    <a:pt x="159" y="124"/>
                  </a:lnTo>
                  <a:lnTo>
                    <a:pt x="159" y="126"/>
                  </a:lnTo>
                  <a:lnTo>
                    <a:pt x="159" y="128"/>
                  </a:lnTo>
                  <a:lnTo>
                    <a:pt x="157" y="128"/>
                  </a:lnTo>
                  <a:lnTo>
                    <a:pt x="157" y="126"/>
                  </a:lnTo>
                  <a:lnTo>
                    <a:pt x="156" y="126"/>
                  </a:lnTo>
                  <a:lnTo>
                    <a:pt x="156" y="128"/>
                  </a:lnTo>
                  <a:lnTo>
                    <a:pt x="154" y="128"/>
                  </a:lnTo>
                  <a:lnTo>
                    <a:pt x="152" y="128"/>
                  </a:lnTo>
                  <a:lnTo>
                    <a:pt x="152" y="130"/>
                  </a:lnTo>
                  <a:lnTo>
                    <a:pt x="152" y="132"/>
                  </a:lnTo>
                  <a:lnTo>
                    <a:pt x="150" y="132"/>
                  </a:lnTo>
                  <a:lnTo>
                    <a:pt x="150" y="134"/>
                  </a:lnTo>
                  <a:lnTo>
                    <a:pt x="148" y="134"/>
                  </a:lnTo>
                  <a:lnTo>
                    <a:pt x="146" y="134"/>
                  </a:lnTo>
                  <a:lnTo>
                    <a:pt x="144" y="134"/>
                  </a:lnTo>
                  <a:lnTo>
                    <a:pt x="142" y="134"/>
                  </a:lnTo>
                  <a:lnTo>
                    <a:pt x="140" y="134"/>
                  </a:lnTo>
                  <a:lnTo>
                    <a:pt x="138" y="134"/>
                  </a:lnTo>
                  <a:lnTo>
                    <a:pt x="136" y="134"/>
                  </a:lnTo>
                  <a:lnTo>
                    <a:pt x="134" y="134"/>
                  </a:lnTo>
                  <a:lnTo>
                    <a:pt x="134" y="132"/>
                  </a:lnTo>
                  <a:lnTo>
                    <a:pt x="134" y="130"/>
                  </a:lnTo>
                  <a:lnTo>
                    <a:pt x="132" y="130"/>
                  </a:lnTo>
                  <a:lnTo>
                    <a:pt x="132" y="128"/>
                  </a:lnTo>
                  <a:lnTo>
                    <a:pt x="132" y="126"/>
                  </a:lnTo>
                  <a:lnTo>
                    <a:pt x="132" y="124"/>
                  </a:lnTo>
                  <a:lnTo>
                    <a:pt x="130" y="124"/>
                  </a:lnTo>
                  <a:lnTo>
                    <a:pt x="130" y="123"/>
                  </a:lnTo>
                  <a:lnTo>
                    <a:pt x="128" y="123"/>
                  </a:lnTo>
                  <a:lnTo>
                    <a:pt x="126" y="121"/>
                  </a:lnTo>
                  <a:lnTo>
                    <a:pt x="124" y="121"/>
                  </a:lnTo>
                  <a:lnTo>
                    <a:pt x="122" y="121"/>
                  </a:lnTo>
                  <a:lnTo>
                    <a:pt x="122" y="123"/>
                  </a:lnTo>
                  <a:lnTo>
                    <a:pt x="122" y="124"/>
                  </a:lnTo>
                  <a:lnTo>
                    <a:pt x="120" y="123"/>
                  </a:lnTo>
                  <a:lnTo>
                    <a:pt x="120" y="124"/>
                  </a:lnTo>
                  <a:lnTo>
                    <a:pt x="118" y="124"/>
                  </a:lnTo>
                  <a:lnTo>
                    <a:pt x="116" y="124"/>
                  </a:lnTo>
                  <a:lnTo>
                    <a:pt x="114" y="123"/>
                  </a:lnTo>
                  <a:lnTo>
                    <a:pt x="112" y="123"/>
                  </a:lnTo>
                  <a:lnTo>
                    <a:pt x="110" y="124"/>
                  </a:lnTo>
                  <a:lnTo>
                    <a:pt x="108" y="124"/>
                  </a:lnTo>
                  <a:lnTo>
                    <a:pt x="108" y="123"/>
                  </a:lnTo>
                  <a:lnTo>
                    <a:pt x="106" y="123"/>
                  </a:lnTo>
                  <a:lnTo>
                    <a:pt x="106" y="121"/>
                  </a:lnTo>
                  <a:lnTo>
                    <a:pt x="104" y="119"/>
                  </a:lnTo>
                  <a:lnTo>
                    <a:pt x="102" y="117"/>
                  </a:lnTo>
                  <a:lnTo>
                    <a:pt x="100" y="115"/>
                  </a:lnTo>
                  <a:lnTo>
                    <a:pt x="98" y="115"/>
                  </a:lnTo>
                  <a:lnTo>
                    <a:pt x="96" y="115"/>
                  </a:lnTo>
                  <a:lnTo>
                    <a:pt x="94" y="115"/>
                  </a:lnTo>
                  <a:lnTo>
                    <a:pt x="92" y="113"/>
                  </a:lnTo>
                  <a:lnTo>
                    <a:pt x="90" y="113"/>
                  </a:lnTo>
                  <a:lnTo>
                    <a:pt x="90" y="111"/>
                  </a:lnTo>
                  <a:lnTo>
                    <a:pt x="90" y="109"/>
                  </a:lnTo>
                  <a:lnTo>
                    <a:pt x="88" y="109"/>
                  </a:lnTo>
                  <a:lnTo>
                    <a:pt x="88" y="107"/>
                  </a:lnTo>
                  <a:lnTo>
                    <a:pt x="87" y="107"/>
                  </a:lnTo>
                  <a:lnTo>
                    <a:pt x="85" y="107"/>
                  </a:lnTo>
                  <a:lnTo>
                    <a:pt x="83" y="105"/>
                  </a:lnTo>
                  <a:lnTo>
                    <a:pt x="81" y="105"/>
                  </a:lnTo>
                  <a:lnTo>
                    <a:pt x="79" y="107"/>
                  </a:lnTo>
                  <a:lnTo>
                    <a:pt x="77" y="107"/>
                  </a:lnTo>
                  <a:lnTo>
                    <a:pt x="75" y="107"/>
                  </a:lnTo>
                  <a:lnTo>
                    <a:pt x="75" y="105"/>
                  </a:lnTo>
                  <a:lnTo>
                    <a:pt x="73" y="105"/>
                  </a:lnTo>
                  <a:lnTo>
                    <a:pt x="73" y="103"/>
                  </a:lnTo>
                  <a:lnTo>
                    <a:pt x="71" y="101"/>
                  </a:lnTo>
                  <a:lnTo>
                    <a:pt x="71" y="99"/>
                  </a:lnTo>
                  <a:lnTo>
                    <a:pt x="69" y="97"/>
                  </a:lnTo>
                  <a:lnTo>
                    <a:pt x="67" y="97"/>
                  </a:lnTo>
                  <a:lnTo>
                    <a:pt x="67" y="95"/>
                  </a:lnTo>
                  <a:lnTo>
                    <a:pt x="65" y="95"/>
                  </a:lnTo>
                  <a:lnTo>
                    <a:pt x="63" y="95"/>
                  </a:lnTo>
                  <a:lnTo>
                    <a:pt x="61" y="93"/>
                  </a:lnTo>
                  <a:lnTo>
                    <a:pt x="57" y="89"/>
                  </a:lnTo>
                  <a:lnTo>
                    <a:pt x="55" y="89"/>
                  </a:lnTo>
                  <a:lnTo>
                    <a:pt x="53" y="87"/>
                  </a:lnTo>
                  <a:lnTo>
                    <a:pt x="49" y="87"/>
                  </a:lnTo>
                  <a:lnTo>
                    <a:pt x="49" y="85"/>
                  </a:lnTo>
                  <a:lnTo>
                    <a:pt x="47" y="85"/>
                  </a:lnTo>
                  <a:lnTo>
                    <a:pt x="47" y="83"/>
                  </a:lnTo>
                  <a:lnTo>
                    <a:pt x="45" y="83"/>
                  </a:lnTo>
                  <a:lnTo>
                    <a:pt x="43" y="81"/>
                  </a:lnTo>
                  <a:lnTo>
                    <a:pt x="41" y="81"/>
                  </a:lnTo>
                  <a:lnTo>
                    <a:pt x="41" y="79"/>
                  </a:lnTo>
                  <a:lnTo>
                    <a:pt x="39" y="77"/>
                  </a:lnTo>
                  <a:lnTo>
                    <a:pt x="37" y="75"/>
                  </a:lnTo>
                  <a:lnTo>
                    <a:pt x="35" y="75"/>
                  </a:lnTo>
                  <a:lnTo>
                    <a:pt x="35" y="77"/>
                  </a:lnTo>
                  <a:lnTo>
                    <a:pt x="33" y="77"/>
                  </a:lnTo>
                  <a:lnTo>
                    <a:pt x="33" y="79"/>
                  </a:lnTo>
                  <a:lnTo>
                    <a:pt x="31" y="79"/>
                  </a:lnTo>
                  <a:lnTo>
                    <a:pt x="31" y="81"/>
                  </a:lnTo>
                  <a:lnTo>
                    <a:pt x="31" y="83"/>
                  </a:lnTo>
                  <a:lnTo>
                    <a:pt x="29" y="83"/>
                  </a:lnTo>
                  <a:lnTo>
                    <a:pt x="29" y="81"/>
                  </a:lnTo>
                  <a:lnTo>
                    <a:pt x="27" y="81"/>
                  </a:lnTo>
                  <a:lnTo>
                    <a:pt x="27" y="79"/>
                  </a:lnTo>
                  <a:lnTo>
                    <a:pt x="25" y="79"/>
                  </a:lnTo>
                  <a:lnTo>
                    <a:pt x="25" y="77"/>
                  </a:lnTo>
                  <a:lnTo>
                    <a:pt x="25" y="75"/>
                  </a:lnTo>
                  <a:lnTo>
                    <a:pt x="27" y="75"/>
                  </a:lnTo>
                  <a:lnTo>
                    <a:pt x="27" y="73"/>
                  </a:lnTo>
                  <a:lnTo>
                    <a:pt x="29" y="73"/>
                  </a:lnTo>
                  <a:lnTo>
                    <a:pt x="27" y="71"/>
                  </a:lnTo>
                  <a:lnTo>
                    <a:pt x="25" y="71"/>
                  </a:lnTo>
                  <a:lnTo>
                    <a:pt x="25" y="69"/>
                  </a:lnTo>
                  <a:lnTo>
                    <a:pt x="23" y="69"/>
                  </a:lnTo>
                  <a:lnTo>
                    <a:pt x="21" y="67"/>
                  </a:lnTo>
                  <a:lnTo>
                    <a:pt x="19" y="67"/>
                  </a:lnTo>
                  <a:lnTo>
                    <a:pt x="18" y="67"/>
                  </a:lnTo>
                  <a:lnTo>
                    <a:pt x="18" y="65"/>
                  </a:lnTo>
                  <a:lnTo>
                    <a:pt x="16" y="65"/>
                  </a:lnTo>
                  <a:lnTo>
                    <a:pt x="14" y="65"/>
                  </a:lnTo>
                  <a:lnTo>
                    <a:pt x="12" y="63"/>
                  </a:lnTo>
                  <a:lnTo>
                    <a:pt x="10" y="63"/>
                  </a:lnTo>
                  <a:lnTo>
                    <a:pt x="8" y="61"/>
                  </a:lnTo>
                  <a:lnTo>
                    <a:pt x="6" y="61"/>
                  </a:lnTo>
                  <a:lnTo>
                    <a:pt x="4" y="61"/>
                  </a:lnTo>
                  <a:lnTo>
                    <a:pt x="4" y="59"/>
                  </a:lnTo>
                  <a:lnTo>
                    <a:pt x="2" y="59"/>
                  </a:lnTo>
                  <a:lnTo>
                    <a:pt x="2" y="57"/>
                  </a:lnTo>
                  <a:lnTo>
                    <a:pt x="0" y="57"/>
                  </a:lnTo>
                  <a:lnTo>
                    <a:pt x="0" y="55"/>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1" name="Freeform 9">
              <a:extLst>
                <a:ext uri="{FF2B5EF4-FFF2-40B4-BE49-F238E27FC236}">
                  <a16:creationId xmlns:a16="http://schemas.microsoft.com/office/drawing/2014/main" xmlns="" id="{00000000-0008-0000-0900-00000F000000}"/>
                </a:ext>
              </a:extLst>
            </xdr:cNvPr>
            <xdr:cNvSpPr>
              <a:spLocks/>
            </xdr:cNvSpPr>
          </xdr:nvSpPr>
          <xdr:spPr bwMode="auto">
            <a:xfrm>
              <a:off x="3502025" y="2668588"/>
              <a:ext cx="1346200" cy="1209675"/>
            </a:xfrm>
            <a:custGeom>
              <a:avLst/>
              <a:gdLst>
                <a:gd name="T0" fmla="*/ 820 w 848"/>
                <a:gd name="T1" fmla="*/ 749 h 762"/>
                <a:gd name="T2" fmla="*/ 791 w 848"/>
                <a:gd name="T3" fmla="*/ 733 h 762"/>
                <a:gd name="T4" fmla="*/ 775 w 848"/>
                <a:gd name="T5" fmla="*/ 753 h 762"/>
                <a:gd name="T6" fmla="*/ 753 w 848"/>
                <a:gd name="T7" fmla="*/ 759 h 762"/>
                <a:gd name="T8" fmla="*/ 728 w 848"/>
                <a:gd name="T9" fmla="*/ 739 h 762"/>
                <a:gd name="T10" fmla="*/ 712 w 848"/>
                <a:gd name="T11" fmla="*/ 723 h 762"/>
                <a:gd name="T12" fmla="*/ 690 w 848"/>
                <a:gd name="T13" fmla="*/ 731 h 762"/>
                <a:gd name="T14" fmla="*/ 664 w 848"/>
                <a:gd name="T15" fmla="*/ 731 h 762"/>
                <a:gd name="T16" fmla="*/ 635 w 848"/>
                <a:gd name="T17" fmla="*/ 733 h 762"/>
                <a:gd name="T18" fmla="*/ 611 w 848"/>
                <a:gd name="T19" fmla="*/ 739 h 762"/>
                <a:gd name="T20" fmla="*/ 595 w 848"/>
                <a:gd name="T21" fmla="*/ 721 h 762"/>
                <a:gd name="T22" fmla="*/ 582 w 848"/>
                <a:gd name="T23" fmla="*/ 729 h 762"/>
                <a:gd name="T24" fmla="*/ 560 w 848"/>
                <a:gd name="T25" fmla="*/ 719 h 762"/>
                <a:gd name="T26" fmla="*/ 538 w 848"/>
                <a:gd name="T27" fmla="*/ 699 h 762"/>
                <a:gd name="T28" fmla="*/ 509 w 848"/>
                <a:gd name="T29" fmla="*/ 692 h 762"/>
                <a:gd name="T30" fmla="*/ 473 w 848"/>
                <a:gd name="T31" fmla="*/ 684 h 762"/>
                <a:gd name="T32" fmla="*/ 452 w 848"/>
                <a:gd name="T33" fmla="*/ 672 h 762"/>
                <a:gd name="T34" fmla="*/ 422 w 848"/>
                <a:gd name="T35" fmla="*/ 648 h 762"/>
                <a:gd name="T36" fmla="*/ 396 w 848"/>
                <a:gd name="T37" fmla="*/ 644 h 762"/>
                <a:gd name="T38" fmla="*/ 418 w 848"/>
                <a:gd name="T39" fmla="*/ 613 h 762"/>
                <a:gd name="T40" fmla="*/ 428 w 848"/>
                <a:gd name="T41" fmla="*/ 583 h 762"/>
                <a:gd name="T42" fmla="*/ 434 w 848"/>
                <a:gd name="T43" fmla="*/ 577 h 762"/>
                <a:gd name="T44" fmla="*/ 426 w 848"/>
                <a:gd name="T45" fmla="*/ 556 h 762"/>
                <a:gd name="T46" fmla="*/ 394 w 848"/>
                <a:gd name="T47" fmla="*/ 556 h 762"/>
                <a:gd name="T48" fmla="*/ 396 w 848"/>
                <a:gd name="T49" fmla="*/ 530 h 762"/>
                <a:gd name="T50" fmla="*/ 396 w 848"/>
                <a:gd name="T51" fmla="*/ 502 h 762"/>
                <a:gd name="T52" fmla="*/ 381 w 848"/>
                <a:gd name="T53" fmla="*/ 467 h 762"/>
                <a:gd name="T54" fmla="*/ 357 w 848"/>
                <a:gd name="T55" fmla="*/ 431 h 762"/>
                <a:gd name="T56" fmla="*/ 341 w 848"/>
                <a:gd name="T57" fmla="*/ 400 h 762"/>
                <a:gd name="T58" fmla="*/ 312 w 848"/>
                <a:gd name="T59" fmla="*/ 402 h 762"/>
                <a:gd name="T60" fmla="*/ 276 w 848"/>
                <a:gd name="T61" fmla="*/ 431 h 762"/>
                <a:gd name="T62" fmla="*/ 241 w 848"/>
                <a:gd name="T63" fmla="*/ 427 h 762"/>
                <a:gd name="T64" fmla="*/ 209 w 848"/>
                <a:gd name="T65" fmla="*/ 418 h 762"/>
                <a:gd name="T66" fmla="*/ 193 w 848"/>
                <a:gd name="T67" fmla="*/ 410 h 762"/>
                <a:gd name="T68" fmla="*/ 164 w 848"/>
                <a:gd name="T69" fmla="*/ 398 h 762"/>
                <a:gd name="T70" fmla="*/ 174 w 848"/>
                <a:gd name="T71" fmla="*/ 437 h 762"/>
                <a:gd name="T72" fmla="*/ 152 w 848"/>
                <a:gd name="T73" fmla="*/ 443 h 762"/>
                <a:gd name="T74" fmla="*/ 112 w 848"/>
                <a:gd name="T75" fmla="*/ 418 h 762"/>
                <a:gd name="T76" fmla="*/ 89 w 848"/>
                <a:gd name="T77" fmla="*/ 398 h 762"/>
                <a:gd name="T78" fmla="*/ 49 w 848"/>
                <a:gd name="T79" fmla="*/ 384 h 762"/>
                <a:gd name="T80" fmla="*/ 22 w 848"/>
                <a:gd name="T81" fmla="*/ 384 h 762"/>
                <a:gd name="T82" fmla="*/ 10 w 848"/>
                <a:gd name="T83" fmla="*/ 325 h 762"/>
                <a:gd name="T84" fmla="*/ 4 w 848"/>
                <a:gd name="T85" fmla="*/ 303 h 762"/>
                <a:gd name="T86" fmla="*/ 20 w 848"/>
                <a:gd name="T87" fmla="*/ 290 h 762"/>
                <a:gd name="T88" fmla="*/ 36 w 848"/>
                <a:gd name="T89" fmla="*/ 270 h 762"/>
                <a:gd name="T90" fmla="*/ 55 w 848"/>
                <a:gd name="T91" fmla="*/ 248 h 762"/>
                <a:gd name="T92" fmla="*/ 79 w 848"/>
                <a:gd name="T93" fmla="*/ 234 h 762"/>
                <a:gd name="T94" fmla="*/ 95 w 848"/>
                <a:gd name="T95" fmla="*/ 207 h 762"/>
                <a:gd name="T96" fmla="*/ 124 w 848"/>
                <a:gd name="T97" fmla="*/ 193 h 762"/>
                <a:gd name="T98" fmla="*/ 154 w 848"/>
                <a:gd name="T99" fmla="*/ 171 h 762"/>
                <a:gd name="T100" fmla="*/ 181 w 848"/>
                <a:gd name="T101" fmla="*/ 146 h 762"/>
                <a:gd name="T102" fmla="*/ 176 w 848"/>
                <a:gd name="T103" fmla="*/ 124 h 762"/>
                <a:gd name="T104" fmla="*/ 187 w 848"/>
                <a:gd name="T105" fmla="*/ 90 h 762"/>
                <a:gd name="T106" fmla="*/ 179 w 848"/>
                <a:gd name="T107" fmla="*/ 71 h 762"/>
                <a:gd name="T108" fmla="*/ 154 w 848"/>
                <a:gd name="T109" fmla="*/ 73 h 762"/>
                <a:gd name="T110" fmla="*/ 140 w 848"/>
                <a:gd name="T111" fmla="*/ 61 h 762"/>
                <a:gd name="T112" fmla="*/ 166 w 848"/>
                <a:gd name="T113" fmla="*/ 31 h 762"/>
                <a:gd name="T114" fmla="*/ 195 w 848"/>
                <a:gd name="T115" fmla="*/ 10 h 762"/>
                <a:gd name="T116" fmla="*/ 223 w 848"/>
                <a:gd name="T117" fmla="*/ 23 h 762"/>
                <a:gd name="T118" fmla="*/ 246 w 848"/>
                <a:gd name="T119" fmla="*/ 6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48" h="762">
                  <a:moveTo>
                    <a:pt x="848" y="762"/>
                  </a:moveTo>
                  <a:lnTo>
                    <a:pt x="846" y="761"/>
                  </a:lnTo>
                  <a:lnTo>
                    <a:pt x="844" y="761"/>
                  </a:lnTo>
                  <a:lnTo>
                    <a:pt x="844" y="759"/>
                  </a:lnTo>
                  <a:lnTo>
                    <a:pt x="842" y="757"/>
                  </a:lnTo>
                  <a:lnTo>
                    <a:pt x="840" y="755"/>
                  </a:lnTo>
                  <a:lnTo>
                    <a:pt x="838" y="755"/>
                  </a:lnTo>
                  <a:lnTo>
                    <a:pt x="836" y="753"/>
                  </a:lnTo>
                  <a:lnTo>
                    <a:pt x="834" y="753"/>
                  </a:lnTo>
                  <a:lnTo>
                    <a:pt x="832" y="753"/>
                  </a:lnTo>
                  <a:lnTo>
                    <a:pt x="830" y="753"/>
                  </a:lnTo>
                  <a:lnTo>
                    <a:pt x="828" y="753"/>
                  </a:lnTo>
                  <a:lnTo>
                    <a:pt x="826" y="751"/>
                  </a:lnTo>
                  <a:lnTo>
                    <a:pt x="824" y="751"/>
                  </a:lnTo>
                  <a:lnTo>
                    <a:pt x="822" y="751"/>
                  </a:lnTo>
                  <a:lnTo>
                    <a:pt x="820" y="751"/>
                  </a:lnTo>
                  <a:lnTo>
                    <a:pt x="820" y="749"/>
                  </a:lnTo>
                  <a:lnTo>
                    <a:pt x="818" y="749"/>
                  </a:lnTo>
                  <a:lnTo>
                    <a:pt x="816" y="747"/>
                  </a:lnTo>
                  <a:lnTo>
                    <a:pt x="814" y="747"/>
                  </a:lnTo>
                  <a:lnTo>
                    <a:pt x="812" y="747"/>
                  </a:lnTo>
                  <a:lnTo>
                    <a:pt x="812" y="745"/>
                  </a:lnTo>
                  <a:lnTo>
                    <a:pt x="810" y="745"/>
                  </a:lnTo>
                  <a:lnTo>
                    <a:pt x="808" y="743"/>
                  </a:lnTo>
                  <a:lnTo>
                    <a:pt x="806" y="741"/>
                  </a:lnTo>
                  <a:lnTo>
                    <a:pt x="804" y="741"/>
                  </a:lnTo>
                  <a:lnTo>
                    <a:pt x="804" y="739"/>
                  </a:lnTo>
                  <a:lnTo>
                    <a:pt x="802" y="739"/>
                  </a:lnTo>
                  <a:lnTo>
                    <a:pt x="802" y="737"/>
                  </a:lnTo>
                  <a:lnTo>
                    <a:pt x="800" y="737"/>
                  </a:lnTo>
                  <a:lnTo>
                    <a:pt x="797" y="737"/>
                  </a:lnTo>
                  <a:lnTo>
                    <a:pt x="795" y="735"/>
                  </a:lnTo>
                  <a:lnTo>
                    <a:pt x="793" y="735"/>
                  </a:lnTo>
                  <a:lnTo>
                    <a:pt x="791" y="733"/>
                  </a:lnTo>
                  <a:lnTo>
                    <a:pt x="791" y="735"/>
                  </a:lnTo>
                  <a:lnTo>
                    <a:pt x="791" y="737"/>
                  </a:lnTo>
                  <a:lnTo>
                    <a:pt x="789" y="737"/>
                  </a:lnTo>
                  <a:lnTo>
                    <a:pt x="787" y="739"/>
                  </a:lnTo>
                  <a:lnTo>
                    <a:pt x="785" y="739"/>
                  </a:lnTo>
                  <a:lnTo>
                    <a:pt x="785" y="741"/>
                  </a:lnTo>
                  <a:lnTo>
                    <a:pt x="783" y="741"/>
                  </a:lnTo>
                  <a:lnTo>
                    <a:pt x="783" y="743"/>
                  </a:lnTo>
                  <a:lnTo>
                    <a:pt x="781" y="743"/>
                  </a:lnTo>
                  <a:lnTo>
                    <a:pt x="781" y="745"/>
                  </a:lnTo>
                  <a:lnTo>
                    <a:pt x="779" y="745"/>
                  </a:lnTo>
                  <a:lnTo>
                    <a:pt x="779" y="747"/>
                  </a:lnTo>
                  <a:lnTo>
                    <a:pt x="777" y="747"/>
                  </a:lnTo>
                  <a:lnTo>
                    <a:pt x="777" y="749"/>
                  </a:lnTo>
                  <a:lnTo>
                    <a:pt x="777" y="751"/>
                  </a:lnTo>
                  <a:lnTo>
                    <a:pt x="775" y="751"/>
                  </a:lnTo>
                  <a:lnTo>
                    <a:pt x="775" y="753"/>
                  </a:lnTo>
                  <a:lnTo>
                    <a:pt x="775" y="755"/>
                  </a:lnTo>
                  <a:lnTo>
                    <a:pt x="775" y="757"/>
                  </a:lnTo>
                  <a:lnTo>
                    <a:pt x="773" y="757"/>
                  </a:lnTo>
                  <a:lnTo>
                    <a:pt x="771" y="757"/>
                  </a:lnTo>
                  <a:lnTo>
                    <a:pt x="771" y="759"/>
                  </a:lnTo>
                  <a:lnTo>
                    <a:pt x="769" y="759"/>
                  </a:lnTo>
                  <a:lnTo>
                    <a:pt x="767" y="759"/>
                  </a:lnTo>
                  <a:lnTo>
                    <a:pt x="765" y="759"/>
                  </a:lnTo>
                  <a:lnTo>
                    <a:pt x="763" y="761"/>
                  </a:lnTo>
                  <a:lnTo>
                    <a:pt x="761" y="761"/>
                  </a:lnTo>
                  <a:lnTo>
                    <a:pt x="759" y="761"/>
                  </a:lnTo>
                  <a:lnTo>
                    <a:pt x="757" y="761"/>
                  </a:lnTo>
                  <a:lnTo>
                    <a:pt x="757" y="759"/>
                  </a:lnTo>
                  <a:lnTo>
                    <a:pt x="757" y="757"/>
                  </a:lnTo>
                  <a:lnTo>
                    <a:pt x="755" y="757"/>
                  </a:lnTo>
                  <a:lnTo>
                    <a:pt x="755" y="759"/>
                  </a:lnTo>
                  <a:lnTo>
                    <a:pt x="753" y="759"/>
                  </a:lnTo>
                  <a:lnTo>
                    <a:pt x="751" y="759"/>
                  </a:lnTo>
                  <a:lnTo>
                    <a:pt x="749" y="759"/>
                  </a:lnTo>
                  <a:lnTo>
                    <a:pt x="747" y="759"/>
                  </a:lnTo>
                  <a:lnTo>
                    <a:pt x="745" y="759"/>
                  </a:lnTo>
                  <a:lnTo>
                    <a:pt x="743" y="757"/>
                  </a:lnTo>
                  <a:lnTo>
                    <a:pt x="741" y="755"/>
                  </a:lnTo>
                  <a:lnTo>
                    <a:pt x="739" y="753"/>
                  </a:lnTo>
                  <a:lnTo>
                    <a:pt x="737" y="751"/>
                  </a:lnTo>
                  <a:lnTo>
                    <a:pt x="735" y="749"/>
                  </a:lnTo>
                  <a:lnTo>
                    <a:pt x="733" y="749"/>
                  </a:lnTo>
                  <a:lnTo>
                    <a:pt x="735" y="747"/>
                  </a:lnTo>
                  <a:lnTo>
                    <a:pt x="733" y="747"/>
                  </a:lnTo>
                  <a:lnTo>
                    <a:pt x="733" y="745"/>
                  </a:lnTo>
                  <a:lnTo>
                    <a:pt x="731" y="745"/>
                  </a:lnTo>
                  <a:lnTo>
                    <a:pt x="731" y="743"/>
                  </a:lnTo>
                  <a:lnTo>
                    <a:pt x="729" y="741"/>
                  </a:lnTo>
                  <a:lnTo>
                    <a:pt x="728" y="739"/>
                  </a:lnTo>
                  <a:lnTo>
                    <a:pt x="726" y="737"/>
                  </a:lnTo>
                  <a:lnTo>
                    <a:pt x="726" y="735"/>
                  </a:lnTo>
                  <a:lnTo>
                    <a:pt x="724" y="735"/>
                  </a:lnTo>
                  <a:lnTo>
                    <a:pt x="724" y="733"/>
                  </a:lnTo>
                  <a:lnTo>
                    <a:pt x="724" y="731"/>
                  </a:lnTo>
                  <a:lnTo>
                    <a:pt x="722" y="731"/>
                  </a:lnTo>
                  <a:lnTo>
                    <a:pt x="722" y="729"/>
                  </a:lnTo>
                  <a:lnTo>
                    <a:pt x="722" y="727"/>
                  </a:lnTo>
                  <a:lnTo>
                    <a:pt x="720" y="727"/>
                  </a:lnTo>
                  <a:lnTo>
                    <a:pt x="720" y="725"/>
                  </a:lnTo>
                  <a:lnTo>
                    <a:pt x="718" y="725"/>
                  </a:lnTo>
                  <a:lnTo>
                    <a:pt x="718" y="723"/>
                  </a:lnTo>
                  <a:lnTo>
                    <a:pt x="718" y="721"/>
                  </a:lnTo>
                  <a:lnTo>
                    <a:pt x="716" y="721"/>
                  </a:lnTo>
                  <a:lnTo>
                    <a:pt x="716" y="723"/>
                  </a:lnTo>
                  <a:lnTo>
                    <a:pt x="714" y="723"/>
                  </a:lnTo>
                  <a:lnTo>
                    <a:pt x="712" y="723"/>
                  </a:lnTo>
                  <a:lnTo>
                    <a:pt x="710" y="723"/>
                  </a:lnTo>
                  <a:lnTo>
                    <a:pt x="708" y="723"/>
                  </a:lnTo>
                  <a:lnTo>
                    <a:pt x="708" y="721"/>
                  </a:lnTo>
                  <a:lnTo>
                    <a:pt x="706" y="721"/>
                  </a:lnTo>
                  <a:lnTo>
                    <a:pt x="706" y="719"/>
                  </a:lnTo>
                  <a:lnTo>
                    <a:pt x="704" y="719"/>
                  </a:lnTo>
                  <a:lnTo>
                    <a:pt x="702" y="721"/>
                  </a:lnTo>
                  <a:lnTo>
                    <a:pt x="700" y="721"/>
                  </a:lnTo>
                  <a:lnTo>
                    <a:pt x="698" y="723"/>
                  </a:lnTo>
                  <a:lnTo>
                    <a:pt x="698" y="725"/>
                  </a:lnTo>
                  <a:lnTo>
                    <a:pt x="696" y="725"/>
                  </a:lnTo>
                  <a:lnTo>
                    <a:pt x="696" y="727"/>
                  </a:lnTo>
                  <a:lnTo>
                    <a:pt x="694" y="727"/>
                  </a:lnTo>
                  <a:lnTo>
                    <a:pt x="694" y="729"/>
                  </a:lnTo>
                  <a:lnTo>
                    <a:pt x="692" y="729"/>
                  </a:lnTo>
                  <a:lnTo>
                    <a:pt x="692" y="731"/>
                  </a:lnTo>
                  <a:lnTo>
                    <a:pt x="690" y="731"/>
                  </a:lnTo>
                  <a:lnTo>
                    <a:pt x="688" y="733"/>
                  </a:lnTo>
                  <a:lnTo>
                    <a:pt x="686" y="733"/>
                  </a:lnTo>
                  <a:lnTo>
                    <a:pt x="684" y="733"/>
                  </a:lnTo>
                  <a:lnTo>
                    <a:pt x="682" y="731"/>
                  </a:lnTo>
                  <a:lnTo>
                    <a:pt x="680" y="731"/>
                  </a:lnTo>
                  <a:lnTo>
                    <a:pt x="680" y="729"/>
                  </a:lnTo>
                  <a:lnTo>
                    <a:pt x="678" y="729"/>
                  </a:lnTo>
                  <a:lnTo>
                    <a:pt x="678" y="727"/>
                  </a:lnTo>
                  <a:lnTo>
                    <a:pt x="676" y="727"/>
                  </a:lnTo>
                  <a:lnTo>
                    <a:pt x="676" y="729"/>
                  </a:lnTo>
                  <a:lnTo>
                    <a:pt x="674" y="729"/>
                  </a:lnTo>
                  <a:lnTo>
                    <a:pt x="672" y="729"/>
                  </a:lnTo>
                  <a:lnTo>
                    <a:pt x="670" y="729"/>
                  </a:lnTo>
                  <a:lnTo>
                    <a:pt x="670" y="731"/>
                  </a:lnTo>
                  <a:lnTo>
                    <a:pt x="668" y="731"/>
                  </a:lnTo>
                  <a:lnTo>
                    <a:pt x="666" y="731"/>
                  </a:lnTo>
                  <a:lnTo>
                    <a:pt x="664" y="731"/>
                  </a:lnTo>
                  <a:lnTo>
                    <a:pt x="662" y="731"/>
                  </a:lnTo>
                  <a:lnTo>
                    <a:pt x="660" y="731"/>
                  </a:lnTo>
                  <a:lnTo>
                    <a:pt x="659" y="729"/>
                  </a:lnTo>
                  <a:lnTo>
                    <a:pt x="657" y="729"/>
                  </a:lnTo>
                  <a:lnTo>
                    <a:pt x="655" y="729"/>
                  </a:lnTo>
                  <a:lnTo>
                    <a:pt x="653" y="729"/>
                  </a:lnTo>
                  <a:lnTo>
                    <a:pt x="651" y="729"/>
                  </a:lnTo>
                  <a:lnTo>
                    <a:pt x="649" y="731"/>
                  </a:lnTo>
                  <a:lnTo>
                    <a:pt x="647" y="731"/>
                  </a:lnTo>
                  <a:lnTo>
                    <a:pt x="645" y="731"/>
                  </a:lnTo>
                  <a:lnTo>
                    <a:pt x="643" y="731"/>
                  </a:lnTo>
                  <a:lnTo>
                    <a:pt x="641" y="731"/>
                  </a:lnTo>
                  <a:lnTo>
                    <a:pt x="641" y="733"/>
                  </a:lnTo>
                  <a:lnTo>
                    <a:pt x="639" y="733"/>
                  </a:lnTo>
                  <a:lnTo>
                    <a:pt x="639" y="731"/>
                  </a:lnTo>
                  <a:lnTo>
                    <a:pt x="637" y="733"/>
                  </a:lnTo>
                  <a:lnTo>
                    <a:pt x="635" y="733"/>
                  </a:lnTo>
                  <a:lnTo>
                    <a:pt x="635" y="735"/>
                  </a:lnTo>
                  <a:lnTo>
                    <a:pt x="633" y="735"/>
                  </a:lnTo>
                  <a:lnTo>
                    <a:pt x="631" y="735"/>
                  </a:lnTo>
                  <a:lnTo>
                    <a:pt x="631" y="737"/>
                  </a:lnTo>
                  <a:lnTo>
                    <a:pt x="629" y="737"/>
                  </a:lnTo>
                  <a:lnTo>
                    <a:pt x="629" y="739"/>
                  </a:lnTo>
                  <a:lnTo>
                    <a:pt x="627" y="739"/>
                  </a:lnTo>
                  <a:lnTo>
                    <a:pt x="625" y="739"/>
                  </a:lnTo>
                  <a:lnTo>
                    <a:pt x="623" y="739"/>
                  </a:lnTo>
                  <a:lnTo>
                    <a:pt x="621" y="739"/>
                  </a:lnTo>
                  <a:lnTo>
                    <a:pt x="619" y="739"/>
                  </a:lnTo>
                  <a:lnTo>
                    <a:pt x="619" y="741"/>
                  </a:lnTo>
                  <a:lnTo>
                    <a:pt x="617" y="741"/>
                  </a:lnTo>
                  <a:lnTo>
                    <a:pt x="615" y="741"/>
                  </a:lnTo>
                  <a:lnTo>
                    <a:pt x="613" y="741"/>
                  </a:lnTo>
                  <a:lnTo>
                    <a:pt x="611" y="741"/>
                  </a:lnTo>
                  <a:lnTo>
                    <a:pt x="611" y="739"/>
                  </a:lnTo>
                  <a:lnTo>
                    <a:pt x="609" y="739"/>
                  </a:lnTo>
                  <a:lnTo>
                    <a:pt x="607" y="739"/>
                  </a:lnTo>
                  <a:lnTo>
                    <a:pt x="605" y="739"/>
                  </a:lnTo>
                  <a:lnTo>
                    <a:pt x="603" y="739"/>
                  </a:lnTo>
                  <a:lnTo>
                    <a:pt x="603" y="737"/>
                  </a:lnTo>
                  <a:lnTo>
                    <a:pt x="601" y="737"/>
                  </a:lnTo>
                  <a:lnTo>
                    <a:pt x="601" y="735"/>
                  </a:lnTo>
                  <a:lnTo>
                    <a:pt x="599" y="735"/>
                  </a:lnTo>
                  <a:lnTo>
                    <a:pt x="599" y="733"/>
                  </a:lnTo>
                  <a:lnTo>
                    <a:pt x="599" y="731"/>
                  </a:lnTo>
                  <a:lnTo>
                    <a:pt x="599" y="729"/>
                  </a:lnTo>
                  <a:lnTo>
                    <a:pt x="597" y="729"/>
                  </a:lnTo>
                  <a:lnTo>
                    <a:pt x="597" y="727"/>
                  </a:lnTo>
                  <a:lnTo>
                    <a:pt x="597" y="725"/>
                  </a:lnTo>
                  <a:lnTo>
                    <a:pt x="595" y="725"/>
                  </a:lnTo>
                  <a:lnTo>
                    <a:pt x="595" y="723"/>
                  </a:lnTo>
                  <a:lnTo>
                    <a:pt x="595" y="721"/>
                  </a:lnTo>
                  <a:lnTo>
                    <a:pt x="593" y="721"/>
                  </a:lnTo>
                  <a:lnTo>
                    <a:pt x="593" y="719"/>
                  </a:lnTo>
                  <a:lnTo>
                    <a:pt x="593" y="717"/>
                  </a:lnTo>
                  <a:lnTo>
                    <a:pt x="591" y="717"/>
                  </a:lnTo>
                  <a:lnTo>
                    <a:pt x="590" y="717"/>
                  </a:lnTo>
                  <a:lnTo>
                    <a:pt x="588" y="717"/>
                  </a:lnTo>
                  <a:lnTo>
                    <a:pt x="586" y="717"/>
                  </a:lnTo>
                  <a:lnTo>
                    <a:pt x="586" y="719"/>
                  </a:lnTo>
                  <a:lnTo>
                    <a:pt x="584" y="719"/>
                  </a:lnTo>
                  <a:lnTo>
                    <a:pt x="582" y="719"/>
                  </a:lnTo>
                  <a:lnTo>
                    <a:pt x="580" y="719"/>
                  </a:lnTo>
                  <a:lnTo>
                    <a:pt x="580" y="721"/>
                  </a:lnTo>
                  <a:lnTo>
                    <a:pt x="580" y="723"/>
                  </a:lnTo>
                  <a:lnTo>
                    <a:pt x="580" y="725"/>
                  </a:lnTo>
                  <a:lnTo>
                    <a:pt x="582" y="725"/>
                  </a:lnTo>
                  <a:lnTo>
                    <a:pt x="582" y="727"/>
                  </a:lnTo>
                  <a:lnTo>
                    <a:pt x="582" y="729"/>
                  </a:lnTo>
                  <a:lnTo>
                    <a:pt x="582" y="731"/>
                  </a:lnTo>
                  <a:lnTo>
                    <a:pt x="580" y="731"/>
                  </a:lnTo>
                  <a:lnTo>
                    <a:pt x="578" y="731"/>
                  </a:lnTo>
                  <a:lnTo>
                    <a:pt x="576" y="731"/>
                  </a:lnTo>
                  <a:lnTo>
                    <a:pt x="574" y="731"/>
                  </a:lnTo>
                  <a:lnTo>
                    <a:pt x="572" y="731"/>
                  </a:lnTo>
                  <a:lnTo>
                    <a:pt x="570" y="731"/>
                  </a:lnTo>
                  <a:lnTo>
                    <a:pt x="568" y="731"/>
                  </a:lnTo>
                  <a:lnTo>
                    <a:pt x="568" y="729"/>
                  </a:lnTo>
                  <a:lnTo>
                    <a:pt x="566" y="729"/>
                  </a:lnTo>
                  <a:lnTo>
                    <a:pt x="566" y="727"/>
                  </a:lnTo>
                  <a:lnTo>
                    <a:pt x="564" y="727"/>
                  </a:lnTo>
                  <a:lnTo>
                    <a:pt x="564" y="725"/>
                  </a:lnTo>
                  <a:lnTo>
                    <a:pt x="562" y="723"/>
                  </a:lnTo>
                  <a:lnTo>
                    <a:pt x="560" y="723"/>
                  </a:lnTo>
                  <a:lnTo>
                    <a:pt x="560" y="721"/>
                  </a:lnTo>
                  <a:lnTo>
                    <a:pt x="560" y="719"/>
                  </a:lnTo>
                  <a:lnTo>
                    <a:pt x="558" y="719"/>
                  </a:lnTo>
                  <a:lnTo>
                    <a:pt x="558" y="717"/>
                  </a:lnTo>
                  <a:lnTo>
                    <a:pt x="556" y="717"/>
                  </a:lnTo>
                  <a:lnTo>
                    <a:pt x="556" y="715"/>
                  </a:lnTo>
                  <a:lnTo>
                    <a:pt x="554" y="715"/>
                  </a:lnTo>
                  <a:lnTo>
                    <a:pt x="554" y="713"/>
                  </a:lnTo>
                  <a:lnTo>
                    <a:pt x="552" y="713"/>
                  </a:lnTo>
                  <a:lnTo>
                    <a:pt x="550" y="711"/>
                  </a:lnTo>
                  <a:lnTo>
                    <a:pt x="548" y="709"/>
                  </a:lnTo>
                  <a:lnTo>
                    <a:pt x="546" y="709"/>
                  </a:lnTo>
                  <a:lnTo>
                    <a:pt x="546" y="707"/>
                  </a:lnTo>
                  <a:lnTo>
                    <a:pt x="544" y="707"/>
                  </a:lnTo>
                  <a:lnTo>
                    <a:pt x="544" y="705"/>
                  </a:lnTo>
                  <a:lnTo>
                    <a:pt x="542" y="705"/>
                  </a:lnTo>
                  <a:lnTo>
                    <a:pt x="542" y="703"/>
                  </a:lnTo>
                  <a:lnTo>
                    <a:pt x="540" y="701"/>
                  </a:lnTo>
                  <a:lnTo>
                    <a:pt x="538" y="699"/>
                  </a:lnTo>
                  <a:lnTo>
                    <a:pt x="538" y="697"/>
                  </a:lnTo>
                  <a:lnTo>
                    <a:pt x="536" y="697"/>
                  </a:lnTo>
                  <a:lnTo>
                    <a:pt x="534" y="695"/>
                  </a:lnTo>
                  <a:lnTo>
                    <a:pt x="532" y="695"/>
                  </a:lnTo>
                  <a:lnTo>
                    <a:pt x="530" y="695"/>
                  </a:lnTo>
                  <a:lnTo>
                    <a:pt x="530" y="694"/>
                  </a:lnTo>
                  <a:lnTo>
                    <a:pt x="528" y="694"/>
                  </a:lnTo>
                  <a:lnTo>
                    <a:pt x="526" y="694"/>
                  </a:lnTo>
                  <a:lnTo>
                    <a:pt x="524" y="694"/>
                  </a:lnTo>
                  <a:lnTo>
                    <a:pt x="522" y="694"/>
                  </a:lnTo>
                  <a:lnTo>
                    <a:pt x="521" y="694"/>
                  </a:lnTo>
                  <a:lnTo>
                    <a:pt x="519" y="694"/>
                  </a:lnTo>
                  <a:lnTo>
                    <a:pt x="517" y="694"/>
                  </a:lnTo>
                  <a:lnTo>
                    <a:pt x="515" y="694"/>
                  </a:lnTo>
                  <a:lnTo>
                    <a:pt x="513" y="694"/>
                  </a:lnTo>
                  <a:lnTo>
                    <a:pt x="513" y="692"/>
                  </a:lnTo>
                  <a:lnTo>
                    <a:pt x="509" y="692"/>
                  </a:lnTo>
                  <a:lnTo>
                    <a:pt x="507" y="692"/>
                  </a:lnTo>
                  <a:lnTo>
                    <a:pt x="505" y="692"/>
                  </a:lnTo>
                  <a:lnTo>
                    <a:pt x="503" y="692"/>
                  </a:lnTo>
                  <a:lnTo>
                    <a:pt x="501" y="692"/>
                  </a:lnTo>
                  <a:lnTo>
                    <a:pt x="499" y="692"/>
                  </a:lnTo>
                  <a:lnTo>
                    <a:pt x="497" y="692"/>
                  </a:lnTo>
                  <a:lnTo>
                    <a:pt x="495" y="692"/>
                  </a:lnTo>
                  <a:lnTo>
                    <a:pt x="493" y="692"/>
                  </a:lnTo>
                  <a:lnTo>
                    <a:pt x="491" y="692"/>
                  </a:lnTo>
                  <a:lnTo>
                    <a:pt x="487" y="692"/>
                  </a:lnTo>
                  <a:lnTo>
                    <a:pt x="485" y="690"/>
                  </a:lnTo>
                  <a:lnTo>
                    <a:pt x="481" y="690"/>
                  </a:lnTo>
                  <a:lnTo>
                    <a:pt x="479" y="690"/>
                  </a:lnTo>
                  <a:lnTo>
                    <a:pt x="479" y="688"/>
                  </a:lnTo>
                  <a:lnTo>
                    <a:pt x="477" y="688"/>
                  </a:lnTo>
                  <a:lnTo>
                    <a:pt x="475" y="686"/>
                  </a:lnTo>
                  <a:lnTo>
                    <a:pt x="473" y="684"/>
                  </a:lnTo>
                  <a:lnTo>
                    <a:pt x="471" y="684"/>
                  </a:lnTo>
                  <a:lnTo>
                    <a:pt x="469" y="684"/>
                  </a:lnTo>
                  <a:lnTo>
                    <a:pt x="469" y="682"/>
                  </a:lnTo>
                  <a:lnTo>
                    <a:pt x="467" y="682"/>
                  </a:lnTo>
                  <a:lnTo>
                    <a:pt x="465" y="682"/>
                  </a:lnTo>
                  <a:lnTo>
                    <a:pt x="463" y="682"/>
                  </a:lnTo>
                  <a:lnTo>
                    <a:pt x="461" y="682"/>
                  </a:lnTo>
                  <a:lnTo>
                    <a:pt x="459" y="682"/>
                  </a:lnTo>
                  <a:lnTo>
                    <a:pt x="457" y="682"/>
                  </a:lnTo>
                  <a:lnTo>
                    <a:pt x="455" y="682"/>
                  </a:lnTo>
                  <a:lnTo>
                    <a:pt x="453" y="682"/>
                  </a:lnTo>
                  <a:lnTo>
                    <a:pt x="453" y="680"/>
                  </a:lnTo>
                  <a:lnTo>
                    <a:pt x="453" y="678"/>
                  </a:lnTo>
                  <a:lnTo>
                    <a:pt x="453" y="676"/>
                  </a:lnTo>
                  <a:lnTo>
                    <a:pt x="453" y="674"/>
                  </a:lnTo>
                  <a:lnTo>
                    <a:pt x="453" y="672"/>
                  </a:lnTo>
                  <a:lnTo>
                    <a:pt x="452" y="672"/>
                  </a:lnTo>
                  <a:lnTo>
                    <a:pt x="452" y="670"/>
                  </a:lnTo>
                  <a:lnTo>
                    <a:pt x="450" y="668"/>
                  </a:lnTo>
                  <a:lnTo>
                    <a:pt x="450" y="666"/>
                  </a:lnTo>
                  <a:lnTo>
                    <a:pt x="448" y="664"/>
                  </a:lnTo>
                  <a:lnTo>
                    <a:pt x="448" y="662"/>
                  </a:lnTo>
                  <a:lnTo>
                    <a:pt x="448" y="660"/>
                  </a:lnTo>
                  <a:lnTo>
                    <a:pt x="446" y="658"/>
                  </a:lnTo>
                  <a:lnTo>
                    <a:pt x="446" y="656"/>
                  </a:lnTo>
                  <a:lnTo>
                    <a:pt x="446" y="654"/>
                  </a:lnTo>
                  <a:lnTo>
                    <a:pt x="444" y="654"/>
                  </a:lnTo>
                  <a:lnTo>
                    <a:pt x="432" y="652"/>
                  </a:lnTo>
                  <a:lnTo>
                    <a:pt x="430" y="652"/>
                  </a:lnTo>
                  <a:lnTo>
                    <a:pt x="428" y="650"/>
                  </a:lnTo>
                  <a:lnTo>
                    <a:pt x="426" y="650"/>
                  </a:lnTo>
                  <a:lnTo>
                    <a:pt x="424" y="650"/>
                  </a:lnTo>
                  <a:lnTo>
                    <a:pt x="422" y="650"/>
                  </a:lnTo>
                  <a:lnTo>
                    <a:pt x="422" y="648"/>
                  </a:lnTo>
                  <a:lnTo>
                    <a:pt x="420" y="648"/>
                  </a:lnTo>
                  <a:lnTo>
                    <a:pt x="418" y="648"/>
                  </a:lnTo>
                  <a:lnTo>
                    <a:pt x="416" y="648"/>
                  </a:lnTo>
                  <a:lnTo>
                    <a:pt x="414" y="648"/>
                  </a:lnTo>
                  <a:lnTo>
                    <a:pt x="410" y="650"/>
                  </a:lnTo>
                  <a:lnTo>
                    <a:pt x="408" y="650"/>
                  </a:lnTo>
                  <a:lnTo>
                    <a:pt x="406" y="650"/>
                  </a:lnTo>
                  <a:lnTo>
                    <a:pt x="402" y="652"/>
                  </a:lnTo>
                  <a:lnTo>
                    <a:pt x="400" y="652"/>
                  </a:lnTo>
                  <a:lnTo>
                    <a:pt x="396" y="652"/>
                  </a:lnTo>
                  <a:lnTo>
                    <a:pt x="392" y="654"/>
                  </a:lnTo>
                  <a:lnTo>
                    <a:pt x="392" y="652"/>
                  </a:lnTo>
                  <a:lnTo>
                    <a:pt x="394" y="650"/>
                  </a:lnTo>
                  <a:lnTo>
                    <a:pt x="394" y="648"/>
                  </a:lnTo>
                  <a:lnTo>
                    <a:pt x="396" y="648"/>
                  </a:lnTo>
                  <a:lnTo>
                    <a:pt x="396" y="646"/>
                  </a:lnTo>
                  <a:lnTo>
                    <a:pt x="396" y="644"/>
                  </a:lnTo>
                  <a:lnTo>
                    <a:pt x="398" y="644"/>
                  </a:lnTo>
                  <a:lnTo>
                    <a:pt x="398" y="642"/>
                  </a:lnTo>
                  <a:lnTo>
                    <a:pt x="400" y="640"/>
                  </a:lnTo>
                  <a:lnTo>
                    <a:pt x="400" y="638"/>
                  </a:lnTo>
                  <a:lnTo>
                    <a:pt x="402" y="636"/>
                  </a:lnTo>
                  <a:lnTo>
                    <a:pt x="402" y="634"/>
                  </a:lnTo>
                  <a:lnTo>
                    <a:pt x="404" y="632"/>
                  </a:lnTo>
                  <a:lnTo>
                    <a:pt x="406" y="630"/>
                  </a:lnTo>
                  <a:lnTo>
                    <a:pt x="408" y="628"/>
                  </a:lnTo>
                  <a:lnTo>
                    <a:pt x="410" y="625"/>
                  </a:lnTo>
                  <a:lnTo>
                    <a:pt x="412" y="625"/>
                  </a:lnTo>
                  <a:lnTo>
                    <a:pt x="412" y="623"/>
                  </a:lnTo>
                  <a:lnTo>
                    <a:pt x="414" y="619"/>
                  </a:lnTo>
                  <a:lnTo>
                    <a:pt x="414" y="617"/>
                  </a:lnTo>
                  <a:lnTo>
                    <a:pt x="416" y="615"/>
                  </a:lnTo>
                  <a:lnTo>
                    <a:pt x="416" y="613"/>
                  </a:lnTo>
                  <a:lnTo>
                    <a:pt x="418" y="613"/>
                  </a:lnTo>
                  <a:lnTo>
                    <a:pt x="418" y="611"/>
                  </a:lnTo>
                  <a:lnTo>
                    <a:pt x="420" y="609"/>
                  </a:lnTo>
                  <a:lnTo>
                    <a:pt x="422" y="609"/>
                  </a:lnTo>
                  <a:lnTo>
                    <a:pt x="424" y="607"/>
                  </a:lnTo>
                  <a:lnTo>
                    <a:pt x="426" y="605"/>
                  </a:lnTo>
                  <a:lnTo>
                    <a:pt x="426" y="603"/>
                  </a:lnTo>
                  <a:lnTo>
                    <a:pt x="426" y="601"/>
                  </a:lnTo>
                  <a:lnTo>
                    <a:pt x="432" y="599"/>
                  </a:lnTo>
                  <a:lnTo>
                    <a:pt x="432" y="597"/>
                  </a:lnTo>
                  <a:lnTo>
                    <a:pt x="436" y="597"/>
                  </a:lnTo>
                  <a:lnTo>
                    <a:pt x="438" y="595"/>
                  </a:lnTo>
                  <a:lnTo>
                    <a:pt x="436" y="591"/>
                  </a:lnTo>
                  <a:lnTo>
                    <a:pt x="436" y="589"/>
                  </a:lnTo>
                  <a:lnTo>
                    <a:pt x="434" y="587"/>
                  </a:lnTo>
                  <a:lnTo>
                    <a:pt x="432" y="585"/>
                  </a:lnTo>
                  <a:lnTo>
                    <a:pt x="430" y="585"/>
                  </a:lnTo>
                  <a:lnTo>
                    <a:pt x="428" y="583"/>
                  </a:lnTo>
                  <a:lnTo>
                    <a:pt x="426" y="583"/>
                  </a:lnTo>
                  <a:lnTo>
                    <a:pt x="424" y="581"/>
                  </a:lnTo>
                  <a:lnTo>
                    <a:pt x="420" y="579"/>
                  </a:lnTo>
                  <a:lnTo>
                    <a:pt x="418" y="579"/>
                  </a:lnTo>
                  <a:lnTo>
                    <a:pt x="416" y="577"/>
                  </a:lnTo>
                  <a:lnTo>
                    <a:pt x="416" y="575"/>
                  </a:lnTo>
                  <a:lnTo>
                    <a:pt x="418" y="575"/>
                  </a:lnTo>
                  <a:lnTo>
                    <a:pt x="420" y="575"/>
                  </a:lnTo>
                  <a:lnTo>
                    <a:pt x="422" y="575"/>
                  </a:lnTo>
                  <a:lnTo>
                    <a:pt x="424" y="575"/>
                  </a:lnTo>
                  <a:lnTo>
                    <a:pt x="426" y="575"/>
                  </a:lnTo>
                  <a:lnTo>
                    <a:pt x="426" y="573"/>
                  </a:lnTo>
                  <a:lnTo>
                    <a:pt x="428" y="573"/>
                  </a:lnTo>
                  <a:lnTo>
                    <a:pt x="430" y="573"/>
                  </a:lnTo>
                  <a:lnTo>
                    <a:pt x="430" y="575"/>
                  </a:lnTo>
                  <a:lnTo>
                    <a:pt x="432" y="575"/>
                  </a:lnTo>
                  <a:lnTo>
                    <a:pt x="434" y="577"/>
                  </a:lnTo>
                  <a:lnTo>
                    <a:pt x="436" y="575"/>
                  </a:lnTo>
                  <a:lnTo>
                    <a:pt x="436" y="573"/>
                  </a:lnTo>
                  <a:lnTo>
                    <a:pt x="436" y="571"/>
                  </a:lnTo>
                  <a:lnTo>
                    <a:pt x="434" y="571"/>
                  </a:lnTo>
                  <a:lnTo>
                    <a:pt x="434" y="569"/>
                  </a:lnTo>
                  <a:lnTo>
                    <a:pt x="434" y="567"/>
                  </a:lnTo>
                  <a:lnTo>
                    <a:pt x="434" y="565"/>
                  </a:lnTo>
                  <a:lnTo>
                    <a:pt x="432" y="563"/>
                  </a:lnTo>
                  <a:lnTo>
                    <a:pt x="432" y="561"/>
                  </a:lnTo>
                  <a:lnTo>
                    <a:pt x="432" y="560"/>
                  </a:lnTo>
                  <a:lnTo>
                    <a:pt x="432" y="558"/>
                  </a:lnTo>
                  <a:lnTo>
                    <a:pt x="432" y="556"/>
                  </a:lnTo>
                  <a:lnTo>
                    <a:pt x="430" y="556"/>
                  </a:lnTo>
                  <a:lnTo>
                    <a:pt x="430" y="554"/>
                  </a:lnTo>
                  <a:lnTo>
                    <a:pt x="428" y="554"/>
                  </a:lnTo>
                  <a:lnTo>
                    <a:pt x="428" y="556"/>
                  </a:lnTo>
                  <a:lnTo>
                    <a:pt x="426" y="556"/>
                  </a:lnTo>
                  <a:lnTo>
                    <a:pt x="424" y="556"/>
                  </a:lnTo>
                  <a:lnTo>
                    <a:pt x="422" y="556"/>
                  </a:lnTo>
                  <a:lnTo>
                    <a:pt x="420" y="556"/>
                  </a:lnTo>
                  <a:lnTo>
                    <a:pt x="418" y="556"/>
                  </a:lnTo>
                  <a:lnTo>
                    <a:pt x="416" y="556"/>
                  </a:lnTo>
                  <a:lnTo>
                    <a:pt x="414" y="556"/>
                  </a:lnTo>
                  <a:lnTo>
                    <a:pt x="414" y="558"/>
                  </a:lnTo>
                  <a:lnTo>
                    <a:pt x="412" y="558"/>
                  </a:lnTo>
                  <a:lnTo>
                    <a:pt x="408" y="558"/>
                  </a:lnTo>
                  <a:lnTo>
                    <a:pt x="408" y="556"/>
                  </a:lnTo>
                  <a:lnTo>
                    <a:pt x="406" y="556"/>
                  </a:lnTo>
                  <a:lnTo>
                    <a:pt x="404" y="556"/>
                  </a:lnTo>
                  <a:lnTo>
                    <a:pt x="402" y="556"/>
                  </a:lnTo>
                  <a:lnTo>
                    <a:pt x="400" y="554"/>
                  </a:lnTo>
                  <a:lnTo>
                    <a:pt x="398" y="554"/>
                  </a:lnTo>
                  <a:lnTo>
                    <a:pt x="396" y="556"/>
                  </a:lnTo>
                  <a:lnTo>
                    <a:pt x="394" y="556"/>
                  </a:lnTo>
                  <a:lnTo>
                    <a:pt x="394" y="558"/>
                  </a:lnTo>
                  <a:lnTo>
                    <a:pt x="392" y="558"/>
                  </a:lnTo>
                  <a:lnTo>
                    <a:pt x="390" y="556"/>
                  </a:lnTo>
                  <a:lnTo>
                    <a:pt x="390" y="554"/>
                  </a:lnTo>
                  <a:lnTo>
                    <a:pt x="390" y="552"/>
                  </a:lnTo>
                  <a:lnTo>
                    <a:pt x="390" y="550"/>
                  </a:lnTo>
                  <a:lnTo>
                    <a:pt x="388" y="548"/>
                  </a:lnTo>
                  <a:lnTo>
                    <a:pt x="390" y="546"/>
                  </a:lnTo>
                  <a:lnTo>
                    <a:pt x="388" y="544"/>
                  </a:lnTo>
                  <a:lnTo>
                    <a:pt x="390" y="544"/>
                  </a:lnTo>
                  <a:lnTo>
                    <a:pt x="392" y="542"/>
                  </a:lnTo>
                  <a:lnTo>
                    <a:pt x="392" y="540"/>
                  </a:lnTo>
                  <a:lnTo>
                    <a:pt x="392" y="538"/>
                  </a:lnTo>
                  <a:lnTo>
                    <a:pt x="390" y="536"/>
                  </a:lnTo>
                  <a:lnTo>
                    <a:pt x="390" y="534"/>
                  </a:lnTo>
                  <a:lnTo>
                    <a:pt x="392" y="532"/>
                  </a:lnTo>
                  <a:lnTo>
                    <a:pt x="396" y="530"/>
                  </a:lnTo>
                  <a:lnTo>
                    <a:pt x="398" y="528"/>
                  </a:lnTo>
                  <a:lnTo>
                    <a:pt x="400" y="528"/>
                  </a:lnTo>
                  <a:lnTo>
                    <a:pt x="400" y="526"/>
                  </a:lnTo>
                  <a:lnTo>
                    <a:pt x="402" y="526"/>
                  </a:lnTo>
                  <a:lnTo>
                    <a:pt x="406" y="524"/>
                  </a:lnTo>
                  <a:lnTo>
                    <a:pt x="402" y="520"/>
                  </a:lnTo>
                  <a:lnTo>
                    <a:pt x="402" y="518"/>
                  </a:lnTo>
                  <a:lnTo>
                    <a:pt x="402" y="516"/>
                  </a:lnTo>
                  <a:lnTo>
                    <a:pt x="400" y="514"/>
                  </a:lnTo>
                  <a:lnTo>
                    <a:pt x="400" y="512"/>
                  </a:lnTo>
                  <a:lnTo>
                    <a:pt x="400" y="510"/>
                  </a:lnTo>
                  <a:lnTo>
                    <a:pt x="398" y="510"/>
                  </a:lnTo>
                  <a:lnTo>
                    <a:pt x="398" y="508"/>
                  </a:lnTo>
                  <a:lnTo>
                    <a:pt x="398" y="506"/>
                  </a:lnTo>
                  <a:lnTo>
                    <a:pt x="396" y="506"/>
                  </a:lnTo>
                  <a:lnTo>
                    <a:pt x="396" y="504"/>
                  </a:lnTo>
                  <a:lnTo>
                    <a:pt x="396" y="502"/>
                  </a:lnTo>
                  <a:lnTo>
                    <a:pt x="396" y="500"/>
                  </a:lnTo>
                  <a:lnTo>
                    <a:pt x="394" y="496"/>
                  </a:lnTo>
                  <a:lnTo>
                    <a:pt x="392" y="494"/>
                  </a:lnTo>
                  <a:lnTo>
                    <a:pt x="392" y="493"/>
                  </a:lnTo>
                  <a:lnTo>
                    <a:pt x="392" y="491"/>
                  </a:lnTo>
                  <a:lnTo>
                    <a:pt x="392" y="489"/>
                  </a:lnTo>
                  <a:lnTo>
                    <a:pt x="390" y="487"/>
                  </a:lnTo>
                  <a:lnTo>
                    <a:pt x="390" y="485"/>
                  </a:lnTo>
                  <a:lnTo>
                    <a:pt x="388" y="485"/>
                  </a:lnTo>
                  <a:lnTo>
                    <a:pt x="386" y="483"/>
                  </a:lnTo>
                  <a:lnTo>
                    <a:pt x="384" y="481"/>
                  </a:lnTo>
                  <a:lnTo>
                    <a:pt x="384" y="479"/>
                  </a:lnTo>
                  <a:lnTo>
                    <a:pt x="384" y="477"/>
                  </a:lnTo>
                  <a:lnTo>
                    <a:pt x="383" y="475"/>
                  </a:lnTo>
                  <a:lnTo>
                    <a:pt x="383" y="473"/>
                  </a:lnTo>
                  <a:lnTo>
                    <a:pt x="383" y="471"/>
                  </a:lnTo>
                  <a:lnTo>
                    <a:pt x="381" y="467"/>
                  </a:lnTo>
                  <a:lnTo>
                    <a:pt x="381" y="465"/>
                  </a:lnTo>
                  <a:lnTo>
                    <a:pt x="379" y="463"/>
                  </a:lnTo>
                  <a:lnTo>
                    <a:pt x="377" y="455"/>
                  </a:lnTo>
                  <a:lnTo>
                    <a:pt x="377" y="453"/>
                  </a:lnTo>
                  <a:lnTo>
                    <a:pt x="373" y="449"/>
                  </a:lnTo>
                  <a:lnTo>
                    <a:pt x="371" y="447"/>
                  </a:lnTo>
                  <a:lnTo>
                    <a:pt x="371" y="445"/>
                  </a:lnTo>
                  <a:lnTo>
                    <a:pt x="369" y="443"/>
                  </a:lnTo>
                  <a:lnTo>
                    <a:pt x="367" y="441"/>
                  </a:lnTo>
                  <a:lnTo>
                    <a:pt x="365" y="439"/>
                  </a:lnTo>
                  <a:lnTo>
                    <a:pt x="365" y="437"/>
                  </a:lnTo>
                  <a:lnTo>
                    <a:pt x="363" y="437"/>
                  </a:lnTo>
                  <a:lnTo>
                    <a:pt x="363" y="435"/>
                  </a:lnTo>
                  <a:lnTo>
                    <a:pt x="361" y="435"/>
                  </a:lnTo>
                  <a:lnTo>
                    <a:pt x="361" y="433"/>
                  </a:lnTo>
                  <a:lnTo>
                    <a:pt x="359" y="431"/>
                  </a:lnTo>
                  <a:lnTo>
                    <a:pt x="357" y="431"/>
                  </a:lnTo>
                  <a:lnTo>
                    <a:pt x="355" y="429"/>
                  </a:lnTo>
                  <a:lnTo>
                    <a:pt x="353" y="427"/>
                  </a:lnTo>
                  <a:lnTo>
                    <a:pt x="351" y="427"/>
                  </a:lnTo>
                  <a:lnTo>
                    <a:pt x="349" y="426"/>
                  </a:lnTo>
                  <a:lnTo>
                    <a:pt x="349" y="424"/>
                  </a:lnTo>
                  <a:lnTo>
                    <a:pt x="349" y="422"/>
                  </a:lnTo>
                  <a:lnTo>
                    <a:pt x="349" y="420"/>
                  </a:lnTo>
                  <a:lnTo>
                    <a:pt x="349" y="418"/>
                  </a:lnTo>
                  <a:lnTo>
                    <a:pt x="347" y="418"/>
                  </a:lnTo>
                  <a:lnTo>
                    <a:pt x="347" y="416"/>
                  </a:lnTo>
                  <a:lnTo>
                    <a:pt x="345" y="414"/>
                  </a:lnTo>
                  <a:lnTo>
                    <a:pt x="345" y="412"/>
                  </a:lnTo>
                  <a:lnTo>
                    <a:pt x="343" y="410"/>
                  </a:lnTo>
                  <a:lnTo>
                    <a:pt x="343" y="408"/>
                  </a:lnTo>
                  <a:lnTo>
                    <a:pt x="343" y="406"/>
                  </a:lnTo>
                  <a:lnTo>
                    <a:pt x="341" y="404"/>
                  </a:lnTo>
                  <a:lnTo>
                    <a:pt x="341" y="400"/>
                  </a:lnTo>
                  <a:lnTo>
                    <a:pt x="339" y="398"/>
                  </a:lnTo>
                  <a:lnTo>
                    <a:pt x="339" y="396"/>
                  </a:lnTo>
                  <a:lnTo>
                    <a:pt x="337" y="396"/>
                  </a:lnTo>
                  <a:lnTo>
                    <a:pt x="335" y="396"/>
                  </a:lnTo>
                  <a:lnTo>
                    <a:pt x="333" y="396"/>
                  </a:lnTo>
                  <a:lnTo>
                    <a:pt x="331" y="396"/>
                  </a:lnTo>
                  <a:lnTo>
                    <a:pt x="329" y="396"/>
                  </a:lnTo>
                  <a:lnTo>
                    <a:pt x="327" y="396"/>
                  </a:lnTo>
                  <a:lnTo>
                    <a:pt x="325" y="396"/>
                  </a:lnTo>
                  <a:lnTo>
                    <a:pt x="325" y="398"/>
                  </a:lnTo>
                  <a:lnTo>
                    <a:pt x="323" y="398"/>
                  </a:lnTo>
                  <a:lnTo>
                    <a:pt x="321" y="400"/>
                  </a:lnTo>
                  <a:lnTo>
                    <a:pt x="319" y="400"/>
                  </a:lnTo>
                  <a:lnTo>
                    <a:pt x="317" y="400"/>
                  </a:lnTo>
                  <a:lnTo>
                    <a:pt x="315" y="402"/>
                  </a:lnTo>
                  <a:lnTo>
                    <a:pt x="314" y="402"/>
                  </a:lnTo>
                  <a:lnTo>
                    <a:pt x="312" y="402"/>
                  </a:lnTo>
                  <a:lnTo>
                    <a:pt x="312" y="404"/>
                  </a:lnTo>
                  <a:lnTo>
                    <a:pt x="310" y="404"/>
                  </a:lnTo>
                  <a:lnTo>
                    <a:pt x="310" y="406"/>
                  </a:lnTo>
                  <a:lnTo>
                    <a:pt x="308" y="406"/>
                  </a:lnTo>
                  <a:lnTo>
                    <a:pt x="306" y="406"/>
                  </a:lnTo>
                  <a:lnTo>
                    <a:pt x="304" y="408"/>
                  </a:lnTo>
                  <a:lnTo>
                    <a:pt x="302" y="408"/>
                  </a:lnTo>
                  <a:lnTo>
                    <a:pt x="300" y="410"/>
                  </a:lnTo>
                  <a:lnTo>
                    <a:pt x="298" y="412"/>
                  </a:lnTo>
                  <a:lnTo>
                    <a:pt x="298" y="414"/>
                  </a:lnTo>
                  <a:lnTo>
                    <a:pt x="296" y="416"/>
                  </a:lnTo>
                  <a:lnTo>
                    <a:pt x="294" y="422"/>
                  </a:lnTo>
                  <a:lnTo>
                    <a:pt x="290" y="426"/>
                  </a:lnTo>
                  <a:lnTo>
                    <a:pt x="282" y="429"/>
                  </a:lnTo>
                  <a:lnTo>
                    <a:pt x="280" y="429"/>
                  </a:lnTo>
                  <a:lnTo>
                    <a:pt x="278" y="431"/>
                  </a:lnTo>
                  <a:lnTo>
                    <a:pt x="276" y="431"/>
                  </a:lnTo>
                  <a:lnTo>
                    <a:pt x="274" y="431"/>
                  </a:lnTo>
                  <a:lnTo>
                    <a:pt x="270" y="431"/>
                  </a:lnTo>
                  <a:lnTo>
                    <a:pt x="268" y="431"/>
                  </a:lnTo>
                  <a:lnTo>
                    <a:pt x="264" y="431"/>
                  </a:lnTo>
                  <a:lnTo>
                    <a:pt x="260" y="431"/>
                  </a:lnTo>
                  <a:lnTo>
                    <a:pt x="256" y="431"/>
                  </a:lnTo>
                  <a:lnTo>
                    <a:pt x="254" y="431"/>
                  </a:lnTo>
                  <a:lnTo>
                    <a:pt x="254" y="429"/>
                  </a:lnTo>
                  <a:lnTo>
                    <a:pt x="252" y="429"/>
                  </a:lnTo>
                  <a:lnTo>
                    <a:pt x="250" y="427"/>
                  </a:lnTo>
                  <a:lnTo>
                    <a:pt x="250" y="426"/>
                  </a:lnTo>
                  <a:lnTo>
                    <a:pt x="248" y="422"/>
                  </a:lnTo>
                  <a:lnTo>
                    <a:pt x="248" y="424"/>
                  </a:lnTo>
                  <a:lnTo>
                    <a:pt x="246" y="426"/>
                  </a:lnTo>
                  <a:lnTo>
                    <a:pt x="245" y="427"/>
                  </a:lnTo>
                  <a:lnTo>
                    <a:pt x="243" y="427"/>
                  </a:lnTo>
                  <a:lnTo>
                    <a:pt x="241" y="427"/>
                  </a:lnTo>
                  <a:lnTo>
                    <a:pt x="239" y="427"/>
                  </a:lnTo>
                  <a:lnTo>
                    <a:pt x="235" y="429"/>
                  </a:lnTo>
                  <a:lnTo>
                    <a:pt x="233" y="429"/>
                  </a:lnTo>
                  <a:lnTo>
                    <a:pt x="231" y="429"/>
                  </a:lnTo>
                  <a:lnTo>
                    <a:pt x="225" y="435"/>
                  </a:lnTo>
                  <a:lnTo>
                    <a:pt x="223" y="437"/>
                  </a:lnTo>
                  <a:lnTo>
                    <a:pt x="219" y="437"/>
                  </a:lnTo>
                  <a:lnTo>
                    <a:pt x="213" y="437"/>
                  </a:lnTo>
                  <a:lnTo>
                    <a:pt x="213" y="435"/>
                  </a:lnTo>
                  <a:lnTo>
                    <a:pt x="213" y="431"/>
                  </a:lnTo>
                  <a:lnTo>
                    <a:pt x="213" y="429"/>
                  </a:lnTo>
                  <a:lnTo>
                    <a:pt x="211" y="427"/>
                  </a:lnTo>
                  <a:lnTo>
                    <a:pt x="211" y="426"/>
                  </a:lnTo>
                  <a:lnTo>
                    <a:pt x="211" y="424"/>
                  </a:lnTo>
                  <a:lnTo>
                    <a:pt x="211" y="422"/>
                  </a:lnTo>
                  <a:lnTo>
                    <a:pt x="211" y="420"/>
                  </a:lnTo>
                  <a:lnTo>
                    <a:pt x="209" y="418"/>
                  </a:lnTo>
                  <a:lnTo>
                    <a:pt x="209" y="416"/>
                  </a:lnTo>
                  <a:lnTo>
                    <a:pt x="209" y="414"/>
                  </a:lnTo>
                  <a:lnTo>
                    <a:pt x="207" y="414"/>
                  </a:lnTo>
                  <a:lnTo>
                    <a:pt x="205" y="416"/>
                  </a:lnTo>
                  <a:lnTo>
                    <a:pt x="203" y="416"/>
                  </a:lnTo>
                  <a:lnTo>
                    <a:pt x="201" y="416"/>
                  </a:lnTo>
                  <a:lnTo>
                    <a:pt x="201" y="418"/>
                  </a:lnTo>
                  <a:lnTo>
                    <a:pt x="199" y="418"/>
                  </a:lnTo>
                  <a:lnTo>
                    <a:pt x="197" y="418"/>
                  </a:lnTo>
                  <a:lnTo>
                    <a:pt x="197" y="420"/>
                  </a:lnTo>
                  <a:lnTo>
                    <a:pt x="195" y="420"/>
                  </a:lnTo>
                  <a:lnTo>
                    <a:pt x="193" y="420"/>
                  </a:lnTo>
                  <a:lnTo>
                    <a:pt x="193" y="418"/>
                  </a:lnTo>
                  <a:lnTo>
                    <a:pt x="193" y="416"/>
                  </a:lnTo>
                  <a:lnTo>
                    <a:pt x="193" y="414"/>
                  </a:lnTo>
                  <a:lnTo>
                    <a:pt x="193" y="412"/>
                  </a:lnTo>
                  <a:lnTo>
                    <a:pt x="193" y="410"/>
                  </a:lnTo>
                  <a:lnTo>
                    <a:pt x="193" y="406"/>
                  </a:lnTo>
                  <a:lnTo>
                    <a:pt x="193" y="404"/>
                  </a:lnTo>
                  <a:lnTo>
                    <a:pt x="191" y="400"/>
                  </a:lnTo>
                  <a:lnTo>
                    <a:pt x="191" y="398"/>
                  </a:lnTo>
                  <a:lnTo>
                    <a:pt x="191" y="392"/>
                  </a:lnTo>
                  <a:lnTo>
                    <a:pt x="187" y="390"/>
                  </a:lnTo>
                  <a:lnTo>
                    <a:pt x="185" y="390"/>
                  </a:lnTo>
                  <a:lnTo>
                    <a:pt x="183" y="392"/>
                  </a:lnTo>
                  <a:lnTo>
                    <a:pt x="181" y="392"/>
                  </a:lnTo>
                  <a:lnTo>
                    <a:pt x="179" y="392"/>
                  </a:lnTo>
                  <a:lnTo>
                    <a:pt x="177" y="392"/>
                  </a:lnTo>
                  <a:lnTo>
                    <a:pt x="176" y="394"/>
                  </a:lnTo>
                  <a:lnTo>
                    <a:pt x="174" y="394"/>
                  </a:lnTo>
                  <a:lnTo>
                    <a:pt x="172" y="396"/>
                  </a:lnTo>
                  <a:lnTo>
                    <a:pt x="170" y="396"/>
                  </a:lnTo>
                  <a:lnTo>
                    <a:pt x="166" y="398"/>
                  </a:lnTo>
                  <a:lnTo>
                    <a:pt x="164" y="398"/>
                  </a:lnTo>
                  <a:lnTo>
                    <a:pt x="162" y="398"/>
                  </a:lnTo>
                  <a:lnTo>
                    <a:pt x="162" y="400"/>
                  </a:lnTo>
                  <a:lnTo>
                    <a:pt x="164" y="400"/>
                  </a:lnTo>
                  <a:lnTo>
                    <a:pt x="164" y="402"/>
                  </a:lnTo>
                  <a:lnTo>
                    <a:pt x="168" y="406"/>
                  </a:lnTo>
                  <a:lnTo>
                    <a:pt x="168" y="408"/>
                  </a:lnTo>
                  <a:lnTo>
                    <a:pt x="170" y="410"/>
                  </a:lnTo>
                  <a:lnTo>
                    <a:pt x="174" y="414"/>
                  </a:lnTo>
                  <a:lnTo>
                    <a:pt x="174" y="416"/>
                  </a:lnTo>
                  <a:lnTo>
                    <a:pt x="176" y="418"/>
                  </a:lnTo>
                  <a:lnTo>
                    <a:pt x="177" y="424"/>
                  </a:lnTo>
                  <a:lnTo>
                    <a:pt x="177" y="427"/>
                  </a:lnTo>
                  <a:lnTo>
                    <a:pt x="177" y="429"/>
                  </a:lnTo>
                  <a:lnTo>
                    <a:pt x="177" y="433"/>
                  </a:lnTo>
                  <a:lnTo>
                    <a:pt x="177" y="435"/>
                  </a:lnTo>
                  <a:lnTo>
                    <a:pt x="176" y="435"/>
                  </a:lnTo>
                  <a:lnTo>
                    <a:pt x="174" y="437"/>
                  </a:lnTo>
                  <a:lnTo>
                    <a:pt x="172" y="437"/>
                  </a:lnTo>
                  <a:lnTo>
                    <a:pt x="172" y="439"/>
                  </a:lnTo>
                  <a:lnTo>
                    <a:pt x="172" y="441"/>
                  </a:lnTo>
                  <a:lnTo>
                    <a:pt x="170" y="441"/>
                  </a:lnTo>
                  <a:lnTo>
                    <a:pt x="168" y="441"/>
                  </a:lnTo>
                  <a:lnTo>
                    <a:pt x="166" y="441"/>
                  </a:lnTo>
                  <a:lnTo>
                    <a:pt x="166" y="443"/>
                  </a:lnTo>
                  <a:lnTo>
                    <a:pt x="164" y="443"/>
                  </a:lnTo>
                  <a:lnTo>
                    <a:pt x="162" y="443"/>
                  </a:lnTo>
                  <a:lnTo>
                    <a:pt x="162" y="445"/>
                  </a:lnTo>
                  <a:lnTo>
                    <a:pt x="162" y="443"/>
                  </a:lnTo>
                  <a:lnTo>
                    <a:pt x="160" y="445"/>
                  </a:lnTo>
                  <a:lnTo>
                    <a:pt x="158" y="445"/>
                  </a:lnTo>
                  <a:lnTo>
                    <a:pt x="156" y="445"/>
                  </a:lnTo>
                  <a:lnTo>
                    <a:pt x="154" y="445"/>
                  </a:lnTo>
                  <a:lnTo>
                    <a:pt x="152" y="445"/>
                  </a:lnTo>
                  <a:lnTo>
                    <a:pt x="152" y="443"/>
                  </a:lnTo>
                  <a:lnTo>
                    <a:pt x="150" y="441"/>
                  </a:lnTo>
                  <a:lnTo>
                    <a:pt x="150" y="439"/>
                  </a:lnTo>
                  <a:lnTo>
                    <a:pt x="150" y="435"/>
                  </a:lnTo>
                  <a:lnTo>
                    <a:pt x="150" y="433"/>
                  </a:lnTo>
                  <a:lnTo>
                    <a:pt x="150" y="431"/>
                  </a:lnTo>
                  <a:lnTo>
                    <a:pt x="150" y="429"/>
                  </a:lnTo>
                  <a:lnTo>
                    <a:pt x="150" y="427"/>
                  </a:lnTo>
                  <a:lnTo>
                    <a:pt x="148" y="426"/>
                  </a:lnTo>
                  <a:lnTo>
                    <a:pt x="148" y="424"/>
                  </a:lnTo>
                  <a:lnTo>
                    <a:pt x="148" y="422"/>
                  </a:lnTo>
                  <a:lnTo>
                    <a:pt x="144" y="420"/>
                  </a:lnTo>
                  <a:lnTo>
                    <a:pt x="142" y="420"/>
                  </a:lnTo>
                  <a:lnTo>
                    <a:pt x="136" y="420"/>
                  </a:lnTo>
                  <a:lnTo>
                    <a:pt x="130" y="420"/>
                  </a:lnTo>
                  <a:lnTo>
                    <a:pt x="124" y="418"/>
                  </a:lnTo>
                  <a:lnTo>
                    <a:pt x="116" y="418"/>
                  </a:lnTo>
                  <a:lnTo>
                    <a:pt x="112" y="418"/>
                  </a:lnTo>
                  <a:lnTo>
                    <a:pt x="108" y="416"/>
                  </a:lnTo>
                  <a:lnTo>
                    <a:pt x="107" y="416"/>
                  </a:lnTo>
                  <a:lnTo>
                    <a:pt x="103" y="416"/>
                  </a:lnTo>
                  <a:lnTo>
                    <a:pt x="101" y="416"/>
                  </a:lnTo>
                  <a:lnTo>
                    <a:pt x="101" y="414"/>
                  </a:lnTo>
                  <a:lnTo>
                    <a:pt x="101" y="412"/>
                  </a:lnTo>
                  <a:lnTo>
                    <a:pt x="101" y="410"/>
                  </a:lnTo>
                  <a:lnTo>
                    <a:pt x="99" y="404"/>
                  </a:lnTo>
                  <a:lnTo>
                    <a:pt x="99" y="402"/>
                  </a:lnTo>
                  <a:lnTo>
                    <a:pt x="99" y="400"/>
                  </a:lnTo>
                  <a:lnTo>
                    <a:pt x="99" y="398"/>
                  </a:lnTo>
                  <a:lnTo>
                    <a:pt x="99" y="396"/>
                  </a:lnTo>
                  <a:lnTo>
                    <a:pt x="99" y="394"/>
                  </a:lnTo>
                  <a:lnTo>
                    <a:pt x="99" y="392"/>
                  </a:lnTo>
                  <a:lnTo>
                    <a:pt x="95" y="394"/>
                  </a:lnTo>
                  <a:lnTo>
                    <a:pt x="93" y="396"/>
                  </a:lnTo>
                  <a:lnTo>
                    <a:pt x="89" y="398"/>
                  </a:lnTo>
                  <a:lnTo>
                    <a:pt x="87" y="398"/>
                  </a:lnTo>
                  <a:lnTo>
                    <a:pt x="85" y="398"/>
                  </a:lnTo>
                  <a:lnTo>
                    <a:pt x="81" y="400"/>
                  </a:lnTo>
                  <a:lnTo>
                    <a:pt x="73" y="394"/>
                  </a:lnTo>
                  <a:lnTo>
                    <a:pt x="71" y="394"/>
                  </a:lnTo>
                  <a:lnTo>
                    <a:pt x="67" y="392"/>
                  </a:lnTo>
                  <a:lnTo>
                    <a:pt x="67" y="390"/>
                  </a:lnTo>
                  <a:lnTo>
                    <a:pt x="65" y="390"/>
                  </a:lnTo>
                  <a:lnTo>
                    <a:pt x="61" y="388"/>
                  </a:lnTo>
                  <a:lnTo>
                    <a:pt x="59" y="388"/>
                  </a:lnTo>
                  <a:lnTo>
                    <a:pt x="57" y="388"/>
                  </a:lnTo>
                  <a:lnTo>
                    <a:pt x="57" y="386"/>
                  </a:lnTo>
                  <a:lnTo>
                    <a:pt x="55" y="386"/>
                  </a:lnTo>
                  <a:lnTo>
                    <a:pt x="53" y="386"/>
                  </a:lnTo>
                  <a:lnTo>
                    <a:pt x="53" y="384"/>
                  </a:lnTo>
                  <a:lnTo>
                    <a:pt x="51" y="384"/>
                  </a:lnTo>
                  <a:lnTo>
                    <a:pt x="49" y="384"/>
                  </a:lnTo>
                  <a:lnTo>
                    <a:pt x="47" y="384"/>
                  </a:lnTo>
                  <a:lnTo>
                    <a:pt x="45" y="384"/>
                  </a:lnTo>
                  <a:lnTo>
                    <a:pt x="43" y="384"/>
                  </a:lnTo>
                  <a:lnTo>
                    <a:pt x="43" y="386"/>
                  </a:lnTo>
                  <a:lnTo>
                    <a:pt x="41" y="386"/>
                  </a:lnTo>
                  <a:lnTo>
                    <a:pt x="39" y="386"/>
                  </a:lnTo>
                  <a:lnTo>
                    <a:pt x="38" y="386"/>
                  </a:lnTo>
                  <a:lnTo>
                    <a:pt x="36" y="386"/>
                  </a:lnTo>
                  <a:lnTo>
                    <a:pt x="36" y="388"/>
                  </a:lnTo>
                  <a:lnTo>
                    <a:pt x="34" y="388"/>
                  </a:lnTo>
                  <a:lnTo>
                    <a:pt x="32" y="388"/>
                  </a:lnTo>
                  <a:lnTo>
                    <a:pt x="30" y="388"/>
                  </a:lnTo>
                  <a:lnTo>
                    <a:pt x="28" y="388"/>
                  </a:lnTo>
                  <a:lnTo>
                    <a:pt x="26" y="388"/>
                  </a:lnTo>
                  <a:lnTo>
                    <a:pt x="24" y="388"/>
                  </a:lnTo>
                  <a:lnTo>
                    <a:pt x="22" y="386"/>
                  </a:lnTo>
                  <a:lnTo>
                    <a:pt x="22" y="384"/>
                  </a:lnTo>
                  <a:lnTo>
                    <a:pt x="22" y="382"/>
                  </a:lnTo>
                  <a:lnTo>
                    <a:pt x="22" y="380"/>
                  </a:lnTo>
                  <a:lnTo>
                    <a:pt x="22" y="376"/>
                  </a:lnTo>
                  <a:lnTo>
                    <a:pt x="22" y="372"/>
                  </a:lnTo>
                  <a:lnTo>
                    <a:pt x="22" y="368"/>
                  </a:lnTo>
                  <a:lnTo>
                    <a:pt x="22" y="366"/>
                  </a:lnTo>
                  <a:lnTo>
                    <a:pt x="22" y="364"/>
                  </a:lnTo>
                  <a:lnTo>
                    <a:pt x="22" y="362"/>
                  </a:lnTo>
                  <a:lnTo>
                    <a:pt x="20" y="359"/>
                  </a:lnTo>
                  <a:lnTo>
                    <a:pt x="16" y="353"/>
                  </a:lnTo>
                  <a:lnTo>
                    <a:pt x="12" y="347"/>
                  </a:lnTo>
                  <a:lnTo>
                    <a:pt x="12" y="343"/>
                  </a:lnTo>
                  <a:lnTo>
                    <a:pt x="12" y="339"/>
                  </a:lnTo>
                  <a:lnTo>
                    <a:pt x="10" y="333"/>
                  </a:lnTo>
                  <a:lnTo>
                    <a:pt x="10" y="329"/>
                  </a:lnTo>
                  <a:lnTo>
                    <a:pt x="10" y="327"/>
                  </a:lnTo>
                  <a:lnTo>
                    <a:pt x="10" y="325"/>
                  </a:lnTo>
                  <a:lnTo>
                    <a:pt x="10" y="323"/>
                  </a:lnTo>
                  <a:lnTo>
                    <a:pt x="8" y="323"/>
                  </a:lnTo>
                  <a:lnTo>
                    <a:pt x="8" y="321"/>
                  </a:lnTo>
                  <a:lnTo>
                    <a:pt x="6" y="321"/>
                  </a:lnTo>
                  <a:lnTo>
                    <a:pt x="6" y="319"/>
                  </a:lnTo>
                  <a:lnTo>
                    <a:pt x="6" y="317"/>
                  </a:lnTo>
                  <a:lnTo>
                    <a:pt x="6" y="315"/>
                  </a:lnTo>
                  <a:lnTo>
                    <a:pt x="4" y="315"/>
                  </a:lnTo>
                  <a:lnTo>
                    <a:pt x="4" y="313"/>
                  </a:lnTo>
                  <a:lnTo>
                    <a:pt x="2" y="311"/>
                  </a:lnTo>
                  <a:lnTo>
                    <a:pt x="2" y="309"/>
                  </a:lnTo>
                  <a:lnTo>
                    <a:pt x="0" y="309"/>
                  </a:lnTo>
                  <a:lnTo>
                    <a:pt x="2" y="309"/>
                  </a:lnTo>
                  <a:lnTo>
                    <a:pt x="2" y="307"/>
                  </a:lnTo>
                  <a:lnTo>
                    <a:pt x="2" y="305"/>
                  </a:lnTo>
                  <a:lnTo>
                    <a:pt x="4" y="305"/>
                  </a:lnTo>
                  <a:lnTo>
                    <a:pt x="4" y="303"/>
                  </a:lnTo>
                  <a:lnTo>
                    <a:pt x="4" y="301"/>
                  </a:lnTo>
                  <a:lnTo>
                    <a:pt x="4" y="299"/>
                  </a:lnTo>
                  <a:lnTo>
                    <a:pt x="6" y="299"/>
                  </a:lnTo>
                  <a:lnTo>
                    <a:pt x="6" y="297"/>
                  </a:lnTo>
                  <a:lnTo>
                    <a:pt x="8" y="297"/>
                  </a:lnTo>
                  <a:lnTo>
                    <a:pt x="8" y="295"/>
                  </a:lnTo>
                  <a:lnTo>
                    <a:pt x="6" y="295"/>
                  </a:lnTo>
                  <a:lnTo>
                    <a:pt x="8" y="295"/>
                  </a:lnTo>
                  <a:lnTo>
                    <a:pt x="10" y="295"/>
                  </a:lnTo>
                  <a:lnTo>
                    <a:pt x="12" y="295"/>
                  </a:lnTo>
                  <a:lnTo>
                    <a:pt x="12" y="293"/>
                  </a:lnTo>
                  <a:lnTo>
                    <a:pt x="14" y="293"/>
                  </a:lnTo>
                  <a:lnTo>
                    <a:pt x="16" y="293"/>
                  </a:lnTo>
                  <a:lnTo>
                    <a:pt x="16" y="291"/>
                  </a:lnTo>
                  <a:lnTo>
                    <a:pt x="18" y="291"/>
                  </a:lnTo>
                  <a:lnTo>
                    <a:pt x="18" y="290"/>
                  </a:lnTo>
                  <a:lnTo>
                    <a:pt x="20" y="290"/>
                  </a:lnTo>
                  <a:lnTo>
                    <a:pt x="20" y="288"/>
                  </a:lnTo>
                  <a:lnTo>
                    <a:pt x="22" y="288"/>
                  </a:lnTo>
                  <a:lnTo>
                    <a:pt x="22" y="286"/>
                  </a:lnTo>
                  <a:lnTo>
                    <a:pt x="24" y="286"/>
                  </a:lnTo>
                  <a:lnTo>
                    <a:pt x="26" y="284"/>
                  </a:lnTo>
                  <a:lnTo>
                    <a:pt x="28" y="284"/>
                  </a:lnTo>
                  <a:lnTo>
                    <a:pt x="28" y="282"/>
                  </a:lnTo>
                  <a:lnTo>
                    <a:pt x="28" y="280"/>
                  </a:lnTo>
                  <a:lnTo>
                    <a:pt x="30" y="280"/>
                  </a:lnTo>
                  <a:lnTo>
                    <a:pt x="28" y="280"/>
                  </a:lnTo>
                  <a:lnTo>
                    <a:pt x="30" y="278"/>
                  </a:lnTo>
                  <a:lnTo>
                    <a:pt x="30" y="276"/>
                  </a:lnTo>
                  <a:lnTo>
                    <a:pt x="32" y="274"/>
                  </a:lnTo>
                  <a:lnTo>
                    <a:pt x="32" y="272"/>
                  </a:lnTo>
                  <a:lnTo>
                    <a:pt x="34" y="272"/>
                  </a:lnTo>
                  <a:lnTo>
                    <a:pt x="34" y="270"/>
                  </a:lnTo>
                  <a:lnTo>
                    <a:pt x="36" y="270"/>
                  </a:lnTo>
                  <a:lnTo>
                    <a:pt x="36" y="268"/>
                  </a:lnTo>
                  <a:lnTo>
                    <a:pt x="38" y="268"/>
                  </a:lnTo>
                  <a:lnTo>
                    <a:pt x="39" y="268"/>
                  </a:lnTo>
                  <a:lnTo>
                    <a:pt x="41" y="266"/>
                  </a:lnTo>
                  <a:lnTo>
                    <a:pt x="43" y="264"/>
                  </a:lnTo>
                  <a:lnTo>
                    <a:pt x="45" y="264"/>
                  </a:lnTo>
                  <a:lnTo>
                    <a:pt x="45" y="262"/>
                  </a:lnTo>
                  <a:lnTo>
                    <a:pt x="47" y="260"/>
                  </a:lnTo>
                  <a:lnTo>
                    <a:pt x="47" y="258"/>
                  </a:lnTo>
                  <a:lnTo>
                    <a:pt x="49" y="256"/>
                  </a:lnTo>
                  <a:lnTo>
                    <a:pt x="49" y="254"/>
                  </a:lnTo>
                  <a:lnTo>
                    <a:pt x="51" y="254"/>
                  </a:lnTo>
                  <a:lnTo>
                    <a:pt x="51" y="252"/>
                  </a:lnTo>
                  <a:lnTo>
                    <a:pt x="53" y="252"/>
                  </a:lnTo>
                  <a:lnTo>
                    <a:pt x="53" y="250"/>
                  </a:lnTo>
                  <a:lnTo>
                    <a:pt x="53" y="248"/>
                  </a:lnTo>
                  <a:lnTo>
                    <a:pt x="55" y="248"/>
                  </a:lnTo>
                  <a:lnTo>
                    <a:pt x="57" y="248"/>
                  </a:lnTo>
                  <a:lnTo>
                    <a:pt x="59" y="246"/>
                  </a:lnTo>
                  <a:lnTo>
                    <a:pt x="61" y="246"/>
                  </a:lnTo>
                  <a:lnTo>
                    <a:pt x="63" y="246"/>
                  </a:lnTo>
                  <a:lnTo>
                    <a:pt x="65" y="246"/>
                  </a:lnTo>
                  <a:lnTo>
                    <a:pt x="67" y="246"/>
                  </a:lnTo>
                  <a:lnTo>
                    <a:pt x="69" y="244"/>
                  </a:lnTo>
                  <a:lnTo>
                    <a:pt x="71" y="244"/>
                  </a:lnTo>
                  <a:lnTo>
                    <a:pt x="71" y="242"/>
                  </a:lnTo>
                  <a:lnTo>
                    <a:pt x="73" y="242"/>
                  </a:lnTo>
                  <a:lnTo>
                    <a:pt x="73" y="240"/>
                  </a:lnTo>
                  <a:lnTo>
                    <a:pt x="75" y="240"/>
                  </a:lnTo>
                  <a:lnTo>
                    <a:pt x="75" y="238"/>
                  </a:lnTo>
                  <a:lnTo>
                    <a:pt x="77" y="238"/>
                  </a:lnTo>
                  <a:lnTo>
                    <a:pt x="77" y="236"/>
                  </a:lnTo>
                  <a:lnTo>
                    <a:pt x="79" y="236"/>
                  </a:lnTo>
                  <a:lnTo>
                    <a:pt x="79" y="234"/>
                  </a:lnTo>
                  <a:lnTo>
                    <a:pt x="81" y="234"/>
                  </a:lnTo>
                  <a:lnTo>
                    <a:pt x="81" y="232"/>
                  </a:lnTo>
                  <a:lnTo>
                    <a:pt x="83" y="230"/>
                  </a:lnTo>
                  <a:lnTo>
                    <a:pt x="83" y="228"/>
                  </a:lnTo>
                  <a:lnTo>
                    <a:pt x="85" y="228"/>
                  </a:lnTo>
                  <a:lnTo>
                    <a:pt x="85" y="226"/>
                  </a:lnTo>
                  <a:lnTo>
                    <a:pt x="85" y="224"/>
                  </a:lnTo>
                  <a:lnTo>
                    <a:pt x="87" y="224"/>
                  </a:lnTo>
                  <a:lnTo>
                    <a:pt x="87" y="223"/>
                  </a:lnTo>
                  <a:lnTo>
                    <a:pt x="89" y="223"/>
                  </a:lnTo>
                  <a:lnTo>
                    <a:pt x="89" y="221"/>
                  </a:lnTo>
                  <a:lnTo>
                    <a:pt x="91" y="219"/>
                  </a:lnTo>
                  <a:lnTo>
                    <a:pt x="93" y="217"/>
                  </a:lnTo>
                  <a:lnTo>
                    <a:pt x="95" y="215"/>
                  </a:lnTo>
                  <a:lnTo>
                    <a:pt x="97" y="213"/>
                  </a:lnTo>
                  <a:lnTo>
                    <a:pt x="95" y="211"/>
                  </a:lnTo>
                  <a:lnTo>
                    <a:pt x="95" y="207"/>
                  </a:lnTo>
                  <a:lnTo>
                    <a:pt x="97" y="207"/>
                  </a:lnTo>
                  <a:lnTo>
                    <a:pt x="99" y="205"/>
                  </a:lnTo>
                  <a:lnTo>
                    <a:pt x="101" y="203"/>
                  </a:lnTo>
                  <a:lnTo>
                    <a:pt x="103" y="201"/>
                  </a:lnTo>
                  <a:lnTo>
                    <a:pt x="105" y="201"/>
                  </a:lnTo>
                  <a:lnTo>
                    <a:pt x="107" y="199"/>
                  </a:lnTo>
                  <a:lnTo>
                    <a:pt x="108" y="199"/>
                  </a:lnTo>
                  <a:lnTo>
                    <a:pt x="110" y="199"/>
                  </a:lnTo>
                  <a:lnTo>
                    <a:pt x="112" y="199"/>
                  </a:lnTo>
                  <a:lnTo>
                    <a:pt x="114" y="199"/>
                  </a:lnTo>
                  <a:lnTo>
                    <a:pt x="116" y="199"/>
                  </a:lnTo>
                  <a:lnTo>
                    <a:pt x="118" y="199"/>
                  </a:lnTo>
                  <a:lnTo>
                    <a:pt x="118" y="197"/>
                  </a:lnTo>
                  <a:lnTo>
                    <a:pt x="120" y="197"/>
                  </a:lnTo>
                  <a:lnTo>
                    <a:pt x="122" y="195"/>
                  </a:lnTo>
                  <a:lnTo>
                    <a:pt x="122" y="193"/>
                  </a:lnTo>
                  <a:lnTo>
                    <a:pt x="124" y="193"/>
                  </a:lnTo>
                  <a:lnTo>
                    <a:pt x="126" y="193"/>
                  </a:lnTo>
                  <a:lnTo>
                    <a:pt x="126" y="191"/>
                  </a:lnTo>
                  <a:lnTo>
                    <a:pt x="128" y="191"/>
                  </a:lnTo>
                  <a:lnTo>
                    <a:pt x="128" y="189"/>
                  </a:lnTo>
                  <a:lnTo>
                    <a:pt x="130" y="189"/>
                  </a:lnTo>
                  <a:lnTo>
                    <a:pt x="132" y="189"/>
                  </a:lnTo>
                  <a:lnTo>
                    <a:pt x="134" y="189"/>
                  </a:lnTo>
                  <a:lnTo>
                    <a:pt x="136" y="189"/>
                  </a:lnTo>
                  <a:lnTo>
                    <a:pt x="136" y="187"/>
                  </a:lnTo>
                  <a:lnTo>
                    <a:pt x="138" y="187"/>
                  </a:lnTo>
                  <a:lnTo>
                    <a:pt x="140" y="185"/>
                  </a:lnTo>
                  <a:lnTo>
                    <a:pt x="140" y="183"/>
                  </a:lnTo>
                  <a:lnTo>
                    <a:pt x="142" y="181"/>
                  </a:lnTo>
                  <a:lnTo>
                    <a:pt x="148" y="179"/>
                  </a:lnTo>
                  <a:lnTo>
                    <a:pt x="150" y="177"/>
                  </a:lnTo>
                  <a:lnTo>
                    <a:pt x="152" y="175"/>
                  </a:lnTo>
                  <a:lnTo>
                    <a:pt x="154" y="171"/>
                  </a:lnTo>
                  <a:lnTo>
                    <a:pt x="156" y="167"/>
                  </a:lnTo>
                  <a:lnTo>
                    <a:pt x="156" y="165"/>
                  </a:lnTo>
                  <a:lnTo>
                    <a:pt x="158" y="163"/>
                  </a:lnTo>
                  <a:lnTo>
                    <a:pt x="160" y="161"/>
                  </a:lnTo>
                  <a:lnTo>
                    <a:pt x="160" y="159"/>
                  </a:lnTo>
                  <a:lnTo>
                    <a:pt x="160" y="157"/>
                  </a:lnTo>
                  <a:lnTo>
                    <a:pt x="162" y="156"/>
                  </a:lnTo>
                  <a:lnTo>
                    <a:pt x="164" y="154"/>
                  </a:lnTo>
                  <a:lnTo>
                    <a:pt x="164" y="152"/>
                  </a:lnTo>
                  <a:lnTo>
                    <a:pt x="166" y="152"/>
                  </a:lnTo>
                  <a:lnTo>
                    <a:pt x="168" y="150"/>
                  </a:lnTo>
                  <a:lnTo>
                    <a:pt x="170" y="150"/>
                  </a:lnTo>
                  <a:lnTo>
                    <a:pt x="172" y="150"/>
                  </a:lnTo>
                  <a:lnTo>
                    <a:pt x="174" y="148"/>
                  </a:lnTo>
                  <a:lnTo>
                    <a:pt x="176" y="148"/>
                  </a:lnTo>
                  <a:lnTo>
                    <a:pt x="177" y="146"/>
                  </a:lnTo>
                  <a:lnTo>
                    <a:pt x="181" y="146"/>
                  </a:lnTo>
                  <a:lnTo>
                    <a:pt x="183" y="144"/>
                  </a:lnTo>
                  <a:lnTo>
                    <a:pt x="185" y="144"/>
                  </a:lnTo>
                  <a:lnTo>
                    <a:pt x="185" y="142"/>
                  </a:lnTo>
                  <a:lnTo>
                    <a:pt x="183" y="140"/>
                  </a:lnTo>
                  <a:lnTo>
                    <a:pt x="183" y="138"/>
                  </a:lnTo>
                  <a:lnTo>
                    <a:pt x="183" y="136"/>
                  </a:lnTo>
                  <a:lnTo>
                    <a:pt x="185" y="136"/>
                  </a:lnTo>
                  <a:lnTo>
                    <a:pt x="185" y="134"/>
                  </a:lnTo>
                  <a:lnTo>
                    <a:pt x="185" y="132"/>
                  </a:lnTo>
                  <a:lnTo>
                    <a:pt x="183" y="132"/>
                  </a:lnTo>
                  <a:lnTo>
                    <a:pt x="183" y="130"/>
                  </a:lnTo>
                  <a:lnTo>
                    <a:pt x="181" y="130"/>
                  </a:lnTo>
                  <a:lnTo>
                    <a:pt x="181" y="128"/>
                  </a:lnTo>
                  <a:lnTo>
                    <a:pt x="179" y="126"/>
                  </a:lnTo>
                  <a:lnTo>
                    <a:pt x="179" y="124"/>
                  </a:lnTo>
                  <a:lnTo>
                    <a:pt x="177" y="124"/>
                  </a:lnTo>
                  <a:lnTo>
                    <a:pt x="176" y="124"/>
                  </a:lnTo>
                  <a:lnTo>
                    <a:pt x="176" y="122"/>
                  </a:lnTo>
                  <a:lnTo>
                    <a:pt x="174" y="120"/>
                  </a:lnTo>
                  <a:lnTo>
                    <a:pt x="174" y="118"/>
                  </a:lnTo>
                  <a:lnTo>
                    <a:pt x="174" y="114"/>
                  </a:lnTo>
                  <a:lnTo>
                    <a:pt x="174" y="112"/>
                  </a:lnTo>
                  <a:lnTo>
                    <a:pt x="174" y="110"/>
                  </a:lnTo>
                  <a:lnTo>
                    <a:pt x="176" y="110"/>
                  </a:lnTo>
                  <a:lnTo>
                    <a:pt x="176" y="108"/>
                  </a:lnTo>
                  <a:lnTo>
                    <a:pt x="177" y="106"/>
                  </a:lnTo>
                  <a:lnTo>
                    <a:pt x="177" y="104"/>
                  </a:lnTo>
                  <a:lnTo>
                    <a:pt x="177" y="102"/>
                  </a:lnTo>
                  <a:lnTo>
                    <a:pt x="179" y="102"/>
                  </a:lnTo>
                  <a:lnTo>
                    <a:pt x="179" y="100"/>
                  </a:lnTo>
                  <a:lnTo>
                    <a:pt x="179" y="98"/>
                  </a:lnTo>
                  <a:lnTo>
                    <a:pt x="181" y="96"/>
                  </a:lnTo>
                  <a:lnTo>
                    <a:pt x="185" y="92"/>
                  </a:lnTo>
                  <a:lnTo>
                    <a:pt x="187" y="90"/>
                  </a:lnTo>
                  <a:lnTo>
                    <a:pt x="189" y="90"/>
                  </a:lnTo>
                  <a:lnTo>
                    <a:pt x="191" y="89"/>
                  </a:lnTo>
                  <a:lnTo>
                    <a:pt x="195" y="87"/>
                  </a:lnTo>
                  <a:lnTo>
                    <a:pt x="197" y="85"/>
                  </a:lnTo>
                  <a:lnTo>
                    <a:pt x="195" y="85"/>
                  </a:lnTo>
                  <a:lnTo>
                    <a:pt x="195" y="83"/>
                  </a:lnTo>
                  <a:lnTo>
                    <a:pt x="195" y="81"/>
                  </a:lnTo>
                  <a:lnTo>
                    <a:pt x="195" y="79"/>
                  </a:lnTo>
                  <a:lnTo>
                    <a:pt x="197" y="77"/>
                  </a:lnTo>
                  <a:lnTo>
                    <a:pt x="197" y="75"/>
                  </a:lnTo>
                  <a:lnTo>
                    <a:pt x="193" y="75"/>
                  </a:lnTo>
                  <a:lnTo>
                    <a:pt x="191" y="73"/>
                  </a:lnTo>
                  <a:lnTo>
                    <a:pt x="189" y="73"/>
                  </a:lnTo>
                  <a:lnTo>
                    <a:pt x="185" y="73"/>
                  </a:lnTo>
                  <a:lnTo>
                    <a:pt x="183" y="71"/>
                  </a:lnTo>
                  <a:lnTo>
                    <a:pt x="181" y="71"/>
                  </a:lnTo>
                  <a:lnTo>
                    <a:pt x="179" y="71"/>
                  </a:lnTo>
                  <a:lnTo>
                    <a:pt x="177" y="71"/>
                  </a:lnTo>
                  <a:lnTo>
                    <a:pt x="176" y="71"/>
                  </a:lnTo>
                  <a:lnTo>
                    <a:pt x="174" y="71"/>
                  </a:lnTo>
                  <a:lnTo>
                    <a:pt x="172" y="71"/>
                  </a:lnTo>
                  <a:lnTo>
                    <a:pt x="170" y="69"/>
                  </a:lnTo>
                  <a:lnTo>
                    <a:pt x="170" y="71"/>
                  </a:lnTo>
                  <a:lnTo>
                    <a:pt x="168" y="71"/>
                  </a:lnTo>
                  <a:lnTo>
                    <a:pt x="166" y="71"/>
                  </a:lnTo>
                  <a:lnTo>
                    <a:pt x="166" y="73"/>
                  </a:lnTo>
                  <a:lnTo>
                    <a:pt x="164" y="73"/>
                  </a:lnTo>
                  <a:lnTo>
                    <a:pt x="162" y="73"/>
                  </a:lnTo>
                  <a:lnTo>
                    <a:pt x="160" y="73"/>
                  </a:lnTo>
                  <a:lnTo>
                    <a:pt x="160" y="75"/>
                  </a:lnTo>
                  <a:lnTo>
                    <a:pt x="158" y="75"/>
                  </a:lnTo>
                  <a:lnTo>
                    <a:pt x="156" y="75"/>
                  </a:lnTo>
                  <a:lnTo>
                    <a:pt x="156" y="73"/>
                  </a:lnTo>
                  <a:lnTo>
                    <a:pt x="154" y="73"/>
                  </a:lnTo>
                  <a:lnTo>
                    <a:pt x="152" y="73"/>
                  </a:lnTo>
                  <a:lnTo>
                    <a:pt x="150" y="73"/>
                  </a:lnTo>
                  <a:lnTo>
                    <a:pt x="148" y="73"/>
                  </a:lnTo>
                  <a:lnTo>
                    <a:pt x="146" y="73"/>
                  </a:lnTo>
                  <a:lnTo>
                    <a:pt x="144" y="73"/>
                  </a:lnTo>
                  <a:lnTo>
                    <a:pt x="142" y="73"/>
                  </a:lnTo>
                  <a:lnTo>
                    <a:pt x="140" y="73"/>
                  </a:lnTo>
                  <a:lnTo>
                    <a:pt x="138" y="73"/>
                  </a:lnTo>
                  <a:lnTo>
                    <a:pt x="136" y="71"/>
                  </a:lnTo>
                  <a:lnTo>
                    <a:pt x="134" y="71"/>
                  </a:lnTo>
                  <a:lnTo>
                    <a:pt x="132" y="71"/>
                  </a:lnTo>
                  <a:lnTo>
                    <a:pt x="134" y="71"/>
                  </a:lnTo>
                  <a:lnTo>
                    <a:pt x="136" y="69"/>
                  </a:lnTo>
                  <a:lnTo>
                    <a:pt x="136" y="67"/>
                  </a:lnTo>
                  <a:lnTo>
                    <a:pt x="138" y="65"/>
                  </a:lnTo>
                  <a:lnTo>
                    <a:pt x="140" y="63"/>
                  </a:lnTo>
                  <a:lnTo>
                    <a:pt x="140" y="61"/>
                  </a:lnTo>
                  <a:lnTo>
                    <a:pt x="142" y="61"/>
                  </a:lnTo>
                  <a:lnTo>
                    <a:pt x="142" y="59"/>
                  </a:lnTo>
                  <a:lnTo>
                    <a:pt x="144" y="59"/>
                  </a:lnTo>
                  <a:lnTo>
                    <a:pt x="144" y="57"/>
                  </a:lnTo>
                  <a:lnTo>
                    <a:pt x="146" y="55"/>
                  </a:lnTo>
                  <a:lnTo>
                    <a:pt x="148" y="53"/>
                  </a:lnTo>
                  <a:lnTo>
                    <a:pt x="150" y="51"/>
                  </a:lnTo>
                  <a:lnTo>
                    <a:pt x="152" y="47"/>
                  </a:lnTo>
                  <a:lnTo>
                    <a:pt x="154" y="45"/>
                  </a:lnTo>
                  <a:lnTo>
                    <a:pt x="156" y="43"/>
                  </a:lnTo>
                  <a:lnTo>
                    <a:pt x="158" y="41"/>
                  </a:lnTo>
                  <a:lnTo>
                    <a:pt x="158" y="39"/>
                  </a:lnTo>
                  <a:lnTo>
                    <a:pt x="160" y="37"/>
                  </a:lnTo>
                  <a:lnTo>
                    <a:pt x="160" y="35"/>
                  </a:lnTo>
                  <a:lnTo>
                    <a:pt x="160" y="33"/>
                  </a:lnTo>
                  <a:lnTo>
                    <a:pt x="162" y="33"/>
                  </a:lnTo>
                  <a:lnTo>
                    <a:pt x="166" y="31"/>
                  </a:lnTo>
                  <a:lnTo>
                    <a:pt x="170" y="29"/>
                  </a:lnTo>
                  <a:lnTo>
                    <a:pt x="170" y="27"/>
                  </a:lnTo>
                  <a:lnTo>
                    <a:pt x="172" y="25"/>
                  </a:lnTo>
                  <a:lnTo>
                    <a:pt x="174" y="23"/>
                  </a:lnTo>
                  <a:lnTo>
                    <a:pt x="174" y="22"/>
                  </a:lnTo>
                  <a:lnTo>
                    <a:pt x="176" y="20"/>
                  </a:lnTo>
                  <a:lnTo>
                    <a:pt x="177" y="20"/>
                  </a:lnTo>
                  <a:lnTo>
                    <a:pt x="179" y="18"/>
                  </a:lnTo>
                  <a:lnTo>
                    <a:pt x="179" y="16"/>
                  </a:lnTo>
                  <a:lnTo>
                    <a:pt x="181" y="14"/>
                  </a:lnTo>
                  <a:lnTo>
                    <a:pt x="183" y="12"/>
                  </a:lnTo>
                  <a:lnTo>
                    <a:pt x="183" y="10"/>
                  </a:lnTo>
                  <a:lnTo>
                    <a:pt x="185" y="10"/>
                  </a:lnTo>
                  <a:lnTo>
                    <a:pt x="185" y="8"/>
                  </a:lnTo>
                  <a:lnTo>
                    <a:pt x="187" y="6"/>
                  </a:lnTo>
                  <a:lnTo>
                    <a:pt x="195" y="8"/>
                  </a:lnTo>
                  <a:lnTo>
                    <a:pt x="195" y="10"/>
                  </a:lnTo>
                  <a:lnTo>
                    <a:pt x="197" y="10"/>
                  </a:lnTo>
                  <a:lnTo>
                    <a:pt x="201" y="10"/>
                  </a:lnTo>
                  <a:lnTo>
                    <a:pt x="203" y="10"/>
                  </a:lnTo>
                  <a:lnTo>
                    <a:pt x="205" y="12"/>
                  </a:lnTo>
                  <a:lnTo>
                    <a:pt x="207" y="12"/>
                  </a:lnTo>
                  <a:lnTo>
                    <a:pt x="209" y="14"/>
                  </a:lnTo>
                  <a:lnTo>
                    <a:pt x="211" y="14"/>
                  </a:lnTo>
                  <a:lnTo>
                    <a:pt x="213" y="16"/>
                  </a:lnTo>
                  <a:lnTo>
                    <a:pt x="213" y="18"/>
                  </a:lnTo>
                  <a:lnTo>
                    <a:pt x="215" y="20"/>
                  </a:lnTo>
                  <a:lnTo>
                    <a:pt x="217" y="22"/>
                  </a:lnTo>
                  <a:lnTo>
                    <a:pt x="219" y="23"/>
                  </a:lnTo>
                  <a:lnTo>
                    <a:pt x="219" y="25"/>
                  </a:lnTo>
                  <a:lnTo>
                    <a:pt x="221" y="25"/>
                  </a:lnTo>
                  <a:lnTo>
                    <a:pt x="221" y="27"/>
                  </a:lnTo>
                  <a:lnTo>
                    <a:pt x="221" y="25"/>
                  </a:lnTo>
                  <a:lnTo>
                    <a:pt x="223" y="23"/>
                  </a:lnTo>
                  <a:lnTo>
                    <a:pt x="223" y="22"/>
                  </a:lnTo>
                  <a:lnTo>
                    <a:pt x="225" y="22"/>
                  </a:lnTo>
                  <a:lnTo>
                    <a:pt x="225" y="20"/>
                  </a:lnTo>
                  <a:lnTo>
                    <a:pt x="227" y="20"/>
                  </a:lnTo>
                  <a:lnTo>
                    <a:pt x="227" y="18"/>
                  </a:lnTo>
                  <a:lnTo>
                    <a:pt x="229" y="18"/>
                  </a:lnTo>
                  <a:lnTo>
                    <a:pt x="229" y="16"/>
                  </a:lnTo>
                  <a:lnTo>
                    <a:pt x="231" y="16"/>
                  </a:lnTo>
                  <a:lnTo>
                    <a:pt x="233" y="14"/>
                  </a:lnTo>
                  <a:lnTo>
                    <a:pt x="235" y="14"/>
                  </a:lnTo>
                  <a:lnTo>
                    <a:pt x="237" y="14"/>
                  </a:lnTo>
                  <a:lnTo>
                    <a:pt x="239" y="14"/>
                  </a:lnTo>
                  <a:lnTo>
                    <a:pt x="241" y="12"/>
                  </a:lnTo>
                  <a:lnTo>
                    <a:pt x="243" y="10"/>
                  </a:lnTo>
                  <a:lnTo>
                    <a:pt x="245" y="8"/>
                  </a:lnTo>
                  <a:lnTo>
                    <a:pt x="245" y="6"/>
                  </a:lnTo>
                  <a:lnTo>
                    <a:pt x="246" y="6"/>
                  </a:lnTo>
                  <a:lnTo>
                    <a:pt x="246" y="4"/>
                  </a:lnTo>
                  <a:lnTo>
                    <a:pt x="248" y="4"/>
                  </a:lnTo>
                  <a:lnTo>
                    <a:pt x="248" y="2"/>
                  </a:lnTo>
                  <a:lnTo>
                    <a:pt x="248"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2" name="Freeform 10">
              <a:extLst>
                <a:ext uri="{FF2B5EF4-FFF2-40B4-BE49-F238E27FC236}">
                  <a16:creationId xmlns:a16="http://schemas.microsoft.com/office/drawing/2014/main" xmlns="" id="{00000000-0008-0000-0900-000010000000}"/>
                </a:ext>
              </a:extLst>
            </xdr:cNvPr>
            <xdr:cNvSpPr>
              <a:spLocks/>
            </xdr:cNvSpPr>
          </xdr:nvSpPr>
          <xdr:spPr bwMode="auto">
            <a:xfrm>
              <a:off x="3895725" y="2162175"/>
              <a:ext cx="595313" cy="603250"/>
            </a:xfrm>
            <a:custGeom>
              <a:avLst/>
              <a:gdLst>
                <a:gd name="T0" fmla="*/ 8 w 375"/>
                <a:gd name="T1" fmla="*/ 301 h 380"/>
                <a:gd name="T2" fmla="*/ 26 w 375"/>
                <a:gd name="T3" fmla="*/ 285 h 380"/>
                <a:gd name="T4" fmla="*/ 38 w 375"/>
                <a:gd name="T5" fmla="*/ 297 h 380"/>
                <a:gd name="T6" fmla="*/ 52 w 375"/>
                <a:gd name="T7" fmla="*/ 293 h 380"/>
                <a:gd name="T8" fmla="*/ 71 w 375"/>
                <a:gd name="T9" fmla="*/ 279 h 380"/>
                <a:gd name="T10" fmla="*/ 69 w 375"/>
                <a:gd name="T11" fmla="*/ 266 h 380"/>
                <a:gd name="T12" fmla="*/ 83 w 375"/>
                <a:gd name="T13" fmla="*/ 256 h 380"/>
                <a:gd name="T14" fmla="*/ 99 w 375"/>
                <a:gd name="T15" fmla="*/ 266 h 380"/>
                <a:gd name="T16" fmla="*/ 119 w 375"/>
                <a:gd name="T17" fmla="*/ 279 h 380"/>
                <a:gd name="T18" fmla="*/ 135 w 375"/>
                <a:gd name="T19" fmla="*/ 264 h 380"/>
                <a:gd name="T20" fmla="*/ 150 w 375"/>
                <a:gd name="T21" fmla="*/ 256 h 380"/>
                <a:gd name="T22" fmla="*/ 162 w 375"/>
                <a:gd name="T23" fmla="*/ 258 h 380"/>
                <a:gd name="T24" fmla="*/ 170 w 375"/>
                <a:gd name="T25" fmla="*/ 236 h 380"/>
                <a:gd name="T26" fmla="*/ 176 w 375"/>
                <a:gd name="T27" fmla="*/ 250 h 380"/>
                <a:gd name="T28" fmla="*/ 192 w 375"/>
                <a:gd name="T29" fmla="*/ 266 h 380"/>
                <a:gd name="T30" fmla="*/ 209 w 375"/>
                <a:gd name="T31" fmla="*/ 274 h 380"/>
                <a:gd name="T32" fmla="*/ 209 w 375"/>
                <a:gd name="T33" fmla="*/ 283 h 380"/>
                <a:gd name="T34" fmla="*/ 215 w 375"/>
                <a:gd name="T35" fmla="*/ 295 h 380"/>
                <a:gd name="T36" fmla="*/ 227 w 375"/>
                <a:gd name="T37" fmla="*/ 309 h 380"/>
                <a:gd name="T38" fmla="*/ 249 w 375"/>
                <a:gd name="T39" fmla="*/ 305 h 380"/>
                <a:gd name="T40" fmla="*/ 267 w 375"/>
                <a:gd name="T41" fmla="*/ 299 h 380"/>
                <a:gd name="T42" fmla="*/ 282 w 375"/>
                <a:gd name="T43" fmla="*/ 315 h 380"/>
                <a:gd name="T44" fmla="*/ 284 w 375"/>
                <a:gd name="T45" fmla="*/ 335 h 380"/>
                <a:gd name="T46" fmla="*/ 300 w 375"/>
                <a:gd name="T47" fmla="*/ 339 h 380"/>
                <a:gd name="T48" fmla="*/ 318 w 375"/>
                <a:gd name="T49" fmla="*/ 337 h 380"/>
                <a:gd name="T50" fmla="*/ 314 w 375"/>
                <a:gd name="T51" fmla="*/ 354 h 380"/>
                <a:gd name="T52" fmla="*/ 326 w 375"/>
                <a:gd name="T53" fmla="*/ 368 h 380"/>
                <a:gd name="T54" fmla="*/ 343 w 375"/>
                <a:gd name="T55" fmla="*/ 378 h 380"/>
                <a:gd name="T56" fmla="*/ 355 w 375"/>
                <a:gd name="T57" fmla="*/ 368 h 380"/>
                <a:gd name="T58" fmla="*/ 365 w 375"/>
                <a:gd name="T59" fmla="*/ 344 h 380"/>
                <a:gd name="T60" fmla="*/ 371 w 375"/>
                <a:gd name="T61" fmla="*/ 327 h 380"/>
                <a:gd name="T62" fmla="*/ 359 w 375"/>
                <a:gd name="T63" fmla="*/ 313 h 380"/>
                <a:gd name="T64" fmla="*/ 345 w 375"/>
                <a:gd name="T65" fmla="*/ 315 h 380"/>
                <a:gd name="T66" fmla="*/ 336 w 375"/>
                <a:gd name="T67" fmla="*/ 323 h 380"/>
                <a:gd name="T68" fmla="*/ 328 w 375"/>
                <a:gd name="T69" fmla="*/ 303 h 380"/>
                <a:gd name="T70" fmla="*/ 318 w 375"/>
                <a:gd name="T71" fmla="*/ 291 h 380"/>
                <a:gd name="T72" fmla="*/ 304 w 375"/>
                <a:gd name="T73" fmla="*/ 283 h 380"/>
                <a:gd name="T74" fmla="*/ 304 w 375"/>
                <a:gd name="T75" fmla="*/ 262 h 380"/>
                <a:gd name="T76" fmla="*/ 322 w 375"/>
                <a:gd name="T77" fmla="*/ 252 h 380"/>
                <a:gd name="T78" fmla="*/ 336 w 375"/>
                <a:gd name="T79" fmla="*/ 240 h 380"/>
                <a:gd name="T80" fmla="*/ 320 w 375"/>
                <a:gd name="T81" fmla="*/ 230 h 380"/>
                <a:gd name="T82" fmla="*/ 306 w 375"/>
                <a:gd name="T83" fmla="*/ 222 h 380"/>
                <a:gd name="T84" fmla="*/ 292 w 375"/>
                <a:gd name="T85" fmla="*/ 222 h 380"/>
                <a:gd name="T86" fmla="*/ 276 w 375"/>
                <a:gd name="T87" fmla="*/ 224 h 380"/>
                <a:gd name="T88" fmla="*/ 269 w 375"/>
                <a:gd name="T89" fmla="*/ 208 h 380"/>
                <a:gd name="T90" fmla="*/ 251 w 375"/>
                <a:gd name="T91" fmla="*/ 199 h 380"/>
                <a:gd name="T92" fmla="*/ 231 w 375"/>
                <a:gd name="T93" fmla="*/ 191 h 380"/>
                <a:gd name="T94" fmla="*/ 209 w 375"/>
                <a:gd name="T95" fmla="*/ 181 h 380"/>
                <a:gd name="T96" fmla="*/ 211 w 375"/>
                <a:gd name="T97" fmla="*/ 163 h 380"/>
                <a:gd name="T98" fmla="*/ 227 w 375"/>
                <a:gd name="T99" fmla="*/ 149 h 380"/>
                <a:gd name="T100" fmla="*/ 237 w 375"/>
                <a:gd name="T101" fmla="*/ 134 h 380"/>
                <a:gd name="T102" fmla="*/ 241 w 375"/>
                <a:gd name="T103" fmla="*/ 114 h 380"/>
                <a:gd name="T104" fmla="*/ 247 w 375"/>
                <a:gd name="T105" fmla="*/ 98 h 380"/>
                <a:gd name="T106" fmla="*/ 239 w 375"/>
                <a:gd name="T107" fmla="*/ 80 h 380"/>
                <a:gd name="T108" fmla="*/ 253 w 375"/>
                <a:gd name="T109" fmla="*/ 61 h 380"/>
                <a:gd name="T110" fmla="*/ 265 w 375"/>
                <a:gd name="T111" fmla="*/ 71 h 380"/>
                <a:gd name="T112" fmla="*/ 278 w 375"/>
                <a:gd name="T113" fmla="*/ 61 h 380"/>
                <a:gd name="T114" fmla="*/ 286 w 375"/>
                <a:gd name="T115" fmla="*/ 43 h 380"/>
                <a:gd name="T116" fmla="*/ 300 w 375"/>
                <a:gd name="T117" fmla="*/ 27 h 380"/>
                <a:gd name="T118" fmla="*/ 316 w 375"/>
                <a:gd name="T119" fmla="*/ 13 h 380"/>
                <a:gd name="T120" fmla="*/ 332 w 375"/>
                <a:gd name="T121" fmla="*/ 15 h 380"/>
                <a:gd name="T122" fmla="*/ 345 w 375"/>
                <a:gd name="T123" fmla="*/ 2 h 38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375" h="380">
                  <a:moveTo>
                    <a:pt x="0" y="319"/>
                  </a:moveTo>
                  <a:lnTo>
                    <a:pt x="2" y="319"/>
                  </a:lnTo>
                  <a:lnTo>
                    <a:pt x="2" y="317"/>
                  </a:lnTo>
                  <a:lnTo>
                    <a:pt x="4" y="317"/>
                  </a:lnTo>
                  <a:lnTo>
                    <a:pt x="4" y="315"/>
                  </a:lnTo>
                  <a:lnTo>
                    <a:pt x="4" y="313"/>
                  </a:lnTo>
                  <a:lnTo>
                    <a:pt x="4" y="311"/>
                  </a:lnTo>
                  <a:lnTo>
                    <a:pt x="6" y="311"/>
                  </a:lnTo>
                  <a:lnTo>
                    <a:pt x="6" y="309"/>
                  </a:lnTo>
                  <a:lnTo>
                    <a:pt x="6" y="307"/>
                  </a:lnTo>
                  <a:lnTo>
                    <a:pt x="6" y="305"/>
                  </a:lnTo>
                  <a:lnTo>
                    <a:pt x="6" y="303"/>
                  </a:lnTo>
                  <a:lnTo>
                    <a:pt x="8" y="301"/>
                  </a:lnTo>
                  <a:lnTo>
                    <a:pt x="8" y="299"/>
                  </a:lnTo>
                  <a:lnTo>
                    <a:pt x="10" y="297"/>
                  </a:lnTo>
                  <a:lnTo>
                    <a:pt x="10" y="295"/>
                  </a:lnTo>
                  <a:lnTo>
                    <a:pt x="12" y="293"/>
                  </a:lnTo>
                  <a:lnTo>
                    <a:pt x="14" y="293"/>
                  </a:lnTo>
                  <a:lnTo>
                    <a:pt x="16" y="293"/>
                  </a:lnTo>
                  <a:lnTo>
                    <a:pt x="18" y="291"/>
                  </a:lnTo>
                  <a:lnTo>
                    <a:pt x="18" y="289"/>
                  </a:lnTo>
                  <a:lnTo>
                    <a:pt x="20" y="289"/>
                  </a:lnTo>
                  <a:lnTo>
                    <a:pt x="20" y="287"/>
                  </a:lnTo>
                  <a:lnTo>
                    <a:pt x="20" y="285"/>
                  </a:lnTo>
                  <a:lnTo>
                    <a:pt x="22" y="285"/>
                  </a:lnTo>
                  <a:lnTo>
                    <a:pt x="26" y="285"/>
                  </a:lnTo>
                  <a:lnTo>
                    <a:pt x="26" y="283"/>
                  </a:lnTo>
                  <a:lnTo>
                    <a:pt x="28" y="283"/>
                  </a:lnTo>
                  <a:lnTo>
                    <a:pt x="32" y="281"/>
                  </a:lnTo>
                  <a:lnTo>
                    <a:pt x="34" y="281"/>
                  </a:lnTo>
                  <a:lnTo>
                    <a:pt x="34" y="285"/>
                  </a:lnTo>
                  <a:lnTo>
                    <a:pt x="34" y="287"/>
                  </a:lnTo>
                  <a:lnTo>
                    <a:pt x="34" y="289"/>
                  </a:lnTo>
                  <a:lnTo>
                    <a:pt x="34" y="291"/>
                  </a:lnTo>
                  <a:lnTo>
                    <a:pt x="34" y="293"/>
                  </a:lnTo>
                  <a:lnTo>
                    <a:pt x="34" y="295"/>
                  </a:lnTo>
                  <a:lnTo>
                    <a:pt x="34" y="297"/>
                  </a:lnTo>
                  <a:lnTo>
                    <a:pt x="36" y="297"/>
                  </a:lnTo>
                  <a:lnTo>
                    <a:pt x="38" y="297"/>
                  </a:lnTo>
                  <a:lnTo>
                    <a:pt x="40" y="297"/>
                  </a:lnTo>
                  <a:lnTo>
                    <a:pt x="42" y="297"/>
                  </a:lnTo>
                  <a:lnTo>
                    <a:pt x="42" y="299"/>
                  </a:lnTo>
                  <a:lnTo>
                    <a:pt x="44" y="301"/>
                  </a:lnTo>
                  <a:lnTo>
                    <a:pt x="44" y="303"/>
                  </a:lnTo>
                  <a:lnTo>
                    <a:pt x="46" y="301"/>
                  </a:lnTo>
                  <a:lnTo>
                    <a:pt x="46" y="299"/>
                  </a:lnTo>
                  <a:lnTo>
                    <a:pt x="48" y="299"/>
                  </a:lnTo>
                  <a:lnTo>
                    <a:pt x="48" y="297"/>
                  </a:lnTo>
                  <a:lnTo>
                    <a:pt x="50" y="297"/>
                  </a:lnTo>
                  <a:lnTo>
                    <a:pt x="50" y="295"/>
                  </a:lnTo>
                  <a:lnTo>
                    <a:pt x="52" y="295"/>
                  </a:lnTo>
                  <a:lnTo>
                    <a:pt x="52" y="293"/>
                  </a:lnTo>
                  <a:lnTo>
                    <a:pt x="54" y="291"/>
                  </a:lnTo>
                  <a:lnTo>
                    <a:pt x="56" y="291"/>
                  </a:lnTo>
                  <a:lnTo>
                    <a:pt x="56" y="289"/>
                  </a:lnTo>
                  <a:lnTo>
                    <a:pt x="58" y="289"/>
                  </a:lnTo>
                  <a:lnTo>
                    <a:pt x="60" y="287"/>
                  </a:lnTo>
                  <a:lnTo>
                    <a:pt x="62" y="285"/>
                  </a:lnTo>
                  <a:lnTo>
                    <a:pt x="64" y="285"/>
                  </a:lnTo>
                  <a:lnTo>
                    <a:pt x="64" y="283"/>
                  </a:lnTo>
                  <a:lnTo>
                    <a:pt x="66" y="283"/>
                  </a:lnTo>
                  <a:lnTo>
                    <a:pt x="66" y="281"/>
                  </a:lnTo>
                  <a:lnTo>
                    <a:pt x="67" y="281"/>
                  </a:lnTo>
                  <a:lnTo>
                    <a:pt x="69" y="281"/>
                  </a:lnTo>
                  <a:lnTo>
                    <a:pt x="71" y="279"/>
                  </a:lnTo>
                  <a:lnTo>
                    <a:pt x="73" y="279"/>
                  </a:lnTo>
                  <a:lnTo>
                    <a:pt x="73" y="277"/>
                  </a:lnTo>
                  <a:lnTo>
                    <a:pt x="75" y="275"/>
                  </a:lnTo>
                  <a:lnTo>
                    <a:pt x="77" y="275"/>
                  </a:lnTo>
                  <a:lnTo>
                    <a:pt x="75" y="275"/>
                  </a:lnTo>
                  <a:lnTo>
                    <a:pt x="73" y="274"/>
                  </a:lnTo>
                  <a:lnTo>
                    <a:pt x="71" y="272"/>
                  </a:lnTo>
                  <a:lnTo>
                    <a:pt x="71" y="270"/>
                  </a:lnTo>
                  <a:lnTo>
                    <a:pt x="69" y="270"/>
                  </a:lnTo>
                  <a:lnTo>
                    <a:pt x="69" y="268"/>
                  </a:lnTo>
                  <a:lnTo>
                    <a:pt x="67" y="268"/>
                  </a:lnTo>
                  <a:lnTo>
                    <a:pt x="67" y="266"/>
                  </a:lnTo>
                  <a:lnTo>
                    <a:pt x="69" y="266"/>
                  </a:lnTo>
                  <a:lnTo>
                    <a:pt x="71" y="264"/>
                  </a:lnTo>
                  <a:lnTo>
                    <a:pt x="73" y="264"/>
                  </a:lnTo>
                  <a:lnTo>
                    <a:pt x="73" y="262"/>
                  </a:lnTo>
                  <a:lnTo>
                    <a:pt x="75" y="262"/>
                  </a:lnTo>
                  <a:lnTo>
                    <a:pt x="75" y="260"/>
                  </a:lnTo>
                  <a:lnTo>
                    <a:pt x="77" y="260"/>
                  </a:lnTo>
                  <a:lnTo>
                    <a:pt x="77" y="258"/>
                  </a:lnTo>
                  <a:lnTo>
                    <a:pt x="79" y="258"/>
                  </a:lnTo>
                  <a:lnTo>
                    <a:pt x="79" y="256"/>
                  </a:lnTo>
                  <a:lnTo>
                    <a:pt x="79" y="254"/>
                  </a:lnTo>
                  <a:lnTo>
                    <a:pt x="81" y="254"/>
                  </a:lnTo>
                  <a:lnTo>
                    <a:pt x="83" y="254"/>
                  </a:lnTo>
                  <a:lnTo>
                    <a:pt x="83" y="256"/>
                  </a:lnTo>
                  <a:lnTo>
                    <a:pt x="85" y="258"/>
                  </a:lnTo>
                  <a:lnTo>
                    <a:pt x="87" y="258"/>
                  </a:lnTo>
                  <a:lnTo>
                    <a:pt x="89" y="258"/>
                  </a:lnTo>
                  <a:lnTo>
                    <a:pt x="91" y="256"/>
                  </a:lnTo>
                  <a:lnTo>
                    <a:pt x="93" y="256"/>
                  </a:lnTo>
                  <a:lnTo>
                    <a:pt x="93" y="258"/>
                  </a:lnTo>
                  <a:lnTo>
                    <a:pt x="93" y="260"/>
                  </a:lnTo>
                  <a:lnTo>
                    <a:pt x="93" y="262"/>
                  </a:lnTo>
                  <a:lnTo>
                    <a:pt x="95" y="262"/>
                  </a:lnTo>
                  <a:lnTo>
                    <a:pt x="95" y="264"/>
                  </a:lnTo>
                  <a:lnTo>
                    <a:pt x="97" y="264"/>
                  </a:lnTo>
                  <a:lnTo>
                    <a:pt x="99" y="264"/>
                  </a:lnTo>
                  <a:lnTo>
                    <a:pt x="99" y="266"/>
                  </a:lnTo>
                  <a:lnTo>
                    <a:pt x="101" y="268"/>
                  </a:lnTo>
                  <a:lnTo>
                    <a:pt x="103" y="268"/>
                  </a:lnTo>
                  <a:lnTo>
                    <a:pt x="105" y="270"/>
                  </a:lnTo>
                  <a:lnTo>
                    <a:pt x="105" y="272"/>
                  </a:lnTo>
                  <a:lnTo>
                    <a:pt x="107" y="272"/>
                  </a:lnTo>
                  <a:lnTo>
                    <a:pt x="107" y="274"/>
                  </a:lnTo>
                  <a:lnTo>
                    <a:pt x="109" y="274"/>
                  </a:lnTo>
                  <a:lnTo>
                    <a:pt x="111" y="274"/>
                  </a:lnTo>
                  <a:lnTo>
                    <a:pt x="111" y="275"/>
                  </a:lnTo>
                  <a:lnTo>
                    <a:pt x="113" y="275"/>
                  </a:lnTo>
                  <a:lnTo>
                    <a:pt x="115" y="277"/>
                  </a:lnTo>
                  <a:lnTo>
                    <a:pt x="117" y="279"/>
                  </a:lnTo>
                  <a:lnTo>
                    <a:pt x="119" y="279"/>
                  </a:lnTo>
                  <a:lnTo>
                    <a:pt x="121" y="279"/>
                  </a:lnTo>
                  <a:lnTo>
                    <a:pt x="123" y="279"/>
                  </a:lnTo>
                  <a:lnTo>
                    <a:pt x="125" y="279"/>
                  </a:lnTo>
                  <a:lnTo>
                    <a:pt x="127" y="277"/>
                  </a:lnTo>
                  <a:lnTo>
                    <a:pt x="129" y="275"/>
                  </a:lnTo>
                  <a:lnTo>
                    <a:pt x="131" y="274"/>
                  </a:lnTo>
                  <a:lnTo>
                    <a:pt x="131" y="272"/>
                  </a:lnTo>
                  <a:lnTo>
                    <a:pt x="131" y="270"/>
                  </a:lnTo>
                  <a:lnTo>
                    <a:pt x="133" y="270"/>
                  </a:lnTo>
                  <a:lnTo>
                    <a:pt x="133" y="268"/>
                  </a:lnTo>
                  <a:lnTo>
                    <a:pt x="133" y="266"/>
                  </a:lnTo>
                  <a:lnTo>
                    <a:pt x="135" y="266"/>
                  </a:lnTo>
                  <a:lnTo>
                    <a:pt x="135" y="264"/>
                  </a:lnTo>
                  <a:lnTo>
                    <a:pt x="136" y="262"/>
                  </a:lnTo>
                  <a:lnTo>
                    <a:pt x="138" y="260"/>
                  </a:lnTo>
                  <a:lnTo>
                    <a:pt x="140" y="258"/>
                  </a:lnTo>
                  <a:lnTo>
                    <a:pt x="140" y="256"/>
                  </a:lnTo>
                  <a:lnTo>
                    <a:pt x="142" y="256"/>
                  </a:lnTo>
                  <a:lnTo>
                    <a:pt x="142" y="254"/>
                  </a:lnTo>
                  <a:lnTo>
                    <a:pt x="144" y="254"/>
                  </a:lnTo>
                  <a:lnTo>
                    <a:pt x="144" y="252"/>
                  </a:lnTo>
                  <a:lnTo>
                    <a:pt x="146" y="250"/>
                  </a:lnTo>
                  <a:lnTo>
                    <a:pt x="148" y="250"/>
                  </a:lnTo>
                  <a:lnTo>
                    <a:pt x="148" y="252"/>
                  </a:lnTo>
                  <a:lnTo>
                    <a:pt x="150" y="254"/>
                  </a:lnTo>
                  <a:lnTo>
                    <a:pt x="150" y="256"/>
                  </a:lnTo>
                  <a:lnTo>
                    <a:pt x="152" y="258"/>
                  </a:lnTo>
                  <a:lnTo>
                    <a:pt x="154" y="260"/>
                  </a:lnTo>
                  <a:lnTo>
                    <a:pt x="154" y="262"/>
                  </a:lnTo>
                  <a:lnTo>
                    <a:pt x="156" y="264"/>
                  </a:lnTo>
                  <a:lnTo>
                    <a:pt x="156" y="266"/>
                  </a:lnTo>
                  <a:lnTo>
                    <a:pt x="158" y="270"/>
                  </a:lnTo>
                  <a:lnTo>
                    <a:pt x="160" y="270"/>
                  </a:lnTo>
                  <a:lnTo>
                    <a:pt x="160" y="268"/>
                  </a:lnTo>
                  <a:lnTo>
                    <a:pt x="160" y="266"/>
                  </a:lnTo>
                  <a:lnTo>
                    <a:pt x="160" y="264"/>
                  </a:lnTo>
                  <a:lnTo>
                    <a:pt x="160" y="262"/>
                  </a:lnTo>
                  <a:lnTo>
                    <a:pt x="162" y="260"/>
                  </a:lnTo>
                  <a:lnTo>
                    <a:pt x="162" y="258"/>
                  </a:lnTo>
                  <a:lnTo>
                    <a:pt x="162" y="256"/>
                  </a:lnTo>
                  <a:lnTo>
                    <a:pt x="162" y="254"/>
                  </a:lnTo>
                  <a:lnTo>
                    <a:pt x="164" y="254"/>
                  </a:lnTo>
                  <a:lnTo>
                    <a:pt x="164" y="250"/>
                  </a:lnTo>
                  <a:lnTo>
                    <a:pt x="164" y="248"/>
                  </a:lnTo>
                  <a:lnTo>
                    <a:pt x="166" y="246"/>
                  </a:lnTo>
                  <a:lnTo>
                    <a:pt x="166" y="244"/>
                  </a:lnTo>
                  <a:lnTo>
                    <a:pt x="166" y="242"/>
                  </a:lnTo>
                  <a:lnTo>
                    <a:pt x="168" y="240"/>
                  </a:lnTo>
                  <a:lnTo>
                    <a:pt x="168" y="238"/>
                  </a:lnTo>
                  <a:lnTo>
                    <a:pt x="168" y="236"/>
                  </a:lnTo>
                  <a:lnTo>
                    <a:pt x="170" y="234"/>
                  </a:lnTo>
                  <a:lnTo>
                    <a:pt x="170" y="236"/>
                  </a:lnTo>
                  <a:lnTo>
                    <a:pt x="170" y="238"/>
                  </a:lnTo>
                  <a:lnTo>
                    <a:pt x="172" y="238"/>
                  </a:lnTo>
                  <a:lnTo>
                    <a:pt x="172" y="240"/>
                  </a:lnTo>
                  <a:lnTo>
                    <a:pt x="172" y="242"/>
                  </a:lnTo>
                  <a:lnTo>
                    <a:pt x="172" y="244"/>
                  </a:lnTo>
                  <a:lnTo>
                    <a:pt x="170" y="244"/>
                  </a:lnTo>
                  <a:lnTo>
                    <a:pt x="170" y="246"/>
                  </a:lnTo>
                  <a:lnTo>
                    <a:pt x="170" y="248"/>
                  </a:lnTo>
                  <a:lnTo>
                    <a:pt x="172" y="248"/>
                  </a:lnTo>
                  <a:lnTo>
                    <a:pt x="174" y="246"/>
                  </a:lnTo>
                  <a:lnTo>
                    <a:pt x="176" y="246"/>
                  </a:lnTo>
                  <a:lnTo>
                    <a:pt x="176" y="248"/>
                  </a:lnTo>
                  <a:lnTo>
                    <a:pt x="176" y="250"/>
                  </a:lnTo>
                  <a:lnTo>
                    <a:pt x="178" y="252"/>
                  </a:lnTo>
                  <a:lnTo>
                    <a:pt x="180" y="252"/>
                  </a:lnTo>
                  <a:lnTo>
                    <a:pt x="180" y="254"/>
                  </a:lnTo>
                  <a:lnTo>
                    <a:pt x="180" y="256"/>
                  </a:lnTo>
                  <a:lnTo>
                    <a:pt x="182" y="256"/>
                  </a:lnTo>
                  <a:lnTo>
                    <a:pt x="182" y="258"/>
                  </a:lnTo>
                  <a:lnTo>
                    <a:pt x="184" y="260"/>
                  </a:lnTo>
                  <a:lnTo>
                    <a:pt x="186" y="260"/>
                  </a:lnTo>
                  <a:lnTo>
                    <a:pt x="188" y="260"/>
                  </a:lnTo>
                  <a:lnTo>
                    <a:pt x="188" y="262"/>
                  </a:lnTo>
                  <a:lnTo>
                    <a:pt x="190" y="262"/>
                  </a:lnTo>
                  <a:lnTo>
                    <a:pt x="190" y="264"/>
                  </a:lnTo>
                  <a:lnTo>
                    <a:pt x="192" y="266"/>
                  </a:lnTo>
                  <a:lnTo>
                    <a:pt x="194" y="266"/>
                  </a:lnTo>
                  <a:lnTo>
                    <a:pt x="196" y="266"/>
                  </a:lnTo>
                  <a:lnTo>
                    <a:pt x="196" y="268"/>
                  </a:lnTo>
                  <a:lnTo>
                    <a:pt x="198" y="268"/>
                  </a:lnTo>
                  <a:lnTo>
                    <a:pt x="198" y="270"/>
                  </a:lnTo>
                  <a:lnTo>
                    <a:pt x="200" y="270"/>
                  </a:lnTo>
                  <a:lnTo>
                    <a:pt x="202" y="270"/>
                  </a:lnTo>
                  <a:lnTo>
                    <a:pt x="202" y="272"/>
                  </a:lnTo>
                  <a:lnTo>
                    <a:pt x="204" y="272"/>
                  </a:lnTo>
                  <a:lnTo>
                    <a:pt x="204" y="274"/>
                  </a:lnTo>
                  <a:lnTo>
                    <a:pt x="205" y="274"/>
                  </a:lnTo>
                  <a:lnTo>
                    <a:pt x="207" y="274"/>
                  </a:lnTo>
                  <a:lnTo>
                    <a:pt x="209" y="274"/>
                  </a:lnTo>
                  <a:lnTo>
                    <a:pt x="211" y="274"/>
                  </a:lnTo>
                  <a:lnTo>
                    <a:pt x="213" y="274"/>
                  </a:lnTo>
                  <a:lnTo>
                    <a:pt x="215" y="274"/>
                  </a:lnTo>
                  <a:lnTo>
                    <a:pt x="215" y="272"/>
                  </a:lnTo>
                  <a:lnTo>
                    <a:pt x="217" y="274"/>
                  </a:lnTo>
                  <a:lnTo>
                    <a:pt x="217" y="275"/>
                  </a:lnTo>
                  <a:lnTo>
                    <a:pt x="215" y="275"/>
                  </a:lnTo>
                  <a:lnTo>
                    <a:pt x="215" y="277"/>
                  </a:lnTo>
                  <a:lnTo>
                    <a:pt x="213" y="279"/>
                  </a:lnTo>
                  <a:lnTo>
                    <a:pt x="213" y="281"/>
                  </a:lnTo>
                  <a:lnTo>
                    <a:pt x="211" y="281"/>
                  </a:lnTo>
                  <a:lnTo>
                    <a:pt x="211" y="283"/>
                  </a:lnTo>
                  <a:lnTo>
                    <a:pt x="209" y="283"/>
                  </a:lnTo>
                  <a:lnTo>
                    <a:pt x="209" y="285"/>
                  </a:lnTo>
                  <a:lnTo>
                    <a:pt x="209" y="287"/>
                  </a:lnTo>
                  <a:lnTo>
                    <a:pt x="207" y="287"/>
                  </a:lnTo>
                  <a:lnTo>
                    <a:pt x="207" y="289"/>
                  </a:lnTo>
                  <a:lnTo>
                    <a:pt x="207" y="291"/>
                  </a:lnTo>
                  <a:lnTo>
                    <a:pt x="209" y="291"/>
                  </a:lnTo>
                  <a:lnTo>
                    <a:pt x="209" y="293"/>
                  </a:lnTo>
                  <a:lnTo>
                    <a:pt x="211" y="293"/>
                  </a:lnTo>
                  <a:lnTo>
                    <a:pt x="211" y="295"/>
                  </a:lnTo>
                  <a:lnTo>
                    <a:pt x="213" y="295"/>
                  </a:lnTo>
                  <a:lnTo>
                    <a:pt x="215" y="295"/>
                  </a:lnTo>
                  <a:lnTo>
                    <a:pt x="215" y="297"/>
                  </a:lnTo>
                  <a:lnTo>
                    <a:pt x="215" y="295"/>
                  </a:lnTo>
                  <a:lnTo>
                    <a:pt x="217" y="295"/>
                  </a:lnTo>
                  <a:lnTo>
                    <a:pt x="217" y="297"/>
                  </a:lnTo>
                  <a:lnTo>
                    <a:pt x="219" y="297"/>
                  </a:lnTo>
                  <a:lnTo>
                    <a:pt x="219" y="299"/>
                  </a:lnTo>
                  <a:lnTo>
                    <a:pt x="221" y="299"/>
                  </a:lnTo>
                  <a:lnTo>
                    <a:pt x="221" y="301"/>
                  </a:lnTo>
                  <a:lnTo>
                    <a:pt x="221" y="303"/>
                  </a:lnTo>
                  <a:lnTo>
                    <a:pt x="223" y="303"/>
                  </a:lnTo>
                  <a:lnTo>
                    <a:pt x="223" y="305"/>
                  </a:lnTo>
                  <a:lnTo>
                    <a:pt x="225" y="305"/>
                  </a:lnTo>
                  <a:lnTo>
                    <a:pt x="225" y="307"/>
                  </a:lnTo>
                  <a:lnTo>
                    <a:pt x="227" y="307"/>
                  </a:lnTo>
                  <a:lnTo>
                    <a:pt x="227" y="309"/>
                  </a:lnTo>
                  <a:lnTo>
                    <a:pt x="229" y="309"/>
                  </a:lnTo>
                  <a:lnTo>
                    <a:pt x="229" y="311"/>
                  </a:lnTo>
                  <a:lnTo>
                    <a:pt x="231" y="311"/>
                  </a:lnTo>
                  <a:lnTo>
                    <a:pt x="233" y="311"/>
                  </a:lnTo>
                  <a:lnTo>
                    <a:pt x="235" y="311"/>
                  </a:lnTo>
                  <a:lnTo>
                    <a:pt x="235" y="313"/>
                  </a:lnTo>
                  <a:lnTo>
                    <a:pt x="237" y="311"/>
                  </a:lnTo>
                  <a:lnTo>
                    <a:pt x="239" y="311"/>
                  </a:lnTo>
                  <a:lnTo>
                    <a:pt x="241" y="309"/>
                  </a:lnTo>
                  <a:lnTo>
                    <a:pt x="241" y="307"/>
                  </a:lnTo>
                  <a:lnTo>
                    <a:pt x="245" y="307"/>
                  </a:lnTo>
                  <a:lnTo>
                    <a:pt x="247" y="305"/>
                  </a:lnTo>
                  <a:lnTo>
                    <a:pt x="249" y="305"/>
                  </a:lnTo>
                  <a:lnTo>
                    <a:pt x="251" y="305"/>
                  </a:lnTo>
                  <a:lnTo>
                    <a:pt x="253" y="305"/>
                  </a:lnTo>
                  <a:lnTo>
                    <a:pt x="253" y="303"/>
                  </a:lnTo>
                  <a:lnTo>
                    <a:pt x="255" y="301"/>
                  </a:lnTo>
                  <a:lnTo>
                    <a:pt x="257" y="299"/>
                  </a:lnTo>
                  <a:lnTo>
                    <a:pt x="259" y="299"/>
                  </a:lnTo>
                  <a:lnTo>
                    <a:pt x="259" y="297"/>
                  </a:lnTo>
                  <a:lnTo>
                    <a:pt x="261" y="295"/>
                  </a:lnTo>
                  <a:lnTo>
                    <a:pt x="261" y="293"/>
                  </a:lnTo>
                  <a:lnTo>
                    <a:pt x="263" y="293"/>
                  </a:lnTo>
                  <a:lnTo>
                    <a:pt x="263" y="295"/>
                  </a:lnTo>
                  <a:lnTo>
                    <a:pt x="265" y="297"/>
                  </a:lnTo>
                  <a:lnTo>
                    <a:pt x="267" y="299"/>
                  </a:lnTo>
                  <a:lnTo>
                    <a:pt x="269" y="301"/>
                  </a:lnTo>
                  <a:lnTo>
                    <a:pt x="271" y="301"/>
                  </a:lnTo>
                  <a:lnTo>
                    <a:pt x="271" y="303"/>
                  </a:lnTo>
                  <a:lnTo>
                    <a:pt x="273" y="303"/>
                  </a:lnTo>
                  <a:lnTo>
                    <a:pt x="273" y="305"/>
                  </a:lnTo>
                  <a:lnTo>
                    <a:pt x="273" y="307"/>
                  </a:lnTo>
                  <a:lnTo>
                    <a:pt x="274" y="307"/>
                  </a:lnTo>
                  <a:lnTo>
                    <a:pt x="274" y="309"/>
                  </a:lnTo>
                  <a:lnTo>
                    <a:pt x="274" y="311"/>
                  </a:lnTo>
                  <a:lnTo>
                    <a:pt x="276" y="311"/>
                  </a:lnTo>
                  <a:lnTo>
                    <a:pt x="278" y="313"/>
                  </a:lnTo>
                  <a:lnTo>
                    <a:pt x="280" y="313"/>
                  </a:lnTo>
                  <a:lnTo>
                    <a:pt x="282" y="315"/>
                  </a:lnTo>
                  <a:lnTo>
                    <a:pt x="284" y="317"/>
                  </a:lnTo>
                  <a:lnTo>
                    <a:pt x="284" y="319"/>
                  </a:lnTo>
                  <a:lnTo>
                    <a:pt x="286" y="321"/>
                  </a:lnTo>
                  <a:lnTo>
                    <a:pt x="288" y="323"/>
                  </a:lnTo>
                  <a:lnTo>
                    <a:pt x="288" y="325"/>
                  </a:lnTo>
                  <a:lnTo>
                    <a:pt x="290" y="325"/>
                  </a:lnTo>
                  <a:lnTo>
                    <a:pt x="290" y="327"/>
                  </a:lnTo>
                  <a:lnTo>
                    <a:pt x="288" y="329"/>
                  </a:lnTo>
                  <a:lnTo>
                    <a:pt x="288" y="331"/>
                  </a:lnTo>
                  <a:lnTo>
                    <a:pt x="286" y="331"/>
                  </a:lnTo>
                  <a:lnTo>
                    <a:pt x="286" y="333"/>
                  </a:lnTo>
                  <a:lnTo>
                    <a:pt x="284" y="333"/>
                  </a:lnTo>
                  <a:lnTo>
                    <a:pt x="284" y="335"/>
                  </a:lnTo>
                  <a:lnTo>
                    <a:pt x="282" y="337"/>
                  </a:lnTo>
                  <a:lnTo>
                    <a:pt x="282" y="339"/>
                  </a:lnTo>
                  <a:lnTo>
                    <a:pt x="286" y="341"/>
                  </a:lnTo>
                  <a:lnTo>
                    <a:pt x="288" y="341"/>
                  </a:lnTo>
                  <a:lnTo>
                    <a:pt x="290" y="342"/>
                  </a:lnTo>
                  <a:lnTo>
                    <a:pt x="292" y="342"/>
                  </a:lnTo>
                  <a:lnTo>
                    <a:pt x="294" y="344"/>
                  </a:lnTo>
                  <a:lnTo>
                    <a:pt x="296" y="346"/>
                  </a:lnTo>
                  <a:lnTo>
                    <a:pt x="296" y="344"/>
                  </a:lnTo>
                  <a:lnTo>
                    <a:pt x="298" y="344"/>
                  </a:lnTo>
                  <a:lnTo>
                    <a:pt x="298" y="342"/>
                  </a:lnTo>
                  <a:lnTo>
                    <a:pt x="300" y="341"/>
                  </a:lnTo>
                  <a:lnTo>
                    <a:pt x="300" y="339"/>
                  </a:lnTo>
                  <a:lnTo>
                    <a:pt x="300" y="337"/>
                  </a:lnTo>
                  <a:lnTo>
                    <a:pt x="302" y="335"/>
                  </a:lnTo>
                  <a:lnTo>
                    <a:pt x="304" y="335"/>
                  </a:lnTo>
                  <a:lnTo>
                    <a:pt x="304" y="333"/>
                  </a:lnTo>
                  <a:lnTo>
                    <a:pt x="306" y="333"/>
                  </a:lnTo>
                  <a:lnTo>
                    <a:pt x="308" y="333"/>
                  </a:lnTo>
                  <a:lnTo>
                    <a:pt x="310" y="333"/>
                  </a:lnTo>
                  <a:lnTo>
                    <a:pt x="312" y="333"/>
                  </a:lnTo>
                  <a:lnTo>
                    <a:pt x="314" y="333"/>
                  </a:lnTo>
                  <a:lnTo>
                    <a:pt x="314" y="335"/>
                  </a:lnTo>
                  <a:lnTo>
                    <a:pt x="316" y="335"/>
                  </a:lnTo>
                  <a:lnTo>
                    <a:pt x="318" y="335"/>
                  </a:lnTo>
                  <a:lnTo>
                    <a:pt x="318" y="337"/>
                  </a:lnTo>
                  <a:lnTo>
                    <a:pt x="318" y="339"/>
                  </a:lnTo>
                  <a:lnTo>
                    <a:pt x="316" y="339"/>
                  </a:lnTo>
                  <a:lnTo>
                    <a:pt x="316" y="341"/>
                  </a:lnTo>
                  <a:lnTo>
                    <a:pt x="316" y="342"/>
                  </a:lnTo>
                  <a:lnTo>
                    <a:pt x="314" y="342"/>
                  </a:lnTo>
                  <a:lnTo>
                    <a:pt x="314" y="344"/>
                  </a:lnTo>
                  <a:lnTo>
                    <a:pt x="314" y="346"/>
                  </a:lnTo>
                  <a:lnTo>
                    <a:pt x="314" y="348"/>
                  </a:lnTo>
                  <a:lnTo>
                    <a:pt x="314" y="350"/>
                  </a:lnTo>
                  <a:lnTo>
                    <a:pt x="312" y="350"/>
                  </a:lnTo>
                  <a:lnTo>
                    <a:pt x="314" y="352"/>
                  </a:lnTo>
                  <a:lnTo>
                    <a:pt x="312" y="352"/>
                  </a:lnTo>
                  <a:lnTo>
                    <a:pt x="314" y="354"/>
                  </a:lnTo>
                  <a:lnTo>
                    <a:pt x="314" y="356"/>
                  </a:lnTo>
                  <a:lnTo>
                    <a:pt x="312" y="356"/>
                  </a:lnTo>
                  <a:lnTo>
                    <a:pt x="314" y="358"/>
                  </a:lnTo>
                  <a:lnTo>
                    <a:pt x="314" y="360"/>
                  </a:lnTo>
                  <a:lnTo>
                    <a:pt x="316" y="362"/>
                  </a:lnTo>
                  <a:lnTo>
                    <a:pt x="316" y="364"/>
                  </a:lnTo>
                  <a:lnTo>
                    <a:pt x="318" y="364"/>
                  </a:lnTo>
                  <a:lnTo>
                    <a:pt x="320" y="366"/>
                  </a:lnTo>
                  <a:lnTo>
                    <a:pt x="320" y="364"/>
                  </a:lnTo>
                  <a:lnTo>
                    <a:pt x="322" y="366"/>
                  </a:lnTo>
                  <a:lnTo>
                    <a:pt x="324" y="366"/>
                  </a:lnTo>
                  <a:lnTo>
                    <a:pt x="324" y="368"/>
                  </a:lnTo>
                  <a:lnTo>
                    <a:pt x="326" y="368"/>
                  </a:lnTo>
                  <a:lnTo>
                    <a:pt x="326" y="370"/>
                  </a:lnTo>
                  <a:lnTo>
                    <a:pt x="328" y="370"/>
                  </a:lnTo>
                  <a:lnTo>
                    <a:pt x="328" y="372"/>
                  </a:lnTo>
                  <a:lnTo>
                    <a:pt x="330" y="372"/>
                  </a:lnTo>
                  <a:lnTo>
                    <a:pt x="332" y="372"/>
                  </a:lnTo>
                  <a:lnTo>
                    <a:pt x="334" y="372"/>
                  </a:lnTo>
                  <a:lnTo>
                    <a:pt x="336" y="372"/>
                  </a:lnTo>
                  <a:lnTo>
                    <a:pt x="336" y="374"/>
                  </a:lnTo>
                  <a:lnTo>
                    <a:pt x="338" y="374"/>
                  </a:lnTo>
                  <a:lnTo>
                    <a:pt x="340" y="376"/>
                  </a:lnTo>
                  <a:lnTo>
                    <a:pt x="342" y="376"/>
                  </a:lnTo>
                  <a:lnTo>
                    <a:pt x="343" y="376"/>
                  </a:lnTo>
                  <a:lnTo>
                    <a:pt x="343" y="378"/>
                  </a:lnTo>
                  <a:lnTo>
                    <a:pt x="345" y="378"/>
                  </a:lnTo>
                  <a:lnTo>
                    <a:pt x="347" y="378"/>
                  </a:lnTo>
                  <a:lnTo>
                    <a:pt x="349" y="378"/>
                  </a:lnTo>
                  <a:lnTo>
                    <a:pt x="351" y="378"/>
                  </a:lnTo>
                  <a:lnTo>
                    <a:pt x="351" y="380"/>
                  </a:lnTo>
                  <a:lnTo>
                    <a:pt x="351" y="378"/>
                  </a:lnTo>
                  <a:lnTo>
                    <a:pt x="353" y="378"/>
                  </a:lnTo>
                  <a:lnTo>
                    <a:pt x="355" y="378"/>
                  </a:lnTo>
                  <a:lnTo>
                    <a:pt x="355" y="376"/>
                  </a:lnTo>
                  <a:lnTo>
                    <a:pt x="355" y="374"/>
                  </a:lnTo>
                  <a:lnTo>
                    <a:pt x="355" y="372"/>
                  </a:lnTo>
                  <a:lnTo>
                    <a:pt x="355" y="370"/>
                  </a:lnTo>
                  <a:lnTo>
                    <a:pt x="355" y="368"/>
                  </a:lnTo>
                  <a:lnTo>
                    <a:pt x="357" y="366"/>
                  </a:lnTo>
                  <a:lnTo>
                    <a:pt x="357" y="364"/>
                  </a:lnTo>
                  <a:lnTo>
                    <a:pt x="355" y="360"/>
                  </a:lnTo>
                  <a:lnTo>
                    <a:pt x="355" y="358"/>
                  </a:lnTo>
                  <a:lnTo>
                    <a:pt x="357" y="358"/>
                  </a:lnTo>
                  <a:lnTo>
                    <a:pt x="357" y="356"/>
                  </a:lnTo>
                  <a:lnTo>
                    <a:pt x="357" y="354"/>
                  </a:lnTo>
                  <a:lnTo>
                    <a:pt x="359" y="352"/>
                  </a:lnTo>
                  <a:lnTo>
                    <a:pt x="361" y="350"/>
                  </a:lnTo>
                  <a:lnTo>
                    <a:pt x="363" y="348"/>
                  </a:lnTo>
                  <a:lnTo>
                    <a:pt x="365" y="348"/>
                  </a:lnTo>
                  <a:lnTo>
                    <a:pt x="365" y="346"/>
                  </a:lnTo>
                  <a:lnTo>
                    <a:pt x="365" y="344"/>
                  </a:lnTo>
                  <a:lnTo>
                    <a:pt x="365" y="342"/>
                  </a:lnTo>
                  <a:lnTo>
                    <a:pt x="365" y="341"/>
                  </a:lnTo>
                  <a:lnTo>
                    <a:pt x="367" y="341"/>
                  </a:lnTo>
                  <a:lnTo>
                    <a:pt x="369" y="339"/>
                  </a:lnTo>
                  <a:lnTo>
                    <a:pt x="371" y="339"/>
                  </a:lnTo>
                  <a:lnTo>
                    <a:pt x="371" y="337"/>
                  </a:lnTo>
                  <a:lnTo>
                    <a:pt x="373" y="335"/>
                  </a:lnTo>
                  <a:lnTo>
                    <a:pt x="373" y="333"/>
                  </a:lnTo>
                  <a:lnTo>
                    <a:pt x="375" y="333"/>
                  </a:lnTo>
                  <a:lnTo>
                    <a:pt x="375" y="331"/>
                  </a:lnTo>
                  <a:lnTo>
                    <a:pt x="375" y="329"/>
                  </a:lnTo>
                  <a:lnTo>
                    <a:pt x="373" y="329"/>
                  </a:lnTo>
                  <a:lnTo>
                    <a:pt x="371" y="327"/>
                  </a:lnTo>
                  <a:lnTo>
                    <a:pt x="371" y="325"/>
                  </a:lnTo>
                  <a:lnTo>
                    <a:pt x="369" y="325"/>
                  </a:lnTo>
                  <a:lnTo>
                    <a:pt x="369" y="323"/>
                  </a:lnTo>
                  <a:lnTo>
                    <a:pt x="367" y="323"/>
                  </a:lnTo>
                  <a:lnTo>
                    <a:pt x="367" y="321"/>
                  </a:lnTo>
                  <a:lnTo>
                    <a:pt x="367" y="319"/>
                  </a:lnTo>
                  <a:lnTo>
                    <a:pt x="365" y="319"/>
                  </a:lnTo>
                  <a:lnTo>
                    <a:pt x="365" y="317"/>
                  </a:lnTo>
                  <a:lnTo>
                    <a:pt x="363" y="317"/>
                  </a:lnTo>
                  <a:lnTo>
                    <a:pt x="363" y="315"/>
                  </a:lnTo>
                  <a:lnTo>
                    <a:pt x="361" y="315"/>
                  </a:lnTo>
                  <a:lnTo>
                    <a:pt x="361" y="313"/>
                  </a:lnTo>
                  <a:lnTo>
                    <a:pt x="359" y="313"/>
                  </a:lnTo>
                  <a:lnTo>
                    <a:pt x="357" y="311"/>
                  </a:lnTo>
                  <a:lnTo>
                    <a:pt x="355" y="311"/>
                  </a:lnTo>
                  <a:lnTo>
                    <a:pt x="353" y="311"/>
                  </a:lnTo>
                  <a:lnTo>
                    <a:pt x="351" y="311"/>
                  </a:lnTo>
                  <a:lnTo>
                    <a:pt x="351" y="309"/>
                  </a:lnTo>
                  <a:lnTo>
                    <a:pt x="349" y="309"/>
                  </a:lnTo>
                  <a:lnTo>
                    <a:pt x="347" y="309"/>
                  </a:lnTo>
                  <a:lnTo>
                    <a:pt x="345" y="309"/>
                  </a:lnTo>
                  <a:lnTo>
                    <a:pt x="345" y="307"/>
                  </a:lnTo>
                  <a:lnTo>
                    <a:pt x="345" y="309"/>
                  </a:lnTo>
                  <a:lnTo>
                    <a:pt x="345" y="311"/>
                  </a:lnTo>
                  <a:lnTo>
                    <a:pt x="345" y="313"/>
                  </a:lnTo>
                  <a:lnTo>
                    <a:pt x="345" y="315"/>
                  </a:lnTo>
                  <a:lnTo>
                    <a:pt x="343" y="317"/>
                  </a:lnTo>
                  <a:lnTo>
                    <a:pt x="343" y="319"/>
                  </a:lnTo>
                  <a:lnTo>
                    <a:pt x="342" y="321"/>
                  </a:lnTo>
                  <a:lnTo>
                    <a:pt x="342" y="323"/>
                  </a:lnTo>
                  <a:lnTo>
                    <a:pt x="340" y="323"/>
                  </a:lnTo>
                  <a:lnTo>
                    <a:pt x="340" y="325"/>
                  </a:lnTo>
                  <a:lnTo>
                    <a:pt x="338" y="325"/>
                  </a:lnTo>
                  <a:lnTo>
                    <a:pt x="338" y="327"/>
                  </a:lnTo>
                  <a:lnTo>
                    <a:pt x="336" y="327"/>
                  </a:lnTo>
                  <a:lnTo>
                    <a:pt x="334" y="327"/>
                  </a:lnTo>
                  <a:lnTo>
                    <a:pt x="334" y="325"/>
                  </a:lnTo>
                  <a:lnTo>
                    <a:pt x="334" y="323"/>
                  </a:lnTo>
                  <a:lnTo>
                    <a:pt x="336" y="323"/>
                  </a:lnTo>
                  <a:lnTo>
                    <a:pt x="336" y="321"/>
                  </a:lnTo>
                  <a:lnTo>
                    <a:pt x="336" y="319"/>
                  </a:lnTo>
                  <a:lnTo>
                    <a:pt x="336" y="317"/>
                  </a:lnTo>
                  <a:lnTo>
                    <a:pt x="334" y="317"/>
                  </a:lnTo>
                  <a:lnTo>
                    <a:pt x="334" y="315"/>
                  </a:lnTo>
                  <a:lnTo>
                    <a:pt x="334" y="313"/>
                  </a:lnTo>
                  <a:lnTo>
                    <a:pt x="332" y="311"/>
                  </a:lnTo>
                  <a:lnTo>
                    <a:pt x="332" y="309"/>
                  </a:lnTo>
                  <a:lnTo>
                    <a:pt x="330" y="309"/>
                  </a:lnTo>
                  <a:lnTo>
                    <a:pt x="330" y="307"/>
                  </a:lnTo>
                  <a:lnTo>
                    <a:pt x="330" y="305"/>
                  </a:lnTo>
                  <a:lnTo>
                    <a:pt x="328" y="305"/>
                  </a:lnTo>
                  <a:lnTo>
                    <a:pt x="328" y="303"/>
                  </a:lnTo>
                  <a:lnTo>
                    <a:pt x="330" y="303"/>
                  </a:lnTo>
                  <a:lnTo>
                    <a:pt x="330" y="301"/>
                  </a:lnTo>
                  <a:lnTo>
                    <a:pt x="328" y="301"/>
                  </a:lnTo>
                  <a:lnTo>
                    <a:pt x="328" y="299"/>
                  </a:lnTo>
                  <a:lnTo>
                    <a:pt x="328" y="297"/>
                  </a:lnTo>
                  <a:lnTo>
                    <a:pt x="328" y="295"/>
                  </a:lnTo>
                  <a:lnTo>
                    <a:pt x="326" y="295"/>
                  </a:lnTo>
                  <a:lnTo>
                    <a:pt x="326" y="293"/>
                  </a:lnTo>
                  <a:lnTo>
                    <a:pt x="324" y="293"/>
                  </a:lnTo>
                  <a:lnTo>
                    <a:pt x="324" y="291"/>
                  </a:lnTo>
                  <a:lnTo>
                    <a:pt x="322" y="291"/>
                  </a:lnTo>
                  <a:lnTo>
                    <a:pt x="320" y="291"/>
                  </a:lnTo>
                  <a:lnTo>
                    <a:pt x="318" y="291"/>
                  </a:lnTo>
                  <a:lnTo>
                    <a:pt x="318" y="289"/>
                  </a:lnTo>
                  <a:lnTo>
                    <a:pt x="318" y="287"/>
                  </a:lnTo>
                  <a:lnTo>
                    <a:pt x="316" y="287"/>
                  </a:lnTo>
                  <a:lnTo>
                    <a:pt x="316" y="289"/>
                  </a:lnTo>
                  <a:lnTo>
                    <a:pt x="314" y="289"/>
                  </a:lnTo>
                  <a:lnTo>
                    <a:pt x="312" y="289"/>
                  </a:lnTo>
                  <a:lnTo>
                    <a:pt x="310" y="289"/>
                  </a:lnTo>
                  <a:lnTo>
                    <a:pt x="308" y="289"/>
                  </a:lnTo>
                  <a:lnTo>
                    <a:pt x="308" y="287"/>
                  </a:lnTo>
                  <a:lnTo>
                    <a:pt x="308" y="285"/>
                  </a:lnTo>
                  <a:lnTo>
                    <a:pt x="306" y="285"/>
                  </a:lnTo>
                  <a:lnTo>
                    <a:pt x="306" y="283"/>
                  </a:lnTo>
                  <a:lnTo>
                    <a:pt x="304" y="283"/>
                  </a:lnTo>
                  <a:lnTo>
                    <a:pt x="302" y="283"/>
                  </a:lnTo>
                  <a:lnTo>
                    <a:pt x="302" y="281"/>
                  </a:lnTo>
                  <a:lnTo>
                    <a:pt x="302" y="279"/>
                  </a:lnTo>
                  <a:lnTo>
                    <a:pt x="304" y="277"/>
                  </a:lnTo>
                  <a:lnTo>
                    <a:pt x="304" y="275"/>
                  </a:lnTo>
                  <a:lnTo>
                    <a:pt x="304" y="274"/>
                  </a:lnTo>
                  <a:lnTo>
                    <a:pt x="304" y="272"/>
                  </a:lnTo>
                  <a:lnTo>
                    <a:pt x="306" y="270"/>
                  </a:lnTo>
                  <a:lnTo>
                    <a:pt x="306" y="268"/>
                  </a:lnTo>
                  <a:lnTo>
                    <a:pt x="306" y="266"/>
                  </a:lnTo>
                  <a:lnTo>
                    <a:pt x="306" y="264"/>
                  </a:lnTo>
                  <a:lnTo>
                    <a:pt x="304" y="264"/>
                  </a:lnTo>
                  <a:lnTo>
                    <a:pt x="304" y="262"/>
                  </a:lnTo>
                  <a:lnTo>
                    <a:pt x="306" y="262"/>
                  </a:lnTo>
                  <a:lnTo>
                    <a:pt x="306" y="260"/>
                  </a:lnTo>
                  <a:lnTo>
                    <a:pt x="308" y="260"/>
                  </a:lnTo>
                  <a:lnTo>
                    <a:pt x="310" y="260"/>
                  </a:lnTo>
                  <a:lnTo>
                    <a:pt x="310" y="258"/>
                  </a:lnTo>
                  <a:lnTo>
                    <a:pt x="312" y="258"/>
                  </a:lnTo>
                  <a:lnTo>
                    <a:pt x="314" y="258"/>
                  </a:lnTo>
                  <a:lnTo>
                    <a:pt x="316" y="258"/>
                  </a:lnTo>
                  <a:lnTo>
                    <a:pt x="316" y="256"/>
                  </a:lnTo>
                  <a:lnTo>
                    <a:pt x="318" y="256"/>
                  </a:lnTo>
                  <a:lnTo>
                    <a:pt x="318" y="254"/>
                  </a:lnTo>
                  <a:lnTo>
                    <a:pt x="320" y="252"/>
                  </a:lnTo>
                  <a:lnTo>
                    <a:pt x="322" y="252"/>
                  </a:lnTo>
                  <a:lnTo>
                    <a:pt x="322" y="250"/>
                  </a:lnTo>
                  <a:lnTo>
                    <a:pt x="324" y="250"/>
                  </a:lnTo>
                  <a:lnTo>
                    <a:pt x="326" y="250"/>
                  </a:lnTo>
                  <a:lnTo>
                    <a:pt x="326" y="248"/>
                  </a:lnTo>
                  <a:lnTo>
                    <a:pt x="328" y="248"/>
                  </a:lnTo>
                  <a:lnTo>
                    <a:pt x="328" y="246"/>
                  </a:lnTo>
                  <a:lnTo>
                    <a:pt x="330" y="246"/>
                  </a:lnTo>
                  <a:lnTo>
                    <a:pt x="330" y="244"/>
                  </a:lnTo>
                  <a:lnTo>
                    <a:pt x="332" y="244"/>
                  </a:lnTo>
                  <a:lnTo>
                    <a:pt x="332" y="242"/>
                  </a:lnTo>
                  <a:lnTo>
                    <a:pt x="334" y="242"/>
                  </a:lnTo>
                  <a:lnTo>
                    <a:pt x="334" y="240"/>
                  </a:lnTo>
                  <a:lnTo>
                    <a:pt x="336" y="240"/>
                  </a:lnTo>
                  <a:lnTo>
                    <a:pt x="336" y="238"/>
                  </a:lnTo>
                  <a:lnTo>
                    <a:pt x="334" y="238"/>
                  </a:lnTo>
                  <a:lnTo>
                    <a:pt x="332" y="238"/>
                  </a:lnTo>
                  <a:lnTo>
                    <a:pt x="332" y="236"/>
                  </a:lnTo>
                  <a:lnTo>
                    <a:pt x="330" y="236"/>
                  </a:lnTo>
                  <a:lnTo>
                    <a:pt x="330" y="234"/>
                  </a:lnTo>
                  <a:lnTo>
                    <a:pt x="328" y="234"/>
                  </a:lnTo>
                  <a:lnTo>
                    <a:pt x="326" y="234"/>
                  </a:lnTo>
                  <a:lnTo>
                    <a:pt x="324" y="234"/>
                  </a:lnTo>
                  <a:lnTo>
                    <a:pt x="324" y="232"/>
                  </a:lnTo>
                  <a:lnTo>
                    <a:pt x="322" y="232"/>
                  </a:lnTo>
                  <a:lnTo>
                    <a:pt x="320" y="232"/>
                  </a:lnTo>
                  <a:lnTo>
                    <a:pt x="320" y="230"/>
                  </a:lnTo>
                  <a:lnTo>
                    <a:pt x="318" y="230"/>
                  </a:lnTo>
                  <a:lnTo>
                    <a:pt x="318" y="228"/>
                  </a:lnTo>
                  <a:lnTo>
                    <a:pt x="316" y="228"/>
                  </a:lnTo>
                  <a:lnTo>
                    <a:pt x="314" y="226"/>
                  </a:lnTo>
                  <a:lnTo>
                    <a:pt x="314" y="224"/>
                  </a:lnTo>
                  <a:lnTo>
                    <a:pt x="312" y="224"/>
                  </a:lnTo>
                  <a:lnTo>
                    <a:pt x="312" y="222"/>
                  </a:lnTo>
                  <a:lnTo>
                    <a:pt x="310" y="220"/>
                  </a:lnTo>
                  <a:lnTo>
                    <a:pt x="310" y="218"/>
                  </a:lnTo>
                  <a:lnTo>
                    <a:pt x="308" y="218"/>
                  </a:lnTo>
                  <a:lnTo>
                    <a:pt x="308" y="220"/>
                  </a:lnTo>
                  <a:lnTo>
                    <a:pt x="306" y="220"/>
                  </a:lnTo>
                  <a:lnTo>
                    <a:pt x="306" y="222"/>
                  </a:lnTo>
                  <a:lnTo>
                    <a:pt x="304" y="222"/>
                  </a:lnTo>
                  <a:lnTo>
                    <a:pt x="304" y="224"/>
                  </a:lnTo>
                  <a:lnTo>
                    <a:pt x="302" y="224"/>
                  </a:lnTo>
                  <a:lnTo>
                    <a:pt x="302" y="226"/>
                  </a:lnTo>
                  <a:lnTo>
                    <a:pt x="300" y="226"/>
                  </a:lnTo>
                  <a:lnTo>
                    <a:pt x="300" y="228"/>
                  </a:lnTo>
                  <a:lnTo>
                    <a:pt x="298" y="228"/>
                  </a:lnTo>
                  <a:lnTo>
                    <a:pt x="296" y="228"/>
                  </a:lnTo>
                  <a:lnTo>
                    <a:pt x="294" y="228"/>
                  </a:lnTo>
                  <a:lnTo>
                    <a:pt x="292" y="228"/>
                  </a:lnTo>
                  <a:lnTo>
                    <a:pt x="292" y="226"/>
                  </a:lnTo>
                  <a:lnTo>
                    <a:pt x="292" y="224"/>
                  </a:lnTo>
                  <a:lnTo>
                    <a:pt x="292" y="222"/>
                  </a:lnTo>
                  <a:lnTo>
                    <a:pt x="292" y="220"/>
                  </a:lnTo>
                  <a:lnTo>
                    <a:pt x="290" y="220"/>
                  </a:lnTo>
                  <a:lnTo>
                    <a:pt x="288" y="220"/>
                  </a:lnTo>
                  <a:lnTo>
                    <a:pt x="286" y="220"/>
                  </a:lnTo>
                  <a:lnTo>
                    <a:pt x="284" y="220"/>
                  </a:lnTo>
                  <a:lnTo>
                    <a:pt x="284" y="222"/>
                  </a:lnTo>
                  <a:lnTo>
                    <a:pt x="282" y="222"/>
                  </a:lnTo>
                  <a:lnTo>
                    <a:pt x="282" y="224"/>
                  </a:lnTo>
                  <a:lnTo>
                    <a:pt x="280" y="224"/>
                  </a:lnTo>
                  <a:lnTo>
                    <a:pt x="280" y="226"/>
                  </a:lnTo>
                  <a:lnTo>
                    <a:pt x="278" y="226"/>
                  </a:lnTo>
                  <a:lnTo>
                    <a:pt x="276" y="226"/>
                  </a:lnTo>
                  <a:lnTo>
                    <a:pt x="276" y="224"/>
                  </a:lnTo>
                  <a:lnTo>
                    <a:pt x="276" y="222"/>
                  </a:lnTo>
                  <a:lnTo>
                    <a:pt x="274" y="220"/>
                  </a:lnTo>
                  <a:lnTo>
                    <a:pt x="276" y="220"/>
                  </a:lnTo>
                  <a:lnTo>
                    <a:pt x="276" y="218"/>
                  </a:lnTo>
                  <a:lnTo>
                    <a:pt x="276" y="216"/>
                  </a:lnTo>
                  <a:lnTo>
                    <a:pt x="276" y="214"/>
                  </a:lnTo>
                  <a:lnTo>
                    <a:pt x="276" y="212"/>
                  </a:lnTo>
                  <a:lnTo>
                    <a:pt x="276" y="210"/>
                  </a:lnTo>
                  <a:lnTo>
                    <a:pt x="274" y="210"/>
                  </a:lnTo>
                  <a:lnTo>
                    <a:pt x="273" y="210"/>
                  </a:lnTo>
                  <a:lnTo>
                    <a:pt x="271" y="210"/>
                  </a:lnTo>
                  <a:lnTo>
                    <a:pt x="271" y="208"/>
                  </a:lnTo>
                  <a:lnTo>
                    <a:pt x="269" y="208"/>
                  </a:lnTo>
                  <a:lnTo>
                    <a:pt x="267" y="208"/>
                  </a:lnTo>
                  <a:lnTo>
                    <a:pt x="267" y="207"/>
                  </a:lnTo>
                  <a:lnTo>
                    <a:pt x="265" y="207"/>
                  </a:lnTo>
                  <a:lnTo>
                    <a:pt x="263" y="207"/>
                  </a:lnTo>
                  <a:lnTo>
                    <a:pt x="261" y="205"/>
                  </a:lnTo>
                  <a:lnTo>
                    <a:pt x="259" y="205"/>
                  </a:lnTo>
                  <a:lnTo>
                    <a:pt x="257" y="205"/>
                  </a:lnTo>
                  <a:lnTo>
                    <a:pt x="257" y="203"/>
                  </a:lnTo>
                  <a:lnTo>
                    <a:pt x="255" y="203"/>
                  </a:lnTo>
                  <a:lnTo>
                    <a:pt x="255" y="201"/>
                  </a:lnTo>
                  <a:lnTo>
                    <a:pt x="253" y="201"/>
                  </a:lnTo>
                  <a:lnTo>
                    <a:pt x="253" y="199"/>
                  </a:lnTo>
                  <a:lnTo>
                    <a:pt x="251" y="199"/>
                  </a:lnTo>
                  <a:lnTo>
                    <a:pt x="249" y="199"/>
                  </a:lnTo>
                  <a:lnTo>
                    <a:pt x="247" y="199"/>
                  </a:lnTo>
                  <a:lnTo>
                    <a:pt x="245" y="199"/>
                  </a:lnTo>
                  <a:lnTo>
                    <a:pt x="245" y="197"/>
                  </a:lnTo>
                  <a:lnTo>
                    <a:pt x="243" y="197"/>
                  </a:lnTo>
                  <a:lnTo>
                    <a:pt x="241" y="197"/>
                  </a:lnTo>
                  <a:lnTo>
                    <a:pt x="239" y="195"/>
                  </a:lnTo>
                  <a:lnTo>
                    <a:pt x="237" y="195"/>
                  </a:lnTo>
                  <a:lnTo>
                    <a:pt x="237" y="193"/>
                  </a:lnTo>
                  <a:lnTo>
                    <a:pt x="235" y="193"/>
                  </a:lnTo>
                  <a:lnTo>
                    <a:pt x="233" y="193"/>
                  </a:lnTo>
                  <a:lnTo>
                    <a:pt x="231" y="193"/>
                  </a:lnTo>
                  <a:lnTo>
                    <a:pt x="231" y="191"/>
                  </a:lnTo>
                  <a:lnTo>
                    <a:pt x="229" y="191"/>
                  </a:lnTo>
                  <a:lnTo>
                    <a:pt x="227" y="191"/>
                  </a:lnTo>
                  <a:lnTo>
                    <a:pt x="225" y="191"/>
                  </a:lnTo>
                  <a:lnTo>
                    <a:pt x="223" y="189"/>
                  </a:lnTo>
                  <a:lnTo>
                    <a:pt x="221" y="189"/>
                  </a:lnTo>
                  <a:lnTo>
                    <a:pt x="219" y="187"/>
                  </a:lnTo>
                  <a:lnTo>
                    <a:pt x="217" y="185"/>
                  </a:lnTo>
                  <a:lnTo>
                    <a:pt x="215" y="185"/>
                  </a:lnTo>
                  <a:lnTo>
                    <a:pt x="215" y="183"/>
                  </a:lnTo>
                  <a:lnTo>
                    <a:pt x="213" y="183"/>
                  </a:lnTo>
                  <a:lnTo>
                    <a:pt x="211" y="183"/>
                  </a:lnTo>
                  <a:lnTo>
                    <a:pt x="211" y="181"/>
                  </a:lnTo>
                  <a:lnTo>
                    <a:pt x="209" y="181"/>
                  </a:lnTo>
                  <a:lnTo>
                    <a:pt x="209" y="179"/>
                  </a:lnTo>
                  <a:lnTo>
                    <a:pt x="207" y="179"/>
                  </a:lnTo>
                  <a:lnTo>
                    <a:pt x="205" y="177"/>
                  </a:lnTo>
                  <a:lnTo>
                    <a:pt x="204" y="177"/>
                  </a:lnTo>
                  <a:lnTo>
                    <a:pt x="205" y="175"/>
                  </a:lnTo>
                  <a:lnTo>
                    <a:pt x="205" y="173"/>
                  </a:lnTo>
                  <a:lnTo>
                    <a:pt x="205" y="171"/>
                  </a:lnTo>
                  <a:lnTo>
                    <a:pt x="207" y="171"/>
                  </a:lnTo>
                  <a:lnTo>
                    <a:pt x="207" y="169"/>
                  </a:lnTo>
                  <a:lnTo>
                    <a:pt x="209" y="167"/>
                  </a:lnTo>
                  <a:lnTo>
                    <a:pt x="209" y="165"/>
                  </a:lnTo>
                  <a:lnTo>
                    <a:pt x="211" y="165"/>
                  </a:lnTo>
                  <a:lnTo>
                    <a:pt x="211" y="163"/>
                  </a:lnTo>
                  <a:lnTo>
                    <a:pt x="213" y="163"/>
                  </a:lnTo>
                  <a:lnTo>
                    <a:pt x="213" y="161"/>
                  </a:lnTo>
                  <a:lnTo>
                    <a:pt x="215" y="159"/>
                  </a:lnTo>
                  <a:lnTo>
                    <a:pt x="215" y="157"/>
                  </a:lnTo>
                  <a:lnTo>
                    <a:pt x="217" y="157"/>
                  </a:lnTo>
                  <a:lnTo>
                    <a:pt x="219" y="157"/>
                  </a:lnTo>
                  <a:lnTo>
                    <a:pt x="219" y="155"/>
                  </a:lnTo>
                  <a:lnTo>
                    <a:pt x="221" y="155"/>
                  </a:lnTo>
                  <a:lnTo>
                    <a:pt x="221" y="153"/>
                  </a:lnTo>
                  <a:lnTo>
                    <a:pt x="223" y="153"/>
                  </a:lnTo>
                  <a:lnTo>
                    <a:pt x="223" y="151"/>
                  </a:lnTo>
                  <a:lnTo>
                    <a:pt x="225" y="151"/>
                  </a:lnTo>
                  <a:lnTo>
                    <a:pt x="227" y="149"/>
                  </a:lnTo>
                  <a:lnTo>
                    <a:pt x="227" y="147"/>
                  </a:lnTo>
                  <a:lnTo>
                    <a:pt x="229" y="147"/>
                  </a:lnTo>
                  <a:lnTo>
                    <a:pt x="229" y="145"/>
                  </a:lnTo>
                  <a:lnTo>
                    <a:pt x="231" y="145"/>
                  </a:lnTo>
                  <a:lnTo>
                    <a:pt x="231" y="143"/>
                  </a:lnTo>
                  <a:lnTo>
                    <a:pt x="231" y="141"/>
                  </a:lnTo>
                  <a:lnTo>
                    <a:pt x="231" y="139"/>
                  </a:lnTo>
                  <a:lnTo>
                    <a:pt x="233" y="139"/>
                  </a:lnTo>
                  <a:lnTo>
                    <a:pt x="233" y="138"/>
                  </a:lnTo>
                  <a:lnTo>
                    <a:pt x="233" y="136"/>
                  </a:lnTo>
                  <a:lnTo>
                    <a:pt x="235" y="136"/>
                  </a:lnTo>
                  <a:lnTo>
                    <a:pt x="235" y="134"/>
                  </a:lnTo>
                  <a:lnTo>
                    <a:pt x="237" y="134"/>
                  </a:lnTo>
                  <a:lnTo>
                    <a:pt x="237" y="132"/>
                  </a:lnTo>
                  <a:lnTo>
                    <a:pt x="239" y="132"/>
                  </a:lnTo>
                  <a:lnTo>
                    <a:pt x="239" y="130"/>
                  </a:lnTo>
                  <a:lnTo>
                    <a:pt x="239" y="128"/>
                  </a:lnTo>
                  <a:lnTo>
                    <a:pt x="239" y="126"/>
                  </a:lnTo>
                  <a:lnTo>
                    <a:pt x="239" y="124"/>
                  </a:lnTo>
                  <a:lnTo>
                    <a:pt x="241" y="124"/>
                  </a:lnTo>
                  <a:lnTo>
                    <a:pt x="239" y="124"/>
                  </a:lnTo>
                  <a:lnTo>
                    <a:pt x="241" y="122"/>
                  </a:lnTo>
                  <a:lnTo>
                    <a:pt x="241" y="120"/>
                  </a:lnTo>
                  <a:lnTo>
                    <a:pt x="241" y="118"/>
                  </a:lnTo>
                  <a:lnTo>
                    <a:pt x="241" y="116"/>
                  </a:lnTo>
                  <a:lnTo>
                    <a:pt x="241" y="114"/>
                  </a:lnTo>
                  <a:lnTo>
                    <a:pt x="241" y="112"/>
                  </a:lnTo>
                  <a:lnTo>
                    <a:pt x="241" y="110"/>
                  </a:lnTo>
                  <a:lnTo>
                    <a:pt x="243" y="110"/>
                  </a:lnTo>
                  <a:lnTo>
                    <a:pt x="243" y="108"/>
                  </a:lnTo>
                  <a:lnTo>
                    <a:pt x="245" y="108"/>
                  </a:lnTo>
                  <a:lnTo>
                    <a:pt x="245" y="106"/>
                  </a:lnTo>
                  <a:lnTo>
                    <a:pt x="245" y="104"/>
                  </a:lnTo>
                  <a:lnTo>
                    <a:pt x="247" y="104"/>
                  </a:lnTo>
                  <a:lnTo>
                    <a:pt x="247" y="102"/>
                  </a:lnTo>
                  <a:lnTo>
                    <a:pt x="245" y="102"/>
                  </a:lnTo>
                  <a:lnTo>
                    <a:pt x="247" y="102"/>
                  </a:lnTo>
                  <a:lnTo>
                    <a:pt x="247" y="100"/>
                  </a:lnTo>
                  <a:lnTo>
                    <a:pt x="247" y="98"/>
                  </a:lnTo>
                  <a:lnTo>
                    <a:pt x="247" y="96"/>
                  </a:lnTo>
                  <a:lnTo>
                    <a:pt x="247" y="94"/>
                  </a:lnTo>
                  <a:lnTo>
                    <a:pt x="247" y="92"/>
                  </a:lnTo>
                  <a:lnTo>
                    <a:pt x="247" y="90"/>
                  </a:lnTo>
                  <a:lnTo>
                    <a:pt x="247" y="88"/>
                  </a:lnTo>
                  <a:lnTo>
                    <a:pt x="247" y="86"/>
                  </a:lnTo>
                  <a:lnTo>
                    <a:pt x="247" y="84"/>
                  </a:lnTo>
                  <a:lnTo>
                    <a:pt x="245" y="84"/>
                  </a:lnTo>
                  <a:lnTo>
                    <a:pt x="245" y="82"/>
                  </a:lnTo>
                  <a:lnTo>
                    <a:pt x="243" y="82"/>
                  </a:lnTo>
                  <a:lnTo>
                    <a:pt x="243" y="80"/>
                  </a:lnTo>
                  <a:lnTo>
                    <a:pt x="241" y="80"/>
                  </a:lnTo>
                  <a:lnTo>
                    <a:pt x="239" y="80"/>
                  </a:lnTo>
                  <a:lnTo>
                    <a:pt x="239" y="78"/>
                  </a:lnTo>
                  <a:lnTo>
                    <a:pt x="241" y="76"/>
                  </a:lnTo>
                  <a:lnTo>
                    <a:pt x="243" y="74"/>
                  </a:lnTo>
                  <a:lnTo>
                    <a:pt x="243" y="72"/>
                  </a:lnTo>
                  <a:lnTo>
                    <a:pt x="245" y="71"/>
                  </a:lnTo>
                  <a:lnTo>
                    <a:pt x="247" y="69"/>
                  </a:lnTo>
                  <a:lnTo>
                    <a:pt x="247" y="67"/>
                  </a:lnTo>
                  <a:lnTo>
                    <a:pt x="249" y="67"/>
                  </a:lnTo>
                  <a:lnTo>
                    <a:pt x="249" y="65"/>
                  </a:lnTo>
                  <a:lnTo>
                    <a:pt x="251" y="65"/>
                  </a:lnTo>
                  <a:lnTo>
                    <a:pt x="251" y="63"/>
                  </a:lnTo>
                  <a:lnTo>
                    <a:pt x="253" y="63"/>
                  </a:lnTo>
                  <a:lnTo>
                    <a:pt x="253" y="61"/>
                  </a:lnTo>
                  <a:lnTo>
                    <a:pt x="255" y="61"/>
                  </a:lnTo>
                  <a:lnTo>
                    <a:pt x="255" y="59"/>
                  </a:lnTo>
                  <a:lnTo>
                    <a:pt x="257" y="59"/>
                  </a:lnTo>
                  <a:lnTo>
                    <a:pt x="257" y="61"/>
                  </a:lnTo>
                  <a:lnTo>
                    <a:pt x="257" y="63"/>
                  </a:lnTo>
                  <a:lnTo>
                    <a:pt x="259" y="63"/>
                  </a:lnTo>
                  <a:lnTo>
                    <a:pt x="259" y="65"/>
                  </a:lnTo>
                  <a:lnTo>
                    <a:pt x="261" y="65"/>
                  </a:lnTo>
                  <a:lnTo>
                    <a:pt x="261" y="67"/>
                  </a:lnTo>
                  <a:lnTo>
                    <a:pt x="263" y="67"/>
                  </a:lnTo>
                  <a:lnTo>
                    <a:pt x="263" y="69"/>
                  </a:lnTo>
                  <a:lnTo>
                    <a:pt x="265" y="69"/>
                  </a:lnTo>
                  <a:lnTo>
                    <a:pt x="265" y="71"/>
                  </a:lnTo>
                  <a:lnTo>
                    <a:pt x="265" y="72"/>
                  </a:lnTo>
                  <a:lnTo>
                    <a:pt x="267" y="72"/>
                  </a:lnTo>
                  <a:lnTo>
                    <a:pt x="267" y="71"/>
                  </a:lnTo>
                  <a:lnTo>
                    <a:pt x="267" y="69"/>
                  </a:lnTo>
                  <a:lnTo>
                    <a:pt x="269" y="69"/>
                  </a:lnTo>
                  <a:lnTo>
                    <a:pt x="269" y="67"/>
                  </a:lnTo>
                  <a:lnTo>
                    <a:pt x="271" y="67"/>
                  </a:lnTo>
                  <a:lnTo>
                    <a:pt x="271" y="65"/>
                  </a:lnTo>
                  <a:lnTo>
                    <a:pt x="273" y="65"/>
                  </a:lnTo>
                  <a:lnTo>
                    <a:pt x="274" y="65"/>
                  </a:lnTo>
                  <a:lnTo>
                    <a:pt x="274" y="63"/>
                  </a:lnTo>
                  <a:lnTo>
                    <a:pt x="276" y="63"/>
                  </a:lnTo>
                  <a:lnTo>
                    <a:pt x="278" y="61"/>
                  </a:lnTo>
                  <a:lnTo>
                    <a:pt x="278" y="59"/>
                  </a:lnTo>
                  <a:lnTo>
                    <a:pt x="280" y="57"/>
                  </a:lnTo>
                  <a:lnTo>
                    <a:pt x="280" y="55"/>
                  </a:lnTo>
                  <a:lnTo>
                    <a:pt x="282" y="55"/>
                  </a:lnTo>
                  <a:lnTo>
                    <a:pt x="280" y="55"/>
                  </a:lnTo>
                  <a:lnTo>
                    <a:pt x="282" y="55"/>
                  </a:lnTo>
                  <a:lnTo>
                    <a:pt x="282" y="53"/>
                  </a:lnTo>
                  <a:lnTo>
                    <a:pt x="282" y="51"/>
                  </a:lnTo>
                  <a:lnTo>
                    <a:pt x="284" y="49"/>
                  </a:lnTo>
                  <a:lnTo>
                    <a:pt x="284" y="47"/>
                  </a:lnTo>
                  <a:lnTo>
                    <a:pt x="284" y="45"/>
                  </a:lnTo>
                  <a:lnTo>
                    <a:pt x="286" y="45"/>
                  </a:lnTo>
                  <a:lnTo>
                    <a:pt x="286" y="43"/>
                  </a:lnTo>
                  <a:lnTo>
                    <a:pt x="288" y="43"/>
                  </a:lnTo>
                  <a:lnTo>
                    <a:pt x="288" y="41"/>
                  </a:lnTo>
                  <a:lnTo>
                    <a:pt x="290" y="39"/>
                  </a:lnTo>
                  <a:lnTo>
                    <a:pt x="290" y="37"/>
                  </a:lnTo>
                  <a:lnTo>
                    <a:pt x="292" y="37"/>
                  </a:lnTo>
                  <a:lnTo>
                    <a:pt x="292" y="35"/>
                  </a:lnTo>
                  <a:lnTo>
                    <a:pt x="294" y="35"/>
                  </a:lnTo>
                  <a:lnTo>
                    <a:pt x="294" y="33"/>
                  </a:lnTo>
                  <a:lnTo>
                    <a:pt x="296" y="31"/>
                  </a:lnTo>
                  <a:lnTo>
                    <a:pt x="296" y="29"/>
                  </a:lnTo>
                  <a:lnTo>
                    <a:pt x="298" y="29"/>
                  </a:lnTo>
                  <a:lnTo>
                    <a:pt x="298" y="27"/>
                  </a:lnTo>
                  <a:lnTo>
                    <a:pt x="300" y="27"/>
                  </a:lnTo>
                  <a:lnTo>
                    <a:pt x="300" y="25"/>
                  </a:lnTo>
                  <a:lnTo>
                    <a:pt x="302" y="25"/>
                  </a:lnTo>
                  <a:lnTo>
                    <a:pt x="302" y="23"/>
                  </a:lnTo>
                  <a:lnTo>
                    <a:pt x="304" y="23"/>
                  </a:lnTo>
                  <a:lnTo>
                    <a:pt x="306" y="21"/>
                  </a:lnTo>
                  <a:lnTo>
                    <a:pt x="308" y="21"/>
                  </a:lnTo>
                  <a:lnTo>
                    <a:pt x="308" y="19"/>
                  </a:lnTo>
                  <a:lnTo>
                    <a:pt x="310" y="19"/>
                  </a:lnTo>
                  <a:lnTo>
                    <a:pt x="310" y="17"/>
                  </a:lnTo>
                  <a:lnTo>
                    <a:pt x="312" y="17"/>
                  </a:lnTo>
                  <a:lnTo>
                    <a:pt x="312" y="15"/>
                  </a:lnTo>
                  <a:lnTo>
                    <a:pt x="314" y="13"/>
                  </a:lnTo>
                  <a:lnTo>
                    <a:pt x="316" y="13"/>
                  </a:lnTo>
                  <a:lnTo>
                    <a:pt x="316" y="11"/>
                  </a:lnTo>
                  <a:lnTo>
                    <a:pt x="316" y="9"/>
                  </a:lnTo>
                  <a:lnTo>
                    <a:pt x="318" y="9"/>
                  </a:lnTo>
                  <a:lnTo>
                    <a:pt x="318" y="11"/>
                  </a:lnTo>
                  <a:lnTo>
                    <a:pt x="320" y="13"/>
                  </a:lnTo>
                  <a:lnTo>
                    <a:pt x="322" y="13"/>
                  </a:lnTo>
                  <a:lnTo>
                    <a:pt x="324" y="13"/>
                  </a:lnTo>
                  <a:lnTo>
                    <a:pt x="326" y="13"/>
                  </a:lnTo>
                  <a:lnTo>
                    <a:pt x="328" y="15"/>
                  </a:lnTo>
                  <a:lnTo>
                    <a:pt x="328" y="17"/>
                  </a:lnTo>
                  <a:lnTo>
                    <a:pt x="330" y="17"/>
                  </a:lnTo>
                  <a:lnTo>
                    <a:pt x="332" y="17"/>
                  </a:lnTo>
                  <a:lnTo>
                    <a:pt x="332" y="15"/>
                  </a:lnTo>
                  <a:lnTo>
                    <a:pt x="334" y="13"/>
                  </a:lnTo>
                  <a:lnTo>
                    <a:pt x="334" y="11"/>
                  </a:lnTo>
                  <a:lnTo>
                    <a:pt x="336" y="11"/>
                  </a:lnTo>
                  <a:lnTo>
                    <a:pt x="336" y="9"/>
                  </a:lnTo>
                  <a:lnTo>
                    <a:pt x="338" y="9"/>
                  </a:lnTo>
                  <a:lnTo>
                    <a:pt x="338" y="7"/>
                  </a:lnTo>
                  <a:lnTo>
                    <a:pt x="340" y="7"/>
                  </a:lnTo>
                  <a:lnTo>
                    <a:pt x="340" y="5"/>
                  </a:lnTo>
                  <a:lnTo>
                    <a:pt x="342" y="4"/>
                  </a:lnTo>
                  <a:lnTo>
                    <a:pt x="342" y="2"/>
                  </a:lnTo>
                  <a:lnTo>
                    <a:pt x="343" y="0"/>
                  </a:lnTo>
                  <a:lnTo>
                    <a:pt x="343" y="2"/>
                  </a:lnTo>
                  <a:lnTo>
                    <a:pt x="345" y="2"/>
                  </a:lnTo>
                  <a:lnTo>
                    <a:pt x="347" y="2"/>
                  </a:lnTo>
                  <a:lnTo>
                    <a:pt x="347" y="4"/>
                  </a:lnTo>
                  <a:lnTo>
                    <a:pt x="349" y="4"/>
                  </a:lnTo>
                  <a:lnTo>
                    <a:pt x="349" y="5"/>
                  </a:lnTo>
                  <a:lnTo>
                    <a:pt x="351" y="5"/>
                  </a:lnTo>
                  <a:lnTo>
                    <a:pt x="351" y="7"/>
                  </a:lnTo>
                  <a:lnTo>
                    <a:pt x="351" y="9"/>
                  </a:lnTo>
                  <a:lnTo>
                    <a:pt x="351" y="11"/>
                  </a:lnTo>
                  <a:lnTo>
                    <a:pt x="353" y="13"/>
                  </a:lnTo>
                  <a:lnTo>
                    <a:pt x="353" y="15"/>
                  </a:lnTo>
                  <a:lnTo>
                    <a:pt x="355" y="17"/>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3" name="Freeform 12">
              <a:extLst>
                <a:ext uri="{FF2B5EF4-FFF2-40B4-BE49-F238E27FC236}">
                  <a16:creationId xmlns:a16="http://schemas.microsoft.com/office/drawing/2014/main" xmlns="" id="{00000000-0008-0000-0900-000011000000}"/>
                </a:ext>
              </a:extLst>
            </xdr:cNvPr>
            <xdr:cNvSpPr>
              <a:spLocks/>
            </xdr:cNvSpPr>
          </xdr:nvSpPr>
          <xdr:spPr bwMode="auto">
            <a:xfrm>
              <a:off x="5561013" y="660400"/>
              <a:ext cx="1089025" cy="1814513"/>
            </a:xfrm>
            <a:custGeom>
              <a:avLst/>
              <a:gdLst>
                <a:gd name="T0" fmla="*/ 12 w 686"/>
                <a:gd name="T1" fmla="*/ 19 h 1143"/>
                <a:gd name="T2" fmla="*/ 16 w 686"/>
                <a:gd name="T3" fmla="*/ 45 h 1143"/>
                <a:gd name="T4" fmla="*/ 34 w 686"/>
                <a:gd name="T5" fmla="*/ 71 h 1143"/>
                <a:gd name="T6" fmla="*/ 44 w 686"/>
                <a:gd name="T7" fmla="*/ 94 h 1143"/>
                <a:gd name="T8" fmla="*/ 57 w 686"/>
                <a:gd name="T9" fmla="*/ 112 h 1143"/>
                <a:gd name="T10" fmla="*/ 81 w 686"/>
                <a:gd name="T11" fmla="*/ 126 h 1143"/>
                <a:gd name="T12" fmla="*/ 99 w 686"/>
                <a:gd name="T13" fmla="*/ 147 h 1143"/>
                <a:gd name="T14" fmla="*/ 109 w 686"/>
                <a:gd name="T15" fmla="*/ 171 h 1143"/>
                <a:gd name="T16" fmla="*/ 124 w 686"/>
                <a:gd name="T17" fmla="*/ 191 h 1143"/>
                <a:gd name="T18" fmla="*/ 146 w 686"/>
                <a:gd name="T19" fmla="*/ 193 h 1143"/>
                <a:gd name="T20" fmla="*/ 170 w 686"/>
                <a:gd name="T21" fmla="*/ 199 h 1143"/>
                <a:gd name="T22" fmla="*/ 174 w 686"/>
                <a:gd name="T23" fmla="*/ 222 h 1143"/>
                <a:gd name="T24" fmla="*/ 184 w 686"/>
                <a:gd name="T25" fmla="*/ 246 h 1143"/>
                <a:gd name="T26" fmla="*/ 197 w 686"/>
                <a:gd name="T27" fmla="*/ 260 h 1143"/>
                <a:gd name="T28" fmla="*/ 215 w 686"/>
                <a:gd name="T29" fmla="*/ 260 h 1143"/>
                <a:gd name="T30" fmla="*/ 231 w 686"/>
                <a:gd name="T31" fmla="*/ 272 h 1143"/>
                <a:gd name="T32" fmla="*/ 253 w 686"/>
                <a:gd name="T33" fmla="*/ 281 h 1143"/>
                <a:gd name="T34" fmla="*/ 276 w 686"/>
                <a:gd name="T35" fmla="*/ 293 h 1143"/>
                <a:gd name="T36" fmla="*/ 272 w 686"/>
                <a:gd name="T37" fmla="*/ 315 h 1143"/>
                <a:gd name="T38" fmla="*/ 268 w 686"/>
                <a:gd name="T39" fmla="*/ 335 h 1143"/>
                <a:gd name="T40" fmla="*/ 272 w 686"/>
                <a:gd name="T41" fmla="*/ 358 h 1143"/>
                <a:gd name="T42" fmla="*/ 268 w 686"/>
                <a:gd name="T43" fmla="*/ 382 h 1143"/>
                <a:gd name="T44" fmla="*/ 257 w 686"/>
                <a:gd name="T45" fmla="*/ 404 h 1143"/>
                <a:gd name="T46" fmla="*/ 257 w 686"/>
                <a:gd name="T47" fmla="*/ 423 h 1143"/>
                <a:gd name="T48" fmla="*/ 268 w 686"/>
                <a:gd name="T49" fmla="*/ 449 h 1143"/>
                <a:gd name="T50" fmla="*/ 272 w 686"/>
                <a:gd name="T51" fmla="*/ 486 h 1143"/>
                <a:gd name="T52" fmla="*/ 298 w 686"/>
                <a:gd name="T53" fmla="*/ 504 h 1143"/>
                <a:gd name="T54" fmla="*/ 314 w 686"/>
                <a:gd name="T55" fmla="*/ 532 h 1143"/>
                <a:gd name="T56" fmla="*/ 345 w 686"/>
                <a:gd name="T57" fmla="*/ 559 h 1143"/>
                <a:gd name="T58" fmla="*/ 347 w 686"/>
                <a:gd name="T59" fmla="*/ 585 h 1143"/>
                <a:gd name="T60" fmla="*/ 341 w 686"/>
                <a:gd name="T61" fmla="*/ 616 h 1143"/>
                <a:gd name="T62" fmla="*/ 345 w 686"/>
                <a:gd name="T63" fmla="*/ 652 h 1143"/>
                <a:gd name="T64" fmla="*/ 359 w 686"/>
                <a:gd name="T65" fmla="*/ 680 h 1143"/>
                <a:gd name="T66" fmla="*/ 377 w 686"/>
                <a:gd name="T67" fmla="*/ 697 h 1143"/>
                <a:gd name="T68" fmla="*/ 400 w 686"/>
                <a:gd name="T69" fmla="*/ 703 h 1143"/>
                <a:gd name="T70" fmla="*/ 424 w 686"/>
                <a:gd name="T71" fmla="*/ 713 h 1143"/>
                <a:gd name="T72" fmla="*/ 448 w 686"/>
                <a:gd name="T73" fmla="*/ 719 h 1143"/>
                <a:gd name="T74" fmla="*/ 467 w 686"/>
                <a:gd name="T75" fmla="*/ 725 h 1143"/>
                <a:gd name="T76" fmla="*/ 469 w 686"/>
                <a:gd name="T77" fmla="*/ 745 h 1143"/>
                <a:gd name="T78" fmla="*/ 467 w 686"/>
                <a:gd name="T79" fmla="*/ 766 h 1143"/>
                <a:gd name="T80" fmla="*/ 460 w 686"/>
                <a:gd name="T81" fmla="*/ 788 h 1143"/>
                <a:gd name="T82" fmla="*/ 456 w 686"/>
                <a:gd name="T83" fmla="*/ 810 h 1143"/>
                <a:gd name="T84" fmla="*/ 483 w 686"/>
                <a:gd name="T85" fmla="*/ 825 h 1143"/>
                <a:gd name="T86" fmla="*/ 511 w 686"/>
                <a:gd name="T87" fmla="*/ 825 h 1143"/>
                <a:gd name="T88" fmla="*/ 540 w 686"/>
                <a:gd name="T89" fmla="*/ 816 h 1143"/>
                <a:gd name="T90" fmla="*/ 574 w 686"/>
                <a:gd name="T91" fmla="*/ 804 h 1143"/>
                <a:gd name="T92" fmla="*/ 605 w 686"/>
                <a:gd name="T93" fmla="*/ 814 h 1143"/>
                <a:gd name="T94" fmla="*/ 627 w 686"/>
                <a:gd name="T95" fmla="*/ 827 h 1143"/>
                <a:gd name="T96" fmla="*/ 651 w 686"/>
                <a:gd name="T97" fmla="*/ 847 h 1143"/>
                <a:gd name="T98" fmla="*/ 665 w 686"/>
                <a:gd name="T99" fmla="*/ 877 h 1143"/>
                <a:gd name="T100" fmla="*/ 673 w 686"/>
                <a:gd name="T101" fmla="*/ 904 h 1143"/>
                <a:gd name="T102" fmla="*/ 674 w 686"/>
                <a:gd name="T103" fmla="*/ 930 h 1143"/>
                <a:gd name="T104" fmla="*/ 676 w 686"/>
                <a:gd name="T105" fmla="*/ 953 h 1143"/>
                <a:gd name="T106" fmla="*/ 663 w 686"/>
                <a:gd name="T107" fmla="*/ 977 h 1143"/>
                <a:gd name="T108" fmla="*/ 651 w 686"/>
                <a:gd name="T109" fmla="*/ 1005 h 1143"/>
                <a:gd name="T110" fmla="*/ 633 w 686"/>
                <a:gd name="T111" fmla="*/ 1030 h 1143"/>
                <a:gd name="T112" fmla="*/ 611 w 686"/>
                <a:gd name="T113" fmla="*/ 1060 h 1143"/>
                <a:gd name="T114" fmla="*/ 598 w 686"/>
                <a:gd name="T115" fmla="*/ 1095 h 1143"/>
                <a:gd name="T116" fmla="*/ 572 w 686"/>
                <a:gd name="T117" fmla="*/ 1117 h 1143"/>
                <a:gd name="T118" fmla="*/ 584 w 686"/>
                <a:gd name="T119" fmla="*/ 1135 h 1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686" h="1143">
                  <a:moveTo>
                    <a:pt x="0" y="2"/>
                  </a:moveTo>
                  <a:lnTo>
                    <a:pt x="2" y="2"/>
                  </a:lnTo>
                  <a:lnTo>
                    <a:pt x="4" y="2"/>
                  </a:lnTo>
                  <a:lnTo>
                    <a:pt x="6" y="0"/>
                  </a:lnTo>
                  <a:lnTo>
                    <a:pt x="6" y="2"/>
                  </a:lnTo>
                  <a:lnTo>
                    <a:pt x="6" y="4"/>
                  </a:lnTo>
                  <a:lnTo>
                    <a:pt x="6" y="6"/>
                  </a:lnTo>
                  <a:lnTo>
                    <a:pt x="6" y="8"/>
                  </a:lnTo>
                  <a:lnTo>
                    <a:pt x="8" y="8"/>
                  </a:lnTo>
                  <a:lnTo>
                    <a:pt x="10" y="8"/>
                  </a:lnTo>
                  <a:lnTo>
                    <a:pt x="10" y="9"/>
                  </a:lnTo>
                  <a:lnTo>
                    <a:pt x="12" y="9"/>
                  </a:lnTo>
                  <a:lnTo>
                    <a:pt x="12" y="11"/>
                  </a:lnTo>
                  <a:lnTo>
                    <a:pt x="12" y="13"/>
                  </a:lnTo>
                  <a:lnTo>
                    <a:pt x="12" y="15"/>
                  </a:lnTo>
                  <a:lnTo>
                    <a:pt x="12" y="17"/>
                  </a:lnTo>
                  <a:lnTo>
                    <a:pt x="12" y="19"/>
                  </a:lnTo>
                  <a:lnTo>
                    <a:pt x="12" y="21"/>
                  </a:lnTo>
                  <a:lnTo>
                    <a:pt x="12" y="23"/>
                  </a:lnTo>
                  <a:lnTo>
                    <a:pt x="12" y="25"/>
                  </a:lnTo>
                  <a:lnTo>
                    <a:pt x="12" y="27"/>
                  </a:lnTo>
                  <a:lnTo>
                    <a:pt x="14" y="27"/>
                  </a:lnTo>
                  <a:lnTo>
                    <a:pt x="14" y="29"/>
                  </a:lnTo>
                  <a:lnTo>
                    <a:pt x="14" y="31"/>
                  </a:lnTo>
                  <a:lnTo>
                    <a:pt x="14" y="33"/>
                  </a:lnTo>
                  <a:lnTo>
                    <a:pt x="14" y="35"/>
                  </a:lnTo>
                  <a:lnTo>
                    <a:pt x="12" y="35"/>
                  </a:lnTo>
                  <a:lnTo>
                    <a:pt x="12" y="37"/>
                  </a:lnTo>
                  <a:lnTo>
                    <a:pt x="12" y="39"/>
                  </a:lnTo>
                  <a:lnTo>
                    <a:pt x="12" y="41"/>
                  </a:lnTo>
                  <a:lnTo>
                    <a:pt x="12" y="43"/>
                  </a:lnTo>
                  <a:lnTo>
                    <a:pt x="14" y="43"/>
                  </a:lnTo>
                  <a:lnTo>
                    <a:pt x="14" y="45"/>
                  </a:lnTo>
                  <a:lnTo>
                    <a:pt x="16" y="45"/>
                  </a:lnTo>
                  <a:lnTo>
                    <a:pt x="16" y="47"/>
                  </a:lnTo>
                  <a:lnTo>
                    <a:pt x="16" y="49"/>
                  </a:lnTo>
                  <a:lnTo>
                    <a:pt x="16" y="51"/>
                  </a:lnTo>
                  <a:lnTo>
                    <a:pt x="18" y="51"/>
                  </a:lnTo>
                  <a:lnTo>
                    <a:pt x="18" y="53"/>
                  </a:lnTo>
                  <a:lnTo>
                    <a:pt x="20" y="53"/>
                  </a:lnTo>
                  <a:lnTo>
                    <a:pt x="20" y="55"/>
                  </a:lnTo>
                  <a:lnTo>
                    <a:pt x="22" y="55"/>
                  </a:lnTo>
                  <a:lnTo>
                    <a:pt x="24" y="57"/>
                  </a:lnTo>
                  <a:lnTo>
                    <a:pt x="26" y="57"/>
                  </a:lnTo>
                  <a:lnTo>
                    <a:pt x="26" y="59"/>
                  </a:lnTo>
                  <a:lnTo>
                    <a:pt x="28" y="61"/>
                  </a:lnTo>
                  <a:lnTo>
                    <a:pt x="28" y="63"/>
                  </a:lnTo>
                  <a:lnTo>
                    <a:pt x="30" y="63"/>
                  </a:lnTo>
                  <a:lnTo>
                    <a:pt x="32" y="65"/>
                  </a:lnTo>
                  <a:lnTo>
                    <a:pt x="32" y="69"/>
                  </a:lnTo>
                  <a:lnTo>
                    <a:pt x="34" y="71"/>
                  </a:lnTo>
                  <a:lnTo>
                    <a:pt x="34" y="73"/>
                  </a:lnTo>
                  <a:lnTo>
                    <a:pt x="34" y="75"/>
                  </a:lnTo>
                  <a:lnTo>
                    <a:pt x="34" y="76"/>
                  </a:lnTo>
                  <a:lnTo>
                    <a:pt x="34" y="78"/>
                  </a:lnTo>
                  <a:lnTo>
                    <a:pt x="34" y="80"/>
                  </a:lnTo>
                  <a:lnTo>
                    <a:pt x="36" y="82"/>
                  </a:lnTo>
                  <a:lnTo>
                    <a:pt x="34" y="82"/>
                  </a:lnTo>
                  <a:lnTo>
                    <a:pt x="36" y="82"/>
                  </a:lnTo>
                  <a:lnTo>
                    <a:pt x="36" y="84"/>
                  </a:lnTo>
                  <a:lnTo>
                    <a:pt x="38" y="84"/>
                  </a:lnTo>
                  <a:lnTo>
                    <a:pt x="38" y="86"/>
                  </a:lnTo>
                  <a:lnTo>
                    <a:pt x="40" y="86"/>
                  </a:lnTo>
                  <a:lnTo>
                    <a:pt x="40" y="88"/>
                  </a:lnTo>
                  <a:lnTo>
                    <a:pt x="40" y="90"/>
                  </a:lnTo>
                  <a:lnTo>
                    <a:pt x="40" y="92"/>
                  </a:lnTo>
                  <a:lnTo>
                    <a:pt x="42" y="92"/>
                  </a:lnTo>
                  <a:lnTo>
                    <a:pt x="44" y="94"/>
                  </a:lnTo>
                  <a:lnTo>
                    <a:pt x="44" y="96"/>
                  </a:lnTo>
                  <a:lnTo>
                    <a:pt x="44" y="98"/>
                  </a:lnTo>
                  <a:lnTo>
                    <a:pt x="44" y="100"/>
                  </a:lnTo>
                  <a:lnTo>
                    <a:pt x="44" y="102"/>
                  </a:lnTo>
                  <a:lnTo>
                    <a:pt x="46" y="102"/>
                  </a:lnTo>
                  <a:lnTo>
                    <a:pt x="46" y="104"/>
                  </a:lnTo>
                  <a:lnTo>
                    <a:pt x="44" y="106"/>
                  </a:lnTo>
                  <a:lnTo>
                    <a:pt x="44" y="108"/>
                  </a:lnTo>
                  <a:lnTo>
                    <a:pt x="46" y="108"/>
                  </a:lnTo>
                  <a:lnTo>
                    <a:pt x="48" y="110"/>
                  </a:lnTo>
                  <a:lnTo>
                    <a:pt x="50" y="112"/>
                  </a:lnTo>
                  <a:lnTo>
                    <a:pt x="50" y="114"/>
                  </a:lnTo>
                  <a:lnTo>
                    <a:pt x="52" y="114"/>
                  </a:lnTo>
                  <a:lnTo>
                    <a:pt x="53" y="114"/>
                  </a:lnTo>
                  <a:lnTo>
                    <a:pt x="53" y="112"/>
                  </a:lnTo>
                  <a:lnTo>
                    <a:pt x="55" y="112"/>
                  </a:lnTo>
                  <a:lnTo>
                    <a:pt x="57" y="112"/>
                  </a:lnTo>
                  <a:lnTo>
                    <a:pt x="57" y="114"/>
                  </a:lnTo>
                  <a:lnTo>
                    <a:pt x="59" y="114"/>
                  </a:lnTo>
                  <a:lnTo>
                    <a:pt x="59" y="116"/>
                  </a:lnTo>
                  <a:lnTo>
                    <a:pt x="61" y="116"/>
                  </a:lnTo>
                  <a:lnTo>
                    <a:pt x="61" y="118"/>
                  </a:lnTo>
                  <a:lnTo>
                    <a:pt x="63" y="118"/>
                  </a:lnTo>
                  <a:lnTo>
                    <a:pt x="63" y="120"/>
                  </a:lnTo>
                  <a:lnTo>
                    <a:pt x="65" y="122"/>
                  </a:lnTo>
                  <a:lnTo>
                    <a:pt x="67" y="122"/>
                  </a:lnTo>
                  <a:lnTo>
                    <a:pt x="67" y="124"/>
                  </a:lnTo>
                  <a:lnTo>
                    <a:pt x="69" y="124"/>
                  </a:lnTo>
                  <a:lnTo>
                    <a:pt x="71" y="124"/>
                  </a:lnTo>
                  <a:lnTo>
                    <a:pt x="73" y="124"/>
                  </a:lnTo>
                  <a:lnTo>
                    <a:pt x="75" y="124"/>
                  </a:lnTo>
                  <a:lnTo>
                    <a:pt x="77" y="124"/>
                  </a:lnTo>
                  <a:lnTo>
                    <a:pt x="79" y="126"/>
                  </a:lnTo>
                  <a:lnTo>
                    <a:pt x="81" y="126"/>
                  </a:lnTo>
                  <a:lnTo>
                    <a:pt x="83" y="128"/>
                  </a:lnTo>
                  <a:lnTo>
                    <a:pt x="83" y="130"/>
                  </a:lnTo>
                  <a:lnTo>
                    <a:pt x="83" y="132"/>
                  </a:lnTo>
                  <a:lnTo>
                    <a:pt x="85" y="132"/>
                  </a:lnTo>
                  <a:lnTo>
                    <a:pt x="87" y="132"/>
                  </a:lnTo>
                  <a:lnTo>
                    <a:pt x="89" y="132"/>
                  </a:lnTo>
                  <a:lnTo>
                    <a:pt x="89" y="134"/>
                  </a:lnTo>
                  <a:lnTo>
                    <a:pt x="89" y="136"/>
                  </a:lnTo>
                  <a:lnTo>
                    <a:pt x="89" y="138"/>
                  </a:lnTo>
                  <a:lnTo>
                    <a:pt x="91" y="138"/>
                  </a:lnTo>
                  <a:lnTo>
                    <a:pt x="91" y="140"/>
                  </a:lnTo>
                  <a:lnTo>
                    <a:pt x="91" y="142"/>
                  </a:lnTo>
                  <a:lnTo>
                    <a:pt x="91" y="143"/>
                  </a:lnTo>
                  <a:lnTo>
                    <a:pt x="93" y="143"/>
                  </a:lnTo>
                  <a:lnTo>
                    <a:pt x="95" y="145"/>
                  </a:lnTo>
                  <a:lnTo>
                    <a:pt x="97" y="145"/>
                  </a:lnTo>
                  <a:lnTo>
                    <a:pt x="99" y="147"/>
                  </a:lnTo>
                  <a:lnTo>
                    <a:pt x="99" y="149"/>
                  </a:lnTo>
                  <a:lnTo>
                    <a:pt x="101" y="149"/>
                  </a:lnTo>
                  <a:lnTo>
                    <a:pt x="101" y="151"/>
                  </a:lnTo>
                  <a:lnTo>
                    <a:pt x="101" y="153"/>
                  </a:lnTo>
                  <a:lnTo>
                    <a:pt x="101" y="155"/>
                  </a:lnTo>
                  <a:lnTo>
                    <a:pt x="103" y="155"/>
                  </a:lnTo>
                  <a:lnTo>
                    <a:pt x="103" y="159"/>
                  </a:lnTo>
                  <a:lnTo>
                    <a:pt x="103" y="161"/>
                  </a:lnTo>
                  <a:lnTo>
                    <a:pt x="105" y="161"/>
                  </a:lnTo>
                  <a:lnTo>
                    <a:pt x="105" y="163"/>
                  </a:lnTo>
                  <a:lnTo>
                    <a:pt x="105" y="165"/>
                  </a:lnTo>
                  <a:lnTo>
                    <a:pt x="107" y="165"/>
                  </a:lnTo>
                  <a:lnTo>
                    <a:pt x="109" y="165"/>
                  </a:lnTo>
                  <a:lnTo>
                    <a:pt x="107" y="167"/>
                  </a:lnTo>
                  <a:lnTo>
                    <a:pt x="107" y="169"/>
                  </a:lnTo>
                  <a:lnTo>
                    <a:pt x="107" y="171"/>
                  </a:lnTo>
                  <a:lnTo>
                    <a:pt x="109" y="171"/>
                  </a:lnTo>
                  <a:lnTo>
                    <a:pt x="111" y="171"/>
                  </a:lnTo>
                  <a:lnTo>
                    <a:pt x="111" y="173"/>
                  </a:lnTo>
                  <a:lnTo>
                    <a:pt x="111" y="175"/>
                  </a:lnTo>
                  <a:lnTo>
                    <a:pt x="111" y="177"/>
                  </a:lnTo>
                  <a:lnTo>
                    <a:pt x="113" y="177"/>
                  </a:lnTo>
                  <a:lnTo>
                    <a:pt x="113" y="179"/>
                  </a:lnTo>
                  <a:lnTo>
                    <a:pt x="115" y="179"/>
                  </a:lnTo>
                  <a:lnTo>
                    <a:pt x="115" y="181"/>
                  </a:lnTo>
                  <a:lnTo>
                    <a:pt x="117" y="181"/>
                  </a:lnTo>
                  <a:lnTo>
                    <a:pt x="117" y="183"/>
                  </a:lnTo>
                  <a:lnTo>
                    <a:pt x="119" y="183"/>
                  </a:lnTo>
                  <a:lnTo>
                    <a:pt x="121" y="183"/>
                  </a:lnTo>
                  <a:lnTo>
                    <a:pt x="121" y="185"/>
                  </a:lnTo>
                  <a:lnTo>
                    <a:pt x="122" y="187"/>
                  </a:lnTo>
                  <a:lnTo>
                    <a:pt x="124" y="187"/>
                  </a:lnTo>
                  <a:lnTo>
                    <a:pt x="124" y="189"/>
                  </a:lnTo>
                  <a:lnTo>
                    <a:pt x="124" y="191"/>
                  </a:lnTo>
                  <a:lnTo>
                    <a:pt x="126" y="191"/>
                  </a:lnTo>
                  <a:lnTo>
                    <a:pt x="128" y="191"/>
                  </a:lnTo>
                  <a:lnTo>
                    <a:pt x="128" y="193"/>
                  </a:lnTo>
                  <a:lnTo>
                    <a:pt x="130" y="193"/>
                  </a:lnTo>
                  <a:lnTo>
                    <a:pt x="130" y="191"/>
                  </a:lnTo>
                  <a:lnTo>
                    <a:pt x="132" y="191"/>
                  </a:lnTo>
                  <a:lnTo>
                    <a:pt x="132" y="189"/>
                  </a:lnTo>
                  <a:lnTo>
                    <a:pt x="134" y="189"/>
                  </a:lnTo>
                  <a:lnTo>
                    <a:pt x="136" y="191"/>
                  </a:lnTo>
                  <a:lnTo>
                    <a:pt x="138" y="191"/>
                  </a:lnTo>
                  <a:lnTo>
                    <a:pt x="138" y="193"/>
                  </a:lnTo>
                  <a:lnTo>
                    <a:pt x="138" y="195"/>
                  </a:lnTo>
                  <a:lnTo>
                    <a:pt x="138" y="193"/>
                  </a:lnTo>
                  <a:lnTo>
                    <a:pt x="140" y="193"/>
                  </a:lnTo>
                  <a:lnTo>
                    <a:pt x="142" y="193"/>
                  </a:lnTo>
                  <a:lnTo>
                    <a:pt x="144" y="193"/>
                  </a:lnTo>
                  <a:lnTo>
                    <a:pt x="146" y="193"/>
                  </a:lnTo>
                  <a:lnTo>
                    <a:pt x="148" y="193"/>
                  </a:lnTo>
                  <a:lnTo>
                    <a:pt x="150" y="193"/>
                  </a:lnTo>
                  <a:lnTo>
                    <a:pt x="150" y="195"/>
                  </a:lnTo>
                  <a:lnTo>
                    <a:pt x="152" y="195"/>
                  </a:lnTo>
                  <a:lnTo>
                    <a:pt x="154" y="195"/>
                  </a:lnTo>
                  <a:lnTo>
                    <a:pt x="154" y="193"/>
                  </a:lnTo>
                  <a:lnTo>
                    <a:pt x="156" y="193"/>
                  </a:lnTo>
                  <a:lnTo>
                    <a:pt x="158" y="191"/>
                  </a:lnTo>
                  <a:lnTo>
                    <a:pt x="160" y="191"/>
                  </a:lnTo>
                  <a:lnTo>
                    <a:pt x="162" y="191"/>
                  </a:lnTo>
                  <a:lnTo>
                    <a:pt x="164" y="193"/>
                  </a:lnTo>
                  <a:lnTo>
                    <a:pt x="166" y="193"/>
                  </a:lnTo>
                  <a:lnTo>
                    <a:pt x="166" y="195"/>
                  </a:lnTo>
                  <a:lnTo>
                    <a:pt x="168" y="195"/>
                  </a:lnTo>
                  <a:lnTo>
                    <a:pt x="170" y="195"/>
                  </a:lnTo>
                  <a:lnTo>
                    <a:pt x="170" y="197"/>
                  </a:lnTo>
                  <a:lnTo>
                    <a:pt x="170" y="199"/>
                  </a:lnTo>
                  <a:lnTo>
                    <a:pt x="168" y="199"/>
                  </a:lnTo>
                  <a:lnTo>
                    <a:pt x="168" y="201"/>
                  </a:lnTo>
                  <a:lnTo>
                    <a:pt x="170" y="201"/>
                  </a:lnTo>
                  <a:lnTo>
                    <a:pt x="170" y="203"/>
                  </a:lnTo>
                  <a:lnTo>
                    <a:pt x="172" y="203"/>
                  </a:lnTo>
                  <a:lnTo>
                    <a:pt x="172" y="205"/>
                  </a:lnTo>
                  <a:lnTo>
                    <a:pt x="174" y="205"/>
                  </a:lnTo>
                  <a:lnTo>
                    <a:pt x="174" y="207"/>
                  </a:lnTo>
                  <a:lnTo>
                    <a:pt x="174" y="209"/>
                  </a:lnTo>
                  <a:lnTo>
                    <a:pt x="172" y="211"/>
                  </a:lnTo>
                  <a:lnTo>
                    <a:pt x="174" y="212"/>
                  </a:lnTo>
                  <a:lnTo>
                    <a:pt x="174" y="214"/>
                  </a:lnTo>
                  <a:lnTo>
                    <a:pt x="174" y="216"/>
                  </a:lnTo>
                  <a:lnTo>
                    <a:pt x="174" y="218"/>
                  </a:lnTo>
                  <a:lnTo>
                    <a:pt x="172" y="218"/>
                  </a:lnTo>
                  <a:lnTo>
                    <a:pt x="172" y="220"/>
                  </a:lnTo>
                  <a:lnTo>
                    <a:pt x="174" y="222"/>
                  </a:lnTo>
                  <a:lnTo>
                    <a:pt x="174" y="224"/>
                  </a:lnTo>
                  <a:lnTo>
                    <a:pt x="174" y="226"/>
                  </a:lnTo>
                  <a:lnTo>
                    <a:pt x="172" y="226"/>
                  </a:lnTo>
                  <a:lnTo>
                    <a:pt x="172" y="228"/>
                  </a:lnTo>
                  <a:lnTo>
                    <a:pt x="172" y="230"/>
                  </a:lnTo>
                  <a:lnTo>
                    <a:pt x="172" y="232"/>
                  </a:lnTo>
                  <a:lnTo>
                    <a:pt x="172" y="234"/>
                  </a:lnTo>
                  <a:lnTo>
                    <a:pt x="172" y="236"/>
                  </a:lnTo>
                  <a:lnTo>
                    <a:pt x="174" y="238"/>
                  </a:lnTo>
                  <a:lnTo>
                    <a:pt x="176" y="238"/>
                  </a:lnTo>
                  <a:lnTo>
                    <a:pt x="176" y="240"/>
                  </a:lnTo>
                  <a:lnTo>
                    <a:pt x="176" y="242"/>
                  </a:lnTo>
                  <a:lnTo>
                    <a:pt x="178" y="242"/>
                  </a:lnTo>
                  <a:lnTo>
                    <a:pt x="180" y="242"/>
                  </a:lnTo>
                  <a:lnTo>
                    <a:pt x="182" y="244"/>
                  </a:lnTo>
                  <a:lnTo>
                    <a:pt x="184" y="244"/>
                  </a:lnTo>
                  <a:lnTo>
                    <a:pt x="184" y="246"/>
                  </a:lnTo>
                  <a:lnTo>
                    <a:pt x="184" y="248"/>
                  </a:lnTo>
                  <a:lnTo>
                    <a:pt x="184" y="250"/>
                  </a:lnTo>
                  <a:lnTo>
                    <a:pt x="182" y="250"/>
                  </a:lnTo>
                  <a:lnTo>
                    <a:pt x="182" y="252"/>
                  </a:lnTo>
                  <a:lnTo>
                    <a:pt x="180" y="252"/>
                  </a:lnTo>
                  <a:lnTo>
                    <a:pt x="182" y="252"/>
                  </a:lnTo>
                  <a:lnTo>
                    <a:pt x="182" y="254"/>
                  </a:lnTo>
                  <a:lnTo>
                    <a:pt x="184" y="254"/>
                  </a:lnTo>
                  <a:lnTo>
                    <a:pt x="186" y="254"/>
                  </a:lnTo>
                  <a:lnTo>
                    <a:pt x="186" y="256"/>
                  </a:lnTo>
                  <a:lnTo>
                    <a:pt x="188" y="256"/>
                  </a:lnTo>
                  <a:lnTo>
                    <a:pt x="190" y="256"/>
                  </a:lnTo>
                  <a:lnTo>
                    <a:pt x="191" y="258"/>
                  </a:lnTo>
                  <a:lnTo>
                    <a:pt x="193" y="258"/>
                  </a:lnTo>
                  <a:lnTo>
                    <a:pt x="195" y="258"/>
                  </a:lnTo>
                  <a:lnTo>
                    <a:pt x="195" y="260"/>
                  </a:lnTo>
                  <a:lnTo>
                    <a:pt x="197" y="260"/>
                  </a:lnTo>
                  <a:lnTo>
                    <a:pt x="199" y="260"/>
                  </a:lnTo>
                  <a:lnTo>
                    <a:pt x="199" y="262"/>
                  </a:lnTo>
                  <a:lnTo>
                    <a:pt x="199" y="260"/>
                  </a:lnTo>
                  <a:lnTo>
                    <a:pt x="201" y="260"/>
                  </a:lnTo>
                  <a:lnTo>
                    <a:pt x="201" y="262"/>
                  </a:lnTo>
                  <a:lnTo>
                    <a:pt x="201" y="264"/>
                  </a:lnTo>
                  <a:lnTo>
                    <a:pt x="201" y="266"/>
                  </a:lnTo>
                  <a:lnTo>
                    <a:pt x="201" y="268"/>
                  </a:lnTo>
                  <a:lnTo>
                    <a:pt x="203" y="268"/>
                  </a:lnTo>
                  <a:lnTo>
                    <a:pt x="205" y="266"/>
                  </a:lnTo>
                  <a:lnTo>
                    <a:pt x="205" y="264"/>
                  </a:lnTo>
                  <a:lnTo>
                    <a:pt x="207" y="264"/>
                  </a:lnTo>
                  <a:lnTo>
                    <a:pt x="209" y="264"/>
                  </a:lnTo>
                  <a:lnTo>
                    <a:pt x="211" y="264"/>
                  </a:lnTo>
                  <a:lnTo>
                    <a:pt x="213" y="262"/>
                  </a:lnTo>
                  <a:lnTo>
                    <a:pt x="213" y="260"/>
                  </a:lnTo>
                  <a:lnTo>
                    <a:pt x="215" y="260"/>
                  </a:lnTo>
                  <a:lnTo>
                    <a:pt x="217" y="258"/>
                  </a:lnTo>
                  <a:lnTo>
                    <a:pt x="219" y="258"/>
                  </a:lnTo>
                  <a:lnTo>
                    <a:pt x="221" y="258"/>
                  </a:lnTo>
                  <a:lnTo>
                    <a:pt x="221" y="260"/>
                  </a:lnTo>
                  <a:lnTo>
                    <a:pt x="221" y="262"/>
                  </a:lnTo>
                  <a:lnTo>
                    <a:pt x="219" y="262"/>
                  </a:lnTo>
                  <a:lnTo>
                    <a:pt x="221" y="262"/>
                  </a:lnTo>
                  <a:lnTo>
                    <a:pt x="221" y="264"/>
                  </a:lnTo>
                  <a:lnTo>
                    <a:pt x="221" y="266"/>
                  </a:lnTo>
                  <a:lnTo>
                    <a:pt x="223" y="266"/>
                  </a:lnTo>
                  <a:lnTo>
                    <a:pt x="223" y="268"/>
                  </a:lnTo>
                  <a:lnTo>
                    <a:pt x="223" y="270"/>
                  </a:lnTo>
                  <a:lnTo>
                    <a:pt x="223" y="272"/>
                  </a:lnTo>
                  <a:lnTo>
                    <a:pt x="225" y="272"/>
                  </a:lnTo>
                  <a:lnTo>
                    <a:pt x="227" y="272"/>
                  </a:lnTo>
                  <a:lnTo>
                    <a:pt x="229" y="272"/>
                  </a:lnTo>
                  <a:lnTo>
                    <a:pt x="231" y="272"/>
                  </a:lnTo>
                  <a:lnTo>
                    <a:pt x="233" y="272"/>
                  </a:lnTo>
                  <a:lnTo>
                    <a:pt x="235" y="274"/>
                  </a:lnTo>
                  <a:lnTo>
                    <a:pt x="237" y="274"/>
                  </a:lnTo>
                  <a:lnTo>
                    <a:pt x="237" y="276"/>
                  </a:lnTo>
                  <a:lnTo>
                    <a:pt x="239" y="276"/>
                  </a:lnTo>
                  <a:lnTo>
                    <a:pt x="241" y="276"/>
                  </a:lnTo>
                  <a:lnTo>
                    <a:pt x="243" y="276"/>
                  </a:lnTo>
                  <a:lnTo>
                    <a:pt x="245" y="276"/>
                  </a:lnTo>
                  <a:lnTo>
                    <a:pt x="245" y="278"/>
                  </a:lnTo>
                  <a:lnTo>
                    <a:pt x="247" y="278"/>
                  </a:lnTo>
                  <a:lnTo>
                    <a:pt x="247" y="276"/>
                  </a:lnTo>
                  <a:lnTo>
                    <a:pt x="247" y="278"/>
                  </a:lnTo>
                  <a:lnTo>
                    <a:pt x="249" y="278"/>
                  </a:lnTo>
                  <a:lnTo>
                    <a:pt x="251" y="278"/>
                  </a:lnTo>
                  <a:lnTo>
                    <a:pt x="251" y="279"/>
                  </a:lnTo>
                  <a:lnTo>
                    <a:pt x="253" y="279"/>
                  </a:lnTo>
                  <a:lnTo>
                    <a:pt x="253" y="281"/>
                  </a:lnTo>
                  <a:lnTo>
                    <a:pt x="253" y="283"/>
                  </a:lnTo>
                  <a:lnTo>
                    <a:pt x="255" y="285"/>
                  </a:lnTo>
                  <a:lnTo>
                    <a:pt x="257" y="285"/>
                  </a:lnTo>
                  <a:lnTo>
                    <a:pt x="259" y="285"/>
                  </a:lnTo>
                  <a:lnTo>
                    <a:pt x="259" y="287"/>
                  </a:lnTo>
                  <a:lnTo>
                    <a:pt x="260" y="287"/>
                  </a:lnTo>
                  <a:lnTo>
                    <a:pt x="262" y="287"/>
                  </a:lnTo>
                  <a:lnTo>
                    <a:pt x="264" y="287"/>
                  </a:lnTo>
                  <a:lnTo>
                    <a:pt x="266" y="287"/>
                  </a:lnTo>
                  <a:lnTo>
                    <a:pt x="266" y="289"/>
                  </a:lnTo>
                  <a:lnTo>
                    <a:pt x="268" y="291"/>
                  </a:lnTo>
                  <a:lnTo>
                    <a:pt x="270" y="293"/>
                  </a:lnTo>
                  <a:lnTo>
                    <a:pt x="272" y="293"/>
                  </a:lnTo>
                  <a:lnTo>
                    <a:pt x="272" y="295"/>
                  </a:lnTo>
                  <a:lnTo>
                    <a:pt x="274" y="295"/>
                  </a:lnTo>
                  <a:lnTo>
                    <a:pt x="274" y="293"/>
                  </a:lnTo>
                  <a:lnTo>
                    <a:pt x="276" y="293"/>
                  </a:lnTo>
                  <a:lnTo>
                    <a:pt x="276" y="295"/>
                  </a:lnTo>
                  <a:lnTo>
                    <a:pt x="276" y="297"/>
                  </a:lnTo>
                  <a:lnTo>
                    <a:pt x="278" y="297"/>
                  </a:lnTo>
                  <a:lnTo>
                    <a:pt x="278" y="299"/>
                  </a:lnTo>
                  <a:lnTo>
                    <a:pt x="280" y="299"/>
                  </a:lnTo>
                  <a:lnTo>
                    <a:pt x="280" y="301"/>
                  </a:lnTo>
                  <a:lnTo>
                    <a:pt x="282" y="303"/>
                  </a:lnTo>
                  <a:lnTo>
                    <a:pt x="282" y="305"/>
                  </a:lnTo>
                  <a:lnTo>
                    <a:pt x="280" y="305"/>
                  </a:lnTo>
                  <a:lnTo>
                    <a:pt x="280" y="307"/>
                  </a:lnTo>
                  <a:lnTo>
                    <a:pt x="280" y="309"/>
                  </a:lnTo>
                  <a:lnTo>
                    <a:pt x="278" y="309"/>
                  </a:lnTo>
                  <a:lnTo>
                    <a:pt x="276" y="311"/>
                  </a:lnTo>
                  <a:lnTo>
                    <a:pt x="276" y="313"/>
                  </a:lnTo>
                  <a:lnTo>
                    <a:pt x="274" y="313"/>
                  </a:lnTo>
                  <a:lnTo>
                    <a:pt x="274" y="315"/>
                  </a:lnTo>
                  <a:lnTo>
                    <a:pt x="272" y="315"/>
                  </a:lnTo>
                  <a:lnTo>
                    <a:pt x="272" y="317"/>
                  </a:lnTo>
                  <a:lnTo>
                    <a:pt x="270" y="317"/>
                  </a:lnTo>
                  <a:lnTo>
                    <a:pt x="270" y="319"/>
                  </a:lnTo>
                  <a:lnTo>
                    <a:pt x="268" y="321"/>
                  </a:lnTo>
                  <a:lnTo>
                    <a:pt x="270" y="321"/>
                  </a:lnTo>
                  <a:lnTo>
                    <a:pt x="270" y="323"/>
                  </a:lnTo>
                  <a:lnTo>
                    <a:pt x="268" y="323"/>
                  </a:lnTo>
                  <a:lnTo>
                    <a:pt x="268" y="325"/>
                  </a:lnTo>
                  <a:lnTo>
                    <a:pt x="270" y="325"/>
                  </a:lnTo>
                  <a:lnTo>
                    <a:pt x="270" y="327"/>
                  </a:lnTo>
                  <a:lnTo>
                    <a:pt x="270" y="329"/>
                  </a:lnTo>
                  <a:lnTo>
                    <a:pt x="268" y="329"/>
                  </a:lnTo>
                  <a:lnTo>
                    <a:pt x="268" y="331"/>
                  </a:lnTo>
                  <a:lnTo>
                    <a:pt x="270" y="331"/>
                  </a:lnTo>
                  <a:lnTo>
                    <a:pt x="270" y="333"/>
                  </a:lnTo>
                  <a:lnTo>
                    <a:pt x="270" y="335"/>
                  </a:lnTo>
                  <a:lnTo>
                    <a:pt x="268" y="335"/>
                  </a:lnTo>
                  <a:lnTo>
                    <a:pt x="268" y="337"/>
                  </a:lnTo>
                  <a:lnTo>
                    <a:pt x="268" y="339"/>
                  </a:lnTo>
                  <a:lnTo>
                    <a:pt x="268" y="341"/>
                  </a:lnTo>
                  <a:lnTo>
                    <a:pt x="266" y="341"/>
                  </a:lnTo>
                  <a:lnTo>
                    <a:pt x="266" y="343"/>
                  </a:lnTo>
                  <a:lnTo>
                    <a:pt x="266" y="345"/>
                  </a:lnTo>
                  <a:lnTo>
                    <a:pt x="268" y="345"/>
                  </a:lnTo>
                  <a:lnTo>
                    <a:pt x="268" y="346"/>
                  </a:lnTo>
                  <a:lnTo>
                    <a:pt x="270" y="348"/>
                  </a:lnTo>
                  <a:lnTo>
                    <a:pt x="270" y="350"/>
                  </a:lnTo>
                  <a:lnTo>
                    <a:pt x="272" y="350"/>
                  </a:lnTo>
                  <a:lnTo>
                    <a:pt x="272" y="352"/>
                  </a:lnTo>
                  <a:lnTo>
                    <a:pt x="274" y="352"/>
                  </a:lnTo>
                  <a:lnTo>
                    <a:pt x="274" y="354"/>
                  </a:lnTo>
                  <a:lnTo>
                    <a:pt x="274" y="356"/>
                  </a:lnTo>
                  <a:lnTo>
                    <a:pt x="272" y="356"/>
                  </a:lnTo>
                  <a:lnTo>
                    <a:pt x="272" y="358"/>
                  </a:lnTo>
                  <a:lnTo>
                    <a:pt x="272" y="360"/>
                  </a:lnTo>
                  <a:lnTo>
                    <a:pt x="274" y="360"/>
                  </a:lnTo>
                  <a:lnTo>
                    <a:pt x="274" y="362"/>
                  </a:lnTo>
                  <a:lnTo>
                    <a:pt x="274" y="364"/>
                  </a:lnTo>
                  <a:lnTo>
                    <a:pt x="272" y="364"/>
                  </a:lnTo>
                  <a:lnTo>
                    <a:pt x="272" y="366"/>
                  </a:lnTo>
                  <a:lnTo>
                    <a:pt x="272" y="368"/>
                  </a:lnTo>
                  <a:lnTo>
                    <a:pt x="272" y="370"/>
                  </a:lnTo>
                  <a:lnTo>
                    <a:pt x="270" y="370"/>
                  </a:lnTo>
                  <a:lnTo>
                    <a:pt x="270" y="372"/>
                  </a:lnTo>
                  <a:lnTo>
                    <a:pt x="270" y="374"/>
                  </a:lnTo>
                  <a:lnTo>
                    <a:pt x="268" y="374"/>
                  </a:lnTo>
                  <a:lnTo>
                    <a:pt x="268" y="376"/>
                  </a:lnTo>
                  <a:lnTo>
                    <a:pt x="268" y="378"/>
                  </a:lnTo>
                  <a:lnTo>
                    <a:pt x="266" y="380"/>
                  </a:lnTo>
                  <a:lnTo>
                    <a:pt x="266" y="382"/>
                  </a:lnTo>
                  <a:lnTo>
                    <a:pt x="268" y="382"/>
                  </a:lnTo>
                  <a:lnTo>
                    <a:pt x="268" y="384"/>
                  </a:lnTo>
                  <a:lnTo>
                    <a:pt x="266" y="384"/>
                  </a:lnTo>
                  <a:lnTo>
                    <a:pt x="266" y="386"/>
                  </a:lnTo>
                  <a:lnTo>
                    <a:pt x="266" y="388"/>
                  </a:lnTo>
                  <a:lnTo>
                    <a:pt x="264" y="388"/>
                  </a:lnTo>
                  <a:lnTo>
                    <a:pt x="264" y="390"/>
                  </a:lnTo>
                  <a:lnTo>
                    <a:pt x="262" y="390"/>
                  </a:lnTo>
                  <a:lnTo>
                    <a:pt x="260" y="390"/>
                  </a:lnTo>
                  <a:lnTo>
                    <a:pt x="260" y="388"/>
                  </a:lnTo>
                  <a:lnTo>
                    <a:pt x="260" y="390"/>
                  </a:lnTo>
                  <a:lnTo>
                    <a:pt x="260" y="392"/>
                  </a:lnTo>
                  <a:lnTo>
                    <a:pt x="260" y="394"/>
                  </a:lnTo>
                  <a:lnTo>
                    <a:pt x="260" y="396"/>
                  </a:lnTo>
                  <a:lnTo>
                    <a:pt x="259" y="398"/>
                  </a:lnTo>
                  <a:lnTo>
                    <a:pt x="257" y="400"/>
                  </a:lnTo>
                  <a:lnTo>
                    <a:pt x="257" y="402"/>
                  </a:lnTo>
                  <a:lnTo>
                    <a:pt x="257" y="404"/>
                  </a:lnTo>
                  <a:lnTo>
                    <a:pt x="255" y="404"/>
                  </a:lnTo>
                  <a:lnTo>
                    <a:pt x="255" y="406"/>
                  </a:lnTo>
                  <a:lnTo>
                    <a:pt x="253" y="408"/>
                  </a:lnTo>
                  <a:lnTo>
                    <a:pt x="253" y="410"/>
                  </a:lnTo>
                  <a:lnTo>
                    <a:pt x="251" y="410"/>
                  </a:lnTo>
                  <a:lnTo>
                    <a:pt x="251" y="412"/>
                  </a:lnTo>
                  <a:lnTo>
                    <a:pt x="251" y="413"/>
                  </a:lnTo>
                  <a:lnTo>
                    <a:pt x="251" y="415"/>
                  </a:lnTo>
                  <a:lnTo>
                    <a:pt x="251" y="417"/>
                  </a:lnTo>
                  <a:lnTo>
                    <a:pt x="251" y="419"/>
                  </a:lnTo>
                  <a:lnTo>
                    <a:pt x="253" y="419"/>
                  </a:lnTo>
                  <a:lnTo>
                    <a:pt x="253" y="421"/>
                  </a:lnTo>
                  <a:lnTo>
                    <a:pt x="253" y="419"/>
                  </a:lnTo>
                  <a:lnTo>
                    <a:pt x="255" y="421"/>
                  </a:lnTo>
                  <a:lnTo>
                    <a:pt x="255" y="419"/>
                  </a:lnTo>
                  <a:lnTo>
                    <a:pt x="257" y="421"/>
                  </a:lnTo>
                  <a:lnTo>
                    <a:pt x="257" y="423"/>
                  </a:lnTo>
                  <a:lnTo>
                    <a:pt x="259" y="425"/>
                  </a:lnTo>
                  <a:lnTo>
                    <a:pt x="259" y="427"/>
                  </a:lnTo>
                  <a:lnTo>
                    <a:pt x="259" y="429"/>
                  </a:lnTo>
                  <a:lnTo>
                    <a:pt x="260" y="429"/>
                  </a:lnTo>
                  <a:lnTo>
                    <a:pt x="262" y="429"/>
                  </a:lnTo>
                  <a:lnTo>
                    <a:pt x="262" y="431"/>
                  </a:lnTo>
                  <a:lnTo>
                    <a:pt x="264" y="431"/>
                  </a:lnTo>
                  <a:lnTo>
                    <a:pt x="264" y="433"/>
                  </a:lnTo>
                  <a:lnTo>
                    <a:pt x="264" y="435"/>
                  </a:lnTo>
                  <a:lnTo>
                    <a:pt x="264" y="437"/>
                  </a:lnTo>
                  <a:lnTo>
                    <a:pt x="264" y="439"/>
                  </a:lnTo>
                  <a:lnTo>
                    <a:pt x="264" y="441"/>
                  </a:lnTo>
                  <a:lnTo>
                    <a:pt x="264" y="443"/>
                  </a:lnTo>
                  <a:lnTo>
                    <a:pt x="264" y="445"/>
                  </a:lnTo>
                  <a:lnTo>
                    <a:pt x="266" y="447"/>
                  </a:lnTo>
                  <a:lnTo>
                    <a:pt x="266" y="449"/>
                  </a:lnTo>
                  <a:lnTo>
                    <a:pt x="268" y="449"/>
                  </a:lnTo>
                  <a:lnTo>
                    <a:pt x="268" y="451"/>
                  </a:lnTo>
                  <a:lnTo>
                    <a:pt x="270" y="453"/>
                  </a:lnTo>
                  <a:lnTo>
                    <a:pt x="270" y="455"/>
                  </a:lnTo>
                  <a:lnTo>
                    <a:pt x="270" y="457"/>
                  </a:lnTo>
                  <a:lnTo>
                    <a:pt x="270" y="459"/>
                  </a:lnTo>
                  <a:lnTo>
                    <a:pt x="270" y="461"/>
                  </a:lnTo>
                  <a:lnTo>
                    <a:pt x="268" y="465"/>
                  </a:lnTo>
                  <a:lnTo>
                    <a:pt x="268" y="467"/>
                  </a:lnTo>
                  <a:lnTo>
                    <a:pt x="268" y="471"/>
                  </a:lnTo>
                  <a:lnTo>
                    <a:pt x="266" y="475"/>
                  </a:lnTo>
                  <a:lnTo>
                    <a:pt x="264" y="477"/>
                  </a:lnTo>
                  <a:lnTo>
                    <a:pt x="266" y="479"/>
                  </a:lnTo>
                  <a:lnTo>
                    <a:pt x="268" y="480"/>
                  </a:lnTo>
                  <a:lnTo>
                    <a:pt x="268" y="482"/>
                  </a:lnTo>
                  <a:lnTo>
                    <a:pt x="270" y="484"/>
                  </a:lnTo>
                  <a:lnTo>
                    <a:pt x="272" y="484"/>
                  </a:lnTo>
                  <a:lnTo>
                    <a:pt x="272" y="486"/>
                  </a:lnTo>
                  <a:lnTo>
                    <a:pt x="274" y="488"/>
                  </a:lnTo>
                  <a:lnTo>
                    <a:pt x="276" y="490"/>
                  </a:lnTo>
                  <a:lnTo>
                    <a:pt x="278" y="490"/>
                  </a:lnTo>
                  <a:lnTo>
                    <a:pt x="278" y="492"/>
                  </a:lnTo>
                  <a:lnTo>
                    <a:pt x="282" y="492"/>
                  </a:lnTo>
                  <a:lnTo>
                    <a:pt x="284" y="492"/>
                  </a:lnTo>
                  <a:lnTo>
                    <a:pt x="284" y="494"/>
                  </a:lnTo>
                  <a:lnTo>
                    <a:pt x="286" y="494"/>
                  </a:lnTo>
                  <a:lnTo>
                    <a:pt x="288" y="496"/>
                  </a:lnTo>
                  <a:lnTo>
                    <a:pt x="288" y="498"/>
                  </a:lnTo>
                  <a:lnTo>
                    <a:pt x="290" y="498"/>
                  </a:lnTo>
                  <a:lnTo>
                    <a:pt x="292" y="500"/>
                  </a:lnTo>
                  <a:lnTo>
                    <a:pt x="292" y="502"/>
                  </a:lnTo>
                  <a:lnTo>
                    <a:pt x="294" y="502"/>
                  </a:lnTo>
                  <a:lnTo>
                    <a:pt x="294" y="504"/>
                  </a:lnTo>
                  <a:lnTo>
                    <a:pt x="296" y="504"/>
                  </a:lnTo>
                  <a:lnTo>
                    <a:pt x="298" y="504"/>
                  </a:lnTo>
                  <a:lnTo>
                    <a:pt x="298" y="506"/>
                  </a:lnTo>
                  <a:lnTo>
                    <a:pt x="300" y="508"/>
                  </a:lnTo>
                  <a:lnTo>
                    <a:pt x="302" y="508"/>
                  </a:lnTo>
                  <a:lnTo>
                    <a:pt x="302" y="510"/>
                  </a:lnTo>
                  <a:lnTo>
                    <a:pt x="304" y="512"/>
                  </a:lnTo>
                  <a:lnTo>
                    <a:pt x="306" y="514"/>
                  </a:lnTo>
                  <a:lnTo>
                    <a:pt x="308" y="516"/>
                  </a:lnTo>
                  <a:lnTo>
                    <a:pt x="308" y="518"/>
                  </a:lnTo>
                  <a:lnTo>
                    <a:pt x="310" y="520"/>
                  </a:lnTo>
                  <a:lnTo>
                    <a:pt x="312" y="520"/>
                  </a:lnTo>
                  <a:lnTo>
                    <a:pt x="312" y="522"/>
                  </a:lnTo>
                  <a:lnTo>
                    <a:pt x="314" y="522"/>
                  </a:lnTo>
                  <a:lnTo>
                    <a:pt x="314" y="524"/>
                  </a:lnTo>
                  <a:lnTo>
                    <a:pt x="312" y="526"/>
                  </a:lnTo>
                  <a:lnTo>
                    <a:pt x="312" y="528"/>
                  </a:lnTo>
                  <a:lnTo>
                    <a:pt x="312" y="530"/>
                  </a:lnTo>
                  <a:lnTo>
                    <a:pt x="314" y="532"/>
                  </a:lnTo>
                  <a:lnTo>
                    <a:pt x="316" y="534"/>
                  </a:lnTo>
                  <a:lnTo>
                    <a:pt x="318" y="536"/>
                  </a:lnTo>
                  <a:lnTo>
                    <a:pt x="320" y="538"/>
                  </a:lnTo>
                  <a:lnTo>
                    <a:pt x="322" y="538"/>
                  </a:lnTo>
                  <a:lnTo>
                    <a:pt x="322" y="540"/>
                  </a:lnTo>
                  <a:lnTo>
                    <a:pt x="324" y="542"/>
                  </a:lnTo>
                  <a:lnTo>
                    <a:pt x="328" y="542"/>
                  </a:lnTo>
                  <a:lnTo>
                    <a:pt x="328" y="544"/>
                  </a:lnTo>
                  <a:lnTo>
                    <a:pt x="329" y="546"/>
                  </a:lnTo>
                  <a:lnTo>
                    <a:pt x="331" y="547"/>
                  </a:lnTo>
                  <a:lnTo>
                    <a:pt x="333" y="549"/>
                  </a:lnTo>
                  <a:lnTo>
                    <a:pt x="335" y="551"/>
                  </a:lnTo>
                  <a:lnTo>
                    <a:pt x="337" y="551"/>
                  </a:lnTo>
                  <a:lnTo>
                    <a:pt x="339" y="553"/>
                  </a:lnTo>
                  <a:lnTo>
                    <a:pt x="341" y="555"/>
                  </a:lnTo>
                  <a:lnTo>
                    <a:pt x="343" y="557"/>
                  </a:lnTo>
                  <a:lnTo>
                    <a:pt x="345" y="559"/>
                  </a:lnTo>
                  <a:lnTo>
                    <a:pt x="345" y="561"/>
                  </a:lnTo>
                  <a:lnTo>
                    <a:pt x="347" y="561"/>
                  </a:lnTo>
                  <a:lnTo>
                    <a:pt x="349" y="561"/>
                  </a:lnTo>
                  <a:lnTo>
                    <a:pt x="351" y="563"/>
                  </a:lnTo>
                  <a:lnTo>
                    <a:pt x="351" y="565"/>
                  </a:lnTo>
                  <a:lnTo>
                    <a:pt x="353" y="565"/>
                  </a:lnTo>
                  <a:lnTo>
                    <a:pt x="355" y="565"/>
                  </a:lnTo>
                  <a:lnTo>
                    <a:pt x="357" y="567"/>
                  </a:lnTo>
                  <a:lnTo>
                    <a:pt x="357" y="569"/>
                  </a:lnTo>
                  <a:lnTo>
                    <a:pt x="355" y="569"/>
                  </a:lnTo>
                  <a:lnTo>
                    <a:pt x="355" y="571"/>
                  </a:lnTo>
                  <a:lnTo>
                    <a:pt x="353" y="575"/>
                  </a:lnTo>
                  <a:lnTo>
                    <a:pt x="351" y="579"/>
                  </a:lnTo>
                  <a:lnTo>
                    <a:pt x="351" y="581"/>
                  </a:lnTo>
                  <a:lnTo>
                    <a:pt x="349" y="581"/>
                  </a:lnTo>
                  <a:lnTo>
                    <a:pt x="349" y="583"/>
                  </a:lnTo>
                  <a:lnTo>
                    <a:pt x="347" y="585"/>
                  </a:lnTo>
                  <a:lnTo>
                    <a:pt x="347" y="587"/>
                  </a:lnTo>
                  <a:lnTo>
                    <a:pt x="347" y="589"/>
                  </a:lnTo>
                  <a:lnTo>
                    <a:pt x="345" y="589"/>
                  </a:lnTo>
                  <a:lnTo>
                    <a:pt x="345" y="591"/>
                  </a:lnTo>
                  <a:lnTo>
                    <a:pt x="343" y="593"/>
                  </a:lnTo>
                  <a:lnTo>
                    <a:pt x="343" y="595"/>
                  </a:lnTo>
                  <a:lnTo>
                    <a:pt x="343" y="597"/>
                  </a:lnTo>
                  <a:lnTo>
                    <a:pt x="341" y="599"/>
                  </a:lnTo>
                  <a:lnTo>
                    <a:pt x="339" y="601"/>
                  </a:lnTo>
                  <a:lnTo>
                    <a:pt x="339" y="603"/>
                  </a:lnTo>
                  <a:lnTo>
                    <a:pt x="339" y="605"/>
                  </a:lnTo>
                  <a:lnTo>
                    <a:pt x="339" y="607"/>
                  </a:lnTo>
                  <a:lnTo>
                    <a:pt x="339" y="609"/>
                  </a:lnTo>
                  <a:lnTo>
                    <a:pt x="339" y="611"/>
                  </a:lnTo>
                  <a:lnTo>
                    <a:pt x="339" y="613"/>
                  </a:lnTo>
                  <a:lnTo>
                    <a:pt x="341" y="614"/>
                  </a:lnTo>
                  <a:lnTo>
                    <a:pt x="341" y="616"/>
                  </a:lnTo>
                  <a:lnTo>
                    <a:pt x="343" y="618"/>
                  </a:lnTo>
                  <a:lnTo>
                    <a:pt x="345" y="620"/>
                  </a:lnTo>
                  <a:lnTo>
                    <a:pt x="345" y="622"/>
                  </a:lnTo>
                  <a:lnTo>
                    <a:pt x="345" y="624"/>
                  </a:lnTo>
                  <a:lnTo>
                    <a:pt x="345" y="626"/>
                  </a:lnTo>
                  <a:lnTo>
                    <a:pt x="345" y="628"/>
                  </a:lnTo>
                  <a:lnTo>
                    <a:pt x="345" y="630"/>
                  </a:lnTo>
                  <a:lnTo>
                    <a:pt x="345" y="632"/>
                  </a:lnTo>
                  <a:lnTo>
                    <a:pt x="345" y="634"/>
                  </a:lnTo>
                  <a:lnTo>
                    <a:pt x="343" y="636"/>
                  </a:lnTo>
                  <a:lnTo>
                    <a:pt x="343" y="638"/>
                  </a:lnTo>
                  <a:lnTo>
                    <a:pt x="341" y="640"/>
                  </a:lnTo>
                  <a:lnTo>
                    <a:pt x="341" y="644"/>
                  </a:lnTo>
                  <a:lnTo>
                    <a:pt x="341" y="646"/>
                  </a:lnTo>
                  <a:lnTo>
                    <a:pt x="343" y="648"/>
                  </a:lnTo>
                  <a:lnTo>
                    <a:pt x="345" y="650"/>
                  </a:lnTo>
                  <a:lnTo>
                    <a:pt x="345" y="652"/>
                  </a:lnTo>
                  <a:lnTo>
                    <a:pt x="345" y="654"/>
                  </a:lnTo>
                  <a:lnTo>
                    <a:pt x="347" y="656"/>
                  </a:lnTo>
                  <a:lnTo>
                    <a:pt x="349" y="658"/>
                  </a:lnTo>
                  <a:lnTo>
                    <a:pt x="347" y="660"/>
                  </a:lnTo>
                  <a:lnTo>
                    <a:pt x="347" y="664"/>
                  </a:lnTo>
                  <a:lnTo>
                    <a:pt x="347" y="666"/>
                  </a:lnTo>
                  <a:lnTo>
                    <a:pt x="347" y="668"/>
                  </a:lnTo>
                  <a:lnTo>
                    <a:pt x="347" y="670"/>
                  </a:lnTo>
                  <a:lnTo>
                    <a:pt x="347" y="672"/>
                  </a:lnTo>
                  <a:lnTo>
                    <a:pt x="347" y="674"/>
                  </a:lnTo>
                  <a:lnTo>
                    <a:pt x="349" y="674"/>
                  </a:lnTo>
                  <a:lnTo>
                    <a:pt x="351" y="674"/>
                  </a:lnTo>
                  <a:lnTo>
                    <a:pt x="351" y="676"/>
                  </a:lnTo>
                  <a:lnTo>
                    <a:pt x="353" y="676"/>
                  </a:lnTo>
                  <a:lnTo>
                    <a:pt x="355" y="678"/>
                  </a:lnTo>
                  <a:lnTo>
                    <a:pt x="357" y="680"/>
                  </a:lnTo>
                  <a:lnTo>
                    <a:pt x="359" y="680"/>
                  </a:lnTo>
                  <a:lnTo>
                    <a:pt x="359" y="682"/>
                  </a:lnTo>
                  <a:lnTo>
                    <a:pt x="361" y="682"/>
                  </a:lnTo>
                  <a:lnTo>
                    <a:pt x="361" y="683"/>
                  </a:lnTo>
                  <a:lnTo>
                    <a:pt x="363" y="683"/>
                  </a:lnTo>
                  <a:lnTo>
                    <a:pt x="363" y="685"/>
                  </a:lnTo>
                  <a:lnTo>
                    <a:pt x="365" y="685"/>
                  </a:lnTo>
                  <a:lnTo>
                    <a:pt x="365" y="687"/>
                  </a:lnTo>
                  <a:lnTo>
                    <a:pt x="365" y="689"/>
                  </a:lnTo>
                  <a:lnTo>
                    <a:pt x="367" y="689"/>
                  </a:lnTo>
                  <a:lnTo>
                    <a:pt x="369" y="691"/>
                  </a:lnTo>
                  <a:lnTo>
                    <a:pt x="371" y="693"/>
                  </a:lnTo>
                  <a:lnTo>
                    <a:pt x="369" y="693"/>
                  </a:lnTo>
                  <a:lnTo>
                    <a:pt x="371" y="693"/>
                  </a:lnTo>
                  <a:lnTo>
                    <a:pt x="371" y="695"/>
                  </a:lnTo>
                  <a:lnTo>
                    <a:pt x="373" y="695"/>
                  </a:lnTo>
                  <a:lnTo>
                    <a:pt x="375" y="695"/>
                  </a:lnTo>
                  <a:lnTo>
                    <a:pt x="377" y="697"/>
                  </a:lnTo>
                  <a:lnTo>
                    <a:pt x="379" y="697"/>
                  </a:lnTo>
                  <a:lnTo>
                    <a:pt x="379" y="699"/>
                  </a:lnTo>
                  <a:lnTo>
                    <a:pt x="381" y="699"/>
                  </a:lnTo>
                  <a:lnTo>
                    <a:pt x="383" y="699"/>
                  </a:lnTo>
                  <a:lnTo>
                    <a:pt x="385" y="699"/>
                  </a:lnTo>
                  <a:lnTo>
                    <a:pt x="385" y="701"/>
                  </a:lnTo>
                  <a:lnTo>
                    <a:pt x="385" y="703"/>
                  </a:lnTo>
                  <a:lnTo>
                    <a:pt x="387" y="703"/>
                  </a:lnTo>
                  <a:lnTo>
                    <a:pt x="389" y="703"/>
                  </a:lnTo>
                  <a:lnTo>
                    <a:pt x="391" y="703"/>
                  </a:lnTo>
                  <a:lnTo>
                    <a:pt x="393" y="703"/>
                  </a:lnTo>
                  <a:lnTo>
                    <a:pt x="393" y="705"/>
                  </a:lnTo>
                  <a:lnTo>
                    <a:pt x="395" y="705"/>
                  </a:lnTo>
                  <a:lnTo>
                    <a:pt x="397" y="705"/>
                  </a:lnTo>
                  <a:lnTo>
                    <a:pt x="397" y="703"/>
                  </a:lnTo>
                  <a:lnTo>
                    <a:pt x="398" y="703"/>
                  </a:lnTo>
                  <a:lnTo>
                    <a:pt x="400" y="703"/>
                  </a:lnTo>
                  <a:lnTo>
                    <a:pt x="402" y="703"/>
                  </a:lnTo>
                  <a:lnTo>
                    <a:pt x="404" y="703"/>
                  </a:lnTo>
                  <a:lnTo>
                    <a:pt x="404" y="705"/>
                  </a:lnTo>
                  <a:lnTo>
                    <a:pt x="406" y="705"/>
                  </a:lnTo>
                  <a:lnTo>
                    <a:pt x="406" y="707"/>
                  </a:lnTo>
                  <a:lnTo>
                    <a:pt x="408" y="707"/>
                  </a:lnTo>
                  <a:lnTo>
                    <a:pt x="408" y="709"/>
                  </a:lnTo>
                  <a:lnTo>
                    <a:pt x="410" y="709"/>
                  </a:lnTo>
                  <a:lnTo>
                    <a:pt x="412" y="709"/>
                  </a:lnTo>
                  <a:lnTo>
                    <a:pt x="414" y="709"/>
                  </a:lnTo>
                  <a:lnTo>
                    <a:pt x="414" y="711"/>
                  </a:lnTo>
                  <a:lnTo>
                    <a:pt x="416" y="711"/>
                  </a:lnTo>
                  <a:lnTo>
                    <a:pt x="418" y="711"/>
                  </a:lnTo>
                  <a:lnTo>
                    <a:pt x="420" y="711"/>
                  </a:lnTo>
                  <a:lnTo>
                    <a:pt x="420" y="713"/>
                  </a:lnTo>
                  <a:lnTo>
                    <a:pt x="422" y="713"/>
                  </a:lnTo>
                  <a:lnTo>
                    <a:pt x="424" y="713"/>
                  </a:lnTo>
                  <a:lnTo>
                    <a:pt x="426" y="713"/>
                  </a:lnTo>
                  <a:lnTo>
                    <a:pt x="428" y="713"/>
                  </a:lnTo>
                  <a:lnTo>
                    <a:pt x="430" y="713"/>
                  </a:lnTo>
                  <a:lnTo>
                    <a:pt x="430" y="711"/>
                  </a:lnTo>
                  <a:lnTo>
                    <a:pt x="432" y="711"/>
                  </a:lnTo>
                  <a:lnTo>
                    <a:pt x="434" y="711"/>
                  </a:lnTo>
                  <a:lnTo>
                    <a:pt x="436" y="711"/>
                  </a:lnTo>
                  <a:lnTo>
                    <a:pt x="436" y="713"/>
                  </a:lnTo>
                  <a:lnTo>
                    <a:pt x="438" y="713"/>
                  </a:lnTo>
                  <a:lnTo>
                    <a:pt x="438" y="715"/>
                  </a:lnTo>
                  <a:lnTo>
                    <a:pt x="440" y="715"/>
                  </a:lnTo>
                  <a:lnTo>
                    <a:pt x="442" y="717"/>
                  </a:lnTo>
                  <a:lnTo>
                    <a:pt x="444" y="719"/>
                  </a:lnTo>
                  <a:lnTo>
                    <a:pt x="446" y="719"/>
                  </a:lnTo>
                  <a:lnTo>
                    <a:pt x="446" y="721"/>
                  </a:lnTo>
                  <a:lnTo>
                    <a:pt x="448" y="721"/>
                  </a:lnTo>
                  <a:lnTo>
                    <a:pt x="448" y="719"/>
                  </a:lnTo>
                  <a:lnTo>
                    <a:pt x="450" y="719"/>
                  </a:lnTo>
                  <a:lnTo>
                    <a:pt x="450" y="721"/>
                  </a:lnTo>
                  <a:lnTo>
                    <a:pt x="452" y="721"/>
                  </a:lnTo>
                  <a:lnTo>
                    <a:pt x="452" y="723"/>
                  </a:lnTo>
                  <a:lnTo>
                    <a:pt x="454" y="723"/>
                  </a:lnTo>
                  <a:lnTo>
                    <a:pt x="454" y="725"/>
                  </a:lnTo>
                  <a:lnTo>
                    <a:pt x="456" y="725"/>
                  </a:lnTo>
                  <a:lnTo>
                    <a:pt x="458" y="725"/>
                  </a:lnTo>
                  <a:lnTo>
                    <a:pt x="458" y="723"/>
                  </a:lnTo>
                  <a:lnTo>
                    <a:pt x="458" y="725"/>
                  </a:lnTo>
                  <a:lnTo>
                    <a:pt x="460" y="725"/>
                  </a:lnTo>
                  <a:lnTo>
                    <a:pt x="462" y="725"/>
                  </a:lnTo>
                  <a:lnTo>
                    <a:pt x="462" y="723"/>
                  </a:lnTo>
                  <a:lnTo>
                    <a:pt x="464" y="723"/>
                  </a:lnTo>
                  <a:lnTo>
                    <a:pt x="464" y="725"/>
                  </a:lnTo>
                  <a:lnTo>
                    <a:pt x="466" y="725"/>
                  </a:lnTo>
                  <a:lnTo>
                    <a:pt x="467" y="725"/>
                  </a:lnTo>
                  <a:lnTo>
                    <a:pt x="469" y="725"/>
                  </a:lnTo>
                  <a:lnTo>
                    <a:pt x="471" y="725"/>
                  </a:lnTo>
                  <a:lnTo>
                    <a:pt x="471" y="727"/>
                  </a:lnTo>
                  <a:lnTo>
                    <a:pt x="471" y="729"/>
                  </a:lnTo>
                  <a:lnTo>
                    <a:pt x="471" y="731"/>
                  </a:lnTo>
                  <a:lnTo>
                    <a:pt x="471" y="733"/>
                  </a:lnTo>
                  <a:lnTo>
                    <a:pt x="473" y="733"/>
                  </a:lnTo>
                  <a:lnTo>
                    <a:pt x="473" y="735"/>
                  </a:lnTo>
                  <a:lnTo>
                    <a:pt x="473" y="737"/>
                  </a:lnTo>
                  <a:lnTo>
                    <a:pt x="471" y="737"/>
                  </a:lnTo>
                  <a:lnTo>
                    <a:pt x="471" y="739"/>
                  </a:lnTo>
                  <a:lnTo>
                    <a:pt x="473" y="739"/>
                  </a:lnTo>
                  <a:lnTo>
                    <a:pt x="473" y="741"/>
                  </a:lnTo>
                  <a:lnTo>
                    <a:pt x="473" y="743"/>
                  </a:lnTo>
                  <a:lnTo>
                    <a:pt x="471" y="743"/>
                  </a:lnTo>
                  <a:lnTo>
                    <a:pt x="471" y="745"/>
                  </a:lnTo>
                  <a:lnTo>
                    <a:pt x="469" y="745"/>
                  </a:lnTo>
                  <a:lnTo>
                    <a:pt x="469" y="747"/>
                  </a:lnTo>
                  <a:lnTo>
                    <a:pt x="469" y="749"/>
                  </a:lnTo>
                  <a:lnTo>
                    <a:pt x="469" y="750"/>
                  </a:lnTo>
                  <a:lnTo>
                    <a:pt x="467" y="750"/>
                  </a:lnTo>
                  <a:lnTo>
                    <a:pt x="467" y="752"/>
                  </a:lnTo>
                  <a:lnTo>
                    <a:pt x="466" y="754"/>
                  </a:lnTo>
                  <a:lnTo>
                    <a:pt x="466" y="756"/>
                  </a:lnTo>
                  <a:lnTo>
                    <a:pt x="464" y="756"/>
                  </a:lnTo>
                  <a:lnTo>
                    <a:pt x="464" y="758"/>
                  </a:lnTo>
                  <a:lnTo>
                    <a:pt x="466" y="758"/>
                  </a:lnTo>
                  <a:lnTo>
                    <a:pt x="466" y="760"/>
                  </a:lnTo>
                  <a:lnTo>
                    <a:pt x="467" y="760"/>
                  </a:lnTo>
                  <a:lnTo>
                    <a:pt x="467" y="762"/>
                  </a:lnTo>
                  <a:lnTo>
                    <a:pt x="469" y="762"/>
                  </a:lnTo>
                  <a:lnTo>
                    <a:pt x="469" y="764"/>
                  </a:lnTo>
                  <a:lnTo>
                    <a:pt x="469" y="766"/>
                  </a:lnTo>
                  <a:lnTo>
                    <a:pt x="467" y="766"/>
                  </a:lnTo>
                  <a:lnTo>
                    <a:pt x="467" y="768"/>
                  </a:lnTo>
                  <a:lnTo>
                    <a:pt x="467" y="770"/>
                  </a:lnTo>
                  <a:lnTo>
                    <a:pt x="466" y="770"/>
                  </a:lnTo>
                  <a:lnTo>
                    <a:pt x="466" y="772"/>
                  </a:lnTo>
                  <a:lnTo>
                    <a:pt x="464" y="772"/>
                  </a:lnTo>
                  <a:lnTo>
                    <a:pt x="464" y="774"/>
                  </a:lnTo>
                  <a:lnTo>
                    <a:pt x="464" y="776"/>
                  </a:lnTo>
                  <a:lnTo>
                    <a:pt x="464" y="778"/>
                  </a:lnTo>
                  <a:lnTo>
                    <a:pt x="462" y="778"/>
                  </a:lnTo>
                  <a:lnTo>
                    <a:pt x="462" y="780"/>
                  </a:lnTo>
                  <a:lnTo>
                    <a:pt x="462" y="782"/>
                  </a:lnTo>
                  <a:lnTo>
                    <a:pt x="464" y="782"/>
                  </a:lnTo>
                  <a:lnTo>
                    <a:pt x="462" y="782"/>
                  </a:lnTo>
                  <a:lnTo>
                    <a:pt x="462" y="784"/>
                  </a:lnTo>
                  <a:lnTo>
                    <a:pt x="462" y="786"/>
                  </a:lnTo>
                  <a:lnTo>
                    <a:pt x="460" y="786"/>
                  </a:lnTo>
                  <a:lnTo>
                    <a:pt x="460" y="788"/>
                  </a:lnTo>
                  <a:lnTo>
                    <a:pt x="460" y="790"/>
                  </a:lnTo>
                  <a:lnTo>
                    <a:pt x="462" y="790"/>
                  </a:lnTo>
                  <a:lnTo>
                    <a:pt x="462" y="792"/>
                  </a:lnTo>
                  <a:lnTo>
                    <a:pt x="460" y="792"/>
                  </a:lnTo>
                  <a:lnTo>
                    <a:pt x="460" y="794"/>
                  </a:lnTo>
                  <a:lnTo>
                    <a:pt x="460" y="796"/>
                  </a:lnTo>
                  <a:lnTo>
                    <a:pt x="458" y="796"/>
                  </a:lnTo>
                  <a:lnTo>
                    <a:pt x="458" y="798"/>
                  </a:lnTo>
                  <a:lnTo>
                    <a:pt x="456" y="798"/>
                  </a:lnTo>
                  <a:lnTo>
                    <a:pt x="456" y="800"/>
                  </a:lnTo>
                  <a:lnTo>
                    <a:pt x="454" y="800"/>
                  </a:lnTo>
                  <a:lnTo>
                    <a:pt x="454" y="802"/>
                  </a:lnTo>
                  <a:lnTo>
                    <a:pt x="456" y="802"/>
                  </a:lnTo>
                  <a:lnTo>
                    <a:pt x="456" y="804"/>
                  </a:lnTo>
                  <a:lnTo>
                    <a:pt x="456" y="806"/>
                  </a:lnTo>
                  <a:lnTo>
                    <a:pt x="456" y="808"/>
                  </a:lnTo>
                  <a:lnTo>
                    <a:pt x="456" y="810"/>
                  </a:lnTo>
                  <a:lnTo>
                    <a:pt x="458" y="812"/>
                  </a:lnTo>
                  <a:lnTo>
                    <a:pt x="460" y="814"/>
                  </a:lnTo>
                  <a:lnTo>
                    <a:pt x="460" y="816"/>
                  </a:lnTo>
                  <a:lnTo>
                    <a:pt x="460" y="817"/>
                  </a:lnTo>
                  <a:lnTo>
                    <a:pt x="462" y="817"/>
                  </a:lnTo>
                  <a:lnTo>
                    <a:pt x="462" y="819"/>
                  </a:lnTo>
                  <a:lnTo>
                    <a:pt x="466" y="819"/>
                  </a:lnTo>
                  <a:lnTo>
                    <a:pt x="467" y="821"/>
                  </a:lnTo>
                  <a:lnTo>
                    <a:pt x="469" y="821"/>
                  </a:lnTo>
                  <a:lnTo>
                    <a:pt x="471" y="821"/>
                  </a:lnTo>
                  <a:lnTo>
                    <a:pt x="471" y="823"/>
                  </a:lnTo>
                  <a:lnTo>
                    <a:pt x="473" y="823"/>
                  </a:lnTo>
                  <a:lnTo>
                    <a:pt x="475" y="823"/>
                  </a:lnTo>
                  <a:lnTo>
                    <a:pt x="477" y="823"/>
                  </a:lnTo>
                  <a:lnTo>
                    <a:pt x="479" y="823"/>
                  </a:lnTo>
                  <a:lnTo>
                    <a:pt x="481" y="825"/>
                  </a:lnTo>
                  <a:lnTo>
                    <a:pt x="483" y="825"/>
                  </a:lnTo>
                  <a:lnTo>
                    <a:pt x="487" y="825"/>
                  </a:lnTo>
                  <a:lnTo>
                    <a:pt x="489" y="827"/>
                  </a:lnTo>
                  <a:lnTo>
                    <a:pt x="491" y="827"/>
                  </a:lnTo>
                  <a:lnTo>
                    <a:pt x="493" y="827"/>
                  </a:lnTo>
                  <a:lnTo>
                    <a:pt x="495" y="827"/>
                  </a:lnTo>
                  <a:lnTo>
                    <a:pt x="495" y="829"/>
                  </a:lnTo>
                  <a:lnTo>
                    <a:pt x="497" y="829"/>
                  </a:lnTo>
                  <a:lnTo>
                    <a:pt x="499" y="829"/>
                  </a:lnTo>
                  <a:lnTo>
                    <a:pt x="501" y="829"/>
                  </a:lnTo>
                  <a:lnTo>
                    <a:pt x="501" y="831"/>
                  </a:lnTo>
                  <a:lnTo>
                    <a:pt x="503" y="831"/>
                  </a:lnTo>
                  <a:lnTo>
                    <a:pt x="505" y="831"/>
                  </a:lnTo>
                  <a:lnTo>
                    <a:pt x="507" y="831"/>
                  </a:lnTo>
                  <a:lnTo>
                    <a:pt x="509" y="829"/>
                  </a:lnTo>
                  <a:lnTo>
                    <a:pt x="509" y="827"/>
                  </a:lnTo>
                  <a:lnTo>
                    <a:pt x="509" y="825"/>
                  </a:lnTo>
                  <a:lnTo>
                    <a:pt x="511" y="825"/>
                  </a:lnTo>
                  <a:lnTo>
                    <a:pt x="511" y="823"/>
                  </a:lnTo>
                  <a:lnTo>
                    <a:pt x="513" y="823"/>
                  </a:lnTo>
                  <a:lnTo>
                    <a:pt x="517" y="821"/>
                  </a:lnTo>
                  <a:lnTo>
                    <a:pt x="519" y="821"/>
                  </a:lnTo>
                  <a:lnTo>
                    <a:pt x="521" y="819"/>
                  </a:lnTo>
                  <a:lnTo>
                    <a:pt x="523" y="819"/>
                  </a:lnTo>
                  <a:lnTo>
                    <a:pt x="525" y="819"/>
                  </a:lnTo>
                  <a:lnTo>
                    <a:pt x="527" y="819"/>
                  </a:lnTo>
                  <a:lnTo>
                    <a:pt x="529" y="819"/>
                  </a:lnTo>
                  <a:lnTo>
                    <a:pt x="531" y="819"/>
                  </a:lnTo>
                  <a:lnTo>
                    <a:pt x="531" y="817"/>
                  </a:lnTo>
                  <a:lnTo>
                    <a:pt x="533" y="817"/>
                  </a:lnTo>
                  <a:lnTo>
                    <a:pt x="535" y="817"/>
                  </a:lnTo>
                  <a:lnTo>
                    <a:pt x="536" y="817"/>
                  </a:lnTo>
                  <a:lnTo>
                    <a:pt x="538" y="817"/>
                  </a:lnTo>
                  <a:lnTo>
                    <a:pt x="538" y="816"/>
                  </a:lnTo>
                  <a:lnTo>
                    <a:pt x="540" y="816"/>
                  </a:lnTo>
                  <a:lnTo>
                    <a:pt x="542" y="814"/>
                  </a:lnTo>
                  <a:lnTo>
                    <a:pt x="544" y="814"/>
                  </a:lnTo>
                  <a:lnTo>
                    <a:pt x="546" y="812"/>
                  </a:lnTo>
                  <a:lnTo>
                    <a:pt x="548" y="812"/>
                  </a:lnTo>
                  <a:lnTo>
                    <a:pt x="550" y="812"/>
                  </a:lnTo>
                  <a:lnTo>
                    <a:pt x="552" y="812"/>
                  </a:lnTo>
                  <a:lnTo>
                    <a:pt x="554" y="812"/>
                  </a:lnTo>
                  <a:lnTo>
                    <a:pt x="554" y="810"/>
                  </a:lnTo>
                  <a:lnTo>
                    <a:pt x="556" y="810"/>
                  </a:lnTo>
                  <a:lnTo>
                    <a:pt x="558" y="810"/>
                  </a:lnTo>
                  <a:lnTo>
                    <a:pt x="560" y="810"/>
                  </a:lnTo>
                  <a:lnTo>
                    <a:pt x="562" y="808"/>
                  </a:lnTo>
                  <a:lnTo>
                    <a:pt x="564" y="806"/>
                  </a:lnTo>
                  <a:lnTo>
                    <a:pt x="566" y="804"/>
                  </a:lnTo>
                  <a:lnTo>
                    <a:pt x="568" y="804"/>
                  </a:lnTo>
                  <a:lnTo>
                    <a:pt x="570" y="804"/>
                  </a:lnTo>
                  <a:lnTo>
                    <a:pt x="574" y="804"/>
                  </a:lnTo>
                  <a:lnTo>
                    <a:pt x="576" y="804"/>
                  </a:lnTo>
                  <a:lnTo>
                    <a:pt x="580" y="804"/>
                  </a:lnTo>
                  <a:lnTo>
                    <a:pt x="582" y="804"/>
                  </a:lnTo>
                  <a:lnTo>
                    <a:pt x="584" y="804"/>
                  </a:lnTo>
                  <a:lnTo>
                    <a:pt x="586" y="804"/>
                  </a:lnTo>
                  <a:lnTo>
                    <a:pt x="588" y="804"/>
                  </a:lnTo>
                  <a:lnTo>
                    <a:pt x="590" y="804"/>
                  </a:lnTo>
                  <a:lnTo>
                    <a:pt x="592" y="806"/>
                  </a:lnTo>
                  <a:lnTo>
                    <a:pt x="594" y="806"/>
                  </a:lnTo>
                  <a:lnTo>
                    <a:pt x="596" y="808"/>
                  </a:lnTo>
                  <a:lnTo>
                    <a:pt x="598" y="808"/>
                  </a:lnTo>
                  <a:lnTo>
                    <a:pt x="598" y="810"/>
                  </a:lnTo>
                  <a:lnTo>
                    <a:pt x="600" y="810"/>
                  </a:lnTo>
                  <a:lnTo>
                    <a:pt x="602" y="812"/>
                  </a:lnTo>
                  <a:lnTo>
                    <a:pt x="604" y="812"/>
                  </a:lnTo>
                  <a:lnTo>
                    <a:pt x="604" y="814"/>
                  </a:lnTo>
                  <a:lnTo>
                    <a:pt x="605" y="814"/>
                  </a:lnTo>
                  <a:lnTo>
                    <a:pt x="605" y="816"/>
                  </a:lnTo>
                  <a:lnTo>
                    <a:pt x="607" y="816"/>
                  </a:lnTo>
                  <a:lnTo>
                    <a:pt x="609" y="816"/>
                  </a:lnTo>
                  <a:lnTo>
                    <a:pt x="609" y="817"/>
                  </a:lnTo>
                  <a:lnTo>
                    <a:pt x="611" y="817"/>
                  </a:lnTo>
                  <a:lnTo>
                    <a:pt x="611" y="819"/>
                  </a:lnTo>
                  <a:lnTo>
                    <a:pt x="613" y="819"/>
                  </a:lnTo>
                  <a:lnTo>
                    <a:pt x="613" y="821"/>
                  </a:lnTo>
                  <a:lnTo>
                    <a:pt x="615" y="821"/>
                  </a:lnTo>
                  <a:lnTo>
                    <a:pt x="615" y="823"/>
                  </a:lnTo>
                  <a:lnTo>
                    <a:pt x="617" y="823"/>
                  </a:lnTo>
                  <a:lnTo>
                    <a:pt x="619" y="825"/>
                  </a:lnTo>
                  <a:lnTo>
                    <a:pt x="621" y="825"/>
                  </a:lnTo>
                  <a:lnTo>
                    <a:pt x="623" y="825"/>
                  </a:lnTo>
                  <a:lnTo>
                    <a:pt x="623" y="827"/>
                  </a:lnTo>
                  <a:lnTo>
                    <a:pt x="625" y="827"/>
                  </a:lnTo>
                  <a:lnTo>
                    <a:pt x="627" y="827"/>
                  </a:lnTo>
                  <a:lnTo>
                    <a:pt x="627" y="829"/>
                  </a:lnTo>
                  <a:lnTo>
                    <a:pt x="629" y="829"/>
                  </a:lnTo>
                  <a:lnTo>
                    <a:pt x="631" y="829"/>
                  </a:lnTo>
                  <a:lnTo>
                    <a:pt x="633" y="831"/>
                  </a:lnTo>
                  <a:lnTo>
                    <a:pt x="635" y="833"/>
                  </a:lnTo>
                  <a:lnTo>
                    <a:pt x="637" y="835"/>
                  </a:lnTo>
                  <a:lnTo>
                    <a:pt x="639" y="835"/>
                  </a:lnTo>
                  <a:lnTo>
                    <a:pt x="639" y="837"/>
                  </a:lnTo>
                  <a:lnTo>
                    <a:pt x="641" y="837"/>
                  </a:lnTo>
                  <a:lnTo>
                    <a:pt x="641" y="839"/>
                  </a:lnTo>
                  <a:lnTo>
                    <a:pt x="643" y="841"/>
                  </a:lnTo>
                  <a:lnTo>
                    <a:pt x="645" y="841"/>
                  </a:lnTo>
                  <a:lnTo>
                    <a:pt x="647" y="843"/>
                  </a:lnTo>
                  <a:lnTo>
                    <a:pt x="647" y="845"/>
                  </a:lnTo>
                  <a:lnTo>
                    <a:pt x="649" y="845"/>
                  </a:lnTo>
                  <a:lnTo>
                    <a:pt x="649" y="847"/>
                  </a:lnTo>
                  <a:lnTo>
                    <a:pt x="651" y="847"/>
                  </a:lnTo>
                  <a:lnTo>
                    <a:pt x="651" y="849"/>
                  </a:lnTo>
                  <a:lnTo>
                    <a:pt x="651" y="851"/>
                  </a:lnTo>
                  <a:lnTo>
                    <a:pt x="653" y="853"/>
                  </a:lnTo>
                  <a:lnTo>
                    <a:pt x="653" y="855"/>
                  </a:lnTo>
                  <a:lnTo>
                    <a:pt x="655" y="857"/>
                  </a:lnTo>
                  <a:lnTo>
                    <a:pt x="655" y="859"/>
                  </a:lnTo>
                  <a:lnTo>
                    <a:pt x="655" y="861"/>
                  </a:lnTo>
                  <a:lnTo>
                    <a:pt x="657" y="861"/>
                  </a:lnTo>
                  <a:lnTo>
                    <a:pt x="659" y="863"/>
                  </a:lnTo>
                  <a:lnTo>
                    <a:pt x="659" y="865"/>
                  </a:lnTo>
                  <a:lnTo>
                    <a:pt x="661" y="867"/>
                  </a:lnTo>
                  <a:lnTo>
                    <a:pt x="663" y="869"/>
                  </a:lnTo>
                  <a:lnTo>
                    <a:pt x="663" y="871"/>
                  </a:lnTo>
                  <a:lnTo>
                    <a:pt x="663" y="873"/>
                  </a:lnTo>
                  <a:lnTo>
                    <a:pt x="663" y="875"/>
                  </a:lnTo>
                  <a:lnTo>
                    <a:pt x="663" y="877"/>
                  </a:lnTo>
                  <a:lnTo>
                    <a:pt x="665" y="877"/>
                  </a:lnTo>
                  <a:lnTo>
                    <a:pt x="665" y="879"/>
                  </a:lnTo>
                  <a:lnTo>
                    <a:pt x="667" y="881"/>
                  </a:lnTo>
                  <a:lnTo>
                    <a:pt x="669" y="883"/>
                  </a:lnTo>
                  <a:lnTo>
                    <a:pt x="669" y="884"/>
                  </a:lnTo>
                  <a:lnTo>
                    <a:pt x="671" y="884"/>
                  </a:lnTo>
                  <a:lnTo>
                    <a:pt x="671" y="886"/>
                  </a:lnTo>
                  <a:lnTo>
                    <a:pt x="673" y="886"/>
                  </a:lnTo>
                  <a:lnTo>
                    <a:pt x="673" y="888"/>
                  </a:lnTo>
                  <a:lnTo>
                    <a:pt x="673" y="890"/>
                  </a:lnTo>
                  <a:lnTo>
                    <a:pt x="674" y="892"/>
                  </a:lnTo>
                  <a:lnTo>
                    <a:pt x="674" y="894"/>
                  </a:lnTo>
                  <a:lnTo>
                    <a:pt x="676" y="896"/>
                  </a:lnTo>
                  <a:lnTo>
                    <a:pt x="674" y="898"/>
                  </a:lnTo>
                  <a:lnTo>
                    <a:pt x="674" y="900"/>
                  </a:lnTo>
                  <a:lnTo>
                    <a:pt x="673" y="900"/>
                  </a:lnTo>
                  <a:lnTo>
                    <a:pt x="673" y="902"/>
                  </a:lnTo>
                  <a:lnTo>
                    <a:pt x="673" y="904"/>
                  </a:lnTo>
                  <a:lnTo>
                    <a:pt x="673" y="906"/>
                  </a:lnTo>
                  <a:lnTo>
                    <a:pt x="671" y="908"/>
                  </a:lnTo>
                  <a:lnTo>
                    <a:pt x="671" y="910"/>
                  </a:lnTo>
                  <a:lnTo>
                    <a:pt x="669" y="910"/>
                  </a:lnTo>
                  <a:lnTo>
                    <a:pt x="671" y="912"/>
                  </a:lnTo>
                  <a:lnTo>
                    <a:pt x="669" y="914"/>
                  </a:lnTo>
                  <a:lnTo>
                    <a:pt x="669" y="916"/>
                  </a:lnTo>
                  <a:lnTo>
                    <a:pt x="667" y="918"/>
                  </a:lnTo>
                  <a:lnTo>
                    <a:pt x="667" y="920"/>
                  </a:lnTo>
                  <a:lnTo>
                    <a:pt x="669" y="920"/>
                  </a:lnTo>
                  <a:lnTo>
                    <a:pt x="669" y="922"/>
                  </a:lnTo>
                  <a:lnTo>
                    <a:pt x="671" y="922"/>
                  </a:lnTo>
                  <a:lnTo>
                    <a:pt x="671" y="924"/>
                  </a:lnTo>
                  <a:lnTo>
                    <a:pt x="673" y="926"/>
                  </a:lnTo>
                  <a:lnTo>
                    <a:pt x="673" y="928"/>
                  </a:lnTo>
                  <a:lnTo>
                    <a:pt x="674" y="928"/>
                  </a:lnTo>
                  <a:lnTo>
                    <a:pt x="674" y="930"/>
                  </a:lnTo>
                  <a:lnTo>
                    <a:pt x="676" y="930"/>
                  </a:lnTo>
                  <a:lnTo>
                    <a:pt x="676" y="932"/>
                  </a:lnTo>
                  <a:lnTo>
                    <a:pt x="678" y="934"/>
                  </a:lnTo>
                  <a:lnTo>
                    <a:pt x="680" y="934"/>
                  </a:lnTo>
                  <a:lnTo>
                    <a:pt x="680" y="936"/>
                  </a:lnTo>
                  <a:lnTo>
                    <a:pt x="682" y="938"/>
                  </a:lnTo>
                  <a:lnTo>
                    <a:pt x="682" y="940"/>
                  </a:lnTo>
                  <a:lnTo>
                    <a:pt x="684" y="942"/>
                  </a:lnTo>
                  <a:lnTo>
                    <a:pt x="686" y="942"/>
                  </a:lnTo>
                  <a:lnTo>
                    <a:pt x="684" y="944"/>
                  </a:lnTo>
                  <a:lnTo>
                    <a:pt x="682" y="946"/>
                  </a:lnTo>
                  <a:lnTo>
                    <a:pt x="680" y="948"/>
                  </a:lnTo>
                  <a:lnTo>
                    <a:pt x="680" y="950"/>
                  </a:lnTo>
                  <a:lnTo>
                    <a:pt x="678" y="950"/>
                  </a:lnTo>
                  <a:lnTo>
                    <a:pt x="678" y="951"/>
                  </a:lnTo>
                  <a:lnTo>
                    <a:pt x="676" y="951"/>
                  </a:lnTo>
                  <a:lnTo>
                    <a:pt x="676" y="953"/>
                  </a:lnTo>
                  <a:lnTo>
                    <a:pt x="674" y="953"/>
                  </a:lnTo>
                  <a:lnTo>
                    <a:pt x="674" y="955"/>
                  </a:lnTo>
                  <a:lnTo>
                    <a:pt x="674" y="957"/>
                  </a:lnTo>
                  <a:lnTo>
                    <a:pt x="673" y="957"/>
                  </a:lnTo>
                  <a:lnTo>
                    <a:pt x="673" y="959"/>
                  </a:lnTo>
                  <a:lnTo>
                    <a:pt x="671" y="959"/>
                  </a:lnTo>
                  <a:lnTo>
                    <a:pt x="671" y="961"/>
                  </a:lnTo>
                  <a:lnTo>
                    <a:pt x="671" y="963"/>
                  </a:lnTo>
                  <a:lnTo>
                    <a:pt x="669" y="965"/>
                  </a:lnTo>
                  <a:lnTo>
                    <a:pt x="669" y="967"/>
                  </a:lnTo>
                  <a:lnTo>
                    <a:pt x="667" y="969"/>
                  </a:lnTo>
                  <a:lnTo>
                    <a:pt x="667" y="971"/>
                  </a:lnTo>
                  <a:lnTo>
                    <a:pt x="665" y="971"/>
                  </a:lnTo>
                  <a:lnTo>
                    <a:pt x="665" y="973"/>
                  </a:lnTo>
                  <a:lnTo>
                    <a:pt x="665" y="975"/>
                  </a:lnTo>
                  <a:lnTo>
                    <a:pt x="665" y="977"/>
                  </a:lnTo>
                  <a:lnTo>
                    <a:pt x="663" y="977"/>
                  </a:lnTo>
                  <a:lnTo>
                    <a:pt x="663" y="979"/>
                  </a:lnTo>
                  <a:lnTo>
                    <a:pt x="663" y="981"/>
                  </a:lnTo>
                  <a:lnTo>
                    <a:pt x="661" y="983"/>
                  </a:lnTo>
                  <a:lnTo>
                    <a:pt x="659" y="985"/>
                  </a:lnTo>
                  <a:lnTo>
                    <a:pt x="659" y="987"/>
                  </a:lnTo>
                  <a:lnTo>
                    <a:pt x="657" y="989"/>
                  </a:lnTo>
                  <a:lnTo>
                    <a:pt x="657" y="991"/>
                  </a:lnTo>
                  <a:lnTo>
                    <a:pt x="657" y="993"/>
                  </a:lnTo>
                  <a:lnTo>
                    <a:pt x="655" y="993"/>
                  </a:lnTo>
                  <a:lnTo>
                    <a:pt x="655" y="995"/>
                  </a:lnTo>
                  <a:lnTo>
                    <a:pt x="655" y="997"/>
                  </a:lnTo>
                  <a:lnTo>
                    <a:pt x="653" y="997"/>
                  </a:lnTo>
                  <a:lnTo>
                    <a:pt x="653" y="999"/>
                  </a:lnTo>
                  <a:lnTo>
                    <a:pt x="651" y="999"/>
                  </a:lnTo>
                  <a:lnTo>
                    <a:pt x="651" y="1001"/>
                  </a:lnTo>
                  <a:lnTo>
                    <a:pt x="651" y="1003"/>
                  </a:lnTo>
                  <a:lnTo>
                    <a:pt x="651" y="1005"/>
                  </a:lnTo>
                  <a:lnTo>
                    <a:pt x="649" y="1007"/>
                  </a:lnTo>
                  <a:lnTo>
                    <a:pt x="649" y="1009"/>
                  </a:lnTo>
                  <a:lnTo>
                    <a:pt x="647" y="1009"/>
                  </a:lnTo>
                  <a:lnTo>
                    <a:pt x="647" y="1011"/>
                  </a:lnTo>
                  <a:lnTo>
                    <a:pt x="647" y="1013"/>
                  </a:lnTo>
                  <a:lnTo>
                    <a:pt x="645" y="1013"/>
                  </a:lnTo>
                  <a:lnTo>
                    <a:pt x="645" y="1015"/>
                  </a:lnTo>
                  <a:lnTo>
                    <a:pt x="643" y="1015"/>
                  </a:lnTo>
                  <a:lnTo>
                    <a:pt x="643" y="1017"/>
                  </a:lnTo>
                  <a:lnTo>
                    <a:pt x="641" y="1017"/>
                  </a:lnTo>
                  <a:lnTo>
                    <a:pt x="641" y="1018"/>
                  </a:lnTo>
                  <a:lnTo>
                    <a:pt x="639" y="1018"/>
                  </a:lnTo>
                  <a:lnTo>
                    <a:pt x="637" y="1022"/>
                  </a:lnTo>
                  <a:lnTo>
                    <a:pt x="637" y="1024"/>
                  </a:lnTo>
                  <a:lnTo>
                    <a:pt x="635" y="1026"/>
                  </a:lnTo>
                  <a:lnTo>
                    <a:pt x="633" y="1028"/>
                  </a:lnTo>
                  <a:lnTo>
                    <a:pt x="633" y="1030"/>
                  </a:lnTo>
                  <a:lnTo>
                    <a:pt x="633" y="1032"/>
                  </a:lnTo>
                  <a:lnTo>
                    <a:pt x="631" y="1034"/>
                  </a:lnTo>
                  <a:lnTo>
                    <a:pt x="629" y="1036"/>
                  </a:lnTo>
                  <a:lnTo>
                    <a:pt x="629" y="1038"/>
                  </a:lnTo>
                  <a:lnTo>
                    <a:pt x="627" y="1040"/>
                  </a:lnTo>
                  <a:lnTo>
                    <a:pt x="625" y="1042"/>
                  </a:lnTo>
                  <a:lnTo>
                    <a:pt x="623" y="1042"/>
                  </a:lnTo>
                  <a:lnTo>
                    <a:pt x="623" y="1044"/>
                  </a:lnTo>
                  <a:lnTo>
                    <a:pt x="621" y="1044"/>
                  </a:lnTo>
                  <a:lnTo>
                    <a:pt x="621" y="1046"/>
                  </a:lnTo>
                  <a:lnTo>
                    <a:pt x="619" y="1048"/>
                  </a:lnTo>
                  <a:lnTo>
                    <a:pt x="617" y="1050"/>
                  </a:lnTo>
                  <a:lnTo>
                    <a:pt x="617" y="1052"/>
                  </a:lnTo>
                  <a:lnTo>
                    <a:pt x="615" y="1054"/>
                  </a:lnTo>
                  <a:lnTo>
                    <a:pt x="613" y="1056"/>
                  </a:lnTo>
                  <a:lnTo>
                    <a:pt x="613" y="1058"/>
                  </a:lnTo>
                  <a:lnTo>
                    <a:pt x="611" y="1060"/>
                  </a:lnTo>
                  <a:lnTo>
                    <a:pt x="611" y="1062"/>
                  </a:lnTo>
                  <a:lnTo>
                    <a:pt x="609" y="1064"/>
                  </a:lnTo>
                  <a:lnTo>
                    <a:pt x="609" y="1066"/>
                  </a:lnTo>
                  <a:lnTo>
                    <a:pt x="607" y="1066"/>
                  </a:lnTo>
                  <a:lnTo>
                    <a:pt x="607" y="1068"/>
                  </a:lnTo>
                  <a:lnTo>
                    <a:pt x="605" y="1070"/>
                  </a:lnTo>
                  <a:lnTo>
                    <a:pt x="605" y="1074"/>
                  </a:lnTo>
                  <a:lnTo>
                    <a:pt x="605" y="1076"/>
                  </a:lnTo>
                  <a:lnTo>
                    <a:pt x="604" y="1078"/>
                  </a:lnTo>
                  <a:lnTo>
                    <a:pt x="604" y="1080"/>
                  </a:lnTo>
                  <a:lnTo>
                    <a:pt x="604" y="1082"/>
                  </a:lnTo>
                  <a:lnTo>
                    <a:pt x="602" y="1085"/>
                  </a:lnTo>
                  <a:lnTo>
                    <a:pt x="602" y="1087"/>
                  </a:lnTo>
                  <a:lnTo>
                    <a:pt x="602" y="1089"/>
                  </a:lnTo>
                  <a:lnTo>
                    <a:pt x="600" y="1091"/>
                  </a:lnTo>
                  <a:lnTo>
                    <a:pt x="600" y="1093"/>
                  </a:lnTo>
                  <a:lnTo>
                    <a:pt x="598" y="1095"/>
                  </a:lnTo>
                  <a:lnTo>
                    <a:pt x="596" y="1097"/>
                  </a:lnTo>
                  <a:lnTo>
                    <a:pt x="594" y="1099"/>
                  </a:lnTo>
                  <a:lnTo>
                    <a:pt x="592" y="1099"/>
                  </a:lnTo>
                  <a:lnTo>
                    <a:pt x="592" y="1101"/>
                  </a:lnTo>
                  <a:lnTo>
                    <a:pt x="590" y="1101"/>
                  </a:lnTo>
                  <a:lnTo>
                    <a:pt x="590" y="1103"/>
                  </a:lnTo>
                  <a:lnTo>
                    <a:pt x="588" y="1103"/>
                  </a:lnTo>
                  <a:lnTo>
                    <a:pt x="586" y="1105"/>
                  </a:lnTo>
                  <a:lnTo>
                    <a:pt x="584" y="1107"/>
                  </a:lnTo>
                  <a:lnTo>
                    <a:pt x="582" y="1107"/>
                  </a:lnTo>
                  <a:lnTo>
                    <a:pt x="580" y="1109"/>
                  </a:lnTo>
                  <a:lnTo>
                    <a:pt x="580" y="1111"/>
                  </a:lnTo>
                  <a:lnTo>
                    <a:pt x="578" y="1111"/>
                  </a:lnTo>
                  <a:lnTo>
                    <a:pt x="576" y="1113"/>
                  </a:lnTo>
                  <a:lnTo>
                    <a:pt x="574" y="1115"/>
                  </a:lnTo>
                  <a:lnTo>
                    <a:pt x="572" y="1115"/>
                  </a:lnTo>
                  <a:lnTo>
                    <a:pt x="572" y="1117"/>
                  </a:lnTo>
                  <a:lnTo>
                    <a:pt x="570" y="1117"/>
                  </a:lnTo>
                  <a:lnTo>
                    <a:pt x="572" y="1117"/>
                  </a:lnTo>
                  <a:lnTo>
                    <a:pt x="572" y="1119"/>
                  </a:lnTo>
                  <a:lnTo>
                    <a:pt x="574" y="1121"/>
                  </a:lnTo>
                  <a:lnTo>
                    <a:pt x="574" y="1123"/>
                  </a:lnTo>
                  <a:lnTo>
                    <a:pt x="576" y="1123"/>
                  </a:lnTo>
                  <a:lnTo>
                    <a:pt x="576" y="1125"/>
                  </a:lnTo>
                  <a:lnTo>
                    <a:pt x="578" y="1125"/>
                  </a:lnTo>
                  <a:lnTo>
                    <a:pt x="578" y="1123"/>
                  </a:lnTo>
                  <a:lnTo>
                    <a:pt x="578" y="1125"/>
                  </a:lnTo>
                  <a:lnTo>
                    <a:pt x="580" y="1125"/>
                  </a:lnTo>
                  <a:lnTo>
                    <a:pt x="580" y="1127"/>
                  </a:lnTo>
                  <a:lnTo>
                    <a:pt x="582" y="1127"/>
                  </a:lnTo>
                  <a:lnTo>
                    <a:pt x="582" y="1129"/>
                  </a:lnTo>
                  <a:lnTo>
                    <a:pt x="584" y="1131"/>
                  </a:lnTo>
                  <a:lnTo>
                    <a:pt x="584" y="1133"/>
                  </a:lnTo>
                  <a:lnTo>
                    <a:pt x="584" y="1135"/>
                  </a:lnTo>
                  <a:lnTo>
                    <a:pt x="586" y="1137"/>
                  </a:lnTo>
                  <a:lnTo>
                    <a:pt x="586" y="1139"/>
                  </a:lnTo>
                  <a:lnTo>
                    <a:pt x="586" y="1141"/>
                  </a:lnTo>
                  <a:lnTo>
                    <a:pt x="586" y="1143"/>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4" name="Freeform 13">
              <a:extLst>
                <a:ext uri="{FF2B5EF4-FFF2-40B4-BE49-F238E27FC236}">
                  <a16:creationId xmlns:a16="http://schemas.microsoft.com/office/drawing/2014/main" xmlns="" id="{00000000-0008-0000-0900-000012000000}"/>
                </a:ext>
              </a:extLst>
            </xdr:cNvPr>
            <xdr:cNvSpPr>
              <a:spLocks/>
            </xdr:cNvSpPr>
          </xdr:nvSpPr>
          <xdr:spPr bwMode="auto">
            <a:xfrm>
              <a:off x="5405438" y="2201863"/>
              <a:ext cx="1098550" cy="601663"/>
            </a:xfrm>
            <a:custGeom>
              <a:avLst/>
              <a:gdLst>
                <a:gd name="T0" fmla="*/ 690 w 692"/>
                <a:gd name="T1" fmla="*/ 191 h 379"/>
                <a:gd name="T2" fmla="*/ 680 w 692"/>
                <a:gd name="T3" fmla="*/ 209 h 379"/>
                <a:gd name="T4" fmla="*/ 658 w 692"/>
                <a:gd name="T5" fmla="*/ 219 h 379"/>
                <a:gd name="T6" fmla="*/ 640 w 692"/>
                <a:gd name="T7" fmla="*/ 245 h 379"/>
                <a:gd name="T8" fmla="*/ 621 w 692"/>
                <a:gd name="T9" fmla="*/ 280 h 379"/>
                <a:gd name="T10" fmla="*/ 577 w 692"/>
                <a:gd name="T11" fmla="*/ 290 h 379"/>
                <a:gd name="T12" fmla="*/ 544 w 692"/>
                <a:gd name="T13" fmla="*/ 335 h 379"/>
                <a:gd name="T14" fmla="*/ 520 w 692"/>
                <a:gd name="T15" fmla="*/ 347 h 379"/>
                <a:gd name="T16" fmla="*/ 506 w 692"/>
                <a:gd name="T17" fmla="*/ 357 h 379"/>
                <a:gd name="T18" fmla="*/ 496 w 692"/>
                <a:gd name="T19" fmla="*/ 379 h 379"/>
                <a:gd name="T20" fmla="*/ 481 w 692"/>
                <a:gd name="T21" fmla="*/ 361 h 379"/>
                <a:gd name="T22" fmla="*/ 467 w 692"/>
                <a:gd name="T23" fmla="*/ 351 h 379"/>
                <a:gd name="T24" fmla="*/ 465 w 692"/>
                <a:gd name="T25" fmla="*/ 337 h 379"/>
                <a:gd name="T26" fmla="*/ 467 w 692"/>
                <a:gd name="T27" fmla="*/ 321 h 379"/>
                <a:gd name="T28" fmla="*/ 479 w 692"/>
                <a:gd name="T29" fmla="*/ 306 h 379"/>
                <a:gd name="T30" fmla="*/ 483 w 692"/>
                <a:gd name="T31" fmla="*/ 286 h 379"/>
                <a:gd name="T32" fmla="*/ 481 w 692"/>
                <a:gd name="T33" fmla="*/ 264 h 379"/>
                <a:gd name="T34" fmla="*/ 481 w 692"/>
                <a:gd name="T35" fmla="*/ 258 h 379"/>
                <a:gd name="T36" fmla="*/ 463 w 692"/>
                <a:gd name="T37" fmla="*/ 258 h 379"/>
                <a:gd name="T38" fmla="*/ 447 w 692"/>
                <a:gd name="T39" fmla="*/ 237 h 379"/>
                <a:gd name="T40" fmla="*/ 429 w 692"/>
                <a:gd name="T41" fmla="*/ 250 h 379"/>
                <a:gd name="T42" fmla="*/ 414 w 692"/>
                <a:gd name="T43" fmla="*/ 258 h 379"/>
                <a:gd name="T44" fmla="*/ 396 w 692"/>
                <a:gd name="T45" fmla="*/ 258 h 379"/>
                <a:gd name="T46" fmla="*/ 378 w 692"/>
                <a:gd name="T47" fmla="*/ 254 h 379"/>
                <a:gd name="T48" fmla="*/ 358 w 692"/>
                <a:gd name="T49" fmla="*/ 268 h 379"/>
                <a:gd name="T50" fmla="*/ 358 w 692"/>
                <a:gd name="T51" fmla="*/ 286 h 379"/>
                <a:gd name="T52" fmla="*/ 353 w 692"/>
                <a:gd name="T53" fmla="*/ 298 h 379"/>
                <a:gd name="T54" fmla="*/ 337 w 692"/>
                <a:gd name="T55" fmla="*/ 308 h 379"/>
                <a:gd name="T56" fmla="*/ 321 w 692"/>
                <a:gd name="T57" fmla="*/ 302 h 379"/>
                <a:gd name="T58" fmla="*/ 299 w 692"/>
                <a:gd name="T59" fmla="*/ 304 h 379"/>
                <a:gd name="T60" fmla="*/ 295 w 692"/>
                <a:gd name="T61" fmla="*/ 294 h 379"/>
                <a:gd name="T62" fmla="*/ 274 w 692"/>
                <a:gd name="T63" fmla="*/ 300 h 379"/>
                <a:gd name="T64" fmla="*/ 270 w 692"/>
                <a:gd name="T65" fmla="*/ 276 h 379"/>
                <a:gd name="T66" fmla="*/ 262 w 692"/>
                <a:gd name="T67" fmla="*/ 258 h 379"/>
                <a:gd name="T68" fmla="*/ 244 w 692"/>
                <a:gd name="T69" fmla="*/ 243 h 379"/>
                <a:gd name="T70" fmla="*/ 252 w 692"/>
                <a:gd name="T71" fmla="*/ 233 h 379"/>
                <a:gd name="T72" fmla="*/ 256 w 692"/>
                <a:gd name="T73" fmla="*/ 221 h 379"/>
                <a:gd name="T74" fmla="*/ 242 w 692"/>
                <a:gd name="T75" fmla="*/ 211 h 379"/>
                <a:gd name="T76" fmla="*/ 236 w 692"/>
                <a:gd name="T77" fmla="*/ 195 h 379"/>
                <a:gd name="T78" fmla="*/ 234 w 692"/>
                <a:gd name="T79" fmla="*/ 172 h 379"/>
                <a:gd name="T80" fmla="*/ 230 w 692"/>
                <a:gd name="T81" fmla="*/ 150 h 379"/>
                <a:gd name="T82" fmla="*/ 213 w 692"/>
                <a:gd name="T83" fmla="*/ 134 h 379"/>
                <a:gd name="T84" fmla="*/ 189 w 692"/>
                <a:gd name="T85" fmla="*/ 124 h 379"/>
                <a:gd name="T86" fmla="*/ 195 w 692"/>
                <a:gd name="T87" fmla="*/ 105 h 379"/>
                <a:gd name="T88" fmla="*/ 191 w 692"/>
                <a:gd name="T89" fmla="*/ 83 h 379"/>
                <a:gd name="T90" fmla="*/ 199 w 692"/>
                <a:gd name="T91" fmla="*/ 71 h 379"/>
                <a:gd name="T92" fmla="*/ 191 w 692"/>
                <a:gd name="T93" fmla="*/ 57 h 379"/>
                <a:gd name="T94" fmla="*/ 169 w 692"/>
                <a:gd name="T95" fmla="*/ 47 h 379"/>
                <a:gd name="T96" fmla="*/ 167 w 692"/>
                <a:gd name="T97" fmla="*/ 32 h 379"/>
                <a:gd name="T98" fmla="*/ 144 w 692"/>
                <a:gd name="T99" fmla="*/ 32 h 379"/>
                <a:gd name="T100" fmla="*/ 130 w 692"/>
                <a:gd name="T101" fmla="*/ 28 h 379"/>
                <a:gd name="T102" fmla="*/ 114 w 692"/>
                <a:gd name="T103" fmla="*/ 8 h 379"/>
                <a:gd name="T104" fmla="*/ 96 w 692"/>
                <a:gd name="T105" fmla="*/ 12 h 379"/>
                <a:gd name="T106" fmla="*/ 86 w 692"/>
                <a:gd name="T107" fmla="*/ 26 h 379"/>
                <a:gd name="T108" fmla="*/ 100 w 692"/>
                <a:gd name="T109" fmla="*/ 46 h 379"/>
                <a:gd name="T110" fmla="*/ 92 w 692"/>
                <a:gd name="T111" fmla="*/ 63 h 379"/>
                <a:gd name="T112" fmla="*/ 77 w 692"/>
                <a:gd name="T113" fmla="*/ 75 h 379"/>
                <a:gd name="T114" fmla="*/ 57 w 692"/>
                <a:gd name="T115" fmla="*/ 81 h 379"/>
                <a:gd name="T116" fmla="*/ 23 w 692"/>
                <a:gd name="T117" fmla="*/ 87 h 379"/>
                <a:gd name="T118" fmla="*/ 4 w 692"/>
                <a:gd name="T119" fmla="*/ 111 h 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692" h="379">
                  <a:moveTo>
                    <a:pt x="684" y="172"/>
                  </a:moveTo>
                  <a:lnTo>
                    <a:pt x="684" y="174"/>
                  </a:lnTo>
                  <a:lnTo>
                    <a:pt x="684" y="176"/>
                  </a:lnTo>
                  <a:lnTo>
                    <a:pt x="684" y="178"/>
                  </a:lnTo>
                  <a:lnTo>
                    <a:pt x="684" y="180"/>
                  </a:lnTo>
                  <a:lnTo>
                    <a:pt x="682" y="180"/>
                  </a:lnTo>
                  <a:lnTo>
                    <a:pt x="684" y="182"/>
                  </a:lnTo>
                  <a:lnTo>
                    <a:pt x="686" y="182"/>
                  </a:lnTo>
                  <a:lnTo>
                    <a:pt x="688" y="180"/>
                  </a:lnTo>
                  <a:lnTo>
                    <a:pt x="688" y="182"/>
                  </a:lnTo>
                  <a:lnTo>
                    <a:pt x="690" y="182"/>
                  </a:lnTo>
                  <a:lnTo>
                    <a:pt x="690" y="183"/>
                  </a:lnTo>
                  <a:lnTo>
                    <a:pt x="690" y="185"/>
                  </a:lnTo>
                  <a:lnTo>
                    <a:pt x="692" y="187"/>
                  </a:lnTo>
                  <a:lnTo>
                    <a:pt x="692" y="189"/>
                  </a:lnTo>
                  <a:lnTo>
                    <a:pt x="692" y="191"/>
                  </a:lnTo>
                  <a:lnTo>
                    <a:pt x="690" y="191"/>
                  </a:lnTo>
                  <a:lnTo>
                    <a:pt x="688" y="191"/>
                  </a:lnTo>
                  <a:lnTo>
                    <a:pt x="688" y="193"/>
                  </a:lnTo>
                  <a:lnTo>
                    <a:pt x="688" y="197"/>
                  </a:lnTo>
                  <a:lnTo>
                    <a:pt x="686" y="197"/>
                  </a:lnTo>
                  <a:lnTo>
                    <a:pt x="686" y="199"/>
                  </a:lnTo>
                  <a:lnTo>
                    <a:pt x="684" y="199"/>
                  </a:lnTo>
                  <a:lnTo>
                    <a:pt x="684" y="201"/>
                  </a:lnTo>
                  <a:lnTo>
                    <a:pt x="684" y="203"/>
                  </a:lnTo>
                  <a:lnTo>
                    <a:pt x="684" y="205"/>
                  </a:lnTo>
                  <a:lnTo>
                    <a:pt x="686" y="205"/>
                  </a:lnTo>
                  <a:lnTo>
                    <a:pt x="686" y="207"/>
                  </a:lnTo>
                  <a:lnTo>
                    <a:pt x="684" y="207"/>
                  </a:lnTo>
                  <a:lnTo>
                    <a:pt x="684" y="209"/>
                  </a:lnTo>
                  <a:lnTo>
                    <a:pt x="682" y="211"/>
                  </a:lnTo>
                  <a:lnTo>
                    <a:pt x="680" y="211"/>
                  </a:lnTo>
                  <a:lnTo>
                    <a:pt x="678" y="211"/>
                  </a:lnTo>
                  <a:lnTo>
                    <a:pt x="680" y="209"/>
                  </a:lnTo>
                  <a:lnTo>
                    <a:pt x="678" y="209"/>
                  </a:lnTo>
                  <a:lnTo>
                    <a:pt x="678" y="207"/>
                  </a:lnTo>
                  <a:lnTo>
                    <a:pt x="678" y="209"/>
                  </a:lnTo>
                  <a:lnTo>
                    <a:pt x="676" y="209"/>
                  </a:lnTo>
                  <a:lnTo>
                    <a:pt x="676" y="211"/>
                  </a:lnTo>
                  <a:lnTo>
                    <a:pt x="676" y="213"/>
                  </a:lnTo>
                  <a:lnTo>
                    <a:pt x="674" y="213"/>
                  </a:lnTo>
                  <a:lnTo>
                    <a:pt x="672" y="215"/>
                  </a:lnTo>
                  <a:lnTo>
                    <a:pt x="670" y="215"/>
                  </a:lnTo>
                  <a:lnTo>
                    <a:pt x="670" y="217"/>
                  </a:lnTo>
                  <a:lnTo>
                    <a:pt x="668" y="217"/>
                  </a:lnTo>
                  <a:lnTo>
                    <a:pt x="668" y="219"/>
                  </a:lnTo>
                  <a:lnTo>
                    <a:pt x="666" y="219"/>
                  </a:lnTo>
                  <a:lnTo>
                    <a:pt x="664" y="219"/>
                  </a:lnTo>
                  <a:lnTo>
                    <a:pt x="662" y="219"/>
                  </a:lnTo>
                  <a:lnTo>
                    <a:pt x="660" y="219"/>
                  </a:lnTo>
                  <a:lnTo>
                    <a:pt x="658" y="219"/>
                  </a:lnTo>
                  <a:lnTo>
                    <a:pt x="658" y="221"/>
                  </a:lnTo>
                  <a:lnTo>
                    <a:pt x="656" y="221"/>
                  </a:lnTo>
                  <a:lnTo>
                    <a:pt x="656" y="223"/>
                  </a:lnTo>
                  <a:lnTo>
                    <a:pt x="654" y="225"/>
                  </a:lnTo>
                  <a:lnTo>
                    <a:pt x="652" y="225"/>
                  </a:lnTo>
                  <a:lnTo>
                    <a:pt x="650" y="225"/>
                  </a:lnTo>
                  <a:lnTo>
                    <a:pt x="650" y="227"/>
                  </a:lnTo>
                  <a:lnTo>
                    <a:pt x="648" y="227"/>
                  </a:lnTo>
                  <a:lnTo>
                    <a:pt x="648" y="229"/>
                  </a:lnTo>
                  <a:lnTo>
                    <a:pt x="646" y="231"/>
                  </a:lnTo>
                  <a:lnTo>
                    <a:pt x="646" y="233"/>
                  </a:lnTo>
                  <a:lnTo>
                    <a:pt x="644" y="233"/>
                  </a:lnTo>
                  <a:lnTo>
                    <a:pt x="644" y="235"/>
                  </a:lnTo>
                  <a:lnTo>
                    <a:pt x="642" y="237"/>
                  </a:lnTo>
                  <a:lnTo>
                    <a:pt x="642" y="239"/>
                  </a:lnTo>
                  <a:lnTo>
                    <a:pt x="640" y="243"/>
                  </a:lnTo>
                  <a:lnTo>
                    <a:pt x="640" y="245"/>
                  </a:lnTo>
                  <a:lnTo>
                    <a:pt x="640" y="247"/>
                  </a:lnTo>
                  <a:lnTo>
                    <a:pt x="638" y="249"/>
                  </a:lnTo>
                  <a:lnTo>
                    <a:pt x="636" y="252"/>
                  </a:lnTo>
                  <a:lnTo>
                    <a:pt x="634" y="254"/>
                  </a:lnTo>
                  <a:lnTo>
                    <a:pt x="633" y="256"/>
                  </a:lnTo>
                  <a:lnTo>
                    <a:pt x="633" y="258"/>
                  </a:lnTo>
                  <a:lnTo>
                    <a:pt x="631" y="260"/>
                  </a:lnTo>
                  <a:lnTo>
                    <a:pt x="631" y="262"/>
                  </a:lnTo>
                  <a:lnTo>
                    <a:pt x="631" y="264"/>
                  </a:lnTo>
                  <a:lnTo>
                    <a:pt x="631" y="266"/>
                  </a:lnTo>
                  <a:lnTo>
                    <a:pt x="629" y="270"/>
                  </a:lnTo>
                  <a:lnTo>
                    <a:pt x="629" y="272"/>
                  </a:lnTo>
                  <a:lnTo>
                    <a:pt x="627" y="274"/>
                  </a:lnTo>
                  <a:lnTo>
                    <a:pt x="627" y="276"/>
                  </a:lnTo>
                  <a:lnTo>
                    <a:pt x="625" y="276"/>
                  </a:lnTo>
                  <a:lnTo>
                    <a:pt x="623" y="278"/>
                  </a:lnTo>
                  <a:lnTo>
                    <a:pt x="621" y="280"/>
                  </a:lnTo>
                  <a:lnTo>
                    <a:pt x="619" y="282"/>
                  </a:lnTo>
                  <a:lnTo>
                    <a:pt x="617" y="282"/>
                  </a:lnTo>
                  <a:lnTo>
                    <a:pt x="615" y="282"/>
                  </a:lnTo>
                  <a:lnTo>
                    <a:pt x="613" y="282"/>
                  </a:lnTo>
                  <a:lnTo>
                    <a:pt x="609" y="280"/>
                  </a:lnTo>
                  <a:lnTo>
                    <a:pt x="605" y="280"/>
                  </a:lnTo>
                  <a:lnTo>
                    <a:pt x="603" y="282"/>
                  </a:lnTo>
                  <a:lnTo>
                    <a:pt x="601" y="282"/>
                  </a:lnTo>
                  <a:lnTo>
                    <a:pt x="595" y="282"/>
                  </a:lnTo>
                  <a:lnTo>
                    <a:pt x="591" y="282"/>
                  </a:lnTo>
                  <a:lnTo>
                    <a:pt x="589" y="282"/>
                  </a:lnTo>
                  <a:lnTo>
                    <a:pt x="587" y="282"/>
                  </a:lnTo>
                  <a:lnTo>
                    <a:pt x="585" y="284"/>
                  </a:lnTo>
                  <a:lnTo>
                    <a:pt x="583" y="284"/>
                  </a:lnTo>
                  <a:lnTo>
                    <a:pt x="581" y="286"/>
                  </a:lnTo>
                  <a:lnTo>
                    <a:pt x="579" y="288"/>
                  </a:lnTo>
                  <a:lnTo>
                    <a:pt x="577" y="290"/>
                  </a:lnTo>
                  <a:lnTo>
                    <a:pt x="573" y="294"/>
                  </a:lnTo>
                  <a:lnTo>
                    <a:pt x="567" y="298"/>
                  </a:lnTo>
                  <a:lnTo>
                    <a:pt x="565" y="300"/>
                  </a:lnTo>
                  <a:lnTo>
                    <a:pt x="564" y="302"/>
                  </a:lnTo>
                  <a:lnTo>
                    <a:pt x="562" y="304"/>
                  </a:lnTo>
                  <a:lnTo>
                    <a:pt x="560" y="306"/>
                  </a:lnTo>
                  <a:lnTo>
                    <a:pt x="558" y="308"/>
                  </a:lnTo>
                  <a:lnTo>
                    <a:pt x="554" y="314"/>
                  </a:lnTo>
                  <a:lnTo>
                    <a:pt x="552" y="316"/>
                  </a:lnTo>
                  <a:lnTo>
                    <a:pt x="550" y="317"/>
                  </a:lnTo>
                  <a:lnTo>
                    <a:pt x="550" y="319"/>
                  </a:lnTo>
                  <a:lnTo>
                    <a:pt x="550" y="321"/>
                  </a:lnTo>
                  <a:lnTo>
                    <a:pt x="548" y="325"/>
                  </a:lnTo>
                  <a:lnTo>
                    <a:pt x="546" y="329"/>
                  </a:lnTo>
                  <a:lnTo>
                    <a:pt x="544" y="331"/>
                  </a:lnTo>
                  <a:lnTo>
                    <a:pt x="544" y="333"/>
                  </a:lnTo>
                  <a:lnTo>
                    <a:pt x="544" y="335"/>
                  </a:lnTo>
                  <a:lnTo>
                    <a:pt x="542" y="335"/>
                  </a:lnTo>
                  <a:lnTo>
                    <a:pt x="542" y="337"/>
                  </a:lnTo>
                  <a:lnTo>
                    <a:pt x="540" y="337"/>
                  </a:lnTo>
                  <a:lnTo>
                    <a:pt x="540" y="339"/>
                  </a:lnTo>
                  <a:lnTo>
                    <a:pt x="538" y="339"/>
                  </a:lnTo>
                  <a:lnTo>
                    <a:pt x="536" y="339"/>
                  </a:lnTo>
                  <a:lnTo>
                    <a:pt x="536" y="341"/>
                  </a:lnTo>
                  <a:lnTo>
                    <a:pt x="534" y="341"/>
                  </a:lnTo>
                  <a:lnTo>
                    <a:pt x="532" y="341"/>
                  </a:lnTo>
                  <a:lnTo>
                    <a:pt x="530" y="343"/>
                  </a:lnTo>
                  <a:lnTo>
                    <a:pt x="528" y="343"/>
                  </a:lnTo>
                  <a:lnTo>
                    <a:pt x="526" y="343"/>
                  </a:lnTo>
                  <a:lnTo>
                    <a:pt x="526" y="345"/>
                  </a:lnTo>
                  <a:lnTo>
                    <a:pt x="524" y="345"/>
                  </a:lnTo>
                  <a:lnTo>
                    <a:pt x="522" y="345"/>
                  </a:lnTo>
                  <a:lnTo>
                    <a:pt x="520" y="345"/>
                  </a:lnTo>
                  <a:lnTo>
                    <a:pt x="520" y="347"/>
                  </a:lnTo>
                  <a:lnTo>
                    <a:pt x="518" y="347"/>
                  </a:lnTo>
                  <a:lnTo>
                    <a:pt x="518" y="349"/>
                  </a:lnTo>
                  <a:lnTo>
                    <a:pt x="516" y="349"/>
                  </a:lnTo>
                  <a:lnTo>
                    <a:pt x="516" y="351"/>
                  </a:lnTo>
                  <a:lnTo>
                    <a:pt x="514" y="349"/>
                  </a:lnTo>
                  <a:lnTo>
                    <a:pt x="514" y="351"/>
                  </a:lnTo>
                  <a:lnTo>
                    <a:pt x="512" y="351"/>
                  </a:lnTo>
                  <a:lnTo>
                    <a:pt x="512" y="349"/>
                  </a:lnTo>
                  <a:lnTo>
                    <a:pt x="512" y="351"/>
                  </a:lnTo>
                  <a:lnTo>
                    <a:pt x="512" y="353"/>
                  </a:lnTo>
                  <a:lnTo>
                    <a:pt x="510" y="353"/>
                  </a:lnTo>
                  <a:lnTo>
                    <a:pt x="510" y="351"/>
                  </a:lnTo>
                  <a:lnTo>
                    <a:pt x="510" y="353"/>
                  </a:lnTo>
                  <a:lnTo>
                    <a:pt x="508" y="353"/>
                  </a:lnTo>
                  <a:lnTo>
                    <a:pt x="508" y="355"/>
                  </a:lnTo>
                  <a:lnTo>
                    <a:pt x="506" y="355"/>
                  </a:lnTo>
                  <a:lnTo>
                    <a:pt x="506" y="357"/>
                  </a:lnTo>
                  <a:lnTo>
                    <a:pt x="504" y="357"/>
                  </a:lnTo>
                  <a:lnTo>
                    <a:pt x="504" y="359"/>
                  </a:lnTo>
                  <a:lnTo>
                    <a:pt x="502" y="359"/>
                  </a:lnTo>
                  <a:lnTo>
                    <a:pt x="502" y="361"/>
                  </a:lnTo>
                  <a:lnTo>
                    <a:pt x="504" y="361"/>
                  </a:lnTo>
                  <a:lnTo>
                    <a:pt x="504" y="363"/>
                  </a:lnTo>
                  <a:lnTo>
                    <a:pt x="504" y="365"/>
                  </a:lnTo>
                  <a:lnTo>
                    <a:pt x="504" y="367"/>
                  </a:lnTo>
                  <a:lnTo>
                    <a:pt x="502" y="367"/>
                  </a:lnTo>
                  <a:lnTo>
                    <a:pt x="502" y="369"/>
                  </a:lnTo>
                  <a:lnTo>
                    <a:pt x="500" y="371"/>
                  </a:lnTo>
                  <a:lnTo>
                    <a:pt x="500" y="373"/>
                  </a:lnTo>
                  <a:lnTo>
                    <a:pt x="498" y="373"/>
                  </a:lnTo>
                  <a:lnTo>
                    <a:pt x="498" y="375"/>
                  </a:lnTo>
                  <a:lnTo>
                    <a:pt x="498" y="377"/>
                  </a:lnTo>
                  <a:lnTo>
                    <a:pt x="496" y="377"/>
                  </a:lnTo>
                  <a:lnTo>
                    <a:pt x="496" y="379"/>
                  </a:lnTo>
                  <a:lnTo>
                    <a:pt x="495" y="379"/>
                  </a:lnTo>
                  <a:lnTo>
                    <a:pt x="493" y="379"/>
                  </a:lnTo>
                  <a:lnTo>
                    <a:pt x="493" y="377"/>
                  </a:lnTo>
                  <a:lnTo>
                    <a:pt x="491" y="377"/>
                  </a:lnTo>
                  <a:lnTo>
                    <a:pt x="491" y="375"/>
                  </a:lnTo>
                  <a:lnTo>
                    <a:pt x="489" y="375"/>
                  </a:lnTo>
                  <a:lnTo>
                    <a:pt x="487" y="375"/>
                  </a:lnTo>
                  <a:lnTo>
                    <a:pt x="487" y="373"/>
                  </a:lnTo>
                  <a:lnTo>
                    <a:pt x="485" y="373"/>
                  </a:lnTo>
                  <a:lnTo>
                    <a:pt x="485" y="371"/>
                  </a:lnTo>
                  <a:lnTo>
                    <a:pt x="483" y="371"/>
                  </a:lnTo>
                  <a:lnTo>
                    <a:pt x="483" y="369"/>
                  </a:lnTo>
                  <a:lnTo>
                    <a:pt x="483" y="367"/>
                  </a:lnTo>
                  <a:lnTo>
                    <a:pt x="481" y="367"/>
                  </a:lnTo>
                  <a:lnTo>
                    <a:pt x="481" y="365"/>
                  </a:lnTo>
                  <a:lnTo>
                    <a:pt x="481" y="363"/>
                  </a:lnTo>
                  <a:lnTo>
                    <a:pt x="481" y="361"/>
                  </a:lnTo>
                  <a:lnTo>
                    <a:pt x="479" y="361"/>
                  </a:lnTo>
                  <a:lnTo>
                    <a:pt x="477" y="361"/>
                  </a:lnTo>
                  <a:lnTo>
                    <a:pt x="475" y="361"/>
                  </a:lnTo>
                  <a:lnTo>
                    <a:pt x="475" y="363"/>
                  </a:lnTo>
                  <a:lnTo>
                    <a:pt x="473" y="363"/>
                  </a:lnTo>
                  <a:lnTo>
                    <a:pt x="471" y="363"/>
                  </a:lnTo>
                  <a:lnTo>
                    <a:pt x="471" y="361"/>
                  </a:lnTo>
                  <a:lnTo>
                    <a:pt x="473" y="361"/>
                  </a:lnTo>
                  <a:lnTo>
                    <a:pt x="473" y="359"/>
                  </a:lnTo>
                  <a:lnTo>
                    <a:pt x="473" y="357"/>
                  </a:lnTo>
                  <a:lnTo>
                    <a:pt x="471" y="355"/>
                  </a:lnTo>
                  <a:lnTo>
                    <a:pt x="469" y="355"/>
                  </a:lnTo>
                  <a:lnTo>
                    <a:pt x="469" y="357"/>
                  </a:lnTo>
                  <a:lnTo>
                    <a:pt x="467" y="357"/>
                  </a:lnTo>
                  <a:lnTo>
                    <a:pt x="467" y="355"/>
                  </a:lnTo>
                  <a:lnTo>
                    <a:pt x="467" y="353"/>
                  </a:lnTo>
                  <a:lnTo>
                    <a:pt x="467" y="351"/>
                  </a:lnTo>
                  <a:lnTo>
                    <a:pt x="467" y="349"/>
                  </a:lnTo>
                  <a:lnTo>
                    <a:pt x="467" y="347"/>
                  </a:lnTo>
                  <a:lnTo>
                    <a:pt x="467" y="345"/>
                  </a:lnTo>
                  <a:lnTo>
                    <a:pt x="467" y="343"/>
                  </a:lnTo>
                  <a:lnTo>
                    <a:pt x="469" y="343"/>
                  </a:lnTo>
                  <a:lnTo>
                    <a:pt x="469" y="341"/>
                  </a:lnTo>
                  <a:lnTo>
                    <a:pt x="471" y="341"/>
                  </a:lnTo>
                  <a:lnTo>
                    <a:pt x="473" y="341"/>
                  </a:lnTo>
                  <a:lnTo>
                    <a:pt x="473" y="339"/>
                  </a:lnTo>
                  <a:lnTo>
                    <a:pt x="475" y="339"/>
                  </a:lnTo>
                  <a:lnTo>
                    <a:pt x="473" y="337"/>
                  </a:lnTo>
                  <a:lnTo>
                    <a:pt x="471" y="337"/>
                  </a:lnTo>
                  <a:lnTo>
                    <a:pt x="469" y="337"/>
                  </a:lnTo>
                  <a:lnTo>
                    <a:pt x="469" y="335"/>
                  </a:lnTo>
                  <a:lnTo>
                    <a:pt x="469" y="337"/>
                  </a:lnTo>
                  <a:lnTo>
                    <a:pt x="467" y="337"/>
                  </a:lnTo>
                  <a:lnTo>
                    <a:pt x="465" y="337"/>
                  </a:lnTo>
                  <a:lnTo>
                    <a:pt x="465" y="339"/>
                  </a:lnTo>
                  <a:lnTo>
                    <a:pt x="463" y="339"/>
                  </a:lnTo>
                  <a:lnTo>
                    <a:pt x="463" y="337"/>
                  </a:lnTo>
                  <a:lnTo>
                    <a:pt x="463" y="335"/>
                  </a:lnTo>
                  <a:lnTo>
                    <a:pt x="461" y="335"/>
                  </a:lnTo>
                  <a:lnTo>
                    <a:pt x="461" y="333"/>
                  </a:lnTo>
                  <a:lnTo>
                    <a:pt x="461" y="331"/>
                  </a:lnTo>
                  <a:lnTo>
                    <a:pt x="461" y="329"/>
                  </a:lnTo>
                  <a:lnTo>
                    <a:pt x="463" y="329"/>
                  </a:lnTo>
                  <a:lnTo>
                    <a:pt x="465" y="329"/>
                  </a:lnTo>
                  <a:lnTo>
                    <a:pt x="465" y="327"/>
                  </a:lnTo>
                  <a:lnTo>
                    <a:pt x="467" y="327"/>
                  </a:lnTo>
                  <a:lnTo>
                    <a:pt x="467" y="325"/>
                  </a:lnTo>
                  <a:lnTo>
                    <a:pt x="467" y="323"/>
                  </a:lnTo>
                  <a:lnTo>
                    <a:pt x="469" y="323"/>
                  </a:lnTo>
                  <a:lnTo>
                    <a:pt x="469" y="321"/>
                  </a:lnTo>
                  <a:lnTo>
                    <a:pt x="467" y="321"/>
                  </a:lnTo>
                  <a:lnTo>
                    <a:pt x="467" y="319"/>
                  </a:lnTo>
                  <a:lnTo>
                    <a:pt x="469" y="319"/>
                  </a:lnTo>
                  <a:lnTo>
                    <a:pt x="469" y="317"/>
                  </a:lnTo>
                  <a:lnTo>
                    <a:pt x="471" y="317"/>
                  </a:lnTo>
                  <a:lnTo>
                    <a:pt x="471" y="316"/>
                  </a:lnTo>
                  <a:lnTo>
                    <a:pt x="473" y="316"/>
                  </a:lnTo>
                  <a:lnTo>
                    <a:pt x="473" y="314"/>
                  </a:lnTo>
                  <a:lnTo>
                    <a:pt x="475" y="312"/>
                  </a:lnTo>
                  <a:lnTo>
                    <a:pt x="477" y="312"/>
                  </a:lnTo>
                  <a:lnTo>
                    <a:pt x="477" y="310"/>
                  </a:lnTo>
                  <a:lnTo>
                    <a:pt x="479" y="310"/>
                  </a:lnTo>
                  <a:lnTo>
                    <a:pt x="479" y="312"/>
                  </a:lnTo>
                  <a:lnTo>
                    <a:pt x="479" y="310"/>
                  </a:lnTo>
                  <a:lnTo>
                    <a:pt x="481" y="310"/>
                  </a:lnTo>
                  <a:lnTo>
                    <a:pt x="481" y="308"/>
                  </a:lnTo>
                  <a:lnTo>
                    <a:pt x="479" y="308"/>
                  </a:lnTo>
                  <a:lnTo>
                    <a:pt x="479" y="306"/>
                  </a:lnTo>
                  <a:lnTo>
                    <a:pt x="479" y="304"/>
                  </a:lnTo>
                  <a:lnTo>
                    <a:pt x="477" y="304"/>
                  </a:lnTo>
                  <a:lnTo>
                    <a:pt x="477" y="302"/>
                  </a:lnTo>
                  <a:lnTo>
                    <a:pt x="479" y="302"/>
                  </a:lnTo>
                  <a:lnTo>
                    <a:pt x="479" y="300"/>
                  </a:lnTo>
                  <a:lnTo>
                    <a:pt x="481" y="300"/>
                  </a:lnTo>
                  <a:lnTo>
                    <a:pt x="481" y="298"/>
                  </a:lnTo>
                  <a:lnTo>
                    <a:pt x="483" y="298"/>
                  </a:lnTo>
                  <a:lnTo>
                    <a:pt x="485" y="296"/>
                  </a:lnTo>
                  <a:lnTo>
                    <a:pt x="487" y="296"/>
                  </a:lnTo>
                  <a:lnTo>
                    <a:pt x="487" y="294"/>
                  </a:lnTo>
                  <a:lnTo>
                    <a:pt x="485" y="294"/>
                  </a:lnTo>
                  <a:lnTo>
                    <a:pt x="485" y="292"/>
                  </a:lnTo>
                  <a:lnTo>
                    <a:pt x="485" y="290"/>
                  </a:lnTo>
                  <a:lnTo>
                    <a:pt x="485" y="288"/>
                  </a:lnTo>
                  <a:lnTo>
                    <a:pt x="483" y="288"/>
                  </a:lnTo>
                  <a:lnTo>
                    <a:pt x="483" y="286"/>
                  </a:lnTo>
                  <a:lnTo>
                    <a:pt x="481" y="284"/>
                  </a:lnTo>
                  <a:lnTo>
                    <a:pt x="483" y="282"/>
                  </a:lnTo>
                  <a:lnTo>
                    <a:pt x="481" y="282"/>
                  </a:lnTo>
                  <a:lnTo>
                    <a:pt x="481" y="280"/>
                  </a:lnTo>
                  <a:lnTo>
                    <a:pt x="479" y="280"/>
                  </a:lnTo>
                  <a:lnTo>
                    <a:pt x="479" y="278"/>
                  </a:lnTo>
                  <a:lnTo>
                    <a:pt x="477" y="278"/>
                  </a:lnTo>
                  <a:lnTo>
                    <a:pt x="477" y="276"/>
                  </a:lnTo>
                  <a:lnTo>
                    <a:pt x="477" y="274"/>
                  </a:lnTo>
                  <a:lnTo>
                    <a:pt x="477" y="272"/>
                  </a:lnTo>
                  <a:lnTo>
                    <a:pt x="479" y="272"/>
                  </a:lnTo>
                  <a:lnTo>
                    <a:pt x="481" y="270"/>
                  </a:lnTo>
                  <a:lnTo>
                    <a:pt x="483" y="270"/>
                  </a:lnTo>
                  <a:lnTo>
                    <a:pt x="481" y="270"/>
                  </a:lnTo>
                  <a:lnTo>
                    <a:pt x="481" y="268"/>
                  </a:lnTo>
                  <a:lnTo>
                    <a:pt x="481" y="266"/>
                  </a:lnTo>
                  <a:lnTo>
                    <a:pt x="481" y="264"/>
                  </a:lnTo>
                  <a:lnTo>
                    <a:pt x="481" y="262"/>
                  </a:lnTo>
                  <a:lnTo>
                    <a:pt x="481" y="260"/>
                  </a:lnTo>
                  <a:lnTo>
                    <a:pt x="483" y="260"/>
                  </a:lnTo>
                  <a:lnTo>
                    <a:pt x="485" y="260"/>
                  </a:lnTo>
                  <a:lnTo>
                    <a:pt x="487" y="262"/>
                  </a:lnTo>
                  <a:lnTo>
                    <a:pt x="489" y="262"/>
                  </a:lnTo>
                  <a:lnTo>
                    <a:pt x="489" y="264"/>
                  </a:lnTo>
                  <a:lnTo>
                    <a:pt x="489" y="262"/>
                  </a:lnTo>
                  <a:lnTo>
                    <a:pt x="491" y="262"/>
                  </a:lnTo>
                  <a:lnTo>
                    <a:pt x="491" y="260"/>
                  </a:lnTo>
                  <a:lnTo>
                    <a:pt x="489" y="260"/>
                  </a:lnTo>
                  <a:lnTo>
                    <a:pt x="487" y="260"/>
                  </a:lnTo>
                  <a:lnTo>
                    <a:pt x="485" y="260"/>
                  </a:lnTo>
                  <a:lnTo>
                    <a:pt x="483" y="258"/>
                  </a:lnTo>
                  <a:lnTo>
                    <a:pt x="483" y="256"/>
                  </a:lnTo>
                  <a:lnTo>
                    <a:pt x="481" y="256"/>
                  </a:lnTo>
                  <a:lnTo>
                    <a:pt x="481" y="258"/>
                  </a:lnTo>
                  <a:lnTo>
                    <a:pt x="481" y="256"/>
                  </a:lnTo>
                  <a:lnTo>
                    <a:pt x="479" y="256"/>
                  </a:lnTo>
                  <a:lnTo>
                    <a:pt x="479" y="254"/>
                  </a:lnTo>
                  <a:lnTo>
                    <a:pt x="477" y="254"/>
                  </a:lnTo>
                  <a:lnTo>
                    <a:pt x="475" y="256"/>
                  </a:lnTo>
                  <a:lnTo>
                    <a:pt x="473" y="256"/>
                  </a:lnTo>
                  <a:lnTo>
                    <a:pt x="473" y="258"/>
                  </a:lnTo>
                  <a:lnTo>
                    <a:pt x="471" y="260"/>
                  </a:lnTo>
                  <a:lnTo>
                    <a:pt x="471" y="262"/>
                  </a:lnTo>
                  <a:lnTo>
                    <a:pt x="469" y="262"/>
                  </a:lnTo>
                  <a:lnTo>
                    <a:pt x="469" y="264"/>
                  </a:lnTo>
                  <a:lnTo>
                    <a:pt x="467" y="264"/>
                  </a:lnTo>
                  <a:lnTo>
                    <a:pt x="467" y="262"/>
                  </a:lnTo>
                  <a:lnTo>
                    <a:pt x="465" y="262"/>
                  </a:lnTo>
                  <a:lnTo>
                    <a:pt x="465" y="260"/>
                  </a:lnTo>
                  <a:lnTo>
                    <a:pt x="465" y="258"/>
                  </a:lnTo>
                  <a:lnTo>
                    <a:pt x="463" y="258"/>
                  </a:lnTo>
                  <a:lnTo>
                    <a:pt x="463" y="256"/>
                  </a:lnTo>
                  <a:lnTo>
                    <a:pt x="461" y="254"/>
                  </a:lnTo>
                  <a:lnTo>
                    <a:pt x="461" y="252"/>
                  </a:lnTo>
                  <a:lnTo>
                    <a:pt x="459" y="252"/>
                  </a:lnTo>
                  <a:lnTo>
                    <a:pt x="459" y="250"/>
                  </a:lnTo>
                  <a:lnTo>
                    <a:pt x="459" y="249"/>
                  </a:lnTo>
                  <a:lnTo>
                    <a:pt x="457" y="249"/>
                  </a:lnTo>
                  <a:lnTo>
                    <a:pt x="457" y="247"/>
                  </a:lnTo>
                  <a:lnTo>
                    <a:pt x="455" y="247"/>
                  </a:lnTo>
                  <a:lnTo>
                    <a:pt x="453" y="247"/>
                  </a:lnTo>
                  <a:lnTo>
                    <a:pt x="453" y="245"/>
                  </a:lnTo>
                  <a:lnTo>
                    <a:pt x="453" y="243"/>
                  </a:lnTo>
                  <a:lnTo>
                    <a:pt x="453" y="241"/>
                  </a:lnTo>
                  <a:lnTo>
                    <a:pt x="451" y="241"/>
                  </a:lnTo>
                  <a:lnTo>
                    <a:pt x="449" y="239"/>
                  </a:lnTo>
                  <a:lnTo>
                    <a:pt x="447" y="239"/>
                  </a:lnTo>
                  <a:lnTo>
                    <a:pt x="447" y="237"/>
                  </a:lnTo>
                  <a:lnTo>
                    <a:pt x="445" y="237"/>
                  </a:lnTo>
                  <a:lnTo>
                    <a:pt x="443" y="237"/>
                  </a:lnTo>
                  <a:lnTo>
                    <a:pt x="441" y="237"/>
                  </a:lnTo>
                  <a:lnTo>
                    <a:pt x="439" y="237"/>
                  </a:lnTo>
                  <a:lnTo>
                    <a:pt x="437" y="237"/>
                  </a:lnTo>
                  <a:lnTo>
                    <a:pt x="435" y="237"/>
                  </a:lnTo>
                  <a:lnTo>
                    <a:pt x="435" y="239"/>
                  </a:lnTo>
                  <a:lnTo>
                    <a:pt x="433" y="237"/>
                  </a:lnTo>
                  <a:lnTo>
                    <a:pt x="431" y="237"/>
                  </a:lnTo>
                  <a:lnTo>
                    <a:pt x="431" y="239"/>
                  </a:lnTo>
                  <a:lnTo>
                    <a:pt x="429" y="239"/>
                  </a:lnTo>
                  <a:lnTo>
                    <a:pt x="429" y="241"/>
                  </a:lnTo>
                  <a:lnTo>
                    <a:pt x="429" y="243"/>
                  </a:lnTo>
                  <a:lnTo>
                    <a:pt x="429" y="245"/>
                  </a:lnTo>
                  <a:lnTo>
                    <a:pt x="429" y="247"/>
                  </a:lnTo>
                  <a:lnTo>
                    <a:pt x="429" y="249"/>
                  </a:lnTo>
                  <a:lnTo>
                    <a:pt x="429" y="250"/>
                  </a:lnTo>
                  <a:lnTo>
                    <a:pt x="429" y="252"/>
                  </a:lnTo>
                  <a:lnTo>
                    <a:pt x="427" y="252"/>
                  </a:lnTo>
                  <a:lnTo>
                    <a:pt x="426" y="252"/>
                  </a:lnTo>
                  <a:lnTo>
                    <a:pt x="426" y="250"/>
                  </a:lnTo>
                  <a:lnTo>
                    <a:pt x="424" y="250"/>
                  </a:lnTo>
                  <a:lnTo>
                    <a:pt x="422" y="252"/>
                  </a:lnTo>
                  <a:lnTo>
                    <a:pt x="420" y="252"/>
                  </a:lnTo>
                  <a:lnTo>
                    <a:pt x="420" y="254"/>
                  </a:lnTo>
                  <a:lnTo>
                    <a:pt x="418" y="254"/>
                  </a:lnTo>
                  <a:lnTo>
                    <a:pt x="416" y="254"/>
                  </a:lnTo>
                  <a:lnTo>
                    <a:pt x="416" y="252"/>
                  </a:lnTo>
                  <a:lnTo>
                    <a:pt x="414" y="252"/>
                  </a:lnTo>
                  <a:lnTo>
                    <a:pt x="414" y="254"/>
                  </a:lnTo>
                  <a:lnTo>
                    <a:pt x="412" y="254"/>
                  </a:lnTo>
                  <a:lnTo>
                    <a:pt x="414" y="254"/>
                  </a:lnTo>
                  <a:lnTo>
                    <a:pt x="414" y="256"/>
                  </a:lnTo>
                  <a:lnTo>
                    <a:pt x="414" y="258"/>
                  </a:lnTo>
                  <a:lnTo>
                    <a:pt x="412" y="258"/>
                  </a:lnTo>
                  <a:lnTo>
                    <a:pt x="412" y="260"/>
                  </a:lnTo>
                  <a:lnTo>
                    <a:pt x="410" y="260"/>
                  </a:lnTo>
                  <a:lnTo>
                    <a:pt x="410" y="262"/>
                  </a:lnTo>
                  <a:lnTo>
                    <a:pt x="408" y="262"/>
                  </a:lnTo>
                  <a:lnTo>
                    <a:pt x="408" y="264"/>
                  </a:lnTo>
                  <a:lnTo>
                    <a:pt x="408" y="266"/>
                  </a:lnTo>
                  <a:lnTo>
                    <a:pt x="406" y="266"/>
                  </a:lnTo>
                  <a:lnTo>
                    <a:pt x="404" y="266"/>
                  </a:lnTo>
                  <a:lnTo>
                    <a:pt x="404" y="264"/>
                  </a:lnTo>
                  <a:lnTo>
                    <a:pt x="402" y="264"/>
                  </a:lnTo>
                  <a:lnTo>
                    <a:pt x="402" y="262"/>
                  </a:lnTo>
                  <a:lnTo>
                    <a:pt x="400" y="262"/>
                  </a:lnTo>
                  <a:lnTo>
                    <a:pt x="400" y="260"/>
                  </a:lnTo>
                  <a:lnTo>
                    <a:pt x="398" y="260"/>
                  </a:lnTo>
                  <a:lnTo>
                    <a:pt x="398" y="258"/>
                  </a:lnTo>
                  <a:lnTo>
                    <a:pt x="396" y="258"/>
                  </a:lnTo>
                  <a:lnTo>
                    <a:pt x="396" y="256"/>
                  </a:lnTo>
                  <a:lnTo>
                    <a:pt x="394" y="256"/>
                  </a:lnTo>
                  <a:lnTo>
                    <a:pt x="394" y="254"/>
                  </a:lnTo>
                  <a:lnTo>
                    <a:pt x="392" y="254"/>
                  </a:lnTo>
                  <a:lnTo>
                    <a:pt x="392" y="252"/>
                  </a:lnTo>
                  <a:lnTo>
                    <a:pt x="390" y="252"/>
                  </a:lnTo>
                  <a:lnTo>
                    <a:pt x="390" y="250"/>
                  </a:lnTo>
                  <a:lnTo>
                    <a:pt x="390" y="249"/>
                  </a:lnTo>
                  <a:lnTo>
                    <a:pt x="388" y="249"/>
                  </a:lnTo>
                  <a:lnTo>
                    <a:pt x="386" y="249"/>
                  </a:lnTo>
                  <a:lnTo>
                    <a:pt x="384" y="249"/>
                  </a:lnTo>
                  <a:lnTo>
                    <a:pt x="384" y="250"/>
                  </a:lnTo>
                  <a:lnTo>
                    <a:pt x="382" y="250"/>
                  </a:lnTo>
                  <a:lnTo>
                    <a:pt x="380" y="250"/>
                  </a:lnTo>
                  <a:lnTo>
                    <a:pt x="380" y="252"/>
                  </a:lnTo>
                  <a:lnTo>
                    <a:pt x="378" y="252"/>
                  </a:lnTo>
                  <a:lnTo>
                    <a:pt x="378" y="254"/>
                  </a:lnTo>
                  <a:lnTo>
                    <a:pt x="378" y="256"/>
                  </a:lnTo>
                  <a:lnTo>
                    <a:pt x="378" y="258"/>
                  </a:lnTo>
                  <a:lnTo>
                    <a:pt x="376" y="258"/>
                  </a:lnTo>
                  <a:lnTo>
                    <a:pt x="376" y="260"/>
                  </a:lnTo>
                  <a:lnTo>
                    <a:pt x="374" y="260"/>
                  </a:lnTo>
                  <a:lnTo>
                    <a:pt x="374" y="262"/>
                  </a:lnTo>
                  <a:lnTo>
                    <a:pt x="374" y="264"/>
                  </a:lnTo>
                  <a:lnTo>
                    <a:pt x="372" y="264"/>
                  </a:lnTo>
                  <a:lnTo>
                    <a:pt x="370" y="264"/>
                  </a:lnTo>
                  <a:lnTo>
                    <a:pt x="368" y="264"/>
                  </a:lnTo>
                  <a:lnTo>
                    <a:pt x="368" y="266"/>
                  </a:lnTo>
                  <a:lnTo>
                    <a:pt x="366" y="266"/>
                  </a:lnTo>
                  <a:lnTo>
                    <a:pt x="364" y="266"/>
                  </a:lnTo>
                  <a:lnTo>
                    <a:pt x="362" y="266"/>
                  </a:lnTo>
                  <a:lnTo>
                    <a:pt x="360" y="266"/>
                  </a:lnTo>
                  <a:lnTo>
                    <a:pt x="360" y="268"/>
                  </a:lnTo>
                  <a:lnTo>
                    <a:pt x="358" y="268"/>
                  </a:lnTo>
                  <a:lnTo>
                    <a:pt x="357" y="268"/>
                  </a:lnTo>
                  <a:lnTo>
                    <a:pt x="357" y="270"/>
                  </a:lnTo>
                  <a:lnTo>
                    <a:pt x="355" y="270"/>
                  </a:lnTo>
                  <a:lnTo>
                    <a:pt x="353" y="270"/>
                  </a:lnTo>
                  <a:lnTo>
                    <a:pt x="353" y="272"/>
                  </a:lnTo>
                  <a:lnTo>
                    <a:pt x="355" y="272"/>
                  </a:lnTo>
                  <a:lnTo>
                    <a:pt x="357" y="272"/>
                  </a:lnTo>
                  <a:lnTo>
                    <a:pt x="357" y="274"/>
                  </a:lnTo>
                  <a:lnTo>
                    <a:pt x="355" y="276"/>
                  </a:lnTo>
                  <a:lnTo>
                    <a:pt x="353" y="278"/>
                  </a:lnTo>
                  <a:lnTo>
                    <a:pt x="355" y="278"/>
                  </a:lnTo>
                  <a:lnTo>
                    <a:pt x="355" y="280"/>
                  </a:lnTo>
                  <a:lnTo>
                    <a:pt x="355" y="282"/>
                  </a:lnTo>
                  <a:lnTo>
                    <a:pt x="357" y="282"/>
                  </a:lnTo>
                  <a:lnTo>
                    <a:pt x="357" y="284"/>
                  </a:lnTo>
                  <a:lnTo>
                    <a:pt x="358" y="284"/>
                  </a:lnTo>
                  <a:lnTo>
                    <a:pt x="358" y="286"/>
                  </a:lnTo>
                  <a:lnTo>
                    <a:pt x="358" y="288"/>
                  </a:lnTo>
                  <a:lnTo>
                    <a:pt x="360" y="288"/>
                  </a:lnTo>
                  <a:lnTo>
                    <a:pt x="358" y="290"/>
                  </a:lnTo>
                  <a:lnTo>
                    <a:pt x="357" y="290"/>
                  </a:lnTo>
                  <a:lnTo>
                    <a:pt x="357" y="292"/>
                  </a:lnTo>
                  <a:lnTo>
                    <a:pt x="355" y="292"/>
                  </a:lnTo>
                  <a:lnTo>
                    <a:pt x="353" y="294"/>
                  </a:lnTo>
                  <a:lnTo>
                    <a:pt x="355" y="294"/>
                  </a:lnTo>
                  <a:lnTo>
                    <a:pt x="357" y="294"/>
                  </a:lnTo>
                  <a:lnTo>
                    <a:pt x="358" y="292"/>
                  </a:lnTo>
                  <a:lnTo>
                    <a:pt x="358" y="294"/>
                  </a:lnTo>
                  <a:lnTo>
                    <a:pt x="360" y="294"/>
                  </a:lnTo>
                  <a:lnTo>
                    <a:pt x="358" y="294"/>
                  </a:lnTo>
                  <a:lnTo>
                    <a:pt x="358" y="296"/>
                  </a:lnTo>
                  <a:lnTo>
                    <a:pt x="357" y="296"/>
                  </a:lnTo>
                  <a:lnTo>
                    <a:pt x="355" y="298"/>
                  </a:lnTo>
                  <a:lnTo>
                    <a:pt x="353" y="298"/>
                  </a:lnTo>
                  <a:lnTo>
                    <a:pt x="353" y="300"/>
                  </a:lnTo>
                  <a:lnTo>
                    <a:pt x="351" y="300"/>
                  </a:lnTo>
                  <a:lnTo>
                    <a:pt x="353" y="300"/>
                  </a:lnTo>
                  <a:lnTo>
                    <a:pt x="353" y="302"/>
                  </a:lnTo>
                  <a:lnTo>
                    <a:pt x="351" y="302"/>
                  </a:lnTo>
                  <a:lnTo>
                    <a:pt x="349" y="302"/>
                  </a:lnTo>
                  <a:lnTo>
                    <a:pt x="349" y="304"/>
                  </a:lnTo>
                  <a:lnTo>
                    <a:pt x="347" y="304"/>
                  </a:lnTo>
                  <a:lnTo>
                    <a:pt x="347" y="302"/>
                  </a:lnTo>
                  <a:lnTo>
                    <a:pt x="345" y="300"/>
                  </a:lnTo>
                  <a:lnTo>
                    <a:pt x="345" y="302"/>
                  </a:lnTo>
                  <a:lnTo>
                    <a:pt x="343" y="302"/>
                  </a:lnTo>
                  <a:lnTo>
                    <a:pt x="343" y="304"/>
                  </a:lnTo>
                  <a:lnTo>
                    <a:pt x="341" y="304"/>
                  </a:lnTo>
                  <a:lnTo>
                    <a:pt x="339" y="306"/>
                  </a:lnTo>
                  <a:lnTo>
                    <a:pt x="337" y="306"/>
                  </a:lnTo>
                  <a:lnTo>
                    <a:pt x="337" y="308"/>
                  </a:lnTo>
                  <a:lnTo>
                    <a:pt x="335" y="308"/>
                  </a:lnTo>
                  <a:lnTo>
                    <a:pt x="333" y="308"/>
                  </a:lnTo>
                  <a:lnTo>
                    <a:pt x="333" y="310"/>
                  </a:lnTo>
                  <a:lnTo>
                    <a:pt x="331" y="310"/>
                  </a:lnTo>
                  <a:lnTo>
                    <a:pt x="329" y="310"/>
                  </a:lnTo>
                  <a:lnTo>
                    <a:pt x="329" y="312"/>
                  </a:lnTo>
                  <a:lnTo>
                    <a:pt x="327" y="312"/>
                  </a:lnTo>
                  <a:lnTo>
                    <a:pt x="325" y="312"/>
                  </a:lnTo>
                  <a:lnTo>
                    <a:pt x="323" y="312"/>
                  </a:lnTo>
                  <a:lnTo>
                    <a:pt x="321" y="312"/>
                  </a:lnTo>
                  <a:lnTo>
                    <a:pt x="319" y="312"/>
                  </a:lnTo>
                  <a:lnTo>
                    <a:pt x="319" y="310"/>
                  </a:lnTo>
                  <a:lnTo>
                    <a:pt x="319" y="308"/>
                  </a:lnTo>
                  <a:lnTo>
                    <a:pt x="321" y="308"/>
                  </a:lnTo>
                  <a:lnTo>
                    <a:pt x="321" y="306"/>
                  </a:lnTo>
                  <a:lnTo>
                    <a:pt x="321" y="304"/>
                  </a:lnTo>
                  <a:lnTo>
                    <a:pt x="321" y="302"/>
                  </a:lnTo>
                  <a:lnTo>
                    <a:pt x="321" y="300"/>
                  </a:lnTo>
                  <a:lnTo>
                    <a:pt x="319" y="300"/>
                  </a:lnTo>
                  <a:lnTo>
                    <a:pt x="319" y="302"/>
                  </a:lnTo>
                  <a:lnTo>
                    <a:pt x="317" y="302"/>
                  </a:lnTo>
                  <a:lnTo>
                    <a:pt x="315" y="302"/>
                  </a:lnTo>
                  <a:lnTo>
                    <a:pt x="313" y="302"/>
                  </a:lnTo>
                  <a:lnTo>
                    <a:pt x="313" y="304"/>
                  </a:lnTo>
                  <a:lnTo>
                    <a:pt x="311" y="304"/>
                  </a:lnTo>
                  <a:lnTo>
                    <a:pt x="309" y="304"/>
                  </a:lnTo>
                  <a:lnTo>
                    <a:pt x="309" y="306"/>
                  </a:lnTo>
                  <a:lnTo>
                    <a:pt x="307" y="306"/>
                  </a:lnTo>
                  <a:lnTo>
                    <a:pt x="305" y="308"/>
                  </a:lnTo>
                  <a:lnTo>
                    <a:pt x="303" y="308"/>
                  </a:lnTo>
                  <a:lnTo>
                    <a:pt x="301" y="308"/>
                  </a:lnTo>
                  <a:lnTo>
                    <a:pt x="301" y="306"/>
                  </a:lnTo>
                  <a:lnTo>
                    <a:pt x="301" y="304"/>
                  </a:lnTo>
                  <a:lnTo>
                    <a:pt x="299" y="304"/>
                  </a:lnTo>
                  <a:lnTo>
                    <a:pt x="299" y="302"/>
                  </a:lnTo>
                  <a:lnTo>
                    <a:pt x="297" y="302"/>
                  </a:lnTo>
                  <a:lnTo>
                    <a:pt x="297" y="300"/>
                  </a:lnTo>
                  <a:lnTo>
                    <a:pt x="299" y="300"/>
                  </a:lnTo>
                  <a:lnTo>
                    <a:pt x="299" y="298"/>
                  </a:lnTo>
                  <a:lnTo>
                    <a:pt x="299" y="296"/>
                  </a:lnTo>
                  <a:lnTo>
                    <a:pt x="301" y="296"/>
                  </a:lnTo>
                  <a:lnTo>
                    <a:pt x="301" y="294"/>
                  </a:lnTo>
                  <a:lnTo>
                    <a:pt x="303" y="294"/>
                  </a:lnTo>
                  <a:lnTo>
                    <a:pt x="303" y="292"/>
                  </a:lnTo>
                  <a:lnTo>
                    <a:pt x="305" y="292"/>
                  </a:lnTo>
                  <a:lnTo>
                    <a:pt x="303" y="292"/>
                  </a:lnTo>
                  <a:lnTo>
                    <a:pt x="301" y="292"/>
                  </a:lnTo>
                  <a:lnTo>
                    <a:pt x="301" y="294"/>
                  </a:lnTo>
                  <a:lnTo>
                    <a:pt x="299" y="294"/>
                  </a:lnTo>
                  <a:lnTo>
                    <a:pt x="297" y="294"/>
                  </a:lnTo>
                  <a:lnTo>
                    <a:pt x="295" y="294"/>
                  </a:lnTo>
                  <a:lnTo>
                    <a:pt x="295" y="296"/>
                  </a:lnTo>
                  <a:lnTo>
                    <a:pt x="291" y="296"/>
                  </a:lnTo>
                  <a:lnTo>
                    <a:pt x="289" y="298"/>
                  </a:lnTo>
                  <a:lnTo>
                    <a:pt x="288" y="298"/>
                  </a:lnTo>
                  <a:lnTo>
                    <a:pt x="288" y="300"/>
                  </a:lnTo>
                  <a:lnTo>
                    <a:pt x="286" y="300"/>
                  </a:lnTo>
                  <a:lnTo>
                    <a:pt x="284" y="302"/>
                  </a:lnTo>
                  <a:lnTo>
                    <a:pt x="282" y="304"/>
                  </a:lnTo>
                  <a:lnTo>
                    <a:pt x="280" y="306"/>
                  </a:lnTo>
                  <a:lnTo>
                    <a:pt x="278" y="306"/>
                  </a:lnTo>
                  <a:lnTo>
                    <a:pt x="276" y="306"/>
                  </a:lnTo>
                  <a:lnTo>
                    <a:pt x="276" y="308"/>
                  </a:lnTo>
                  <a:lnTo>
                    <a:pt x="276" y="306"/>
                  </a:lnTo>
                  <a:lnTo>
                    <a:pt x="276" y="304"/>
                  </a:lnTo>
                  <a:lnTo>
                    <a:pt x="276" y="302"/>
                  </a:lnTo>
                  <a:lnTo>
                    <a:pt x="274" y="302"/>
                  </a:lnTo>
                  <a:lnTo>
                    <a:pt x="274" y="300"/>
                  </a:lnTo>
                  <a:lnTo>
                    <a:pt x="274" y="298"/>
                  </a:lnTo>
                  <a:lnTo>
                    <a:pt x="274" y="296"/>
                  </a:lnTo>
                  <a:lnTo>
                    <a:pt x="274" y="294"/>
                  </a:lnTo>
                  <a:lnTo>
                    <a:pt x="272" y="294"/>
                  </a:lnTo>
                  <a:lnTo>
                    <a:pt x="272" y="292"/>
                  </a:lnTo>
                  <a:lnTo>
                    <a:pt x="272" y="290"/>
                  </a:lnTo>
                  <a:lnTo>
                    <a:pt x="272" y="288"/>
                  </a:lnTo>
                  <a:lnTo>
                    <a:pt x="272" y="286"/>
                  </a:lnTo>
                  <a:lnTo>
                    <a:pt x="272" y="284"/>
                  </a:lnTo>
                  <a:lnTo>
                    <a:pt x="272" y="282"/>
                  </a:lnTo>
                  <a:lnTo>
                    <a:pt x="270" y="280"/>
                  </a:lnTo>
                  <a:lnTo>
                    <a:pt x="272" y="280"/>
                  </a:lnTo>
                  <a:lnTo>
                    <a:pt x="270" y="280"/>
                  </a:lnTo>
                  <a:lnTo>
                    <a:pt x="272" y="280"/>
                  </a:lnTo>
                  <a:lnTo>
                    <a:pt x="270" y="280"/>
                  </a:lnTo>
                  <a:lnTo>
                    <a:pt x="270" y="278"/>
                  </a:lnTo>
                  <a:lnTo>
                    <a:pt x="270" y="276"/>
                  </a:lnTo>
                  <a:lnTo>
                    <a:pt x="270" y="274"/>
                  </a:lnTo>
                  <a:lnTo>
                    <a:pt x="270" y="272"/>
                  </a:lnTo>
                  <a:lnTo>
                    <a:pt x="268" y="272"/>
                  </a:lnTo>
                  <a:lnTo>
                    <a:pt x="266" y="272"/>
                  </a:lnTo>
                  <a:lnTo>
                    <a:pt x="264" y="272"/>
                  </a:lnTo>
                  <a:lnTo>
                    <a:pt x="264" y="270"/>
                  </a:lnTo>
                  <a:lnTo>
                    <a:pt x="264" y="268"/>
                  </a:lnTo>
                  <a:lnTo>
                    <a:pt x="264" y="266"/>
                  </a:lnTo>
                  <a:lnTo>
                    <a:pt x="264" y="264"/>
                  </a:lnTo>
                  <a:lnTo>
                    <a:pt x="262" y="264"/>
                  </a:lnTo>
                  <a:lnTo>
                    <a:pt x="262" y="262"/>
                  </a:lnTo>
                  <a:lnTo>
                    <a:pt x="260" y="262"/>
                  </a:lnTo>
                  <a:lnTo>
                    <a:pt x="260" y="260"/>
                  </a:lnTo>
                  <a:lnTo>
                    <a:pt x="262" y="260"/>
                  </a:lnTo>
                  <a:lnTo>
                    <a:pt x="260" y="260"/>
                  </a:lnTo>
                  <a:lnTo>
                    <a:pt x="260" y="258"/>
                  </a:lnTo>
                  <a:lnTo>
                    <a:pt x="262" y="258"/>
                  </a:lnTo>
                  <a:lnTo>
                    <a:pt x="262" y="256"/>
                  </a:lnTo>
                  <a:lnTo>
                    <a:pt x="260" y="256"/>
                  </a:lnTo>
                  <a:lnTo>
                    <a:pt x="260" y="254"/>
                  </a:lnTo>
                  <a:lnTo>
                    <a:pt x="260" y="252"/>
                  </a:lnTo>
                  <a:lnTo>
                    <a:pt x="258" y="252"/>
                  </a:lnTo>
                  <a:lnTo>
                    <a:pt x="258" y="250"/>
                  </a:lnTo>
                  <a:lnTo>
                    <a:pt x="256" y="250"/>
                  </a:lnTo>
                  <a:lnTo>
                    <a:pt x="256" y="249"/>
                  </a:lnTo>
                  <a:lnTo>
                    <a:pt x="254" y="249"/>
                  </a:lnTo>
                  <a:lnTo>
                    <a:pt x="254" y="247"/>
                  </a:lnTo>
                  <a:lnTo>
                    <a:pt x="252" y="247"/>
                  </a:lnTo>
                  <a:lnTo>
                    <a:pt x="252" y="245"/>
                  </a:lnTo>
                  <a:lnTo>
                    <a:pt x="250" y="245"/>
                  </a:lnTo>
                  <a:lnTo>
                    <a:pt x="250" y="243"/>
                  </a:lnTo>
                  <a:lnTo>
                    <a:pt x="248" y="243"/>
                  </a:lnTo>
                  <a:lnTo>
                    <a:pt x="246" y="243"/>
                  </a:lnTo>
                  <a:lnTo>
                    <a:pt x="244" y="243"/>
                  </a:lnTo>
                  <a:lnTo>
                    <a:pt x="244" y="241"/>
                  </a:lnTo>
                  <a:lnTo>
                    <a:pt x="242" y="241"/>
                  </a:lnTo>
                  <a:lnTo>
                    <a:pt x="240" y="241"/>
                  </a:lnTo>
                  <a:lnTo>
                    <a:pt x="240" y="239"/>
                  </a:lnTo>
                  <a:lnTo>
                    <a:pt x="238" y="239"/>
                  </a:lnTo>
                  <a:lnTo>
                    <a:pt x="238" y="237"/>
                  </a:lnTo>
                  <a:lnTo>
                    <a:pt x="240" y="237"/>
                  </a:lnTo>
                  <a:lnTo>
                    <a:pt x="242" y="237"/>
                  </a:lnTo>
                  <a:lnTo>
                    <a:pt x="244" y="237"/>
                  </a:lnTo>
                  <a:lnTo>
                    <a:pt x="246" y="237"/>
                  </a:lnTo>
                  <a:lnTo>
                    <a:pt x="246" y="235"/>
                  </a:lnTo>
                  <a:lnTo>
                    <a:pt x="248" y="235"/>
                  </a:lnTo>
                  <a:lnTo>
                    <a:pt x="250" y="235"/>
                  </a:lnTo>
                  <a:lnTo>
                    <a:pt x="250" y="233"/>
                  </a:lnTo>
                  <a:lnTo>
                    <a:pt x="252" y="233"/>
                  </a:lnTo>
                  <a:lnTo>
                    <a:pt x="252" y="231"/>
                  </a:lnTo>
                  <a:lnTo>
                    <a:pt x="252" y="233"/>
                  </a:lnTo>
                  <a:lnTo>
                    <a:pt x="252" y="235"/>
                  </a:lnTo>
                  <a:lnTo>
                    <a:pt x="254" y="235"/>
                  </a:lnTo>
                  <a:lnTo>
                    <a:pt x="256" y="235"/>
                  </a:lnTo>
                  <a:lnTo>
                    <a:pt x="256" y="237"/>
                  </a:lnTo>
                  <a:lnTo>
                    <a:pt x="258" y="237"/>
                  </a:lnTo>
                  <a:lnTo>
                    <a:pt x="260" y="237"/>
                  </a:lnTo>
                  <a:lnTo>
                    <a:pt x="260" y="235"/>
                  </a:lnTo>
                  <a:lnTo>
                    <a:pt x="260" y="233"/>
                  </a:lnTo>
                  <a:lnTo>
                    <a:pt x="260" y="231"/>
                  </a:lnTo>
                  <a:lnTo>
                    <a:pt x="258" y="231"/>
                  </a:lnTo>
                  <a:lnTo>
                    <a:pt x="258" y="229"/>
                  </a:lnTo>
                  <a:lnTo>
                    <a:pt x="256" y="227"/>
                  </a:lnTo>
                  <a:lnTo>
                    <a:pt x="256" y="225"/>
                  </a:lnTo>
                  <a:lnTo>
                    <a:pt x="256" y="223"/>
                  </a:lnTo>
                  <a:lnTo>
                    <a:pt x="254" y="223"/>
                  </a:lnTo>
                  <a:lnTo>
                    <a:pt x="256" y="223"/>
                  </a:lnTo>
                  <a:lnTo>
                    <a:pt x="256" y="221"/>
                  </a:lnTo>
                  <a:lnTo>
                    <a:pt x="258" y="219"/>
                  </a:lnTo>
                  <a:lnTo>
                    <a:pt x="256" y="219"/>
                  </a:lnTo>
                  <a:lnTo>
                    <a:pt x="256" y="217"/>
                  </a:lnTo>
                  <a:lnTo>
                    <a:pt x="254" y="217"/>
                  </a:lnTo>
                  <a:lnTo>
                    <a:pt x="252" y="217"/>
                  </a:lnTo>
                  <a:lnTo>
                    <a:pt x="252" y="215"/>
                  </a:lnTo>
                  <a:lnTo>
                    <a:pt x="250" y="215"/>
                  </a:lnTo>
                  <a:lnTo>
                    <a:pt x="248" y="215"/>
                  </a:lnTo>
                  <a:lnTo>
                    <a:pt x="248" y="213"/>
                  </a:lnTo>
                  <a:lnTo>
                    <a:pt x="246" y="213"/>
                  </a:lnTo>
                  <a:lnTo>
                    <a:pt x="246" y="211"/>
                  </a:lnTo>
                  <a:lnTo>
                    <a:pt x="246" y="209"/>
                  </a:lnTo>
                  <a:lnTo>
                    <a:pt x="244" y="209"/>
                  </a:lnTo>
                  <a:lnTo>
                    <a:pt x="244" y="207"/>
                  </a:lnTo>
                  <a:lnTo>
                    <a:pt x="244" y="209"/>
                  </a:lnTo>
                  <a:lnTo>
                    <a:pt x="242" y="209"/>
                  </a:lnTo>
                  <a:lnTo>
                    <a:pt x="242" y="211"/>
                  </a:lnTo>
                  <a:lnTo>
                    <a:pt x="240" y="211"/>
                  </a:lnTo>
                  <a:lnTo>
                    <a:pt x="240" y="213"/>
                  </a:lnTo>
                  <a:lnTo>
                    <a:pt x="240" y="211"/>
                  </a:lnTo>
                  <a:lnTo>
                    <a:pt x="240" y="209"/>
                  </a:lnTo>
                  <a:lnTo>
                    <a:pt x="238" y="209"/>
                  </a:lnTo>
                  <a:lnTo>
                    <a:pt x="238" y="207"/>
                  </a:lnTo>
                  <a:lnTo>
                    <a:pt x="238" y="205"/>
                  </a:lnTo>
                  <a:lnTo>
                    <a:pt x="238" y="203"/>
                  </a:lnTo>
                  <a:lnTo>
                    <a:pt x="238" y="201"/>
                  </a:lnTo>
                  <a:lnTo>
                    <a:pt x="236" y="201"/>
                  </a:lnTo>
                  <a:lnTo>
                    <a:pt x="236" y="199"/>
                  </a:lnTo>
                  <a:lnTo>
                    <a:pt x="236" y="197"/>
                  </a:lnTo>
                  <a:lnTo>
                    <a:pt x="234" y="197"/>
                  </a:lnTo>
                  <a:lnTo>
                    <a:pt x="234" y="195"/>
                  </a:lnTo>
                  <a:lnTo>
                    <a:pt x="232" y="195"/>
                  </a:lnTo>
                  <a:lnTo>
                    <a:pt x="234" y="195"/>
                  </a:lnTo>
                  <a:lnTo>
                    <a:pt x="236" y="195"/>
                  </a:lnTo>
                  <a:lnTo>
                    <a:pt x="236" y="193"/>
                  </a:lnTo>
                  <a:lnTo>
                    <a:pt x="236" y="191"/>
                  </a:lnTo>
                  <a:lnTo>
                    <a:pt x="238" y="191"/>
                  </a:lnTo>
                  <a:lnTo>
                    <a:pt x="238" y="189"/>
                  </a:lnTo>
                  <a:lnTo>
                    <a:pt x="236" y="189"/>
                  </a:lnTo>
                  <a:lnTo>
                    <a:pt x="236" y="187"/>
                  </a:lnTo>
                  <a:lnTo>
                    <a:pt x="236" y="185"/>
                  </a:lnTo>
                  <a:lnTo>
                    <a:pt x="234" y="185"/>
                  </a:lnTo>
                  <a:lnTo>
                    <a:pt x="234" y="183"/>
                  </a:lnTo>
                  <a:lnTo>
                    <a:pt x="234" y="182"/>
                  </a:lnTo>
                  <a:lnTo>
                    <a:pt x="234" y="180"/>
                  </a:lnTo>
                  <a:lnTo>
                    <a:pt x="232" y="180"/>
                  </a:lnTo>
                  <a:lnTo>
                    <a:pt x="232" y="178"/>
                  </a:lnTo>
                  <a:lnTo>
                    <a:pt x="234" y="178"/>
                  </a:lnTo>
                  <a:lnTo>
                    <a:pt x="234" y="176"/>
                  </a:lnTo>
                  <a:lnTo>
                    <a:pt x="234" y="174"/>
                  </a:lnTo>
                  <a:lnTo>
                    <a:pt x="234" y="172"/>
                  </a:lnTo>
                  <a:lnTo>
                    <a:pt x="236" y="172"/>
                  </a:lnTo>
                  <a:lnTo>
                    <a:pt x="236" y="170"/>
                  </a:lnTo>
                  <a:lnTo>
                    <a:pt x="236" y="168"/>
                  </a:lnTo>
                  <a:lnTo>
                    <a:pt x="236" y="166"/>
                  </a:lnTo>
                  <a:lnTo>
                    <a:pt x="238" y="166"/>
                  </a:lnTo>
                  <a:lnTo>
                    <a:pt x="238" y="164"/>
                  </a:lnTo>
                  <a:lnTo>
                    <a:pt x="240" y="162"/>
                  </a:lnTo>
                  <a:lnTo>
                    <a:pt x="240" y="160"/>
                  </a:lnTo>
                  <a:lnTo>
                    <a:pt x="238" y="160"/>
                  </a:lnTo>
                  <a:lnTo>
                    <a:pt x="238" y="158"/>
                  </a:lnTo>
                  <a:lnTo>
                    <a:pt x="238" y="156"/>
                  </a:lnTo>
                  <a:lnTo>
                    <a:pt x="238" y="154"/>
                  </a:lnTo>
                  <a:lnTo>
                    <a:pt x="236" y="154"/>
                  </a:lnTo>
                  <a:lnTo>
                    <a:pt x="234" y="152"/>
                  </a:lnTo>
                  <a:lnTo>
                    <a:pt x="232" y="152"/>
                  </a:lnTo>
                  <a:lnTo>
                    <a:pt x="232" y="150"/>
                  </a:lnTo>
                  <a:lnTo>
                    <a:pt x="230" y="150"/>
                  </a:lnTo>
                  <a:lnTo>
                    <a:pt x="230" y="148"/>
                  </a:lnTo>
                  <a:lnTo>
                    <a:pt x="228" y="148"/>
                  </a:lnTo>
                  <a:lnTo>
                    <a:pt x="226" y="148"/>
                  </a:lnTo>
                  <a:lnTo>
                    <a:pt x="226" y="146"/>
                  </a:lnTo>
                  <a:lnTo>
                    <a:pt x="224" y="146"/>
                  </a:lnTo>
                  <a:lnTo>
                    <a:pt x="224" y="144"/>
                  </a:lnTo>
                  <a:lnTo>
                    <a:pt x="222" y="144"/>
                  </a:lnTo>
                  <a:lnTo>
                    <a:pt x="220" y="144"/>
                  </a:lnTo>
                  <a:lnTo>
                    <a:pt x="220" y="142"/>
                  </a:lnTo>
                  <a:lnTo>
                    <a:pt x="219" y="142"/>
                  </a:lnTo>
                  <a:lnTo>
                    <a:pt x="219" y="140"/>
                  </a:lnTo>
                  <a:lnTo>
                    <a:pt x="217" y="140"/>
                  </a:lnTo>
                  <a:lnTo>
                    <a:pt x="217" y="138"/>
                  </a:lnTo>
                  <a:lnTo>
                    <a:pt x="215" y="138"/>
                  </a:lnTo>
                  <a:lnTo>
                    <a:pt x="215" y="136"/>
                  </a:lnTo>
                  <a:lnTo>
                    <a:pt x="213" y="136"/>
                  </a:lnTo>
                  <a:lnTo>
                    <a:pt x="213" y="134"/>
                  </a:lnTo>
                  <a:lnTo>
                    <a:pt x="211" y="134"/>
                  </a:lnTo>
                  <a:lnTo>
                    <a:pt x="209" y="134"/>
                  </a:lnTo>
                  <a:lnTo>
                    <a:pt x="209" y="132"/>
                  </a:lnTo>
                  <a:lnTo>
                    <a:pt x="207" y="132"/>
                  </a:lnTo>
                  <a:lnTo>
                    <a:pt x="205" y="132"/>
                  </a:lnTo>
                  <a:lnTo>
                    <a:pt x="205" y="130"/>
                  </a:lnTo>
                  <a:lnTo>
                    <a:pt x="203" y="130"/>
                  </a:lnTo>
                  <a:lnTo>
                    <a:pt x="201" y="130"/>
                  </a:lnTo>
                  <a:lnTo>
                    <a:pt x="199" y="130"/>
                  </a:lnTo>
                  <a:lnTo>
                    <a:pt x="197" y="130"/>
                  </a:lnTo>
                  <a:lnTo>
                    <a:pt x="197" y="128"/>
                  </a:lnTo>
                  <a:lnTo>
                    <a:pt x="195" y="128"/>
                  </a:lnTo>
                  <a:lnTo>
                    <a:pt x="193" y="128"/>
                  </a:lnTo>
                  <a:lnTo>
                    <a:pt x="193" y="126"/>
                  </a:lnTo>
                  <a:lnTo>
                    <a:pt x="191" y="126"/>
                  </a:lnTo>
                  <a:lnTo>
                    <a:pt x="191" y="124"/>
                  </a:lnTo>
                  <a:lnTo>
                    <a:pt x="189" y="124"/>
                  </a:lnTo>
                  <a:lnTo>
                    <a:pt x="189" y="122"/>
                  </a:lnTo>
                  <a:lnTo>
                    <a:pt x="189" y="120"/>
                  </a:lnTo>
                  <a:lnTo>
                    <a:pt x="191" y="120"/>
                  </a:lnTo>
                  <a:lnTo>
                    <a:pt x="191" y="118"/>
                  </a:lnTo>
                  <a:lnTo>
                    <a:pt x="193" y="118"/>
                  </a:lnTo>
                  <a:lnTo>
                    <a:pt x="195" y="116"/>
                  </a:lnTo>
                  <a:lnTo>
                    <a:pt x="197" y="114"/>
                  </a:lnTo>
                  <a:lnTo>
                    <a:pt x="199" y="114"/>
                  </a:lnTo>
                  <a:lnTo>
                    <a:pt x="199" y="113"/>
                  </a:lnTo>
                  <a:lnTo>
                    <a:pt x="201" y="113"/>
                  </a:lnTo>
                  <a:lnTo>
                    <a:pt x="201" y="111"/>
                  </a:lnTo>
                  <a:lnTo>
                    <a:pt x="201" y="109"/>
                  </a:lnTo>
                  <a:lnTo>
                    <a:pt x="201" y="107"/>
                  </a:lnTo>
                  <a:lnTo>
                    <a:pt x="199" y="107"/>
                  </a:lnTo>
                  <a:lnTo>
                    <a:pt x="199" y="105"/>
                  </a:lnTo>
                  <a:lnTo>
                    <a:pt x="197" y="105"/>
                  </a:lnTo>
                  <a:lnTo>
                    <a:pt x="195" y="105"/>
                  </a:lnTo>
                  <a:lnTo>
                    <a:pt x="195" y="103"/>
                  </a:lnTo>
                  <a:lnTo>
                    <a:pt x="193" y="103"/>
                  </a:lnTo>
                  <a:lnTo>
                    <a:pt x="191" y="103"/>
                  </a:lnTo>
                  <a:lnTo>
                    <a:pt x="191" y="101"/>
                  </a:lnTo>
                  <a:lnTo>
                    <a:pt x="189" y="101"/>
                  </a:lnTo>
                  <a:lnTo>
                    <a:pt x="189" y="99"/>
                  </a:lnTo>
                  <a:lnTo>
                    <a:pt x="189" y="97"/>
                  </a:lnTo>
                  <a:lnTo>
                    <a:pt x="189" y="95"/>
                  </a:lnTo>
                  <a:lnTo>
                    <a:pt x="191" y="95"/>
                  </a:lnTo>
                  <a:lnTo>
                    <a:pt x="191" y="93"/>
                  </a:lnTo>
                  <a:lnTo>
                    <a:pt x="193" y="93"/>
                  </a:lnTo>
                  <a:lnTo>
                    <a:pt x="193" y="91"/>
                  </a:lnTo>
                  <a:lnTo>
                    <a:pt x="193" y="89"/>
                  </a:lnTo>
                  <a:lnTo>
                    <a:pt x="191" y="89"/>
                  </a:lnTo>
                  <a:lnTo>
                    <a:pt x="191" y="87"/>
                  </a:lnTo>
                  <a:lnTo>
                    <a:pt x="191" y="85"/>
                  </a:lnTo>
                  <a:lnTo>
                    <a:pt x="191" y="83"/>
                  </a:lnTo>
                  <a:lnTo>
                    <a:pt x="193" y="83"/>
                  </a:lnTo>
                  <a:lnTo>
                    <a:pt x="193" y="81"/>
                  </a:lnTo>
                  <a:lnTo>
                    <a:pt x="193" y="83"/>
                  </a:lnTo>
                  <a:lnTo>
                    <a:pt x="191" y="83"/>
                  </a:lnTo>
                  <a:lnTo>
                    <a:pt x="191" y="81"/>
                  </a:lnTo>
                  <a:lnTo>
                    <a:pt x="191" y="79"/>
                  </a:lnTo>
                  <a:lnTo>
                    <a:pt x="193" y="77"/>
                  </a:lnTo>
                  <a:lnTo>
                    <a:pt x="193" y="75"/>
                  </a:lnTo>
                  <a:lnTo>
                    <a:pt x="193" y="77"/>
                  </a:lnTo>
                  <a:lnTo>
                    <a:pt x="195" y="77"/>
                  </a:lnTo>
                  <a:lnTo>
                    <a:pt x="195" y="79"/>
                  </a:lnTo>
                  <a:lnTo>
                    <a:pt x="197" y="77"/>
                  </a:lnTo>
                  <a:lnTo>
                    <a:pt x="197" y="75"/>
                  </a:lnTo>
                  <a:lnTo>
                    <a:pt x="195" y="73"/>
                  </a:lnTo>
                  <a:lnTo>
                    <a:pt x="197" y="73"/>
                  </a:lnTo>
                  <a:lnTo>
                    <a:pt x="199" y="73"/>
                  </a:lnTo>
                  <a:lnTo>
                    <a:pt x="199" y="71"/>
                  </a:lnTo>
                  <a:lnTo>
                    <a:pt x="201" y="71"/>
                  </a:lnTo>
                  <a:lnTo>
                    <a:pt x="201" y="69"/>
                  </a:lnTo>
                  <a:lnTo>
                    <a:pt x="203" y="69"/>
                  </a:lnTo>
                  <a:lnTo>
                    <a:pt x="203" y="67"/>
                  </a:lnTo>
                  <a:lnTo>
                    <a:pt x="203" y="65"/>
                  </a:lnTo>
                  <a:lnTo>
                    <a:pt x="201" y="65"/>
                  </a:lnTo>
                  <a:lnTo>
                    <a:pt x="201" y="63"/>
                  </a:lnTo>
                  <a:lnTo>
                    <a:pt x="199" y="63"/>
                  </a:lnTo>
                  <a:lnTo>
                    <a:pt x="197" y="63"/>
                  </a:lnTo>
                  <a:lnTo>
                    <a:pt x="197" y="61"/>
                  </a:lnTo>
                  <a:lnTo>
                    <a:pt x="195" y="61"/>
                  </a:lnTo>
                  <a:lnTo>
                    <a:pt x="193" y="61"/>
                  </a:lnTo>
                  <a:lnTo>
                    <a:pt x="193" y="59"/>
                  </a:lnTo>
                  <a:lnTo>
                    <a:pt x="191" y="59"/>
                  </a:lnTo>
                  <a:lnTo>
                    <a:pt x="189" y="59"/>
                  </a:lnTo>
                  <a:lnTo>
                    <a:pt x="189" y="57"/>
                  </a:lnTo>
                  <a:lnTo>
                    <a:pt x="191" y="57"/>
                  </a:lnTo>
                  <a:lnTo>
                    <a:pt x="189" y="57"/>
                  </a:lnTo>
                  <a:lnTo>
                    <a:pt x="189" y="55"/>
                  </a:lnTo>
                  <a:lnTo>
                    <a:pt x="187" y="55"/>
                  </a:lnTo>
                  <a:lnTo>
                    <a:pt x="187" y="53"/>
                  </a:lnTo>
                  <a:lnTo>
                    <a:pt x="185" y="51"/>
                  </a:lnTo>
                  <a:lnTo>
                    <a:pt x="183" y="51"/>
                  </a:lnTo>
                  <a:lnTo>
                    <a:pt x="183" y="49"/>
                  </a:lnTo>
                  <a:lnTo>
                    <a:pt x="181" y="49"/>
                  </a:lnTo>
                  <a:lnTo>
                    <a:pt x="181" y="47"/>
                  </a:lnTo>
                  <a:lnTo>
                    <a:pt x="179" y="47"/>
                  </a:lnTo>
                  <a:lnTo>
                    <a:pt x="177" y="47"/>
                  </a:lnTo>
                  <a:lnTo>
                    <a:pt x="175" y="47"/>
                  </a:lnTo>
                  <a:lnTo>
                    <a:pt x="175" y="49"/>
                  </a:lnTo>
                  <a:lnTo>
                    <a:pt x="173" y="49"/>
                  </a:lnTo>
                  <a:lnTo>
                    <a:pt x="173" y="47"/>
                  </a:lnTo>
                  <a:lnTo>
                    <a:pt x="171" y="47"/>
                  </a:lnTo>
                  <a:lnTo>
                    <a:pt x="169" y="47"/>
                  </a:lnTo>
                  <a:lnTo>
                    <a:pt x="167" y="47"/>
                  </a:lnTo>
                  <a:lnTo>
                    <a:pt x="167" y="49"/>
                  </a:lnTo>
                  <a:lnTo>
                    <a:pt x="167" y="51"/>
                  </a:lnTo>
                  <a:lnTo>
                    <a:pt x="165" y="51"/>
                  </a:lnTo>
                  <a:lnTo>
                    <a:pt x="163" y="49"/>
                  </a:lnTo>
                  <a:lnTo>
                    <a:pt x="161" y="49"/>
                  </a:lnTo>
                  <a:lnTo>
                    <a:pt x="163" y="47"/>
                  </a:lnTo>
                  <a:lnTo>
                    <a:pt x="163" y="46"/>
                  </a:lnTo>
                  <a:lnTo>
                    <a:pt x="165" y="46"/>
                  </a:lnTo>
                  <a:lnTo>
                    <a:pt x="165" y="44"/>
                  </a:lnTo>
                  <a:lnTo>
                    <a:pt x="165" y="42"/>
                  </a:lnTo>
                  <a:lnTo>
                    <a:pt x="165" y="40"/>
                  </a:lnTo>
                  <a:lnTo>
                    <a:pt x="165" y="38"/>
                  </a:lnTo>
                  <a:lnTo>
                    <a:pt x="165" y="36"/>
                  </a:lnTo>
                  <a:lnTo>
                    <a:pt x="167" y="36"/>
                  </a:lnTo>
                  <a:lnTo>
                    <a:pt x="167" y="34"/>
                  </a:lnTo>
                  <a:lnTo>
                    <a:pt x="167" y="32"/>
                  </a:lnTo>
                  <a:lnTo>
                    <a:pt x="165" y="32"/>
                  </a:lnTo>
                  <a:lnTo>
                    <a:pt x="163" y="32"/>
                  </a:lnTo>
                  <a:lnTo>
                    <a:pt x="163" y="30"/>
                  </a:lnTo>
                  <a:lnTo>
                    <a:pt x="161" y="30"/>
                  </a:lnTo>
                  <a:lnTo>
                    <a:pt x="159" y="30"/>
                  </a:lnTo>
                  <a:lnTo>
                    <a:pt x="157" y="30"/>
                  </a:lnTo>
                  <a:lnTo>
                    <a:pt x="155" y="30"/>
                  </a:lnTo>
                  <a:lnTo>
                    <a:pt x="155" y="32"/>
                  </a:lnTo>
                  <a:lnTo>
                    <a:pt x="153" y="32"/>
                  </a:lnTo>
                  <a:lnTo>
                    <a:pt x="151" y="34"/>
                  </a:lnTo>
                  <a:lnTo>
                    <a:pt x="150" y="34"/>
                  </a:lnTo>
                  <a:lnTo>
                    <a:pt x="148" y="34"/>
                  </a:lnTo>
                  <a:lnTo>
                    <a:pt x="148" y="36"/>
                  </a:lnTo>
                  <a:lnTo>
                    <a:pt x="146" y="36"/>
                  </a:lnTo>
                  <a:lnTo>
                    <a:pt x="146" y="34"/>
                  </a:lnTo>
                  <a:lnTo>
                    <a:pt x="144" y="34"/>
                  </a:lnTo>
                  <a:lnTo>
                    <a:pt x="144" y="32"/>
                  </a:lnTo>
                  <a:lnTo>
                    <a:pt x="142" y="32"/>
                  </a:lnTo>
                  <a:lnTo>
                    <a:pt x="142" y="30"/>
                  </a:lnTo>
                  <a:lnTo>
                    <a:pt x="142" y="28"/>
                  </a:lnTo>
                  <a:lnTo>
                    <a:pt x="140" y="28"/>
                  </a:lnTo>
                  <a:lnTo>
                    <a:pt x="140" y="30"/>
                  </a:lnTo>
                  <a:lnTo>
                    <a:pt x="138" y="30"/>
                  </a:lnTo>
                  <a:lnTo>
                    <a:pt x="138" y="32"/>
                  </a:lnTo>
                  <a:lnTo>
                    <a:pt x="136" y="32"/>
                  </a:lnTo>
                  <a:lnTo>
                    <a:pt x="136" y="34"/>
                  </a:lnTo>
                  <a:lnTo>
                    <a:pt x="134" y="34"/>
                  </a:lnTo>
                  <a:lnTo>
                    <a:pt x="134" y="32"/>
                  </a:lnTo>
                  <a:lnTo>
                    <a:pt x="132" y="32"/>
                  </a:lnTo>
                  <a:lnTo>
                    <a:pt x="132" y="30"/>
                  </a:lnTo>
                  <a:lnTo>
                    <a:pt x="132" y="28"/>
                  </a:lnTo>
                  <a:lnTo>
                    <a:pt x="130" y="28"/>
                  </a:lnTo>
                  <a:lnTo>
                    <a:pt x="130" y="30"/>
                  </a:lnTo>
                  <a:lnTo>
                    <a:pt x="130" y="28"/>
                  </a:lnTo>
                  <a:lnTo>
                    <a:pt x="128" y="28"/>
                  </a:lnTo>
                  <a:lnTo>
                    <a:pt x="128" y="26"/>
                  </a:lnTo>
                  <a:lnTo>
                    <a:pt x="126" y="26"/>
                  </a:lnTo>
                  <a:lnTo>
                    <a:pt x="126" y="24"/>
                  </a:lnTo>
                  <a:lnTo>
                    <a:pt x="126" y="22"/>
                  </a:lnTo>
                  <a:lnTo>
                    <a:pt x="124" y="22"/>
                  </a:lnTo>
                  <a:lnTo>
                    <a:pt x="124" y="20"/>
                  </a:lnTo>
                  <a:lnTo>
                    <a:pt x="122" y="20"/>
                  </a:lnTo>
                  <a:lnTo>
                    <a:pt x="122" y="18"/>
                  </a:lnTo>
                  <a:lnTo>
                    <a:pt x="120" y="16"/>
                  </a:lnTo>
                  <a:lnTo>
                    <a:pt x="118" y="16"/>
                  </a:lnTo>
                  <a:lnTo>
                    <a:pt x="118" y="14"/>
                  </a:lnTo>
                  <a:lnTo>
                    <a:pt x="116" y="14"/>
                  </a:lnTo>
                  <a:lnTo>
                    <a:pt x="116" y="12"/>
                  </a:lnTo>
                  <a:lnTo>
                    <a:pt x="116" y="10"/>
                  </a:lnTo>
                  <a:lnTo>
                    <a:pt x="116" y="8"/>
                  </a:lnTo>
                  <a:lnTo>
                    <a:pt x="114" y="8"/>
                  </a:lnTo>
                  <a:lnTo>
                    <a:pt x="114" y="6"/>
                  </a:lnTo>
                  <a:lnTo>
                    <a:pt x="112" y="4"/>
                  </a:lnTo>
                  <a:lnTo>
                    <a:pt x="112" y="2"/>
                  </a:lnTo>
                  <a:lnTo>
                    <a:pt x="110" y="2"/>
                  </a:lnTo>
                  <a:lnTo>
                    <a:pt x="110" y="0"/>
                  </a:lnTo>
                  <a:lnTo>
                    <a:pt x="108" y="0"/>
                  </a:lnTo>
                  <a:lnTo>
                    <a:pt x="108" y="2"/>
                  </a:lnTo>
                  <a:lnTo>
                    <a:pt x="106" y="2"/>
                  </a:lnTo>
                  <a:lnTo>
                    <a:pt x="104" y="4"/>
                  </a:lnTo>
                  <a:lnTo>
                    <a:pt x="102" y="4"/>
                  </a:lnTo>
                  <a:lnTo>
                    <a:pt x="102" y="6"/>
                  </a:lnTo>
                  <a:lnTo>
                    <a:pt x="100" y="6"/>
                  </a:lnTo>
                  <a:lnTo>
                    <a:pt x="100" y="8"/>
                  </a:lnTo>
                  <a:lnTo>
                    <a:pt x="98" y="8"/>
                  </a:lnTo>
                  <a:lnTo>
                    <a:pt x="96" y="8"/>
                  </a:lnTo>
                  <a:lnTo>
                    <a:pt x="96" y="10"/>
                  </a:lnTo>
                  <a:lnTo>
                    <a:pt x="96" y="12"/>
                  </a:lnTo>
                  <a:lnTo>
                    <a:pt x="96" y="14"/>
                  </a:lnTo>
                  <a:lnTo>
                    <a:pt x="96" y="16"/>
                  </a:lnTo>
                  <a:lnTo>
                    <a:pt x="98" y="16"/>
                  </a:lnTo>
                  <a:lnTo>
                    <a:pt x="98" y="18"/>
                  </a:lnTo>
                  <a:lnTo>
                    <a:pt x="98" y="20"/>
                  </a:lnTo>
                  <a:lnTo>
                    <a:pt x="98" y="22"/>
                  </a:lnTo>
                  <a:lnTo>
                    <a:pt x="100" y="22"/>
                  </a:lnTo>
                  <a:lnTo>
                    <a:pt x="98" y="22"/>
                  </a:lnTo>
                  <a:lnTo>
                    <a:pt x="96" y="22"/>
                  </a:lnTo>
                  <a:lnTo>
                    <a:pt x="94" y="22"/>
                  </a:lnTo>
                  <a:lnTo>
                    <a:pt x="92" y="22"/>
                  </a:lnTo>
                  <a:lnTo>
                    <a:pt x="92" y="20"/>
                  </a:lnTo>
                  <a:lnTo>
                    <a:pt x="90" y="20"/>
                  </a:lnTo>
                  <a:lnTo>
                    <a:pt x="88" y="20"/>
                  </a:lnTo>
                  <a:lnTo>
                    <a:pt x="88" y="22"/>
                  </a:lnTo>
                  <a:lnTo>
                    <a:pt x="86" y="24"/>
                  </a:lnTo>
                  <a:lnTo>
                    <a:pt x="86" y="26"/>
                  </a:lnTo>
                  <a:lnTo>
                    <a:pt x="88" y="28"/>
                  </a:lnTo>
                  <a:lnTo>
                    <a:pt x="90" y="30"/>
                  </a:lnTo>
                  <a:lnTo>
                    <a:pt x="92" y="30"/>
                  </a:lnTo>
                  <a:lnTo>
                    <a:pt x="92" y="32"/>
                  </a:lnTo>
                  <a:lnTo>
                    <a:pt x="94" y="32"/>
                  </a:lnTo>
                  <a:lnTo>
                    <a:pt x="94" y="34"/>
                  </a:lnTo>
                  <a:lnTo>
                    <a:pt x="94" y="36"/>
                  </a:lnTo>
                  <a:lnTo>
                    <a:pt x="96" y="36"/>
                  </a:lnTo>
                  <a:lnTo>
                    <a:pt x="96" y="38"/>
                  </a:lnTo>
                  <a:lnTo>
                    <a:pt x="98" y="38"/>
                  </a:lnTo>
                  <a:lnTo>
                    <a:pt x="98" y="40"/>
                  </a:lnTo>
                  <a:lnTo>
                    <a:pt x="100" y="40"/>
                  </a:lnTo>
                  <a:lnTo>
                    <a:pt x="102" y="40"/>
                  </a:lnTo>
                  <a:lnTo>
                    <a:pt x="102" y="42"/>
                  </a:lnTo>
                  <a:lnTo>
                    <a:pt x="100" y="42"/>
                  </a:lnTo>
                  <a:lnTo>
                    <a:pt x="100" y="44"/>
                  </a:lnTo>
                  <a:lnTo>
                    <a:pt x="100" y="46"/>
                  </a:lnTo>
                  <a:lnTo>
                    <a:pt x="102" y="46"/>
                  </a:lnTo>
                  <a:lnTo>
                    <a:pt x="102" y="47"/>
                  </a:lnTo>
                  <a:lnTo>
                    <a:pt x="102" y="49"/>
                  </a:lnTo>
                  <a:lnTo>
                    <a:pt x="100" y="49"/>
                  </a:lnTo>
                  <a:lnTo>
                    <a:pt x="100" y="51"/>
                  </a:lnTo>
                  <a:lnTo>
                    <a:pt x="100" y="53"/>
                  </a:lnTo>
                  <a:lnTo>
                    <a:pt x="100" y="55"/>
                  </a:lnTo>
                  <a:lnTo>
                    <a:pt x="102" y="55"/>
                  </a:lnTo>
                  <a:lnTo>
                    <a:pt x="102" y="57"/>
                  </a:lnTo>
                  <a:lnTo>
                    <a:pt x="100" y="57"/>
                  </a:lnTo>
                  <a:lnTo>
                    <a:pt x="100" y="59"/>
                  </a:lnTo>
                  <a:lnTo>
                    <a:pt x="100" y="61"/>
                  </a:lnTo>
                  <a:lnTo>
                    <a:pt x="98" y="61"/>
                  </a:lnTo>
                  <a:lnTo>
                    <a:pt x="96" y="61"/>
                  </a:lnTo>
                  <a:lnTo>
                    <a:pt x="96" y="63"/>
                  </a:lnTo>
                  <a:lnTo>
                    <a:pt x="94" y="63"/>
                  </a:lnTo>
                  <a:lnTo>
                    <a:pt x="92" y="63"/>
                  </a:lnTo>
                  <a:lnTo>
                    <a:pt x="92" y="65"/>
                  </a:lnTo>
                  <a:lnTo>
                    <a:pt x="90" y="65"/>
                  </a:lnTo>
                  <a:lnTo>
                    <a:pt x="90" y="67"/>
                  </a:lnTo>
                  <a:lnTo>
                    <a:pt x="88" y="67"/>
                  </a:lnTo>
                  <a:lnTo>
                    <a:pt x="86" y="69"/>
                  </a:lnTo>
                  <a:lnTo>
                    <a:pt x="84" y="69"/>
                  </a:lnTo>
                  <a:lnTo>
                    <a:pt x="82" y="69"/>
                  </a:lnTo>
                  <a:lnTo>
                    <a:pt x="82" y="71"/>
                  </a:lnTo>
                  <a:lnTo>
                    <a:pt x="82" y="73"/>
                  </a:lnTo>
                  <a:lnTo>
                    <a:pt x="82" y="75"/>
                  </a:lnTo>
                  <a:lnTo>
                    <a:pt x="84" y="75"/>
                  </a:lnTo>
                  <a:lnTo>
                    <a:pt x="82" y="75"/>
                  </a:lnTo>
                  <a:lnTo>
                    <a:pt x="81" y="75"/>
                  </a:lnTo>
                  <a:lnTo>
                    <a:pt x="81" y="73"/>
                  </a:lnTo>
                  <a:lnTo>
                    <a:pt x="79" y="73"/>
                  </a:lnTo>
                  <a:lnTo>
                    <a:pt x="79" y="75"/>
                  </a:lnTo>
                  <a:lnTo>
                    <a:pt x="77" y="75"/>
                  </a:lnTo>
                  <a:lnTo>
                    <a:pt x="75" y="75"/>
                  </a:lnTo>
                  <a:lnTo>
                    <a:pt x="75" y="73"/>
                  </a:lnTo>
                  <a:lnTo>
                    <a:pt x="73" y="73"/>
                  </a:lnTo>
                  <a:lnTo>
                    <a:pt x="71" y="73"/>
                  </a:lnTo>
                  <a:lnTo>
                    <a:pt x="71" y="75"/>
                  </a:lnTo>
                  <a:lnTo>
                    <a:pt x="71" y="77"/>
                  </a:lnTo>
                  <a:lnTo>
                    <a:pt x="71" y="79"/>
                  </a:lnTo>
                  <a:lnTo>
                    <a:pt x="73" y="81"/>
                  </a:lnTo>
                  <a:lnTo>
                    <a:pt x="73" y="83"/>
                  </a:lnTo>
                  <a:lnTo>
                    <a:pt x="71" y="83"/>
                  </a:lnTo>
                  <a:lnTo>
                    <a:pt x="69" y="83"/>
                  </a:lnTo>
                  <a:lnTo>
                    <a:pt x="67" y="83"/>
                  </a:lnTo>
                  <a:lnTo>
                    <a:pt x="65" y="83"/>
                  </a:lnTo>
                  <a:lnTo>
                    <a:pt x="63" y="83"/>
                  </a:lnTo>
                  <a:lnTo>
                    <a:pt x="61" y="83"/>
                  </a:lnTo>
                  <a:lnTo>
                    <a:pt x="59" y="83"/>
                  </a:lnTo>
                  <a:lnTo>
                    <a:pt x="57" y="81"/>
                  </a:lnTo>
                  <a:lnTo>
                    <a:pt x="55" y="81"/>
                  </a:lnTo>
                  <a:lnTo>
                    <a:pt x="53" y="81"/>
                  </a:lnTo>
                  <a:lnTo>
                    <a:pt x="51" y="81"/>
                  </a:lnTo>
                  <a:lnTo>
                    <a:pt x="49" y="81"/>
                  </a:lnTo>
                  <a:lnTo>
                    <a:pt x="47" y="81"/>
                  </a:lnTo>
                  <a:lnTo>
                    <a:pt x="45" y="81"/>
                  </a:lnTo>
                  <a:lnTo>
                    <a:pt x="43" y="81"/>
                  </a:lnTo>
                  <a:lnTo>
                    <a:pt x="41" y="81"/>
                  </a:lnTo>
                  <a:lnTo>
                    <a:pt x="39" y="81"/>
                  </a:lnTo>
                  <a:lnTo>
                    <a:pt x="37" y="79"/>
                  </a:lnTo>
                  <a:lnTo>
                    <a:pt x="35" y="79"/>
                  </a:lnTo>
                  <a:lnTo>
                    <a:pt x="33" y="79"/>
                  </a:lnTo>
                  <a:lnTo>
                    <a:pt x="31" y="81"/>
                  </a:lnTo>
                  <a:lnTo>
                    <a:pt x="29" y="81"/>
                  </a:lnTo>
                  <a:lnTo>
                    <a:pt x="27" y="83"/>
                  </a:lnTo>
                  <a:lnTo>
                    <a:pt x="25" y="85"/>
                  </a:lnTo>
                  <a:lnTo>
                    <a:pt x="23" y="87"/>
                  </a:lnTo>
                  <a:lnTo>
                    <a:pt x="21" y="89"/>
                  </a:lnTo>
                  <a:lnTo>
                    <a:pt x="19" y="91"/>
                  </a:lnTo>
                  <a:lnTo>
                    <a:pt x="17" y="91"/>
                  </a:lnTo>
                  <a:lnTo>
                    <a:pt x="17" y="93"/>
                  </a:lnTo>
                  <a:lnTo>
                    <a:pt x="15" y="93"/>
                  </a:lnTo>
                  <a:lnTo>
                    <a:pt x="13" y="95"/>
                  </a:lnTo>
                  <a:lnTo>
                    <a:pt x="12" y="97"/>
                  </a:lnTo>
                  <a:lnTo>
                    <a:pt x="10" y="97"/>
                  </a:lnTo>
                  <a:lnTo>
                    <a:pt x="10" y="99"/>
                  </a:lnTo>
                  <a:lnTo>
                    <a:pt x="10" y="101"/>
                  </a:lnTo>
                  <a:lnTo>
                    <a:pt x="10" y="103"/>
                  </a:lnTo>
                  <a:lnTo>
                    <a:pt x="10" y="105"/>
                  </a:lnTo>
                  <a:lnTo>
                    <a:pt x="8" y="107"/>
                  </a:lnTo>
                  <a:lnTo>
                    <a:pt x="6" y="109"/>
                  </a:lnTo>
                  <a:lnTo>
                    <a:pt x="6" y="111"/>
                  </a:lnTo>
                  <a:lnTo>
                    <a:pt x="6" y="113"/>
                  </a:lnTo>
                  <a:lnTo>
                    <a:pt x="4" y="111"/>
                  </a:lnTo>
                  <a:lnTo>
                    <a:pt x="4" y="113"/>
                  </a:lnTo>
                  <a:lnTo>
                    <a:pt x="2" y="111"/>
                  </a:lnTo>
                  <a:lnTo>
                    <a:pt x="2" y="113"/>
                  </a:lnTo>
                  <a:lnTo>
                    <a:pt x="0" y="111"/>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5" name="Freeform 14">
              <a:extLst>
                <a:ext uri="{FF2B5EF4-FFF2-40B4-BE49-F238E27FC236}">
                  <a16:creationId xmlns:a16="http://schemas.microsoft.com/office/drawing/2014/main" xmlns="" id="{00000000-0008-0000-0900-000013000000}"/>
                </a:ext>
              </a:extLst>
            </xdr:cNvPr>
            <xdr:cNvSpPr>
              <a:spLocks/>
            </xdr:cNvSpPr>
          </xdr:nvSpPr>
          <xdr:spPr bwMode="auto">
            <a:xfrm>
              <a:off x="4087813" y="1898650"/>
              <a:ext cx="1323975" cy="573088"/>
            </a:xfrm>
            <a:custGeom>
              <a:avLst/>
              <a:gdLst>
                <a:gd name="T0" fmla="*/ 834 w 834"/>
                <a:gd name="T1" fmla="*/ 317 h 361"/>
                <a:gd name="T2" fmla="*/ 816 w 834"/>
                <a:gd name="T3" fmla="*/ 323 h 361"/>
                <a:gd name="T4" fmla="*/ 808 w 834"/>
                <a:gd name="T5" fmla="*/ 335 h 361"/>
                <a:gd name="T6" fmla="*/ 784 w 834"/>
                <a:gd name="T7" fmla="*/ 321 h 361"/>
                <a:gd name="T8" fmla="*/ 763 w 834"/>
                <a:gd name="T9" fmla="*/ 315 h 361"/>
                <a:gd name="T10" fmla="*/ 741 w 834"/>
                <a:gd name="T11" fmla="*/ 331 h 361"/>
                <a:gd name="T12" fmla="*/ 717 w 834"/>
                <a:gd name="T13" fmla="*/ 305 h 361"/>
                <a:gd name="T14" fmla="*/ 702 w 834"/>
                <a:gd name="T15" fmla="*/ 311 h 361"/>
                <a:gd name="T16" fmla="*/ 690 w 834"/>
                <a:gd name="T17" fmla="*/ 337 h 361"/>
                <a:gd name="T18" fmla="*/ 664 w 834"/>
                <a:gd name="T19" fmla="*/ 353 h 361"/>
                <a:gd name="T20" fmla="*/ 646 w 834"/>
                <a:gd name="T21" fmla="*/ 351 h 361"/>
                <a:gd name="T22" fmla="*/ 629 w 834"/>
                <a:gd name="T23" fmla="*/ 357 h 361"/>
                <a:gd name="T24" fmla="*/ 605 w 834"/>
                <a:gd name="T25" fmla="*/ 357 h 361"/>
                <a:gd name="T26" fmla="*/ 579 w 834"/>
                <a:gd name="T27" fmla="*/ 351 h 361"/>
                <a:gd name="T28" fmla="*/ 562 w 834"/>
                <a:gd name="T29" fmla="*/ 345 h 361"/>
                <a:gd name="T30" fmla="*/ 544 w 834"/>
                <a:gd name="T31" fmla="*/ 329 h 361"/>
                <a:gd name="T32" fmla="*/ 532 w 834"/>
                <a:gd name="T33" fmla="*/ 317 h 361"/>
                <a:gd name="T34" fmla="*/ 516 w 834"/>
                <a:gd name="T35" fmla="*/ 290 h 361"/>
                <a:gd name="T36" fmla="*/ 506 w 834"/>
                <a:gd name="T37" fmla="*/ 272 h 361"/>
                <a:gd name="T38" fmla="*/ 497 w 834"/>
                <a:gd name="T39" fmla="*/ 258 h 361"/>
                <a:gd name="T40" fmla="*/ 489 w 834"/>
                <a:gd name="T41" fmla="*/ 248 h 361"/>
                <a:gd name="T42" fmla="*/ 473 w 834"/>
                <a:gd name="T43" fmla="*/ 250 h 361"/>
                <a:gd name="T44" fmla="*/ 453 w 834"/>
                <a:gd name="T45" fmla="*/ 254 h 361"/>
                <a:gd name="T46" fmla="*/ 437 w 834"/>
                <a:gd name="T47" fmla="*/ 276 h 361"/>
                <a:gd name="T48" fmla="*/ 414 w 834"/>
                <a:gd name="T49" fmla="*/ 288 h 361"/>
                <a:gd name="T50" fmla="*/ 390 w 834"/>
                <a:gd name="T51" fmla="*/ 288 h 361"/>
                <a:gd name="T52" fmla="*/ 372 w 834"/>
                <a:gd name="T53" fmla="*/ 286 h 361"/>
                <a:gd name="T54" fmla="*/ 380 w 834"/>
                <a:gd name="T55" fmla="*/ 266 h 361"/>
                <a:gd name="T56" fmla="*/ 380 w 834"/>
                <a:gd name="T57" fmla="*/ 244 h 361"/>
                <a:gd name="T58" fmla="*/ 360 w 834"/>
                <a:gd name="T59" fmla="*/ 223 h 361"/>
                <a:gd name="T60" fmla="*/ 345 w 834"/>
                <a:gd name="T61" fmla="*/ 197 h 361"/>
                <a:gd name="T62" fmla="*/ 317 w 834"/>
                <a:gd name="T63" fmla="*/ 183 h 361"/>
                <a:gd name="T64" fmla="*/ 301 w 834"/>
                <a:gd name="T65" fmla="*/ 203 h 361"/>
                <a:gd name="T66" fmla="*/ 297 w 834"/>
                <a:gd name="T67" fmla="*/ 233 h 361"/>
                <a:gd name="T68" fmla="*/ 282 w 834"/>
                <a:gd name="T69" fmla="*/ 250 h 361"/>
                <a:gd name="T70" fmla="*/ 272 w 834"/>
                <a:gd name="T71" fmla="*/ 229 h 361"/>
                <a:gd name="T72" fmla="*/ 262 w 834"/>
                <a:gd name="T73" fmla="*/ 207 h 361"/>
                <a:gd name="T74" fmla="*/ 268 w 834"/>
                <a:gd name="T75" fmla="*/ 185 h 361"/>
                <a:gd name="T76" fmla="*/ 282 w 834"/>
                <a:gd name="T77" fmla="*/ 179 h 361"/>
                <a:gd name="T78" fmla="*/ 254 w 834"/>
                <a:gd name="T79" fmla="*/ 171 h 361"/>
                <a:gd name="T80" fmla="*/ 242 w 834"/>
                <a:gd name="T81" fmla="*/ 187 h 361"/>
                <a:gd name="T82" fmla="*/ 222 w 834"/>
                <a:gd name="T83" fmla="*/ 168 h 361"/>
                <a:gd name="T84" fmla="*/ 205 w 834"/>
                <a:gd name="T85" fmla="*/ 179 h 361"/>
                <a:gd name="T86" fmla="*/ 183 w 834"/>
                <a:gd name="T87" fmla="*/ 189 h 361"/>
                <a:gd name="T88" fmla="*/ 165 w 834"/>
                <a:gd name="T89" fmla="*/ 209 h 361"/>
                <a:gd name="T90" fmla="*/ 152 w 834"/>
                <a:gd name="T91" fmla="*/ 231 h 361"/>
                <a:gd name="T92" fmla="*/ 136 w 834"/>
                <a:gd name="T93" fmla="*/ 229 h 361"/>
                <a:gd name="T94" fmla="*/ 140 w 834"/>
                <a:gd name="T95" fmla="*/ 211 h 361"/>
                <a:gd name="T96" fmla="*/ 122 w 834"/>
                <a:gd name="T97" fmla="*/ 205 h 361"/>
                <a:gd name="T98" fmla="*/ 104 w 834"/>
                <a:gd name="T99" fmla="*/ 193 h 361"/>
                <a:gd name="T100" fmla="*/ 94 w 834"/>
                <a:gd name="T101" fmla="*/ 166 h 361"/>
                <a:gd name="T102" fmla="*/ 90 w 834"/>
                <a:gd name="T103" fmla="*/ 146 h 361"/>
                <a:gd name="T104" fmla="*/ 75 w 834"/>
                <a:gd name="T105" fmla="*/ 130 h 361"/>
                <a:gd name="T106" fmla="*/ 63 w 834"/>
                <a:gd name="T107" fmla="*/ 110 h 361"/>
                <a:gd name="T108" fmla="*/ 55 w 834"/>
                <a:gd name="T109" fmla="*/ 83 h 361"/>
                <a:gd name="T110" fmla="*/ 35 w 834"/>
                <a:gd name="T111" fmla="*/ 73 h 361"/>
                <a:gd name="T112" fmla="*/ 12 w 834"/>
                <a:gd name="T113" fmla="*/ 65 h 361"/>
                <a:gd name="T114" fmla="*/ 0 w 834"/>
                <a:gd name="T115" fmla="*/ 45 h 361"/>
                <a:gd name="T116" fmla="*/ 15 w 834"/>
                <a:gd name="T117" fmla="*/ 28 h 361"/>
                <a:gd name="T118" fmla="*/ 31 w 834"/>
                <a:gd name="T119" fmla="*/ 8 h 3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34" h="361">
                  <a:moveTo>
                    <a:pt x="830" y="302"/>
                  </a:moveTo>
                  <a:lnTo>
                    <a:pt x="828" y="302"/>
                  </a:lnTo>
                  <a:lnTo>
                    <a:pt x="828" y="304"/>
                  </a:lnTo>
                  <a:lnTo>
                    <a:pt x="828" y="305"/>
                  </a:lnTo>
                  <a:lnTo>
                    <a:pt x="826" y="305"/>
                  </a:lnTo>
                  <a:lnTo>
                    <a:pt x="826" y="307"/>
                  </a:lnTo>
                  <a:lnTo>
                    <a:pt x="824" y="307"/>
                  </a:lnTo>
                  <a:lnTo>
                    <a:pt x="824" y="309"/>
                  </a:lnTo>
                  <a:lnTo>
                    <a:pt x="824" y="311"/>
                  </a:lnTo>
                  <a:lnTo>
                    <a:pt x="826" y="311"/>
                  </a:lnTo>
                  <a:lnTo>
                    <a:pt x="828" y="311"/>
                  </a:lnTo>
                  <a:lnTo>
                    <a:pt x="830" y="311"/>
                  </a:lnTo>
                  <a:lnTo>
                    <a:pt x="832" y="311"/>
                  </a:lnTo>
                  <a:lnTo>
                    <a:pt x="834" y="311"/>
                  </a:lnTo>
                  <a:lnTo>
                    <a:pt x="832" y="313"/>
                  </a:lnTo>
                  <a:lnTo>
                    <a:pt x="832" y="315"/>
                  </a:lnTo>
                  <a:lnTo>
                    <a:pt x="834" y="317"/>
                  </a:lnTo>
                  <a:lnTo>
                    <a:pt x="834" y="319"/>
                  </a:lnTo>
                  <a:lnTo>
                    <a:pt x="832" y="321"/>
                  </a:lnTo>
                  <a:lnTo>
                    <a:pt x="832" y="319"/>
                  </a:lnTo>
                  <a:lnTo>
                    <a:pt x="830" y="319"/>
                  </a:lnTo>
                  <a:lnTo>
                    <a:pt x="830" y="317"/>
                  </a:lnTo>
                  <a:lnTo>
                    <a:pt x="828" y="317"/>
                  </a:lnTo>
                  <a:lnTo>
                    <a:pt x="828" y="315"/>
                  </a:lnTo>
                  <a:lnTo>
                    <a:pt x="826" y="317"/>
                  </a:lnTo>
                  <a:lnTo>
                    <a:pt x="826" y="319"/>
                  </a:lnTo>
                  <a:lnTo>
                    <a:pt x="824" y="319"/>
                  </a:lnTo>
                  <a:lnTo>
                    <a:pt x="822" y="321"/>
                  </a:lnTo>
                  <a:lnTo>
                    <a:pt x="822" y="319"/>
                  </a:lnTo>
                  <a:lnTo>
                    <a:pt x="820" y="319"/>
                  </a:lnTo>
                  <a:lnTo>
                    <a:pt x="820" y="321"/>
                  </a:lnTo>
                  <a:lnTo>
                    <a:pt x="818" y="321"/>
                  </a:lnTo>
                  <a:lnTo>
                    <a:pt x="818" y="323"/>
                  </a:lnTo>
                  <a:lnTo>
                    <a:pt x="816" y="323"/>
                  </a:lnTo>
                  <a:lnTo>
                    <a:pt x="816" y="325"/>
                  </a:lnTo>
                  <a:lnTo>
                    <a:pt x="816" y="327"/>
                  </a:lnTo>
                  <a:lnTo>
                    <a:pt x="818" y="327"/>
                  </a:lnTo>
                  <a:lnTo>
                    <a:pt x="818" y="329"/>
                  </a:lnTo>
                  <a:lnTo>
                    <a:pt x="820" y="329"/>
                  </a:lnTo>
                  <a:lnTo>
                    <a:pt x="820" y="331"/>
                  </a:lnTo>
                  <a:lnTo>
                    <a:pt x="820" y="333"/>
                  </a:lnTo>
                  <a:lnTo>
                    <a:pt x="820" y="335"/>
                  </a:lnTo>
                  <a:lnTo>
                    <a:pt x="820" y="337"/>
                  </a:lnTo>
                  <a:lnTo>
                    <a:pt x="820" y="335"/>
                  </a:lnTo>
                  <a:lnTo>
                    <a:pt x="818" y="335"/>
                  </a:lnTo>
                  <a:lnTo>
                    <a:pt x="816" y="333"/>
                  </a:lnTo>
                  <a:lnTo>
                    <a:pt x="814" y="333"/>
                  </a:lnTo>
                  <a:lnTo>
                    <a:pt x="812" y="333"/>
                  </a:lnTo>
                  <a:lnTo>
                    <a:pt x="812" y="335"/>
                  </a:lnTo>
                  <a:lnTo>
                    <a:pt x="810" y="335"/>
                  </a:lnTo>
                  <a:lnTo>
                    <a:pt x="808" y="335"/>
                  </a:lnTo>
                  <a:lnTo>
                    <a:pt x="806" y="335"/>
                  </a:lnTo>
                  <a:lnTo>
                    <a:pt x="804" y="335"/>
                  </a:lnTo>
                  <a:lnTo>
                    <a:pt x="802" y="335"/>
                  </a:lnTo>
                  <a:lnTo>
                    <a:pt x="802" y="333"/>
                  </a:lnTo>
                  <a:lnTo>
                    <a:pt x="800" y="333"/>
                  </a:lnTo>
                  <a:lnTo>
                    <a:pt x="800" y="331"/>
                  </a:lnTo>
                  <a:lnTo>
                    <a:pt x="800" y="329"/>
                  </a:lnTo>
                  <a:lnTo>
                    <a:pt x="798" y="327"/>
                  </a:lnTo>
                  <a:lnTo>
                    <a:pt x="796" y="327"/>
                  </a:lnTo>
                  <a:lnTo>
                    <a:pt x="794" y="325"/>
                  </a:lnTo>
                  <a:lnTo>
                    <a:pt x="792" y="323"/>
                  </a:lnTo>
                  <a:lnTo>
                    <a:pt x="790" y="323"/>
                  </a:lnTo>
                  <a:lnTo>
                    <a:pt x="788" y="321"/>
                  </a:lnTo>
                  <a:lnTo>
                    <a:pt x="786" y="321"/>
                  </a:lnTo>
                  <a:lnTo>
                    <a:pt x="786" y="319"/>
                  </a:lnTo>
                  <a:lnTo>
                    <a:pt x="786" y="321"/>
                  </a:lnTo>
                  <a:lnTo>
                    <a:pt x="784" y="321"/>
                  </a:lnTo>
                  <a:lnTo>
                    <a:pt x="784" y="319"/>
                  </a:lnTo>
                  <a:lnTo>
                    <a:pt x="782" y="319"/>
                  </a:lnTo>
                  <a:lnTo>
                    <a:pt x="780" y="319"/>
                  </a:lnTo>
                  <a:lnTo>
                    <a:pt x="780" y="317"/>
                  </a:lnTo>
                  <a:lnTo>
                    <a:pt x="778" y="317"/>
                  </a:lnTo>
                  <a:lnTo>
                    <a:pt x="776" y="317"/>
                  </a:lnTo>
                  <a:lnTo>
                    <a:pt x="776" y="315"/>
                  </a:lnTo>
                  <a:lnTo>
                    <a:pt x="774" y="315"/>
                  </a:lnTo>
                  <a:lnTo>
                    <a:pt x="773" y="313"/>
                  </a:lnTo>
                  <a:lnTo>
                    <a:pt x="771" y="313"/>
                  </a:lnTo>
                  <a:lnTo>
                    <a:pt x="771" y="311"/>
                  </a:lnTo>
                  <a:lnTo>
                    <a:pt x="769" y="311"/>
                  </a:lnTo>
                  <a:lnTo>
                    <a:pt x="767" y="311"/>
                  </a:lnTo>
                  <a:lnTo>
                    <a:pt x="767" y="309"/>
                  </a:lnTo>
                  <a:lnTo>
                    <a:pt x="765" y="311"/>
                  </a:lnTo>
                  <a:lnTo>
                    <a:pt x="763" y="313"/>
                  </a:lnTo>
                  <a:lnTo>
                    <a:pt x="763" y="315"/>
                  </a:lnTo>
                  <a:lnTo>
                    <a:pt x="761" y="317"/>
                  </a:lnTo>
                  <a:lnTo>
                    <a:pt x="759" y="317"/>
                  </a:lnTo>
                  <a:lnTo>
                    <a:pt x="759" y="319"/>
                  </a:lnTo>
                  <a:lnTo>
                    <a:pt x="757" y="321"/>
                  </a:lnTo>
                  <a:lnTo>
                    <a:pt x="755" y="321"/>
                  </a:lnTo>
                  <a:lnTo>
                    <a:pt x="755" y="323"/>
                  </a:lnTo>
                  <a:lnTo>
                    <a:pt x="753" y="323"/>
                  </a:lnTo>
                  <a:lnTo>
                    <a:pt x="753" y="325"/>
                  </a:lnTo>
                  <a:lnTo>
                    <a:pt x="755" y="329"/>
                  </a:lnTo>
                  <a:lnTo>
                    <a:pt x="753" y="329"/>
                  </a:lnTo>
                  <a:lnTo>
                    <a:pt x="753" y="331"/>
                  </a:lnTo>
                  <a:lnTo>
                    <a:pt x="751" y="331"/>
                  </a:lnTo>
                  <a:lnTo>
                    <a:pt x="751" y="333"/>
                  </a:lnTo>
                  <a:lnTo>
                    <a:pt x="749" y="335"/>
                  </a:lnTo>
                  <a:lnTo>
                    <a:pt x="747" y="333"/>
                  </a:lnTo>
                  <a:lnTo>
                    <a:pt x="743" y="333"/>
                  </a:lnTo>
                  <a:lnTo>
                    <a:pt x="741" y="331"/>
                  </a:lnTo>
                  <a:lnTo>
                    <a:pt x="739" y="329"/>
                  </a:lnTo>
                  <a:lnTo>
                    <a:pt x="737" y="329"/>
                  </a:lnTo>
                  <a:lnTo>
                    <a:pt x="737" y="327"/>
                  </a:lnTo>
                  <a:lnTo>
                    <a:pt x="735" y="327"/>
                  </a:lnTo>
                  <a:lnTo>
                    <a:pt x="733" y="325"/>
                  </a:lnTo>
                  <a:lnTo>
                    <a:pt x="731" y="323"/>
                  </a:lnTo>
                  <a:lnTo>
                    <a:pt x="729" y="321"/>
                  </a:lnTo>
                  <a:lnTo>
                    <a:pt x="727" y="317"/>
                  </a:lnTo>
                  <a:lnTo>
                    <a:pt x="725" y="317"/>
                  </a:lnTo>
                  <a:lnTo>
                    <a:pt x="725" y="315"/>
                  </a:lnTo>
                  <a:lnTo>
                    <a:pt x="723" y="315"/>
                  </a:lnTo>
                  <a:lnTo>
                    <a:pt x="723" y="313"/>
                  </a:lnTo>
                  <a:lnTo>
                    <a:pt x="721" y="313"/>
                  </a:lnTo>
                  <a:lnTo>
                    <a:pt x="721" y="311"/>
                  </a:lnTo>
                  <a:lnTo>
                    <a:pt x="719" y="309"/>
                  </a:lnTo>
                  <a:lnTo>
                    <a:pt x="717" y="307"/>
                  </a:lnTo>
                  <a:lnTo>
                    <a:pt x="717" y="305"/>
                  </a:lnTo>
                  <a:lnTo>
                    <a:pt x="715" y="305"/>
                  </a:lnTo>
                  <a:lnTo>
                    <a:pt x="715" y="304"/>
                  </a:lnTo>
                  <a:lnTo>
                    <a:pt x="713" y="302"/>
                  </a:lnTo>
                  <a:lnTo>
                    <a:pt x="711" y="300"/>
                  </a:lnTo>
                  <a:lnTo>
                    <a:pt x="709" y="298"/>
                  </a:lnTo>
                  <a:lnTo>
                    <a:pt x="709" y="296"/>
                  </a:lnTo>
                  <a:lnTo>
                    <a:pt x="707" y="296"/>
                  </a:lnTo>
                  <a:lnTo>
                    <a:pt x="707" y="298"/>
                  </a:lnTo>
                  <a:lnTo>
                    <a:pt x="707" y="300"/>
                  </a:lnTo>
                  <a:lnTo>
                    <a:pt x="705" y="300"/>
                  </a:lnTo>
                  <a:lnTo>
                    <a:pt x="705" y="302"/>
                  </a:lnTo>
                  <a:lnTo>
                    <a:pt x="705" y="304"/>
                  </a:lnTo>
                  <a:lnTo>
                    <a:pt x="704" y="305"/>
                  </a:lnTo>
                  <a:lnTo>
                    <a:pt x="704" y="307"/>
                  </a:lnTo>
                  <a:lnTo>
                    <a:pt x="702" y="307"/>
                  </a:lnTo>
                  <a:lnTo>
                    <a:pt x="702" y="309"/>
                  </a:lnTo>
                  <a:lnTo>
                    <a:pt x="702" y="311"/>
                  </a:lnTo>
                  <a:lnTo>
                    <a:pt x="700" y="313"/>
                  </a:lnTo>
                  <a:lnTo>
                    <a:pt x="700" y="315"/>
                  </a:lnTo>
                  <a:lnTo>
                    <a:pt x="700" y="317"/>
                  </a:lnTo>
                  <a:lnTo>
                    <a:pt x="698" y="317"/>
                  </a:lnTo>
                  <a:lnTo>
                    <a:pt x="698" y="319"/>
                  </a:lnTo>
                  <a:lnTo>
                    <a:pt x="698" y="321"/>
                  </a:lnTo>
                  <a:lnTo>
                    <a:pt x="698" y="323"/>
                  </a:lnTo>
                  <a:lnTo>
                    <a:pt x="698" y="325"/>
                  </a:lnTo>
                  <a:lnTo>
                    <a:pt x="700" y="325"/>
                  </a:lnTo>
                  <a:lnTo>
                    <a:pt x="698" y="327"/>
                  </a:lnTo>
                  <a:lnTo>
                    <a:pt x="696" y="329"/>
                  </a:lnTo>
                  <a:lnTo>
                    <a:pt x="696" y="331"/>
                  </a:lnTo>
                  <a:lnTo>
                    <a:pt x="694" y="331"/>
                  </a:lnTo>
                  <a:lnTo>
                    <a:pt x="694" y="333"/>
                  </a:lnTo>
                  <a:lnTo>
                    <a:pt x="692" y="333"/>
                  </a:lnTo>
                  <a:lnTo>
                    <a:pt x="692" y="335"/>
                  </a:lnTo>
                  <a:lnTo>
                    <a:pt x="690" y="337"/>
                  </a:lnTo>
                  <a:lnTo>
                    <a:pt x="688" y="339"/>
                  </a:lnTo>
                  <a:lnTo>
                    <a:pt x="688" y="341"/>
                  </a:lnTo>
                  <a:lnTo>
                    <a:pt x="686" y="341"/>
                  </a:lnTo>
                  <a:lnTo>
                    <a:pt x="686" y="343"/>
                  </a:lnTo>
                  <a:lnTo>
                    <a:pt x="684" y="343"/>
                  </a:lnTo>
                  <a:lnTo>
                    <a:pt x="682" y="345"/>
                  </a:lnTo>
                  <a:lnTo>
                    <a:pt x="680" y="345"/>
                  </a:lnTo>
                  <a:lnTo>
                    <a:pt x="680" y="347"/>
                  </a:lnTo>
                  <a:lnTo>
                    <a:pt x="678" y="347"/>
                  </a:lnTo>
                  <a:lnTo>
                    <a:pt x="676" y="347"/>
                  </a:lnTo>
                  <a:lnTo>
                    <a:pt x="674" y="349"/>
                  </a:lnTo>
                  <a:lnTo>
                    <a:pt x="672" y="349"/>
                  </a:lnTo>
                  <a:lnTo>
                    <a:pt x="670" y="349"/>
                  </a:lnTo>
                  <a:lnTo>
                    <a:pt x="670" y="351"/>
                  </a:lnTo>
                  <a:lnTo>
                    <a:pt x="668" y="351"/>
                  </a:lnTo>
                  <a:lnTo>
                    <a:pt x="666" y="351"/>
                  </a:lnTo>
                  <a:lnTo>
                    <a:pt x="664" y="353"/>
                  </a:lnTo>
                  <a:lnTo>
                    <a:pt x="662" y="353"/>
                  </a:lnTo>
                  <a:lnTo>
                    <a:pt x="662" y="351"/>
                  </a:lnTo>
                  <a:lnTo>
                    <a:pt x="660" y="349"/>
                  </a:lnTo>
                  <a:lnTo>
                    <a:pt x="658" y="349"/>
                  </a:lnTo>
                  <a:lnTo>
                    <a:pt x="658" y="347"/>
                  </a:lnTo>
                  <a:lnTo>
                    <a:pt x="656" y="347"/>
                  </a:lnTo>
                  <a:lnTo>
                    <a:pt x="654" y="347"/>
                  </a:lnTo>
                  <a:lnTo>
                    <a:pt x="654" y="345"/>
                  </a:lnTo>
                  <a:lnTo>
                    <a:pt x="652" y="345"/>
                  </a:lnTo>
                  <a:lnTo>
                    <a:pt x="650" y="345"/>
                  </a:lnTo>
                  <a:lnTo>
                    <a:pt x="648" y="345"/>
                  </a:lnTo>
                  <a:lnTo>
                    <a:pt x="648" y="343"/>
                  </a:lnTo>
                  <a:lnTo>
                    <a:pt x="648" y="345"/>
                  </a:lnTo>
                  <a:lnTo>
                    <a:pt x="648" y="347"/>
                  </a:lnTo>
                  <a:lnTo>
                    <a:pt x="646" y="347"/>
                  </a:lnTo>
                  <a:lnTo>
                    <a:pt x="646" y="349"/>
                  </a:lnTo>
                  <a:lnTo>
                    <a:pt x="646" y="351"/>
                  </a:lnTo>
                  <a:lnTo>
                    <a:pt x="646" y="353"/>
                  </a:lnTo>
                  <a:lnTo>
                    <a:pt x="646" y="355"/>
                  </a:lnTo>
                  <a:lnTo>
                    <a:pt x="644" y="357"/>
                  </a:lnTo>
                  <a:lnTo>
                    <a:pt x="644" y="359"/>
                  </a:lnTo>
                  <a:lnTo>
                    <a:pt x="642" y="359"/>
                  </a:lnTo>
                  <a:lnTo>
                    <a:pt x="642" y="361"/>
                  </a:lnTo>
                  <a:lnTo>
                    <a:pt x="640" y="361"/>
                  </a:lnTo>
                  <a:lnTo>
                    <a:pt x="640" y="359"/>
                  </a:lnTo>
                  <a:lnTo>
                    <a:pt x="638" y="359"/>
                  </a:lnTo>
                  <a:lnTo>
                    <a:pt x="636" y="359"/>
                  </a:lnTo>
                  <a:lnTo>
                    <a:pt x="635" y="359"/>
                  </a:lnTo>
                  <a:lnTo>
                    <a:pt x="635" y="357"/>
                  </a:lnTo>
                  <a:lnTo>
                    <a:pt x="633" y="357"/>
                  </a:lnTo>
                  <a:lnTo>
                    <a:pt x="633" y="355"/>
                  </a:lnTo>
                  <a:lnTo>
                    <a:pt x="633" y="357"/>
                  </a:lnTo>
                  <a:lnTo>
                    <a:pt x="631" y="357"/>
                  </a:lnTo>
                  <a:lnTo>
                    <a:pt x="629" y="357"/>
                  </a:lnTo>
                  <a:lnTo>
                    <a:pt x="629" y="355"/>
                  </a:lnTo>
                  <a:lnTo>
                    <a:pt x="627" y="355"/>
                  </a:lnTo>
                  <a:lnTo>
                    <a:pt x="625" y="355"/>
                  </a:lnTo>
                  <a:lnTo>
                    <a:pt x="623" y="355"/>
                  </a:lnTo>
                  <a:lnTo>
                    <a:pt x="623" y="357"/>
                  </a:lnTo>
                  <a:lnTo>
                    <a:pt x="621" y="357"/>
                  </a:lnTo>
                  <a:lnTo>
                    <a:pt x="619" y="357"/>
                  </a:lnTo>
                  <a:lnTo>
                    <a:pt x="619" y="355"/>
                  </a:lnTo>
                  <a:lnTo>
                    <a:pt x="617" y="355"/>
                  </a:lnTo>
                  <a:lnTo>
                    <a:pt x="615" y="355"/>
                  </a:lnTo>
                  <a:lnTo>
                    <a:pt x="615" y="357"/>
                  </a:lnTo>
                  <a:lnTo>
                    <a:pt x="613" y="355"/>
                  </a:lnTo>
                  <a:lnTo>
                    <a:pt x="611" y="355"/>
                  </a:lnTo>
                  <a:lnTo>
                    <a:pt x="609" y="355"/>
                  </a:lnTo>
                  <a:lnTo>
                    <a:pt x="609" y="357"/>
                  </a:lnTo>
                  <a:lnTo>
                    <a:pt x="607" y="357"/>
                  </a:lnTo>
                  <a:lnTo>
                    <a:pt x="605" y="357"/>
                  </a:lnTo>
                  <a:lnTo>
                    <a:pt x="605" y="355"/>
                  </a:lnTo>
                  <a:lnTo>
                    <a:pt x="603" y="355"/>
                  </a:lnTo>
                  <a:lnTo>
                    <a:pt x="603" y="353"/>
                  </a:lnTo>
                  <a:lnTo>
                    <a:pt x="601" y="353"/>
                  </a:lnTo>
                  <a:lnTo>
                    <a:pt x="601" y="351"/>
                  </a:lnTo>
                  <a:lnTo>
                    <a:pt x="599" y="351"/>
                  </a:lnTo>
                  <a:lnTo>
                    <a:pt x="597" y="351"/>
                  </a:lnTo>
                  <a:lnTo>
                    <a:pt x="595" y="353"/>
                  </a:lnTo>
                  <a:lnTo>
                    <a:pt x="593" y="351"/>
                  </a:lnTo>
                  <a:lnTo>
                    <a:pt x="591" y="351"/>
                  </a:lnTo>
                  <a:lnTo>
                    <a:pt x="589" y="351"/>
                  </a:lnTo>
                  <a:lnTo>
                    <a:pt x="587" y="351"/>
                  </a:lnTo>
                  <a:lnTo>
                    <a:pt x="585" y="351"/>
                  </a:lnTo>
                  <a:lnTo>
                    <a:pt x="583" y="353"/>
                  </a:lnTo>
                  <a:lnTo>
                    <a:pt x="583" y="351"/>
                  </a:lnTo>
                  <a:lnTo>
                    <a:pt x="581" y="351"/>
                  </a:lnTo>
                  <a:lnTo>
                    <a:pt x="579" y="351"/>
                  </a:lnTo>
                  <a:lnTo>
                    <a:pt x="579" y="349"/>
                  </a:lnTo>
                  <a:lnTo>
                    <a:pt x="577" y="349"/>
                  </a:lnTo>
                  <a:lnTo>
                    <a:pt x="575" y="349"/>
                  </a:lnTo>
                  <a:lnTo>
                    <a:pt x="575" y="351"/>
                  </a:lnTo>
                  <a:lnTo>
                    <a:pt x="573" y="353"/>
                  </a:lnTo>
                  <a:lnTo>
                    <a:pt x="571" y="353"/>
                  </a:lnTo>
                  <a:lnTo>
                    <a:pt x="569" y="353"/>
                  </a:lnTo>
                  <a:lnTo>
                    <a:pt x="569" y="351"/>
                  </a:lnTo>
                  <a:lnTo>
                    <a:pt x="567" y="351"/>
                  </a:lnTo>
                  <a:lnTo>
                    <a:pt x="567" y="349"/>
                  </a:lnTo>
                  <a:lnTo>
                    <a:pt x="567" y="347"/>
                  </a:lnTo>
                  <a:lnTo>
                    <a:pt x="566" y="347"/>
                  </a:lnTo>
                  <a:lnTo>
                    <a:pt x="566" y="345"/>
                  </a:lnTo>
                  <a:lnTo>
                    <a:pt x="564" y="345"/>
                  </a:lnTo>
                  <a:lnTo>
                    <a:pt x="564" y="347"/>
                  </a:lnTo>
                  <a:lnTo>
                    <a:pt x="562" y="347"/>
                  </a:lnTo>
                  <a:lnTo>
                    <a:pt x="562" y="345"/>
                  </a:lnTo>
                  <a:lnTo>
                    <a:pt x="560" y="345"/>
                  </a:lnTo>
                  <a:lnTo>
                    <a:pt x="560" y="343"/>
                  </a:lnTo>
                  <a:lnTo>
                    <a:pt x="558" y="343"/>
                  </a:lnTo>
                  <a:lnTo>
                    <a:pt x="556" y="341"/>
                  </a:lnTo>
                  <a:lnTo>
                    <a:pt x="554" y="341"/>
                  </a:lnTo>
                  <a:lnTo>
                    <a:pt x="552" y="341"/>
                  </a:lnTo>
                  <a:lnTo>
                    <a:pt x="550" y="341"/>
                  </a:lnTo>
                  <a:lnTo>
                    <a:pt x="548" y="341"/>
                  </a:lnTo>
                  <a:lnTo>
                    <a:pt x="546" y="341"/>
                  </a:lnTo>
                  <a:lnTo>
                    <a:pt x="544" y="341"/>
                  </a:lnTo>
                  <a:lnTo>
                    <a:pt x="542" y="341"/>
                  </a:lnTo>
                  <a:lnTo>
                    <a:pt x="542" y="339"/>
                  </a:lnTo>
                  <a:lnTo>
                    <a:pt x="542" y="337"/>
                  </a:lnTo>
                  <a:lnTo>
                    <a:pt x="542" y="335"/>
                  </a:lnTo>
                  <a:lnTo>
                    <a:pt x="544" y="333"/>
                  </a:lnTo>
                  <a:lnTo>
                    <a:pt x="544" y="331"/>
                  </a:lnTo>
                  <a:lnTo>
                    <a:pt x="544" y="329"/>
                  </a:lnTo>
                  <a:lnTo>
                    <a:pt x="544" y="327"/>
                  </a:lnTo>
                  <a:lnTo>
                    <a:pt x="542" y="325"/>
                  </a:lnTo>
                  <a:lnTo>
                    <a:pt x="542" y="323"/>
                  </a:lnTo>
                  <a:lnTo>
                    <a:pt x="542" y="321"/>
                  </a:lnTo>
                  <a:lnTo>
                    <a:pt x="542" y="319"/>
                  </a:lnTo>
                  <a:lnTo>
                    <a:pt x="544" y="319"/>
                  </a:lnTo>
                  <a:lnTo>
                    <a:pt x="542" y="319"/>
                  </a:lnTo>
                  <a:lnTo>
                    <a:pt x="542" y="317"/>
                  </a:lnTo>
                  <a:lnTo>
                    <a:pt x="542" y="315"/>
                  </a:lnTo>
                  <a:lnTo>
                    <a:pt x="540" y="315"/>
                  </a:lnTo>
                  <a:lnTo>
                    <a:pt x="538" y="315"/>
                  </a:lnTo>
                  <a:lnTo>
                    <a:pt x="536" y="315"/>
                  </a:lnTo>
                  <a:lnTo>
                    <a:pt x="534" y="315"/>
                  </a:lnTo>
                  <a:lnTo>
                    <a:pt x="534" y="313"/>
                  </a:lnTo>
                  <a:lnTo>
                    <a:pt x="534" y="315"/>
                  </a:lnTo>
                  <a:lnTo>
                    <a:pt x="532" y="315"/>
                  </a:lnTo>
                  <a:lnTo>
                    <a:pt x="532" y="317"/>
                  </a:lnTo>
                  <a:lnTo>
                    <a:pt x="530" y="317"/>
                  </a:lnTo>
                  <a:lnTo>
                    <a:pt x="530" y="315"/>
                  </a:lnTo>
                  <a:lnTo>
                    <a:pt x="528" y="315"/>
                  </a:lnTo>
                  <a:lnTo>
                    <a:pt x="526" y="313"/>
                  </a:lnTo>
                  <a:lnTo>
                    <a:pt x="526" y="311"/>
                  </a:lnTo>
                  <a:lnTo>
                    <a:pt x="524" y="311"/>
                  </a:lnTo>
                  <a:lnTo>
                    <a:pt x="522" y="309"/>
                  </a:lnTo>
                  <a:lnTo>
                    <a:pt x="520" y="307"/>
                  </a:lnTo>
                  <a:lnTo>
                    <a:pt x="520" y="305"/>
                  </a:lnTo>
                  <a:lnTo>
                    <a:pt x="518" y="305"/>
                  </a:lnTo>
                  <a:lnTo>
                    <a:pt x="518" y="304"/>
                  </a:lnTo>
                  <a:lnTo>
                    <a:pt x="518" y="302"/>
                  </a:lnTo>
                  <a:lnTo>
                    <a:pt x="516" y="300"/>
                  </a:lnTo>
                  <a:lnTo>
                    <a:pt x="516" y="298"/>
                  </a:lnTo>
                  <a:lnTo>
                    <a:pt x="514" y="296"/>
                  </a:lnTo>
                  <a:lnTo>
                    <a:pt x="516" y="292"/>
                  </a:lnTo>
                  <a:lnTo>
                    <a:pt x="516" y="290"/>
                  </a:lnTo>
                  <a:lnTo>
                    <a:pt x="518" y="288"/>
                  </a:lnTo>
                  <a:lnTo>
                    <a:pt x="518" y="286"/>
                  </a:lnTo>
                  <a:lnTo>
                    <a:pt x="518" y="284"/>
                  </a:lnTo>
                  <a:lnTo>
                    <a:pt x="516" y="284"/>
                  </a:lnTo>
                  <a:lnTo>
                    <a:pt x="516" y="286"/>
                  </a:lnTo>
                  <a:lnTo>
                    <a:pt x="514" y="286"/>
                  </a:lnTo>
                  <a:lnTo>
                    <a:pt x="514" y="284"/>
                  </a:lnTo>
                  <a:lnTo>
                    <a:pt x="514" y="282"/>
                  </a:lnTo>
                  <a:lnTo>
                    <a:pt x="512" y="282"/>
                  </a:lnTo>
                  <a:lnTo>
                    <a:pt x="510" y="282"/>
                  </a:lnTo>
                  <a:lnTo>
                    <a:pt x="510" y="280"/>
                  </a:lnTo>
                  <a:lnTo>
                    <a:pt x="510" y="278"/>
                  </a:lnTo>
                  <a:lnTo>
                    <a:pt x="510" y="276"/>
                  </a:lnTo>
                  <a:lnTo>
                    <a:pt x="508" y="276"/>
                  </a:lnTo>
                  <a:lnTo>
                    <a:pt x="508" y="274"/>
                  </a:lnTo>
                  <a:lnTo>
                    <a:pt x="506" y="274"/>
                  </a:lnTo>
                  <a:lnTo>
                    <a:pt x="506" y="272"/>
                  </a:lnTo>
                  <a:lnTo>
                    <a:pt x="508" y="270"/>
                  </a:lnTo>
                  <a:lnTo>
                    <a:pt x="508" y="268"/>
                  </a:lnTo>
                  <a:lnTo>
                    <a:pt x="506" y="268"/>
                  </a:lnTo>
                  <a:lnTo>
                    <a:pt x="506" y="270"/>
                  </a:lnTo>
                  <a:lnTo>
                    <a:pt x="504" y="270"/>
                  </a:lnTo>
                  <a:lnTo>
                    <a:pt x="504" y="268"/>
                  </a:lnTo>
                  <a:lnTo>
                    <a:pt x="504" y="266"/>
                  </a:lnTo>
                  <a:lnTo>
                    <a:pt x="502" y="266"/>
                  </a:lnTo>
                  <a:lnTo>
                    <a:pt x="500" y="266"/>
                  </a:lnTo>
                  <a:lnTo>
                    <a:pt x="500" y="264"/>
                  </a:lnTo>
                  <a:lnTo>
                    <a:pt x="498" y="264"/>
                  </a:lnTo>
                  <a:lnTo>
                    <a:pt x="498" y="262"/>
                  </a:lnTo>
                  <a:lnTo>
                    <a:pt x="498" y="260"/>
                  </a:lnTo>
                  <a:lnTo>
                    <a:pt x="500" y="260"/>
                  </a:lnTo>
                  <a:lnTo>
                    <a:pt x="500" y="258"/>
                  </a:lnTo>
                  <a:lnTo>
                    <a:pt x="498" y="258"/>
                  </a:lnTo>
                  <a:lnTo>
                    <a:pt x="497" y="258"/>
                  </a:lnTo>
                  <a:lnTo>
                    <a:pt x="498" y="256"/>
                  </a:lnTo>
                  <a:lnTo>
                    <a:pt x="498" y="254"/>
                  </a:lnTo>
                  <a:lnTo>
                    <a:pt x="497" y="254"/>
                  </a:lnTo>
                  <a:lnTo>
                    <a:pt x="497" y="256"/>
                  </a:lnTo>
                  <a:lnTo>
                    <a:pt x="495" y="256"/>
                  </a:lnTo>
                  <a:lnTo>
                    <a:pt x="495" y="254"/>
                  </a:lnTo>
                  <a:lnTo>
                    <a:pt x="493" y="254"/>
                  </a:lnTo>
                  <a:lnTo>
                    <a:pt x="493" y="252"/>
                  </a:lnTo>
                  <a:lnTo>
                    <a:pt x="495" y="252"/>
                  </a:lnTo>
                  <a:lnTo>
                    <a:pt x="495" y="250"/>
                  </a:lnTo>
                  <a:lnTo>
                    <a:pt x="495" y="248"/>
                  </a:lnTo>
                  <a:lnTo>
                    <a:pt x="493" y="248"/>
                  </a:lnTo>
                  <a:lnTo>
                    <a:pt x="491" y="250"/>
                  </a:lnTo>
                  <a:lnTo>
                    <a:pt x="489" y="250"/>
                  </a:lnTo>
                  <a:lnTo>
                    <a:pt x="489" y="248"/>
                  </a:lnTo>
                  <a:lnTo>
                    <a:pt x="487" y="248"/>
                  </a:lnTo>
                  <a:lnTo>
                    <a:pt x="489" y="248"/>
                  </a:lnTo>
                  <a:lnTo>
                    <a:pt x="489" y="246"/>
                  </a:lnTo>
                  <a:lnTo>
                    <a:pt x="489" y="244"/>
                  </a:lnTo>
                  <a:lnTo>
                    <a:pt x="487" y="244"/>
                  </a:lnTo>
                  <a:lnTo>
                    <a:pt x="485" y="244"/>
                  </a:lnTo>
                  <a:lnTo>
                    <a:pt x="485" y="246"/>
                  </a:lnTo>
                  <a:lnTo>
                    <a:pt x="483" y="246"/>
                  </a:lnTo>
                  <a:lnTo>
                    <a:pt x="483" y="248"/>
                  </a:lnTo>
                  <a:lnTo>
                    <a:pt x="481" y="248"/>
                  </a:lnTo>
                  <a:lnTo>
                    <a:pt x="481" y="250"/>
                  </a:lnTo>
                  <a:lnTo>
                    <a:pt x="479" y="250"/>
                  </a:lnTo>
                  <a:lnTo>
                    <a:pt x="479" y="248"/>
                  </a:lnTo>
                  <a:lnTo>
                    <a:pt x="479" y="246"/>
                  </a:lnTo>
                  <a:lnTo>
                    <a:pt x="477" y="246"/>
                  </a:lnTo>
                  <a:lnTo>
                    <a:pt x="477" y="248"/>
                  </a:lnTo>
                  <a:lnTo>
                    <a:pt x="477" y="250"/>
                  </a:lnTo>
                  <a:lnTo>
                    <a:pt x="475" y="250"/>
                  </a:lnTo>
                  <a:lnTo>
                    <a:pt x="473" y="250"/>
                  </a:lnTo>
                  <a:lnTo>
                    <a:pt x="471" y="250"/>
                  </a:lnTo>
                  <a:lnTo>
                    <a:pt x="469" y="250"/>
                  </a:lnTo>
                  <a:lnTo>
                    <a:pt x="467" y="250"/>
                  </a:lnTo>
                  <a:lnTo>
                    <a:pt x="465" y="252"/>
                  </a:lnTo>
                  <a:lnTo>
                    <a:pt x="463" y="252"/>
                  </a:lnTo>
                  <a:lnTo>
                    <a:pt x="463" y="254"/>
                  </a:lnTo>
                  <a:lnTo>
                    <a:pt x="461" y="254"/>
                  </a:lnTo>
                  <a:lnTo>
                    <a:pt x="461" y="252"/>
                  </a:lnTo>
                  <a:lnTo>
                    <a:pt x="461" y="250"/>
                  </a:lnTo>
                  <a:lnTo>
                    <a:pt x="461" y="248"/>
                  </a:lnTo>
                  <a:lnTo>
                    <a:pt x="459" y="248"/>
                  </a:lnTo>
                  <a:lnTo>
                    <a:pt x="457" y="248"/>
                  </a:lnTo>
                  <a:lnTo>
                    <a:pt x="457" y="250"/>
                  </a:lnTo>
                  <a:lnTo>
                    <a:pt x="455" y="250"/>
                  </a:lnTo>
                  <a:lnTo>
                    <a:pt x="455" y="252"/>
                  </a:lnTo>
                  <a:lnTo>
                    <a:pt x="453" y="252"/>
                  </a:lnTo>
                  <a:lnTo>
                    <a:pt x="453" y="254"/>
                  </a:lnTo>
                  <a:lnTo>
                    <a:pt x="451" y="254"/>
                  </a:lnTo>
                  <a:lnTo>
                    <a:pt x="451" y="256"/>
                  </a:lnTo>
                  <a:lnTo>
                    <a:pt x="449" y="256"/>
                  </a:lnTo>
                  <a:lnTo>
                    <a:pt x="447" y="258"/>
                  </a:lnTo>
                  <a:lnTo>
                    <a:pt x="447" y="260"/>
                  </a:lnTo>
                  <a:lnTo>
                    <a:pt x="445" y="260"/>
                  </a:lnTo>
                  <a:lnTo>
                    <a:pt x="445" y="262"/>
                  </a:lnTo>
                  <a:lnTo>
                    <a:pt x="445" y="264"/>
                  </a:lnTo>
                  <a:lnTo>
                    <a:pt x="445" y="266"/>
                  </a:lnTo>
                  <a:lnTo>
                    <a:pt x="443" y="268"/>
                  </a:lnTo>
                  <a:lnTo>
                    <a:pt x="441" y="268"/>
                  </a:lnTo>
                  <a:lnTo>
                    <a:pt x="439" y="268"/>
                  </a:lnTo>
                  <a:lnTo>
                    <a:pt x="439" y="270"/>
                  </a:lnTo>
                  <a:lnTo>
                    <a:pt x="439" y="272"/>
                  </a:lnTo>
                  <a:lnTo>
                    <a:pt x="437" y="272"/>
                  </a:lnTo>
                  <a:lnTo>
                    <a:pt x="437" y="274"/>
                  </a:lnTo>
                  <a:lnTo>
                    <a:pt x="437" y="276"/>
                  </a:lnTo>
                  <a:lnTo>
                    <a:pt x="435" y="278"/>
                  </a:lnTo>
                  <a:lnTo>
                    <a:pt x="433" y="278"/>
                  </a:lnTo>
                  <a:lnTo>
                    <a:pt x="431" y="278"/>
                  </a:lnTo>
                  <a:lnTo>
                    <a:pt x="429" y="280"/>
                  </a:lnTo>
                  <a:lnTo>
                    <a:pt x="428" y="280"/>
                  </a:lnTo>
                  <a:lnTo>
                    <a:pt x="426" y="280"/>
                  </a:lnTo>
                  <a:lnTo>
                    <a:pt x="426" y="282"/>
                  </a:lnTo>
                  <a:lnTo>
                    <a:pt x="424" y="282"/>
                  </a:lnTo>
                  <a:lnTo>
                    <a:pt x="422" y="284"/>
                  </a:lnTo>
                  <a:lnTo>
                    <a:pt x="420" y="284"/>
                  </a:lnTo>
                  <a:lnTo>
                    <a:pt x="420" y="282"/>
                  </a:lnTo>
                  <a:lnTo>
                    <a:pt x="420" y="284"/>
                  </a:lnTo>
                  <a:lnTo>
                    <a:pt x="418" y="284"/>
                  </a:lnTo>
                  <a:lnTo>
                    <a:pt x="416" y="284"/>
                  </a:lnTo>
                  <a:lnTo>
                    <a:pt x="416" y="286"/>
                  </a:lnTo>
                  <a:lnTo>
                    <a:pt x="416" y="288"/>
                  </a:lnTo>
                  <a:lnTo>
                    <a:pt x="414" y="288"/>
                  </a:lnTo>
                  <a:lnTo>
                    <a:pt x="414" y="290"/>
                  </a:lnTo>
                  <a:lnTo>
                    <a:pt x="412" y="290"/>
                  </a:lnTo>
                  <a:lnTo>
                    <a:pt x="410" y="290"/>
                  </a:lnTo>
                  <a:lnTo>
                    <a:pt x="408" y="290"/>
                  </a:lnTo>
                  <a:lnTo>
                    <a:pt x="406" y="292"/>
                  </a:lnTo>
                  <a:lnTo>
                    <a:pt x="404" y="292"/>
                  </a:lnTo>
                  <a:lnTo>
                    <a:pt x="402" y="292"/>
                  </a:lnTo>
                  <a:lnTo>
                    <a:pt x="402" y="290"/>
                  </a:lnTo>
                  <a:lnTo>
                    <a:pt x="400" y="290"/>
                  </a:lnTo>
                  <a:lnTo>
                    <a:pt x="400" y="288"/>
                  </a:lnTo>
                  <a:lnTo>
                    <a:pt x="398" y="288"/>
                  </a:lnTo>
                  <a:lnTo>
                    <a:pt x="398" y="290"/>
                  </a:lnTo>
                  <a:lnTo>
                    <a:pt x="396" y="290"/>
                  </a:lnTo>
                  <a:lnTo>
                    <a:pt x="394" y="290"/>
                  </a:lnTo>
                  <a:lnTo>
                    <a:pt x="392" y="290"/>
                  </a:lnTo>
                  <a:lnTo>
                    <a:pt x="392" y="288"/>
                  </a:lnTo>
                  <a:lnTo>
                    <a:pt x="390" y="288"/>
                  </a:lnTo>
                  <a:lnTo>
                    <a:pt x="388" y="288"/>
                  </a:lnTo>
                  <a:lnTo>
                    <a:pt x="386" y="288"/>
                  </a:lnTo>
                  <a:lnTo>
                    <a:pt x="386" y="290"/>
                  </a:lnTo>
                  <a:lnTo>
                    <a:pt x="384" y="290"/>
                  </a:lnTo>
                  <a:lnTo>
                    <a:pt x="382" y="290"/>
                  </a:lnTo>
                  <a:lnTo>
                    <a:pt x="382" y="292"/>
                  </a:lnTo>
                  <a:lnTo>
                    <a:pt x="380" y="292"/>
                  </a:lnTo>
                  <a:lnTo>
                    <a:pt x="380" y="294"/>
                  </a:lnTo>
                  <a:lnTo>
                    <a:pt x="378" y="294"/>
                  </a:lnTo>
                  <a:lnTo>
                    <a:pt x="376" y="294"/>
                  </a:lnTo>
                  <a:lnTo>
                    <a:pt x="374" y="294"/>
                  </a:lnTo>
                  <a:lnTo>
                    <a:pt x="372" y="294"/>
                  </a:lnTo>
                  <a:lnTo>
                    <a:pt x="374" y="292"/>
                  </a:lnTo>
                  <a:lnTo>
                    <a:pt x="374" y="290"/>
                  </a:lnTo>
                  <a:lnTo>
                    <a:pt x="372" y="290"/>
                  </a:lnTo>
                  <a:lnTo>
                    <a:pt x="372" y="288"/>
                  </a:lnTo>
                  <a:lnTo>
                    <a:pt x="372" y="286"/>
                  </a:lnTo>
                  <a:lnTo>
                    <a:pt x="370" y="286"/>
                  </a:lnTo>
                  <a:lnTo>
                    <a:pt x="370" y="284"/>
                  </a:lnTo>
                  <a:lnTo>
                    <a:pt x="370" y="282"/>
                  </a:lnTo>
                  <a:lnTo>
                    <a:pt x="372" y="282"/>
                  </a:lnTo>
                  <a:lnTo>
                    <a:pt x="372" y="280"/>
                  </a:lnTo>
                  <a:lnTo>
                    <a:pt x="372" y="278"/>
                  </a:lnTo>
                  <a:lnTo>
                    <a:pt x="374" y="278"/>
                  </a:lnTo>
                  <a:lnTo>
                    <a:pt x="374" y="276"/>
                  </a:lnTo>
                  <a:lnTo>
                    <a:pt x="376" y="276"/>
                  </a:lnTo>
                  <a:lnTo>
                    <a:pt x="376" y="274"/>
                  </a:lnTo>
                  <a:lnTo>
                    <a:pt x="376" y="272"/>
                  </a:lnTo>
                  <a:lnTo>
                    <a:pt x="378" y="270"/>
                  </a:lnTo>
                  <a:lnTo>
                    <a:pt x="380" y="270"/>
                  </a:lnTo>
                  <a:lnTo>
                    <a:pt x="380" y="268"/>
                  </a:lnTo>
                  <a:lnTo>
                    <a:pt x="382" y="268"/>
                  </a:lnTo>
                  <a:lnTo>
                    <a:pt x="382" y="266"/>
                  </a:lnTo>
                  <a:lnTo>
                    <a:pt x="380" y="266"/>
                  </a:lnTo>
                  <a:lnTo>
                    <a:pt x="380" y="264"/>
                  </a:lnTo>
                  <a:lnTo>
                    <a:pt x="378" y="264"/>
                  </a:lnTo>
                  <a:lnTo>
                    <a:pt x="378" y="262"/>
                  </a:lnTo>
                  <a:lnTo>
                    <a:pt x="376" y="262"/>
                  </a:lnTo>
                  <a:lnTo>
                    <a:pt x="376" y="260"/>
                  </a:lnTo>
                  <a:lnTo>
                    <a:pt x="374" y="260"/>
                  </a:lnTo>
                  <a:lnTo>
                    <a:pt x="376" y="258"/>
                  </a:lnTo>
                  <a:lnTo>
                    <a:pt x="376" y="256"/>
                  </a:lnTo>
                  <a:lnTo>
                    <a:pt x="378" y="256"/>
                  </a:lnTo>
                  <a:lnTo>
                    <a:pt x="378" y="254"/>
                  </a:lnTo>
                  <a:lnTo>
                    <a:pt x="378" y="252"/>
                  </a:lnTo>
                  <a:lnTo>
                    <a:pt x="378" y="250"/>
                  </a:lnTo>
                  <a:lnTo>
                    <a:pt x="376" y="250"/>
                  </a:lnTo>
                  <a:lnTo>
                    <a:pt x="378" y="250"/>
                  </a:lnTo>
                  <a:lnTo>
                    <a:pt x="378" y="248"/>
                  </a:lnTo>
                  <a:lnTo>
                    <a:pt x="380" y="246"/>
                  </a:lnTo>
                  <a:lnTo>
                    <a:pt x="380" y="244"/>
                  </a:lnTo>
                  <a:lnTo>
                    <a:pt x="380" y="242"/>
                  </a:lnTo>
                  <a:lnTo>
                    <a:pt x="382" y="242"/>
                  </a:lnTo>
                  <a:lnTo>
                    <a:pt x="382" y="240"/>
                  </a:lnTo>
                  <a:lnTo>
                    <a:pt x="382" y="238"/>
                  </a:lnTo>
                  <a:lnTo>
                    <a:pt x="382" y="237"/>
                  </a:lnTo>
                  <a:lnTo>
                    <a:pt x="382" y="235"/>
                  </a:lnTo>
                  <a:lnTo>
                    <a:pt x="380" y="233"/>
                  </a:lnTo>
                  <a:lnTo>
                    <a:pt x="378" y="231"/>
                  </a:lnTo>
                  <a:lnTo>
                    <a:pt x="376" y="231"/>
                  </a:lnTo>
                  <a:lnTo>
                    <a:pt x="374" y="229"/>
                  </a:lnTo>
                  <a:lnTo>
                    <a:pt x="372" y="227"/>
                  </a:lnTo>
                  <a:lnTo>
                    <a:pt x="370" y="225"/>
                  </a:lnTo>
                  <a:lnTo>
                    <a:pt x="368" y="223"/>
                  </a:lnTo>
                  <a:lnTo>
                    <a:pt x="366" y="223"/>
                  </a:lnTo>
                  <a:lnTo>
                    <a:pt x="364" y="223"/>
                  </a:lnTo>
                  <a:lnTo>
                    <a:pt x="362" y="223"/>
                  </a:lnTo>
                  <a:lnTo>
                    <a:pt x="360" y="223"/>
                  </a:lnTo>
                  <a:lnTo>
                    <a:pt x="360" y="221"/>
                  </a:lnTo>
                  <a:lnTo>
                    <a:pt x="359" y="221"/>
                  </a:lnTo>
                  <a:lnTo>
                    <a:pt x="357" y="219"/>
                  </a:lnTo>
                  <a:lnTo>
                    <a:pt x="355" y="217"/>
                  </a:lnTo>
                  <a:lnTo>
                    <a:pt x="355" y="215"/>
                  </a:lnTo>
                  <a:lnTo>
                    <a:pt x="353" y="213"/>
                  </a:lnTo>
                  <a:lnTo>
                    <a:pt x="351" y="213"/>
                  </a:lnTo>
                  <a:lnTo>
                    <a:pt x="351" y="211"/>
                  </a:lnTo>
                  <a:lnTo>
                    <a:pt x="349" y="211"/>
                  </a:lnTo>
                  <a:lnTo>
                    <a:pt x="349" y="209"/>
                  </a:lnTo>
                  <a:lnTo>
                    <a:pt x="349" y="207"/>
                  </a:lnTo>
                  <a:lnTo>
                    <a:pt x="349" y="205"/>
                  </a:lnTo>
                  <a:lnTo>
                    <a:pt x="349" y="203"/>
                  </a:lnTo>
                  <a:lnTo>
                    <a:pt x="349" y="201"/>
                  </a:lnTo>
                  <a:lnTo>
                    <a:pt x="349" y="199"/>
                  </a:lnTo>
                  <a:lnTo>
                    <a:pt x="347" y="197"/>
                  </a:lnTo>
                  <a:lnTo>
                    <a:pt x="345" y="197"/>
                  </a:lnTo>
                  <a:lnTo>
                    <a:pt x="345" y="195"/>
                  </a:lnTo>
                  <a:lnTo>
                    <a:pt x="343" y="193"/>
                  </a:lnTo>
                  <a:lnTo>
                    <a:pt x="341" y="193"/>
                  </a:lnTo>
                  <a:lnTo>
                    <a:pt x="339" y="193"/>
                  </a:lnTo>
                  <a:lnTo>
                    <a:pt x="337" y="193"/>
                  </a:lnTo>
                  <a:lnTo>
                    <a:pt x="337" y="195"/>
                  </a:lnTo>
                  <a:lnTo>
                    <a:pt x="335" y="195"/>
                  </a:lnTo>
                  <a:lnTo>
                    <a:pt x="333" y="195"/>
                  </a:lnTo>
                  <a:lnTo>
                    <a:pt x="331" y="193"/>
                  </a:lnTo>
                  <a:lnTo>
                    <a:pt x="329" y="193"/>
                  </a:lnTo>
                  <a:lnTo>
                    <a:pt x="327" y="191"/>
                  </a:lnTo>
                  <a:lnTo>
                    <a:pt x="327" y="189"/>
                  </a:lnTo>
                  <a:lnTo>
                    <a:pt x="325" y="187"/>
                  </a:lnTo>
                  <a:lnTo>
                    <a:pt x="323" y="185"/>
                  </a:lnTo>
                  <a:lnTo>
                    <a:pt x="321" y="185"/>
                  </a:lnTo>
                  <a:lnTo>
                    <a:pt x="319" y="183"/>
                  </a:lnTo>
                  <a:lnTo>
                    <a:pt x="317" y="183"/>
                  </a:lnTo>
                  <a:lnTo>
                    <a:pt x="315" y="183"/>
                  </a:lnTo>
                  <a:lnTo>
                    <a:pt x="313" y="185"/>
                  </a:lnTo>
                  <a:lnTo>
                    <a:pt x="311" y="185"/>
                  </a:lnTo>
                  <a:lnTo>
                    <a:pt x="309" y="185"/>
                  </a:lnTo>
                  <a:lnTo>
                    <a:pt x="307" y="185"/>
                  </a:lnTo>
                  <a:lnTo>
                    <a:pt x="307" y="187"/>
                  </a:lnTo>
                  <a:lnTo>
                    <a:pt x="307" y="189"/>
                  </a:lnTo>
                  <a:lnTo>
                    <a:pt x="305" y="189"/>
                  </a:lnTo>
                  <a:lnTo>
                    <a:pt x="305" y="191"/>
                  </a:lnTo>
                  <a:lnTo>
                    <a:pt x="303" y="191"/>
                  </a:lnTo>
                  <a:lnTo>
                    <a:pt x="301" y="193"/>
                  </a:lnTo>
                  <a:lnTo>
                    <a:pt x="301" y="195"/>
                  </a:lnTo>
                  <a:lnTo>
                    <a:pt x="299" y="195"/>
                  </a:lnTo>
                  <a:lnTo>
                    <a:pt x="299" y="197"/>
                  </a:lnTo>
                  <a:lnTo>
                    <a:pt x="299" y="199"/>
                  </a:lnTo>
                  <a:lnTo>
                    <a:pt x="299" y="201"/>
                  </a:lnTo>
                  <a:lnTo>
                    <a:pt x="301" y="203"/>
                  </a:lnTo>
                  <a:lnTo>
                    <a:pt x="301" y="205"/>
                  </a:lnTo>
                  <a:lnTo>
                    <a:pt x="299" y="205"/>
                  </a:lnTo>
                  <a:lnTo>
                    <a:pt x="299" y="207"/>
                  </a:lnTo>
                  <a:lnTo>
                    <a:pt x="299" y="209"/>
                  </a:lnTo>
                  <a:lnTo>
                    <a:pt x="297" y="211"/>
                  </a:lnTo>
                  <a:lnTo>
                    <a:pt x="295" y="213"/>
                  </a:lnTo>
                  <a:lnTo>
                    <a:pt x="295" y="215"/>
                  </a:lnTo>
                  <a:lnTo>
                    <a:pt x="295" y="217"/>
                  </a:lnTo>
                  <a:lnTo>
                    <a:pt x="293" y="219"/>
                  </a:lnTo>
                  <a:lnTo>
                    <a:pt x="293" y="221"/>
                  </a:lnTo>
                  <a:lnTo>
                    <a:pt x="295" y="223"/>
                  </a:lnTo>
                  <a:lnTo>
                    <a:pt x="295" y="225"/>
                  </a:lnTo>
                  <a:lnTo>
                    <a:pt x="297" y="225"/>
                  </a:lnTo>
                  <a:lnTo>
                    <a:pt x="297" y="227"/>
                  </a:lnTo>
                  <a:lnTo>
                    <a:pt x="297" y="229"/>
                  </a:lnTo>
                  <a:lnTo>
                    <a:pt x="297" y="231"/>
                  </a:lnTo>
                  <a:lnTo>
                    <a:pt x="297" y="233"/>
                  </a:lnTo>
                  <a:lnTo>
                    <a:pt x="297" y="235"/>
                  </a:lnTo>
                  <a:lnTo>
                    <a:pt x="297" y="237"/>
                  </a:lnTo>
                  <a:lnTo>
                    <a:pt x="297" y="238"/>
                  </a:lnTo>
                  <a:lnTo>
                    <a:pt x="297" y="240"/>
                  </a:lnTo>
                  <a:lnTo>
                    <a:pt x="297" y="242"/>
                  </a:lnTo>
                  <a:lnTo>
                    <a:pt x="295" y="242"/>
                  </a:lnTo>
                  <a:lnTo>
                    <a:pt x="295" y="244"/>
                  </a:lnTo>
                  <a:lnTo>
                    <a:pt x="293" y="244"/>
                  </a:lnTo>
                  <a:lnTo>
                    <a:pt x="291" y="244"/>
                  </a:lnTo>
                  <a:lnTo>
                    <a:pt x="291" y="246"/>
                  </a:lnTo>
                  <a:lnTo>
                    <a:pt x="290" y="246"/>
                  </a:lnTo>
                  <a:lnTo>
                    <a:pt x="290" y="248"/>
                  </a:lnTo>
                  <a:lnTo>
                    <a:pt x="288" y="248"/>
                  </a:lnTo>
                  <a:lnTo>
                    <a:pt x="286" y="248"/>
                  </a:lnTo>
                  <a:lnTo>
                    <a:pt x="284" y="248"/>
                  </a:lnTo>
                  <a:lnTo>
                    <a:pt x="284" y="250"/>
                  </a:lnTo>
                  <a:lnTo>
                    <a:pt x="282" y="250"/>
                  </a:lnTo>
                  <a:lnTo>
                    <a:pt x="282" y="252"/>
                  </a:lnTo>
                  <a:lnTo>
                    <a:pt x="280" y="252"/>
                  </a:lnTo>
                  <a:lnTo>
                    <a:pt x="278" y="250"/>
                  </a:lnTo>
                  <a:lnTo>
                    <a:pt x="278" y="248"/>
                  </a:lnTo>
                  <a:lnTo>
                    <a:pt x="278" y="246"/>
                  </a:lnTo>
                  <a:lnTo>
                    <a:pt x="276" y="246"/>
                  </a:lnTo>
                  <a:lnTo>
                    <a:pt x="274" y="244"/>
                  </a:lnTo>
                  <a:lnTo>
                    <a:pt x="274" y="242"/>
                  </a:lnTo>
                  <a:lnTo>
                    <a:pt x="274" y="240"/>
                  </a:lnTo>
                  <a:lnTo>
                    <a:pt x="276" y="240"/>
                  </a:lnTo>
                  <a:lnTo>
                    <a:pt x="274" y="238"/>
                  </a:lnTo>
                  <a:lnTo>
                    <a:pt x="274" y="237"/>
                  </a:lnTo>
                  <a:lnTo>
                    <a:pt x="274" y="235"/>
                  </a:lnTo>
                  <a:lnTo>
                    <a:pt x="272" y="235"/>
                  </a:lnTo>
                  <a:lnTo>
                    <a:pt x="272" y="233"/>
                  </a:lnTo>
                  <a:lnTo>
                    <a:pt x="272" y="231"/>
                  </a:lnTo>
                  <a:lnTo>
                    <a:pt x="272" y="229"/>
                  </a:lnTo>
                  <a:lnTo>
                    <a:pt x="270" y="229"/>
                  </a:lnTo>
                  <a:lnTo>
                    <a:pt x="270" y="227"/>
                  </a:lnTo>
                  <a:lnTo>
                    <a:pt x="270" y="225"/>
                  </a:lnTo>
                  <a:lnTo>
                    <a:pt x="268" y="223"/>
                  </a:lnTo>
                  <a:lnTo>
                    <a:pt x="268" y="221"/>
                  </a:lnTo>
                  <a:lnTo>
                    <a:pt x="268" y="219"/>
                  </a:lnTo>
                  <a:lnTo>
                    <a:pt x="266" y="219"/>
                  </a:lnTo>
                  <a:lnTo>
                    <a:pt x="266" y="217"/>
                  </a:lnTo>
                  <a:lnTo>
                    <a:pt x="264" y="217"/>
                  </a:lnTo>
                  <a:lnTo>
                    <a:pt x="264" y="215"/>
                  </a:lnTo>
                  <a:lnTo>
                    <a:pt x="262" y="215"/>
                  </a:lnTo>
                  <a:lnTo>
                    <a:pt x="260" y="215"/>
                  </a:lnTo>
                  <a:lnTo>
                    <a:pt x="260" y="213"/>
                  </a:lnTo>
                  <a:lnTo>
                    <a:pt x="260" y="211"/>
                  </a:lnTo>
                  <a:lnTo>
                    <a:pt x="260" y="209"/>
                  </a:lnTo>
                  <a:lnTo>
                    <a:pt x="260" y="207"/>
                  </a:lnTo>
                  <a:lnTo>
                    <a:pt x="262" y="207"/>
                  </a:lnTo>
                  <a:lnTo>
                    <a:pt x="262" y="205"/>
                  </a:lnTo>
                  <a:lnTo>
                    <a:pt x="262" y="203"/>
                  </a:lnTo>
                  <a:lnTo>
                    <a:pt x="260" y="203"/>
                  </a:lnTo>
                  <a:lnTo>
                    <a:pt x="260" y="201"/>
                  </a:lnTo>
                  <a:lnTo>
                    <a:pt x="260" y="199"/>
                  </a:lnTo>
                  <a:lnTo>
                    <a:pt x="262" y="197"/>
                  </a:lnTo>
                  <a:lnTo>
                    <a:pt x="262" y="195"/>
                  </a:lnTo>
                  <a:lnTo>
                    <a:pt x="264" y="195"/>
                  </a:lnTo>
                  <a:lnTo>
                    <a:pt x="264" y="193"/>
                  </a:lnTo>
                  <a:lnTo>
                    <a:pt x="262" y="193"/>
                  </a:lnTo>
                  <a:lnTo>
                    <a:pt x="262" y="191"/>
                  </a:lnTo>
                  <a:lnTo>
                    <a:pt x="264" y="191"/>
                  </a:lnTo>
                  <a:lnTo>
                    <a:pt x="264" y="189"/>
                  </a:lnTo>
                  <a:lnTo>
                    <a:pt x="266" y="189"/>
                  </a:lnTo>
                  <a:lnTo>
                    <a:pt x="266" y="187"/>
                  </a:lnTo>
                  <a:lnTo>
                    <a:pt x="268" y="187"/>
                  </a:lnTo>
                  <a:lnTo>
                    <a:pt x="268" y="185"/>
                  </a:lnTo>
                  <a:lnTo>
                    <a:pt x="270" y="185"/>
                  </a:lnTo>
                  <a:lnTo>
                    <a:pt x="270" y="187"/>
                  </a:lnTo>
                  <a:lnTo>
                    <a:pt x="272" y="189"/>
                  </a:lnTo>
                  <a:lnTo>
                    <a:pt x="272" y="187"/>
                  </a:lnTo>
                  <a:lnTo>
                    <a:pt x="274" y="187"/>
                  </a:lnTo>
                  <a:lnTo>
                    <a:pt x="276" y="187"/>
                  </a:lnTo>
                  <a:lnTo>
                    <a:pt x="278" y="187"/>
                  </a:lnTo>
                  <a:lnTo>
                    <a:pt x="280" y="187"/>
                  </a:lnTo>
                  <a:lnTo>
                    <a:pt x="280" y="189"/>
                  </a:lnTo>
                  <a:lnTo>
                    <a:pt x="282" y="189"/>
                  </a:lnTo>
                  <a:lnTo>
                    <a:pt x="284" y="189"/>
                  </a:lnTo>
                  <a:lnTo>
                    <a:pt x="284" y="187"/>
                  </a:lnTo>
                  <a:lnTo>
                    <a:pt x="284" y="185"/>
                  </a:lnTo>
                  <a:lnTo>
                    <a:pt x="284" y="183"/>
                  </a:lnTo>
                  <a:lnTo>
                    <a:pt x="282" y="183"/>
                  </a:lnTo>
                  <a:lnTo>
                    <a:pt x="282" y="181"/>
                  </a:lnTo>
                  <a:lnTo>
                    <a:pt x="282" y="179"/>
                  </a:lnTo>
                  <a:lnTo>
                    <a:pt x="280" y="179"/>
                  </a:lnTo>
                  <a:lnTo>
                    <a:pt x="280" y="177"/>
                  </a:lnTo>
                  <a:lnTo>
                    <a:pt x="280" y="175"/>
                  </a:lnTo>
                  <a:lnTo>
                    <a:pt x="278" y="175"/>
                  </a:lnTo>
                  <a:lnTo>
                    <a:pt x="278" y="173"/>
                  </a:lnTo>
                  <a:lnTo>
                    <a:pt x="276" y="173"/>
                  </a:lnTo>
                  <a:lnTo>
                    <a:pt x="274" y="173"/>
                  </a:lnTo>
                  <a:lnTo>
                    <a:pt x="272" y="173"/>
                  </a:lnTo>
                  <a:lnTo>
                    <a:pt x="270" y="173"/>
                  </a:lnTo>
                  <a:lnTo>
                    <a:pt x="268" y="173"/>
                  </a:lnTo>
                  <a:lnTo>
                    <a:pt x="266" y="173"/>
                  </a:lnTo>
                  <a:lnTo>
                    <a:pt x="264" y="173"/>
                  </a:lnTo>
                  <a:lnTo>
                    <a:pt x="262" y="173"/>
                  </a:lnTo>
                  <a:lnTo>
                    <a:pt x="260" y="173"/>
                  </a:lnTo>
                  <a:lnTo>
                    <a:pt x="258" y="171"/>
                  </a:lnTo>
                  <a:lnTo>
                    <a:pt x="256" y="171"/>
                  </a:lnTo>
                  <a:lnTo>
                    <a:pt x="254" y="171"/>
                  </a:lnTo>
                  <a:lnTo>
                    <a:pt x="252" y="171"/>
                  </a:lnTo>
                  <a:lnTo>
                    <a:pt x="250" y="171"/>
                  </a:lnTo>
                  <a:lnTo>
                    <a:pt x="248" y="171"/>
                  </a:lnTo>
                  <a:lnTo>
                    <a:pt x="246" y="171"/>
                  </a:lnTo>
                  <a:lnTo>
                    <a:pt x="246" y="173"/>
                  </a:lnTo>
                  <a:lnTo>
                    <a:pt x="248" y="173"/>
                  </a:lnTo>
                  <a:lnTo>
                    <a:pt x="248" y="175"/>
                  </a:lnTo>
                  <a:lnTo>
                    <a:pt x="248" y="177"/>
                  </a:lnTo>
                  <a:lnTo>
                    <a:pt x="248" y="179"/>
                  </a:lnTo>
                  <a:lnTo>
                    <a:pt x="248" y="181"/>
                  </a:lnTo>
                  <a:lnTo>
                    <a:pt x="248" y="183"/>
                  </a:lnTo>
                  <a:lnTo>
                    <a:pt x="248" y="185"/>
                  </a:lnTo>
                  <a:lnTo>
                    <a:pt x="248" y="187"/>
                  </a:lnTo>
                  <a:lnTo>
                    <a:pt x="250" y="187"/>
                  </a:lnTo>
                  <a:lnTo>
                    <a:pt x="246" y="189"/>
                  </a:lnTo>
                  <a:lnTo>
                    <a:pt x="244" y="189"/>
                  </a:lnTo>
                  <a:lnTo>
                    <a:pt x="242" y="187"/>
                  </a:lnTo>
                  <a:lnTo>
                    <a:pt x="240" y="187"/>
                  </a:lnTo>
                  <a:lnTo>
                    <a:pt x="238" y="187"/>
                  </a:lnTo>
                  <a:lnTo>
                    <a:pt x="236" y="187"/>
                  </a:lnTo>
                  <a:lnTo>
                    <a:pt x="234" y="185"/>
                  </a:lnTo>
                  <a:lnTo>
                    <a:pt x="234" y="183"/>
                  </a:lnTo>
                  <a:lnTo>
                    <a:pt x="232" y="181"/>
                  </a:lnTo>
                  <a:lnTo>
                    <a:pt x="232" y="179"/>
                  </a:lnTo>
                  <a:lnTo>
                    <a:pt x="230" y="177"/>
                  </a:lnTo>
                  <a:lnTo>
                    <a:pt x="230" y="175"/>
                  </a:lnTo>
                  <a:lnTo>
                    <a:pt x="230" y="173"/>
                  </a:lnTo>
                  <a:lnTo>
                    <a:pt x="230" y="171"/>
                  </a:lnTo>
                  <a:lnTo>
                    <a:pt x="228" y="171"/>
                  </a:lnTo>
                  <a:lnTo>
                    <a:pt x="228" y="170"/>
                  </a:lnTo>
                  <a:lnTo>
                    <a:pt x="226" y="170"/>
                  </a:lnTo>
                  <a:lnTo>
                    <a:pt x="226" y="168"/>
                  </a:lnTo>
                  <a:lnTo>
                    <a:pt x="224" y="168"/>
                  </a:lnTo>
                  <a:lnTo>
                    <a:pt x="222" y="168"/>
                  </a:lnTo>
                  <a:lnTo>
                    <a:pt x="222" y="166"/>
                  </a:lnTo>
                  <a:lnTo>
                    <a:pt x="221" y="168"/>
                  </a:lnTo>
                  <a:lnTo>
                    <a:pt x="221" y="170"/>
                  </a:lnTo>
                  <a:lnTo>
                    <a:pt x="219" y="171"/>
                  </a:lnTo>
                  <a:lnTo>
                    <a:pt x="219" y="173"/>
                  </a:lnTo>
                  <a:lnTo>
                    <a:pt x="217" y="173"/>
                  </a:lnTo>
                  <a:lnTo>
                    <a:pt x="217" y="175"/>
                  </a:lnTo>
                  <a:lnTo>
                    <a:pt x="215" y="175"/>
                  </a:lnTo>
                  <a:lnTo>
                    <a:pt x="215" y="177"/>
                  </a:lnTo>
                  <a:lnTo>
                    <a:pt x="213" y="177"/>
                  </a:lnTo>
                  <a:lnTo>
                    <a:pt x="213" y="179"/>
                  </a:lnTo>
                  <a:lnTo>
                    <a:pt x="211" y="181"/>
                  </a:lnTo>
                  <a:lnTo>
                    <a:pt x="211" y="183"/>
                  </a:lnTo>
                  <a:lnTo>
                    <a:pt x="209" y="183"/>
                  </a:lnTo>
                  <a:lnTo>
                    <a:pt x="207" y="183"/>
                  </a:lnTo>
                  <a:lnTo>
                    <a:pt x="207" y="181"/>
                  </a:lnTo>
                  <a:lnTo>
                    <a:pt x="205" y="179"/>
                  </a:lnTo>
                  <a:lnTo>
                    <a:pt x="203" y="179"/>
                  </a:lnTo>
                  <a:lnTo>
                    <a:pt x="201" y="179"/>
                  </a:lnTo>
                  <a:lnTo>
                    <a:pt x="199" y="179"/>
                  </a:lnTo>
                  <a:lnTo>
                    <a:pt x="197" y="177"/>
                  </a:lnTo>
                  <a:lnTo>
                    <a:pt x="197" y="175"/>
                  </a:lnTo>
                  <a:lnTo>
                    <a:pt x="195" y="175"/>
                  </a:lnTo>
                  <a:lnTo>
                    <a:pt x="195" y="177"/>
                  </a:lnTo>
                  <a:lnTo>
                    <a:pt x="195" y="179"/>
                  </a:lnTo>
                  <a:lnTo>
                    <a:pt x="193" y="179"/>
                  </a:lnTo>
                  <a:lnTo>
                    <a:pt x="191" y="181"/>
                  </a:lnTo>
                  <a:lnTo>
                    <a:pt x="191" y="183"/>
                  </a:lnTo>
                  <a:lnTo>
                    <a:pt x="189" y="183"/>
                  </a:lnTo>
                  <a:lnTo>
                    <a:pt x="189" y="185"/>
                  </a:lnTo>
                  <a:lnTo>
                    <a:pt x="187" y="185"/>
                  </a:lnTo>
                  <a:lnTo>
                    <a:pt x="187" y="187"/>
                  </a:lnTo>
                  <a:lnTo>
                    <a:pt x="185" y="187"/>
                  </a:lnTo>
                  <a:lnTo>
                    <a:pt x="183" y="189"/>
                  </a:lnTo>
                  <a:lnTo>
                    <a:pt x="181" y="189"/>
                  </a:lnTo>
                  <a:lnTo>
                    <a:pt x="181" y="191"/>
                  </a:lnTo>
                  <a:lnTo>
                    <a:pt x="179" y="191"/>
                  </a:lnTo>
                  <a:lnTo>
                    <a:pt x="179" y="193"/>
                  </a:lnTo>
                  <a:lnTo>
                    <a:pt x="177" y="193"/>
                  </a:lnTo>
                  <a:lnTo>
                    <a:pt x="177" y="195"/>
                  </a:lnTo>
                  <a:lnTo>
                    <a:pt x="175" y="195"/>
                  </a:lnTo>
                  <a:lnTo>
                    <a:pt x="175" y="197"/>
                  </a:lnTo>
                  <a:lnTo>
                    <a:pt x="173" y="199"/>
                  </a:lnTo>
                  <a:lnTo>
                    <a:pt x="173" y="201"/>
                  </a:lnTo>
                  <a:lnTo>
                    <a:pt x="171" y="201"/>
                  </a:lnTo>
                  <a:lnTo>
                    <a:pt x="171" y="203"/>
                  </a:lnTo>
                  <a:lnTo>
                    <a:pt x="169" y="203"/>
                  </a:lnTo>
                  <a:lnTo>
                    <a:pt x="169" y="205"/>
                  </a:lnTo>
                  <a:lnTo>
                    <a:pt x="167" y="207"/>
                  </a:lnTo>
                  <a:lnTo>
                    <a:pt x="167" y="209"/>
                  </a:lnTo>
                  <a:lnTo>
                    <a:pt x="165" y="209"/>
                  </a:lnTo>
                  <a:lnTo>
                    <a:pt x="165" y="211"/>
                  </a:lnTo>
                  <a:lnTo>
                    <a:pt x="163" y="211"/>
                  </a:lnTo>
                  <a:lnTo>
                    <a:pt x="163" y="213"/>
                  </a:lnTo>
                  <a:lnTo>
                    <a:pt x="163" y="215"/>
                  </a:lnTo>
                  <a:lnTo>
                    <a:pt x="161" y="217"/>
                  </a:lnTo>
                  <a:lnTo>
                    <a:pt x="161" y="219"/>
                  </a:lnTo>
                  <a:lnTo>
                    <a:pt x="161" y="221"/>
                  </a:lnTo>
                  <a:lnTo>
                    <a:pt x="159" y="221"/>
                  </a:lnTo>
                  <a:lnTo>
                    <a:pt x="161" y="221"/>
                  </a:lnTo>
                  <a:lnTo>
                    <a:pt x="159" y="221"/>
                  </a:lnTo>
                  <a:lnTo>
                    <a:pt x="159" y="223"/>
                  </a:lnTo>
                  <a:lnTo>
                    <a:pt x="157" y="225"/>
                  </a:lnTo>
                  <a:lnTo>
                    <a:pt x="157" y="227"/>
                  </a:lnTo>
                  <a:lnTo>
                    <a:pt x="155" y="229"/>
                  </a:lnTo>
                  <a:lnTo>
                    <a:pt x="153" y="229"/>
                  </a:lnTo>
                  <a:lnTo>
                    <a:pt x="153" y="231"/>
                  </a:lnTo>
                  <a:lnTo>
                    <a:pt x="152" y="231"/>
                  </a:lnTo>
                  <a:lnTo>
                    <a:pt x="150" y="231"/>
                  </a:lnTo>
                  <a:lnTo>
                    <a:pt x="150" y="233"/>
                  </a:lnTo>
                  <a:lnTo>
                    <a:pt x="148" y="233"/>
                  </a:lnTo>
                  <a:lnTo>
                    <a:pt x="148" y="235"/>
                  </a:lnTo>
                  <a:lnTo>
                    <a:pt x="146" y="235"/>
                  </a:lnTo>
                  <a:lnTo>
                    <a:pt x="146" y="237"/>
                  </a:lnTo>
                  <a:lnTo>
                    <a:pt x="146" y="238"/>
                  </a:lnTo>
                  <a:lnTo>
                    <a:pt x="144" y="238"/>
                  </a:lnTo>
                  <a:lnTo>
                    <a:pt x="144" y="237"/>
                  </a:lnTo>
                  <a:lnTo>
                    <a:pt x="144" y="235"/>
                  </a:lnTo>
                  <a:lnTo>
                    <a:pt x="142" y="235"/>
                  </a:lnTo>
                  <a:lnTo>
                    <a:pt x="142" y="233"/>
                  </a:lnTo>
                  <a:lnTo>
                    <a:pt x="140" y="233"/>
                  </a:lnTo>
                  <a:lnTo>
                    <a:pt x="140" y="231"/>
                  </a:lnTo>
                  <a:lnTo>
                    <a:pt x="138" y="231"/>
                  </a:lnTo>
                  <a:lnTo>
                    <a:pt x="138" y="229"/>
                  </a:lnTo>
                  <a:lnTo>
                    <a:pt x="136" y="229"/>
                  </a:lnTo>
                  <a:lnTo>
                    <a:pt x="136" y="227"/>
                  </a:lnTo>
                  <a:lnTo>
                    <a:pt x="136" y="225"/>
                  </a:lnTo>
                  <a:lnTo>
                    <a:pt x="134" y="225"/>
                  </a:lnTo>
                  <a:lnTo>
                    <a:pt x="136" y="225"/>
                  </a:lnTo>
                  <a:lnTo>
                    <a:pt x="138" y="225"/>
                  </a:lnTo>
                  <a:lnTo>
                    <a:pt x="138" y="223"/>
                  </a:lnTo>
                  <a:lnTo>
                    <a:pt x="140" y="223"/>
                  </a:lnTo>
                  <a:lnTo>
                    <a:pt x="142" y="223"/>
                  </a:lnTo>
                  <a:lnTo>
                    <a:pt x="142" y="221"/>
                  </a:lnTo>
                  <a:lnTo>
                    <a:pt x="144" y="221"/>
                  </a:lnTo>
                  <a:lnTo>
                    <a:pt x="144" y="219"/>
                  </a:lnTo>
                  <a:lnTo>
                    <a:pt x="144" y="217"/>
                  </a:lnTo>
                  <a:lnTo>
                    <a:pt x="142" y="217"/>
                  </a:lnTo>
                  <a:lnTo>
                    <a:pt x="142" y="215"/>
                  </a:lnTo>
                  <a:lnTo>
                    <a:pt x="142" y="213"/>
                  </a:lnTo>
                  <a:lnTo>
                    <a:pt x="142" y="211"/>
                  </a:lnTo>
                  <a:lnTo>
                    <a:pt x="140" y="211"/>
                  </a:lnTo>
                  <a:lnTo>
                    <a:pt x="140" y="209"/>
                  </a:lnTo>
                  <a:lnTo>
                    <a:pt x="138" y="209"/>
                  </a:lnTo>
                  <a:lnTo>
                    <a:pt x="138" y="207"/>
                  </a:lnTo>
                  <a:lnTo>
                    <a:pt x="138" y="205"/>
                  </a:lnTo>
                  <a:lnTo>
                    <a:pt x="136" y="205"/>
                  </a:lnTo>
                  <a:lnTo>
                    <a:pt x="136" y="203"/>
                  </a:lnTo>
                  <a:lnTo>
                    <a:pt x="136" y="201"/>
                  </a:lnTo>
                  <a:lnTo>
                    <a:pt x="136" y="199"/>
                  </a:lnTo>
                  <a:lnTo>
                    <a:pt x="134" y="199"/>
                  </a:lnTo>
                  <a:lnTo>
                    <a:pt x="132" y="199"/>
                  </a:lnTo>
                  <a:lnTo>
                    <a:pt x="132" y="201"/>
                  </a:lnTo>
                  <a:lnTo>
                    <a:pt x="130" y="201"/>
                  </a:lnTo>
                  <a:lnTo>
                    <a:pt x="130" y="203"/>
                  </a:lnTo>
                  <a:lnTo>
                    <a:pt x="128" y="203"/>
                  </a:lnTo>
                  <a:lnTo>
                    <a:pt x="126" y="205"/>
                  </a:lnTo>
                  <a:lnTo>
                    <a:pt x="124" y="205"/>
                  </a:lnTo>
                  <a:lnTo>
                    <a:pt x="122" y="205"/>
                  </a:lnTo>
                  <a:lnTo>
                    <a:pt x="120" y="205"/>
                  </a:lnTo>
                  <a:lnTo>
                    <a:pt x="120" y="207"/>
                  </a:lnTo>
                  <a:lnTo>
                    <a:pt x="118" y="207"/>
                  </a:lnTo>
                  <a:lnTo>
                    <a:pt x="116" y="207"/>
                  </a:lnTo>
                  <a:lnTo>
                    <a:pt x="114" y="207"/>
                  </a:lnTo>
                  <a:lnTo>
                    <a:pt x="112" y="207"/>
                  </a:lnTo>
                  <a:lnTo>
                    <a:pt x="112" y="205"/>
                  </a:lnTo>
                  <a:lnTo>
                    <a:pt x="110" y="205"/>
                  </a:lnTo>
                  <a:lnTo>
                    <a:pt x="110" y="203"/>
                  </a:lnTo>
                  <a:lnTo>
                    <a:pt x="110" y="201"/>
                  </a:lnTo>
                  <a:lnTo>
                    <a:pt x="108" y="201"/>
                  </a:lnTo>
                  <a:lnTo>
                    <a:pt x="108" y="199"/>
                  </a:lnTo>
                  <a:lnTo>
                    <a:pt x="108" y="197"/>
                  </a:lnTo>
                  <a:lnTo>
                    <a:pt x="108" y="195"/>
                  </a:lnTo>
                  <a:lnTo>
                    <a:pt x="106" y="195"/>
                  </a:lnTo>
                  <a:lnTo>
                    <a:pt x="106" y="193"/>
                  </a:lnTo>
                  <a:lnTo>
                    <a:pt x="104" y="193"/>
                  </a:lnTo>
                  <a:lnTo>
                    <a:pt x="104" y="191"/>
                  </a:lnTo>
                  <a:lnTo>
                    <a:pt x="102" y="191"/>
                  </a:lnTo>
                  <a:lnTo>
                    <a:pt x="102" y="189"/>
                  </a:lnTo>
                  <a:lnTo>
                    <a:pt x="100" y="189"/>
                  </a:lnTo>
                  <a:lnTo>
                    <a:pt x="98" y="189"/>
                  </a:lnTo>
                  <a:lnTo>
                    <a:pt x="96" y="187"/>
                  </a:lnTo>
                  <a:lnTo>
                    <a:pt x="96" y="185"/>
                  </a:lnTo>
                  <a:lnTo>
                    <a:pt x="94" y="183"/>
                  </a:lnTo>
                  <a:lnTo>
                    <a:pt x="94" y="181"/>
                  </a:lnTo>
                  <a:lnTo>
                    <a:pt x="94" y="179"/>
                  </a:lnTo>
                  <a:lnTo>
                    <a:pt x="94" y="177"/>
                  </a:lnTo>
                  <a:lnTo>
                    <a:pt x="94" y="175"/>
                  </a:lnTo>
                  <a:lnTo>
                    <a:pt x="94" y="173"/>
                  </a:lnTo>
                  <a:lnTo>
                    <a:pt x="94" y="171"/>
                  </a:lnTo>
                  <a:lnTo>
                    <a:pt x="94" y="170"/>
                  </a:lnTo>
                  <a:lnTo>
                    <a:pt x="94" y="168"/>
                  </a:lnTo>
                  <a:lnTo>
                    <a:pt x="94" y="166"/>
                  </a:lnTo>
                  <a:lnTo>
                    <a:pt x="94" y="164"/>
                  </a:lnTo>
                  <a:lnTo>
                    <a:pt x="94" y="162"/>
                  </a:lnTo>
                  <a:lnTo>
                    <a:pt x="94" y="160"/>
                  </a:lnTo>
                  <a:lnTo>
                    <a:pt x="94" y="158"/>
                  </a:lnTo>
                  <a:lnTo>
                    <a:pt x="92" y="158"/>
                  </a:lnTo>
                  <a:lnTo>
                    <a:pt x="94" y="158"/>
                  </a:lnTo>
                  <a:lnTo>
                    <a:pt x="94" y="156"/>
                  </a:lnTo>
                  <a:lnTo>
                    <a:pt x="94" y="154"/>
                  </a:lnTo>
                  <a:lnTo>
                    <a:pt x="92" y="154"/>
                  </a:lnTo>
                  <a:lnTo>
                    <a:pt x="94" y="152"/>
                  </a:lnTo>
                  <a:lnTo>
                    <a:pt x="92" y="152"/>
                  </a:lnTo>
                  <a:lnTo>
                    <a:pt x="92" y="150"/>
                  </a:lnTo>
                  <a:lnTo>
                    <a:pt x="92" y="148"/>
                  </a:lnTo>
                  <a:lnTo>
                    <a:pt x="90" y="148"/>
                  </a:lnTo>
                  <a:lnTo>
                    <a:pt x="92" y="148"/>
                  </a:lnTo>
                  <a:lnTo>
                    <a:pt x="92" y="146"/>
                  </a:lnTo>
                  <a:lnTo>
                    <a:pt x="90" y="146"/>
                  </a:lnTo>
                  <a:lnTo>
                    <a:pt x="90" y="144"/>
                  </a:lnTo>
                  <a:lnTo>
                    <a:pt x="90" y="142"/>
                  </a:lnTo>
                  <a:lnTo>
                    <a:pt x="88" y="142"/>
                  </a:lnTo>
                  <a:lnTo>
                    <a:pt x="88" y="140"/>
                  </a:lnTo>
                  <a:lnTo>
                    <a:pt x="88" y="138"/>
                  </a:lnTo>
                  <a:lnTo>
                    <a:pt x="88" y="136"/>
                  </a:lnTo>
                  <a:lnTo>
                    <a:pt x="88" y="134"/>
                  </a:lnTo>
                  <a:lnTo>
                    <a:pt x="88" y="132"/>
                  </a:lnTo>
                  <a:lnTo>
                    <a:pt x="88" y="130"/>
                  </a:lnTo>
                  <a:lnTo>
                    <a:pt x="88" y="128"/>
                  </a:lnTo>
                  <a:lnTo>
                    <a:pt x="86" y="128"/>
                  </a:lnTo>
                  <a:lnTo>
                    <a:pt x="84" y="128"/>
                  </a:lnTo>
                  <a:lnTo>
                    <a:pt x="83" y="128"/>
                  </a:lnTo>
                  <a:lnTo>
                    <a:pt x="81" y="128"/>
                  </a:lnTo>
                  <a:lnTo>
                    <a:pt x="77" y="128"/>
                  </a:lnTo>
                  <a:lnTo>
                    <a:pt x="75" y="128"/>
                  </a:lnTo>
                  <a:lnTo>
                    <a:pt x="75" y="130"/>
                  </a:lnTo>
                  <a:lnTo>
                    <a:pt x="73" y="130"/>
                  </a:lnTo>
                  <a:lnTo>
                    <a:pt x="73" y="132"/>
                  </a:lnTo>
                  <a:lnTo>
                    <a:pt x="73" y="130"/>
                  </a:lnTo>
                  <a:lnTo>
                    <a:pt x="71" y="130"/>
                  </a:lnTo>
                  <a:lnTo>
                    <a:pt x="69" y="128"/>
                  </a:lnTo>
                  <a:lnTo>
                    <a:pt x="69" y="126"/>
                  </a:lnTo>
                  <a:lnTo>
                    <a:pt x="67" y="126"/>
                  </a:lnTo>
                  <a:lnTo>
                    <a:pt x="67" y="124"/>
                  </a:lnTo>
                  <a:lnTo>
                    <a:pt x="65" y="124"/>
                  </a:lnTo>
                  <a:lnTo>
                    <a:pt x="65" y="122"/>
                  </a:lnTo>
                  <a:lnTo>
                    <a:pt x="63" y="120"/>
                  </a:lnTo>
                  <a:lnTo>
                    <a:pt x="63" y="118"/>
                  </a:lnTo>
                  <a:lnTo>
                    <a:pt x="61" y="118"/>
                  </a:lnTo>
                  <a:lnTo>
                    <a:pt x="61" y="116"/>
                  </a:lnTo>
                  <a:lnTo>
                    <a:pt x="61" y="114"/>
                  </a:lnTo>
                  <a:lnTo>
                    <a:pt x="63" y="112"/>
                  </a:lnTo>
                  <a:lnTo>
                    <a:pt x="63" y="110"/>
                  </a:lnTo>
                  <a:lnTo>
                    <a:pt x="63" y="108"/>
                  </a:lnTo>
                  <a:lnTo>
                    <a:pt x="63" y="106"/>
                  </a:lnTo>
                  <a:lnTo>
                    <a:pt x="63" y="104"/>
                  </a:lnTo>
                  <a:lnTo>
                    <a:pt x="63" y="103"/>
                  </a:lnTo>
                  <a:lnTo>
                    <a:pt x="63" y="101"/>
                  </a:lnTo>
                  <a:lnTo>
                    <a:pt x="63" y="99"/>
                  </a:lnTo>
                  <a:lnTo>
                    <a:pt x="63" y="97"/>
                  </a:lnTo>
                  <a:lnTo>
                    <a:pt x="63" y="95"/>
                  </a:lnTo>
                  <a:lnTo>
                    <a:pt x="63" y="93"/>
                  </a:lnTo>
                  <a:lnTo>
                    <a:pt x="63" y="91"/>
                  </a:lnTo>
                  <a:lnTo>
                    <a:pt x="61" y="89"/>
                  </a:lnTo>
                  <a:lnTo>
                    <a:pt x="61" y="87"/>
                  </a:lnTo>
                  <a:lnTo>
                    <a:pt x="59" y="87"/>
                  </a:lnTo>
                  <a:lnTo>
                    <a:pt x="59" y="85"/>
                  </a:lnTo>
                  <a:lnTo>
                    <a:pt x="57" y="85"/>
                  </a:lnTo>
                  <a:lnTo>
                    <a:pt x="57" y="83"/>
                  </a:lnTo>
                  <a:lnTo>
                    <a:pt x="55" y="83"/>
                  </a:lnTo>
                  <a:lnTo>
                    <a:pt x="53" y="83"/>
                  </a:lnTo>
                  <a:lnTo>
                    <a:pt x="51" y="83"/>
                  </a:lnTo>
                  <a:lnTo>
                    <a:pt x="49" y="83"/>
                  </a:lnTo>
                  <a:lnTo>
                    <a:pt x="47" y="83"/>
                  </a:lnTo>
                  <a:lnTo>
                    <a:pt x="45" y="83"/>
                  </a:lnTo>
                  <a:lnTo>
                    <a:pt x="45" y="81"/>
                  </a:lnTo>
                  <a:lnTo>
                    <a:pt x="43" y="81"/>
                  </a:lnTo>
                  <a:lnTo>
                    <a:pt x="41" y="81"/>
                  </a:lnTo>
                  <a:lnTo>
                    <a:pt x="41" y="79"/>
                  </a:lnTo>
                  <a:lnTo>
                    <a:pt x="39" y="79"/>
                  </a:lnTo>
                  <a:lnTo>
                    <a:pt x="39" y="77"/>
                  </a:lnTo>
                  <a:lnTo>
                    <a:pt x="41" y="77"/>
                  </a:lnTo>
                  <a:lnTo>
                    <a:pt x="39" y="77"/>
                  </a:lnTo>
                  <a:lnTo>
                    <a:pt x="39" y="75"/>
                  </a:lnTo>
                  <a:lnTo>
                    <a:pt x="39" y="73"/>
                  </a:lnTo>
                  <a:lnTo>
                    <a:pt x="37" y="73"/>
                  </a:lnTo>
                  <a:lnTo>
                    <a:pt x="35" y="73"/>
                  </a:lnTo>
                  <a:lnTo>
                    <a:pt x="35" y="71"/>
                  </a:lnTo>
                  <a:lnTo>
                    <a:pt x="33" y="71"/>
                  </a:lnTo>
                  <a:lnTo>
                    <a:pt x="33" y="73"/>
                  </a:lnTo>
                  <a:lnTo>
                    <a:pt x="31" y="73"/>
                  </a:lnTo>
                  <a:lnTo>
                    <a:pt x="29" y="73"/>
                  </a:lnTo>
                  <a:lnTo>
                    <a:pt x="29" y="71"/>
                  </a:lnTo>
                  <a:lnTo>
                    <a:pt x="27" y="71"/>
                  </a:lnTo>
                  <a:lnTo>
                    <a:pt x="25" y="71"/>
                  </a:lnTo>
                  <a:lnTo>
                    <a:pt x="25" y="69"/>
                  </a:lnTo>
                  <a:lnTo>
                    <a:pt x="23" y="69"/>
                  </a:lnTo>
                  <a:lnTo>
                    <a:pt x="21" y="69"/>
                  </a:lnTo>
                  <a:lnTo>
                    <a:pt x="21" y="67"/>
                  </a:lnTo>
                  <a:lnTo>
                    <a:pt x="19" y="67"/>
                  </a:lnTo>
                  <a:lnTo>
                    <a:pt x="17" y="67"/>
                  </a:lnTo>
                  <a:lnTo>
                    <a:pt x="15" y="65"/>
                  </a:lnTo>
                  <a:lnTo>
                    <a:pt x="14" y="65"/>
                  </a:lnTo>
                  <a:lnTo>
                    <a:pt x="12" y="65"/>
                  </a:lnTo>
                  <a:lnTo>
                    <a:pt x="10" y="63"/>
                  </a:lnTo>
                  <a:lnTo>
                    <a:pt x="8" y="63"/>
                  </a:lnTo>
                  <a:lnTo>
                    <a:pt x="8" y="61"/>
                  </a:lnTo>
                  <a:lnTo>
                    <a:pt x="6" y="61"/>
                  </a:lnTo>
                  <a:lnTo>
                    <a:pt x="6" y="59"/>
                  </a:lnTo>
                  <a:lnTo>
                    <a:pt x="4" y="59"/>
                  </a:lnTo>
                  <a:lnTo>
                    <a:pt x="4" y="57"/>
                  </a:lnTo>
                  <a:lnTo>
                    <a:pt x="2" y="57"/>
                  </a:lnTo>
                  <a:lnTo>
                    <a:pt x="0" y="57"/>
                  </a:lnTo>
                  <a:lnTo>
                    <a:pt x="0" y="55"/>
                  </a:lnTo>
                  <a:lnTo>
                    <a:pt x="2" y="55"/>
                  </a:lnTo>
                  <a:lnTo>
                    <a:pt x="2" y="53"/>
                  </a:lnTo>
                  <a:lnTo>
                    <a:pt x="2" y="51"/>
                  </a:lnTo>
                  <a:lnTo>
                    <a:pt x="0" y="51"/>
                  </a:lnTo>
                  <a:lnTo>
                    <a:pt x="0" y="49"/>
                  </a:lnTo>
                  <a:lnTo>
                    <a:pt x="0" y="47"/>
                  </a:lnTo>
                  <a:lnTo>
                    <a:pt x="0" y="45"/>
                  </a:lnTo>
                  <a:lnTo>
                    <a:pt x="2" y="45"/>
                  </a:lnTo>
                  <a:lnTo>
                    <a:pt x="2" y="43"/>
                  </a:lnTo>
                  <a:lnTo>
                    <a:pt x="2" y="41"/>
                  </a:lnTo>
                  <a:lnTo>
                    <a:pt x="4" y="41"/>
                  </a:lnTo>
                  <a:lnTo>
                    <a:pt x="6" y="41"/>
                  </a:lnTo>
                  <a:lnTo>
                    <a:pt x="6" y="39"/>
                  </a:lnTo>
                  <a:lnTo>
                    <a:pt x="8" y="39"/>
                  </a:lnTo>
                  <a:lnTo>
                    <a:pt x="10" y="39"/>
                  </a:lnTo>
                  <a:lnTo>
                    <a:pt x="10" y="37"/>
                  </a:lnTo>
                  <a:lnTo>
                    <a:pt x="12" y="37"/>
                  </a:lnTo>
                  <a:lnTo>
                    <a:pt x="12" y="36"/>
                  </a:lnTo>
                  <a:lnTo>
                    <a:pt x="14" y="36"/>
                  </a:lnTo>
                  <a:lnTo>
                    <a:pt x="14" y="34"/>
                  </a:lnTo>
                  <a:lnTo>
                    <a:pt x="15" y="34"/>
                  </a:lnTo>
                  <a:lnTo>
                    <a:pt x="15" y="32"/>
                  </a:lnTo>
                  <a:lnTo>
                    <a:pt x="15" y="30"/>
                  </a:lnTo>
                  <a:lnTo>
                    <a:pt x="15" y="28"/>
                  </a:lnTo>
                  <a:lnTo>
                    <a:pt x="17" y="28"/>
                  </a:lnTo>
                  <a:lnTo>
                    <a:pt x="17" y="26"/>
                  </a:lnTo>
                  <a:lnTo>
                    <a:pt x="19" y="26"/>
                  </a:lnTo>
                  <a:lnTo>
                    <a:pt x="19" y="24"/>
                  </a:lnTo>
                  <a:lnTo>
                    <a:pt x="21" y="24"/>
                  </a:lnTo>
                  <a:lnTo>
                    <a:pt x="21" y="22"/>
                  </a:lnTo>
                  <a:lnTo>
                    <a:pt x="23" y="22"/>
                  </a:lnTo>
                  <a:lnTo>
                    <a:pt x="23" y="20"/>
                  </a:lnTo>
                  <a:lnTo>
                    <a:pt x="25" y="20"/>
                  </a:lnTo>
                  <a:lnTo>
                    <a:pt x="25" y="18"/>
                  </a:lnTo>
                  <a:lnTo>
                    <a:pt x="27" y="16"/>
                  </a:lnTo>
                  <a:lnTo>
                    <a:pt x="27" y="14"/>
                  </a:lnTo>
                  <a:lnTo>
                    <a:pt x="29" y="14"/>
                  </a:lnTo>
                  <a:lnTo>
                    <a:pt x="29" y="12"/>
                  </a:lnTo>
                  <a:lnTo>
                    <a:pt x="29" y="10"/>
                  </a:lnTo>
                  <a:lnTo>
                    <a:pt x="29" y="8"/>
                  </a:lnTo>
                  <a:lnTo>
                    <a:pt x="31" y="8"/>
                  </a:lnTo>
                  <a:lnTo>
                    <a:pt x="31" y="6"/>
                  </a:lnTo>
                  <a:lnTo>
                    <a:pt x="31" y="4"/>
                  </a:lnTo>
                  <a:lnTo>
                    <a:pt x="31" y="2"/>
                  </a:lnTo>
                  <a:lnTo>
                    <a:pt x="31"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6" name="Freeform 15">
              <a:extLst>
                <a:ext uri="{FF2B5EF4-FFF2-40B4-BE49-F238E27FC236}">
                  <a16:creationId xmlns:a16="http://schemas.microsoft.com/office/drawing/2014/main" xmlns="" id="{00000000-0008-0000-0900-000014000000}"/>
                </a:ext>
              </a:extLst>
            </xdr:cNvPr>
            <xdr:cNvSpPr>
              <a:spLocks/>
            </xdr:cNvSpPr>
          </xdr:nvSpPr>
          <xdr:spPr bwMode="auto">
            <a:xfrm>
              <a:off x="4137025" y="693738"/>
              <a:ext cx="1192213" cy="1204913"/>
            </a:xfrm>
            <a:custGeom>
              <a:avLst/>
              <a:gdLst>
                <a:gd name="T0" fmla="*/ 18 w 751"/>
                <a:gd name="T1" fmla="*/ 741 h 759"/>
                <a:gd name="T2" fmla="*/ 32 w 751"/>
                <a:gd name="T3" fmla="*/ 724 h 759"/>
                <a:gd name="T4" fmla="*/ 53 w 751"/>
                <a:gd name="T5" fmla="*/ 714 h 759"/>
                <a:gd name="T6" fmla="*/ 71 w 751"/>
                <a:gd name="T7" fmla="*/ 698 h 759"/>
                <a:gd name="T8" fmla="*/ 97 w 751"/>
                <a:gd name="T9" fmla="*/ 694 h 759"/>
                <a:gd name="T10" fmla="*/ 111 w 751"/>
                <a:gd name="T11" fmla="*/ 674 h 759"/>
                <a:gd name="T12" fmla="*/ 130 w 751"/>
                <a:gd name="T13" fmla="*/ 661 h 759"/>
                <a:gd name="T14" fmla="*/ 146 w 751"/>
                <a:gd name="T15" fmla="*/ 643 h 759"/>
                <a:gd name="T16" fmla="*/ 158 w 751"/>
                <a:gd name="T17" fmla="*/ 625 h 759"/>
                <a:gd name="T18" fmla="*/ 178 w 751"/>
                <a:gd name="T19" fmla="*/ 611 h 759"/>
                <a:gd name="T20" fmla="*/ 193 w 751"/>
                <a:gd name="T21" fmla="*/ 593 h 759"/>
                <a:gd name="T22" fmla="*/ 190 w 751"/>
                <a:gd name="T23" fmla="*/ 566 h 759"/>
                <a:gd name="T24" fmla="*/ 203 w 751"/>
                <a:gd name="T25" fmla="*/ 546 h 759"/>
                <a:gd name="T26" fmla="*/ 225 w 751"/>
                <a:gd name="T27" fmla="*/ 540 h 759"/>
                <a:gd name="T28" fmla="*/ 235 w 751"/>
                <a:gd name="T29" fmla="*/ 550 h 759"/>
                <a:gd name="T30" fmla="*/ 259 w 751"/>
                <a:gd name="T31" fmla="*/ 556 h 759"/>
                <a:gd name="T32" fmla="*/ 278 w 751"/>
                <a:gd name="T33" fmla="*/ 542 h 759"/>
                <a:gd name="T34" fmla="*/ 288 w 751"/>
                <a:gd name="T35" fmla="*/ 519 h 759"/>
                <a:gd name="T36" fmla="*/ 308 w 751"/>
                <a:gd name="T37" fmla="*/ 505 h 759"/>
                <a:gd name="T38" fmla="*/ 318 w 751"/>
                <a:gd name="T39" fmla="*/ 481 h 759"/>
                <a:gd name="T40" fmla="*/ 333 w 751"/>
                <a:gd name="T41" fmla="*/ 461 h 759"/>
                <a:gd name="T42" fmla="*/ 333 w 751"/>
                <a:gd name="T43" fmla="*/ 436 h 759"/>
                <a:gd name="T44" fmla="*/ 347 w 751"/>
                <a:gd name="T45" fmla="*/ 422 h 759"/>
                <a:gd name="T46" fmla="*/ 367 w 751"/>
                <a:gd name="T47" fmla="*/ 414 h 759"/>
                <a:gd name="T48" fmla="*/ 383 w 751"/>
                <a:gd name="T49" fmla="*/ 396 h 759"/>
                <a:gd name="T50" fmla="*/ 404 w 751"/>
                <a:gd name="T51" fmla="*/ 396 h 759"/>
                <a:gd name="T52" fmla="*/ 414 w 751"/>
                <a:gd name="T53" fmla="*/ 377 h 759"/>
                <a:gd name="T54" fmla="*/ 434 w 751"/>
                <a:gd name="T55" fmla="*/ 359 h 759"/>
                <a:gd name="T56" fmla="*/ 428 w 751"/>
                <a:gd name="T57" fmla="*/ 337 h 759"/>
                <a:gd name="T58" fmla="*/ 406 w 751"/>
                <a:gd name="T59" fmla="*/ 329 h 759"/>
                <a:gd name="T60" fmla="*/ 395 w 751"/>
                <a:gd name="T61" fmla="*/ 312 h 759"/>
                <a:gd name="T62" fmla="*/ 377 w 751"/>
                <a:gd name="T63" fmla="*/ 304 h 759"/>
                <a:gd name="T64" fmla="*/ 363 w 751"/>
                <a:gd name="T65" fmla="*/ 284 h 759"/>
                <a:gd name="T66" fmla="*/ 359 w 751"/>
                <a:gd name="T67" fmla="*/ 257 h 759"/>
                <a:gd name="T68" fmla="*/ 365 w 751"/>
                <a:gd name="T69" fmla="*/ 247 h 759"/>
                <a:gd name="T70" fmla="*/ 363 w 751"/>
                <a:gd name="T71" fmla="*/ 225 h 759"/>
                <a:gd name="T72" fmla="*/ 377 w 751"/>
                <a:gd name="T73" fmla="*/ 205 h 759"/>
                <a:gd name="T74" fmla="*/ 391 w 751"/>
                <a:gd name="T75" fmla="*/ 190 h 759"/>
                <a:gd name="T76" fmla="*/ 398 w 751"/>
                <a:gd name="T77" fmla="*/ 172 h 759"/>
                <a:gd name="T78" fmla="*/ 404 w 751"/>
                <a:gd name="T79" fmla="*/ 156 h 759"/>
                <a:gd name="T80" fmla="*/ 412 w 751"/>
                <a:gd name="T81" fmla="*/ 138 h 759"/>
                <a:gd name="T82" fmla="*/ 428 w 751"/>
                <a:gd name="T83" fmla="*/ 136 h 759"/>
                <a:gd name="T84" fmla="*/ 450 w 751"/>
                <a:gd name="T85" fmla="*/ 144 h 759"/>
                <a:gd name="T86" fmla="*/ 466 w 751"/>
                <a:gd name="T87" fmla="*/ 150 h 759"/>
                <a:gd name="T88" fmla="*/ 483 w 751"/>
                <a:gd name="T89" fmla="*/ 168 h 759"/>
                <a:gd name="T90" fmla="*/ 503 w 751"/>
                <a:gd name="T91" fmla="*/ 178 h 759"/>
                <a:gd name="T92" fmla="*/ 521 w 751"/>
                <a:gd name="T93" fmla="*/ 193 h 759"/>
                <a:gd name="T94" fmla="*/ 538 w 751"/>
                <a:gd name="T95" fmla="*/ 205 h 759"/>
                <a:gd name="T96" fmla="*/ 554 w 751"/>
                <a:gd name="T97" fmla="*/ 193 h 759"/>
                <a:gd name="T98" fmla="*/ 566 w 751"/>
                <a:gd name="T99" fmla="*/ 168 h 759"/>
                <a:gd name="T100" fmla="*/ 594 w 751"/>
                <a:gd name="T101" fmla="*/ 158 h 759"/>
                <a:gd name="T102" fmla="*/ 611 w 751"/>
                <a:gd name="T103" fmla="*/ 142 h 759"/>
                <a:gd name="T104" fmla="*/ 631 w 751"/>
                <a:gd name="T105" fmla="*/ 126 h 759"/>
                <a:gd name="T106" fmla="*/ 643 w 751"/>
                <a:gd name="T107" fmla="*/ 103 h 759"/>
                <a:gd name="T108" fmla="*/ 665 w 751"/>
                <a:gd name="T109" fmla="*/ 85 h 759"/>
                <a:gd name="T110" fmla="*/ 688 w 751"/>
                <a:gd name="T111" fmla="*/ 75 h 759"/>
                <a:gd name="T112" fmla="*/ 694 w 751"/>
                <a:gd name="T113" fmla="*/ 48 h 759"/>
                <a:gd name="T114" fmla="*/ 704 w 751"/>
                <a:gd name="T115" fmla="*/ 22 h 759"/>
                <a:gd name="T116" fmla="*/ 728 w 751"/>
                <a:gd name="T117" fmla="*/ 8 h 759"/>
                <a:gd name="T118" fmla="*/ 749 w 751"/>
                <a:gd name="T119" fmla="*/ 6 h 7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751" h="759">
                  <a:moveTo>
                    <a:pt x="0" y="759"/>
                  </a:moveTo>
                  <a:lnTo>
                    <a:pt x="2" y="759"/>
                  </a:lnTo>
                  <a:lnTo>
                    <a:pt x="2" y="757"/>
                  </a:lnTo>
                  <a:lnTo>
                    <a:pt x="4" y="757"/>
                  </a:lnTo>
                  <a:lnTo>
                    <a:pt x="4" y="755"/>
                  </a:lnTo>
                  <a:lnTo>
                    <a:pt x="6" y="755"/>
                  </a:lnTo>
                  <a:lnTo>
                    <a:pt x="6" y="753"/>
                  </a:lnTo>
                  <a:lnTo>
                    <a:pt x="6" y="751"/>
                  </a:lnTo>
                  <a:lnTo>
                    <a:pt x="8" y="751"/>
                  </a:lnTo>
                  <a:lnTo>
                    <a:pt x="10" y="749"/>
                  </a:lnTo>
                  <a:lnTo>
                    <a:pt x="12" y="747"/>
                  </a:lnTo>
                  <a:lnTo>
                    <a:pt x="14" y="747"/>
                  </a:lnTo>
                  <a:lnTo>
                    <a:pt x="14" y="745"/>
                  </a:lnTo>
                  <a:lnTo>
                    <a:pt x="16" y="745"/>
                  </a:lnTo>
                  <a:lnTo>
                    <a:pt x="16" y="743"/>
                  </a:lnTo>
                  <a:lnTo>
                    <a:pt x="18" y="743"/>
                  </a:lnTo>
                  <a:lnTo>
                    <a:pt x="18" y="741"/>
                  </a:lnTo>
                  <a:lnTo>
                    <a:pt x="18" y="739"/>
                  </a:lnTo>
                  <a:lnTo>
                    <a:pt x="18" y="737"/>
                  </a:lnTo>
                  <a:lnTo>
                    <a:pt x="16" y="735"/>
                  </a:lnTo>
                  <a:lnTo>
                    <a:pt x="16" y="733"/>
                  </a:lnTo>
                  <a:lnTo>
                    <a:pt x="18" y="733"/>
                  </a:lnTo>
                  <a:lnTo>
                    <a:pt x="18" y="731"/>
                  </a:lnTo>
                  <a:lnTo>
                    <a:pt x="20" y="731"/>
                  </a:lnTo>
                  <a:lnTo>
                    <a:pt x="20" y="729"/>
                  </a:lnTo>
                  <a:lnTo>
                    <a:pt x="20" y="728"/>
                  </a:lnTo>
                  <a:lnTo>
                    <a:pt x="20" y="726"/>
                  </a:lnTo>
                  <a:lnTo>
                    <a:pt x="22" y="726"/>
                  </a:lnTo>
                  <a:lnTo>
                    <a:pt x="22" y="724"/>
                  </a:lnTo>
                  <a:lnTo>
                    <a:pt x="24" y="724"/>
                  </a:lnTo>
                  <a:lnTo>
                    <a:pt x="26" y="724"/>
                  </a:lnTo>
                  <a:lnTo>
                    <a:pt x="28" y="724"/>
                  </a:lnTo>
                  <a:lnTo>
                    <a:pt x="30" y="724"/>
                  </a:lnTo>
                  <a:lnTo>
                    <a:pt x="32" y="724"/>
                  </a:lnTo>
                  <a:lnTo>
                    <a:pt x="32" y="722"/>
                  </a:lnTo>
                  <a:lnTo>
                    <a:pt x="34" y="722"/>
                  </a:lnTo>
                  <a:lnTo>
                    <a:pt x="34" y="720"/>
                  </a:lnTo>
                  <a:lnTo>
                    <a:pt x="34" y="718"/>
                  </a:lnTo>
                  <a:lnTo>
                    <a:pt x="36" y="718"/>
                  </a:lnTo>
                  <a:lnTo>
                    <a:pt x="38" y="718"/>
                  </a:lnTo>
                  <a:lnTo>
                    <a:pt x="40" y="718"/>
                  </a:lnTo>
                  <a:lnTo>
                    <a:pt x="40" y="716"/>
                  </a:lnTo>
                  <a:lnTo>
                    <a:pt x="42" y="716"/>
                  </a:lnTo>
                  <a:lnTo>
                    <a:pt x="44" y="716"/>
                  </a:lnTo>
                  <a:lnTo>
                    <a:pt x="46" y="716"/>
                  </a:lnTo>
                  <a:lnTo>
                    <a:pt x="48" y="716"/>
                  </a:lnTo>
                  <a:lnTo>
                    <a:pt x="48" y="714"/>
                  </a:lnTo>
                  <a:lnTo>
                    <a:pt x="50" y="714"/>
                  </a:lnTo>
                  <a:lnTo>
                    <a:pt x="52" y="714"/>
                  </a:lnTo>
                  <a:lnTo>
                    <a:pt x="52" y="712"/>
                  </a:lnTo>
                  <a:lnTo>
                    <a:pt x="53" y="714"/>
                  </a:lnTo>
                  <a:lnTo>
                    <a:pt x="53" y="712"/>
                  </a:lnTo>
                  <a:lnTo>
                    <a:pt x="55" y="712"/>
                  </a:lnTo>
                  <a:lnTo>
                    <a:pt x="57" y="712"/>
                  </a:lnTo>
                  <a:lnTo>
                    <a:pt x="57" y="710"/>
                  </a:lnTo>
                  <a:lnTo>
                    <a:pt x="57" y="708"/>
                  </a:lnTo>
                  <a:lnTo>
                    <a:pt x="59" y="708"/>
                  </a:lnTo>
                  <a:lnTo>
                    <a:pt x="61" y="708"/>
                  </a:lnTo>
                  <a:lnTo>
                    <a:pt x="61" y="706"/>
                  </a:lnTo>
                  <a:lnTo>
                    <a:pt x="63" y="704"/>
                  </a:lnTo>
                  <a:lnTo>
                    <a:pt x="65" y="704"/>
                  </a:lnTo>
                  <a:lnTo>
                    <a:pt x="65" y="702"/>
                  </a:lnTo>
                  <a:lnTo>
                    <a:pt x="63" y="702"/>
                  </a:lnTo>
                  <a:lnTo>
                    <a:pt x="65" y="702"/>
                  </a:lnTo>
                  <a:lnTo>
                    <a:pt x="67" y="702"/>
                  </a:lnTo>
                  <a:lnTo>
                    <a:pt x="67" y="700"/>
                  </a:lnTo>
                  <a:lnTo>
                    <a:pt x="69" y="700"/>
                  </a:lnTo>
                  <a:lnTo>
                    <a:pt x="71" y="698"/>
                  </a:lnTo>
                  <a:lnTo>
                    <a:pt x="73" y="698"/>
                  </a:lnTo>
                  <a:lnTo>
                    <a:pt x="73" y="696"/>
                  </a:lnTo>
                  <a:lnTo>
                    <a:pt x="75" y="696"/>
                  </a:lnTo>
                  <a:lnTo>
                    <a:pt x="77" y="696"/>
                  </a:lnTo>
                  <a:lnTo>
                    <a:pt x="79" y="696"/>
                  </a:lnTo>
                  <a:lnTo>
                    <a:pt x="81" y="696"/>
                  </a:lnTo>
                  <a:lnTo>
                    <a:pt x="83" y="696"/>
                  </a:lnTo>
                  <a:lnTo>
                    <a:pt x="83" y="694"/>
                  </a:lnTo>
                  <a:lnTo>
                    <a:pt x="85" y="694"/>
                  </a:lnTo>
                  <a:lnTo>
                    <a:pt x="87" y="694"/>
                  </a:lnTo>
                  <a:lnTo>
                    <a:pt x="89" y="694"/>
                  </a:lnTo>
                  <a:lnTo>
                    <a:pt x="89" y="696"/>
                  </a:lnTo>
                  <a:lnTo>
                    <a:pt x="91" y="696"/>
                  </a:lnTo>
                  <a:lnTo>
                    <a:pt x="93" y="696"/>
                  </a:lnTo>
                  <a:lnTo>
                    <a:pt x="95" y="696"/>
                  </a:lnTo>
                  <a:lnTo>
                    <a:pt x="97" y="696"/>
                  </a:lnTo>
                  <a:lnTo>
                    <a:pt x="97" y="694"/>
                  </a:lnTo>
                  <a:lnTo>
                    <a:pt x="99" y="694"/>
                  </a:lnTo>
                  <a:lnTo>
                    <a:pt x="99" y="692"/>
                  </a:lnTo>
                  <a:lnTo>
                    <a:pt x="99" y="690"/>
                  </a:lnTo>
                  <a:lnTo>
                    <a:pt x="101" y="690"/>
                  </a:lnTo>
                  <a:lnTo>
                    <a:pt x="101" y="688"/>
                  </a:lnTo>
                  <a:lnTo>
                    <a:pt x="103" y="688"/>
                  </a:lnTo>
                  <a:lnTo>
                    <a:pt x="103" y="686"/>
                  </a:lnTo>
                  <a:lnTo>
                    <a:pt x="103" y="684"/>
                  </a:lnTo>
                  <a:lnTo>
                    <a:pt x="105" y="684"/>
                  </a:lnTo>
                  <a:lnTo>
                    <a:pt x="105" y="682"/>
                  </a:lnTo>
                  <a:lnTo>
                    <a:pt x="105" y="680"/>
                  </a:lnTo>
                  <a:lnTo>
                    <a:pt x="107" y="680"/>
                  </a:lnTo>
                  <a:lnTo>
                    <a:pt x="107" y="678"/>
                  </a:lnTo>
                  <a:lnTo>
                    <a:pt x="107" y="676"/>
                  </a:lnTo>
                  <a:lnTo>
                    <a:pt x="109" y="676"/>
                  </a:lnTo>
                  <a:lnTo>
                    <a:pt x="111" y="676"/>
                  </a:lnTo>
                  <a:lnTo>
                    <a:pt x="111" y="674"/>
                  </a:lnTo>
                  <a:lnTo>
                    <a:pt x="113" y="674"/>
                  </a:lnTo>
                  <a:lnTo>
                    <a:pt x="115" y="674"/>
                  </a:lnTo>
                  <a:lnTo>
                    <a:pt x="115" y="672"/>
                  </a:lnTo>
                  <a:lnTo>
                    <a:pt x="117" y="672"/>
                  </a:lnTo>
                  <a:lnTo>
                    <a:pt x="117" y="670"/>
                  </a:lnTo>
                  <a:lnTo>
                    <a:pt x="119" y="670"/>
                  </a:lnTo>
                  <a:lnTo>
                    <a:pt x="119" y="668"/>
                  </a:lnTo>
                  <a:lnTo>
                    <a:pt x="121" y="668"/>
                  </a:lnTo>
                  <a:lnTo>
                    <a:pt x="121" y="666"/>
                  </a:lnTo>
                  <a:lnTo>
                    <a:pt x="122" y="666"/>
                  </a:lnTo>
                  <a:lnTo>
                    <a:pt x="122" y="664"/>
                  </a:lnTo>
                  <a:lnTo>
                    <a:pt x="124" y="664"/>
                  </a:lnTo>
                  <a:lnTo>
                    <a:pt x="126" y="664"/>
                  </a:lnTo>
                  <a:lnTo>
                    <a:pt x="126" y="662"/>
                  </a:lnTo>
                  <a:lnTo>
                    <a:pt x="128" y="662"/>
                  </a:lnTo>
                  <a:lnTo>
                    <a:pt x="128" y="661"/>
                  </a:lnTo>
                  <a:lnTo>
                    <a:pt x="130" y="661"/>
                  </a:lnTo>
                  <a:lnTo>
                    <a:pt x="130" y="659"/>
                  </a:lnTo>
                  <a:lnTo>
                    <a:pt x="132" y="659"/>
                  </a:lnTo>
                  <a:lnTo>
                    <a:pt x="132" y="657"/>
                  </a:lnTo>
                  <a:lnTo>
                    <a:pt x="134" y="657"/>
                  </a:lnTo>
                  <a:lnTo>
                    <a:pt x="134" y="655"/>
                  </a:lnTo>
                  <a:lnTo>
                    <a:pt x="136" y="655"/>
                  </a:lnTo>
                  <a:lnTo>
                    <a:pt x="136" y="653"/>
                  </a:lnTo>
                  <a:lnTo>
                    <a:pt x="138" y="653"/>
                  </a:lnTo>
                  <a:lnTo>
                    <a:pt x="138" y="651"/>
                  </a:lnTo>
                  <a:lnTo>
                    <a:pt x="138" y="649"/>
                  </a:lnTo>
                  <a:lnTo>
                    <a:pt x="140" y="649"/>
                  </a:lnTo>
                  <a:lnTo>
                    <a:pt x="140" y="647"/>
                  </a:lnTo>
                  <a:lnTo>
                    <a:pt x="142" y="647"/>
                  </a:lnTo>
                  <a:lnTo>
                    <a:pt x="144" y="647"/>
                  </a:lnTo>
                  <a:lnTo>
                    <a:pt x="144" y="645"/>
                  </a:lnTo>
                  <a:lnTo>
                    <a:pt x="146" y="645"/>
                  </a:lnTo>
                  <a:lnTo>
                    <a:pt x="146" y="643"/>
                  </a:lnTo>
                  <a:lnTo>
                    <a:pt x="148" y="643"/>
                  </a:lnTo>
                  <a:lnTo>
                    <a:pt x="150" y="643"/>
                  </a:lnTo>
                  <a:lnTo>
                    <a:pt x="150" y="641"/>
                  </a:lnTo>
                  <a:lnTo>
                    <a:pt x="152" y="641"/>
                  </a:lnTo>
                  <a:lnTo>
                    <a:pt x="154" y="641"/>
                  </a:lnTo>
                  <a:lnTo>
                    <a:pt x="154" y="639"/>
                  </a:lnTo>
                  <a:lnTo>
                    <a:pt x="154" y="637"/>
                  </a:lnTo>
                  <a:lnTo>
                    <a:pt x="156" y="637"/>
                  </a:lnTo>
                  <a:lnTo>
                    <a:pt x="156" y="635"/>
                  </a:lnTo>
                  <a:lnTo>
                    <a:pt x="156" y="633"/>
                  </a:lnTo>
                  <a:lnTo>
                    <a:pt x="156" y="631"/>
                  </a:lnTo>
                  <a:lnTo>
                    <a:pt x="156" y="629"/>
                  </a:lnTo>
                  <a:lnTo>
                    <a:pt x="158" y="629"/>
                  </a:lnTo>
                  <a:lnTo>
                    <a:pt x="158" y="627"/>
                  </a:lnTo>
                  <a:lnTo>
                    <a:pt x="156" y="627"/>
                  </a:lnTo>
                  <a:lnTo>
                    <a:pt x="156" y="625"/>
                  </a:lnTo>
                  <a:lnTo>
                    <a:pt x="158" y="625"/>
                  </a:lnTo>
                  <a:lnTo>
                    <a:pt x="158" y="623"/>
                  </a:lnTo>
                  <a:lnTo>
                    <a:pt x="160" y="623"/>
                  </a:lnTo>
                  <a:lnTo>
                    <a:pt x="162" y="623"/>
                  </a:lnTo>
                  <a:lnTo>
                    <a:pt x="162" y="621"/>
                  </a:lnTo>
                  <a:lnTo>
                    <a:pt x="164" y="621"/>
                  </a:lnTo>
                  <a:lnTo>
                    <a:pt x="166" y="621"/>
                  </a:lnTo>
                  <a:lnTo>
                    <a:pt x="168" y="621"/>
                  </a:lnTo>
                  <a:lnTo>
                    <a:pt x="168" y="619"/>
                  </a:lnTo>
                  <a:lnTo>
                    <a:pt x="168" y="617"/>
                  </a:lnTo>
                  <a:lnTo>
                    <a:pt x="170" y="617"/>
                  </a:lnTo>
                  <a:lnTo>
                    <a:pt x="170" y="615"/>
                  </a:lnTo>
                  <a:lnTo>
                    <a:pt x="172" y="615"/>
                  </a:lnTo>
                  <a:lnTo>
                    <a:pt x="174" y="615"/>
                  </a:lnTo>
                  <a:lnTo>
                    <a:pt x="174" y="613"/>
                  </a:lnTo>
                  <a:lnTo>
                    <a:pt x="176" y="613"/>
                  </a:lnTo>
                  <a:lnTo>
                    <a:pt x="176" y="611"/>
                  </a:lnTo>
                  <a:lnTo>
                    <a:pt x="178" y="611"/>
                  </a:lnTo>
                  <a:lnTo>
                    <a:pt x="180" y="611"/>
                  </a:lnTo>
                  <a:lnTo>
                    <a:pt x="180" y="609"/>
                  </a:lnTo>
                  <a:lnTo>
                    <a:pt x="182" y="609"/>
                  </a:lnTo>
                  <a:lnTo>
                    <a:pt x="182" y="607"/>
                  </a:lnTo>
                  <a:lnTo>
                    <a:pt x="182" y="605"/>
                  </a:lnTo>
                  <a:lnTo>
                    <a:pt x="182" y="603"/>
                  </a:lnTo>
                  <a:lnTo>
                    <a:pt x="184" y="603"/>
                  </a:lnTo>
                  <a:lnTo>
                    <a:pt x="184" y="601"/>
                  </a:lnTo>
                  <a:lnTo>
                    <a:pt x="184" y="599"/>
                  </a:lnTo>
                  <a:lnTo>
                    <a:pt x="186" y="599"/>
                  </a:lnTo>
                  <a:lnTo>
                    <a:pt x="188" y="599"/>
                  </a:lnTo>
                  <a:lnTo>
                    <a:pt x="188" y="597"/>
                  </a:lnTo>
                  <a:lnTo>
                    <a:pt x="190" y="597"/>
                  </a:lnTo>
                  <a:lnTo>
                    <a:pt x="190" y="595"/>
                  </a:lnTo>
                  <a:lnTo>
                    <a:pt x="191" y="595"/>
                  </a:lnTo>
                  <a:lnTo>
                    <a:pt x="191" y="593"/>
                  </a:lnTo>
                  <a:lnTo>
                    <a:pt x="193" y="593"/>
                  </a:lnTo>
                  <a:lnTo>
                    <a:pt x="193" y="592"/>
                  </a:lnTo>
                  <a:lnTo>
                    <a:pt x="191" y="590"/>
                  </a:lnTo>
                  <a:lnTo>
                    <a:pt x="191" y="588"/>
                  </a:lnTo>
                  <a:lnTo>
                    <a:pt x="191" y="586"/>
                  </a:lnTo>
                  <a:lnTo>
                    <a:pt x="190" y="586"/>
                  </a:lnTo>
                  <a:lnTo>
                    <a:pt x="190" y="584"/>
                  </a:lnTo>
                  <a:lnTo>
                    <a:pt x="190" y="582"/>
                  </a:lnTo>
                  <a:lnTo>
                    <a:pt x="188" y="582"/>
                  </a:lnTo>
                  <a:lnTo>
                    <a:pt x="188" y="580"/>
                  </a:lnTo>
                  <a:lnTo>
                    <a:pt x="188" y="578"/>
                  </a:lnTo>
                  <a:lnTo>
                    <a:pt x="188" y="576"/>
                  </a:lnTo>
                  <a:lnTo>
                    <a:pt x="188" y="574"/>
                  </a:lnTo>
                  <a:lnTo>
                    <a:pt x="188" y="572"/>
                  </a:lnTo>
                  <a:lnTo>
                    <a:pt x="188" y="570"/>
                  </a:lnTo>
                  <a:lnTo>
                    <a:pt x="188" y="568"/>
                  </a:lnTo>
                  <a:lnTo>
                    <a:pt x="188" y="566"/>
                  </a:lnTo>
                  <a:lnTo>
                    <a:pt x="190" y="566"/>
                  </a:lnTo>
                  <a:lnTo>
                    <a:pt x="190" y="564"/>
                  </a:lnTo>
                  <a:lnTo>
                    <a:pt x="190" y="562"/>
                  </a:lnTo>
                  <a:lnTo>
                    <a:pt x="190" y="560"/>
                  </a:lnTo>
                  <a:lnTo>
                    <a:pt x="191" y="560"/>
                  </a:lnTo>
                  <a:lnTo>
                    <a:pt x="191" y="558"/>
                  </a:lnTo>
                  <a:lnTo>
                    <a:pt x="193" y="558"/>
                  </a:lnTo>
                  <a:lnTo>
                    <a:pt x="193" y="556"/>
                  </a:lnTo>
                  <a:lnTo>
                    <a:pt x="195" y="556"/>
                  </a:lnTo>
                  <a:lnTo>
                    <a:pt x="195" y="554"/>
                  </a:lnTo>
                  <a:lnTo>
                    <a:pt x="197" y="554"/>
                  </a:lnTo>
                  <a:lnTo>
                    <a:pt x="197" y="552"/>
                  </a:lnTo>
                  <a:lnTo>
                    <a:pt x="199" y="552"/>
                  </a:lnTo>
                  <a:lnTo>
                    <a:pt x="199" y="550"/>
                  </a:lnTo>
                  <a:lnTo>
                    <a:pt x="201" y="550"/>
                  </a:lnTo>
                  <a:lnTo>
                    <a:pt x="201" y="548"/>
                  </a:lnTo>
                  <a:lnTo>
                    <a:pt x="203" y="548"/>
                  </a:lnTo>
                  <a:lnTo>
                    <a:pt x="203" y="546"/>
                  </a:lnTo>
                  <a:lnTo>
                    <a:pt x="205" y="546"/>
                  </a:lnTo>
                  <a:lnTo>
                    <a:pt x="205" y="544"/>
                  </a:lnTo>
                  <a:lnTo>
                    <a:pt x="207" y="544"/>
                  </a:lnTo>
                  <a:lnTo>
                    <a:pt x="207" y="542"/>
                  </a:lnTo>
                  <a:lnTo>
                    <a:pt x="209" y="542"/>
                  </a:lnTo>
                  <a:lnTo>
                    <a:pt x="209" y="540"/>
                  </a:lnTo>
                  <a:lnTo>
                    <a:pt x="211" y="540"/>
                  </a:lnTo>
                  <a:lnTo>
                    <a:pt x="211" y="538"/>
                  </a:lnTo>
                  <a:lnTo>
                    <a:pt x="213" y="538"/>
                  </a:lnTo>
                  <a:lnTo>
                    <a:pt x="215" y="538"/>
                  </a:lnTo>
                  <a:lnTo>
                    <a:pt x="215" y="536"/>
                  </a:lnTo>
                  <a:lnTo>
                    <a:pt x="217" y="536"/>
                  </a:lnTo>
                  <a:lnTo>
                    <a:pt x="217" y="538"/>
                  </a:lnTo>
                  <a:lnTo>
                    <a:pt x="219" y="538"/>
                  </a:lnTo>
                  <a:lnTo>
                    <a:pt x="221" y="538"/>
                  </a:lnTo>
                  <a:lnTo>
                    <a:pt x="223" y="538"/>
                  </a:lnTo>
                  <a:lnTo>
                    <a:pt x="225" y="540"/>
                  </a:lnTo>
                  <a:lnTo>
                    <a:pt x="227" y="540"/>
                  </a:lnTo>
                  <a:lnTo>
                    <a:pt x="229" y="540"/>
                  </a:lnTo>
                  <a:lnTo>
                    <a:pt x="229" y="538"/>
                  </a:lnTo>
                  <a:lnTo>
                    <a:pt x="231" y="538"/>
                  </a:lnTo>
                  <a:lnTo>
                    <a:pt x="231" y="536"/>
                  </a:lnTo>
                  <a:lnTo>
                    <a:pt x="233" y="536"/>
                  </a:lnTo>
                  <a:lnTo>
                    <a:pt x="233" y="538"/>
                  </a:lnTo>
                  <a:lnTo>
                    <a:pt x="235" y="538"/>
                  </a:lnTo>
                  <a:lnTo>
                    <a:pt x="233" y="540"/>
                  </a:lnTo>
                  <a:lnTo>
                    <a:pt x="233" y="542"/>
                  </a:lnTo>
                  <a:lnTo>
                    <a:pt x="233" y="544"/>
                  </a:lnTo>
                  <a:lnTo>
                    <a:pt x="233" y="546"/>
                  </a:lnTo>
                  <a:lnTo>
                    <a:pt x="233" y="548"/>
                  </a:lnTo>
                  <a:lnTo>
                    <a:pt x="231" y="548"/>
                  </a:lnTo>
                  <a:lnTo>
                    <a:pt x="231" y="550"/>
                  </a:lnTo>
                  <a:lnTo>
                    <a:pt x="233" y="550"/>
                  </a:lnTo>
                  <a:lnTo>
                    <a:pt x="235" y="550"/>
                  </a:lnTo>
                  <a:lnTo>
                    <a:pt x="237" y="550"/>
                  </a:lnTo>
                  <a:lnTo>
                    <a:pt x="237" y="552"/>
                  </a:lnTo>
                  <a:lnTo>
                    <a:pt x="239" y="552"/>
                  </a:lnTo>
                  <a:lnTo>
                    <a:pt x="239" y="554"/>
                  </a:lnTo>
                  <a:lnTo>
                    <a:pt x="241" y="554"/>
                  </a:lnTo>
                  <a:lnTo>
                    <a:pt x="243" y="554"/>
                  </a:lnTo>
                  <a:lnTo>
                    <a:pt x="243" y="552"/>
                  </a:lnTo>
                  <a:lnTo>
                    <a:pt x="245" y="552"/>
                  </a:lnTo>
                  <a:lnTo>
                    <a:pt x="247" y="552"/>
                  </a:lnTo>
                  <a:lnTo>
                    <a:pt x="249" y="552"/>
                  </a:lnTo>
                  <a:lnTo>
                    <a:pt x="249" y="554"/>
                  </a:lnTo>
                  <a:lnTo>
                    <a:pt x="251" y="554"/>
                  </a:lnTo>
                  <a:lnTo>
                    <a:pt x="253" y="554"/>
                  </a:lnTo>
                  <a:lnTo>
                    <a:pt x="255" y="554"/>
                  </a:lnTo>
                  <a:lnTo>
                    <a:pt x="257" y="554"/>
                  </a:lnTo>
                  <a:lnTo>
                    <a:pt x="257" y="556"/>
                  </a:lnTo>
                  <a:lnTo>
                    <a:pt x="259" y="556"/>
                  </a:lnTo>
                  <a:lnTo>
                    <a:pt x="260" y="556"/>
                  </a:lnTo>
                  <a:lnTo>
                    <a:pt x="262" y="556"/>
                  </a:lnTo>
                  <a:lnTo>
                    <a:pt x="264" y="556"/>
                  </a:lnTo>
                  <a:lnTo>
                    <a:pt x="266" y="556"/>
                  </a:lnTo>
                  <a:lnTo>
                    <a:pt x="266" y="554"/>
                  </a:lnTo>
                  <a:lnTo>
                    <a:pt x="268" y="554"/>
                  </a:lnTo>
                  <a:lnTo>
                    <a:pt x="270" y="554"/>
                  </a:lnTo>
                  <a:lnTo>
                    <a:pt x="272" y="554"/>
                  </a:lnTo>
                  <a:lnTo>
                    <a:pt x="272" y="552"/>
                  </a:lnTo>
                  <a:lnTo>
                    <a:pt x="274" y="552"/>
                  </a:lnTo>
                  <a:lnTo>
                    <a:pt x="276" y="552"/>
                  </a:lnTo>
                  <a:lnTo>
                    <a:pt x="276" y="550"/>
                  </a:lnTo>
                  <a:lnTo>
                    <a:pt x="276" y="548"/>
                  </a:lnTo>
                  <a:lnTo>
                    <a:pt x="276" y="546"/>
                  </a:lnTo>
                  <a:lnTo>
                    <a:pt x="278" y="546"/>
                  </a:lnTo>
                  <a:lnTo>
                    <a:pt x="278" y="544"/>
                  </a:lnTo>
                  <a:lnTo>
                    <a:pt x="278" y="542"/>
                  </a:lnTo>
                  <a:lnTo>
                    <a:pt x="280" y="542"/>
                  </a:lnTo>
                  <a:lnTo>
                    <a:pt x="280" y="540"/>
                  </a:lnTo>
                  <a:lnTo>
                    <a:pt x="280" y="538"/>
                  </a:lnTo>
                  <a:lnTo>
                    <a:pt x="280" y="536"/>
                  </a:lnTo>
                  <a:lnTo>
                    <a:pt x="280" y="534"/>
                  </a:lnTo>
                  <a:lnTo>
                    <a:pt x="280" y="532"/>
                  </a:lnTo>
                  <a:lnTo>
                    <a:pt x="280" y="530"/>
                  </a:lnTo>
                  <a:lnTo>
                    <a:pt x="282" y="530"/>
                  </a:lnTo>
                  <a:lnTo>
                    <a:pt x="282" y="528"/>
                  </a:lnTo>
                  <a:lnTo>
                    <a:pt x="284" y="528"/>
                  </a:lnTo>
                  <a:lnTo>
                    <a:pt x="284" y="526"/>
                  </a:lnTo>
                  <a:lnTo>
                    <a:pt x="286" y="526"/>
                  </a:lnTo>
                  <a:lnTo>
                    <a:pt x="286" y="525"/>
                  </a:lnTo>
                  <a:lnTo>
                    <a:pt x="288" y="525"/>
                  </a:lnTo>
                  <a:lnTo>
                    <a:pt x="288" y="523"/>
                  </a:lnTo>
                  <a:lnTo>
                    <a:pt x="288" y="521"/>
                  </a:lnTo>
                  <a:lnTo>
                    <a:pt x="288" y="519"/>
                  </a:lnTo>
                  <a:lnTo>
                    <a:pt x="290" y="519"/>
                  </a:lnTo>
                  <a:lnTo>
                    <a:pt x="290" y="517"/>
                  </a:lnTo>
                  <a:lnTo>
                    <a:pt x="292" y="517"/>
                  </a:lnTo>
                  <a:lnTo>
                    <a:pt x="294" y="517"/>
                  </a:lnTo>
                  <a:lnTo>
                    <a:pt x="296" y="517"/>
                  </a:lnTo>
                  <a:lnTo>
                    <a:pt x="296" y="515"/>
                  </a:lnTo>
                  <a:lnTo>
                    <a:pt x="296" y="513"/>
                  </a:lnTo>
                  <a:lnTo>
                    <a:pt x="298" y="513"/>
                  </a:lnTo>
                  <a:lnTo>
                    <a:pt x="298" y="511"/>
                  </a:lnTo>
                  <a:lnTo>
                    <a:pt x="298" y="509"/>
                  </a:lnTo>
                  <a:lnTo>
                    <a:pt x="300" y="507"/>
                  </a:lnTo>
                  <a:lnTo>
                    <a:pt x="300" y="505"/>
                  </a:lnTo>
                  <a:lnTo>
                    <a:pt x="302" y="505"/>
                  </a:lnTo>
                  <a:lnTo>
                    <a:pt x="304" y="505"/>
                  </a:lnTo>
                  <a:lnTo>
                    <a:pt x="306" y="505"/>
                  </a:lnTo>
                  <a:lnTo>
                    <a:pt x="306" y="503"/>
                  </a:lnTo>
                  <a:lnTo>
                    <a:pt x="308" y="505"/>
                  </a:lnTo>
                  <a:lnTo>
                    <a:pt x="308" y="503"/>
                  </a:lnTo>
                  <a:lnTo>
                    <a:pt x="310" y="503"/>
                  </a:lnTo>
                  <a:lnTo>
                    <a:pt x="310" y="501"/>
                  </a:lnTo>
                  <a:lnTo>
                    <a:pt x="310" y="499"/>
                  </a:lnTo>
                  <a:lnTo>
                    <a:pt x="310" y="497"/>
                  </a:lnTo>
                  <a:lnTo>
                    <a:pt x="310" y="495"/>
                  </a:lnTo>
                  <a:lnTo>
                    <a:pt x="310" y="493"/>
                  </a:lnTo>
                  <a:lnTo>
                    <a:pt x="312" y="493"/>
                  </a:lnTo>
                  <a:lnTo>
                    <a:pt x="312" y="491"/>
                  </a:lnTo>
                  <a:lnTo>
                    <a:pt x="312" y="489"/>
                  </a:lnTo>
                  <a:lnTo>
                    <a:pt x="314" y="489"/>
                  </a:lnTo>
                  <a:lnTo>
                    <a:pt x="314" y="487"/>
                  </a:lnTo>
                  <a:lnTo>
                    <a:pt x="316" y="487"/>
                  </a:lnTo>
                  <a:lnTo>
                    <a:pt x="318" y="487"/>
                  </a:lnTo>
                  <a:lnTo>
                    <a:pt x="318" y="485"/>
                  </a:lnTo>
                  <a:lnTo>
                    <a:pt x="318" y="483"/>
                  </a:lnTo>
                  <a:lnTo>
                    <a:pt x="318" y="481"/>
                  </a:lnTo>
                  <a:lnTo>
                    <a:pt x="318" y="479"/>
                  </a:lnTo>
                  <a:lnTo>
                    <a:pt x="318" y="477"/>
                  </a:lnTo>
                  <a:lnTo>
                    <a:pt x="320" y="477"/>
                  </a:lnTo>
                  <a:lnTo>
                    <a:pt x="320" y="475"/>
                  </a:lnTo>
                  <a:lnTo>
                    <a:pt x="320" y="473"/>
                  </a:lnTo>
                  <a:lnTo>
                    <a:pt x="322" y="473"/>
                  </a:lnTo>
                  <a:lnTo>
                    <a:pt x="322" y="471"/>
                  </a:lnTo>
                  <a:lnTo>
                    <a:pt x="324" y="471"/>
                  </a:lnTo>
                  <a:lnTo>
                    <a:pt x="324" y="469"/>
                  </a:lnTo>
                  <a:lnTo>
                    <a:pt x="326" y="469"/>
                  </a:lnTo>
                  <a:lnTo>
                    <a:pt x="328" y="467"/>
                  </a:lnTo>
                  <a:lnTo>
                    <a:pt x="329" y="467"/>
                  </a:lnTo>
                  <a:lnTo>
                    <a:pt x="329" y="465"/>
                  </a:lnTo>
                  <a:lnTo>
                    <a:pt x="331" y="465"/>
                  </a:lnTo>
                  <a:lnTo>
                    <a:pt x="331" y="463"/>
                  </a:lnTo>
                  <a:lnTo>
                    <a:pt x="333" y="463"/>
                  </a:lnTo>
                  <a:lnTo>
                    <a:pt x="333" y="461"/>
                  </a:lnTo>
                  <a:lnTo>
                    <a:pt x="335" y="461"/>
                  </a:lnTo>
                  <a:lnTo>
                    <a:pt x="335" y="459"/>
                  </a:lnTo>
                  <a:lnTo>
                    <a:pt x="335" y="458"/>
                  </a:lnTo>
                  <a:lnTo>
                    <a:pt x="335" y="456"/>
                  </a:lnTo>
                  <a:lnTo>
                    <a:pt x="335" y="454"/>
                  </a:lnTo>
                  <a:lnTo>
                    <a:pt x="333" y="454"/>
                  </a:lnTo>
                  <a:lnTo>
                    <a:pt x="333" y="452"/>
                  </a:lnTo>
                  <a:lnTo>
                    <a:pt x="333" y="450"/>
                  </a:lnTo>
                  <a:lnTo>
                    <a:pt x="333" y="448"/>
                  </a:lnTo>
                  <a:lnTo>
                    <a:pt x="335" y="448"/>
                  </a:lnTo>
                  <a:lnTo>
                    <a:pt x="335" y="446"/>
                  </a:lnTo>
                  <a:lnTo>
                    <a:pt x="335" y="444"/>
                  </a:lnTo>
                  <a:lnTo>
                    <a:pt x="333" y="444"/>
                  </a:lnTo>
                  <a:lnTo>
                    <a:pt x="333" y="442"/>
                  </a:lnTo>
                  <a:lnTo>
                    <a:pt x="333" y="440"/>
                  </a:lnTo>
                  <a:lnTo>
                    <a:pt x="333" y="438"/>
                  </a:lnTo>
                  <a:lnTo>
                    <a:pt x="333" y="436"/>
                  </a:lnTo>
                  <a:lnTo>
                    <a:pt x="333" y="434"/>
                  </a:lnTo>
                  <a:lnTo>
                    <a:pt x="333" y="432"/>
                  </a:lnTo>
                  <a:lnTo>
                    <a:pt x="333" y="430"/>
                  </a:lnTo>
                  <a:lnTo>
                    <a:pt x="331" y="428"/>
                  </a:lnTo>
                  <a:lnTo>
                    <a:pt x="331" y="426"/>
                  </a:lnTo>
                  <a:lnTo>
                    <a:pt x="331" y="424"/>
                  </a:lnTo>
                  <a:lnTo>
                    <a:pt x="333" y="424"/>
                  </a:lnTo>
                  <a:lnTo>
                    <a:pt x="333" y="426"/>
                  </a:lnTo>
                  <a:lnTo>
                    <a:pt x="335" y="426"/>
                  </a:lnTo>
                  <a:lnTo>
                    <a:pt x="335" y="424"/>
                  </a:lnTo>
                  <a:lnTo>
                    <a:pt x="337" y="424"/>
                  </a:lnTo>
                  <a:lnTo>
                    <a:pt x="339" y="422"/>
                  </a:lnTo>
                  <a:lnTo>
                    <a:pt x="341" y="422"/>
                  </a:lnTo>
                  <a:lnTo>
                    <a:pt x="341" y="424"/>
                  </a:lnTo>
                  <a:lnTo>
                    <a:pt x="343" y="424"/>
                  </a:lnTo>
                  <a:lnTo>
                    <a:pt x="345" y="422"/>
                  </a:lnTo>
                  <a:lnTo>
                    <a:pt x="347" y="422"/>
                  </a:lnTo>
                  <a:lnTo>
                    <a:pt x="349" y="422"/>
                  </a:lnTo>
                  <a:lnTo>
                    <a:pt x="349" y="420"/>
                  </a:lnTo>
                  <a:lnTo>
                    <a:pt x="351" y="420"/>
                  </a:lnTo>
                  <a:lnTo>
                    <a:pt x="351" y="422"/>
                  </a:lnTo>
                  <a:lnTo>
                    <a:pt x="351" y="420"/>
                  </a:lnTo>
                  <a:lnTo>
                    <a:pt x="353" y="420"/>
                  </a:lnTo>
                  <a:lnTo>
                    <a:pt x="355" y="420"/>
                  </a:lnTo>
                  <a:lnTo>
                    <a:pt x="357" y="420"/>
                  </a:lnTo>
                  <a:lnTo>
                    <a:pt x="359" y="422"/>
                  </a:lnTo>
                  <a:lnTo>
                    <a:pt x="361" y="422"/>
                  </a:lnTo>
                  <a:lnTo>
                    <a:pt x="361" y="420"/>
                  </a:lnTo>
                  <a:lnTo>
                    <a:pt x="363" y="420"/>
                  </a:lnTo>
                  <a:lnTo>
                    <a:pt x="365" y="420"/>
                  </a:lnTo>
                  <a:lnTo>
                    <a:pt x="365" y="418"/>
                  </a:lnTo>
                  <a:lnTo>
                    <a:pt x="367" y="418"/>
                  </a:lnTo>
                  <a:lnTo>
                    <a:pt x="367" y="416"/>
                  </a:lnTo>
                  <a:lnTo>
                    <a:pt x="367" y="414"/>
                  </a:lnTo>
                  <a:lnTo>
                    <a:pt x="367" y="412"/>
                  </a:lnTo>
                  <a:lnTo>
                    <a:pt x="367" y="410"/>
                  </a:lnTo>
                  <a:lnTo>
                    <a:pt x="367" y="408"/>
                  </a:lnTo>
                  <a:lnTo>
                    <a:pt x="369" y="408"/>
                  </a:lnTo>
                  <a:lnTo>
                    <a:pt x="371" y="406"/>
                  </a:lnTo>
                  <a:lnTo>
                    <a:pt x="373" y="404"/>
                  </a:lnTo>
                  <a:lnTo>
                    <a:pt x="375" y="404"/>
                  </a:lnTo>
                  <a:lnTo>
                    <a:pt x="375" y="402"/>
                  </a:lnTo>
                  <a:lnTo>
                    <a:pt x="375" y="400"/>
                  </a:lnTo>
                  <a:lnTo>
                    <a:pt x="377" y="400"/>
                  </a:lnTo>
                  <a:lnTo>
                    <a:pt x="377" y="398"/>
                  </a:lnTo>
                  <a:lnTo>
                    <a:pt x="377" y="396"/>
                  </a:lnTo>
                  <a:lnTo>
                    <a:pt x="379" y="396"/>
                  </a:lnTo>
                  <a:lnTo>
                    <a:pt x="381" y="396"/>
                  </a:lnTo>
                  <a:lnTo>
                    <a:pt x="381" y="398"/>
                  </a:lnTo>
                  <a:lnTo>
                    <a:pt x="381" y="396"/>
                  </a:lnTo>
                  <a:lnTo>
                    <a:pt x="383" y="396"/>
                  </a:lnTo>
                  <a:lnTo>
                    <a:pt x="383" y="394"/>
                  </a:lnTo>
                  <a:lnTo>
                    <a:pt x="385" y="394"/>
                  </a:lnTo>
                  <a:lnTo>
                    <a:pt x="387" y="394"/>
                  </a:lnTo>
                  <a:lnTo>
                    <a:pt x="389" y="394"/>
                  </a:lnTo>
                  <a:lnTo>
                    <a:pt x="389" y="396"/>
                  </a:lnTo>
                  <a:lnTo>
                    <a:pt x="391" y="396"/>
                  </a:lnTo>
                  <a:lnTo>
                    <a:pt x="393" y="396"/>
                  </a:lnTo>
                  <a:lnTo>
                    <a:pt x="395" y="396"/>
                  </a:lnTo>
                  <a:lnTo>
                    <a:pt x="397" y="396"/>
                  </a:lnTo>
                  <a:lnTo>
                    <a:pt x="397" y="394"/>
                  </a:lnTo>
                  <a:lnTo>
                    <a:pt x="398" y="394"/>
                  </a:lnTo>
                  <a:lnTo>
                    <a:pt x="398" y="396"/>
                  </a:lnTo>
                  <a:lnTo>
                    <a:pt x="400" y="396"/>
                  </a:lnTo>
                  <a:lnTo>
                    <a:pt x="402" y="396"/>
                  </a:lnTo>
                  <a:lnTo>
                    <a:pt x="402" y="398"/>
                  </a:lnTo>
                  <a:lnTo>
                    <a:pt x="402" y="396"/>
                  </a:lnTo>
                  <a:lnTo>
                    <a:pt x="404" y="396"/>
                  </a:lnTo>
                  <a:lnTo>
                    <a:pt x="404" y="394"/>
                  </a:lnTo>
                  <a:lnTo>
                    <a:pt x="404" y="392"/>
                  </a:lnTo>
                  <a:lnTo>
                    <a:pt x="406" y="392"/>
                  </a:lnTo>
                  <a:lnTo>
                    <a:pt x="406" y="391"/>
                  </a:lnTo>
                  <a:lnTo>
                    <a:pt x="404" y="391"/>
                  </a:lnTo>
                  <a:lnTo>
                    <a:pt x="406" y="391"/>
                  </a:lnTo>
                  <a:lnTo>
                    <a:pt x="406" y="389"/>
                  </a:lnTo>
                  <a:lnTo>
                    <a:pt x="408" y="389"/>
                  </a:lnTo>
                  <a:lnTo>
                    <a:pt x="408" y="387"/>
                  </a:lnTo>
                  <a:lnTo>
                    <a:pt x="410" y="387"/>
                  </a:lnTo>
                  <a:lnTo>
                    <a:pt x="410" y="385"/>
                  </a:lnTo>
                  <a:lnTo>
                    <a:pt x="412" y="385"/>
                  </a:lnTo>
                  <a:lnTo>
                    <a:pt x="414" y="385"/>
                  </a:lnTo>
                  <a:lnTo>
                    <a:pt x="414" y="383"/>
                  </a:lnTo>
                  <a:lnTo>
                    <a:pt x="414" y="381"/>
                  </a:lnTo>
                  <a:lnTo>
                    <a:pt x="414" y="379"/>
                  </a:lnTo>
                  <a:lnTo>
                    <a:pt x="414" y="377"/>
                  </a:lnTo>
                  <a:lnTo>
                    <a:pt x="414" y="375"/>
                  </a:lnTo>
                  <a:lnTo>
                    <a:pt x="416" y="375"/>
                  </a:lnTo>
                  <a:lnTo>
                    <a:pt x="418" y="375"/>
                  </a:lnTo>
                  <a:lnTo>
                    <a:pt x="418" y="373"/>
                  </a:lnTo>
                  <a:lnTo>
                    <a:pt x="420" y="373"/>
                  </a:lnTo>
                  <a:lnTo>
                    <a:pt x="422" y="373"/>
                  </a:lnTo>
                  <a:lnTo>
                    <a:pt x="424" y="371"/>
                  </a:lnTo>
                  <a:lnTo>
                    <a:pt x="426" y="371"/>
                  </a:lnTo>
                  <a:lnTo>
                    <a:pt x="426" y="369"/>
                  </a:lnTo>
                  <a:lnTo>
                    <a:pt x="426" y="367"/>
                  </a:lnTo>
                  <a:lnTo>
                    <a:pt x="428" y="365"/>
                  </a:lnTo>
                  <a:lnTo>
                    <a:pt x="428" y="363"/>
                  </a:lnTo>
                  <a:lnTo>
                    <a:pt x="430" y="363"/>
                  </a:lnTo>
                  <a:lnTo>
                    <a:pt x="430" y="361"/>
                  </a:lnTo>
                  <a:lnTo>
                    <a:pt x="432" y="361"/>
                  </a:lnTo>
                  <a:lnTo>
                    <a:pt x="434" y="361"/>
                  </a:lnTo>
                  <a:lnTo>
                    <a:pt x="434" y="359"/>
                  </a:lnTo>
                  <a:lnTo>
                    <a:pt x="436" y="357"/>
                  </a:lnTo>
                  <a:lnTo>
                    <a:pt x="436" y="355"/>
                  </a:lnTo>
                  <a:lnTo>
                    <a:pt x="436" y="353"/>
                  </a:lnTo>
                  <a:lnTo>
                    <a:pt x="434" y="353"/>
                  </a:lnTo>
                  <a:lnTo>
                    <a:pt x="434" y="351"/>
                  </a:lnTo>
                  <a:lnTo>
                    <a:pt x="434" y="349"/>
                  </a:lnTo>
                  <a:lnTo>
                    <a:pt x="434" y="347"/>
                  </a:lnTo>
                  <a:lnTo>
                    <a:pt x="432" y="347"/>
                  </a:lnTo>
                  <a:lnTo>
                    <a:pt x="432" y="345"/>
                  </a:lnTo>
                  <a:lnTo>
                    <a:pt x="434" y="345"/>
                  </a:lnTo>
                  <a:lnTo>
                    <a:pt x="434" y="343"/>
                  </a:lnTo>
                  <a:lnTo>
                    <a:pt x="432" y="343"/>
                  </a:lnTo>
                  <a:lnTo>
                    <a:pt x="432" y="341"/>
                  </a:lnTo>
                  <a:lnTo>
                    <a:pt x="430" y="341"/>
                  </a:lnTo>
                  <a:lnTo>
                    <a:pt x="430" y="339"/>
                  </a:lnTo>
                  <a:lnTo>
                    <a:pt x="430" y="337"/>
                  </a:lnTo>
                  <a:lnTo>
                    <a:pt x="428" y="337"/>
                  </a:lnTo>
                  <a:lnTo>
                    <a:pt x="428" y="335"/>
                  </a:lnTo>
                  <a:lnTo>
                    <a:pt x="426" y="335"/>
                  </a:lnTo>
                  <a:lnTo>
                    <a:pt x="424" y="335"/>
                  </a:lnTo>
                  <a:lnTo>
                    <a:pt x="422" y="335"/>
                  </a:lnTo>
                  <a:lnTo>
                    <a:pt x="420" y="335"/>
                  </a:lnTo>
                  <a:lnTo>
                    <a:pt x="420" y="333"/>
                  </a:lnTo>
                  <a:lnTo>
                    <a:pt x="418" y="333"/>
                  </a:lnTo>
                  <a:lnTo>
                    <a:pt x="418" y="331"/>
                  </a:lnTo>
                  <a:lnTo>
                    <a:pt x="418" y="329"/>
                  </a:lnTo>
                  <a:lnTo>
                    <a:pt x="416" y="329"/>
                  </a:lnTo>
                  <a:lnTo>
                    <a:pt x="414" y="329"/>
                  </a:lnTo>
                  <a:lnTo>
                    <a:pt x="414" y="327"/>
                  </a:lnTo>
                  <a:lnTo>
                    <a:pt x="414" y="329"/>
                  </a:lnTo>
                  <a:lnTo>
                    <a:pt x="412" y="329"/>
                  </a:lnTo>
                  <a:lnTo>
                    <a:pt x="410" y="329"/>
                  </a:lnTo>
                  <a:lnTo>
                    <a:pt x="408" y="329"/>
                  </a:lnTo>
                  <a:lnTo>
                    <a:pt x="406" y="329"/>
                  </a:lnTo>
                  <a:lnTo>
                    <a:pt x="408" y="327"/>
                  </a:lnTo>
                  <a:lnTo>
                    <a:pt x="408" y="325"/>
                  </a:lnTo>
                  <a:lnTo>
                    <a:pt x="406" y="325"/>
                  </a:lnTo>
                  <a:lnTo>
                    <a:pt x="404" y="325"/>
                  </a:lnTo>
                  <a:lnTo>
                    <a:pt x="402" y="324"/>
                  </a:lnTo>
                  <a:lnTo>
                    <a:pt x="402" y="322"/>
                  </a:lnTo>
                  <a:lnTo>
                    <a:pt x="402" y="320"/>
                  </a:lnTo>
                  <a:lnTo>
                    <a:pt x="402" y="318"/>
                  </a:lnTo>
                  <a:lnTo>
                    <a:pt x="400" y="318"/>
                  </a:lnTo>
                  <a:lnTo>
                    <a:pt x="398" y="318"/>
                  </a:lnTo>
                  <a:lnTo>
                    <a:pt x="398" y="320"/>
                  </a:lnTo>
                  <a:lnTo>
                    <a:pt x="397" y="320"/>
                  </a:lnTo>
                  <a:lnTo>
                    <a:pt x="397" y="318"/>
                  </a:lnTo>
                  <a:lnTo>
                    <a:pt x="395" y="318"/>
                  </a:lnTo>
                  <a:lnTo>
                    <a:pt x="395" y="316"/>
                  </a:lnTo>
                  <a:lnTo>
                    <a:pt x="395" y="314"/>
                  </a:lnTo>
                  <a:lnTo>
                    <a:pt x="395" y="312"/>
                  </a:lnTo>
                  <a:lnTo>
                    <a:pt x="393" y="312"/>
                  </a:lnTo>
                  <a:lnTo>
                    <a:pt x="393" y="310"/>
                  </a:lnTo>
                  <a:lnTo>
                    <a:pt x="393" y="312"/>
                  </a:lnTo>
                  <a:lnTo>
                    <a:pt x="391" y="312"/>
                  </a:lnTo>
                  <a:lnTo>
                    <a:pt x="391" y="310"/>
                  </a:lnTo>
                  <a:lnTo>
                    <a:pt x="389" y="310"/>
                  </a:lnTo>
                  <a:lnTo>
                    <a:pt x="389" y="308"/>
                  </a:lnTo>
                  <a:lnTo>
                    <a:pt x="387" y="308"/>
                  </a:lnTo>
                  <a:lnTo>
                    <a:pt x="387" y="306"/>
                  </a:lnTo>
                  <a:lnTo>
                    <a:pt x="385" y="306"/>
                  </a:lnTo>
                  <a:lnTo>
                    <a:pt x="385" y="304"/>
                  </a:lnTo>
                  <a:lnTo>
                    <a:pt x="383" y="304"/>
                  </a:lnTo>
                  <a:lnTo>
                    <a:pt x="383" y="306"/>
                  </a:lnTo>
                  <a:lnTo>
                    <a:pt x="381" y="306"/>
                  </a:lnTo>
                  <a:lnTo>
                    <a:pt x="379" y="306"/>
                  </a:lnTo>
                  <a:lnTo>
                    <a:pt x="379" y="304"/>
                  </a:lnTo>
                  <a:lnTo>
                    <a:pt x="377" y="304"/>
                  </a:lnTo>
                  <a:lnTo>
                    <a:pt x="377" y="302"/>
                  </a:lnTo>
                  <a:lnTo>
                    <a:pt x="375" y="302"/>
                  </a:lnTo>
                  <a:lnTo>
                    <a:pt x="375" y="300"/>
                  </a:lnTo>
                  <a:lnTo>
                    <a:pt x="373" y="300"/>
                  </a:lnTo>
                  <a:lnTo>
                    <a:pt x="371" y="300"/>
                  </a:lnTo>
                  <a:lnTo>
                    <a:pt x="371" y="298"/>
                  </a:lnTo>
                  <a:lnTo>
                    <a:pt x="371" y="296"/>
                  </a:lnTo>
                  <a:lnTo>
                    <a:pt x="371" y="294"/>
                  </a:lnTo>
                  <a:lnTo>
                    <a:pt x="371" y="292"/>
                  </a:lnTo>
                  <a:lnTo>
                    <a:pt x="369" y="292"/>
                  </a:lnTo>
                  <a:lnTo>
                    <a:pt x="369" y="290"/>
                  </a:lnTo>
                  <a:lnTo>
                    <a:pt x="367" y="290"/>
                  </a:lnTo>
                  <a:lnTo>
                    <a:pt x="367" y="288"/>
                  </a:lnTo>
                  <a:lnTo>
                    <a:pt x="365" y="288"/>
                  </a:lnTo>
                  <a:lnTo>
                    <a:pt x="365" y="286"/>
                  </a:lnTo>
                  <a:lnTo>
                    <a:pt x="363" y="286"/>
                  </a:lnTo>
                  <a:lnTo>
                    <a:pt x="363" y="284"/>
                  </a:lnTo>
                  <a:lnTo>
                    <a:pt x="361" y="282"/>
                  </a:lnTo>
                  <a:lnTo>
                    <a:pt x="361" y="280"/>
                  </a:lnTo>
                  <a:lnTo>
                    <a:pt x="359" y="280"/>
                  </a:lnTo>
                  <a:lnTo>
                    <a:pt x="359" y="278"/>
                  </a:lnTo>
                  <a:lnTo>
                    <a:pt x="359" y="276"/>
                  </a:lnTo>
                  <a:lnTo>
                    <a:pt x="359" y="274"/>
                  </a:lnTo>
                  <a:lnTo>
                    <a:pt x="359" y="272"/>
                  </a:lnTo>
                  <a:lnTo>
                    <a:pt x="359" y="270"/>
                  </a:lnTo>
                  <a:lnTo>
                    <a:pt x="359" y="268"/>
                  </a:lnTo>
                  <a:lnTo>
                    <a:pt x="357" y="268"/>
                  </a:lnTo>
                  <a:lnTo>
                    <a:pt x="357" y="266"/>
                  </a:lnTo>
                  <a:lnTo>
                    <a:pt x="357" y="264"/>
                  </a:lnTo>
                  <a:lnTo>
                    <a:pt x="357" y="262"/>
                  </a:lnTo>
                  <a:lnTo>
                    <a:pt x="357" y="260"/>
                  </a:lnTo>
                  <a:lnTo>
                    <a:pt x="359" y="260"/>
                  </a:lnTo>
                  <a:lnTo>
                    <a:pt x="359" y="258"/>
                  </a:lnTo>
                  <a:lnTo>
                    <a:pt x="359" y="257"/>
                  </a:lnTo>
                  <a:lnTo>
                    <a:pt x="361" y="257"/>
                  </a:lnTo>
                  <a:lnTo>
                    <a:pt x="361" y="255"/>
                  </a:lnTo>
                  <a:lnTo>
                    <a:pt x="363" y="255"/>
                  </a:lnTo>
                  <a:lnTo>
                    <a:pt x="363" y="253"/>
                  </a:lnTo>
                  <a:lnTo>
                    <a:pt x="365" y="253"/>
                  </a:lnTo>
                  <a:lnTo>
                    <a:pt x="367" y="253"/>
                  </a:lnTo>
                  <a:lnTo>
                    <a:pt x="367" y="251"/>
                  </a:lnTo>
                  <a:lnTo>
                    <a:pt x="369" y="251"/>
                  </a:lnTo>
                  <a:lnTo>
                    <a:pt x="369" y="253"/>
                  </a:lnTo>
                  <a:lnTo>
                    <a:pt x="371" y="253"/>
                  </a:lnTo>
                  <a:lnTo>
                    <a:pt x="373" y="253"/>
                  </a:lnTo>
                  <a:lnTo>
                    <a:pt x="371" y="253"/>
                  </a:lnTo>
                  <a:lnTo>
                    <a:pt x="371" y="251"/>
                  </a:lnTo>
                  <a:lnTo>
                    <a:pt x="371" y="249"/>
                  </a:lnTo>
                  <a:lnTo>
                    <a:pt x="369" y="249"/>
                  </a:lnTo>
                  <a:lnTo>
                    <a:pt x="367" y="249"/>
                  </a:lnTo>
                  <a:lnTo>
                    <a:pt x="365" y="247"/>
                  </a:lnTo>
                  <a:lnTo>
                    <a:pt x="365" y="245"/>
                  </a:lnTo>
                  <a:lnTo>
                    <a:pt x="365" y="243"/>
                  </a:lnTo>
                  <a:lnTo>
                    <a:pt x="363" y="243"/>
                  </a:lnTo>
                  <a:lnTo>
                    <a:pt x="365" y="243"/>
                  </a:lnTo>
                  <a:lnTo>
                    <a:pt x="365" y="241"/>
                  </a:lnTo>
                  <a:lnTo>
                    <a:pt x="365" y="239"/>
                  </a:lnTo>
                  <a:lnTo>
                    <a:pt x="363" y="239"/>
                  </a:lnTo>
                  <a:lnTo>
                    <a:pt x="363" y="237"/>
                  </a:lnTo>
                  <a:lnTo>
                    <a:pt x="365" y="237"/>
                  </a:lnTo>
                  <a:lnTo>
                    <a:pt x="365" y="235"/>
                  </a:lnTo>
                  <a:lnTo>
                    <a:pt x="365" y="233"/>
                  </a:lnTo>
                  <a:lnTo>
                    <a:pt x="363" y="231"/>
                  </a:lnTo>
                  <a:lnTo>
                    <a:pt x="361" y="231"/>
                  </a:lnTo>
                  <a:lnTo>
                    <a:pt x="361" y="229"/>
                  </a:lnTo>
                  <a:lnTo>
                    <a:pt x="361" y="227"/>
                  </a:lnTo>
                  <a:lnTo>
                    <a:pt x="363" y="227"/>
                  </a:lnTo>
                  <a:lnTo>
                    <a:pt x="363" y="225"/>
                  </a:lnTo>
                  <a:lnTo>
                    <a:pt x="365" y="225"/>
                  </a:lnTo>
                  <a:lnTo>
                    <a:pt x="365" y="223"/>
                  </a:lnTo>
                  <a:lnTo>
                    <a:pt x="365" y="221"/>
                  </a:lnTo>
                  <a:lnTo>
                    <a:pt x="367" y="221"/>
                  </a:lnTo>
                  <a:lnTo>
                    <a:pt x="367" y="219"/>
                  </a:lnTo>
                  <a:lnTo>
                    <a:pt x="367" y="217"/>
                  </a:lnTo>
                  <a:lnTo>
                    <a:pt x="367" y="215"/>
                  </a:lnTo>
                  <a:lnTo>
                    <a:pt x="367" y="213"/>
                  </a:lnTo>
                  <a:lnTo>
                    <a:pt x="369" y="213"/>
                  </a:lnTo>
                  <a:lnTo>
                    <a:pt x="371" y="213"/>
                  </a:lnTo>
                  <a:lnTo>
                    <a:pt x="373" y="213"/>
                  </a:lnTo>
                  <a:lnTo>
                    <a:pt x="373" y="211"/>
                  </a:lnTo>
                  <a:lnTo>
                    <a:pt x="373" y="209"/>
                  </a:lnTo>
                  <a:lnTo>
                    <a:pt x="373" y="207"/>
                  </a:lnTo>
                  <a:lnTo>
                    <a:pt x="373" y="205"/>
                  </a:lnTo>
                  <a:lnTo>
                    <a:pt x="375" y="205"/>
                  </a:lnTo>
                  <a:lnTo>
                    <a:pt x="377" y="205"/>
                  </a:lnTo>
                  <a:lnTo>
                    <a:pt x="377" y="207"/>
                  </a:lnTo>
                  <a:lnTo>
                    <a:pt x="379" y="207"/>
                  </a:lnTo>
                  <a:lnTo>
                    <a:pt x="379" y="205"/>
                  </a:lnTo>
                  <a:lnTo>
                    <a:pt x="379" y="203"/>
                  </a:lnTo>
                  <a:lnTo>
                    <a:pt x="381" y="203"/>
                  </a:lnTo>
                  <a:lnTo>
                    <a:pt x="383" y="203"/>
                  </a:lnTo>
                  <a:lnTo>
                    <a:pt x="385" y="203"/>
                  </a:lnTo>
                  <a:lnTo>
                    <a:pt x="385" y="201"/>
                  </a:lnTo>
                  <a:lnTo>
                    <a:pt x="385" y="199"/>
                  </a:lnTo>
                  <a:lnTo>
                    <a:pt x="387" y="199"/>
                  </a:lnTo>
                  <a:lnTo>
                    <a:pt x="387" y="197"/>
                  </a:lnTo>
                  <a:lnTo>
                    <a:pt x="387" y="195"/>
                  </a:lnTo>
                  <a:lnTo>
                    <a:pt x="389" y="195"/>
                  </a:lnTo>
                  <a:lnTo>
                    <a:pt x="389" y="193"/>
                  </a:lnTo>
                  <a:lnTo>
                    <a:pt x="391" y="193"/>
                  </a:lnTo>
                  <a:lnTo>
                    <a:pt x="391" y="191"/>
                  </a:lnTo>
                  <a:lnTo>
                    <a:pt x="391" y="190"/>
                  </a:lnTo>
                  <a:lnTo>
                    <a:pt x="391" y="188"/>
                  </a:lnTo>
                  <a:lnTo>
                    <a:pt x="391" y="186"/>
                  </a:lnTo>
                  <a:lnTo>
                    <a:pt x="393" y="186"/>
                  </a:lnTo>
                  <a:lnTo>
                    <a:pt x="393" y="184"/>
                  </a:lnTo>
                  <a:lnTo>
                    <a:pt x="395" y="184"/>
                  </a:lnTo>
                  <a:lnTo>
                    <a:pt x="395" y="182"/>
                  </a:lnTo>
                  <a:lnTo>
                    <a:pt x="393" y="182"/>
                  </a:lnTo>
                  <a:lnTo>
                    <a:pt x="393" y="180"/>
                  </a:lnTo>
                  <a:lnTo>
                    <a:pt x="395" y="180"/>
                  </a:lnTo>
                  <a:lnTo>
                    <a:pt x="395" y="178"/>
                  </a:lnTo>
                  <a:lnTo>
                    <a:pt x="397" y="178"/>
                  </a:lnTo>
                  <a:lnTo>
                    <a:pt x="397" y="176"/>
                  </a:lnTo>
                  <a:lnTo>
                    <a:pt x="398" y="176"/>
                  </a:lnTo>
                  <a:lnTo>
                    <a:pt x="398" y="174"/>
                  </a:lnTo>
                  <a:lnTo>
                    <a:pt x="398" y="172"/>
                  </a:lnTo>
                  <a:lnTo>
                    <a:pt x="397" y="172"/>
                  </a:lnTo>
                  <a:lnTo>
                    <a:pt x="398" y="172"/>
                  </a:lnTo>
                  <a:lnTo>
                    <a:pt x="398" y="170"/>
                  </a:lnTo>
                  <a:lnTo>
                    <a:pt x="400" y="170"/>
                  </a:lnTo>
                  <a:lnTo>
                    <a:pt x="400" y="168"/>
                  </a:lnTo>
                  <a:lnTo>
                    <a:pt x="402" y="168"/>
                  </a:lnTo>
                  <a:lnTo>
                    <a:pt x="402" y="166"/>
                  </a:lnTo>
                  <a:lnTo>
                    <a:pt x="400" y="166"/>
                  </a:lnTo>
                  <a:lnTo>
                    <a:pt x="400" y="164"/>
                  </a:lnTo>
                  <a:lnTo>
                    <a:pt x="400" y="162"/>
                  </a:lnTo>
                  <a:lnTo>
                    <a:pt x="402" y="162"/>
                  </a:lnTo>
                  <a:lnTo>
                    <a:pt x="402" y="160"/>
                  </a:lnTo>
                  <a:lnTo>
                    <a:pt x="402" y="158"/>
                  </a:lnTo>
                  <a:lnTo>
                    <a:pt x="404" y="158"/>
                  </a:lnTo>
                  <a:lnTo>
                    <a:pt x="404" y="156"/>
                  </a:lnTo>
                  <a:lnTo>
                    <a:pt x="406" y="156"/>
                  </a:lnTo>
                  <a:lnTo>
                    <a:pt x="406" y="154"/>
                  </a:lnTo>
                  <a:lnTo>
                    <a:pt x="404" y="154"/>
                  </a:lnTo>
                  <a:lnTo>
                    <a:pt x="404" y="156"/>
                  </a:lnTo>
                  <a:lnTo>
                    <a:pt x="404" y="154"/>
                  </a:lnTo>
                  <a:lnTo>
                    <a:pt x="402" y="154"/>
                  </a:lnTo>
                  <a:lnTo>
                    <a:pt x="402" y="152"/>
                  </a:lnTo>
                  <a:lnTo>
                    <a:pt x="400" y="152"/>
                  </a:lnTo>
                  <a:lnTo>
                    <a:pt x="400" y="150"/>
                  </a:lnTo>
                  <a:lnTo>
                    <a:pt x="402" y="150"/>
                  </a:lnTo>
                  <a:lnTo>
                    <a:pt x="404" y="150"/>
                  </a:lnTo>
                  <a:lnTo>
                    <a:pt x="404" y="148"/>
                  </a:lnTo>
                  <a:lnTo>
                    <a:pt x="404" y="146"/>
                  </a:lnTo>
                  <a:lnTo>
                    <a:pt x="404" y="144"/>
                  </a:lnTo>
                  <a:lnTo>
                    <a:pt x="406" y="144"/>
                  </a:lnTo>
                  <a:lnTo>
                    <a:pt x="406" y="142"/>
                  </a:lnTo>
                  <a:lnTo>
                    <a:pt x="408" y="142"/>
                  </a:lnTo>
                  <a:lnTo>
                    <a:pt x="410" y="142"/>
                  </a:lnTo>
                  <a:lnTo>
                    <a:pt x="410" y="140"/>
                  </a:lnTo>
                  <a:lnTo>
                    <a:pt x="412" y="140"/>
                  </a:lnTo>
                  <a:lnTo>
                    <a:pt x="412" y="138"/>
                  </a:lnTo>
                  <a:lnTo>
                    <a:pt x="412" y="136"/>
                  </a:lnTo>
                  <a:lnTo>
                    <a:pt x="412" y="134"/>
                  </a:lnTo>
                  <a:lnTo>
                    <a:pt x="412" y="132"/>
                  </a:lnTo>
                  <a:lnTo>
                    <a:pt x="414" y="130"/>
                  </a:lnTo>
                  <a:lnTo>
                    <a:pt x="416" y="128"/>
                  </a:lnTo>
                  <a:lnTo>
                    <a:pt x="416" y="126"/>
                  </a:lnTo>
                  <a:lnTo>
                    <a:pt x="418" y="126"/>
                  </a:lnTo>
                  <a:lnTo>
                    <a:pt x="420" y="126"/>
                  </a:lnTo>
                  <a:lnTo>
                    <a:pt x="420" y="128"/>
                  </a:lnTo>
                  <a:lnTo>
                    <a:pt x="422" y="128"/>
                  </a:lnTo>
                  <a:lnTo>
                    <a:pt x="422" y="130"/>
                  </a:lnTo>
                  <a:lnTo>
                    <a:pt x="422" y="132"/>
                  </a:lnTo>
                  <a:lnTo>
                    <a:pt x="424" y="132"/>
                  </a:lnTo>
                  <a:lnTo>
                    <a:pt x="424" y="134"/>
                  </a:lnTo>
                  <a:lnTo>
                    <a:pt x="424" y="136"/>
                  </a:lnTo>
                  <a:lnTo>
                    <a:pt x="426" y="136"/>
                  </a:lnTo>
                  <a:lnTo>
                    <a:pt x="428" y="136"/>
                  </a:lnTo>
                  <a:lnTo>
                    <a:pt x="430" y="136"/>
                  </a:lnTo>
                  <a:lnTo>
                    <a:pt x="430" y="138"/>
                  </a:lnTo>
                  <a:lnTo>
                    <a:pt x="432" y="138"/>
                  </a:lnTo>
                  <a:lnTo>
                    <a:pt x="434" y="138"/>
                  </a:lnTo>
                  <a:lnTo>
                    <a:pt x="436" y="138"/>
                  </a:lnTo>
                  <a:lnTo>
                    <a:pt x="438" y="138"/>
                  </a:lnTo>
                  <a:lnTo>
                    <a:pt x="438" y="140"/>
                  </a:lnTo>
                  <a:lnTo>
                    <a:pt x="440" y="140"/>
                  </a:lnTo>
                  <a:lnTo>
                    <a:pt x="442" y="142"/>
                  </a:lnTo>
                  <a:lnTo>
                    <a:pt x="444" y="144"/>
                  </a:lnTo>
                  <a:lnTo>
                    <a:pt x="446" y="144"/>
                  </a:lnTo>
                  <a:lnTo>
                    <a:pt x="446" y="146"/>
                  </a:lnTo>
                  <a:lnTo>
                    <a:pt x="448" y="146"/>
                  </a:lnTo>
                  <a:lnTo>
                    <a:pt x="448" y="144"/>
                  </a:lnTo>
                  <a:lnTo>
                    <a:pt x="448" y="146"/>
                  </a:lnTo>
                  <a:lnTo>
                    <a:pt x="450" y="146"/>
                  </a:lnTo>
                  <a:lnTo>
                    <a:pt x="450" y="144"/>
                  </a:lnTo>
                  <a:lnTo>
                    <a:pt x="452" y="144"/>
                  </a:lnTo>
                  <a:lnTo>
                    <a:pt x="452" y="146"/>
                  </a:lnTo>
                  <a:lnTo>
                    <a:pt x="454" y="146"/>
                  </a:lnTo>
                  <a:lnTo>
                    <a:pt x="454" y="148"/>
                  </a:lnTo>
                  <a:lnTo>
                    <a:pt x="456" y="148"/>
                  </a:lnTo>
                  <a:lnTo>
                    <a:pt x="456" y="146"/>
                  </a:lnTo>
                  <a:lnTo>
                    <a:pt x="458" y="146"/>
                  </a:lnTo>
                  <a:lnTo>
                    <a:pt x="458" y="148"/>
                  </a:lnTo>
                  <a:lnTo>
                    <a:pt x="460" y="148"/>
                  </a:lnTo>
                  <a:lnTo>
                    <a:pt x="462" y="148"/>
                  </a:lnTo>
                  <a:lnTo>
                    <a:pt x="462" y="146"/>
                  </a:lnTo>
                  <a:lnTo>
                    <a:pt x="462" y="148"/>
                  </a:lnTo>
                  <a:lnTo>
                    <a:pt x="464" y="148"/>
                  </a:lnTo>
                  <a:lnTo>
                    <a:pt x="462" y="148"/>
                  </a:lnTo>
                  <a:lnTo>
                    <a:pt x="464" y="148"/>
                  </a:lnTo>
                  <a:lnTo>
                    <a:pt x="464" y="150"/>
                  </a:lnTo>
                  <a:lnTo>
                    <a:pt x="466" y="150"/>
                  </a:lnTo>
                  <a:lnTo>
                    <a:pt x="467" y="150"/>
                  </a:lnTo>
                  <a:lnTo>
                    <a:pt x="469" y="150"/>
                  </a:lnTo>
                  <a:lnTo>
                    <a:pt x="469" y="152"/>
                  </a:lnTo>
                  <a:lnTo>
                    <a:pt x="471" y="152"/>
                  </a:lnTo>
                  <a:lnTo>
                    <a:pt x="471" y="154"/>
                  </a:lnTo>
                  <a:lnTo>
                    <a:pt x="471" y="156"/>
                  </a:lnTo>
                  <a:lnTo>
                    <a:pt x="471" y="158"/>
                  </a:lnTo>
                  <a:lnTo>
                    <a:pt x="473" y="158"/>
                  </a:lnTo>
                  <a:lnTo>
                    <a:pt x="473" y="160"/>
                  </a:lnTo>
                  <a:lnTo>
                    <a:pt x="473" y="162"/>
                  </a:lnTo>
                  <a:lnTo>
                    <a:pt x="475" y="162"/>
                  </a:lnTo>
                  <a:lnTo>
                    <a:pt x="477" y="162"/>
                  </a:lnTo>
                  <a:lnTo>
                    <a:pt x="479" y="162"/>
                  </a:lnTo>
                  <a:lnTo>
                    <a:pt x="481" y="164"/>
                  </a:lnTo>
                  <a:lnTo>
                    <a:pt x="481" y="166"/>
                  </a:lnTo>
                  <a:lnTo>
                    <a:pt x="483" y="166"/>
                  </a:lnTo>
                  <a:lnTo>
                    <a:pt x="483" y="168"/>
                  </a:lnTo>
                  <a:lnTo>
                    <a:pt x="485" y="168"/>
                  </a:lnTo>
                  <a:lnTo>
                    <a:pt x="487" y="168"/>
                  </a:lnTo>
                  <a:lnTo>
                    <a:pt x="487" y="170"/>
                  </a:lnTo>
                  <a:lnTo>
                    <a:pt x="489" y="170"/>
                  </a:lnTo>
                  <a:lnTo>
                    <a:pt x="491" y="170"/>
                  </a:lnTo>
                  <a:lnTo>
                    <a:pt x="491" y="172"/>
                  </a:lnTo>
                  <a:lnTo>
                    <a:pt x="493" y="172"/>
                  </a:lnTo>
                  <a:lnTo>
                    <a:pt x="495" y="172"/>
                  </a:lnTo>
                  <a:lnTo>
                    <a:pt x="495" y="174"/>
                  </a:lnTo>
                  <a:lnTo>
                    <a:pt x="495" y="172"/>
                  </a:lnTo>
                  <a:lnTo>
                    <a:pt x="497" y="172"/>
                  </a:lnTo>
                  <a:lnTo>
                    <a:pt x="497" y="174"/>
                  </a:lnTo>
                  <a:lnTo>
                    <a:pt x="499" y="174"/>
                  </a:lnTo>
                  <a:lnTo>
                    <a:pt x="499" y="176"/>
                  </a:lnTo>
                  <a:lnTo>
                    <a:pt x="501" y="176"/>
                  </a:lnTo>
                  <a:lnTo>
                    <a:pt x="501" y="178"/>
                  </a:lnTo>
                  <a:lnTo>
                    <a:pt x="503" y="178"/>
                  </a:lnTo>
                  <a:lnTo>
                    <a:pt x="503" y="176"/>
                  </a:lnTo>
                  <a:lnTo>
                    <a:pt x="505" y="176"/>
                  </a:lnTo>
                  <a:lnTo>
                    <a:pt x="505" y="178"/>
                  </a:lnTo>
                  <a:lnTo>
                    <a:pt x="505" y="180"/>
                  </a:lnTo>
                  <a:lnTo>
                    <a:pt x="507" y="180"/>
                  </a:lnTo>
                  <a:lnTo>
                    <a:pt x="509" y="180"/>
                  </a:lnTo>
                  <a:lnTo>
                    <a:pt x="511" y="182"/>
                  </a:lnTo>
                  <a:lnTo>
                    <a:pt x="513" y="182"/>
                  </a:lnTo>
                  <a:lnTo>
                    <a:pt x="515" y="182"/>
                  </a:lnTo>
                  <a:lnTo>
                    <a:pt x="515" y="184"/>
                  </a:lnTo>
                  <a:lnTo>
                    <a:pt x="515" y="186"/>
                  </a:lnTo>
                  <a:lnTo>
                    <a:pt x="517" y="186"/>
                  </a:lnTo>
                  <a:lnTo>
                    <a:pt x="517" y="188"/>
                  </a:lnTo>
                  <a:lnTo>
                    <a:pt x="519" y="190"/>
                  </a:lnTo>
                  <a:lnTo>
                    <a:pt x="519" y="191"/>
                  </a:lnTo>
                  <a:lnTo>
                    <a:pt x="521" y="191"/>
                  </a:lnTo>
                  <a:lnTo>
                    <a:pt x="521" y="193"/>
                  </a:lnTo>
                  <a:lnTo>
                    <a:pt x="523" y="193"/>
                  </a:lnTo>
                  <a:lnTo>
                    <a:pt x="525" y="193"/>
                  </a:lnTo>
                  <a:lnTo>
                    <a:pt x="525" y="195"/>
                  </a:lnTo>
                  <a:lnTo>
                    <a:pt x="527" y="195"/>
                  </a:lnTo>
                  <a:lnTo>
                    <a:pt x="527" y="197"/>
                  </a:lnTo>
                  <a:lnTo>
                    <a:pt x="529" y="197"/>
                  </a:lnTo>
                  <a:lnTo>
                    <a:pt x="529" y="199"/>
                  </a:lnTo>
                  <a:lnTo>
                    <a:pt x="529" y="197"/>
                  </a:lnTo>
                  <a:lnTo>
                    <a:pt x="529" y="199"/>
                  </a:lnTo>
                  <a:lnTo>
                    <a:pt x="531" y="199"/>
                  </a:lnTo>
                  <a:lnTo>
                    <a:pt x="531" y="201"/>
                  </a:lnTo>
                  <a:lnTo>
                    <a:pt x="533" y="201"/>
                  </a:lnTo>
                  <a:lnTo>
                    <a:pt x="535" y="201"/>
                  </a:lnTo>
                  <a:lnTo>
                    <a:pt x="535" y="203"/>
                  </a:lnTo>
                  <a:lnTo>
                    <a:pt x="536" y="203"/>
                  </a:lnTo>
                  <a:lnTo>
                    <a:pt x="536" y="205"/>
                  </a:lnTo>
                  <a:lnTo>
                    <a:pt x="538" y="205"/>
                  </a:lnTo>
                  <a:lnTo>
                    <a:pt x="538" y="207"/>
                  </a:lnTo>
                  <a:lnTo>
                    <a:pt x="536" y="207"/>
                  </a:lnTo>
                  <a:lnTo>
                    <a:pt x="538" y="207"/>
                  </a:lnTo>
                  <a:lnTo>
                    <a:pt x="540" y="207"/>
                  </a:lnTo>
                  <a:lnTo>
                    <a:pt x="542" y="207"/>
                  </a:lnTo>
                  <a:lnTo>
                    <a:pt x="542" y="205"/>
                  </a:lnTo>
                  <a:lnTo>
                    <a:pt x="544" y="205"/>
                  </a:lnTo>
                  <a:lnTo>
                    <a:pt x="544" y="203"/>
                  </a:lnTo>
                  <a:lnTo>
                    <a:pt x="546" y="203"/>
                  </a:lnTo>
                  <a:lnTo>
                    <a:pt x="548" y="203"/>
                  </a:lnTo>
                  <a:lnTo>
                    <a:pt x="548" y="201"/>
                  </a:lnTo>
                  <a:lnTo>
                    <a:pt x="550" y="201"/>
                  </a:lnTo>
                  <a:lnTo>
                    <a:pt x="552" y="201"/>
                  </a:lnTo>
                  <a:lnTo>
                    <a:pt x="552" y="199"/>
                  </a:lnTo>
                  <a:lnTo>
                    <a:pt x="554" y="197"/>
                  </a:lnTo>
                  <a:lnTo>
                    <a:pt x="554" y="195"/>
                  </a:lnTo>
                  <a:lnTo>
                    <a:pt x="554" y="193"/>
                  </a:lnTo>
                  <a:lnTo>
                    <a:pt x="554" y="191"/>
                  </a:lnTo>
                  <a:lnTo>
                    <a:pt x="554" y="190"/>
                  </a:lnTo>
                  <a:lnTo>
                    <a:pt x="556" y="188"/>
                  </a:lnTo>
                  <a:lnTo>
                    <a:pt x="556" y="186"/>
                  </a:lnTo>
                  <a:lnTo>
                    <a:pt x="558" y="186"/>
                  </a:lnTo>
                  <a:lnTo>
                    <a:pt x="558" y="184"/>
                  </a:lnTo>
                  <a:lnTo>
                    <a:pt x="560" y="184"/>
                  </a:lnTo>
                  <a:lnTo>
                    <a:pt x="560" y="182"/>
                  </a:lnTo>
                  <a:lnTo>
                    <a:pt x="560" y="180"/>
                  </a:lnTo>
                  <a:lnTo>
                    <a:pt x="562" y="180"/>
                  </a:lnTo>
                  <a:lnTo>
                    <a:pt x="562" y="178"/>
                  </a:lnTo>
                  <a:lnTo>
                    <a:pt x="562" y="176"/>
                  </a:lnTo>
                  <a:lnTo>
                    <a:pt x="564" y="176"/>
                  </a:lnTo>
                  <a:lnTo>
                    <a:pt x="564" y="174"/>
                  </a:lnTo>
                  <a:lnTo>
                    <a:pt x="564" y="172"/>
                  </a:lnTo>
                  <a:lnTo>
                    <a:pt x="566" y="170"/>
                  </a:lnTo>
                  <a:lnTo>
                    <a:pt x="566" y="168"/>
                  </a:lnTo>
                  <a:lnTo>
                    <a:pt x="568" y="168"/>
                  </a:lnTo>
                  <a:lnTo>
                    <a:pt x="568" y="166"/>
                  </a:lnTo>
                  <a:lnTo>
                    <a:pt x="570" y="164"/>
                  </a:lnTo>
                  <a:lnTo>
                    <a:pt x="570" y="162"/>
                  </a:lnTo>
                  <a:lnTo>
                    <a:pt x="572" y="162"/>
                  </a:lnTo>
                  <a:lnTo>
                    <a:pt x="574" y="162"/>
                  </a:lnTo>
                  <a:lnTo>
                    <a:pt x="576" y="162"/>
                  </a:lnTo>
                  <a:lnTo>
                    <a:pt x="576" y="160"/>
                  </a:lnTo>
                  <a:lnTo>
                    <a:pt x="578" y="160"/>
                  </a:lnTo>
                  <a:lnTo>
                    <a:pt x="580" y="158"/>
                  </a:lnTo>
                  <a:lnTo>
                    <a:pt x="582" y="158"/>
                  </a:lnTo>
                  <a:lnTo>
                    <a:pt x="584" y="158"/>
                  </a:lnTo>
                  <a:lnTo>
                    <a:pt x="586" y="158"/>
                  </a:lnTo>
                  <a:lnTo>
                    <a:pt x="588" y="158"/>
                  </a:lnTo>
                  <a:lnTo>
                    <a:pt x="590" y="158"/>
                  </a:lnTo>
                  <a:lnTo>
                    <a:pt x="592" y="158"/>
                  </a:lnTo>
                  <a:lnTo>
                    <a:pt x="594" y="158"/>
                  </a:lnTo>
                  <a:lnTo>
                    <a:pt x="594" y="156"/>
                  </a:lnTo>
                  <a:lnTo>
                    <a:pt x="596" y="158"/>
                  </a:lnTo>
                  <a:lnTo>
                    <a:pt x="596" y="156"/>
                  </a:lnTo>
                  <a:lnTo>
                    <a:pt x="598" y="156"/>
                  </a:lnTo>
                  <a:lnTo>
                    <a:pt x="600" y="156"/>
                  </a:lnTo>
                  <a:lnTo>
                    <a:pt x="600" y="154"/>
                  </a:lnTo>
                  <a:lnTo>
                    <a:pt x="602" y="154"/>
                  </a:lnTo>
                  <a:lnTo>
                    <a:pt x="602" y="152"/>
                  </a:lnTo>
                  <a:lnTo>
                    <a:pt x="604" y="152"/>
                  </a:lnTo>
                  <a:lnTo>
                    <a:pt x="604" y="150"/>
                  </a:lnTo>
                  <a:lnTo>
                    <a:pt x="605" y="150"/>
                  </a:lnTo>
                  <a:lnTo>
                    <a:pt x="607" y="148"/>
                  </a:lnTo>
                  <a:lnTo>
                    <a:pt x="607" y="146"/>
                  </a:lnTo>
                  <a:lnTo>
                    <a:pt x="609" y="146"/>
                  </a:lnTo>
                  <a:lnTo>
                    <a:pt x="609" y="144"/>
                  </a:lnTo>
                  <a:lnTo>
                    <a:pt x="609" y="142"/>
                  </a:lnTo>
                  <a:lnTo>
                    <a:pt x="611" y="142"/>
                  </a:lnTo>
                  <a:lnTo>
                    <a:pt x="611" y="140"/>
                  </a:lnTo>
                  <a:lnTo>
                    <a:pt x="611" y="138"/>
                  </a:lnTo>
                  <a:lnTo>
                    <a:pt x="613" y="138"/>
                  </a:lnTo>
                  <a:lnTo>
                    <a:pt x="613" y="136"/>
                  </a:lnTo>
                  <a:lnTo>
                    <a:pt x="615" y="136"/>
                  </a:lnTo>
                  <a:lnTo>
                    <a:pt x="615" y="134"/>
                  </a:lnTo>
                  <a:lnTo>
                    <a:pt x="617" y="134"/>
                  </a:lnTo>
                  <a:lnTo>
                    <a:pt x="617" y="132"/>
                  </a:lnTo>
                  <a:lnTo>
                    <a:pt x="619" y="132"/>
                  </a:lnTo>
                  <a:lnTo>
                    <a:pt x="621" y="130"/>
                  </a:lnTo>
                  <a:lnTo>
                    <a:pt x="623" y="130"/>
                  </a:lnTo>
                  <a:lnTo>
                    <a:pt x="623" y="128"/>
                  </a:lnTo>
                  <a:lnTo>
                    <a:pt x="625" y="128"/>
                  </a:lnTo>
                  <a:lnTo>
                    <a:pt x="627" y="128"/>
                  </a:lnTo>
                  <a:lnTo>
                    <a:pt x="629" y="128"/>
                  </a:lnTo>
                  <a:lnTo>
                    <a:pt x="629" y="126"/>
                  </a:lnTo>
                  <a:lnTo>
                    <a:pt x="631" y="126"/>
                  </a:lnTo>
                  <a:lnTo>
                    <a:pt x="631" y="124"/>
                  </a:lnTo>
                  <a:lnTo>
                    <a:pt x="633" y="124"/>
                  </a:lnTo>
                  <a:lnTo>
                    <a:pt x="633" y="122"/>
                  </a:lnTo>
                  <a:lnTo>
                    <a:pt x="635" y="121"/>
                  </a:lnTo>
                  <a:lnTo>
                    <a:pt x="635" y="119"/>
                  </a:lnTo>
                  <a:lnTo>
                    <a:pt x="637" y="119"/>
                  </a:lnTo>
                  <a:lnTo>
                    <a:pt x="637" y="117"/>
                  </a:lnTo>
                  <a:lnTo>
                    <a:pt x="637" y="115"/>
                  </a:lnTo>
                  <a:lnTo>
                    <a:pt x="639" y="115"/>
                  </a:lnTo>
                  <a:lnTo>
                    <a:pt x="639" y="113"/>
                  </a:lnTo>
                  <a:lnTo>
                    <a:pt x="639" y="111"/>
                  </a:lnTo>
                  <a:lnTo>
                    <a:pt x="641" y="111"/>
                  </a:lnTo>
                  <a:lnTo>
                    <a:pt x="641" y="109"/>
                  </a:lnTo>
                  <a:lnTo>
                    <a:pt x="641" y="107"/>
                  </a:lnTo>
                  <a:lnTo>
                    <a:pt x="643" y="107"/>
                  </a:lnTo>
                  <a:lnTo>
                    <a:pt x="643" y="105"/>
                  </a:lnTo>
                  <a:lnTo>
                    <a:pt x="643" y="103"/>
                  </a:lnTo>
                  <a:lnTo>
                    <a:pt x="643" y="101"/>
                  </a:lnTo>
                  <a:lnTo>
                    <a:pt x="643" y="99"/>
                  </a:lnTo>
                  <a:lnTo>
                    <a:pt x="645" y="99"/>
                  </a:lnTo>
                  <a:lnTo>
                    <a:pt x="645" y="97"/>
                  </a:lnTo>
                  <a:lnTo>
                    <a:pt x="645" y="95"/>
                  </a:lnTo>
                  <a:lnTo>
                    <a:pt x="645" y="93"/>
                  </a:lnTo>
                  <a:lnTo>
                    <a:pt x="647" y="93"/>
                  </a:lnTo>
                  <a:lnTo>
                    <a:pt x="647" y="91"/>
                  </a:lnTo>
                  <a:lnTo>
                    <a:pt x="649" y="91"/>
                  </a:lnTo>
                  <a:lnTo>
                    <a:pt x="651" y="89"/>
                  </a:lnTo>
                  <a:lnTo>
                    <a:pt x="653" y="89"/>
                  </a:lnTo>
                  <a:lnTo>
                    <a:pt x="655" y="89"/>
                  </a:lnTo>
                  <a:lnTo>
                    <a:pt x="657" y="89"/>
                  </a:lnTo>
                  <a:lnTo>
                    <a:pt x="659" y="87"/>
                  </a:lnTo>
                  <a:lnTo>
                    <a:pt x="661" y="87"/>
                  </a:lnTo>
                  <a:lnTo>
                    <a:pt x="663" y="87"/>
                  </a:lnTo>
                  <a:lnTo>
                    <a:pt x="665" y="85"/>
                  </a:lnTo>
                  <a:lnTo>
                    <a:pt x="667" y="85"/>
                  </a:lnTo>
                  <a:lnTo>
                    <a:pt x="669" y="83"/>
                  </a:lnTo>
                  <a:lnTo>
                    <a:pt x="671" y="83"/>
                  </a:lnTo>
                  <a:lnTo>
                    <a:pt x="673" y="83"/>
                  </a:lnTo>
                  <a:lnTo>
                    <a:pt x="674" y="83"/>
                  </a:lnTo>
                  <a:lnTo>
                    <a:pt x="676" y="83"/>
                  </a:lnTo>
                  <a:lnTo>
                    <a:pt x="676" y="85"/>
                  </a:lnTo>
                  <a:lnTo>
                    <a:pt x="678" y="85"/>
                  </a:lnTo>
                  <a:lnTo>
                    <a:pt x="680" y="85"/>
                  </a:lnTo>
                  <a:lnTo>
                    <a:pt x="682" y="85"/>
                  </a:lnTo>
                  <a:lnTo>
                    <a:pt x="684" y="85"/>
                  </a:lnTo>
                  <a:lnTo>
                    <a:pt x="684" y="83"/>
                  </a:lnTo>
                  <a:lnTo>
                    <a:pt x="686" y="83"/>
                  </a:lnTo>
                  <a:lnTo>
                    <a:pt x="686" y="81"/>
                  </a:lnTo>
                  <a:lnTo>
                    <a:pt x="688" y="79"/>
                  </a:lnTo>
                  <a:lnTo>
                    <a:pt x="688" y="77"/>
                  </a:lnTo>
                  <a:lnTo>
                    <a:pt x="688" y="75"/>
                  </a:lnTo>
                  <a:lnTo>
                    <a:pt x="688" y="73"/>
                  </a:lnTo>
                  <a:lnTo>
                    <a:pt x="690" y="73"/>
                  </a:lnTo>
                  <a:lnTo>
                    <a:pt x="690" y="71"/>
                  </a:lnTo>
                  <a:lnTo>
                    <a:pt x="690" y="69"/>
                  </a:lnTo>
                  <a:lnTo>
                    <a:pt x="692" y="67"/>
                  </a:lnTo>
                  <a:lnTo>
                    <a:pt x="692" y="65"/>
                  </a:lnTo>
                  <a:lnTo>
                    <a:pt x="694" y="65"/>
                  </a:lnTo>
                  <a:lnTo>
                    <a:pt x="694" y="63"/>
                  </a:lnTo>
                  <a:lnTo>
                    <a:pt x="694" y="61"/>
                  </a:lnTo>
                  <a:lnTo>
                    <a:pt x="696" y="61"/>
                  </a:lnTo>
                  <a:lnTo>
                    <a:pt x="696" y="59"/>
                  </a:lnTo>
                  <a:lnTo>
                    <a:pt x="696" y="57"/>
                  </a:lnTo>
                  <a:lnTo>
                    <a:pt x="696" y="55"/>
                  </a:lnTo>
                  <a:lnTo>
                    <a:pt x="696" y="54"/>
                  </a:lnTo>
                  <a:lnTo>
                    <a:pt x="694" y="52"/>
                  </a:lnTo>
                  <a:lnTo>
                    <a:pt x="694" y="50"/>
                  </a:lnTo>
                  <a:lnTo>
                    <a:pt x="694" y="48"/>
                  </a:lnTo>
                  <a:lnTo>
                    <a:pt x="694" y="46"/>
                  </a:lnTo>
                  <a:lnTo>
                    <a:pt x="694" y="44"/>
                  </a:lnTo>
                  <a:lnTo>
                    <a:pt x="694" y="42"/>
                  </a:lnTo>
                  <a:lnTo>
                    <a:pt x="692" y="42"/>
                  </a:lnTo>
                  <a:lnTo>
                    <a:pt x="692" y="40"/>
                  </a:lnTo>
                  <a:lnTo>
                    <a:pt x="692" y="38"/>
                  </a:lnTo>
                  <a:lnTo>
                    <a:pt x="692" y="36"/>
                  </a:lnTo>
                  <a:lnTo>
                    <a:pt x="692" y="34"/>
                  </a:lnTo>
                  <a:lnTo>
                    <a:pt x="694" y="34"/>
                  </a:lnTo>
                  <a:lnTo>
                    <a:pt x="694" y="32"/>
                  </a:lnTo>
                  <a:lnTo>
                    <a:pt x="696" y="32"/>
                  </a:lnTo>
                  <a:lnTo>
                    <a:pt x="698" y="30"/>
                  </a:lnTo>
                  <a:lnTo>
                    <a:pt x="700" y="28"/>
                  </a:lnTo>
                  <a:lnTo>
                    <a:pt x="700" y="26"/>
                  </a:lnTo>
                  <a:lnTo>
                    <a:pt x="702" y="26"/>
                  </a:lnTo>
                  <a:lnTo>
                    <a:pt x="702" y="24"/>
                  </a:lnTo>
                  <a:lnTo>
                    <a:pt x="704" y="22"/>
                  </a:lnTo>
                  <a:lnTo>
                    <a:pt x="704" y="20"/>
                  </a:lnTo>
                  <a:lnTo>
                    <a:pt x="706" y="20"/>
                  </a:lnTo>
                  <a:lnTo>
                    <a:pt x="706" y="18"/>
                  </a:lnTo>
                  <a:lnTo>
                    <a:pt x="708" y="18"/>
                  </a:lnTo>
                  <a:lnTo>
                    <a:pt x="710" y="18"/>
                  </a:lnTo>
                  <a:lnTo>
                    <a:pt x="712" y="18"/>
                  </a:lnTo>
                  <a:lnTo>
                    <a:pt x="714" y="18"/>
                  </a:lnTo>
                  <a:lnTo>
                    <a:pt x="714" y="16"/>
                  </a:lnTo>
                  <a:lnTo>
                    <a:pt x="716" y="16"/>
                  </a:lnTo>
                  <a:lnTo>
                    <a:pt x="718" y="16"/>
                  </a:lnTo>
                  <a:lnTo>
                    <a:pt x="720" y="14"/>
                  </a:lnTo>
                  <a:lnTo>
                    <a:pt x="722" y="12"/>
                  </a:lnTo>
                  <a:lnTo>
                    <a:pt x="722" y="10"/>
                  </a:lnTo>
                  <a:lnTo>
                    <a:pt x="724" y="10"/>
                  </a:lnTo>
                  <a:lnTo>
                    <a:pt x="726" y="10"/>
                  </a:lnTo>
                  <a:lnTo>
                    <a:pt x="726" y="8"/>
                  </a:lnTo>
                  <a:lnTo>
                    <a:pt x="728" y="8"/>
                  </a:lnTo>
                  <a:lnTo>
                    <a:pt x="730" y="8"/>
                  </a:lnTo>
                  <a:lnTo>
                    <a:pt x="730" y="6"/>
                  </a:lnTo>
                  <a:lnTo>
                    <a:pt x="732" y="6"/>
                  </a:lnTo>
                  <a:lnTo>
                    <a:pt x="734" y="6"/>
                  </a:lnTo>
                  <a:lnTo>
                    <a:pt x="734" y="4"/>
                  </a:lnTo>
                  <a:lnTo>
                    <a:pt x="736" y="4"/>
                  </a:lnTo>
                  <a:lnTo>
                    <a:pt x="738" y="4"/>
                  </a:lnTo>
                  <a:lnTo>
                    <a:pt x="738" y="2"/>
                  </a:lnTo>
                  <a:lnTo>
                    <a:pt x="740" y="2"/>
                  </a:lnTo>
                  <a:lnTo>
                    <a:pt x="742" y="0"/>
                  </a:lnTo>
                  <a:lnTo>
                    <a:pt x="743" y="0"/>
                  </a:lnTo>
                  <a:lnTo>
                    <a:pt x="745" y="0"/>
                  </a:lnTo>
                  <a:lnTo>
                    <a:pt x="745" y="2"/>
                  </a:lnTo>
                  <a:lnTo>
                    <a:pt x="747" y="2"/>
                  </a:lnTo>
                  <a:lnTo>
                    <a:pt x="747" y="4"/>
                  </a:lnTo>
                  <a:lnTo>
                    <a:pt x="747" y="6"/>
                  </a:lnTo>
                  <a:lnTo>
                    <a:pt x="749" y="6"/>
                  </a:lnTo>
                  <a:lnTo>
                    <a:pt x="749" y="8"/>
                  </a:lnTo>
                  <a:lnTo>
                    <a:pt x="749" y="10"/>
                  </a:lnTo>
                  <a:lnTo>
                    <a:pt x="751" y="10"/>
                  </a:lnTo>
                  <a:lnTo>
                    <a:pt x="751" y="12"/>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7" name="Freeform 16">
              <a:extLst>
                <a:ext uri="{FF2B5EF4-FFF2-40B4-BE49-F238E27FC236}">
                  <a16:creationId xmlns:a16="http://schemas.microsoft.com/office/drawing/2014/main" xmlns="" id="{00000000-0008-0000-0900-000015000000}"/>
                </a:ext>
              </a:extLst>
            </xdr:cNvPr>
            <xdr:cNvSpPr>
              <a:spLocks/>
            </xdr:cNvSpPr>
          </xdr:nvSpPr>
          <xdr:spPr bwMode="auto">
            <a:xfrm>
              <a:off x="5329238" y="657225"/>
              <a:ext cx="231775" cy="100013"/>
            </a:xfrm>
            <a:custGeom>
              <a:avLst/>
              <a:gdLst>
                <a:gd name="T0" fmla="*/ 0 w 146"/>
                <a:gd name="T1" fmla="*/ 37 h 63"/>
                <a:gd name="T2" fmla="*/ 2 w 146"/>
                <a:gd name="T3" fmla="*/ 41 h 63"/>
                <a:gd name="T4" fmla="*/ 4 w 146"/>
                <a:gd name="T5" fmla="*/ 45 h 63"/>
                <a:gd name="T6" fmla="*/ 6 w 146"/>
                <a:gd name="T7" fmla="*/ 47 h 63"/>
                <a:gd name="T8" fmla="*/ 8 w 146"/>
                <a:gd name="T9" fmla="*/ 49 h 63"/>
                <a:gd name="T10" fmla="*/ 10 w 146"/>
                <a:gd name="T11" fmla="*/ 51 h 63"/>
                <a:gd name="T12" fmla="*/ 14 w 146"/>
                <a:gd name="T13" fmla="*/ 53 h 63"/>
                <a:gd name="T14" fmla="*/ 16 w 146"/>
                <a:gd name="T15" fmla="*/ 57 h 63"/>
                <a:gd name="T16" fmla="*/ 18 w 146"/>
                <a:gd name="T17" fmla="*/ 59 h 63"/>
                <a:gd name="T18" fmla="*/ 20 w 146"/>
                <a:gd name="T19" fmla="*/ 61 h 63"/>
                <a:gd name="T20" fmla="*/ 24 w 146"/>
                <a:gd name="T21" fmla="*/ 61 h 63"/>
                <a:gd name="T22" fmla="*/ 26 w 146"/>
                <a:gd name="T23" fmla="*/ 63 h 63"/>
                <a:gd name="T24" fmla="*/ 30 w 146"/>
                <a:gd name="T25" fmla="*/ 63 h 63"/>
                <a:gd name="T26" fmla="*/ 34 w 146"/>
                <a:gd name="T27" fmla="*/ 61 h 63"/>
                <a:gd name="T28" fmla="*/ 38 w 146"/>
                <a:gd name="T29" fmla="*/ 59 h 63"/>
                <a:gd name="T30" fmla="*/ 42 w 146"/>
                <a:gd name="T31" fmla="*/ 57 h 63"/>
                <a:gd name="T32" fmla="*/ 46 w 146"/>
                <a:gd name="T33" fmla="*/ 57 h 63"/>
                <a:gd name="T34" fmla="*/ 48 w 146"/>
                <a:gd name="T35" fmla="*/ 55 h 63"/>
                <a:gd name="T36" fmla="*/ 50 w 146"/>
                <a:gd name="T37" fmla="*/ 53 h 63"/>
                <a:gd name="T38" fmla="*/ 54 w 146"/>
                <a:gd name="T39" fmla="*/ 53 h 63"/>
                <a:gd name="T40" fmla="*/ 56 w 146"/>
                <a:gd name="T41" fmla="*/ 51 h 63"/>
                <a:gd name="T42" fmla="*/ 58 w 146"/>
                <a:gd name="T43" fmla="*/ 49 h 63"/>
                <a:gd name="T44" fmla="*/ 60 w 146"/>
                <a:gd name="T45" fmla="*/ 47 h 63"/>
                <a:gd name="T46" fmla="*/ 61 w 146"/>
                <a:gd name="T47" fmla="*/ 45 h 63"/>
                <a:gd name="T48" fmla="*/ 63 w 146"/>
                <a:gd name="T49" fmla="*/ 43 h 63"/>
                <a:gd name="T50" fmla="*/ 65 w 146"/>
                <a:gd name="T51" fmla="*/ 41 h 63"/>
                <a:gd name="T52" fmla="*/ 67 w 146"/>
                <a:gd name="T53" fmla="*/ 39 h 63"/>
                <a:gd name="T54" fmla="*/ 71 w 146"/>
                <a:gd name="T55" fmla="*/ 39 h 63"/>
                <a:gd name="T56" fmla="*/ 73 w 146"/>
                <a:gd name="T57" fmla="*/ 37 h 63"/>
                <a:gd name="T58" fmla="*/ 77 w 146"/>
                <a:gd name="T59" fmla="*/ 37 h 63"/>
                <a:gd name="T60" fmla="*/ 79 w 146"/>
                <a:gd name="T61" fmla="*/ 35 h 63"/>
                <a:gd name="T62" fmla="*/ 79 w 146"/>
                <a:gd name="T63" fmla="*/ 31 h 63"/>
                <a:gd name="T64" fmla="*/ 81 w 146"/>
                <a:gd name="T65" fmla="*/ 29 h 63"/>
                <a:gd name="T66" fmla="*/ 79 w 146"/>
                <a:gd name="T67" fmla="*/ 25 h 63"/>
                <a:gd name="T68" fmla="*/ 79 w 146"/>
                <a:gd name="T69" fmla="*/ 21 h 63"/>
                <a:gd name="T70" fmla="*/ 81 w 146"/>
                <a:gd name="T71" fmla="*/ 19 h 63"/>
                <a:gd name="T72" fmla="*/ 83 w 146"/>
                <a:gd name="T73" fmla="*/ 17 h 63"/>
                <a:gd name="T74" fmla="*/ 85 w 146"/>
                <a:gd name="T75" fmla="*/ 15 h 63"/>
                <a:gd name="T76" fmla="*/ 87 w 146"/>
                <a:gd name="T77" fmla="*/ 13 h 63"/>
                <a:gd name="T78" fmla="*/ 91 w 146"/>
                <a:gd name="T79" fmla="*/ 13 h 63"/>
                <a:gd name="T80" fmla="*/ 93 w 146"/>
                <a:gd name="T81" fmla="*/ 11 h 63"/>
                <a:gd name="T82" fmla="*/ 97 w 146"/>
                <a:gd name="T83" fmla="*/ 10 h 63"/>
                <a:gd name="T84" fmla="*/ 99 w 146"/>
                <a:gd name="T85" fmla="*/ 8 h 63"/>
                <a:gd name="T86" fmla="*/ 103 w 146"/>
                <a:gd name="T87" fmla="*/ 8 h 63"/>
                <a:gd name="T88" fmla="*/ 107 w 146"/>
                <a:gd name="T89" fmla="*/ 8 h 63"/>
                <a:gd name="T90" fmla="*/ 111 w 146"/>
                <a:gd name="T91" fmla="*/ 6 h 63"/>
                <a:gd name="T92" fmla="*/ 115 w 146"/>
                <a:gd name="T93" fmla="*/ 6 h 63"/>
                <a:gd name="T94" fmla="*/ 117 w 146"/>
                <a:gd name="T95" fmla="*/ 8 h 63"/>
                <a:gd name="T96" fmla="*/ 121 w 146"/>
                <a:gd name="T97" fmla="*/ 8 h 63"/>
                <a:gd name="T98" fmla="*/ 125 w 146"/>
                <a:gd name="T99" fmla="*/ 8 h 63"/>
                <a:gd name="T100" fmla="*/ 127 w 146"/>
                <a:gd name="T101" fmla="*/ 10 h 63"/>
                <a:gd name="T102" fmla="*/ 130 w 146"/>
                <a:gd name="T103" fmla="*/ 10 h 63"/>
                <a:gd name="T104" fmla="*/ 132 w 146"/>
                <a:gd name="T105" fmla="*/ 8 h 63"/>
                <a:gd name="T106" fmla="*/ 134 w 146"/>
                <a:gd name="T107" fmla="*/ 6 h 63"/>
                <a:gd name="T108" fmla="*/ 136 w 146"/>
                <a:gd name="T109" fmla="*/ 4 h 63"/>
                <a:gd name="T110" fmla="*/ 138 w 146"/>
                <a:gd name="T111" fmla="*/ 2 h 63"/>
                <a:gd name="T112" fmla="*/ 140 w 146"/>
                <a:gd name="T113" fmla="*/ 0 h 63"/>
                <a:gd name="T114" fmla="*/ 144 w 146"/>
                <a:gd name="T115" fmla="*/ 2 h 63"/>
                <a:gd name="T116" fmla="*/ 146 w 146"/>
                <a:gd name="T117" fmla="*/ 4 h 6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46" h="63">
                  <a:moveTo>
                    <a:pt x="0" y="35"/>
                  </a:moveTo>
                  <a:lnTo>
                    <a:pt x="0" y="37"/>
                  </a:lnTo>
                  <a:lnTo>
                    <a:pt x="2" y="39"/>
                  </a:lnTo>
                  <a:lnTo>
                    <a:pt x="2" y="41"/>
                  </a:lnTo>
                  <a:lnTo>
                    <a:pt x="4" y="43"/>
                  </a:lnTo>
                  <a:lnTo>
                    <a:pt x="4" y="45"/>
                  </a:lnTo>
                  <a:lnTo>
                    <a:pt x="6" y="45"/>
                  </a:lnTo>
                  <a:lnTo>
                    <a:pt x="6" y="47"/>
                  </a:lnTo>
                  <a:lnTo>
                    <a:pt x="8" y="47"/>
                  </a:lnTo>
                  <a:lnTo>
                    <a:pt x="8" y="49"/>
                  </a:lnTo>
                  <a:lnTo>
                    <a:pt x="10" y="49"/>
                  </a:lnTo>
                  <a:lnTo>
                    <a:pt x="10" y="51"/>
                  </a:lnTo>
                  <a:lnTo>
                    <a:pt x="12" y="51"/>
                  </a:lnTo>
                  <a:lnTo>
                    <a:pt x="14" y="53"/>
                  </a:lnTo>
                  <a:lnTo>
                    <a:pt x="16" y="55"/>
                  </a:lnTo>
                  <a:lnTo>
                    <a:pt x="16" y="57"/>
                  </a:lnTo>
                  <a:lnTo>
                    <a:pt x="18" y="57"/>
                  </a:lnTo>
                  <a:lnTo>
                    <a:pt x="18" y="59"/>
                  </a:lnTo>
                  <a:lnTo>
                    <a:pt x="20" y="59"/>
                  </a:lnTo>
                  <a:lnTo>
                    <a:pt x="20" y="61"/>
                  </a:lnTo>
                  <a:lnTo>
                    <a:pt x="22" y="61"/>
                  </a:lnTo>
                  <a:lnTo>
                    <a:pt x="24" y="61"/>
                  </a:lnTo>
                  <a:lnTo>
                    <a:pt x="24" y="63"/>
                  </a:lnTo>
                  <a:lnTo>
                    <a:pt x="26" y="63"/>
                  </a:lnTo>
                  <a:lnTo>
                    <a:pt x="28" y="63"/>
                  </a:lnTo>
                  <a:lnTo>
                    <a:pt x="30" y="63"/>
                  </a:lnTo>
                  <a:lnTo>
                    <a:pt x="32" y="63"/>
                  </a:lnTo>
                  <a:lnTo>
                    <a:pt x="34" y="61"/>
                  </a:lnTo>
                  <a:lnTo>
                    <a:pt x="36" y="61"/>
                  </a:lnTo>
                  <a:lnTo>
                    <a:pt x="38" y="59"/>
                  </a:lnTo>
                  <a:lnTo>
                    <a:pt x="40" y="59"/>
                  </a:lnTo>
                  <a:lnTo>
                    <a:pt x="42" y="57"/>
                  </a:lnTo>
                  <a:lnTo>
                    <a:pt x="44" y="57"/>
                  </a:lnTo>
                  <a:lnTo>
                    <a:pt x="46" y="57"/>
                  </a:lnTo>
                  <a:lnTo>
                    <a:pt x="46" y="55"/>
                  </a:lnTo>
                  <a:lnTo>
                    <a:pt x="48" y="55"/>
                  </a:lnTo>
                  <a:lnTo>
                    <a:pt x="50" y="55"/>
                  </a:lnTo>
                  <a:lnTo>
                    <a:pt x="50" y="53"/>
                  </a:lnTo>
                  <a:lnTo>
                    <a:pt x="52" y="53"/>
                  </a:lnTo>
                  <a:lnTo>
                    <a:pt x="54" y="53"/>
                  </a:lnTo>
                  <a:lnTo>
                    <a:pt x="54" y="51"/>
                  </a:lnTo>
                  <a:lnTo>
                    <a:pt x="56" y="51"/>
                  </a:lnTo>
                  <a:lnTo>
                    <a:pt x="56" y="49"/>
                  </a:lnTo>
                  <a:lnTo>
                    <a:pt x="58" y="49"/>
                  </a:lnTo>
                  <a:lnTo>
                    <a:pt x="58" y="47"/>
                  </a:lnTo>
                  <a:lnTo>
                    <a:pt x="60" y="47"/>
                  </a:lnTo>
                  <a:lnTo>
                    <a:pt x="60" y="45"/>
                  </a:lnTo>
                  <a:lnTo>
                    <a:pt x="61" y="45"/>
                  </a:lnTo>
                  <a:lnTo>
                    <a:pt x="61" y="43"/>
                  </a:lnTo>
                  <a:lnTo>
                    <a:pt x="63" y="43"/>
                  </a:lnTo>
                  <a:lnTo>
                    <a:pt x="63" y="41"/>
                  </a:lnTo>
                  <a:lnTo>
                    <a:pt x="65" y="41"/>
                  </a:lnTo>
                  <a:lnTo>
                    <a:pt x="67" y="41"/>
                  </a:lnTo>
                  <a:lnTo>
                    <a:pt x="67" y="39"/>
                  </a:lnTo>
                  <a:lnTo>
                    <a:pt x="69" y="39"/>
                  </a:lnTo>
                  <a:lnTo>
                    <a:pt x="71" y="39"/>
                  </a:lnTo>
                  <a:lnTo>
                    <a:pt x="71" y="37"/>
                  </a:lnTo>
                  <a:lnTo>
                    <a:pt x="73" y="37"/>
                  </a:lnTo>
                  <a:lnTo>
                    <a:pt x="75" y="37"/>
                  </a:lnTo>
                  <a:lnTo>
                    <a:pt x="77" y="37"/>
                  </a:lnTo>
                  <a:lnTo>
                    <a:pt x="79" y="37"/>
                  </a:lnTo>
                  <a:lnTo>
                    <a:pt x="79" y="35"/>
                  </a:lnTo>
                  <a:lnTo>
                    <a:pt x="79" y="33"/>
                  </a:lnTo>
                  <a:lnTo>
                    <a:pt x="79" y="31"/>
                  </a:lnTo>
                  <a:lnTo>
                    <a:pt x="81" y="31"/>
                  </a:lnTo>
                  <a:lnTo>
                    <a:pt x="81" y="29"/>
                  </a:lnTo>
                  <a:lnTo>
                    <a:pt x="79" y="27"/>
                  </a:lnTo>
                  <a:lnTo>
                    <a:pt x="79" y="25"/>
                  </a:lnTo>
                  <a:lnTo>
                    <a:pt x="79" y="23"/>
                  </a:lnTo>
                  <a:lnTo>
                    <a:pt x="79" y="21"/>
                  </a:lnTo>
                  <a:lnTo>
                    <a:pt x="81" y="21"/>
                  </a:lnTo>
                  <a:lnTo>
                    <a:pt x="81" y="19"/>
                  </a:lnTo>
                  <a:lnTo>
                    <a:pt x="83" y="19"/>
                  </a:lnTo>
                  <a:lnTo>
                    <a:pt x="83" y="17"/>
                  </a:lnTo>
                  <a:lnTo>
                    <a:pt x="85" y="17"/>
                  </a:lnTo>
                  <a:lnTo>
                    <a:pt x="85" y="15"/>
                  </a:lnTo>
                  <a:lnTo>
                    <a:pt x="87" y="15"/>
                  </a:lnTo>
                  <a:lnTo>
                    <a:pt x="87" y="13"/>
                  </a:lnTo>
                  <a:lnTo>
                    <a:pt x="89" y="13"/>
                  </a:lnTo>
                  <a:lnTo>
                    <a:pt x="91" y="13"/>
                  </a:lnTo>
                  <a:lnTo>
                    <a:pt x="91" y="11"/>
                  </a:lnTo>
                  <a:lnTo>
                    <a:pt x="93" y="11"/>
                  </a:lnTo>
                  <a:lnTo>
                    <a:pt x="95" y="10"/>
                  </a:lnTo>
                  <a:lnTo>
                    <a:pt x="97" y="10"/>
                  </a:lnTo>
                  <a:lnTo>
                    <a:pt x="97" y="8"/>
                  </a:lnTo>
                  <a:lnTo>
                    <a:pt x="99" y="8"/>
                  </a:lnTo>
                  <a:lnTo>
                    <a:pt x="101" y="8"/>
                  </a:lnTo>
                  <a:lnTo>
                    <a:pt x="103" y="8"/>
                  </a:lnTo>
                  <a:lnTo>
                    <a:pt x="105" y="8"/>
                  </a:lnTo>
                  <a:lnTo>
                    <a:pt x="107" y="8"/>
                  </a:lnTo>
                  <a:lnTo>
                    <a:pt x="109" y="6"/>
                  </a:lnTo>
                  <a:lnTo>
                    <a:pt x="111" y="6"/>
                  </a:lnTo>
                  <a:lnTo>
                    <a:pt x="113" y="6"/>
                  </a:lnTo>
                  <a:lnTo>
                    <a:pt x="115" y="6"/>
                  </a:lnTo>
                  <a:lnTo>
                    <a:pt x="117" y="6"/>
                  </a:lnTo>
                  <a:lnTo>
                    <a:pt x="117" y="8"/>
                  </a:lnTo>
                  <a:lnTo>
                    <a:pt x="119" y="8"/>
                  </a:lnTo>
                  <a:lnTo>
                    <a:pt x="121" y="8"/>
                  </a:lnTo>
                  <a:lnTo>
                    <a:pt x="123" y="8"/>
                  </a:lnTo>
                  <a:lnTo>
                    <a:pt x="125" y="8"/>
                  </a:lnTo>
                  <a:lnTo>
                    <a:pt x="127" y="8"/>
                  </a:lnTo>
                  <a:lnTo>
                    <a:pt x="127" y="10"/>
                  </a:lnTo>
                  <a:lnTo>
                    <a:pt x="129" y="10"/>
                  </a:lnTo>
                  <a:lnTo>
                    <a:pt x="130" y="10"/>
                  </a:lnTo>
                  <a:lnTo>
                    <a:pt x="132" y="10"/>
                  </a:lnTo>
                  <a:lnTo>
                    <a:pt x="132" y="8"/>
                  </a:lnTo>
                  <a:lnTo>
                    <a:pt x="134" y="8"/>
                  </a:lnTo>
                  <a:lnTo>
                    <a:pt x="134" y="6"/>
                  </a:lnTo>
                  <a:lnTo>
                    <a:pt x="136" y="6"/>
                  </a:lnTo>
                  <a:lnTo>
                    <a:pt x="136" y="4"/>
                  </a:lnTo>
                  <a:lnTo>
                    <a:pt x="138" y="4"/>
                  </a:lnTo>
                  <a:lnTo>
                    <a:pt x="138" y="2"/>
                  </a:lnTo>
                  <a:lnTo>
                    <a:pt x="140" y="2"/>
                  </a:lnTo>
                  <a:lnTo>
                    <a:pt x="140" y="0"/>
                  </a:lnTo>
                  <a:lnTo>
                    <a:pt x="142" y="2"/>
                  </a:lnTo>
                  <a:lnTo>
                    <a:pt x="144" y="2"/>
                  </a:lnTo>
                  <a:lnTo>
                    <a:pt x="144" y="4"/>
                  </a:lnTo>
                  <a:lnTo>
                    <a:pt x="146" y="4"/>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8" name="Freeform 18">
              <a:extLst>
                <a:ext uri="{FF2B5EF4-FFF2-40B4-BE49-F238E27FC236}">
                  <a16:creationId xmlns:a16="http://schemas.microsoft.com/office/drawing/2014/main" xmlns="" id="{00000000-0008-0000-0900-000016000000}"/>
                </a:ext>
              </a:extLst>
            </xdr:cNvPr>
            <xdr:cNvSpPr>
              <a:spLocks/>
            </xdr:cNvSpPr>
          </xdr:nvSpPr>
          <xdr:spPr bwMode="auto">
            <a:xfrm>
              <a:off x="6056313" y="3797300"/>
              <a:ext cx="654050" cy="914400"/>
            </a:xfrm>
            <a:custGeom>
              <a:avLst/>
              <a:gdLst>
                <a:gd name="T0" fmla="*/ 8 w 412"/>
                <a:gd name="T1" fmla="*/ 20 h 576"/>
                <a:gd name="T2" fmla="*/ 23 w 412"/>
                <a:gd name="T3" fmla="*/ 40 h 576"/>
                <a:gd name="T4" fmla="*/ 25 w 412"/>
                <a:gd name="T5" fmla="*/ 65 h 576"/>
                <a:gd name="T6" fmla="*/ 41 w 412"/>
                <a:gd name="T7" fmla="*/ 91 h 576"/>
                <a:gd name="T8" fmla="*/ 67 w 412"/>
                <a:gd name="T9" fmla="*/ 109 h 576"/>
                <a:gd name="T10" fmla="*/ 96 w 412"/>
                <a:gd name="T11" fmla="*/ 119 h 576"/>
                <a:gd name="T12" fmla="*/ 102 w 412"/>
                <a:gd name="T13" fmla="*/ 138 h 576"/>
                <a:gd name="T14" fmla="*/ 104 w 412"/>
                <a:gd name="T15" fmla="*/ 166 h 576"/>
                <a:gd name="T16" fmla="*/ 118 w 412"/>
                <a:gd name="T17" fmla="*/ 187 h 576"/>
                <a:gd name="T18" fmla="*/ 130 w 412"/>
                <a:gd name="T19" fmla="*/ 211 h 576"/>
                <a:gd name="T20" fmla="*/ 142 w 412"/>
                <a:gd name="T21" fmla="*/ 245 h 576"/>
                <a:gd name="T22" fmla="*/ 155 w 412"/>
                <a:gd name="T23" fmla="*/ 253 h 576"/>
                <a:gd name="T24" fmla="*/ 157 w 412"/>
                <a:gd name="T25" fmla="*/ 229 h 576"/>
                <a:gd name="T26" fmla="*/ 181 w 412"/>
                <a:gd name="T27" fmla="*/ 233 h 576"/>
                <a:gd name="T28" fmla="*/ 193 w 412"/>
                <a:gd name="T29" fmla="*/ 211 h 576"/>
                <a:gd name="T30" fmla="*/ 215 w 412"/>
                <a:gd name="T31" fmla="*/ 215 h 576"/>
                <a:gd name="T32" fmla="*/ 232 w 412"/>
                <a:gd name="T33" fmla="*/ 235 h 576"/>
                <a:gd name="T34" fmla="*/ 252 w 412"/>
                <a:gd name="T35" fmla="*/ 225 h 576"/>
                <a:gd name="T36" fmla="*/ 268 w 412"/>
                <a:gd name="T37" fmla="*/ 213 h 576"/>
                <a:gd name="T38" fmla="*/ 280 w 412"/>
                <a:gd name="T39" fmla="*/ 211 h 576"/>
                <a:gd name="T40" fmla="*/ 305 w 412"/>
                <a:gd name="T41" fmla="*/ 213 h 576"/>
                <a:gd name="T42" fmla="*/ 317 w 412"/>
                <a:gd name="T43" fmla="*/ 197 h 576"/>
                <a:gd name="T44" fmla="*/ 335 w 412"/>
                <a:gd name="T45" fmla="*/ 184 h 576"/>
                <a:gd name="T46" fmla="*/ 359 w 412"/>
                <a:gd name="T47" fmla="*/ 180 h 576"/>
                <a:gd name="T48" fmla="*/ 376 w 412"/>
                <a:gd name="T49" fmla="*/ 172 h 576"/>
                <a:gd name="T50" fmla="*/ 390 w 412"/>
                <a:gd name="T51" fmla="*/ 170 h 576"/>
                <a:gd name="T52" fmla="*/ 406 w 412"/>
                <a:gd name="T53" fmla="*/ 166 h 576"/>
                <a:gd name="T54" fmla="*/ 410 w 412"/>
                <a:gd name="T55" fmla="*/ 186 h 576"/>
                <a:gd name="T56" fmla="*/ 388 w 412"/>
                <a:gd name="T57" fmla="*/ 209 h 576"/>
                <a:gd name="T58" fmla="*/ 370 w 412"/>
                <a:gd name="T59" fmla="*/ 237 h 576"/>
                <a:gd name="T60" fmla="*/ 380 w 412"/>
                <a:gd name="T61" fmla="*/ 254 h 576"/>
                <a:gd name="T62" fmla="*/ 382 w 412"/>
                <a:gd name="T63" fmla="*/ 272 h 576"/>
                <a:gd name="T64" fmla="*/ 376 w 412"/>
                <a:gd name="T65" fmla="*/ 292 h 576"/>
                <a:gd name="T66" fmla="*/ 368 w 412"/>
                <a:gd name="T67" fmla="*/ 314 h 576"/>
                <a:gd name="T68" fmla="*/ 357 w 412"/>
                <a:gd name="T69" fmla="*/ 333 h 576"/>
                <a:gd name="T70" fmla="*/ 347 w 412"/>
                <a:gd name="T71" fmla="*/ 355 h 576"/>
                <a:gd name="T72" fmla="*/ 347 w 412"/>
                <a:gd name="T73" fmla="*/ 383 h 576"/>
                <a:gd name="T74" fmla="*/ 343 w 412"/>
                <a:gd name="T75" fmla="*/ 408 h 576"/>
                <a:gd name="T76" fmla="*/ 337 w 412"/>
                <a:gd name="T77" fmla="*/ 436 h 576"/>
                <a:gd name="T78" fmla="*/ 325 w 412"/>
                <a:gd name="T79" fmla="*/ 455 h 576"/>
                <a:gd name="T80" fmla="*/ 297 w 412"/>
                <a:gd name="T81" fmla="*/ 455 h 576"/>
                <a:gd name="T82" fmla="*/ 276 w 412"/>
                <a:gd name="T83" fmla="*/ 459 h 576"/>
                <a:gd name="T84" fmla="*/ 262 w 412"/>
                <a:gd name="T85" fmla="*/ 448 h 576"/>
                <a:gd name="T86" fmla="*/ 246 w 412"/>
                <a:gd name="T87" fmla="*/ 438 h 576"/>
                <a:gd name="T88" fmla="*/ 226 w 412"/>
                <a:gd name="T89" fmla="*/ 428 h 576"/>
                <a:gd name="T90" fmla="*/ 207 w 412"/>
                <a:gd name="T91" fmla="*/ 430 h 576"/>
                <a:gd name="T92" fmla="*/ 197 w 412"/>
                <a:gd name="T93" fmla="*/ 440 h 576"/>
                <a:gd name="T94" fmla="*/ 187 w 412"/>
                <a:gd name="T95" fmla="*/ 452 h 576"/>
                <a:gd name="T96" fmla="*/ 183 w 412"/>
                <a:gd name="T97" fmla="*/ 471 h 576"/>
                <a:gd name="T98" fmla="*/ 183 w 412"/>
                <a:gd name="T99" fmla="*/ 487 h 576"/>
                <a:gd name="T100" fmla="*/ 159 w 412"/>
                <a:gd name="T101" fmla="*/ 491 h 576"/>
                <a:gd name="T102" fmla="*/ 140 w 412"/>
                <a:gd name="T103" fmla="*/ 497 h 576"/>
                <a:gd name="T104" fmla="*/ 120 w 412"/>
                <a:gd name="T105" fmla="*/ 491 h 576"/>
                <a:gd name="T106" fmla="*/ 100 w 412"/>
                <a:gd name="T107" fmla="*/ 485 h 576"/>
                <a:gd name="T108" fmla="*/ 79 w 412"/>
                <a:gd name="T109" fmla="*/ 499 h 576"/>
                <a:gd name="T110" fmla="*/ 57 w 412"/>
                <a:gd name="T111" fmla="*/ 503 h 576"/>
                <a:gd name="T112" fmla="*/ 37 w 412"/>
                <a:gd name="T113" fmla="*/ 515 h 576"/>
                <a:gd name="T114" fmla="*/ 31 w 412"/>
                <a:gd name="T115" fmla="*/ 526 h 576"/>
                <a:gd name="T116" fmla="*/ 41 w 412"/>
                <a:gd name="T117" fmla="*/ 550 h 576"/>
                <a:gd name="T118" fmla="*/ 37 w 412"/>
                <a:gd name="T119" fmla="*/ 570 h 5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412" h="576">
                  <a:moveTo>
                    <a:pt x="0" y="0"/>
                  </a:moveTo>
                  <a:lnTo>
                    <a:pt x="2" y="0"/>
                  </a:lnTo>
                  <a:lnTo>
                    <a:pt x="4" y="0"/>
                  </a:lnTo>
                  <a:lnTo>
                    <a:pt x="4" y="2"/>
                  </a:lnTo>
                  <a:lnTo>
                    <a:pt x="4" y="4"/>
                  </a:lnTo>
                  <a:lnTo>
                    <a:pt x="6" y="4"/>
                  </a:lnTo>
                  <a:lnTo>
                    <a:pt x="6" y="6"/>
                  </a:lnTo>
                  <a:lnTo>
                    <a:pt x="6" y="8"/>
                  </a:lnTo>
                  <a:lnTo>
                    <a:pt x="6" y="10"/>
                  </a:lnTo>
                  <a:lnTo>
                    <a:pt x="4" y="10"/>
                  </a:lnTo>
                  <a:lnTo>
                    <a:pt x="4" y="12"/>
                  </a:lnTo>
                  <a:lnTo>
                    <a:pt x="4" y="14"/>
                  </a:lnTo>
                  <a:lnTo>
                    <a:pt x="4" y="16"/>
                  </a:lnTo>
                  <a:lnTo>
                    <a:pt x="6" y="16"/>
                  </a:lnTo>
                  <a:lnTo>
                    <a:pt x="6" y="18"/>
                  </a:lnTo>
                  <a:lnTo>
                    <a:pt x="8" y="18"/>
                  </a:lnTo>
                  <a:lnTo>
                    <a:pt x="8" y="20"/>
                  </a:lnTo>
                  <a:lnTo>
                    <a:pt x="10" y="20"/>
                  </a:lnTo>
                  <a:lnTo>
                    <a:pt x="10" y="22"/>
                  </a:lnTo>
                  <a:lnTo>
                    <a:pt x="10" y="24"/>
                  </a:lnTo>
                  <a:lnTo>
                    <a:pt x="12" y="24"/>
                  </a:lnTo>
                  <a:lnTo>
                    <a:pt x="12" y="26"/>
                  </a:lnTo>
                  <a:lnTo>
                    <a:pt x="12" y="28"/>
                  </a:lnTo>
                  <a:lnTo>
                    <a:pt x="14" y="28"/>
                  </a:lnTo>
                  <a:lnTo>
                    <a:pt x="16" y="28"/>
                  </a:lnTo>
                  <a:lnTo>
                    <a:pt x="16" y="30"/>
                  </a:lnTo>
                  <a:lnTo>
                    <a:pt x="17" y="30"/>
                  </a:lnTo>
                  <a:lnTo>
                    <a:pt x="17" y="32"/>
                  </a:lnTo>
                  <a:lnTo>
                    <a:pt x="19" y="34"/>
                  </a:lnTo>
                  <a:lnTo>
                    <a:pt x="19" y="36"/>
                  </a:lnTo>
                  <a:lnTo>
                    <a:pt x="21" y="38"/>
                  </a:lnTo>
                  <a:lnTo>
                    <a:pt x="21" y="40"/>
                  </a:lnTo>
                  <a:lnTo>
                    <a:pt x="23" y="38"/>
                  </a:lnTo>
                  <a:lnTo>
                    <a:pt x="23" y="40"/>
                  </a:lnTo>
                  <a:lnTo>
                    <a:pt x="21" y="40"/>
                  </a:lnTo>
                  <a:lnTo>
                    <a:pt x="21" y="42"/>
                  </a:lnTo>
                  <a:lnTo>
                    <a:pt x="23" y="44"/>
                  </a:lnTo>
                  <a:lnTo>
                    <a:pt x="23" y="46"/>
                  </a:lnTo>
                  <a:lnTo>
                    <a:pt x="23" y="48"/>
                  </a:lnTo>
                  <a:lnTo>
                    <a:pt x="25" y="48"/>
                  </a:lnTo>
                  <a:lnTo>
                    <a:pt x="25" y="50"/>
                  </a:lnTo>
                  <a:lnTo>
                    <a:pt x="25" y="51"/>
                  </a:lnTo>
                  <a:lnTo>
                    <a:pt x="25" y="53"/>
                  </a:lnTo>
                  <a:lnTo>
                    <a:pt x="25" y="55"/>
                  </a:lnTo>
                  <a:lnTo>
                    <a:pt x="25" y="57"/>
                  </a:lnTo>
                  <a:lnTo>
                    <a:pt x="25" y="59"/>
                  </a:lnTo>
                  <a:lnTo>
                    <a:pt x="25" y="61"/>
                  </a:lnTo>
                  <a:lnTo>
                    <a:pt x="27" y="61"/>
                  </a:lnTo>
                  <a:lnTo>
                    <a:pt x="27" y="63"/>
                  </a:lnTo>
                  <a:lnTo>
                    <a:pt x="27" y="65"/>
                  </a:lnTo>
                  <a:lnTo>
                    <a:pt x="25" y="65"/>
                  </a:lnTo>
                  <a:lnTo>
                    <a:pt x="25" y="67"/>
                  </a:lnTo>
                  <a:lnTo>
                    <a:pt x="25" y="69"/>
                  </a:lnTo>
                  <a:lnTo>
                    <a:pt x="25" y="71"/>
                  </a:lnTo>
                  <a:lnTo>
                    <a:pt x="27" y="71"/>
                  </a:lnTo>
                  <a:lnTo>
                    <a:pt x="29" y="73"/>
                  </a:lnTo>
                  <a:lnTo>
                    <a:pt x="29" y="75"/>
                  </a:lnTo>
                  <a:lnTo>
                    <a:pt x="31" y="75"/>
                  </a:lnTo>
                  <a:lnTo>
                    <a:pt x="31" y="77"/>
                  </a:lnTo>
                  <a:lnTo>
                    <a:pt x="33" y="77"/>
                  </a:lnTo>
                  <a:lnTo>
                    <a:pt x="33" y="79"/>
                  </a:lnTo>
                  <a:lnTo>
                    <a:pt x="35" y="81"/>
                  </a:lnTo>
                  <a:lnTo>
                    <a:pt x="35" y="83"/>
                  </a:lnTo>
                  <a:lnTo>
                    <a:pt x="37" y="85"/>
                  </a:lnTo>
                  <a:lnTo>
                    <a:pt x="37" y="87"/>
                  </a:lnTo>
                  <a:lnTo>
                    <a:pt x="39" y="89"/>
                  </a:lnTo>
                  <a:lnTo>
                    <a:pt x="39" y="91"/>
                  </a:lnTo>
                  <a:lnTo>
                    <a:pt x="41" y="91"/>
                  </a:lnTo>
                  <a:lnTo>
                    <a:pt x="41" y="93"/>
                  </a:lnTo>
                  <a:lnTo>
                    <a:pt x="43" y="95"/>
                  </a:lnTo>
                  <a:lnTo>
                    <a:pt x="43" y="97"/>
                  </a:lnTo>
                  <a:lnTo>
                    <a:pt x="45" y="97"/>
                  </a:lnTo>
                  <a:lnTo>
                    <a:pt x="45" y="99"/>
                  </a:lnTo>
                  <a:lnTo>
                    <a:pt x="47" y="101"/>
                  </a:lnTo>
                  <a:lnTo>
                    <a:pt x="49" y="101"/>
                  </a:lnTo>
                  <a:lnTo>
                    <a:pt x="49" y="103"/>
                  </a:lnTo>
                  <a:lnTo>
                    <a:pt x="51" y="103"/>
                  </a:lnTo>
                  <a:lnTo>
                    <a:pt x="53" y="105"/>
                  </a:lnTo>
                  <a:lnTo>
                    <a:pt x="55" y="107"/>
                  </a:lnTo>
                  <a:lnTo>
                    <a:pt x="57" y="109"/>
                  </a:lnTo>
                  <a:lnTo>
                    <a:pt x="59" y="109"/>
                  </a:lnTo>
                  <a:lnTo>
                    <a:pt x="61" y="109"/>
                  </a:lnTo>
                  <a:lnTo>
                    <a:pt x="63" y="109"/>
                  </a:lnTo>
                  <a:lnTo>
                    <a:pt x="65" y="109"/>
                  </a:lnTo>
                  <a:lnTo>
                    <a:pt x="67" y="109"/>
                  </a:lnTo>
                  <a:lnTo>
                    <a:pt x="69" y="109"/>
                  </a:lnTo>
                  <a:lnTo>
                    <a:pt x="71" y="109"/>
                  </a:lnTo>
                  <a:lnTo>
                    <a:pt x="73" y="111"/>
                  </a:lnTo>
                  <a:lnTo>
                    <a:pt x="75" y="111"/>
                  </a:lnTo>
                  <a:lnTo>
                    <a:pt x="75" y="113"/>
                  </a:lnTo>
                  <a:lnTo>
                    <a:pt x="77" y="113"/>
                  </a:lnTo>
                  <a:lnTo>
                    <a:pt x="79" y="113"/>
                  </a:lnTo>
                  <a:lnTo>
                    <a:pt x="81" y="115"/>
                  </a:lnTo>
                  <a:lnTo>
                    <a:pt x="83" y="115"/>
                  </a:lnTo>
                  <a:lnTo>
                    <a:pt x="85" y="115"/>
                  </a:lnTo>
                  <a:lnTo>
                    <a:pt x="86" y="115"/>
                  </a:lnTo>
                  <a:lnTo>
                    <a:pt x="86" y="117"/>
                  </a:lnTo>
                  <a:lnTo>
                    <a:pt x="88" y="117"/>
                  </a:lnTo>
                  <a:lnTo>
                    <a:pt x="90" y="117"/>
                  </a:lnTo>
                  <a:lnTo>
                    <a:pt x="92" y="119"/>
                  </a:lnTo>
                  <a:lnTo>
                    <a:pt x="94" y="119"/>
                  </a:lnTo>
                  <a:lnTo>
                    <a:pt x="96" y="119"/>
                  </a:lnTo>
                  <a:lnTo>
                    <a:pt x="96" y="120"/>
                  </a:lnTo>
                  <a:lnTo>
                    <a:pt x="98" y="120"/>
                  </a:lnTo>
                  <a:lnTo>
                    <a:pt x="100" y="120"/>
                  </a:lnTo>
                  <a:lnTo>
                    <a:pt x="102" y="120"/>
                  </a:lnTo>
                  <a:lnTo>
                    <a:pt x="102" y="122"/>
                  </a:lnTo>
                  <a:lnTo>
                    <a:pt x="104" y="122"/>
                  </a:lnTo>
                  <a:lnTo>
                    <a:pt x="106" y="122"/>
                  </a:lnTo>
                  <a:lnTo>
                    <a:pt x="108" y="122"/>
                  </a:lnTo>
                  <a:lnTo>
                    <a:pt x="108" y="124"/>
                  </a:lnTo>
                  <a:lnTo>
                    <a:pt x="108" y="126"/>
                  </a:lnTo>
                  <a:lnTo>
                    <a:pt x="106" y="128"/>
                  </a:lnTo>
                  <a:lnTo>
                    <a:pt x="104" y="130"/>
                  </a:lnTo>
                  <a:lnTo>
                    <a:pt x="104" y="132"/>
                  </a:lnTo>
                  <a:lnTo>
                    <a:pt x="104" y="134"/>
                  </a:lnTo>
                  <a:lnTo>
                    <a:pt x="104" y="136"/>
                  </a:lnTo>
                  <a:lnTo>
                    <a:pt x="102" y="136"/>
                  </a:lnTo>
                  <a:lnTo>
                    <a:pt x="102" y="138"/>
                  </a:lnTo>
                  <a:lnTo>
                    <a:pt x="102" y="140"/>
                  </a:lnTo>
                  <a:lnTo>
                    <a:pt x="102" y="142"/>
                  </a:lnTo>
                  <a:lnTo>
                    <a:pt x="100" y="142"/>
                  </a:lnTo>
                  <a:lnTo>
                    <a:pt x="100" y="144"/>
                  </a:lnTo>
                  <a:lnTo>
                    <a:pt x="100" y="146"/>
                  </a:lnTo>
                  <a:lnTo>
                    <a:pt x="100" y="148"/>
                  </a:lnTo>
                  <a:lnTo>
                    <a:pt x="98" y="148"/>
                  </a:lnTo>
                  <a:lnTo>
                    <a:pt x="98" y="150"/>
                  </a:lnTo>
                  <a:lnTo>
                    <a:pt x="98" y="152"/>
                  </a:lnTo>
                  <a:lnTo>
                    <a:pt x="98" y="154"/>
                  </a:lnTo>
                  <a:lnTo>
                    <a:pt x="98" y="156"/>
                  </a:lnTo>
                  <a:lnTo>
                    <a:pt x="98" y="158"/>
                  </a:lnTo>
                  <a:lnTo>
                    <a:pt x="100" y="160"/>
                  </a:lnTo>
                  <a:lnTo>
                    <a:pt x="100" y="162"/>
                  </a:lnTo>
                  <a:lnTo>
                    <a:pt x="102" y="162"/>
                  </a:lnTo>
                  <a:lnTo>
                    <a:pt x="102" y="164"/>
                  </a:lnTo>
                  <a:lnTo>
                    <a:pt x="104" y="166"/>
                  </a:lnTo>
                  <a:lnTo>
                    <a:pt x="104" y="168"/>
                  </a:lnTo>
                  <a:lnTo>
                    <a:pt x="106" y="168"/>
                  </a:lnTo>
                  <a:lnTo>
                    <a:pt x="106" y="170"/>
                  </a:lnTo>
                  <a:lnTo>
                    <a:pt x="108" y="170"/>
                  </a:lnTo>
                  <a:lnTo>
                    <a:pt x="108" y="172"/>
                  </a:lnTo>
                  <a:lnTo>
                    <a:pt x="110" y="172"/>
                  </a:lnTo>
                  <a:lnTo>
                    <a:pt x="110" y="174"/>
                  </a:lnTo>
                  <a:lnTo>
                    <a:pt x="110" y="176"/>
                  </a:lnTo>
                  <a:lnTo>
                    <a:pt x="112" y="176"/>
                  </a:lnTo>
                  <a:lnTo>
                    <a:pt x="112" y="178"/>
                  </a:lnTo>
                  <a:lnTo>
                    <a:pt x="114" y="178"/>
                  </a:lnTo>
                  <a:lnTo>
                    <a:pt x="114" y="180"/>
                  </a:lnTo>
                  <a:lnTo>
                    <a:pt x="116" y="182"/>
                  </a:lnTo>
                  <a:lnTo>
                    <a:pt x="116" y="184"/>
                  </a:lnTo>
                  <a:lnTo>
                    <a:pt x="118" y="184"/>
                  </a:lnTo>
                  <a:lnTo>
                    <a:pt x="118" y="186"/>
                  </a:lnTo>
                  <a:lnTo>
                    <a:pt x="118" y="187"/>
                  </a:lnTo>
                  <a:lnTo>
                    <a:pt x="118" y="189"/>
                  </a:lnTo>
                  <a:lnTo>
                    <a:pt x="118" y="191"/>
                  </a:lnTo>
                  <a:lnTo>
                    <a:pt x="120" y="191"/>
                  </a:lnTo>
                  <a:lnTo>
                    <a:pt x="120" y="193"/>
                  </a:lnTo>
                  <a:lnTo>
                    <a:pt x="120" y="195"/>
                  </a:lnTo>
                  <a:lnTo>
                    <a:pt x="120" y="197"/>
                  </a:lnTo>
                  <a:lnTo>
                    <a:pt x="122" y="197"/>
                  </a:lnTo>
                  <a:lnTo>
                    <a:pt x="122" y="199"/>
                  </a:lnTo>
                  <a:lnTo>
                    <a:pt x="122" y="201"/>
                  </a:lnTo>
                  <a:lnTo>
                    <a:pt x="122" y="203"/>
                  </a:lnTo>
                  <a:lnTo>
                    <a:pt x="124" y="203"/>
                  </a:lnTo>
                  <a:lnTo>
                    <a:pt x="124" y="205"/>
                  </a:lnTo>
                  <a:lnTo>
                    <a:pt x="126" y="205"/>
                  </a:lnTo>
                  <a:lnTo>
                    <a:pt x="126" y="207"/>
                  </a:lnTo>
                  <a:lnTo>
                    <a:pt x="128" y="207"/>
                  </a:lnTo>
                  <a:lnTo>
                    <a:pt x="128" y="209"/>
                  </a:lnTo>
                  <a:lnTo>
                    <a:pt x="130" y="211"/>
                  </a:lnTo>
                  <a:lnTo>
                    <a:pt x="130" y="213"/>
                  </a:lnTo>
                  <a:lnTo>
                    <a:pt x="132" y="215"/>
                  </a:lnTo>
                  <a:lnTo>
                    <a:pt x="132" y="217"/>
                  </a:lnTo>
                  <a:lnTo>
                    <a:pt x="132" y="219"/>
                  </a:lnTo>
                  <a:lnTo>
                    <a:pt x="134" y="221"/>
                  </a:lnTo>
                  <a:lnTo>
                    <a:pt x="134" y="225"/>
                  </a:lnTo>
                  <a:lnTo>
                    <a:pt x="136" y="227"/>
                  </a:lnTo>
                  <a:lnTo>
                    <a:pt x="136" y="229"/>
                  </a:lnTo>
                  <a:lnTo>
                    <a:pt x="138" y="231"/>
                  </a:lnTo>
                  <a:lnTo>
                    <a:pt x="138" y="233"/>
                  </a:lnTo>
                  <a:lnTo>
                    <a:pt x="138" y="235"/>
                  </a:lnTo>
                  <a:lnTo>
                    <a:pt x="140" y="237"/>
                  </a:lnTo>
                  <a:lnTo>
                    <a:pt x="140" y="239"/>
                  </a:lnTo>
                  <a:lnTo>
                    <a:pt x="140" y="241"/>
                  </a:lnTo>
                  <a:lnTo>
                    <a:pt x="142" y="241"/>
                  </a:lnTo>
                  <a:lnTo>
                    <a:pt x="142" y="243"/>
                  </a:lnTo>
                  <a:lnTo>
                    <a:pt x="142" y="245"/>
                  </a:lnTo>
                  <a:lnTo>
                    <a:pt x="144" y="245"/>
                  </a:lnTo>
                  <a:lnTo>
                    <a:pt x="144" y="247"/>
                  </a:lnTo>
                  <a:lnTo>
                    <a:pt x="144" y="249"/>
                  </a:lnTo>
                  <a:lnTo>
                    <a:pt x="146" y="249"/>
                  </a:lnTo>
                  <a:lnTo>
                    <a:pt x="146" y="251"/>
                  </a:lnTo>
                  <a:lnTo>
                    <a:pt x="146" y="253"/>
                  </a:lnTo>
                  <a:lnTo>
                    <a:pt x="148" y="253"/>
                  </a:lnTo>
                  <a:lnTo>
                    <a:pt x="150" y="254"/>
                  </a:lnTo>
                  <a:lnTo>
                    <a:pt x="152" y="256"/>
                  </a:lnTo>
                  <a:lnTo>
                    <a:pt x="154" y="256"/>
                  </a:lnTo>
                  <a:lnTo>
                    <a:pt x="154" y="258"/>
                  </a:lnTo>
                  <a:lnTo>
                    <a:pt x="155" y="258"/>
                  </a:lnTo>
                  <a:lnTo>
                    <a:pt x="155" y="256"/>
                  </a:lnTo>
                  <a:lnTo>
                    <a:pt x="157" y="256"/>
                  </a:lnTo>
                  <a:lnTo>
                    <a:pt x="157" y="254"/>
                  </a:lnTo>
                  <a:lnTo>
                    <a:pt x="157" y="253"/>
                  </a:lnTo>
                  <a:lnTo>
                    <a:pt x="155" y="253"/>
                  </a:lnTo>
                  <a:lnTo>
                    <a:pt x="155" y="251"/>
                  </a:lnTo>
                  <a:lnTo>
                    <a:pt x="154" y="251"/>
                  </a:lnTo>
                  <a:lnTo>
                    <a:pt x="154" y="249"/>
                  </a:lnTo>
                  <a:lnTo>
                    <a:pt x="152" y="249"/>
                  </a:lnTo>
                  <a:lnTo>
                    <a:pt x="152" y="247"/>
                  </a:lnTo>
                  <a:lnTo>
                    <a:pt x="152" y="245"/>
                  </a:lnTo>
                  <a:lnTo>
                    <a:pt x="152" y="243"/>
                  </a:lnTo>
                  <a:lnTo>
                    <a:pt x="152" y="241"/>
                  </a:lnTo>
                  <a:lnTo>
                    <a:pt x="152" y="239"/>
                  </a:lnTo>
                  <a:lnTo>
                    <a:pt x="154" y="239"/>
                  </a:lnTo>
                  <a:lnTo>
                    <a:pt x="154" y="237"/>
                  </a:lnTo>
                  <a:lnTo>
                    <a:pt x="154" y="235"/>
                  </a:lnTo>
                  <a:lnTo>
                    <a:pt x="154" y="233"/>
                  </a:lnTo>
                  <a:lnTo>
                    <a:pt x="154" y="231"/>
                  </a:lnTo>
                  <a:lnTo>
                    <a:pt x="155" y="231"/>
                  </a:lnTo>
                  <a:lnTo>
                    <a:pt x="157" y="231"/>
                  </a:lnTo>
                  <a:lnTo>
                    <a:pt x="157" y="229"/>
                  </a:lnTo>
                  <a:lnTo>
                    <a:pt x="159" y="229"/>
                  </a:lnTo>
                  <a:lnTo>
                    <a:pt x="161" y="229"/>
                  </a:lnTo>
                  <a:lnTo>
                    <a:pt x="161" y="231"/>
                  </a:lnTo>
                  <a:lnTo>
                    <a:pt x="163" y="231"/>
                  </a:lnTo>
                  <a:lnTo>
                    <a:pt x="165" y="231"/>
                  </a:lnTo>
                  <a:lnTo>
                    <a:pt x="165" y="233"/>
                  </a:lnTo>
                  <a:lnTo>
                    <a:pt x="167" y="233"/>
                  </a:lnTo>
                  <a:lnTo>
                    <a:pt x="169" y="233"/>
                  </a:lnTo>
                  <a:lnTo>
                    <a:pt x="169" y="235"/>
                  </a:lnTo>
                  <a:lnTo>
                    <a:pt x="171" y="233"/>
                  </a:lnTo>
                  <a:lnTo>
                    <a:pt x="171" y="235"/>
                  </a:lnTo>
                  <a:lnTo>
                    <a:pt x="173" y="235"/>
                  </a:lnTo>
                  <a:lnTo>
                    <a:pt x="175" y="235"/>
                  </a:lnTo>
                  <a:lnTo>
                    <a:pt x="177" y="235"/>
                  </a:lnTo>
                  <a:lnTo>
                    <a:pt x="179" y="235"/>
                  </a:lnTo>
                  <a:lnTo>
                    <a:pt x="181" y="235"/>
                  </a:lnTo>
                  <a:lnTo>
                    <a:pt x="181" y="233"/>
                  </a:lnTo>
                  <a:lnTo>
                    <a:pt x="183" y="233"/>
                  </a:lnTo>
                  <a:lnTo>
                    <a:pt x="183" y="231"/>
                  </a:lnTo>
                  <a:lnTo>
                    <a:pt x="185" y="231"/>
                  </a:lnTo>
                  <a:lnTo>
                    <a:pt x="185" y="229"/>
                  </a:lnTo>
                  <a:lnTo>
                    <a:pt x="185" y="227"/>
                  </a:lnTo>
                  <a:lnTo>
                    <a:pt x="185" y="225"/>
                  </a:lnTo>
                  <a:lnTo>
                    <a:pt x="185" y="223"/>
                  </a:lnTo>
                  <a:lnTo>
                    <a:pt x="185" y="221"/>
                  </a:lnTo>
                  <a:lnTo>
                    <a:pt x="185" y="219"/>
                  </a:lnTo>
                  <a:lnTo>
                    <a:pt x="185" y="217"/>
                  </a:lnTo>
                  <a:lnTo>
                    <a:pt x="187" y="217"/>
                  </a:lnTo>
                  <a:lnTo>
                    <a:pt x="187" y="215"/>
                  </a:lnTo>
                  <a:lnTo>
                    <a:pt x="187" y="213"/>
                  </a:lnTo>
                  <a:lnTo>
                    <a:pt x="189" y="213"/>
                  </a:lnTo>
                  <a:lnTo>
                    <a:pt x="189" y="211"/>
                  </a:lnTo>
                  <a:lnTo>
                    <a:pt x="191" y="211"/>
                  </a:lnTo>
                  <a:lnTo>
                    <a:pt x="193" y="211"/>
                  </a:lnTo>
                  <a:lnTo>
                    <a:pt x="193" y="213"/>
                  </a:lnTo>
                  <a:lnTo>
                    <a:pt x="195" y="213"/>
                  </a:lnTo>
                  <a:lnTo>
                    <a:pt x="197" y="213"/>
                  </a:lnTo>
                  <a:lnTo>
                    <a:pt x="199" y="213"/>
                  </a:lnTo>
                  <a:lnTo>
                    <a:pt x="201" y="213"/>
                  </a:lnTo>
                  <a:lnTo>
                    <a:pt x="201" y="211"/>
                  </a:lnTo>
                  <a:lnTo>
                    <a:pt x="203" y="211"/>
                  </a:lnTo>
                  <a:lnTo>
                    <a:pt x="203" y="209"/>
                  </a:lnTo>
                  <a:lnTo>
                    <a:pt x="205" y="209"/>
                  </a:lnTo>
                  <a:lnTo>
                    <a:pt x="207" y="209"/>
                  </a:lnTo>
                  <a:lnTo>
                    <a:pt x="209" y="209"/>
                  </a:lnTo>
                  <a:lnTo>
                    <a:pt x="211" y="209"/>
                  </a:lnTo>
                  <a:lnTo>
                    <a:pt x="211" y="211"/>
                  </a:lnTo>
                  <a:lnTo>
                    <a:pt x="213" y="211"/>
                  </a:lnTo>
                  <a:lnTo>
                    <a:pt x="213" y="213"/>
                  </a:lnTo>
                  <a:lnTo>
                    <a:pt x="213" y="215"/>
                  </a:lnTo>
                  <a:lnTo>
                    <a:pt x="215" y="215"/>
                  </a:lnTo>
                  <a:lnTo>
                    <a:pt x="215" y="217"/>
                  </a:lnTo>
                  <a:lnTo>
                    <a:pt x="215" y="219"/>
                  </a:lnTo>
                  <a:lnTo>
                    <a:pt x="217" y="219"/>
                  </a:lnTo>
                  <a:lnTo>
                    <a:pt x="217" y="221"/>
                  </a:lnTo>
                  <a:lnTo>
                    <a:pt x="219" y="223"/>
                  </a:lnTo>
                  <a:lnTo>
                    <a:pt x="221" y="223"/>
                  </a:lnTo>
                  <a:lnTo>
                    <a:pt x="223" y="223"/>
                  </a:lnTo>
                  <a:lnTo>
                    <a:pt x="224" y="223"/>
                  </a:lnTo>
                  <a:lnTo>
                    <a:pt x="226" y="223"/>
                  </a:lnTo>
                  <a:lnTo>
                    <a:pt x="228" y="223"/>
                  </a:lnTo>
                  <a:lnTo>
                    <a:pt x="228" y="225"/>
                  </a:lnTo>
                  <a:lnTo>
                    <a:pt x="230" y="227"/>
                  </a:lnTo>
                  <a:lnTo>
                    <a:pt x="230" y="229"/>
                  </a:lnTo>
                  <a:lnTo>
                    <a:pt x="230" y="231"/>
                  </a:lnTo>
                  <a:lnTo>
                    <a:pt x="230" y="233"/>
                  </a:lnTo>
                  <a:lnTo>
                    <a:pt x="230" y="235"/>
                  </a:lnTo>
                  <a:lnTo>
                    <a:pt x="232" y="235"/>
                  </a:lnTo>
                  <a:lnTo>
                    <a:pt x="232" y="237"/>
                  </a:lnTo>
                  <a:lnTo>
                    <a:pt x="234" y="237"/>
                  </a:lnTo>
                  <a:lnTo>
                    <a:pt x="234" y="235"/>
                  </a:lnTo>
                  <a:lnTo>
                    <a:pt x="236" y="235"/>
                  </a:lnTo>
                  <a:lnTo>
                    <a:pt x="236" y="233"/>
                  </a:lnTo>
                  <a:lnTo>
                    <a:pt x="238" y="233"/>
                  </a:lnTo>
                  <a:lnTo>
                    <a:pt x="238" y="231"/>
                  </a:lnTo>
                  <a:lnTo>
                    <a:pt x="240" y="231"/>
                  </a:lnTo>
                  <a:lnTo>
                    <a:pt x="240" y="229"/>
                  </a:lnTo>
                  <a:lnTo>
                    <a:pt x="242" y="229"/>
                  </a:lnTo>
                  <a:lnTo>
                    <a:pt x="242" y="227"/>
                  </a:lnTo>
                  <a:lnTo>
                    <a:pt x="244" y="227"/>
                  </a:lnTo>
                  <a:lnTo>
                    <a:pt x="244" y="225"/>
                  </a:lnTo>
                  <a:lnTo>
                    <a:pt x="246" y="225"/>
                  </a:lnTo>
                  <a:lnTo>
                    <a:pt x="248" y="225"/>
                  </a:lnTo>
                  <a:lnTo>
                    <a:pt x="250" y="225"/>
                  </a:lnTo>
                  <a:lnTo>
                    <a:pt x="252" y="225"/>
                  </a:lnTo>
                  <a:lnTo>
                    <a:pt x="252" y="223"/>
                  </a:lnTo>
                  <a:lnTo>
                    <a:pt x="254" y="223"/>
                  </a:lnTo>
                  <a:lnTo>
                    <a:pt x="254" y="221"/>
                  </a:lnTo>
                  <a:lnTo>
                    <a:pt x="256" y="221"/>
                  </a:lnTo>
                  <a:lnTo>
                    <a:pt x="256" y="219"/>
                  </a:lnTo>
                  <a:lnTo>
                    <a:pt x="256" y="217"/>
                  </a:lnTo>
                  <a:lnTo>
                    <a:pt x="256" y="215"/>
                  </a:lnTo>
                  <a:lnTo>
                    <a:pt x="254" y="213"/>
                  </a:lnTo>
                  <a:lnTo>
                    <a:pt x="254" y="211"/>
                  </a:lnTo>
                  <a:lnTo>
                    <a:pt x="256" y="211"/>
                  </a:lnTo>
                  <a:lnTo>
                    <a:pt x="258" y="211"/>
                  </a:lnTo>
                  <a:lnTo>
                    <a:pt x="260" y="211"/>
                  </a:lnTo>
                  <a:lnTo>
                    <a:pt x="262" y="211"/>
                  </a:lnTo>
                  <a:lnTo>
                    <a:pt x="264" y="211"/>
                  </a:lnTo>
                  <a:lnTo>
                    <a:pt x="266" y="211"/>
                  </a:lnTo>
                  <a:lnTo>
                    <a:pt x="266" y="213"/>
                  </a:lnTo>
                  <a:lnTo>
                    <a:pt x="268" y="213"/>
                  </a:lnTo>
                  <a:lnTo>
                    <a:pt x="268" y="215"/>
                  </a:lnTo>
                  <a:lnTo>
                    <a:pt x="268" y="217"/>
                  </a:lnTo>
                  <a:lnTo>
                    <a:pt x="266" y="217"/>
                  </a:lnTo>
                  <a:lnTo>
                    <a:pt x="264" y="219"/>
                  </a:lnTo>
                  <a:lnTo>
                    <a:pt x="262" y="221"/>
                  </a:lnTo>
                  <a:lnTo>
                    <a:pt x="262" y="223"/>
                  </a:lnTo>
                  <a:lnTo>
                    <a:pt x="264" y="223"/>
                  </a:lnTo>
                  <a:lnTo>
                    <a:pt x="266" y="221"/>
                  </a:lnTo>
                  <a:lnTo>
                    <a:pt x="268" y="221"/>
                  </a:lnTo>
                  <a:lnTo>
                    <a:pt x="270" y="221"/>
                  </a:lnTo>
                  <a:lnTo>
                    <a:pt x="272" y="221"/>
                  </a:lnTo>
                  <a:lnTo>
                    <a:pt x="274" y="221"/>
                  </a:lnTo>
                  <a:lnTo>
                    <a:pt x="276" y="219"/>
                  </a:lnTo>
                  <a:lnTo>
                    <a:pt x="278" y="217"/>
                  </a:lnTo>
                  <a:lnTo>
                    <a:pt x="278" y="215"/>
                  </a:lnTo>
                  <a:lnTo>
                    <a:pt x="280" y="213"/>
                  </a:lnTo>
                  <a:lnTo>
                    <a:pt x="280" y="211"/>
                  </a:lnTo>
                  <a:lnTo>
                    <a:pt x="282" y="209"/>
                  </a:lnTo>
                  <a:lnTo>
                    <a:pt x="284" y="209"/>
                  </a:lnTo>
                  <a:lnTo>
                    <a:pt x="286" y="211"/>
                  </a:lnTo>
                  <a:lnTo>
                    <a:pt x="288" y="209"/>
                  </a:lnTo>
                  <a:lnTo>
                    <a:pt x="288" y="211"/>
                  </a:lnTo>
                  <a:lnTo>
                    <a:pt x="290" y="211"/>
                  </a:lnTo>
                  <a:lnTo>
                    <a:pt x="292" y="213"/>
                  </a:lnTo>
                  <a:lnTo>
                    <a:pt x="293" y="215"/>
                  </a:lnTo>
                  <a:lnTo>
                    <a:pt x="295" y="215"/>
                  </a:lnTo>
                  <a:lnTo>
                    <a:pt x="297" y="215"/>
                  </a:lnTo>
                  <a:lnTo>
                    <a:pt x="297" y="217"/>
                  </a:lnTo>
                  <a:lnTo>
                    <a:pt x="299" y="217"/>
                  </a:lnTo>
                  <a:lnTo>
                    <a:pt x="299" y="215"/>
                  </a:lnTo>
                  <a:lnTo>
                    <a:pt x="301" y="215"/>
                  </a:lnTo>
                  <a:lnTo>
                    <a:pt x="301" y="213"/>
                  </a:lnTo>
                  <a:lnTo>
                    <a:pt x="303" y="213"/>
                  </a:lnTo>
                  <a:lnTo>
                    <a:pt x="305" y="213"/>
                  </a:lnTo>
                  <a:lnTo>
                    <a:pt x="305" y="211"/>
                  </a:lnTo>
                  <a:lnTo>
                    <a:pt x="307" y="211"/>
                  </a:lnTo>
                  <a:lnTo>
                    <a:pt x="307" y="209"/>
                  </a:lnTo>
                  <a:lnTo>
                    <a:pt x="307" y="207"/>
                  </a:lnTo>
                  <a:lnTo>
                    <a:pt x="309" y="205"/>
                  </a:lnTo>
                  <a:lnTo>
                    <a:pt x="311" y="203"/>
                  </a:lnTo>
                  <a:lnTo>
                    <a:pt x="313" y="203"/>
                  </a:lnTo>
                  <a:lnTo>
                    <a:pt x="313" y="201"/>
                  </a:lnTo>
                  <a:lnTo>
                    <a:pt x="313" y="199"/>
                  </a:lnTo>
                  <a:lnTo>
                    <a:pt x="311" y="197"/>
                  </a:lnTo>
                  <a:lnTo>
                    <a:pt x="311" y="195"/>
                  </a:lnTo>
                  <a:lnTo>
                    <a:pt x="313" y="195"/>
                  </a:lnTo>
                  <a:lnTo>
                    <a:pt x="313" y="193"/>
                  </a:lnTo>
                  <a:lnTo>
                    <a:pt x="315" y="193"/>
                  </a:lnTo>
                  <a:lnTo>
                    <a:pt x="315" y="195"/>
                  </a:lnTo>
                  <a:lnTo>
                    <a:pt x="317" y="195"/>
                  </a:lnTo>
                  <a:lnTo>
                    <a:pt x="317" y="197"/>
                  </a:lnTo>
                  <a:lnTo>
                    <a:pt x="319" y="197"/>
                  </a:lnTo>
                  <a:lnTo>
                    <a:pt x="321" y="195"/>
                  </a:lnTo>
                  <a:lnTo>
                    <a:pt x="321" y="193"/>
                  </a:lnTo>
                  <a:lnTo>
                    <a:pt x="321" y="191"/>
                  </a:lnTo>
                  <a:lnTo>
                    <a:pt x="321" y="189"/>
                  </a:lnTo>
                  <a:lnTo>
                    <a:pt x="321" y="187"/>
                  </a:lnTo>
                  <a:lnTo>
                    <a:pt x="319" y="187"/>
                  </a:lnTo>
                  <a:lnTo>
                    <a:pt x="319" y="186"/>
                  </a:lnTo>
                  <a:lnTo>
                    <a:pt x="319" y="184"/>
                  </a:lnTo>
                  <a:lnTo>
                    <a:pt x="321" y="184"/>
                  </a:lnTo>
                  <a:lnTo>
                    <a:pt x="323" y="184"/>
                  </a:lnTo>
                  <a:lnTo>
                    <a:pt x="325" y="184"/>
                  </a:lnTo>
                  <a:lnTo>
                    <a:pt x="327" y="184"/>
                  </a:lnTo>
                  <a:lnTo>
                    <a:pt x="329" y="186"/>
                  </a:lnTo>
                  <a:lnTo>
                    <a:pt x="331" y="186"/>
                  </a:lnTo>
                  <a:lnTo>
                    <a:pt x="333" y="186"/>
                  </a:lnTo>
                  <a:lnTo>
                    <a:pt x="335" y="184"/>
                  </a:lnTo>
                  <a:lnTo>
                    <a:pt x="337" y="184"/>
                  </a:lnTo>
                  <a:lnTo>
                    <a:pt x="339" y="184"/>
                  </a:lnTo>
                  <a:lnTo>
                    <a:pt x="341" y="182"/>
                  </a:lnTo>
                  <a:lnTo>
                    <a:pt x="343" y="180"/>
                  </a:lnTo>
                  <a:lnTo>
                    <a:pt x="345" y="178"/>
                  </a:lnTo>
                  <a:lnTo>
                    <a:pt x="347" y="178"/>
                  </a:lnTo>
                  <a:lnTo>
                    <a:pt x="349" y="178"/>
                  </a:lnTo>
                  <a:lnTo>
                    <a:pt x="349" y="176"/>
                  </a:lnTo>
                  <a:lnTo>
                    <a:pt x="351" y="176"/>
                  </a:lnTo>
                  <a:lnTo>
                    <a:pt x="351" y="174"/>
                  </a:lnTo>
                  <a:lnTo>
                    <a:pt x="353" y="174"/>
                  </a:lnTo>
                  <a:lnTo>
                    <a:pt x="355" y="174"/>
                  </a:lnTo>
                  <a:lnTo>
                    <a:pt x="357" y="174"/>
                  </a:lnTo>
                  <a:lnTo>
                    <a:pt x="357" y="176"/>
                  </a:lnTo>
                  <a:lnTo>
                    <a:pt x="357" y="178"/>
                  </a:lnTo>
                  <a:lnTo>
                    <a:pt x="357" y="180"/>
                  </a:lnTo>
                  <a:lnTo>
                    <a:pt x="359" y="180"/>
                  </a:lnTo>
                  <a:lnTo>
                    <a:pt x="359" y="182"/>
                  </a:lnTo>
                  <a:lnTo>
                    <a:pt x="361" y="182"/>
                  </a:lnTo>
                  <a:lnTo>
                    <a:pt x="362" y="184"/>
                  </a:lnTo>
                  <a:lnTo>
                    <a:pt x="362" y="186"/>
                  </a:lnTo>
                  <a:lnTo>
                    <a:pt x="364" y="186"/>
                  </a:lnTo>
                  <a:lnTo>
                    <a:pt x="366" y="186"/>
                  </a:lnTo>
                  <a:lnTo>
                    <a:pt x="366" y="184"/>
                  </a:lnTo>
                  <a:lnTo>
                    <a:pt x="368" y="184"/>
                  </a:lnTo>
                  <a:lnTo>
                    <a:pt x="368" y="182"/>
                  </a:lnTo>
                  <a:lnTo>
                    <a:pt x="370" y="182"/>
                  </a:lnTo>
                  <a:lnTo>
                    <a:pt x="370" y="180"/>
                  </a:lnTo>
                  <a:lnTo>
                    <a:pt x="372" y="178"/>
                  </a:lnTo>
                  <a:lnTo>
                    <a:pt x="372" y="176"/>
                  </a:lnTo>
                  <a:lnTo>
                    <a:pt x="374" y="176"/>
                  </a:lnTo>
                  <a:lnTo>
                    <a:pt x="374" y="174"/>
                  </a:lnTo>
                  <a:lnTo>
                    <a:pt x="376" y="174"/>
                  </a:lnTo>
                  <a:lnTo>
                    <a:pt x="376" y="172"/>
                  </a:lnTo>
                  <a:lnTo>
                    <a:pt x="378" y="172"/>
                  </a:lnTo>
                  <a:lnTo>
                    <a:pt x="378" y="170"/>
                  </a:lnTo>
                  <a:lnTo>
                    <a:pt x="380" y="168"/>
                  </a:lnTo>
                  <a:lnTo>
                    <a:pt x="382" y="166"/>
                  </a:lnTo>
                  <a:lnTo>
                    <a:pt x="382" y="164"/>
                  </a:lnTo>
                  <a:lnTo>
                    <a:pt x="384" y="164"/>
                  </a:lnTo>
                  <a:lnTo>
                    <a:pt x="386" y="164"/>
                  </a:lnTo>
                  <a:lnTo>
                    <a:pt x="388" y="164"/>
                  </a:lnTo>
                  <a:lnTo>
                    <a:pt x="388" y="162"/>
                  </a:lnTo>
                  <a:lnTo>
                    <a:pt x="390" y="162"/>
                  </a:lnTo>
                  <a:lnTo>
                    <a:pt x="392" y="162"/>
                  </a:lnTo>
                  <a:lnTo>
                    <a:pt x="394" y="164"/>
                  </a:lnTo>
                  <a:lnTo>
                    <a:pt x="394" y="166"/>
                  </a:lnTo>
                  <a:lnTo>
                    <a:pt x="392" y="166"/>
                  </a:lnTo>
                  <a:lnTo>
                    <a:pt x="392" y="168"/>
                  </a:lnTo>
                  <a:lnTo>
                    <a:pt x="392" y="170"/>
                  </a:lnTo>
                  <a:lnTo>
                    <a:pt x="390" y="170"/>
                  </a:lnTo>
                  <a:lnTo>
                    <a:pt x="392" y="172"/>
                  </a:lnTo>
                  <a:lnTo>
                    <a:pt x="394" y="172"/>
                  </a:lnTo>
                  <a:lnTo>
                    <a:pt x="396" y="172"/>
                  </a:lnTo>
                  <a:lnTo>
                    <a:pt x="396" y="170"/>
                  </a:lnTo>
                  <a:lnTo>
                    <a:pt x="396" y="168"/>
                  </a:lnTo>
                  <a:lnTo>
                    <a:pt x="398" y="166"/>
                  </a:lnTo>
                  <a:lnTo>
                    <a:pt x="398" y="164"/>
                  </a:lnTo>
                  <a:lnTo>
                    <a:pt x="400" y="162"/>
                  </a:lnTo>
                  <a:lnTo>
                    <a:pt x="402" y="162"/>
                  </a:lnTo>
                  <a:lnTo>
                    <a:pt x="402" y="160"/>
                  </a:lnTo>
                  <a:lnTo>
                    <a:pt x="404" y="160"/>
                  </a:lnTo>
                  <a:lnTo>
                    <a:pt x="406" y="160"/>
                  </a:lnTo>
                  <a:lnTo>
                    <a:pt x="406" y="158"/>
                  </a:lnTo>
                  <a:lnTo>
                    <a:pt x="408" y="160"/>
                  </a:lnTo>
                  <a:lnTo>
                    <a:pt x="406" y="162"/>
                  </a:lnTo>
                  <a:lnTo>
                    <a:pt x="406" y="164"/>
                  </a:lnTo>
                  <a:lnTo>
                    <a:pt x="406" y="166"/>
                  </a:lnTo>
                  <a:lnTo>
                    <a:pt x="404" y="168"/>
                  </a:lnTo>
                  <a:lnTo>
                    <a:pt x="404" y="170"/>
                  </a:lnTo>
                  <a:lnTo>
                    <a:pt x="404" y="172"/>
                  </a:lnTo>
                  <a:lnTo>
                    <a:pt x="404" y="174"/>
                  </a:lnTo>
                  <a:lnTo>
                    <a:pt x="404" y="176"/>
                  </a:lnTo>
                  <a:lnTo>
                    <a:pt x="404" y="178"/>
                  </a:lnTo>
                  <a:lnTo>
                    <a:pt x="406" y="180"/>
                  </a:lnTo>
                  <a:lnTo>
                    <a:pt x="408" y="180"/>
                  </a:lnTo>
                  <a:lnTo>
                    <a:pt x="408" y="178"/>
                  </a:lnTo>
                  <a:lnTo>
                    <a:pt x="410" y="178"/>
                  </a:lnTo>
                  <a:lnTo>
                    <a:pt x="410" y="176"/>
                  </a:lnTo>
                  <a:lnTo>
                    <a:pt x="412" y="176"/>
                  </a:lnTo>
                  <a:lnTo>
                    <a:pt x="412" y="178"/>
                  </a:lnTo>
                  <a:lnTo>
                    <a:pt x="412" y="180"/>
                  </a:lnTo>
                  <a:lnTo>
                    <a:pt x="410" y="182"/>
                  </a:lnTo>
                  <a:lnTo>
                    <a:pt x="410" y="184"/>
                  </a:lnTo>
                  <a:lnTo>
                    <a:pt x="410" y="186"/>
                  </a:lnTo>
                  <a:lnTo>
                    <a:pt x="410" y="187"/>
                  </a:lnTo>
                  <a:lnTo>
                    <a:pt x="408" y="187"/>
                  </a:lnTo>
                  <a:lnTo>
                    <a:pt x="408" y="189"/>
                  </a:lnTo>
                  <a:lnTo>
                    <a:pt x="406" y="191"/>
                  </a:lnTo>
                  <a:lnTo>
                    <a:pt x="404" y="191"/>
                  </a:lnTo>
                  <a:lnTo>
                    <a:pt x="404" y="193"/>
                  </a:lnTo>
                  <a:lnTo>
                    <a:pt x="402" y="195"/>
                  </a:lnTo>
                  <a:lnTo>
                    <a:pt x="402" y="197"/>
                  </a:lnTo>
                  <a:lnTo>
                    <a:pt x="400" y="199"/>
                  </a:lnTo>
                  <a:lnTo>
                    <a:pt x="398" y="201"/>
                  </a:lnTo>
                  <a:lnTo>
                    <a:pt x="396" y="201"/>
                  </a:lnTo>
                  <a:lnTo>
                    <a:pt x="396" y="203"/>
                  </a:lnTo>
                  <a:lnTo>
                    <a:pt x="394" y="203"/>
                  </a:lnTo>
                  <a:lnTo>
                    <a:pt x="392" y="205"/>
                  </a:lnTo>
                  <a:lnTo>
                    <a:pt x="392" y="207"/>
                  </a:lnTo>
                  <a:lnTo>
                    <a:pt x="388" y="207"/>
                  </a:lnTo>
                  <a:lnTo>
                    <a:pt x="388" y="209"/>
                  </a:lnTo>
                  <a:lnTo>
                    <a:pt x="386" y="209"/>
                  </a:lnTo>
                  <a:lnTo>
                    <a:pt x="386" y="211"/>
                  </a:lnTo>
                  <a:lnTo>
                    <a:pt x="384" y="213"/>
                  </a:lnTo>
                  <a:lnTo>
                    <a:pt x="384" y="215"/>
                  </a:lnTo>
                  <a:lnTo>
                    <a:pt x="382" y="215"/>
                  </a:lnTo>
                  <a:lnTo>
                    <a:pt x="382" y="217"/>
                  </a:lnTo>
                  <a:lnTo>
                    <a:pt x="380" y="219"/>
                  </a:lnTo>
                  <a:lnTo>
                    <a:pt x="380" y="221"/>
                  </a:lnTo>
                  <a:lnTo>
                    <a:pt x="378" y="223"/>
                  </a:lnTo>
                  <a:lnTo>
                    <a:pt x="378" y="225"/>
                  </a:lnTo>
                  <a:lnTo>
                    <a:pt x="376" y="227"/>
                  </a:lnTo>
                  <a:lnTo>
                    <a:pt x="376" y="229"/>
                  </a:lnTo>
                  <a:lnTo>
                    <a:pt x="374" y="231"/>
                  </a:lnTo>
                  <a:lnTo>
                    <a:pt x="374" y="233"/>
                  </a:lnTo>
                  <a:lnTo>
                    <a:pt x="374" y="235"/>
                  </a:lnTo>
                  <a:lnTo>
                    <a:pt x="372" y="237"/>
                  </a:lnTo>
                  <a:lnTo>
                    <a:pt x="370" y="237"/>
                  </a:lnTo>
                  <a:lnTo>
                    <a:pt x="370" y="239"/>
                  </a:lnTo>
                  <a:lnTo>
                    <a:pt x="368" y="239"/>
                  </a:lnTo>
                  <a:lnTo>
                    <a:pt x="368" y="241"/>
                  </a:lnTo>
                  <a:lnTo>
                    <a:pt x="370" y="241"/>
                  </a:lnTo>
                  <a:lnTo>
                    <a:pt x="370" y="243"/>
                  </a:lnTo>
                  <a:lnTo>
                    <a:pt x="370" y="245"/>
                  </a:lnTo>
                  <a:lnTo>
                    <a:pt x="368" y="247"/>
                  </a:lnTo>
                  <a:lnTo>
                    <a:pt x="368" y="249"/>
                  </a:lnTo>
                  <a:lnTo>
                    <a:pt x="370" y="249"/>
                  </a:lnTo>
                  <a:lnTo>
                    <a:pt x="370" y="251"/>
                  </a:lnTo>
                  <a:lnTo>
                    <a:pt x="372" y="251"/>
                  </a:lnTo>
                  <a:lnTo>
                    <a:pt x="374" y="253"/>
                  </a:lnTo>
                  <a:lnTo>
                    <a:pt x="376" y="254"/>
                  </a:lnTo>
                  <a:lnTo>
                    <a:pt x="376" y="256"/>
                  </a:lnTo>
                  <a:lnTo>
                    <a:pt x="378" y="256"/>
                  </a:lnTo>
                  <a:lnTo>
                    <a:pt x="378" y="254"/>
                  </a:lnTo>
                  <a:lnTo>
                    <a:pt x="380" y="254"/>
                  </a:lnTo>
                  <a:lnTo>
                    <a:pt x="382" y="254"/>
                  </a:lnTo>
                  <a:lnTo>
                    <a:pt x="384" y="254"/>
                  </a:lnTo>
                  <a:lnTo>
                    <a:pt x="386" y="256"/>
                  </a:lnTo>
                  <a:lnTo>
                    <a:pt x="388" y="256"/>
                  </a:lnTo>
                  <a:lnTo>
                    <a:pt x="388" y="258"/>
                  </a:lnTo>
                  <a:lnTo>
                    <a:pt x="390" y="258"/>
                  </a:lnTo>
                  <a:lnTo>
                    <a:pt x="388" y="260"/>
                  </a:lnTo>
                  <a:lnTo>
                    <a:pt x="388" y="262"/>
                  </a:lnTo>
                  <a:lnTo>
                    <a:pt x="386" y="262"/>
                  </a:lnTo>
                  <a:lnTo>
                    <a:pt x="384" y="262"/>
                  </a:lnTo>
                  <a:lnTo>
                    <a:pt x="382" y="262"/>
                  </a:lnTo>
                  <a:lnTo>
                    <a:pt x="382" y="264"/>
                  </a:lnTo>
                  <a:lnTo>
                    <a:pt x="380" y="264"/>
                  </a:lnTo>
                  <a:lnTo>
                    <a:pt x="382" y="266"/>
                  </a:lnTo>
                  <a:lnTo>
                    <a:pt x="382" y="268"/>
                  </a:lnTo>
                  <a:lnTo>
                    <a:pt x="382" y="270"/>
                  </a:lnTo>
                  <a:lnTo>
                    <a:pt x="382" y="272"/>
                  </a:lnTo>
                  <a:lnTo>
                    <a:pt x="380" y="272"/>
                  </a:lnTo>
                  <a:lnTo>
                    <a:pt x="380" y="274"/>
                  </a:lnTo>
                  <a:lnTo>
                    <a:pt x="378" y="276"/>
                  </a:lnTo>
                  <a:lnTo>
                    <a:pt x="378" y="278"/>
                  </a:lnTo>
                  <a:lnTo>
                    <a:pt x="380" y="280"/>
                  </a:lnTo>
                  <a:lnTo>
                    <a:pt x="382" y="282"/>
                  </a:lnTo>
                  <a:lnTo>
                    <a:pt x="382" y="284"/>
                  </a:lnTo>
                  <a:lnTo>
                    <a:pt x="382" y="286"/>
                  </a:lnTo>
                  <a:lnTo>
                    <a:pt x="382" y="288"/>
                  </a:lnTo>
                  <a:lnTo>
                    <a:pt x="380" y="288"/>
                  </a:lnTo>
                  <a:lnTo>
                    <a:pt x="378" y="290"/>
                  </a:lnTo>
                  <a:lnTo>
                    <a:pt x="376" y="290"/>
                  </a:lnTo>
                  <a:lnTo>
                    <a:pt x="376" y="288"/>
                  </a:lnTo>
                  <a:lnTo>
                    <a:pt x="376" y="290"/>
                  </a:lnTo>
                  <a:lnTo>
                    <a:pt x="374" y="290"/>
                  </a:lnTo>
                  <a:lnTo>
                    <a:pt x="374" y="292"/>
                  </a:lnTo>
                  <a:lnTo>
                    <a:pt x="376" y="292"/>
                  </a:lnTo>
                  <a:lnTo>
                    <a:pt x="374" y="292"/>
                  </a:lnTo>
                  <a:lnTo>
                    <a:pt x="374" y="294"/>
                  </a:lnTo>
                  <a:lnTo>
                    <a:pt x="374" y="296"/>
                  </a:lnTo>
                  <a:lnTo>
                    <a:pt x="374" y="298"/>
                  </a:lnTo>
                  <a:lnTo>
                    <a:pt x="372" y="298"/>
                  </a:lnTo>
                  <a:lnTo>
                    <a:pt x="372" y="300"/>
                  </a:lnTo>
                  <a:lnTo>
                    <a:pt x="372" y="302"/>
                  </a:lnTo>
                  <a:lnTo>
                    <a:pt x="370" y="302"/>
                  </a:lnTo>
                  <a:lnTo>
                    <a:pt x="372" y="304"/>
                  </a:lnTo>
                  <a:lnTo>
                    <a:pt x="370" y="306"/>
                  </a:lnTo>
                  <a:lnTo>
                    <a:pt x="368" y="306"/>
                  </a:lnTo>
                  <a:lnTo>
                    <a:pt x="368" y="308"/>
                  </a:lnTo>
                  <a:lnTo>
                    <a:pt x="368" y="310"/>
                  </a:lnTo>
                  <a:lnTo>
                    <a:pt x="368" y="312"/>
                  </a:lnTo>
                  <a:lnTo>
                    <a:pt x="366" y="312"/>
                  </a:lnTo>
                  <a:lnTo>
                    <a:pt x="368" y="312"/>
                  </a:lnTo>
                  <a:lnTo>
                    <a:pt x="368" y="314"/>
                  </a:lnTo>
                  <a:lnTo>
                    <a:pt x="366" y="316"/>
                  </a:lnTo>
                  <a:lnTo>
                    <a:pt x="366" y="318"/>
                  </a:lnTo>
                  <a:lnTo>
                    <a:pt x="366" y="320"/>
                  </a:lnTo>
                  <a:lnTo>
                    <a:pt x="368" y="320"/>
                  </a:lnTo>
                  <a:lnTo>
                    <a:pt x="368" y="321"/>
                  </a:lnTo>
                  <a:lnTo>
                    <a:pt x="368" y="323"/>
                  </a:lnTo>
                  <a:lnTo>
                    <a:pt x="366" y="323"/>
                  </a:lnTo>
                  <a:lnTo>
                    <a:pt x="366" y="325"/>
                  </a:lnTo>
                  <a:lnTo>
                    <a:pt x="364" y="325"/>
                  </a:lnTo>
                  <a:lnTo>
                    <a:pt x="362" y="325"/>
                  </a:lnTo>
                  <a:lnTo>
                    <a:pt x="362" y="327"/>
                  </a:lnTo>
                  <a:lnTo>
                    <a:pt x="362" y="329"/>
                  </a:lnTo>
                  <a:lnTo>
                    <a:pt x="362" y="331"/>
                  </a:lnTo>
                  <a:lnTo>
                    <a:pt x="361" y="331"/>
                  </a:lnTo>
                  <a:lnTo>
                    <a:pt x="359" y="331"/>
                  </a:lnTo>
                  <a:lnTo>
                    <a:pt x="357" y="331"/>
                  </a:lnTo>
                  <a:lnTo>
                    <a:pt x="357" y="333"/>
                  </a:lnTo>
                  <a:lnTo>
                    <a:pt x="355" y="333"/>
                  </a:lnTo>
                  <a:lnTo>
                    <a:pt x="353" y="333"/>
                  </a:lnTo>
                  <a:lnTo>
                    <a:pt x="351" y="333"/>
                  </a:lnTo>
                  <a:lnTo>
                    <a:pt x="349" y="331"/>
                  </a:lnTo>
                  <a:lnTo>
                    <a:pt x="349" y="333"/>
                  </a:lnTo>
                  <a:lnTo>
                    <a:pt x="349" y="335"/>
                  </a:lnTo>
                  <a:lnTo>
                    <a:pt x="349" y="337"/>
                  </a:lnTo>
                  <a:lnTo>
                    <a:pt x="349" y="339"/>
                  </a:lnTo>
                  <a:lnTo>
                    <a:pt x="349" y="341"/>
                  </a:lnTo>
                  <a:lnTo>
                    <a:pt x="347" y="341"/>
                  </a:lnTo>
                  <a:lnTo>
                    <a:pt x="347" y="343"/>
                  </a:lnTo>
                  <a:lnTo>
                    <a:pt x="347" y="345"/>
                  </a:lnTo>
                  <a:lnTo>
                    <a:pt x="347" y="347"/>
                  </a:lnTo>
                  <a:lnTo>
                    <a:pt x="347" y="349"/>
                  </a:lnTo>
                  <a:lnTo>
                    <a:pt x="347" y="351"/>
                  </a:lnTo>
                  <a:lnTo>
                    <a:pt x="347" y="353"/>
                  </a:lnTo>
                  <a:lnTo>
                    <a:pt x="347" y="355"/>
                  </a:lnTo>
                  <a:lnTo>
                    <a:pt x="347" y="357"/>
                  </a:lnTo>
                  <a:lnTo>
                    <a:pt x="347" y="359"/>
                  </a:lnTo>
                  <a:lnTo>
                    <a:pt x="347" y="361"/>
                  </a:lnTo>
                  <a:lnTo>
                    <a:pt x="349" y="363"/>
                  </a:lnTo>
                  <a:lnTo>
                    <a:pt x="347" y="365"/>
                  </a:lnTo>
                  <a:lnTo>
                    <a:pt x="349" y="367"/>
                  </a:lnTo>
                  <a:lnTo>
                    <a:pt x="347" y="367"/>
                  </a:lnTo>
                  <a:lnTo>
                    <a:pt x="349" y="367"/>
                  </a:lnTo>
                  <a:lnTo>
                    <a:pt x="349" y="369"/>
                  </a:lnTo>
                  <a:lnTo>
                    <a:pt x="349" y="371"/>
                  </a:lnTo>
                  <a:lnTo>
                    <a:pt x="349" y="373"/>
                  </a:lnTo>
                  <a:lnTo>
                    <a:pt x="349" y="375"/>
                  </a:lnTo>
                  <a:lnTo>
                    <a:pt x="349" y="377"/>
                  </a:lnTo>
                  <a:lnTo>
                    <a:pt x="349" y="379"/>
                  </a:lnTo>
                  <a:lnTo>
                    <a:pt x="349" y="381"/>
                  </a:lnTo>
                  <a:lnTo>
                    <a:pt x="347" y="381"/>
                  </a:lnTo>
                  <a:lnTo>
                    <a:pt x="347" y="383"/>
                  </a:lnTo>
                  <a:lnTo>
                    <a:pt x="347" y="385"/>
                  </a:lnTo>
                  <a:lnTo>
                    <a:pt x="347" y="387"/>
                  </a:lnTo>
                  <a:lnTo>
                    <a:pt x="345" y="387"/>
                  </a:lnTo>
                  <a:lnTo>
                    <a:pt x="345" y="388"/>
                  </a:lnTo>
                  <a:lnTo>
                    <a:pt x="347" y="388"/>
                  </a:lnTo>
                  <a:lnTo>
                    <a:pt x="347" y="390"/>
                  </a:lnTo>
                  <a:lnTo>
                    <a:pt x="345" y="390"/>
                  </a:lnTo>
                  <a:lnTo>
                    <a:pt x="347" y="392"/>
                  </a:lnTo>
                  <a:lnTo>
                    <a:pt x="347" y="394"/>
                  </a:lnTo>
                  <a:lnTo>
                    <a:pt x="347" y="396"/>
                  </a:lnTo>
                  <a:lnTo>
                    <a:pt x="347" y="398"/>
                  </a:lnTo>
                  <a:lnTo>
                    <a:pt x="347" y="400"/>
                  </a:lnTo>
                  <a:lnTo>
                    <a:pt x="347" y="402"/>
                  </a:lnTo>
                  <a:lnTo>
                    <a:pt x="347" y="404"/>
                  </a:lnTo>
                  <a:lnTo>
                    <a:pt x="347" y="406"/>
                  </a:lnTo>
                  <a:lnTo>
                    <a:pt x="345" y="406"/>
                  </a:lnTo>
                  <a:lnTo>
                    <a:pt x="343" y="408"/>
                  </a:lnTo>
                  <a:lnTo>
                    <a:pt x="343" y="410"/>
                  </a:lnTo>
                  <a:lnTo>
                    <a:pt x="341" y="410"/>
                  </a:lnTo>
                  <a:lnTo>
                    <a:pt x="339" y="410"/>
                  </a:lnTo>
                  <a:lnTo>
                    <a:pt x="339" y="412"/>
                  </a:lnTo>
                  <a:lnTo>
                    <a:pt x="337" y="412"/>
                  </a:lnTo>
                  <a:lnTo>
                    <a:pt x="335" y="414"/>
                  </a:lnTo>
                  <a:lnTo>
                    <a:pt x="335" y="416"/>
                  </a:lnTo>
                  <a:lnTo>
                    <a:pt x="335" y="418"/>
                  </a:lnTo>
                  <a:lnTo>
                    <a:pt x="333" y="418"/>
                  </a:lnTo>
                  <a:lnTo>
                    <a:pt x="333" y="420"/>
                  </a:lnTo>
                  <a:lnTo>
                    <a:pt x="333" y="422"/>
                  </a:lnTo>
                  <a:lnTo>
                    <a:pt x="333" y="424"/>
                  </a:lnTo>
                  <a:lnTo>
                    <a:pt x="333" y="426"/>
                  </a:lnTo>
                  <a:lnTo>
                    <a:pt x="335" y="430"/>
                  </a:lnTo>
                  <a:lnTo>
                    <a:pt x="337" y="432"/>
                  </a:lnTo>
                  <a:lnTo>
                    <a:pt x="337" y="434"/>
                  </a:lnTo>
                  <a:lnTo>
                    <a:pt x="337" y="436"/>
                  </a:lnTo>
                  <a:lnTo>
                    <a:pt x="335" y="436"/>
                  </a:lnTo>
                  <a:lnTo>
                    <a:pt x="335" y="438"/>
                  </a:lnTo>
                  <a:lnTo>
                    <a:pt x="333" y="438"/>
                  </a:lnTo>
                  <a:lnTo>
                    <a:pt x="333" y="440"/>
                  </a:lnTo>
                  <a:lnTo>
                    <a:pt x="333" y="442"/>
                  </a:lnTo>
                  <a:lnTo>
                    <a:pt x="331" y="442"/>
                  </a:lnTo>
                  <a:lnTo>
                    <a:pt x="333" y="444"/>
                  </a:lnTo>
                  <a:lnTo>
                    <a:pt x="333" y="446"/>
                  </a:lnTo>
                  <a:lnTo>
                    <a:pt x="333" y="448"/>
                  </a:lnTo>
                  <a:lnTo>
                    <a:pt x="333" y="450"/>
                  </a:lnTo>
                  <a:lnTo>
                    <a:pt x="333" y="452"/>
                  </a:lnTo>
                  <a:lnTo>
                    <a:pt x="333" y="454"/>
                  </a:lnTo>
                  <a:lnTo>
                    <a:pt x="331" y="452"/>
                  </a:lnTo>
                  <a:lnTo>
                    <a:pt x="331" y="454"/>
                  </a:lnTo>
                  <a:lnTo>
                    <a:pt x="329" y="454"/>
                  </a:lnTo>
                  <a:lnTo>
                    <a:pt x="327" y="455"/>
                  </a:lnTo>
                  <a:lnTo>
                    <a:pt x="325" y="455"/>
                  </a:lnTo>
                  <a:lnTo>
                    <a:pt x="323" y="455"/>
                  </a:lnTo>
                  <a:lnTo>
                    <a:pt x="321" y="455"/>
                  </a:lnTo>
                  <a:lnTo>
                    <a:pt x="319" y="455"/>
                  </a:lnTo>
                  <a:lnTo>
                    <a:pt x="317" y="455"/>
                  </a:lnTo>
                  <a:lnTo>
                    <a:pt x="315" y="454"/>
                  </a:lnTo>
                  <a:lnTo>
                    <a:pt x="313" y="455"/>
                  </a:lnTo>
                  <a:lnTo>
                    <a:pt x="313" y="454"/>
                  </a:lnTo>
                  <a:lnTo>
                    <a:pt x="311" y="454"/>
                  </a:lnTo>
                  <a:lnTo>
                    <a:pt x="309" y="452"/>
                  </a:lnTo>
                  <a:lnTo>
                    <a:pt x="307" y="450"/>
                  </a:lnTo>
                  <a:lnTo>
                    <a:pt x="305" y="450"/>
                  </a:lnTo>
                  <a:lnTo>
                    <a:pt x="305" y="452"/>
                  </a:lnTo>
                  <a:lnTo>
                    <a:pt x="303" y="452"/>
                  </a:lnTo>
                  <a:lnTo>
                    <a:pt x="303" y="454"/>
                  </a:lnTo>
                  <a:lnTo>
                    <a:pt x="301" y="454"/>
                  </a:lnTo>
                  <a:lnTo>
                    <a:pt x="299" y="454"/>
                  </a:lnTo>
                  <a:lnTo>
                    <a:pt x="297" y="455"/>
                  </a:lnTo>
                  <a:lnTo>
                    <a:pt x="295" y="457"/>
                  </a:lnTo>
                  <a:lnTo>
                    <a:pt x="293" y="459"/>
                  </a:lnTo>
                  <a:lnTo>
                    <a:pt x="292" y="459"/>
                  </a:lnTo>
                  <a:lnTo>
                    <a:pt x="292" y="461"/>
                  </a:lnTo>
                  <a:lnTo>
                    <a:pt x="290" y="461"/>
                  </a:lnTo>
                  <a:lnTo>
                    <a:pt x="288" y="461"/>
                  </a:lnTo>
                  <a:lnTo>
                    <a:pt x="286" y="463"/>
                  </a:lnTo>
                  <a:lnTo>
                    <a:pt x="284" y="463"/>
                  </a:lnTo>
                  <a:lnTo>
                    <a:pt x="284" y="465"/>
                  </a:lnTo>
                  <a:lnTo>
                    <a:pt x="284" y="467"/>
                  </a:lnTo>
                  <a:lnTo>
                    <a:pt x="282" y="465"/>
                  </a:lnTo>
                  <a:lnTo>
                    <a:pt x="280" y="465"/>
                  </a:lnTo>
                  <a:lnTo>
                    <a:pt x="278" y="463"/>
                  </a:lnTo>
                  <a:lnTo>
                    <a:pt x="280" y="461"/>
                  </a:lnTo>
                  <a:lnTo>
                    <a:pt x="278" y="461"/>
                  </a:lnTo>
                  <a:lnTo>
                    <a:pt x="276" y="461"/>
                  </a:lnTo>
                  <a:lnTo>
                    <a:pt x="276" y="459"/>
                  </a:lnTo>
                  <a:lnTo>
                    <a:pt x="274" y="459"/>
                  </a:lnTo>
                  <a:lnTo>
                    <a:pt x="272" y="459"/>
                  </a:lnTo>
                  <a:lnTo>
                    <a:pt x="272" y="461"/>
                  </a:lnTo>
                  <a:lnTo>
                    <a:pt x="272" y="459"/>
                  </a:lnTo>
                  <a:lnTo>
                    <a:pt x="270" y="459"/>
                  </a:lnTo>
                  <a:lnTo>
                    <a:pt x="268" y="459"/>
                  </a:lnTo>
                  <a:lnTo>
                    <a:pt x="268" y="461"/>
                  </a:lnTo>
                  <a:lnTo>
                    <a:pt x="266" y="461"/>
                  </a:lnTo>
                  <a:lnTo>
                    <a:pt x="264" y="461"/>
                  </a:lnTo>
                  <a:lnTo>
                    <a:pt x="262" y="459"/>
                  </a:lnTo>
                  <a:lnTo>
                    <a:pt x="260" y="457"/>
                  </a:lnTo>
                  <a:lnTo>
                    <a:pt x="260" y="455"/>
                  </a:lnTo>
                  <a:lnTo>
                    <a:pt x="260" y="454"/>
                  </a:lnTo>
                  <a:lnTo>
                    <a:pt x="262" y="454"/>
                  </a:lnTo>
                  <a:lnTo>
                    <a:pt x="262" y="452"/>
                  </a:lnTo>
                  <a:lnTo>
                    <a:pt x="262" y="450"/>
                  </a:lnTo>
                  <a:lnTo>
                    <a:pt x="262" y="448"/>
                  </a:lnTo>
                  <a:lnTo>
                    <a:pt x="260" y="448"/>
                  </a:lnTo>
                  <a:lnTo>
                    <a:pt x="260" y="446"/>
                  </a:lnTo>
                  <a:lnTo>
                    <a:pt x="258" y="446"/>
                  </a:lnTo>
                  <a:lnTo>
                    <a:pt x="258" y="448"/>
                  </a:lnTo>
                  <a:lnTo>
                    <a:pt x="256" y="448"/>
                  </a:lnTo>
                  <a:lnTo>
                    <a:pt x="256" y="446"/>
                  </a:lnTo>
                  <a:lnTo>
                    <a:pt x="256" y="444"/>
                  </a:lnTo>
                  <a:lnTo>
                    <a:pt x="256" y="442"/>
                  </a:lnTo>
                  <a:lnTo>
                    <a:pt x="256" y="440"/>
                  </a:lnTo>
                  <a:lnTo>
                    <a:pt x="256" y="438"/>
                  </a:lnTo>
                  <a:lnTo>
                    <a:pt x="254" y="438"/>
                  </a:lnTo>
                  <a:lnTo>
                    <a:pt x="252" y="438"/>
                  </a:lnTo>
                  <a:lnTo>
                    <a:pt x="250" y="438"/>
                  </a:lnTo>
                  <a:lnTo>
                    <a:pt x="250" y="440"/>
                  </a:lnTo>
                  <a:lnTo>
                    <a:pt x="248" y="440"/>
                  </a:lnTo>
                  <a:lnTo>
                    <a:pt x="246" y="440"/>
                  </a:lnTo>
                  <a:lnTo>
                    <a:pt x="246" y="438"/>
                  </a:lnTo>
                  <a:lnTo>
                    <a:pt x="244" y="438"/>
                  </a:lnTo>
                  <a:lnTo>
                    <a:pt x="242" y="438"/>
                  </a:lnTo>
                  <a:lnTo>
                    <a:pt x="242" y="436"/>
                  </a:lnTo>
                  <a:lnTo>
                    <a:pt x="240" y="436"/>
                  </a:lnTo>
                  <a:lnTo>
                    <a:pt x="238" y="436"/>
                  </a:lnTo>
                  <a:lnTo>
                    <a:pt x="238" y="438"/>
                  </a:lnTo>
                  <a:lnTo>
                    <a:pt x="238" y="436"/>
                  </a:lnTo>
                  <a:lnTo>
                    <a:pt x="238" y="434"/>
                  </a:lnTo>
                  <a:lnTo>
                    <a:pt x="236" y="434"/>
                  </a:lnTo>
                  <a:lnTo>
                    <a:pt x="234" y="434"/>
                  </a:lnTo>
                  <a:lnTo>
                    <a:pt x="234" y="432"/>
                  </a:lnTo>
                  <a:lnTo>
                    <a:pt x="232" y="432"/>
                  </a:lnTo>
                  <a:lnTo>
                    <a:pt x="230" y="432"/>
                  </a:lnTo>
                  <a:lnTo>
                    <a:pt x="228" y="432"/>
                  </a:lnTo>
                  <a:lnTo>
                    <a:pt x="228" y="430"/>
                  </a:lnTo>
                  <a:lnTo>
                    <a:pt x="228" y="428"/>
                  </a:lnTo>
                  <a:lnTo>
                    <a:pt x="226" y="428"/>
                  </a:lnTo>
                  <a:lnTo>
                    <a:pt x="226" y="426"/>
                  </a:lnTo>
                  <a:lnTo>
                    <a:pt x="224" y="426"/>
                  </a:lnTo>
                  <a:lnTo>
                    <a:pt x="223" y="426"/>
                  </a:lnTo>
                  <a:lnTo>
                    <a:pt x="223" y="424"/>
                  </a:lnTo>
                  <a:lnTo>
                    <a:pt x="221" y="424"/>
                  </a:lnTo>
                  <a:lnTo>
                    <a:pt x="219" y="424"/>
                  </a:lnTo>
                  <a:lnTo>
                    <a:pt x="217" y="424"/>
                  </a:lnTo>
                  <a:lnTo>
                    <a:pt x="217" y="426"/>
                  </a:lnTo>
                  <a:lnTo>
                    <a:pt x="215" y="426"/>
                  </a:lnTo>
                  <a:lnTo>
                    <a:pt x="215" y="428"/>
                  </a:lnTo>
                  <a:lnTo>
                    <a:pt x="213" y="428"/>
                  </a:lnTo>
                  <a:lnTo>
                    <a:pt x="213" y="426"/>
                  </a:lnTo>
                  <a:lnTo>
                    <a:pt x="211" y="426"/>
                  </a:lnTo>
                  <a:lnTo>
                    <a:pt x="211" y="428"/>
                  </a:lnTo>
                  <a:lnTo>
                    <a:pt x="209" y="428"/>
                  </a:lnTo>
                  <a:lnTo>
                    <a:pt x="207" y="428"/>
                  </a:lnTo>
                  <a:lnTo>
                    <a:pt x="207" y="430"/>
                  </a:lnTo>
                  <a:lnTo>
                    <a:pt x="207" y="432"/>
                  </a:lnTo>
                  <a:lnTo>
                    <a:pt x="207" y="434"/>
                  </a:lnTo>
                  <a:lnTo>
                    <a:pt x="205" y="434"/>
                  </a:lnTo>
                  <a:lnTo>
                    <a:pt x="205" y="432"/>
                  </a:lnTo>
                  <a:lnTo>
                    <a:pt x="203" y="432"/>
                  </a:lnTo>
                  <a:lnTo>
                    <a:pt x="203" y="434"/>
                  </a:lnTo>
                  <a:lnTo>
                    <a:pt x="201" y="434"/>
                  </a:lnTo>
                  <a:lnTo>
                    <a:pt x="199" y="434"/>
                  </a:lnTo>
                  <a:lnTo>
                    <a:pt x="199" y="436"/>
                  </a:lnTo>
                  <a:lnTo>
                    <a:pt x="201" y="436"/>
                  </a:lnTo>
                  <a:lnTo>
                    <a:pt x="201" y="434"/>
                  </a:lnTo>
                  <a:lnTo>
                    <a:pt x="201" y="436"/>
                  </a:lnTo>
                  <a:lnTo>
                    <a:pt x="201" y="438"/>
                  </a:lnTo>
                  <a:lnTo>
                    <a:pt x="199" y="440"/>
                  </a:lnTo>
                  <a:lnTo>
                    <a:pt x="199" y="442"/>
                  </a:lnTo>
                  <a:lnTo>
                    <a:pt x="199" y="440"/>
                  </a:lnTo>
                  <a:lnTo>
                    <a:pt x="197" y="440"/>
                  </a:lnTo>
                  <a:lnTo>
                    <a:pt x="197" y="442"/>
                  </a:lnTo>
                  <a:lnTo>
                    <a:pt x="195" y="442"/>
                  </a:lnTo>
                  <a:lnTo>
                    <a:pt x="195" y="444"/>
                  </a:lnTo>
                  <a:lnTo>
                    <a:pt x="195" y="442"/>
                  </a:lnTo>
                  <a:lnTo>
                    <a:pt x="193" y="440"/>
                  </a:lnTo>
                  <a:lnTo>
                    <a:pt x="191" y="440"/>
                  </a:lnTo>
                  <a:lnTo>
                    <a:pt x="191" y="442"/>
                  </a:lnTo>
                  <a:lnTo>
                    <a:pt x="189" y="442"/>
                  </a:lnTo>
                  <a:lnTo>
                    <a:pt x="189" y="444"/>
                  </a:lnTo>
                  <a:lnTo>
                    <a:pt x="187" y="444"/>
                  </a:lnTo>
                  <a:lnTo>
                    <a:pt x="185" y="444"/>
                  </a:lnTo>
                  <a:lnTo>
                    <a:pt x="185" y="446"/>
                  </a:lnTo>
                  <a:lnTo>
                    <a:pt x="185" y="448"/>
                  </a:lnTo>
                  <a:lnTo>
                    <a:pt x="187" y="450"/>
                  </a:lnTo>
                  <a:lnTo>
                    <a:pt x="187" y="452"/>
                  </a:lnTo>
                  <a:lnTo>
                    <a:pt x="189" y="452"/>
                  </a:lnTo>
                  <a:lnTo>
                    <a:pt x="187" y="452"/>
                  </a:lnTo>
                  <a:lnTo>
                    <a:pt x="189" y="454"/>
                  </a:lnTo>
                  <a:lnTo>
                    <a:pt x="187" y="454"/>
                  </a:lnTo>
                  <a:lnTo>
                    <a:pt x="187" y="455"/>
                  </a:lnTo>
                  <a:lnTo>
                    <a:pt x="185" y="455"/>
                  </a:lnTo>
                  <a:lnTo>
                    <a:pt x="183" y="455"/>
                  </a:lnTo>
                  <a:lnTo>
                    <a:pt x="181" y="455"/>
                  </a:lnTo>
                  <a:lnTo>
                    <a:pt x="181" y="457"/>
                  </a:lnTo>
                  <a:lnTo>
                    <a:pt x="183" y="457"/>
                  </a:lnTo>
                  <a:lnTo>
                    <a:pt x="183" y="459"/>
                  </a:lnTo>
                  <a:lnTo>
                    <a:pt x="185" y="459"/>
                  </a:lnTo>
                  <a:lnTo>
                    <a:pt x="185" y="461"/>
                  </a:lnTo>
                  <a:lnTo>
                    <a:pt x="185" y="463"/>
                  </a:lnTo>
                  <a:lnTo>
                    <a:pt x="185" y="465"/>
                  </a:lnTo>
                  <a:lnTo>
                    <a:pt x="185" y="467"/>
                  </a:lnTo>
                  <a:lnTo>
                    <a:pt x="185" y="469"/>
                  </a:lnTo>
                  <a:lnTo>
                    <a:pt x="185" y="471"/>
                  </a:lnTo>
                  <a:lnTo>
                    <a:pt x="183" y="471"/>
                  </a:lnTo>
                  <a:lnTo>
                    <a:pt x="183" y="473"/>
                  </a:lnTo>
                  <a:lnTo>
                    <a:pt x="185" y="473"/>
                  </a:lnTo>
                  <a:lnTo>
                    <a:pt x="185" y="475"/>
                  </a:lnTo>
                  <a:lnTo>
                    <a:pt x="187" y="475"/>
                  </a:lnTo>
                  <a:lnTo>
                    <a:pt x="189" y="475"/>
                  </a:lnTo>
                  <a:lnTo>
                    <a:pt x="189" y="477"/>
                  </a:lnTo>
                  <a:lnTo>
                    <a:pt x="191" y="477"/>
                  </a:lnTo>
                  <a:lnTo>
                    <a:pt x="191" y="479"/>
                  </a:lnTo>
                  <a:lnTo>
                    <a:pt x="193" y="479"/>
                  </a:lnTo>
                  <a:lnTo>
                    <a:pt x="193" y="481"/>
                  </a:lnTo>
                  <a:lnTo>
                    <a:pt x="195" y="481"/>
                  </a:lnTo>
                  <a:lnTo>
                    <a:pt x="193" y="481"/>
                  </a:lnTo>
                  <a:lnTo>
                    <a:pt x="191" y="483"/>
                  </a:lnTo>
                  <a:lnTo>
                    <a:pt x="189" y="481"/>
                  </a:lnTo>
                  <a:lnTo>
                    <a:pt x="187" y="483"/>
                  </a:lnTo>
                  <a:lnTo>
                    <a:pt x="185" y="485"/>
                  </a:lnTo>
                  <a:lnTo>
                    <a:pt x="183" y="487"/>
                  </a:lnTo>
                  <a:lnTo>
                    <a:pt x="181" y="487"/>
                  </a:lnTo>
                  <a:lnTo>
                    <a:pt x="179" y="487"/>
                  </a:lnTo>
                  <a:lnTo>
                    <a:pt x="179" y="489"/>
                  </a:lnTo>
                  <a:lnTo>
                    <a:pt x="177" y="487"/>
                  </a:lnTo>
                  <a:lnTo>
                    <a:pt x="177" y="489"/>
                  </a:lnTo>
                  <a:lnTo>
                    <a:pt x="175" y="489"/>
                  </a:lnTo>
                  <a:lnTo>
                    <a:pt x="175" y="491"/>
                  </a:lnTo>
                  <a:lnTo>
                    <a:pt x="173" y="489"/>
                  </a:lnTo>
                  <a:lnTo>
                    <a:pt x="171" y="489"/>
                  </a:lnTo>
                  <a:lnTo>
                    <a:pt x="169" y="487"/>
                  </a:lnTo>
                  <a:lnTo>
                    <a:pt x="167" y="485"/>
                  </a:lnTo>
                  <a:lnTo>
                    <a:pt x="165" y="485"/>
                  </a:lnTo>
                  <a:lnTo>
                    <a:pt x="163" y="485"/>
                  </a:lnTo>
                  <a:lnTo>
                    <a:pt x="161" y="487"/>
                  </a:lnTo>
                  <a:lnTo>
                    <a:pt x="159" y="487"/>
                  </a:lnTo>
                  <a:lnTo>
                    <a:pt x="159" y="489"/>
                  </a:lnTo>
                  <a:lnTo>
                    <a:pt x="159" y="491"/>
                  </a:lnTo>
                  <a:lnTo>
                    <a:pt x="159" y="493"/>
                  </a:lnTo>
                  <a:lnTo>
                    <a:pt x="157" y="493"/>
                  </a:lnTo>
                  <a:lnTo>
                    <a:pt x="155" y="493"/>
                  </a:lnTo>
                  <a:lnTo>
                    <a:pt x="155" y="495"/>
                  </a:lnTo>
                  <a:lnTo>
                    <a:pt x="154" y="495"/>
                  </a:lnTo>
                  <a:lnTo>
                    <a:pt x="154" y="497"/>
                  </a:lnTo>
                  <a:lnTo>
                    <a:pt x="152" y="497"/>
                  </a:lnTo>
                  <a:lnTo>
                    <a:pt x="150" y="497"/>
                  </a:lnTo>
                  <a:lnTo>
                    <a:pt x="150" y="499"/>
                  </a:lnTo>
                  <a:lnTo>
                    <a:pt x="150" y="497"/>
                  </a:lnTo>
                  <a:lnTo>
                    <a:pt x="148" y="497"/>
                  </a:lnTo>
                  <a:lnTo>
                    <a:pt x="146" y="497"/>
                  </a:lnTo>
                  <a:lnTo>
                    <a:pt x="144" y="497"/>
                  </a:lnTo>
                  <a:lnTo>
                    <a:pt x="142" y="497"/>
                  </a:lnTo>
                  <a:lnTo>
                    <a:pt x="142" y="495"/>
                  </a:lnTo>
                  <a:lnTo>
                    <a:pt x="140" y="495"/>
                  </a:lnTo>
                  <a:lnTo>
                    <a:pt x="140" y="497"/>
                  </a:lnTo>
                  <a:lnTo>
                    <a:pt x="138" y="497"/>
                  </a:lnTo>
                  <a:lnTo>
                    <a:pt x="136" y="497"/>
                  </a:lnTo>
                  <a:lnTo>
                    <a:pt x="136" y="499"/>
                  </a:lnTo>
                  <a:lnTo>
                    <a:pt x="134" y="499"/>
                  </a:lnTo>
                  <a:lnTo>
                    <a:pt x="132" y="499"/>
                  </a:lnTo>
                  <a:lnTo>
                    <a:pt x="132" y="497"/>
                  </a:lnTo>
                  <a:lnTo>
                    <a:pt x="130" y="495"/>
                  </a:lnTo>
                  <a:lnTo>
                    <a:pt x="128" y="495"/>
                  </a:lnTo>
                  <a:lnTo>
                    <a:pt x="128" y="493"/>
                  </a:lnTo>
                  <a:lnTo>
                    <a:pt x="128" y="491"/>
                  </a:lnTo>
                  <a:lnTo>
                    <a:pt x="126" y="491"/>
                  </a:lnTo>
                  <a:lnTo>
                    <a:pt x="126" y="493"/>
                  </a:lnTo>
                  <a:lnTo>
                    <a:pt x="124" y="493"/>
                  </a:lnTo>
                  <a:lnTo>
                    <a:pt x="122" y="493"/>
                  </a:lnTo>
                  <a:lnTo>
                    <a:pt x="120" y="495"/>
                  </a:lnTo>
                  <a:lnTo>
                    <a:pt x="120" y="493"/>
                  </a:lnTo>
                  <a:lnTo>
                    <a:pt x="120" y="491"/>
                  </a:lnTo>
                  <a:lnTo>
                    <a:pt x="118" y="491"/>
                  </a:lnTo>
                  <a:lnTo>
                    <a:pt x="118" y="489"/>
                  </a:lnTo>
                  <a:lnTo>
                    <a:pt x="118" y="487"/>
                  </a:lnTo>
                  <a:lnTo>
                    <a:pt x="116" y="485"/>
                  </a:lnTo>
                  <a:lnTo>
                    <a:pt x="116" y="487"/>
                  </a:lnTo>
                  <a:lnTo>
                    <a:pt x="114" y="487"/>
                  </a:lnTo>
                  <a:lnTo>
                    <a:pt x="114" y="485"/>
                  </a:lnTo>
                  <a:lnTo>
                    <a:pt x="112" y="485"/>
                  </a:lnTo>
                  <a:lnTo>
                    <a:pt x="112" y="487"/>
                  </a:lnTo>
                  <a:lnTo>
                    <a:pt x="110" y="487"/>
                  </a:lnTo>
                  <a:lnTo>
                    <a:pt x="108" y="489"/>
                  </a:lnTo>
                  <a:lnTo>
                    <a:pt x="108" y="487"/>
                  </a:lnTo>
                  <a:lnTo>
                    <a:pt x="106" y="487"/>
                  </a:lnTo>
                  <a:lnTo>
                    <a:pt x="104" y="487"/>
                  </a:lnTo>
                  <a:lnTo>
                    <a:pt x="102" y="487"/>
                  </a:lnTo>
                  <a:lnTo>
                    <a:pt x="102" y="485"/>
                  </a:lnTo>
                  <a:lnTo>
                    <a:pt x="100" y="485"/>
                  </a:lnTo>
                  <a:lnTo>
                    <a:pt x="98" y="485"/>
                  </a:lnTo>
                  <a:lnTo>
                    <a:pt x="96" y="485"/>
                  </a:lnTo>
                  <a:lnTo>
                    <a:pt x="96" y="487"/>
                  </a:lnTo>
                  <a:lnTo>
                    <a:pt x="94" y="487"/>
                  </a:lnTo>
                  <a:lnTo>
                    <a:pt x="92" y="489"/>
                  </a:lnTo>
                  <a:lnTo>
                    <a:pt x="92" y="491"/>
                  </a:lnTo>
                  <a:lnTo>
                    <a:pt x="94" y="491"/>
                  </a:lnTo>
                  <a:lnTo>
                    <a:pt x="94" y="493"/>
                  </a:lnTo>
                  <a:lnTo>
                    <a:pt x="92" y="493"/>
                  </a:lnTo>
                  <a:lnTo>
                    <a:pt x="90" y="495"/>
                  </a:lnTo>
                  <a:lnTo>
                    <a:pt x="88" y="495"/>
                  </a:lnTo>
                  <a:lnTo>
                    <a:pt x="86" y="495"/>
                  </a:lnTo>
                  <a:lnTo>
                    <a:pt x="85" y="495"/>
                  </a:lnTo>
                  <a:lnTo>
                    <a:pt x="85" y="497"/>
                  </a:lnTo>
                  <a:lnTo>
                    <a:pt x="83" y="495"/>
                  </a:lnTo>
                  <a:lnTo>
                    <a:pt x="81" y="497"/>
                  </a:lnTo>
                  <a:lnTo>
                    <a:pt x="79" y="499"/>
                  </a:lnTo>
                  <a:lnTo>
                    <a:pt x="79" y="501"/>
                  </a:lnTo>
                  <a:lnTo>
                    <a:pt x="77" y="501"/>
                  </a:lnTo>
                  <a:lnTo>
                    <a:pt x="77" y="503"/>
                  </a:lnTo>
                  <a:lnTo>
                    <a:pt x="75" y="505"/>
                  </a:lnTo>
                  <a:lnTo>
                    <a:pt x="73" y="505"/>
                  </a:lnTo>
                  <a:lnTo>
                    <a:pt x="73" y="507"/>
                  </a:lnTo>
                  <a:lnTo>
                    <a:pt x="71" y="507"/>
                  </a:lnTo>
                  <a:lnTo>
                    <a:pt x="69" y="507"/>
                  </a:lnTo>
                  <a:lnTo>
                    <a:pt x="69" y="505"/>
                  </a:lnTo>
                  <a:lnTo>
                    <a:pt x="67" y="503"/>
                  </a:lnTo>
                  <a:lnTo>
                    <a:pt x="67" y="505"/>
                  </a:lnTo>
                  <a:lnTo>
                    <a:pt x="65" y="503"/>
                  </a:lnTo>
                  <a:lnTo>
                    <a:pt x="63" y="503"/>
                  </a:lnTo>
                  <a:lnTo>
                    <a:pt x="63" y="505"/>
                  </a:lnTo>
                  <a:lnTo>
                    <a:pt x="61" y="503"/>
                  </a:lnTo>
                  <a:lnTo>
                    <a:pt x="59" y="503"/>
                  </a:lnTo>
                  <a:lnTo>
                    <a:pt x="57" y="503"/>
                  </a:lnTo>
                  <a:lnTo>
                    <a:pt x="55" y="503"/>
                  </a:lnTo>
                  <a:lnTo>
                    <a:pt x="53" y="503"/>
                  </a:lnTo>
                  <a:lnTo>
                    <a:pt x="51" y="503"/>
                  </a:lnTo>
                  <a:lnTo>
                    <a:pt x="49" y="501"/>
                  </a:lnTo>
                  <a:lnTo>
                    <a:pt x="49" y="503"/>
                  </a:lnTo>
                  <a:lnTo>
                    <a:pt x="47" y="501"/>
                  </a:lnTo>
                  <a:lnTo>
                    <a:pt x="47" y="503"/>
                  </a:lnTo>
                  <a:lnTo>
                    <a:pt x="45" y="505"/>
                  </a:lnTo>
                  <a:lnTo>
                    <a:pt x="43" y="507"/>
                  </a:lnTo>
                  <a:lnTo>
                    <a:pt x="45" y="507"/>
                  </a:lnTo>
                  <a:lnTo>
                    <a:pt x="45" y="509"/>
                  </a:lnTo>
                  <a:lnTo>
                    <a:pt x="43" y="509"/>
                  </a:lnTo>
                  <a:lnTo>
                    <a:pt x="43" y="511"/>
                  </a:lnTo>
                  <a:lnTo>
                    <a:pt x="41" y="511"/>
                  </a:lnTo>
                  <a:lnTo>
                    <a:pt x="39" y="513"/>
                  </a:lnTo>
                  <a:lnTo>
                    <a:pt x="37" y="513"/>
                  </a:lnTo>
                  <a:lnTo>
                    <a:pt x="37" y="515"/>
                  </a:lnTo>
                  <a:lnTo>
                    <a:pt x="35" y="515"/>
                  </a:lnTo>
                  <a:lnTo>
                    <a:pt x="35" y="517"/>
                  </a:lnTo>
                  <a:lnTo>
                    <a:pt x="35" y="519"/>
                  </a:lnTo>
                  <a:lnTo>
                    <a:pt x="35" y="517"/>
                  </a:lnTo>
                  <a:lnTo>
                    <a:pt x="33" y="517"/>
                  </a:lnTo>
                  <a:lnTo>
                    <a:pt x="33" y="519"/>
                  </a:lnTo>
                  <a:lnTo>
                    <a:pt x="33" y="517"/>
                  </a:lnTo>
                  <a:lnTo>
                    <a:pt x="31" y="517"/>
                  </a:lnTo>
                  <a:lnTo>
                    <a:pt x="31" y="519"/>
                  </a:lnTo>
                  <a:lnTo>
                    <a:pt x="31" y="521"/>
                  </a:lnTo>
                  <a:lnTo>
                    <a:pt x="29" y="521"/>
                  </a:lnTo>
                  <a:lnTo>
                    <a:pt x="29" y="519"/>
                  </a:lnTo>
                  <a:lnTo>
                    <a:pt x="27" y="521"/>
                  </a:lnTo>
                  <a:lnTo>
                    <a:pt x="27" y="522"/>
                  </a:lnTo>
                  <a:lnTo>
                    <a:pt x="29" y="524"/>
                  </a:lnTo>
                  <a:lnTo>
                    <a:pt x="31" y="524"/>
                  </a:lnTo>
                  <a:lnTo>
                    <a:pt x="31" y="526"/>
                  </a:lnTo>
                  <a:lnTo>
                    <a:pt x="33" y="528"/>
                  </a:lnTo>
                  <a:lnTo>
                    <a:pt x="35" y="530"/>
                  </a:lnTo>
                  <a:lnTo>
                    <a:pt x="35" y="532"/>
                  </a:lnTo>
                  <a:lnTo>
                    <a:pt x="37" y="532"/>
                  </a:lnTo>
                  <a:lnTo>
                    <a:pt x="37" y="534"/>
                  </a:lnTo>
                  <a:lnTo>
                    <a:pt x="39" y="534"/>
                  </a:lnTo>
                  <a:lnTo>
                    <a:pt x="39" y="536"/>
                  </a:lnTo>
                  <a:lnTo>
                    <a:pt x="41" y="536"/>
                  </a:lnTo>
                  <a:lnTo>
                    <a:pt x="41" y="538"/>
                  </a:lnTo>
                  <a:lnTo>
                    <a:pt x="43" y="538"/>
                  </a:lnTo>
                  <a:lnTo>
                    <a:pt x="43" y="540"/>
                  </a:lnTo>
                  <a:lnTo>
                    <a:pt x="41" y="540"/>
                  </a:lnTo>
                  <a:lnTo>
                    <a:pt x="41" y="542"/>
                  </a:lnTo>
                  <a:lnTo>
                    <a:pt x="41" y="544"/>
                  </a:lnTo>
                  <a:lnTo>
                    <a:pt x="41" y="546"/>
                  </a:lnTo>
                  <a:lnTo>
                    <a:pt x="41" y="548"/>
                  </a:lnTo>
                  <a:lnTo>
                    <a:pt x="41" y="550"/>
                  </a:lnTo>
                  <a:lnTo>
                    <a:pt x="41" y="552"/>
                  </a:lnTo>
                  <a:lnTo>
                    <a:pt x="43" y="552"/>
                  </a:lnTo>
                  <a:lnTo>
                    <a:pt x="43" y="554"/>
                  </a:lnTo>
                  <a:lnTo>
                    <a:pt x="45" y="556"/>
                  </a:lnTo>
                  <a:lnTo>
                    <a:pt x="45" y="558"/>
                  </a:lnTo>
                  <a:lnTo>
                    <a:pt x="43" y="558"/>
                  </a:lnTo>
                  <a:lnTo>
                    <a:pt x="43" y="560"/>
                  </a:lnTo>
                  <a:lnTo>
                    <a:pt x="41" y="560"/>
                  </a:lnTo>
                  <a:lnTo>
                    <a:pt x="41" y="562"/>
                  </a:lnTo>
                  <a:lnTo>
                    <a:pt x="43" y="562"/>
                  </a:lnTo>
                  <a:lnTo>
                    <a:pt x="43" y="564"/>
                  </a:lnTo>
                  <a:lnTo>
                    <a:pt x="41" y="564"/>
                  </a:lnTo>
                  <a:lnTo>
                    <a:pt x="41" y="566"/>
                  </a:lnTo>
                  <a:lnTo>
                    <a:pt x="39" y="566"/>
                  </a:lnTo>
                  <a:lnTo>
                    <a:pt x="39" y="568"/>
                  </a:lnTo>
                  <a:lnTo>
                    <a:pt x="39" y="570"/>
                  </a:lnTo>
                  <a:lnTo>
                    <a:pt x="37" y="570"/>
                  </a:lnTo>
                  <a:lnTo>
                    <a:pt x="37" y="572"/>
                  </a:lnTo>
                  <a:lnTo>
                    <a:pt x="39" y="572"/>
                  </a:lnTo>
                  <a:lnTo>
                    <a:pt x="39" y="574"/>
                  </a:lnTo>
                  <a:lnTo>
                    <a:pt x="39" y="57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9" name="Freeform 19">
              <a:extLst>
                <a:ext uri="{FF2B5EF4-FFF2-40B4-BE49-F238E27FC236}">
                  <a16:creationId xmlns:a16="http://schemas.microsoft.com/office/drawing/2014/main" xmlns="" id="{00000000-0008-0000-0900-000017000000}"/>
                </a:ext>
              </a:extLst>
            </xdr:cNvPr>
            <xdr:cNvSpPr>
              <a:spLocks/>
            </xdr:cNvSpPr>
          </xdr:nvSpPr>
          <xdr:spPr bwMode="auto">
            <a:xfrm>
              <a:off x="4903788" y="4711700"/>
              <a:ext cx="1214438" cy="1263650"/>
            </a:xfrm>
            <a:custGeom>
              <a:avLst/>
              <a:gdLst>
                <a:gd name="T0" fmla="*/ 763 w 765"/>
                <a:gd name="T1" fmla="*/ 25 h 796"/>
                <a:gd name="T2" fmla="*/ 751 w 765"/>
                <a:gd name="T3" fmla="*/ 43 h 796"/>
                <a:gd name="T4" fmla="*/ 740 w 765"/>
                <a:gd name="T5" fmla="*/ 65 h 796"/>
                <a:gd name="T6" fmla="*/ 734 w 765"/>
                <a:gd name="T7" fmla="*/ 90 h 796"/>
                <a:gd name="T8" fmla="*/ 726 w 765"/>
                <a:gd name="T9" fmla="*/ 114 h 796"/>
                <a:gd name="T10" fmla="*/ 712 w 765"/>
                <a:gd name="T11" fmla="*/ 142 h 796"/>
                <a:gd name="T12" fmla="*/ 698 w 765"/>
                <a:gd name="T13" fmla="*/ 159 h 796"/>
                <a:gd name="T14" fmla="*/ 686 w 765"/>
                <a:gd name="T15" fmla="*/ 183 h 796"/>
                <a:gd name="T16" fmla="*/ 661 w 765"/>
                <a:gd name="T17" fmla="*/ 203 h 796"/>
                <a:gd name="T18" fmla="*/ 641 w 765"/>
                <a:gd name="T19" fmla="*/ 220 h 796"/>
                <a:gd name="T20" fmla="*/ 619 w 765"/>
                <a:gd name="T21" fmla="*/ 240 h 796"/>
                <a:gd name="T22" fmla="*/ 604 w 765"/>
                <a:gd name="T23" fmla="*/ 258 h 796"/>
                <a:gd name="T24" fmla="*/ 584 w 765"/>
                <a:gd name="T25" fmla="*/ 266 h 796"/>
                <a:gd name="T26" fmla="*/ 568 w 765"/>
                <a:gd name="T27" fmla="*/ 282 h 796"/>
                <a:gd name="T28" fmla="*/ 560 w 765"/>
                <a:gd name="T29" fmla="*/ 305 h 796"/>
                <a:gd name="T30" fmla="*/ 556 w 765"/>
                <a:gd name="T31" fmla="*/ 331 h 796"/>
                <a:gd name="T32" fmla="*/ 548 w 765"/>
                <a:gd name="T33" fmla="*/ 356 h 796"/>
                <a:gd name="T34" fmla="*/ 542 w 765"/>
                <a:gd name="T35" fmla="*/ 374 h 796"/>
                <a:gd name="T36" fmla="*/ 538 w 765"/>
                <a:gd name="T37" fmla="*/ 400 h 796"/>
                <a:gd name="T38" fmla="*/ 531 w 765"/>
                <a:gd name="T39" fmla="*/ 416 h 796"/>
                <a:gd name="T40" fmla="*/ 529 w 765"/>
                <a:gd name="T41" fmla="*/ 441 h 796"/>
                <a:gd name="T42" fmla="*/ 519 w 765"/>
                <a:gd name="T43" fmla="*/ 453 h 796"/>
                <a:gd name="T44" fmla="*/ 507 w 765"/>
                <a:gd name="T45" fmla="*/ 473 h 796"/>
                <a:gd name="T46" fmla="*/ 495 w 765"/>
                <a:gd name="T47" fmla="*/ 496 h 796"/>
                <a:gd name="T48" fmla="*/ 477 w 765"/>
                <a:gd name="T49" fmla="*/ 512 h 796"/>
                <a:gd name="T50" fmla="*/ 477 w 765"/>
                <a:gd name="T51" fmla="*/ 540 h 796"/>
                <a:gd name="T52" fmla="*/ 466 w 765"/>
                <a:gd name="T53" fmla="*/ 559 h 796"/>
                <a:gd name="T54" fmla="*/ 460 w 765"/>
                <a:gd name="T55" fmla="*/ 571 h 796"/>
                <a:gd name="T56" fmla="*/ 464 w 765"/>
                <a:gd name="T57" fmla="*/ 599 h 796"/>
                <a:gd name="T58" fmla="*/ 456 w 765"/>
                <a:gd name="T59" fmla="*/ 619 h 796"/>
                <a:gd name="T60" fmla="*/ 438 w 765"/>
                <a:gd name="T61" fmla="*/ 624 h 796"/>
                <a:gd name="T62" fmla="*/ 420 w 765"/>
                <a:gd name="T63" fmla="*/ 620 h 796"/>
                <a:gd name="T64" fmla="*/ 404 w 765"/>
                <a:gd name="T65" fmla="*/ 622 h 796"/>
                <a:gd name="T66" fmla="*/ 387 w 765"/>
                <a:gd name="T67" fmla="*/ 628 h 796"/>
                <a:gd name="T68" fmla="*/ 371 w 765"/>
                <a:gd name="T69" fmla="*/ 636 h 796"/>
                <a:gd name="T70" fmla="*/ 365 w 765"/>
                <a:gd name="T71" fmla="*/ 656 h 796"/>
                <a:gd name="T72" fmla="*/ 341 w 765"/>
                <a:gd name="T73" fmla="*/ 660 h 796"/>
                <a:gd name="T74" fmla="*/ 328 w 765"/>
                <a:gd name="T75" fmla="*/ 668 h 796"/>
                <a:gd name="T76" fmla="*/ 308 w 765"/>
                <a:gd name="T77" fmla="*/ 666 h 796"/>
                <a:gd name="T78" fmla="*/ 298 w 765"/>
                <a:gd name="T79" fmla="*/ 656 h 796"/>
                <a:gd name="T80" fmla="*/ 280 w 765"/>
                <a:gd name="T81" fmla="*/ 656 h 796"/>
                <a:gd name="T82" fmla="*/ 260 w 765"/>
                <a:gd name="T83" fmla="*/ 658 h 796"/>
                <a:gd name="T84" fmla="*/ 235 w 765"/>
                <a:gd name="T85" fmla="*/ 662 h 796"/>
                <a:gd name="T86" fmla="*/ 219 w 765"/>
                <a:gd name="T87" fmla="*/ 670 h 796"/>
                <a:gd name="T88" fmla="*/ 205 w 765"/>
                <a:gd name="T89" fmla="*/ 670 h 796"/>
                <a:gd name="T90" fmla="*/ 191 w 765"/>
                <a:gd name="T91" fmla="*/ 678 h 796"/>
                <a:gd name="T92" fmla="*/ 178 w 765"/>
                <a:gd name="T93" fmla="*/ 686 h 796"/>
                <a:gd name="T94" fmla="*/ 168 w 765"/>
                <a:gd name="T95" fmla="*/ 686 h 796"/>
                <a:gd name="T96" fmla="*/ 152 w 765"/>
                <a:gd name="T97" fmla="*/ 697 h 796"/>
                <a:gd name="T98" fmla="*/ 132 w 765"/>
                <a:gd name="T99" fmla="*/ 703 h 796"/>
                <a:gd name="T100" fmla="*/ 115 w 765"/>
                <a:gd name="T101" fmla="*/ 721 h 796"/>
                <a:gd name="T102" fmla="*/ 97 w 765"/>
                <a:gd name="T103" fmla="*/ 725 h 796"/>
                <a:gd name="T104" fmla="*/ 93 w 765"/>
                <a:gd name="T105" fmla="*/ 729 h 796"/>
                <a:gd name="T106" fmla="*/ 73 w 765"/>
                <a:gd name="T107" fmla="*/ 739 h 796"/>
                <a:gd name="T108" fmla="*/ 59 w 765"/>
                <a:gd name="T109" fmla="*/ 747 h 796"/>
                <a:gd name="T110" fmla="*/ 46 w 765"/>
                <a:gd name="T111" fmla="*/ 751 h 796"/>
                <a:gd name="T112" fmla="*/ 26 w 765"/>
                <a:gd name="T113" fmla="*/ 760 h 796"/>
                <a:gd name="T114" fmla="*/ 12 w 765"/>
                <a:gd name="T115" fmla="*/ 774 h 796"/>
                <a:gd name="T116" fmla="*/ 18 w 765"/>
                <a:gd name="T117" fmla="*/ 788 h 796"/>
                <a:gd name="T118" fmla="*/ 4 w 765"/>
                <a:gd name="T119" fmla="*/ 792 h 79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765" h="796">
                  <a:moveTo>
                    <a:pt x="765" y="0"/>
                  </a:moveTo>
                  <a:lnTo>
                    <a:pt x="765" y="2"/>
                  </a:lnTo>
                  <a:lnTo>
                    <a:pt x="765" y="4"/>
                  </a:lnTo>
                  <a:lnTo>
                    <a:pt x="763" y="4"/>
                  </a:lnTo>
                  <a:lnTo>
                    <a:pt x="763" y="6"/>
                  </a:lnTo>
                  <a:lnTo>
                    <a:pt x="765" y="6"/>
                  </a:lnTo>
                  <a:lnTo>
                    <a:pt x="765" y="8"/>
                  </a:lnTo>
                  <a:lnTo>
                    <a:pt x="763" y="10"/>
                  </a:lnTo>
                  <a:lnTo>
                    <a:pt x="761" y="12"/>
                  </a:lnTo>
                  <a:lnTo>
                    <a:pt x="759" y="14"/>
                  </a:lnTo>
                  <a:lnTo>
                    <a:pt x="759" y="15"/>
                  </a:lnTo>
                  <a:lnTo>
                    <a:pt x="761" y="15"/>
                  </a:lnTo>
                  <a:lnTo>
                    <a:pt x="761" y="17"/>
                  </a:lnTo>
                  <a:lnTo>
                    <a:pt x="761" y="19"/>
                  </a:lnTo>
                  <a:lnTo>
                    <a:pt x="761" y="21"/>
                  </a:lnTo>
                  <a:lnTo>
                    <a:pt x="763" y="23"/>
                  </a:lnTo>
                  <a:lnTo>
                    <a:pt x="763" y="25"/>
                  </a:lnTo>
                  <a:lnTo>
                    <a:pt x="763" y="27"/>
                  </a:lnTo>
                  <a:lnTo>
                    <a:pt x="763" y="29"/>
                  </a:lnTo>
                  <a:lnTo>
                    <a:pt x="761" y="29"/>
                  </a:lnTo>
                  <a:lnTo>
                    <a:pt x="759" y="29"/>
                  </a:lnTo>
                  <a:lnTo>
                    <a:pt x="757" y="29"/>
                  </a:lnTo>
                  <a:lnTo>
                    <a:pt x="757" y="27"/>
                  </a:lnTo>
                  <a:lnTo>
                    <a:pt x="757" y="25"/>
                  </a:lnTo>
                  <a:lnTo>
                    <a:pt x="755" y="25"/>
                  </a:lnTo>
                  <a:lnTo>
                    <a:pt x="755" y="27"/>
                  </a:lnTo>
                  <a:lnTo>
                    <a:pt x="755" y="29"/>
                  </a:lnTo>
                  <a:lnTo>
                    <a:pt x="755" y="31"/>
                  </a:lnTo>
                  <a:lnTo>
                    <a:pt x="755" y="33"/>
                  </a:lnTo>
                  <a:lnTo>
                    <a:pt x="755" y="35"/>
                  </a:lnTo>
                  <a:lnTo>
                    <a:pt x="755" y="37"/>
                  </a:lnTo>
                  <a:lnTo>
                    <a:pt x="753" y="39"/>
                  </a:lnTo>
                  <a:lnTo>
                    <a:pt x="751" y="41"/>
                  </a:lnTo>
                  <a:lnTo>
                    <a:pt x="751" y="43"/>
                  </a:lnTo>
                  <a:lnTo>
                    <a:pt x="749" y="43"/>
                  </a:lnTo>
                  <a:lnTo>
                    <a:pt x="747" y="43"/>
                  </a:lnTo>
                  <a:lnTo>
                    <a:pt x="747" y="45"/>
                  </a:lnTo>
                  <a:lnTo>
                    <a:pt x="747" y="47"/>
                  </a:lnTo>
                  <a:lnTo>
                    <a:pt x="749" y="47"/>
                  </a:lnTo>
                  <a:lnTo>
                    <a:pt x="747" y="49"/>
                  </a:lnTo>
                  <a:lnTo>
                    <a:pt x="747" y="51"/>
                  </a:lnTo>
                  <a:lnTo>
                    <a:pt x="747" y="53"/>
                  </a:lnTo>
                  <a:lnTo>
                    <a:pt x="745" y="53"/>
                  </a:lnTo>
                  <a:lnTo>
                    <a:pt x="743" y="55"/>
                  </a:lnTo>
                  <a:lnTo>
                    <a:pt x="742" y="55"/>
                  </a:lnTo>
                  <a:lnTo>
                    <a:pt x="742" y="57"/>
                  </a:lnTo>
                  <a:lnTo>
                    <a:pt x="740" y="59"/>
                  </a:lnTo>
                  <a:lnTo>
                    <a:pt x="740" y="61"/>
                  </a:lnTo>
                  <a:lnTo>
                    <a:pt x="742" y="63"/>
                  </a:lnTo>
                  <a:lnTo>
                    <a:pt x="742" y="65"/>
                  </a:lnTo>
                  <a:lnTo>
                    <a:pt x="740" y="65"/>
                  </a:lnTo>
                  <a:lnTo>
                    <a:pt x="738" y="65"/>
                  </a:lnTo>
                  <a:lnTo>
                    <a:pt x="736" y="65"/>
                  </a:lnTo>
                  <a:lnTo>
                    <a:pt x="734" y="65"/>
                  </a:lnTo>
                  <a:lnTo>
                    <a:pt x="732" y="65"/>
                  </a:lnTo>
                  <a:lnTo>
                    <a:pt x="732" y="67"/>
                  </a:lnTo>
                  <a:lnTo>
                    <a:pt x="732" y="69"/>
                  </a:lnTo>
                  <a:lnTo>
                    <a:pt x="732" y="71"/>
                  </a:lnTo>
                  <a:lnTo>
                    <a:pt x="732" y="73"/>
                  </a:lnTo>
                  <a:lnTo>
                    <a:pt x="732" y="75"/>
                  </a:lnTo>
                  <a:lnTo>
                    <a:pt x="732" y="77"/>
                  </a:lnTo>
                  <a:lnTo>
                    <a:pt x="732" y="79"/>
                  </a:lnTo>
                  <a:lnTo>
                    <a:pt x="732" y="81"/>
                  </a:lnTo>
                  <a:lnTo>
                    <a:pt x="732" y="82"/>
                  </a:lnTo>
                  <a:lnTo>
                    <a:pt x="732" y="84"/>
                  </a:lnTo>
                  <a:lnTo>
                    <a:pt x="734" y="86"/>
                  </a:lnTo>
                  <a:lnTo>
                    <a:pt x="734" y="88"/>
                  </a:lnTo>
                  <a:lnTo>
                    <a:pt x="734" y="90"/>
                  </a:lnTo>
                  <a:lnTo>
                    <a:pt x="734" y="92"/>
                  </a:lnTo>
                  <a:lnTo>
                    <a:pt x="734" y="94"/>
                  </a:lnTo>
                  <a:lnTo>
                    <a:pt x="734" y="96"/>
                  </a:lnTo>
                  <a:lnTo>
                    <a:pt x="736" y="96"/>
                  </a:lnTo>
                  <a:lnTo>
                    <a:pt x="736" y="98"/>
                  </a:lnTo>
                  <a:lnTo>
                    <a:pt x="734" y="98"/>
                  </a:lnTo>
                  <a:lnTo>
                    <a:pt x="734" y="100"/>
                  </a:lnTo>
                  <a:lnTo>
                    <a:pt x="732" y="100"/>
                  </a:lnTo>
                  <a:lnTo>
                    <a:pt x="732" y="102"/>
                  </a:lnTo>
                  <a:lnTo>
                    <a:pt x="732" y="104"/>
                  </a:lnTo>
                  <a:lnTo>
                    <a:pt x="732" y="106"/>
                  </a:lnTo>
                  <a:lnTo>
                    <a:pt x="732" y="108"/>
                  </a:lnTo>
                  <a:lnTo>
                    <a:pt x="730" y="108"/>
                  </a:lnTo>
                  <a:lnTo>
                    <a:pt x="730" y="110"/>
                  </a:lnTo>
                  <a:lnTo>
                    <a:pt x="728" y="112"/>
                  </a:lnTo>
                  <a:lnTo>
                    <a:pt x="728" y="114"/>
                  </a:lnTo>
                  <a:lnTo>
                    <a:pt x="726" y="114"/>
                  </a:lnTo>
                  <a:lnTo>
                    <a:pt x="726" y="116"/>
                  </a:lnTo>
                  <a:lnTo>
                    <a:pt x="724" y="118"/>
                  </a:lnTo>
                  <a:lnTo>
                    <a:pt x="724" y="120"/>
                  </a:lnTo>
                  <a:lnTo>
                    <a:pt x="722" y="122"/>
                  </a:lnTo>
                  <a:lnTo>
                    <a:pt x="720" y="122"/>
                  </a:lnTo>
                  <a:lnTo>
                    <a:pt x="718" y="124"/>
                  </a:lnTo>
                  <a:lnTo>
                    <a:pt x="716" y="126"/>
                  </a:lnTo>
                  <a:lnTo>
                    <a:pt x="714" y="126"/>
                  </a:lnTo>
                  <a:lnTo>
                    <a:pt x="714" y="128"/>
                  </a:lnTo>
                  <a:lnTo>
                    <a:pt x="714" y="130"/>
                  </a:lnTo>
                  <a:lnTo>
                    <a:pt x="714" y="132"/>
                  </a:lnTo>
                  <a:lnTo>
                    <a:pt x="714" y="134"/>
                  </a:lnTo>
                  <a:lnTo>
                    <a:pt x="714" y="136"/>
                  </a:lnTo>
                  <a:lnTo>
                    <a:pt x="712" y="136"/>
                  </a:lnTo>
                  <a:lnTo>
                    <a:pt x="712" y="138"/>
                  </a:lnTo>
                  <a:lnTo>
                    <a:pt x="712" y="140"/>
                  </a:lnTo>
                  <a:lnTo>
                    <a:pt x="712" y="142"/>
                  </a:lnTo>
                  <a:lnTo>
                    <a:pt x="710" y="142"/>
                  </a:lnTo>
                  <a:lnTo>
                    <a:pt x="710" y="144"/>
                  </a:lnTo>
                  <a:lnTo>
                    <a:pt x="712" y="144"/>
                  </a:lnTo>
                  <a:lnTo>
                    <a:pt x="712" y="146"/>
                  </a:lnTo>
                  <a:lnTo>
                    <a:pt x="712" y="148"/>
                  </a:lnTo>
                  <a:lnTo>
                    <a:pt x="710" y="148"/>
                  </a:lnTo>
                  <a:lnTo>
                    <a:pt x="710" y="149"/>
                  </a:lnTo>
                  <a:lnTo>
                    <a:pt x="710" y="151"/>
                  </a:lnTo>
                  <a:lnTo>
                    <a:pt x="708" y="151"/>
                  </a:lnTo>
                  <a:lnTo>
                    <a:pt x="708" y="153"/>
                  </a:lnTo>
                  <a:lnTo>
                    <a:pt x="706" y="153"/>
                  </a:lnTo>
                  <a:lnTo>
                    <a:pt x="704" y="153"/>
                  </a:lnTo>
                  <a:lnTo>
                    <a:pt x="704" y="155"/>
                  </a:lnTo>
                  <a:lnTo>
                    <a:pt x="702" y="155"/>
                  </a:lnTo>
                  <a:lnTo>
                    <a:pt x="702" y="157"/>
                  </a:lnTo>
                  <a:lnTo>
                    <a:pt x="700" y="157"/>
                  </a:lnTo>
                  <a:lnTo>
                    <a:pt x="698" y="159"/>
                  </a:lnTo>
                  <a:lnTo>
                    <a:pt x="698" y="161"/>
                  </a:lnTo>
                  <a:lnTo>
                    <a:pt x="698" y="163"/>
                  </a:lnTo>
                  <a:lnTo>
                    <a:pt x="696" y="163"/>
                  </a:lnTo>
                  <a:lnTo>
                    <a:pt x="696" y="165"/>
                  </a:lnTo>
                  <a:lnTo>
                    <a:pt x="696" y="167"/>
                  </a:lnTo>
                  <a:lnTo>
                    <a:pt x="696" y="169"/>
                  </a:lnTo>
                  <a:lnTo>
                    <a:pt x="694" y="169"/>
                  </a:lnTo>
                  <a:lnTo>
                    <a:pt x="694" y="171"/>
                  </a:lnTo>
                  <a:lnTo>
                    <a:pt x="692" y="171"/>
                  </a:lnTo>
                  <a:lnTo>
                    <a:pt x="692" y="173"/>
                  </a:lnTo>
                  <a:lnTo>
                    <a:pt x="690" y="173"/>
                  </a:lnTo>
                  <a:lnTo>
                    <a:pt x="690" y="175"/>
                  </a:lnTo>
                  <a:lnTo>
                    <a:pt x="688" y="175"/>
                  </a:lnTo>
                  <a:lnTo>
                    <a:pt x="688" y="177"/>
                  </a:lnTo>
                  <a:lnTo>
                    <a:pt x="688" y="179"/>
                  </a:lnTo>
                  <a:lnTo>
                    <a:pt x="688" y="181"/>
                  </a:lnTo>
                  <a:lnTo>
                    <a:pt x="686" y="183"/>
                  </a:lnTo>
                  <a:lnTo>
                    <a:pt x="686" y="185"/>
                  </a:lnTo>
                  <a:lnTo>
                    <a:pt x="684" y="185"/>
                  </a:lnTo>
                  <a:lnTo>
                    <a:pt x="684" y="187"/>
                  </a:lnTo>
                  <a:lnTo>
                    <a:pt x="682" y="189"/>
                  </a:lnTo>
                  <a:lnTo>
                    <a:pt x="680" y="189"/>
                  </a:lnTo>
                  <a:lnTo>
                    <a:pt x="680" y="191"/>
                  </a:lnTo>
                  <a:lnTo>
                    <a:pt x="678" y="191"/>
                  </a:lnTo>
                  <a:lnTo>
                    <a:pt x="676" y="191"/>
                  </a:lnTo>
                  <a:lnTo>
                    <a:pt x="674" y="193"/>
                  </a:lnTo>
                  <a:lnTo>
                    <a:pt x="673" y="193"/>
                  </a:lnTo>
                  <a:lnTo>
                    <a:pt x="673" y="195"/>
                  </a:lnTo>
                  <a:lnTo>
                    <a:pt x="671" y="195"/>
                  </a:lnTo>
                  <a:lnTo>
                    <a:pt x="669" y="197"/>
                  </a:lnTo>
                  <a:lnTo>
                    <a:pt x="665" y="199"/>
                  </a:lnTo>
                  <a:lnTo>
                    <a:pt x="665" y="201"/>
                  </a:lnTo>
                  <a:lnTo>
                    <a:pt x="663" y="203"/>
                  </a:lnTo>
                  <a:lnTo>
                    <a:pt x="661" y="203"/>
                  </a:lnTo>
                  <a:lnTo>
                    <a:pt x="659" y="203"/>
                  </a:lnTo>
                  <a:lnTo>
                    <a:pt x="657" y="203"/>
                  </a:lnTo>
                  <a:lnTo>
                    <a:pt x="657" y="205"/>
                  </a:lnTo>
                  <a:lnTo>
                    <a:pt x="655" y="205"/>
                  </a:lnTo>
                  <a:lnTo>
                    <a:pt x="655" y="207"/>
                  </a:lnTo>
                  <a:lnTo>
                    <a:pt x="655" y="209"/>
                  </a:lnTo>
                  <a:lnTo>
                    <a:pt x="653" y="209"/>
                  </a:lnTo>
                  <a:lnTo>
                    <a:pt x="653" y="211"/>
                  </a:lnTo>
                  <a:lnTo>
                    <a:pt x="651" y="211"/>
                  </a:lnTo>
                  <a:lnTo>
                    <a:pt x="649" y="213"/>
                  </a:lnTo>
                  <a:lnTo>
                    <a:pt x="647" y="213"/>
                  </a:lnTo>
                  <a:lnTo>
                    <a:pt x="645" y="213"/>
                  </a:lnTo>
                  <a:lnTo>
                    <a:pt x="645" y="215"/>
                  </a:lnTo>
                  <a:lnTo>
                    <a:pt x="643" y="216"/>
                  </a:lnTo>
                  <a:lnTo>
                    <a:pt x="643" y="218"/>
                  </a:lnTo>
                  <a:lnTo>
                    <a:pt x="643" y="220"/>
                  </a:lnTo>
                  <a:lnTo>
                    <a:pt x="641" y="220"/>
                  </a:lnTo>
                  <a:lnTo>
                    <a:pt x="641" y="222"/>
                  </a:lnTo>
                  <a:lnTo>
                    <a:pt x="639" y="222"/>
                  </a:lnTo>
                  <a:lnTo>
                    <a:pt x="637" y="222"/>
                  </a:lnTo>
                  <a:lnTo>
                    <a:pt x="635" y="222"/>
                  </a:lnTo>
                  <a:lnTo>
                    <a:pt x="633" y="224"/>
                  </a:lnTo>
                  <a:lnTo>
                    <a:pt x="633" y="226"/>
                  </a:lnTo>
                  <a:lnTo>
                    <a:pt x="631" y="228"/>
                  </a:lnTo>
                  <a:lnTo>
                    <a:pt x="631" y="230"/>
                  </a:lnTo>
                  <a:lnTo>
                    <a:pt x="631" y="232"/>
                  </a:lnTo>
                  <a:lnTo>
                    <a:pt x="629" y="232"/>
                  </a:lnTo>
                  <a:lnTo>
                    <a:pt x="629" y="234"/>
                  </a:lnTo>
                  <a:lnTo>
                    <a:pt x="627" y="234"/>
                  </a:lnTo>
                  <a:lnTo>
                    <a:pt x="625" y="234"/>
                  </a:lnTo>
                  <a:lnTo>
                    <a:pt x="621" y="236"/>
                  </a:lnTo>
                  <a:lnTo>
                    <a:pt x="621" y="238"/>
                  </a:lnTo>
                  <a:lnTo>
                    <a:pt x="619" y="238"/>
                  </a:lnTo>
                  <a:lnTo>
                    <a:pt x="619" y="240"/>
                  </a:lnTo>
                  <a:lnTo>
                    <a:pt x="617" y="240"/>
                  </a:lnTo>
                  <a:lnTo>
                    <a:pt x="617" y="242"/>
                  </a:lnTo>
                  <a:lnTo>
                    <a:pt x="617" y="244"/>
                  </a:lnTo>
                  <a:lnTo>
                    <a:pt x="617" y="246"/>
                  </a:lnTo>
                  <a:lnTo>
                    <a:pt x="617" y="248"/>
                  </a:lnTo>
                  <a:lnTo>
                    <a:pt x="615" y="248"/>
                  </a:lnTo>
                  <a:lnTo>
                    <a:pt x="615" y="250"/>
                  </a:lnTo>
                  <a:lnTo>
                    <a:pt x="613" y="250"/>
                  </a:lnTo>
                  <a:lnTo>
                    <a:pt x="613" y="252"/>
                  </a:lnTo>
                  <a:lnTo>
                    <a:pt x="611" y="252"/>
                  </a:lnTo>
                  <a:lnTo>
                    <a:pt x="609" y="252"/>
                  </a:lnTo>
                  <a:lnTo>
                    <a:pt x="607" y="252"/>
                  </a:lnTo>
                  <a:lnTo>
                    <a:pt x="607" y="254"/>
                  </a:lnTo>
                  <a:lnTo>
                    <a:pt x="605" y="254"/>
                  </a:lnTo>
                  <a:lnTo>
                    <a:pt x="605" y="256"/>
                  </a:lnTo>
                  <a:lnTo>
                    <a:pt x="604" y="256"/>
                  </a:lnTo>
                  <a:lnTo>
                    <a:pt x="604" y="258"/>
                  </a:lnTo>
                  <a:lnTo>
                    <a:pt x="604" y="260"/>
                  </a:lnTo>
                  <a:lnTo>
                    <a:pt x="602" y="260"/>
                  </a:lnTo>
                  <a:lnTo>
                    <a:pt x="602" y="262"/>
                  </a:lnTo>
                  <a:lnTo>
                    <a:pt x="602" y="264"/>
                  </a:lnTo>
                  <a:lnTo>
                    <a:pt x="600" y="264"/>
                  </a:lnTo>
                  <a:lnTo>
                    <a:pt x="600" y="266"/>
                  </a:lnTo>
                  <a:lnTo>
                    <a:pt x="598" y="266"/>
                  </a:lnTo>
                  <a:lnTo>
                    <a:pt x="596" y="266"/>
                  </a:lnTo>
                  <a:lnTo>
                    <a:pt x="594" y="264"/>
                  </a:lnTo>
                  <a:lnTo>
                    <a:pt x="594" y="262"/>
                  </a:lnTo>
                  <a:lnTo>
                    <a:pt x="592" y="262"/>
                  </a:lnTo>
                  <a:lnTo>
                    <a:pt x="590" y="262"/>
                  </a:lnTo>
                  <a:lnTo>
                    <a:pt x="588" y="262"/>
                  </a:lnTo>
                  <a:lnTo>
                    <a:pt x="586" y="262"/>
                  </a:lnTo>
                  <a:lnTo>
                    <a:pt x="584" y="262"/>
                  </a:lnTo>
                  <a:lnTo>
                    <a:pt x="584" y="264"/>
                  </a:lnTo>
                  <a:lnTo>
                    <a:pt x="584" y="266"/>
                  </a:lnTo>
                  <a:lnTo>
                    <a:pt x="584" y="268"/>
                  </a:lnTo>
                  <a:lnTo>
                    <a:pt x="582" y="268"/>
                  </a:lnTo>
                  <a:lnTo>
                    <a:pt x="582" y="270"/>
                  </a:lnTo>
                  <a:lnTo>
                    <a:pt x="580" y="270"/>
                  </a:lnTo>
                  <a:lnTo>
                    <a:pt x="580" y="272"/>
                  </a:lnTo>
                  <a:lnTo>
                    <a:pt x="578" y="272"/>
                  </a:lnTo>
                  <a:lnTo>
                    <a:pt x="578" y="274"/>
                  </a:lnTo>
                  <a:lnTo>
                    <a:pt x="576" y="274"/>
                  </a:lnTo>
                  <a:lnTo>
                    <a:pt x="574" y="274"/>
                  </a:lnTo>
                  <a:lnTo>
                    <a:pt x="572" y="274"/>
                  </a:lnTo>
                  <a:lnTo>
                    <a:pt x="572" y="272"/>
                  </a:lnTo>
                  <a:lnTo>
                    <a:pt x="570" y="272"/>
                  </a:lnTo>
                  <a:lnTo>
                    <a:pt x="570" y="274"/>
                  </a:lnTo>
                  <a:lnTo>
                    <a:pt x="568" y="276"/>
                  </a:lnTo>
                  <a:lnTo>
                    <a:pt x="568" y="278"/>
                  </a:lnTo>
                  <a:lnTo>
                    <a:pt x="568" y="280"/>
                  </a:lnTo>
                  <a:lnTo>
                    <a:pt x="568" y="282"/>
                  </a:lnTo>
                  <a:lnTo>
                    <a:pt x="570" y="283"/>
                  </a:lnTo>
                  <a:lnTo>
                    <a:pt x="570" y="285"/>
                  </a:lnTo>
                  <a:lnTo>
                    <a:pt x="572" y="285"/>
                  </a:lnTo>
                  <a:lnTo>
                    <a:pt x="572" y="287"/>
                  </a:lnTo>
                  <a:lnTo>
                    <a:pt x="572" y="289"/>
                  </a:lnTo>
                  <a:lnTo>
                    <a:pt x="574" y="291"/>
                  </a:lnTo>
                  <a:lnTo>
                    <a:pt x="574" y="293"/>
                  </a:lnTo>
                  <a:lnTo>
                    <a:pt x="574" y="295"/>
                  </a:lnTo>
                  <a:lnTo>
                    <a:pt x="572" y="295"/>
                  </a:lnTo>
                  <a:lnTo>
                    <a:pt x="572" y="297"/>
                  </a:lnTo>
                  <a:lnTo>
                    <a:pt x="570" y="297"/>
                  </a:lnTo>
                  <a:lnTo>
                    <a:pt x="566" y="297"/>
                  </a:lnTo>
                  <a:lnTo>
                    <a:pt x="564" y="299"/>
                  </a:lnTo>
                  <a:lnTo>
                    <a:pt x="562" y="299"/>
                  </a:lnTo>
                  <a:lnTo>
                    <a:pt x="560" y="301"/>
                  </a:lnTo>
                  <a:lnTo>
                    <a:pt x="560" y="303"/>
                  </a:lnTo>
                  <a:lnTo>
                    <a:pt x="560" y="305"/>
                  </a:lnTo>
                  <a:lnTo>
                    <a:pt x="562" y="307"/>
                  </a:lnTo>
                  <a:lnTo>
                    <a:pt x="562" y="309"/>
                  </a:lnTo>
                  <a:lnTo>
                    <a:pt x="564" y="309"/>
                  </a:lnTo>
                  <a:lnTo>
                    <a:pt x="564" y="311"/>
                  </a:lnTo>
                  <a:lnTo>
                    <a:pt x="564" y="313"/>
                  </a:lnTo>
                  <a:lnTo>
                    <a:pt x="562" y="313"/>
                  </a:lnTo>
                  <a:lnTo>
                    <a:pt x="562" y="315"/>
                  </a:lnTo>
                  <a:lnTo>
                    <a:pt x="562" y="317"/>
                  </a:lnTo>
                  <a:lnTo>
                    <a:pt x="560" y="317"/>
                  </a:lnTo>
                  <a:lnTo>
                    <a:pt x="560" y="319"/>
                  </a:lnTo>
                  <a:lnTo>
                    <a:pt x="560" y="321"/>
                  </a:lnTo>
                  <a:lnTo>
                    <a:pt x="560" y="323"/>
                  </a:lnTo>
                  <a:lnTo>
                    <a:pt x="560" y="325"/>
                  </a:lnTo>
                  <a:lnTo>
                    <a:pt x="558" y="327"/>
                  </a:lnTo>
                  <a:lnTo>
                    <a:pt x="558" y="329"/>
                  </a:lnTo>
                  <a:lnTo>
                    <a:pt x="558" y="331"/>
                  </a:lnTo>
                  <a:lnTo>
                    <a:pt x="556" y="331"/>
                  </a:lnTo>
                  <a:lnTo>
                    <a:pt x="554" y="331"/>
                  </a:lnTo>
                  <a:lnTo>
                    <a:pt x="554" y="333"/>
                  </a:lnTo>
                  <a:lnTo>
                    <a:pt x="552" y="333"/>
                  </a:lnTo>
                  <a:lnTo>
                    <a:pt x="552" y="335"/>
                  </a:lnTo>
                  <a:lnTo>
                    <a:pt x="552" y="337"/>
                  </a:lnTo>
                  <a:lnTo>
                    <a:pt x="552" y="339"/>
                  </a:lnTo>
                  <a:lnTo>
                    <a:pt x="550" y="339"/>
                  </a:lnTo>
                  <a:lnTo>
                    <a:pt x="550" y="341"/>
                  </a:lnTo>
                  <a:lnTo>
                    <a:pt x="550" y="343"/>
                  </a:lnTo>
                  <a:lnTo>
                    <a:pt x="550" y="345"/>
                  </a:lnTo>
                  <a:lnTo>
                    <a:pt x="548" y="345"/>
                  </a:lnTo>
                  <a:lnTo>
                    <a:pt x="548" y="347"/>
                  </a:lnTo>
                  <a:lnTo>
                    <a:pt x="548" y="349"/>
                  </a:lnTo>
                  <a:lnTo>
                    <a:pt x="548" y="350"/>
                  </a:lnTo>
                  <a:lnTo>
                    <a:pt x="548" y="352"/>
                  </a:lnTo>
                  <a:lnTo>
                    <a:pt x="548" y="354"/>
                  </a:lnTo>
                  <a:lnTo>
                    <a:pt x="548" y="356"/>
                  </a:lnTo>
                  <a:lnTo>
                    <a:pt x="548" y="358"/>
                  </a:lnTo>
                  <a:lnTo>
                    <a:pt x="548" y="360"/>
                  </a:lnTo>
                  <a:lnTo>
                    <a:pt x="548" y="362"/>
                  </a:lnTo>
                  <a:lnTo>
                    <a:pt x="546" y="362"/>
                  </a:lnTo>
                  <a:lnTo>
                    <a:pt x="546" y="360"/>
                  </a:lnTo>
                  <a:lnTo>
                    <a:pt x="546" y="358"/>
                  </a:lnTo>
                  <a:lnTo>
                    <a:pt x="544" y="358"/>
                  </a:lnTo>
                  <a:lnTo>
                    <a:pt x="542" y="358"/>
                  </a:lnTo>
                  <a:lnTo>
                    <a:pt x="542" y="360"/>
                  </a:lnTo>
                  <a:lnTo>
                    <a:pt x="540" y="362"/>
                  </a:lnTo>
                  <a:lnTo>
                    <a:pt x="538" y="364"/>
                  </a:lnTo>
                  <a:lnTo>
                    <a:pt x="538" y="366"/>
                  </a:lnTo>
                  <a:lnTo>
                    <a:pt x="540" y="366"/>
                  </a:lnTo>
                  <a:lnTo>
                    <a:pt x="540" y="368"/>
                  </a:lnTo>
                  <a:lnTo>
                    <a:pt x="542" y="370"/>
                  </a:lnTo>
                  <a:lnTo>
                    <a:pt x="542" y="372"/>
                  </a:lnTo>
                  <a:lnTo>
                    <a:pt x="542" y="374"/>
                  </a:lnTo>
                  <a:lnTo>
                    <a:pt x="544" y="378"/>
                  </a:lnTo>
                  <a:lnTo>
                    <a:pt x="544" y="380"/>
                  </a:lnTo>
                  <a:lnTo>
                    <a:pt x="542" y="380"/>
                  </a:lnTo>
                  <a:lnTo>
                    <a:pt x="542" y="382"/>
                  </a:lnTo>
                  <a:lnTo>
                    <a:pt x="540" y="384"/>
                  </a:lnTo>
                  <a:lnTo>
                    <a:pt x="540" y="386"/>
                  </a:lnTo>
                  <a:lnTo>
                    <a:pt x="540" y="388"/>
                  </a:lnTo>
                  <a:lnTo>
                    <a:pt x="538" y="388"/>
                  </a:lnTo>
                  <a:lnTo>
                    <a:pt x="538" y="390"/>
                  </a:lnTo>
                  <a:lnTo>
                    <a:pt x="536" y="390"/>
                  </a:lnTo>
                  <a:lnTo>
                    <a:pt x="536" y="392"/>
                  </a:lnTo>
                  <a:lnTo>
                    <a:pt x="535" y="392"/>
                  </a:lnTo>
                  <a:lnTo>
                    <a:pt x="535" y="394"/>
                  </a:lnTo>
                  <a:lnTo>
                    <a:pt x="535" y="396"/>
                  </a:lnTo>
                  <a:lnTo>
                    <a:pt x="536" y="398"/>
                  </a:lnTo>
                  <a:lnTo>
                    <a:pt x="538" y="398"/>
                  </a:lnTo>
                  <a:lnTo>
                    <a:pt x="538" y="400"/>
                  </a:lnTo>
                  <a:lnTo>
                    <a:pt x="538" y="402"/>
                  </a:lnTo>
                  <a:lnTo>
                    <a:pt x="540" y="402"/>
                  </a:lnTo>
                  <a:lnTo>
                    <a:pt x="540" y="404"/>
                  </a:lnTo>
                  <a:lnTo>
                    <a:pt x="540" y="406"/>
                  </a:lnTo>
                  <a:lnTo>
                    <a:pt x="540" y="408"/>
                  </a:lnTo>
                  <a:lnTo>
                    <a:pt x="540" y="410"/>
                  </a:lnTo>
                  <a:lnTo>
                    <a:pt x="542" y="410"/>
                  </a:lnTo>
                  <a:lnTo>
                    <a:pt x="542" y="412"/>
                  </a:lnTo>
                  <a:lnTo>
                    <a:pt x="544" y="412"/>
                  </a:lnTo>
                  <a:lnTo>
                    <a:pt x="544" y="414"/>
                  </a:lnTo>
                  <a:lnTo>
                    <a:pt x="544" y="416"/>
                  </a:lnTo>
                  <a:lnTo>
                    <a:pt x="542" y="416"/>
                  </a:lnTo>
                  <a:lnTo>
                    <a:pt x="540" y="416"/>
                  </a:lnTo>
                  <a:lnTo>
                    <a:pt x="538" y="416"/>
                  </a:lnTo>
                  <a:lnTo>
                    <a:pt x="536" y="416"/>
                  </a:lnTo>
                  <a:lnTo>
                    <a:pt x="533" y="416"/>
                  </a:lnTo>
                  <a:lnTo>
                    <a:pt x="531" y="416"/>
                  </a:lnTo>
                  <a:lnTo>
                    <a:pt x="531" y="417"/>
                  </a:lnTo>
                  <a:lnTo>
                    <a:pt x="531" y="419"/>
                  </a:lnTo>
                  <a:lnTo>
                    <a:pt x="531" y="421"/>
                  </a:lnTo>
                  <a:lnTo>
                    <a:pt x="533" y="421"/>
                  </a:lnTo>
                  <a:lnTo>
                    <a:pt x="535" y="421"/>
                  </a:lnTo>
                  <a:lnTo>
                    <a:pt x="535" y="423"/>
                  </a:lnTo>
                  <a:lnTo>
                    <a:pt x="533" y="425"/>
                  </a:lnTo>
                  <a:lnTo>
                    <a:pt x="533" y="427"/>
                  </a:lnTo>
                  <a:lnTo>
                    <a:pt x="531" y="429"/>
                  </a:lnTo>
                  <a:lnTo>
                    <a:pt x="533" y="431"/>
                  </a:lnTo>
                  <a:lnTo>
                    <a:pt x="533" y="433"/>
                  </a:lnTo>
                  <a:lnTo>
                    <a:pt x="533" y="435"/>
                  </a:lnTo>
                  <a:lnTo>
                    <a:pt x="533" y="437"/>
                  </a:lnTo>
                  <a:lnTo>
                    <a:pt x="533" y="439"/>
                  </a:lnTo>
                  <a:lnTo>
                    <a:pt x="533" y="441"/>
                  </a:lnTo>
                  <a:lnTo>
                    <a:pt x="531" y="441"/>
                  </a:lnTo>
                  <a:lnTo>
                    <a:pt x="529" y="441"/>
                  </a:lnTo>
                  <a:lnTo>
                    <a:pt x="527" y="441"/>
                  </a:lnTo>
                  <a:lnTo>
                    <a:pt x="527" y="439"/>
                  </a:lnTo>
                  <a:lnTo>
                    <a:pt x="525" y="437"/>
                  </a:lnTo>
                  <a:lnTo>
                    <a:pt x="523" y="437"/>
                  </a:lnTo>
                  <a:lnTo>
                    <a:pt x="521" y="435"/>
                  </a:lnTo>
                  <a:lnTo>
                    <a:pt x="519" y="435"/>
                  </a:lnTo>
                  <a:lnTo>
                    <a:pt x="517" y="435"/>
                  </a:lnTo>
                  <a:lnTo>
                    <a:pt x="517" y="437"/>
                  </a:lnTo>
                  <a:lnTo>
                    <a:pt x="517" y="439"/>
                  </a:lnTo>
                  <a:lnTo>
                    <a:pt x="517" y="441"/>
                  </a:lnTo>
                  <a:lnTo>
                    <a:pt x="519" y="441"/>
                  </a:lnTo>
                  <a:lnTo>
                    <a:pt x="519" y="443"/>
                  </a:lnTo>
                  <a:lnTo>
                    <a:pt x="521" y="445"/>
                  </a:lnTo>
                  <a:lnTo>
                    <a:pt x="521" y="447"/>
                  </a:lnTo>
                  <a:lnTo>
                    <a:pt x="521" y="449"/>
                  </a:lnTo>
                  <a:lnTo>
                    <a:pt x="519" y="451"/>
                  </a:lnTo>
                  <a:lnTo>
                    <a:pt x="519" y="453"/>
                  </a:lnTo>
                  <a:lnTo>
                    <a:pt x="517" y="455"/>
                  </a:lnTo>
                  <a:lnTo>
                    <a:pt x="515" y="455"/>
                  </a:lnTo>
                  <a:lnTo>
                    <a:pt x="513" y="455"/>
                  </a:lnTo>
                  <a:lnTo>
                    <a:pt x="513" y="457"/>
                  </a:lnTo>
                  <a:lnTo>
                    <a:pt x="513" y="459"/>
                  </a:lnTo>
                  <a:lnTo>
                    <a:pt x="511" y="461"/>
                  </a:lnTo>
                  <a:lnTo>
                    <a:pt x="511" y="463"/>
                  </a:lnTo>
                  <a:lnTo>
                    <a:pt x="511" y="465"/>
                  </a:lnTo>
                  <a:lnTo>
                    <a:pt x="513" y="465"/>
                  </a:lnTo>
                  <a:lnTo>
                    <a:pt x="513" y="469"/>
                  </a:lnTo>
                  <a:lnTo>
                    <a:pt x="513" y="471"/>
                  </a:lnTo>
                  <a:lnTo>
                    <a:pt x="513" y="473"/>
                  </a:lnTo>
                  <a:lnTo>
                    <a:pt x="513" y="475"/>
                  </a:lnTo>
                  <a:lnTo>
                    <a:pt x="511" y="475"/>
                  </a:lnTo>
                  <a:lnTo>
                    <a:pt x="511" y="473"/>
                  </a:lnTo>
                  <a:lnTo>
                    <a:pt x="509" y="473"/>
                  </a:lnTo>
                  <a:lnTo>
                    <a:pt x="507" y="473"/>
                  </a:lnTo>
                  <a:lnTo>
                    <a:pt x="505" y="473"/>
                  </a:lnTo>
                  <a:lnTo>
                    <a:pt x="503" y="473"/>
                  </a:lnTo>
                  <a:lnTo>
                    <a:pt x="501" y="473"/>
                  </a:lnTo>
                  <a:lnTo>
                    <a:pt x="499" y="475"/>
                  </a:lnTo>
                  <a:lnTo>
                    <a:pt x="499" y="477"/>
                  </a:lnTo>
                  <a:lnTo>
                    <a:pt x="499" y="479"/>
                  </a:lnTo>
                  <a:lnTo>
                    <a:pt x="501" y="479"/>
                  </a:lnTo>
                  <a:lnTo>
                    <a:pt x="501" y="481"/>
                  </a:lnTo>
                  <a:lnTo>
                    <a:pt x="501" y="483"/>
                  </a:lnTo>
                  <a:lnTo>
                    <a:pt x="503" y="483"/>
                  </a:lnTo>
                  <a:lnTo>
                    <a:pt x="501" y="485"/>
                  </a:lnTo>
                  <a:lnTo>
                    <a:pt x="499" y="486"/>
                  </a:lnTo>
                  <a:lnTo>
                    <a:pt x="497" y="488"/>
                  </a:lnTo>
                  <a:lnTo>
                    <a:pt x="495" y="490"/>
                  </a:lnTo>
                  <a:lnTo>
                    <a:pt x="495" y="492"/>
                  </a:lnTo>
                  <a:lnTo>
                    <a:pt x="495" y="494"/>
                  </a:lnTo>
                  <a:lnTo>
                    <a:pt x="495" y="496"/>
                  </a:lnTo>
                  <a:lnTo>
                    <a:pt x="495" y="498"/>
                  </a:lnTo>
                  <a:lnTo>
                    <a:pt x="493" y="500"/>
                  </a:lnTo>
                  <a:lnTo>
                    <a:pt x="493" y="502"/>
                  </a:lnTo>
                  <a:lnTo>
                    <a:pt x="491" y="504"/>
                  </a:lnTo>
                  <a:lnTo>
                    <a:pt x="489" y="504"/>
                  </a:lnTo>
                  <a:lnTo>
                    <a:pt x="487" y="502"/>
                  </a:lnTo>
                  <a:lnTo>
                    <a:pt x="485" y="502"/>
                  </a:lnTo>
                  <a:lnTo>
                    <a:pt x="485" y="500"/>
                  </a:lnTo>
                  <a:lnTo>
                    <a:pt x="483" y="500"/>
                  </a:lnTo>
                  <a:lnTo>
                    <a:pt x="481" y="500"/>
                  </a:lnTo>
                  <a:lnTo>
                    <a:pt x="477" y="500"/>
                  </a:lnTo>
                  <a:lnTo>
                    <a:pt x="475" y="502"/>
                  </a:lnTo>
                  <a:lnTo>
                    <a:pt x="473" y="502"/>
                  </a:lnTo>
                  <a:lnTo>
                    <a:pt x="473" y="504"/>
                  </a:lnTo>
                  <a:lnTo>
                    <a:pt x="475" y="506"/>
                  </a:lnTo>
                  <a:lnTo>
                    <a:pt x="475" y="508"/>
                  </a:lnTo>
                  <a:lnTo>
                    <a:pt x="477" y="512"/>
                  </a:lnTo>
                  <a:lnTo>
                    <a:pt x="477" y="514"/>
                  </a:lnTo>
                  <a:lnTo>
                    <a:pt x="479" y="516"/>
                  </a:lnTo>
                  <a:lnTo>
                    <a:pt x="481" y="516"/>
                  </a:lnTo>
                  <a:lnTo>
                    <a:pt x="481" y="518"/>
                  </a:lnTo>
                  <a:lnTo>
                    <a:pt x="483" y="518"/>
                  </a:lnTo>
                  <a:lnTo>
                    <a:pt x="483" y="520"/>
                  </a:lnTo>
                  <a:lnTo>
                    <a:pt x="481" y="520"/>
                  </a:lnTo>
                  <a:lnTo>
                    <a:pt x="481" y="522"/>
                  </a:lnTo>
                  <a:lnTo>
                    <a:pt x="481" y="524"/>
                  </a:lnTo>
                  <a:lnTo>
                    <a:pt x="481" y="526"/>
                  </a:lnTo>
                  <a:lnTo>
                    <a:pt x="479" y="528"/>
                  </a:lnTo>
                  <a:lnTo>
                    <a:pt x="477" y="530"/>
                  </a:lnTo>
                  <a:lnTo>
                    <a:pt x="477" y="532"/>
                  </a:lnTo>
                  <a:lnTo>
                    <a:pt x="477" y="534"/>
                  </a:lnTo>
                  <a:lnTo>
                    <a:pt x="477" y="536"/>
                  </a:lnTo>
                  <a:lnTo>
                    <a:pt x="475" y="538"/>
                  </a:lnTo>
                  <a:lnTo>
                    <a:pt x="477" y="540"/>
                  </a:lnTo>
                  <a:lnTo>
                    <a:pt x="477" y="542"/>
                  </a:lnTo>
                  <a:lnTo>
                    <a:pt x="477" y="544"/>
                  </a:lnTo>
                  <a:lnTo>
                    <a:pt x="475" y="544"/>
                  </a:lnTo>
                  <a:lnTo>
                    <a:pt x="473" y="544"/>
                  </a:lnTo>
                  <a:lnTo>
                    <a:pt x="471" y="546"/>
                  </a:lnTo>
                  <a:lnTo>
                    <a:pt x="469" y="546"/>
                  </a:lnTo>
                  <a:lnTo>
                    <a:pt x="467" y="548"/>
                  </a:lnTo>
                  <a:lnTo>
                    <a:pt x="466" y="550"/>
                  </a:lnTo>
                  <a:lnTo>
                    <a:pt x="464" y="552"/>
                  </a:lnTo>
                  <a:lnTo>
                    <a:pt x="462" y="552"/>
                  </a:lnTo>
                  <a:lnTo>
                    <a:pt x="462" y="553"/>
                  </a:lnTo>
                  <a:lnTo>
                    <a:pt x="460" y="555"/>
                  </a:lnTo>
                  <a:lnTo>
                    <a:pt x="460" y="557"/>
                  </a:lnTo>
                  <a:lnTo>
                    <a:pt x="462" y="557"/>
                  </a:lnTo>
                  <a:lnTo>
                    <a:pt x="462" y="559"/>
                  </a:lnTo>
                  <a:lnTo>
                    <a:pt x="464" y="561"/>
                  </a:lnTo>
                  <a:lnTo>
                    <a:pt x="466" y="559"/>
                  </a:lnTo>
                  <a:lnTo>
                    <a:pt x="467" y="559"/>
                  </a:lnTo>
                  <a:lnTo>
                    <a:pt x="469" y="559"/>
                  </a:lnTo>
                  <a:lnTo>
                    <a:pt x="469" y="561"/>
                  </a:lnTo>
                  <a:lnTo>
                    <a:pt x="471" y="561"/>
                  </a:lnTo>
                  <a:lnTo>
                    <a:pt x="469" y="565"/>
                  </a:lnTo>
                  <a:lnTo>
                    <a:pt x="469" y="567"/>
                  </a:lnTo>
                  <a:lnTo>
                    <a:pt x="471" y="569"/>
                  </a:lnTo>
                  <a:lnTo>
                    <a:pt x="471" y="571"/>
                  </a:lnTo>
                  <a:lnTo>
                    <a:pt x="471" y="573"/>
                  </a:lnTo>
                  <a:lnTo>
                    <a:pt x="471" y="575"/>
                  </a:lnTo>
                  <a:lnTo>
                    <a:pt x="469" y="575"/>
                  </a:lnTo>
                  <a:lnTo>
                    <a:pt x="467" y="573"/>
                  </a:lnTo>
                  <a:lnTo>
                    <a:pt x="467" y="571"/>
                  </a:lnTo>
                  <a:lnTo>
                    <a:pt x="466" y="569"/>
                  </a:lnTo>
                  <a:lnTo>
                    <a:pt x="464" y="569"/>
                  </a:lnTo>
                  <a:lnTo>
                    <a:pt x="462" y="569"/>
                  </a:lnTo>
                  <a:lnTo>
                    <a:pt x="460" y="571"/>
                  </a:lnTo>
                  <a:lnTo>
                    <a:pt x="458" y="571"/>
                  </a:lnTo>
                  <a:lnTo>
                    <a:pt x="456" y="571"/>
                  </a:lnTo>
                  <a:lnTo>
                    <a:pt x="454" y="571"/>
                  </a:lnTo>
                  <a:lnTo>
                    <a:pt x="454" y="573"/>
                  </a:lnTo>
                  <a:lnTo>
                    <a:pt x="452" y="573"/>
                  </a:lnTo>
                  <a:lnTo>
                    <a:pt x="452" y="575"/>
                  </a:lnTo>
                  <a:lnTo>
                    <a:pt x="452" y="577"/>
                  </a:lnTo>
                  <a:lnTo>
                    <a:pt x="452" y="579"/>
                  </a:lnTo>
                  <a:lnTo>
                    <a:pt x="452" y="581"/>
                  </a:lnTo>
                  <a:lnTo>
                    <a:pt x="454" y="583"/>
                  </a:lnTo>
                  <a:lnTo>
                    <a:pt x="454" y="585"/>
                  </a:lnTo>
                  <a:lnTo>
                    <a:pt x="456" y="589"/>
                  </a:lnTo>
                  <a:lnTo>
                    <a:pt x="456" y="591"/>
                  </a:lnTo>
                  <a:lnTo>
                    <a:pt x="458" y="593"/>
                  </a:lnTo>
                  <a:lnTo>
                    <a:pt x="460" y="593"/>
                  </a:lnTo>
                  <a:lnTo>
                    <a:pt x="462" y="597"/>
                  </a:lnTo>
                  <a:lnTo>
                    <a:pt x="464" y="599"/>
                  </a:lnTo>
                  <a:lnTo>
                    <a:pt x="464" y="601"/>
                  </a:lnTo>
                  <a:lnTo>
                    <a:pt x="464" y="603"/>
                  </a:lnTo>
                  <a:lnTo>
                    <a:pt x="466" y="605"/>
                  </a:lnTo>
                  <a:lnTo>
                    <a:pt x="464" y="607"/>
                  </a:lnTo>
                  <a:lnTo>
                    <a:pt x="464" y="609"/>
                  </a:lnTo>
                  <a:lnTo>
                    <a:pt x="464" y="613"/>
                  </a:lnTo>
                  <a:lnTo>
                    <a:pt x="464" y="615"/>
                  </a:lnTo>
                  <a:lnTo>
                    <a:pt x="464" y="617"/>
                  </a:lnTo>
                  <a:lnTo>
                    <a:pt x="464" y="619"/>
                  </a:lnTo>
                  <a:lnTo>
                    <a:pt x="464" y="620"/>
                  </a:lnTo>
                  <a:lnTo>
                    <a:pt x="462" y="620"/>
                  </a:lnTo>
                  <a:lnTo>
                    <a:pt x="462" y="619"/>
                  </a:lnTo>
                  <a:lnTo>
                    <a:pt x="462" y="617"/>
                  </a:lnTo>
                  <a:lnTo>
                    <a:pt x="460" y="617"/>
                  </a:lnTo>
                  <a:lnTo>
                    <a:pt x="458" y="617"/>
                  </a:lnTo>
                  <a:lnTo>
                    <a:pt x="458" y="619"/>
                  </a:lnTo>
                  <a:lnTo>
                    <a:pt x="456" y="619"/>
                  </a:lnTo>
                  <a:lnTo>
                    <a:pt x="456" y="620"/>
                  </a:lnTo>
                  <a:lnTo>
                    <a:pt x="454" y="620"/>
                  </a:lnTo>
                  <a:lnTo>
                    <a:pt x="454" y="619"/>
                  </a:lnTo>
                  <a:lnTo>
                    <a:pt x="452" y="619"/>
                  </a:lnTo>
                  <a:lnTo>
                    <a:pt x="452" y="617"/>
                  </a:lnTo>
                  <a:lnTo>
                    <a:pt x="450" y="617"/>
                  </a:lnTo>
                  <a:lnTo>
                    <a:pt x="448" y="617"/>
                  </a:lnTo>
                  <a:lnTo>
                    <a:pt x="448" y="619"/>
                  </a:lnTo>
                  <a:lnTo>
                    <a:pt x="450" y="619"/>
                  </a:lnTo>
                  <a:lnTo>
                    <a:pt x="448" y="620"/>
                  </a:lnTo>
                  <a:lnTo>
                    <a:pt x="446" y="620"/>
                  </a:lnTo>
                  <a:lnTo>
                    <a:pt x="446" y="622"/>
                  </a:lnTo>
                  <a:lnTo>
                    <a:pt x="444" y="622"/>
                  </a:lnTo>
                  <a:lnTo>
                    <a:pt x="444" y="624"/>
                  </a:lnTo>
                  <a:lnTo>
                    <a:pt x="442" y="624"/>
                  </a:lnTo>
                  <a:lnTo>
                    <a:pt x="440" y="624"/>
                  </a:lnTo>
                  <a:lnTo>
                    <a:pt x="438" y="624"/>
                  </a:lnTo>
                  <a:lnTo>
                    <a:pt x="436" y="624"/>
                  </a:lnTo>
                  <a:lnTo>
                    <a:pt x="434" y="624"/>
                  </a:lnTo>
                  <a:lnTo>
                    <a:pt x="432" y="624"/>
                  </a:lnTo>
                  <a:lnTo>
                    <a:pt x="432" y="622"/>
                  </a:lnTo>
                  <a:lnTo>
                    <a:pt x="430" y="622"/>
                  </a:lnTo>
                  <a:lnTo>
                    <a:pt x="428" y="622"/>
                  </a:lnTo>
                  <a:lnTo>
                    <a:pt x="428" y="624"/>
                  </a:lnTo>
                  <a:lnTo>
                    <a:pt x="428" y="626"/>
                  </a:lnTo>
                  <a:lnTo>
                    <a:pt x="428" y="628"/>
                  </a:lnTo>
                  <a:lnTo>
                    <a:pt x="426" y="628"/>
                  </a:lnTo>
                  <a:lnTo>
                    <a:pt x="424" y="628"/>
                  </a:lnTo>
                  <a:lnTo>
                    <a:pt x="424" y="626"/>
                  </a:lnTo>
                  <a:lnTo>
                    <a:pt x="424" y="624"/>
                  </a:lnTo>
                  <a:lnTo>
                    <a:pt x="424" y="622"/>
                  </a:lnTo>
                  <a:lnTo>
                    <a:pt x="424" y="620"/>
                  </a:lnTo>
                  <a:lnTo>
                    <a:pt x="422" y="620"/>
                  </a:lnTo>
                  <a:lnTo>
                    <a:pt x="420" y="620"/>
                  </a:lnTo>
                  <a:lnTo>
                    <a:pt x="420" y="622"/>
                  </a:lnTo>
                  <a:lnTo>
                    <a:pt x="420" y="624"/>
                  </a:lnTo>
                  <a:lnTo>
                    <a:pt x="418" y="624"/>
                  </a:lnTo>
                  <a:lnTo>
                    <a:pt x="416" y="624"/>
                  </a:lnTo>
                  <a:lnTo>
                    <a:pt x="414" y="624"/>
                  </a:lnTo>
                  <a:lnTo>
                    <a:pt x="414" y="622"/>
                  </a:lnTo>
                  <a:lnTo>
                    <a:pt x="412" y="622"/>
                  </a:lnTo>
                  <a:lnTo>
                    <a:pt x="412" y="624"/>
                  </a:lnTo>
                  <a:lnTo>
                    <a:pt x="410" y="624"/>
                  </a:lnTo>
                  <a:lnTo>
                    <a:pt x="408" y="624"/>
                  </a:lnTo>
                  <a:lnTo>
                    <a:pt x="406" y="624"/>
                  </a:lnTo>
                  <a:lnTo>
                    <a:pt x="406" y="626"/>
                  </a:lnTo>
                  <a:lnTo>
                    <a:pt x="404" y="626"/>
                  </a:lnTo>
                  <a:lnTo>
                    <a:pt x="402" y="626"/>
                  </a:lnTo>
                  <a:lnTo>
                    <a:pt x="402" y="624"/>
                  </a:lnTo>
                  <a:lnTo>
                    <a:pt x="404" y="624"/>
                  </a:lnTo>
                  <a:lnTo>
                    <a:pt x="404" y="622"/>
                  </a:lnTo>
                  <a:lnTo>
                    <a:pt x="404" y="620"/>
                  </a:lnTo>
                  <a:lnTo>
                    <a:pt x="402" y="620"/>
                  </a:lnTo>
                  <a:lnTo>
                    <a:pt x="402" y="619"/>
                  </a:lnTo>
                  <a:lnTo>
                    <a:pt x="400" y="619"/>
                  </a:lnTo>
                  <a:lnTo>
                    <a:pt x="398" y="619"/>
                  </a:lnTo>
                  <a:lnTo>
                    <a:pt x="397" y="619"/>
                  </a:lnTo>
                  <a:lnTo>
                    <a:pt x="395" y="617"/>
                  </a:lnTo>
                  <a:lnTo>
                    <a:pt x="393" y="617"/>
                  </a:lnTo>
                  <a:lnTo>
                    <a:pt x="391" y="617"/>
                  </a:lnTo>
                  <a:lnTo>
                    <a:pt x="389" y="617"/>
                  </a:lnTo>
                  <a:lnTo>
                    <a:pt x="389" y="619"/>
                  </a:lnTo>
                  <a:lnTo>
                    <a:pt x="389" y="620"/>
                  </a:lnTo>
                  <a:lnTo>
                    <a:pt x="389" y="622"/>
                  </a:lnTo>
                  <a:lnTo>
                    <a:pt x="389" y="624"/>
                  </a:lnTo>
                  <a:lnTo>
                    <a:pt x="387" y="624"/>
                  </a:lnTo>
                  <a:lnTo>
                    <a:pt x="387" y="626"/>
                  </a:lnTo>
                  <a:lnTo>
                    <a:pt x="387" y="628"/>
                  </a:lnTo>
                  <a:lnTo>
                    <a:pt x="387" y="630"/>
                  </a:lnTo>
                  <a:lnTo>
                    <a:pt x="387" y="632"/>
                  </a:lnTo>
                  <a:lnTo>
                    <a:pt x="385" y="632"/>
                  </a:lnTo>
                  <a:lnTo>
                    <a:pt x="385" y="634"/>
                  </a:lnTo>
                  <a:lnTo>
                    <a:pt x="383" y="636"/>
                  </a:lnTo>
                  <a:lnTo>
                    <a:pt x="381" y="636"/>
                  </a:lnTo>
                  <a:lnTo>
                    <a:pt x="381" y="638"/>
                  </a:lnTo>
                  <a:lnTo>
                    <a:pt x="379" y="638"/>
                  </a:lnTo>
                  <a:lnTo>
                    <a:pt x="379" y="640"/>
                  </a:lnTo>
                  <a:lnTo>
                    <a:pt x="377" y="640"/>
                  </a:lnTo>
                  <a:lnTo>
                    <a:pt x="377" y="638"/>
                  </a:lnTo>
                  <a:lnTo>
                    <a:pt x="375" y="638"/>
                  </a:lnTo>
                  <a:lnTo>
                    <a:pt x="375" y="636"/>
                  </a:lnTo>
                  <a:lnTo>
                    <a:pt x="375" y="634"/>
                  </a:lnTo>
                  <a:lnTo>
                    <a:pt x="373" y="634"/>
                  </a:lnTo>
                  <a:lnTo>
                    <a:pt x="373" y="636"/>
                  </a:lnTo>
                  <a:lnTo>
                    <a:pt x="371" y="636"/>
                  </a:lnTo>
                  <a:lnTo>
                    <a:pt x="369" y="636"/>
                  </a:lnTo>
                  <a:lnTo>
                    <a:pt x="369" y="638"/>
                  </a:lnTo>
                  <a:lnTo>
                    <a:pt x="367" y="638"/>
                  </a:lnTo>
                  <a:lnTo>
                    <a:pt x="365" y="640"/>
                  </a:lnTo>
                  <a:lnTo>
                    <a:pt x="365" y="642"/>
                  </a:lnTo>
                  <a:lnTo>
                    <a:pt x="367" y="644"/>
                  </a:lnTo>
                  <a:lnTo>
                    <a:pt x="369" y="644"/>
                  </a:lnTo>
                  <a:lnTo>
                    <a:pt x="369" y="646"/>
                  </a:lnTo>
                  <a:lnTo>
                    <a:pt x="367" y="646"/>
                  </a:lnTo>
                  <a:lnTo>
                    <a:pt x="367" y="648"/>
                  </a:lnTo>
                  <a:lnTo>
                    <a:pt x="365" y="648"/>
                  </a:lnTo>
                  <a:lnTo>
                    <a:pt x="365" y="650"/>
                  </a:lnTo>
                  <a:lnTo>
                    <a:pt x="365" y="652"/>
                  </a:lnTo>
                  <a:lnTo>
                    <a:pt x="367" y="652"/>
                  </a:lnTo>
                  <a:lnTo>
                    <a:pt x="365" y="652"/>
                  </a:lnTo>
                  <a:lnTo>
                    <a:pt x="365" y="654"/>
                  </a:lnTo>
                  <a:lnTo>
                    <a:pt x="365" y="656"/>
                  </a:lnTo>
                  <a:lnTo>
                    <a:pt x="363" y="656"/>
                  </a:lnTo>
                  <a:lnTo>
                    <a:pt x="361" y="656"/>
                  </a:lnTo>
                  <a:lnTo>
                    <a:pt x="361" y="658"/>
                  </a:lnTo>
                  <a:lnTo>
                    <a:pt x="359" y="658"/>
                  </a:lnTo>
                  <a:lnTo>
                    <a:pt x="359" y="656"/>
                  </a:lnTo>
                  <a:lnTo>
                    <a:pt x="357" y="656"/>
                  </a:lnTo>
                  <a:lnTo>
                    <a:pt x="355" y="658"/>
                  </a:lnTo>
                  <a:lnTo>
                    <a:pt x="353" y="658"/>
                  </a:lnTo>
                  <a:lnTo>
                    <a:pt x="353" y="656"/>
                  </a:lnTo>
                  <a:lnTo>
                    <a:pt x="351" y="656"/>
                  </a:lnTo>
                  <a:lnTo>
                    <a:pt x="349" y="656"/>
                  </a:lnTo>
                  <a:lnTo>
                    <a:pt x="349" y="658"/>
                  </a:lnTo>
                  <a:lnTo>
                    <a:pt x="349" y="660"/>
                  </a:lnTo>
                  <a:lnTo>
                    <a:pt x="347" y="660"/>
                  </a:lnTo>
                  <a:lnTo>
                    <a:pt x="345" y="660"/>
                  </a:lnTo>
                  <a:lnTo>
                    <a:pt x="343" y="660"/>
                  </a:lnTo>
                  <a:lnTo>
                    <a:pt x="341" y="660"/>
                  </a:lnTo>
                  <a:lnTo>
                    <a:pt x="341" y="662"/>
                  </a:lnTo>
                  <a:lnTo>
                    <a:pt x="341" y="664"/>
                  </a:lnTo>
                  <a:lnTo>
                    <a:pt x="343" y="664"/>
                  </a:lnTo>
                  <a:lnTo>
                    <a:pt x="343" y="666"/>
                  </a:lnTo>
                  <a:lnTo>
                    <a:pt x="343" y="668"/>
                  </a:lnTo>
                  <a:lnTo>
                    <a:pt x="343" y="670"/>
                  </a:lnTo>
                  <a:lnTo>
                    <a:pt x="341" y="670"/>
                  </a:lnTo>
                  <a:lnTo>
                    <a:pt x="341" y="672"/>
                  </a:lnTo>
                  <a:lnTo>
                    <a:pt x="339" y="672"/>
                  </a:lnTo>
                  <a:lnTo>
                    <a:pt x="337" y="674"/>
                  </a:lnTo>
                  <a:lnTo>
                    <a:pt x="335" y="674"/>
                  </a:lnTo>
                  <a:lnTo>
                    <a:pt x="335" y="672"/>
                  </a:lnTo>
                  <a:lnTo>
                    <a:pt x="333" y="670"/>
                  </a:lnTo>
                  <a:lnTo>
                    <a:pt x="331" y="670"/>
                  </a:lnTo>
                  <a:lnTo>
                    <a:pt x="329" y="670"/>
                  </a:lnTo>
                  <a:lnTo>
                    <a:pt x="328" y="670"/>
                  </a:lnTo>
                  <a:lnTo>
                    <a:pt x="328" y="668"/>
                  </a:lnTo>
                  <a:lnTo>
                    <a:pt x="326" y="668"/>
                  </a:lnTo>
                  <a:lnTo>
                    <a:pt x="324" y="668"/>
                  </a:lnTo>
                  <a:lnTo>
                    <a:pt x="324" y="666"/>
                  </a:lnTo>
                  <a:lnTo>
                    <a:pt x="324" y="664"/>
                  </a:lnTo>
                  <a:lnTo>
                    <a:pt x="322" y="664"/>
                  </a:lnTo>
                  <a:lnTo>
                    <a:pt x="322" y="662"/>
                  </a:lnTo>
                  <a:lnTo>
                    <a:pt x="320" y="662"/>
                  </a:lnTo>
                  <a:lnTo>
                    <a:pt x="320" y="660"/>
                  </a:lnTo>
                  <a:lnTo>
                    <a:pt x="318" y="660"/>
                  </a:lnTo>
                  <a:lnTo>
                    <a:pt x="316" y="660"/>
                  </a:lnTo>
                  <a:lnTo>
                    <a:pt x="314" y="660"/>
                  </a:lnTo>
                  <a:lnTo>
                    <a:pt x="312" y="660"/>
                  </a:lnTo>
                  <a:lnTo>
                    <a:pt x="310" y="660"/>
                  </a:lnTo>
                  <a:lnTo>
                    <a:pt x="310" y="662"/>
                  </a:lnTo>
                  <a:lnTo>
                    <a:pt x="310" y="664"/>
                  </a:lnTo>
                  <a:lnTo>
                    <a:pt x="308" y="664"/>
                  </a:lnTo>
                  <a:lnTo>
                    <a:pt x="308" y="666"/>
                  </a:lnTo>
                  <a:lnTo>
                    <a:pt x="308" y="668"/>
                  </a:lnTo>
                  <a:lnTo>
                    <a:pt x="306" y="668"/>
                  </a:lnTo>
                  <a:lnTo>
                    <a:pt x="304" y="668"/>
                  </a:lnTo>
                  <a:lnTo>
                    <a:pt x="302" y="668"/>
                  </a:lnTo>
                  <a:lnTo>
                    <a:pt x="302" y="666"/>
                  </a:lnTo>
                  <a:lnTo>
                    <a:pt x="302" y="664"/>
                  </a:lnTo>
                  <a:lnTo>
                    <a:pt x="300" y="664"/>
                  </a:lnTo>
                  <a:lnTo>
                    <a:pt x="300" y="662"/>
                  </a:lnTo>
                  <a:lnTo>
                    <a:pt x="298" y="664"/>
                  </a:lnTo>
                  <a:lnTo>
                    <a:pt x="298" y="662"/>
                  </a:lnTo>
                  <a:lnTo>
                    <a:pt x="298" y="660"/>
                  </a:lnTo>
                  <a:lnTo>
                    <a:pt x="300" y="660"/>
                  </a:lnTo>
                  <a:lnTo>
                    <a:pt x="300" y="658"/>
                  </a:lnTo>
                  <a:lnTo>
                    <a:pt x="302" y="658"/>
                  </a:lnTo>
                  <a:lnTo>
                    <a:pt x="302" y="656"/>
                  </a:lnTo>
                  <a:lnTo>
                    <a:pt x="300" y="656"/>
                  </a:lnTo>
                  <a:lnTo>
                    <a:pt x="298" y="656"/>
                  </a:lnTo>
                  <a:lnTo>
                    <a:pt x="296" y="656"/>
                  </a:lnTo>
                  <a:lnTo>
                    <a:pt x="296" y="658"/>
                  </a:lnTo>
                  <a:lnTo>
                    <a:pt x="294" y="658"/>
                  </a:lnTo>
                  <a:lnTo>
                    <a:pt x="294" y="660"/>
                  </a:lnTo>
                  <a:lnTo>
                    <a:pt x="292" y="660"/>
                  </a:lnTo>
                  <a:lnTo>
                    <a:pt x="292" y="658"/>
                  </a:lnTo>
                  <a:lnTo>
                    <a:pt x="290" y="658"/>
                  </a:lnTo>
                  <a:lnTo>
                    <a:pt x="290" y="656"/>
                  </a:lnTo>
                  <a:lnTo>
                    <a:pt x="290" y="654"/>
                  </a:lnTo>
                  <a:lnTo>
                    <a:pt x="290" y="652"/>
                  </a:lnTo>
                  <a:lnTo>
                    <a:pt x="288" y="652"/>
                  </a:lnTo>
                  <a:lnTo>
                    <a:pt x="286" y="652"/>
                  </a:lnTo>
                  <a:lnTo>
                    <a:pt x="284" y="652"/>
                  </a:lnTo>
                  <a:lnTo>
                    <a:pt x="284" y="654"/>
                  </a:lnTo>
                  <a:lnTo>
                    <a:pt x="282" y="654"/>
                  </a:lnTo>
                  <a:lnTo>
                    <a:pt x="282" y="656"/>
                  </a:lnTo>
                  <a:lnTo>
                    <a:pt x="280" y="656"/>
                  </a:lnTo>
                  <a:lnTo>
                    <a:pt x="278" y="656"/>
                  </a:lnTo>
                  <a:lnTo>
                    <a:pt x="276" y="656"/>
                  </a:lnTo>
                  <a:lnTo>
                    <a:pt x="276" y="654"/>
                  </a:lnTo>
                  <a:lnTo>
                    <a:pt x="276" y="652"/>
                  </a:lnTo>
                  <a:lnTo>
                    <a:pt x="274" y="652"/>
                  </a:lnTo>
                  <a:lnTo>
                    <a:pt x="272" y="652"/>
                  </a:lnTo>
                  <a:lnTo>
                    <a:pt x="272" y="650"/>
                  </a:lnTo>
                  <a:lnTo>
                    <a:pt x="272" y="652"/>
                  </a:lnTo>
                  <a:lnTo>
                    <a:pt x="270" y="652"/>
                  </a:lnTo>
                  <a:lnTo>
                    <a:pt x="268" y="652"/>
                  </a:lnTo>
                  <a:lnTo>
                    <a:pt x="268" y="654"/>
                  </a:lnTo>
                  <a:lnTo>
                    <a:pt x="268" y="656"/>
                  </a:lnTo>
                  <a:lnTo>
                    <a:pt x="266" y="656"/>
                  </a:lnTo>
                  <a:lnTo>
                    <a:pt x="264" y="656"/>
                  </a:lnTo>
                  <a:lnTo>
                    <a:pt x="264" y="658"/>
                  </a:lnTo>
                  <a:lnTo>
                    <a:pt x="262" y="658"/>
                  </a:lnTo>
                  <a:lnTo>
                    <a:pt x="260" y="658"/>
                  </a:lnTo>
                  <a:lnTo>
                    <a:pt x="260" y="656"/>
                  </a:lnTo>
                  <a:lnTo>
                    <a:pt x="259" y="656"/>
                  </a:lnTo>
                  <a:lnTo>
                    <a:pt x="257" y="656"/>
                  </a:lnTo>
                  <a:lnTo>
                    <a:pt x="257" y="658"/>
                  </a:lnTo>
                  <a:lnTo>
                    <a:pt x="255" y="658"/>
                  </a:lnTo>
                  <a:lnTo>
                    <a:pt x="253" y="658"/>
                  </a:lnTo>
                  <a:lnTo>
                    <a:pt x="251" y="658"/>
                  </a:lnTo>
                  <a:lnTo>
                    <a:pt x="249" y="658"/>
                  </a:lnTo>
                  <a:lnTo>
                    <a:pt x="247" y="658"/>
                  </a:lnTo>
                  <a:lnTo>
                    <a:pt x="245" y="658"/>
                  </a:lnTo>
                  <a:lnTo>
                    <a:pt x="245" y="660"/>
                  </a:lnTo>
                  <a:lnTo>
                    <a:pt x="243" y="660"/>
                  </a:lnTo>
                  <a:lnTo>
                    <a:pt x="241" y="660"/>
                  </a:lnTo>
                  <a:lnTo>
                    <a:pt x="241" y="662"/>
                  </a:lnTo>
                  <a:lnTo>
                    <a:pt x="239" y="662"/>
                  </a:lnTo>
                  <a:lnTo>
                    <a:pt x="237" y="662"/>
                  </a:lnTo>
                  <a:lnTo>
                    <a:pt x="235" y="662"/>
                  </a:lnTo>
                  <a:lnTo>
                    <a:pt x="233" y="662"/>
                  </a:lnTo>
                  <a:lnTo>
                    <a:pt x="231" y="660"/>
                  </a:lnTo>
                  <a:lnTo>
                    <a:pt x="231" y="658"/>
                  </a:lnTo>
                  <a:lnTo>
                    <a:pt x="229" y="658"/>
                  </a:lnTo>
                  <a:lnTo>
                    <a:pt x="227" y="658"/>
                  </a:lnTo>
                  <a:lnTo>
                    <a:pt x="227" y="660"/>
                  </a:lnTo>
                  <a:lnTo>
                    <a:pt x="225" y="660"/>
                  </a:lnTo>
                  <a:lnTo>
                    <a:pt x="225" y="662"/>
                  </a:lnTo>
                  <a:lnTo>
                    <a:pt x="225" y="664"/>
                  </a:lnTo>
                  <a:lnTo>
                    <a:pt x="223" y="664"/>
                  </a:lnTo>
                  <a:lnTo>
                    <a:pt x="223" y="666"/>
                  </a:lnTo>
                  <a:lnTo>
                    <a:pt x="221" y="666"/>
                  </a:lnTo>
                  <a:lnTo>
                    <a:pt x="221" y="664"/>
                  </a:lnTo>
                  <a:lnTo>
                    <a:pt x="219" y="664"/>
                  </a:lnTo>
                  <a:lnTo>
                    <a:pt x="219" y="666"/>
                  </a:lnTo>
                  <a:lnTo>
                    <a:pt x="219" y="668"/>
                  </a:lnTo>
                  <a:lnTo>
                    <a:pt x="219" y="670"/>
                  </a:lnTo>
                  <a:lnTo>
                    <a:pt x="217" y="670"/>
                  </a:lnTo>
                  <a:lnTo>
                    <a:pt x="215" y="670"/>
                  </a:lnTo>
                  <a:lnTo>
                    <a:pt x="215" y="672"/>
                  </a:lnTo>
                  <a:lnTo>
                    <a:pt x="213" y="672"/>
                  </a:lnTo>
                  <a:lnTo>
                    <a:pt x="213" y="670"/>
                  </a:lnTo>
                  <a:lnTo>
                    <a:pt x="211" y="670"/>
                  </a:lnTo>
                  <a:lnTo>
                    <a:pt x="213" y="670"/>
                  </a:lnTo>
                  <a:lnTo>
                    <a:pt x="213" y="668"/>
                  </a:lnTo>
                  <a:lnTo>
                    <a:pt x="213" y="666"/>
                  </a:lnTo>
                  <a:lnTo>
                    <a:pt x="211" y="666"/>
                  </a:lnTo>
                  <a:lnTo>
                    <a:pt x="209" y="666"/>
                  </a:lnTo>
                  <a:lnTo>
                    <a:pt x="207" y="666"/>
                  </a:lnTo>
                  <a:lnTo>
                    <a:pt x="207" y="664"/>
                  </a:lnTo>
                  <a:lnTo>
                    <a:pt x="205" y="664"/>
                  </a:lnTo>
                  <a:lnTo>
                    <a:pt x="205" y="666"/>
                  </a:lnTo>
                  <a:lnTo>
                    <a:pt x="205" y="668"/>
                  </a:lnTo>
                  <a:lnTo>
                    <a:pt x="205" y="670"/>
                  </a:lnTo>
                  <a:lnTo>
                    <a:pt x="205" y="672"/>
                  </a:lnTo>
                  <a:lnTo>
                    <a:pt x="203" y="672"/>
                  </a:lnTo>
                  <a:lnTo>
                    <a:pt x="203" y="674"/>
                  </a:lnTo>
                  <a:lnTo>
                    <a:pt x="201" y="674"/>
                  </a:lnTo>
                  <a:lnTo>
                    <a:pt x="201" y="676"/>
                  </a:lnTo>
                  <a:lnTo>
                    <a:pt x="199" y="676"/>
                  </a:lnTo>
                  <a:lnTo>
                    <a:pt x="197" y="676"/>
                  </a:lnTo>
                  <a:lnTo>
                    <a:pt x="197" y="674"/>
                  </a:lnTo>
                  <a:lnTo>
                    <a:pt x="195" y="674"/>
                  </a:lnTo>
                  <a:lnTo>
                    <a:pt x="195" y="672"/>
                  </a:lnTo>
                  <a:lnTo>
                    <a:pt x="193" y="672"/>
                  </a:lnTo>
                  <a:lnTo>
                    <a:pt x="191" y="672"/>
                  </a:lnTo>
                  <a:lnTo>
                    <a:pt x="191" y="674"/>
                  </a:lnTo>
                  <a:lnTo>
                    <a:pt x="190" y="674"/>
                  </a:lnTo>
                  <a:lnTo>
                    <a:pt x="190" y="676"/>
                  </a:lnTo>
                  <a:lnTo>
                    <a:pt x="190" y="678"/>
                  </a:lnTo>
                  <a:lnTo>
                    <a:pt x="191" y="678"/>
                  </a:lnTo>
                  <a:lnTo>
                    <a:pt x="193" y="678"/>
                  </a:lnTo>
                  <a:lnTo>
                    <a:pt x="193" y="680"/>
                  </a:lnTo>
                  <a:lnTo>
                    <a:pt x="191" y="680"/>
                  </a:lnTo>
                  <a:lnTo>
                    <a:pt x="190" y="680"/>
                  </a:lnTo>
                  <a:lnTo>
                    <a:pt x="190" y="682"/>
                  </a:lnTo>
                  <a:lnTo>
                    <a:pt x="188" y="682"/>
                  </a:lnTo>
                  <a:lnTo>
                    <a:pt x="188" y="684"/>
                  </a:lnTo>
                  <a:lnTo>
                    <a:pt x="188" y="686"/>
                  </a:lnTo>
                  <a:lnTo>
                    <a:pt x="186" y="686"/>
                  </a:lnTo>
                  <a:lnTo>
                    <a:pt x="184" y="686"/>
                  </a:lnTo>
                  <a:lnTo>
                    <a:pt x="184" y="687"/>
                  </a:lnTo>
                  <a:lnTo>
                    <a:pt x="182" y="687"/>
                  </a:lnTo>
                  <a:lnTo>
                    <a:pt x="182" y="689"/>
                  </a:lnTo>
                  <a:lnTo>
                    <a:pt x="180" y="689"/>
                  </a:lnTo>
                  <a:lnTo>
                    <a:pt x="178" y="689"/>
                  </a:lnTo>
                  <a:lnTo>
                    <a:pt x="178" y="687"/>
                  </a:lnTo>
                  <a:lnTo>
                    <a:pt x="178" y="686"/>
                  </a:lnTo>
                  <a:lnTo>
                    <a:pt x="176" y="686"/>
                  </a:lnTo>
                  <a:lnTo>
                    <a:pt x="174" y="686"/>
                  </a:lnTo>
                  <a:lnTo>
                    <a:pt x="174" y="684"/>
                  </a:lnTo>
                  <a:lnTo>
                    <a:pt x="172" y="684"/>
                  </a:lnTo>
                  <a:lnTo>
                    <a:pt x="172" y="682"/>
                  </a:lnTo>
                  <a:lnTo>
                    <a:pt x="172" y="680"/>
                  </a:lnTo>
                  <a:lnTo>
                    <a:pt x="170" y="680"/>
                  </a:lnTo>
                  <a:lnTo>
                    <a:pt x="168" y="680"/>
                  </a:lnTo>
                  <a:lnTo>
                    <a:pt x="168" y="678"/>
                  </a:lnTo>
                  <a:lnTo>
                    <a:pt x="166" y="678"/>
                  </a:lnTo>
                  <a:lnTo>
                    <a:pt x="166" y="680"/>
                  </a:lnTo>
                  <a:lnTo>
                    <a:pt x="164" y="680"/>
                  </a:lnTo>
                  <a:lnTo>
                    <a:pt x="164" y="682"/>
                  </a:lnTo>
                  <a:lnTo>
                    <a:pt x="166" y="682"/>
                  </a:lnTo>
                  <a:lnTo>
                    <a:pt x="166" y="684"/>
                  </a:lnTo>
                  <a:lnTo>
                    <a:pt x="166" y="686"/>
                  </a:lnTo>
                  <a:lnTo>
                    <a:pt x="168" y="686"/>
                  </a:lnTo>
                  <a:lnTo>
                    <a:pt x="168" y="687"/>
                  </a:lnTo>
                  <a:lnTo>
                    <a:pt x="170" y="687"/>
                  </a:lnTo>
                  <a:lnTo>
                    <a:pt x="170" y="689"/>
                  </a:lnTo>
                  <a:lnTo>
                    <a:pt x="168" y="691"/>
                  </a:lnTo>
                  <a:lnTo>
                    <a:pt x="166" y="691"/>
                  </a:lnTo>
                  <a:lnTo>
                    <a:pt x="164" y="691"/>
                  </a:lnTo>
                  <a:lnTo>
                    <a:pt x="164" y="689"/>
                  </a:lnTo>
                  <a:lnTo>
                    <a:pt x="162" y="689"/>
                  </a:lnTo>
                  <a:lnTo>
                    <a:pt x="160" y="689"/>
                  </a:lnTo>
                  <a:lnTo>
                    <a:pt x="158" y="689"/>
                  </a:lnTo>
                  <a:lnTo>
                    <a:pt x="158" y="691"/>
                  </a:lnTo>
                  <a:lnTo>
                    <a:pt x="156" y="691"/>
                  </a:lnTo>
                  <a:lnTo>
                    <a:pt x="154" y="691"/>
                  </a:lnTo>
                  <a:lnTo>
                    <a:pt x="154" y="693"/>
                  </a:lnTo>
                  <a:lnTo>
                    <a:pt x="152" y="693"/>
                  </a:lnTo>
                  <a:lnTo>
                    <a:pt x="152" y="695"/>
                  </a:lnTo>
                  <a:lnTo>
                    <a:pt x="152" y="697"/>
                  </a:lnTo>
                  <a:lnTo>
                    <a:pt x="152" y="699"/>
                  </a:lnTo>
                  <a:lnTo>
                    <a:pt x="152" y="701"/>
                  </a:lnTo>
                  <a:lnTo>
                    <a:pt x="150" y="701"/>
                  </a:lnTo>
                  <a:lnTo>
                    <a:pt x="148" y="701"/>
                  </a:lnTo>
                  <a:lnTo>
                    <a:pt x="146" y="701"/>
                  </a:lnTo>
                  <a:lnTo>
                    <a:pt x="146" y="703"/>
                  </a:lnTo>
                  <a:lnTo>
                    <a:pt x="144" y="703"/>
                  </a:lnTo>
                  <a:lnTo>
                    <a:pt x="144" y="705"/>
                  </a:lnTo>
                  <a:lnTo>
                    <a:pt x="142" y="705"/>
                  </a:lnTo>
                  <a:lnTo>
                    <a:pt x="140" y="705"/>
                  </a:lnTo>
                  <a:lnTo>
                    <a:pt x="140" y="707"/>
                  </a:lnTo>
                  <a:lnTo>
                    <a:pt x="138" y="707"/>
                  </a:lnTo>
                  <a:lnTo>
                    <a:pt x="136" y="707"/>
                  </a:lnTo>
                  <a:lnTo>
                    <a:pt x="136" y="705"/>
                  </a:lnTo>
                  <a:lnTo>
                    <a:pt x="136" y="703"/>
                  </a:lnTo>
                  <a:lnTo>
                    <a:pt x="134" y="703"/>
                  </a:lnTo>
                  <a:lnTo>
                    <a:pt x="132" y="703"/>
                  </a:lnTo>
                  <a:lnTo>
                    <a:pt x="130" y="703"/>
                  </a:lnTo>
                  <a:lnTo>
                    <a:pt x="130" y="705"/>
                  </a:lnTo>
                  <a:lnTo>
                    <a:pt x="130" y="707"/>
                  </a:lnTo>
                  <a:lnTo>
                    <a:pt x="128" y="707"/>
                  </a:lnTo>
                  <a:lnTo>
                    <a:pt x="128" y="709"/>
                  </a:lnTo>
                  <a:lnTo>
                    <a:pt x="128" y="711"/>
                  </a:lnTo>
                  <a:lnTo>
                    <a:pt x="126" y="711"/>
                  </a:lnTo>
                  <a:lnTo>
                    <a:pt x="124" y="711"/>
                  </a:lnTo>
                  <a:lnTo>
                    <a:pt x="124" y="713"/>
                  </a:lnTo>
                  <a:lnTo>
                    <a:pt x="124" y="715"/>
                  </a:lnTo>
                  <a:lnTo>
                    <a:pt x="122" y="717"/>
                  </a:lnTo>
                  <a:lnTo>
                    <a:pt x="121" y="717"/>
                  </a:lnTo>
                  <a:lnTo>
                    <a:pt x="119" y="717"/>
                  </a:lnTo>
                  <a:lnTo>
                    <a:pt x="119" y="719"/>
                  </a:lnTo>
                  <a:lnTo>
                    <a:pt x="119" y="721"/>
                  </a:lnTo>
                  <a:lnTo>
                    <a:pt x="117" y="721"/>
                  </a:lnTo>
                  <a:lnTo>
                    <a:pt x="115" y="721"/>
                  </a:lnTo>
                  <a:lnTo>
                    <a:pt x="113" y="721"/>
                  </a:lnTo>
                  <a:lnTo>
                    <a:pt x="113" y="723"/>
                  </a:lnTo>
                  <a:lnTo>
                    <a:pt x="113" y="725"/>
                  </a:lnTo>
                  <a:lnTo>
                    <a:pt x="111" y="725"/>
                  </a:lnTo>
                  <a:lnTo>
                    <a:pt x="111" y="727"/>
                  </a:lnTo>
                  <a:lnTo>
                    <a:pt x="109" y="727"/>
                  </a:lnTo>
                  <a:lnTo>
                    <a:pt x="107" y="727"/>
                  </a:lnTo>
                  <a:lnTo>
                    <a:pt x="105" y="727"/>
                  </a:lnTo>
                  <a:lnTo>
                    <a:pt x="105" y="729"/>
                  </a:lnTo>
                  <a:lnTo>
                    <a:pt x="103" y="729"/>
                  </a:lnTo>
                  <a:lnTo>
                    <a:pt x="103" y="731"/>
                  </a:lnTo>
                  <a:lnTo>
                    <a:pt x="101" y="731"/>
                  </a:lnTo>
                  <a:lnTo>
                    <a:pt x="99" y="731"/>
                  </a:lnTo>
                  <a:lnTo>
                    <a:pt x="99" y="729"/>
                  </a:lnTo>
                  <a:lnTo>
                    <a:pt x="97" y="729"/>
                  </a:lnTo>
                  <a:lnTo>
                    <a:pt x="97" y="727"/>
                  </a:lnTo>
                  <a:lnTo>
                    <a:pt x="97" y="725"/>
                  </a:lnTo>
                  <a:lnTo>
                    <a:pt x="99" y="723"/>
                  </a:lnTo>
                  <a:lnTo>
                    <a:pt x="99" y="721"/>
                  </a:lnTo>
                  <a:lnTo>
                    <a:pt x="101" y="721"/>
                  </a:lnTo>
                  <a:lnTo>
                    <a:pt x="101" y="719"/>
                  </a:lnTo>
                  <a:lnTo>
                    <a:pt x="101" y="717"/>
                  </a:lnTo>
                  <a:lnTo>
                    <a:pt x="99" y="717"/>
                  </a:lnTo>
                  <a:lnTo>
                    <a:pt x="97" y="717"/>
                  </a:lnTo>
                  <a:lnTo>
                    <a:pt x="95" y="717"/>
                  </a:lnTo>
                  <a:lnTo>
                    <a:pt x="95" y="719"/>
                  </a:lnTo>
                  <a:lnTo>
                    <a:pt x="93" y="719"/>
                  </a:lnTo>
                  <a:lnTo>
                    <a:pt x="93" y="721"/>
                  </a:lnTo>
                  <a:lnTo>
                    <a:pt x="95" y="721"/>
                  </a:lnTo>
                  <a:lnTo>
                    <a:pt x="95" y="723"/>
                  </a:lnTo>
                  <a:lnTo>
                    <a:pt x="95" y="725"/>
                  </a:lnTo>
                  <a:lnTo>
                    <a:pt x="95" y="727"/>
                  </a:lnTo>
                  <a:lnTo>
                    <a:pt x="95" y="729"/>
                  </a:lnTo>
                  <a:lnTo>
                    <a:pt x="93" y="729"/>
                  </a:lnTo>
                  <a:lnTo>
                    <a:pt x="93" y="731"/>
                  </a:lnTo>
                  <a:lnTo>
                    <a:pt x="91" y="731"/>
                  </a:lnTo>
                  <a:lnTo>
                    <a:pt x="91" y="733"/>
                  </a:lnTo>
                  <a:lnTo>
                    <a:pt x="89" y="733"/>
                  </a:lnTo>
                  <a:lnTo>
                    <a:pt x="89" y="735"/>
                  </a:lnTo>
                  <a:lnTo>
                    <a:pt x="87" y="735"/>
                  </a:lnTo>
                  <a:lnTo>
                    <a:pt x="87" y="737"/>
                  </a:lnTo>
                  <a:lnTo>
                    <a:pt x="85" y="737"/>
                  </a:lnTo>
                  <a:lnTo>
                    <a:pt x="83" y="737"/>
                  </a:lnTo>
                  <a:lnTo>
                    <a:pt x="81" y="737"/>
                  </a:lnTo>
                  <a:lnTo>
                    <a:pt x="79" y="737"/>
                  </a:lnTo>
                  <a:lnTo>
                    <a:pt x="79" y="735"/>
                  </a:lnTo>
                  <a:lnTo>
                    <a:pt x="77" y="735"/>
                  </a:lnTo>
                  <a:lnTo>
                    <a:pt x="77" y="737"/>
                  </a:lnTo>
                  <a:lnTo>
                    <a:pt x="75" y="737"/>
                  </a:lnTo>
                  <a:lnTo>
                    <a:pt x="75" y="739"/>
                  </a:lnTo>
                  <a:lnTo>
                    <a:pt x="73" y="739"/>
                  </a:lnTo>
                  <a:lnTo>
                    <a:pt x="71" y="739"/>
                  </a:lnTo>
                  <a:lnTo>
                    <a:pt x="71" y="737"/>
                  </a:lnTo>
                  <a:lnTo>
                    <a:pt x="69" y="737"/>
                  </a:lnTo>
                  <a:lnTo>
                    <a:pt x="67" y="737"/>
                  </a:lnTo>
                  <a:lnTo>
                    <a:pt x="67" y="735"/>
                  </a:lnTo>
                  <a:lnTo>
                    <a:pt x="65" y="735"/>
                  </a:lnTo>
                  <a:lnTo>
                    <a:pt x="63" y="735"/>
                  </a:lnTo>
                  <a:lnTo>
                    <a:pt x="63" y="737"/>
                  </a:lnTo>
                  <a:lnTo>
                    <a:pt x="61" y="737"/>
                  </a:lnTo>
                  <a:lnTo>
                    <a:pt x="59" y="737"/>
                  </a:lnTo>
                  <a:lnTo>
                    <a:pt x="59" y="739"/>
                  </a:lnTo>
                  <a:lnTo>
                    <a:pt x="59" y="741"/>
                  </a:lnTo>
                  <a:lnTo>
                    <a:pt x="57" y="741"/>
                  </a:lnTo>
                  <a:lnTo>
                    <a:pt x="57" y="743"/>
                  </a:lnTo>
                  <a:lnTo>
                    <a:pt x="57" y="745"/>
                  </a:lnTo>
                  <a:lnTo>
                    <a:pt x="57" y="747"/>
                  </a:lnTo>
                  <a:lnTo>
                    <a:pt x="59" y="747"/>
                  </a:lnTo>
                  <a:lnTo>
                    <a:pt x="59" y="749"/>
                  </a:lnTo>
                  <a:lnTo>
                    <a:pt x="59" y="751"/>
                  </a:lnTo>
                  <a:lnTo>
                    <a:pt x="59" y="753"/>
                  </a:lnTo>
                  <a:lnTo>
                    <a:pt x="59" y="754"/>
                  </a:lnTo>
                  <a:lnTo>
                    <a:pt x="57" y="754"/>
                  </a:lnTo>
                  <a:lnTo>
                    <a:pt x="55" y="754"/>
                  </a:lnTo>
                  <a:lnTo>
                    <a:pt x="55" y="753"/>
                  </a:lnTo>
                  <a:lnTo>
                    <a:pt x="53" y="753"/>
                  </a:lnTo>
                  <a:lnTo>
                    <a:pt x="53" y="754"/>
                  </a:lnTo>
                  <a:lnTo>
                    <a:pt x="53" y="756"/>
                  </a:lnTo>
                  <a:lnTo>
                    <a:pt x="52" y="756"/>
                  </a:lnTo>
                  <a:lnTo>
                    <a:pt x="50" y="756"/>
                  </a:lnTo>
                  <a:lnTo>
                    <a:pt x="50" y="754"/>
                  </a:lnTo>
                  <a:lnTo>
                    <a:pt x="48" y="754"/>
                  </a:lnTo>
                  <a:lnTo>
                    <a:pt x="48" y="753"/>
                  </a:lnTo>
                  <a:lnTo>
                    <a:pt x="46" y="753"/>
                  </a:lnTo>
                  <a:lnTo>
                    <a:pt x="46" y="751"/>
                  </a:lnTo>
                  <a:lnTo>
                    <a:pt x="44" y="751"/>
                  </a:lnTo>
                  <a:lnTo>
                    <a:pt x="42" y="751"/>
                  </a:lnTo>
                  <a:lnTo>
                    <a:pt x="42" y="753"/>
                  </a:lnTo>
                  <a:lnTo>
                    <a:pt x="40" y="753"/>
                  </a:lnTo>
                  <a:lnTo>
                    <a:pt x="38" y="753"/>
                  </a:lnTo>
                  <a:lnTo>
                    <a:pt x="38" y="754"/>
                  </a:lnTo>
                  <a:lnTo>
                    <a:pt x="38" y="756"/>
                  </a:lnTo>
                  <a:lnTo>
                    <a:pt x="36" y="756"/>
                  </a:lnTo>
                  <a:lnTo>
                    <a:pt x="36" y="758"/>
                  </a:lnTo>
                  <a:lnTo>
                    <a:pt x="36" y="760"/>
                  </a:lnTo>
                  <a:lnTo>
                    <a:pt x="34" y="760"/>
                  </a:lnTo>
                  <a:lnTo>
                    <a:pt x="34" y="762"/>
                  </a:lnTo>
                  <a:lnTo>
                    <a:pt x="32" y="762"/>
                  </a:lnTo>
                  <a:lnTo>
                    <a:pt x="30" y="762"/>
                  </a:lnTo>
                  <a:lnTo>
                    <a:pt x="30" y="760"/>
                  </a:lnTo>
                  <a:lnTo>
                    <a:pt x="28" y="760"/>
                  </a:lnTo>
                  <a:lnTo>
                    <a:pt x="26" y="760"/>
                  </a:lnTo>
                  <a:lnTo>
                    <a:pt x="24" y="760"/>
                  </a:lnTo>
                  <a:lnTo>
                    <a:pt x="22" y="760"/>
                  </a:lnTo>
                  <a:lnTo>
                    <a:pt x="20" y="760"/>
                  </a:lnTo>
                  <a:lnTo>
                    <a:pt x="20" y="758"/>
                  </a:lnTo>
                  <a:lnTo>
                    <a:pt x="18" y="758"/>
                  </a:lnTo>
                  <a:lnTo>
                    <a:pt x="16" y="758"/>
                  </a:lnTo>
                  <a:lnTo>
                    <a:pt x="14" y="758"/>
                  </a:lnTo>
                  <a:lnTo>
                    <a:pt x="14" y="760"/>
                  </a:lnTo>
                  <a:lnTo>
                    <a:pt x="14" y="762"/>
                  </a:lnTo>
                  <a:lnTo>
                    <a:pt x="14" y="764"/>
                  </a:lnTo>
                  <a:lnTo>
                    <a:pt x="14" y="766"/>
                  </a:lnTo>
                  <a:lnTo>
                    <a:pt x="12" y="766"/>
                  </a:lnTo>
                  <a:lnTo>
                    <a:pt x="12" y="768"/>
                  </a:lnTo>
                  <a:lnTo>
                    <a:pt x="10" y="768"/>
                  </a:lnTo>
                  <a:lnTo>
                    <a:pt x="10" y="770"/>
                  </a:lnTo>
                  <a:lnTo>
                    <a:pt x="10" y="772"/>
                  </a:lnTo>
                  <a:lnTo>
                    <a:pt x="12" y="774"/>
                  </a:lnTo>
                  <a:lnTo>
                    <a:pt x="14" y="774"/>
                  </a:lnTo>
                  <a:lnTo>
                    <a:pt x="14" y="772"/>
                  </a:lnTo>
                  <a:lnTo>
                    <a:pt x="14" y="770"/>
                  </a:lnTo>
                  <a:lnTo>
                    <a:pt x="16" y="770"/>
                  </a:lnTo>
                  <a:lnTo>
                    <a:pt x="18" y="772"/>
                  </a:lnTo>
                  <a:lnTo>
                    <a:pt x="18" y="774"/>
                  </a:lnTo>
                  <a:lnTo>
                    <a:pt x="16" y="774"/>
                  </a:lnTo>
                  <a:lnTo>
                    <a:pt x="16" y="776"/>
                  </a:lnTo>
                  <a:lnTo>
                    <a:pt x="16" y="778"/>
                  </a:lnTo>
                  <a:lnTo>
                    <a:pt x="18" y="778"/>
                  </a:lnTo>
                  <a:lnTo>
                    <a:pt x="18" y="780"/>
                  </a:lnTo>
                  <a:lnTo>
                    <a:pt x="18" y="782"/>
                  </a:lnTo>
                  <a:lnTo>
                    <a:pt x="20" y="782"/>
                  </a:lnTo>
                  <a:lnTo>
                    <a:pt x="20" y="784"/>
                  </a:lnTo>
                  <a:lnTo>
                    <a:pt x="20" y="786"/>
                  </a:lnTo>
                  <a:lnTo>
                    <a:pt x="20" y="788"/>
                  </a:lnTo>
                  <a:lnTo>
                    <a:pt x="18" y="788"/>
                  </a:lnTo>
                  <a:lnTo>
                    <a:pt x="18" y="786"/>
                  </a:lnTo>
                  <a:lnTo>
                    <a:pt x="16" y="786"/>
                  </a:lnTo>
                  <a:lnTo>
                    <a:pt x="14" y="786"/>
                  </a:lnTo>
                  <a:lnTo>
                    <a:pt x="14" y="784"/>
                  </a:lnTo>
                  <a:lnTo>
                    <a:pt x="12" y="784"/>
                  </a:lnTo>
                  <a:lnTo>
                    <a:pt x="10" y="784"/>
                  </a:lnTo>
                  <a:lnTo>
                    <a:pt x="10" y="782"/>
                  </a:lnTo>
                  <a:lnTo>
                    <a:pt x="8" y="782"/>
                  </a:lnTo>
                  <a:lnTo>
                    <a:pt x="6" y="782"/>
                  </a:lnTo>
                  <a:lnTo>
                    <a:pt x="4" y="782"/>
                  </a:lnTo>
                  <a:lnTo>
                    <a:pt x="4" y="784"/>
                  </a:lnTo>
                  <a:lnTo>
                    <a:pt x="2" y="784"/>
                  </a:lnTo>
                  <a:lnTo>
                    <a:pt x="2" y="786"/>
                  </a:lnTo>
                  <a:lnTo>
                    <a:pt x="2" y="788"/>
                  </a:lnTo>
                  <a:lnTo>
                    <a:pt x="4" y="788"/>
                  </a:lnTo>
                  <a:lnTo>
                    <a:pt x="4" y="790"/>
                  </a:lnTo>
                  <a:lnTo>
                    <a:pt x="4" y="792"/>
                  </a:lnTo>
                  <a:lnTo>
                    <a:pt x="2" y="792"/>
                  </a:lnTo>
                  <a:lnTo>
                    <a:pt x="2" y="794"/>
                  </a:lnTo>
                  <a:lnTo>
                    <a:pt x="0" y="794"/>
                  </a:lnTo>
                  <a:lnTo>
                    <a:pt x="0" y="79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0" name="Freeform 20">
              <a:extLst>
                <a:ext uri="{FF2B5EF4-FFF2-40B4-BE49-F238E27FC236}">
                  <a16:creationId xmlns:a16="http://schemas.microsoft.com/office/drawing/2014/main" xmlns="" id="{00000000-0008-0000-0900-000018000000}"/>
                </a:ext>
              </a:extLst>
            </xdr:cNvPr>
            <xdr:cNvSpPr>
              <a:spLocks/>
            </xdr:cNvSpPr>
          </xdr:nvSpPr>
          <xdr:spPr bwMode="auto">
            <a:xfrm>
              <a:off x="3968750" y="5486400"/>
              <a:ext cx="938213" cy="701675"/>
            </a:xfrm>
            <a:custGeom>
              <a:avLst/>
              <a:gdLst>
                <a:gd name="T0" fmla="*/ 579 w 591"/>
                <a:gd name="T1" fmla="*/ 306 h 442"/>
                <a:gd name="T2" fmla="*/ 564 w 591"/>
                <a:gd name="T3" fmla="*/ 302 h 442"/>
                <a:gd name="T4" fmla="*/ 544 w 591"/>
                <a:gd name="T5" fmla="*/ 314 h 442"/>
                <a:gd name="T6" fmla="*/ 532 w 591"/>
                <a:gd name="T7" fmla="*/ 314 h 442"/>
                <a:gd name="T8" fmla="*/ 516 w 591"/>
                <a:gd name="T9" fmla="*/ 312 h 442"/>
                <a:gd name="T10" fmla="*/ 495 w 591"/>
                <a:gd name="T11" fmla="*/ 314 h 442"/>
                <a:gd name="T12" fmla="*/ 483 w 591"/>
                <a:gd name="T13" fmla="*/ 328 h 442"/>
                <a:gd name="T14" fmla="*/ 473 w 591"/>
                <a:gd name="T15" fmla="*/ 343 h 442"/>
                <a:gd name="T16" fmla="*/ 473 w 591"/>
                <a:gd name="T17" fmla="*/ 355 h 442"/>
                <a:gd name="T18" fmla="*/ 485 w 591"/>
                <a:gd name="T19" fmla="*/ 365 h 442"/>
                <a:gd name="T20" fmla="*/ 479 w 591"/>
                <a:gd name="T21" fmla="*/ 375 h 442"/>
                <a:gd name="T22" fmla="*/ 469 w 591"/>
                <a:gd name="T23" fmla="*/ 377 h 442"/>
                <a:gd name="T24" fmla="*/ 457 w 591"/>
                <a:gd name="T25" fmla="*/ 387 h 442"/>
                <a:gd name="T26" fmla="*/ 443 w 591"/>
                <a:gd name="T27" fmla="*/ 391 h 442"/>
                <a:gd name="T28" fmla="*/ 435 w 591"/>
                <a:gd name="T29" fmla="*/ 406 h 442"/>
                <a:gd name="T30" fmla="*/ 434 w 591"/>
                <a:gd name="T31" fmla="*/ 412 h 442"/>
                <a:gd name="T32" fmla="*/ 418 w 591"/>
                <a:gd name="T33" fmla="*/ 414 h 442"/>
                <a:gd name="T34" fmla="*/ 414 w 591"/>
                <a:gd name="T35" fmla="*/ 428 h 442"/>
                <a:gd name="T36" fmla="*/ 402 w 591"/>
                <a:gd name="T37" fmla="*/ 438 h 442"/>
                <a:gd name="T38" fmla="*/ 384 w 591"/>
                <a:gd name="T39" fmla="*/ 428 h 442"/>
                <a:gd name="T40" fmla="*/ 361 w 591"/>
                <a:gd name="T41" fmla="*/ 428 h 442"/>
                <a:gd name="T42" fmla="*/ 339 w 591"/>
                <a:gd name="T43" fmla="*/ 426 h 442"/>
                <a:gd name="T44" fmla="*/ 301 w 591"/>
                <a:gd name="T45" fmla="*/ 422 h 442"/>
                <a:gd name="T46" fmla="*/ 274 w 591"/>
                <a:gd name="T47" fmla="*/ 414 h 442"/>
                <a:gd name="T48" fmla="*/ 252 w 591"/>
                <a:gd name="T49" fmla="*/ 406 h 442"/>
                <a:gd name="T50" fmla="*/ 242 w 591"/>
                <a:gd name="T51" fmla="*/ 391 h 442"/>
                <a:gd name="T52" fmla="*/ 221 w 591"/>
                <a:gd name="T53" fmla="*/ 383 h 442"/>
                <a:gd name="T54" fmla="*/ 209 w 591"/>
                <a:gd name="T55" fmla="*/ 369 h 442"/>
                <a:gd name="T56" fmla="*/ 187 w 591"/>
                <a:gd name="T57" fmla="*/ 355 h 442"/>
                <a:gd name="T58" fmla="*/ 171 w 591"/>
                <a:gd name="T59" fmla="*/ 339 h 442"/>
                <a:gd name="T60" fmla="*/ 150 w 591"/>
                <a:gd name="T61" fmla="*/ 341 h 442"/>
                <a:gd name="T62" fmla="*/ 152 w 591"/>
                <a:gd name="T63" fmla="*/ 320 h 442"/>
                <a:gd name="T64" fmla="*/ 158 w 591"/>
                <a:gd name="T65" fmla="*/ 306 h 442"/>
                <a:gd name="T66" fmla="*/ 146 w 591"/>
                <a:gd name="T67" fmla="*/ 288 h 442"/>
                <a:gd name="T68" fmla="*/ 130 w 591"/>
                <a:gd name="T69" fmla="*/ 276 h 442"/>
                <a:gd name="T70" fmla="*/ 110 w 591"/>
                <a:gd name="T71" fmla="*/ 272 h 442"/>
                <a:gd name="T72" fmla="*/ 96 w 591"/>
                <a:gd name="T73" fmla="*/ 268 h 442"/>
                <a:gd name="T74" fmla="*/ 85 w 591"/>
                <a:gd name="T75" fmla="*/ 282 h 442"/>
                <a:gd name="T76" fmla="*/ 71 w 591"/>
                <a:gd name="T77" fmla="*/ 280 h 442"/>
                <a:gd name="T78" fmla="*/ 51 w 591"/>
                <a:gd name="T79" fmla="*/ 272 h 442"/>
                <a:gd name="T80" fmla="*/ 29 w 591"/>
                <a:gd name="T81" fmla="*/ 280 h 442"/>
                <a:gd name="T82" fmla="*/ 31 w 591"/>
                <a:gd name="T83" fmla="*/ 255 h 442"/>
                <a:gd name="T84" fmla="*/ 25 w 591"/>
                <a:gd name="T85" fmla="*/ 235 h 442"/>
                <a:gd name="T86" fmla="*/ 6 w 591"/>
                <a:gd name="T87" fmla="*/ 223 h 442"/>
                <a:gd name="T88" fmla="*/ 10 w 591"/>
                <a:gd name="T89" fmla="*/ 201 h 442"/>
                <a:gd name="T90" fmla="*/ 23 w 591"/>
                <a:gd name="T91" fmla="*/ 186 h 442"/>
                <a:gd name="T92" fmla="*/ 27 w 591"/>
                <a:gd name="T93" fmla="*/ 164 h 442"/>
                <a:gd name="T94" fmla="*/ 14 w 591"/>
                <a:gd name="T95" fmla="*/ 148 h 442"/>
                <a:gd name="T96" fmla="*/ 33 w 591"/>
                <a:gd name="T97" fmla="*/ 136 h 442"/>
                <a:gd name="T98" fmla="*/ 51 w 591"/>
                <a:gd name="T99" fmla="*/ 119 h 442"/>
                <a:gd name="T100" fmla="*/ 43 w 591"/>
                <a:gd name="T101" fmla="*/ 101 h 442"/>
                <a:gd name="T102" fmla="*/ 59 w 591"/>
                <a:gd name="T103" fmla="*/ 95 h 442"/>
                <a:gd name="T104" fmla="*/ 73 w 591"/>
                <a:gd name="T105" fmla="*/ 81 h 442"/>
                <a:gd name="T106" fmla="*/ 85 w 591"/>
                <a:gd name="T107" fmla="*/ 71 h 442"/>
                <a:gd name="T108" fmla="*/ 100 w 591"/>
                <a:gd name="T109" fmla="*/ 67 h 442"/>
                <a:gd name="T110" fmla="*/ 104 w 591"/>
                <a:gd name="T111" fmla="*/ 65 h 442"/>
                <a:gd name="T112" fmla="*/ 100 w 591"/>
                <a:gd name="T113" fmla="*/ 52 h 442"/>
                <a:gd name="T114" fmla="*/ 92 w 591"/>
                <a:gd name="T115" fmla="*/ 34 h 442"/>
                <a:gd name="T116" fmla="*/ 90 w 591"/>
                <a:gd name="T117" fmla="*/ 20 h 442"/>
                <a:gd name="T118" fmla="*/ 81 w 591"/>
                <a:gd name="T119" fmla="*/ 4 h 4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591" h="442">
                  <a:moveTo>
                    <a:pt x="589" y="308"/>
                  </a:moveTo>
                  <a:lnTo>
                    <a:pt x="591" y="308"/>
                  </a:lnTo>
                  <a:lnTo>
                    <a:pt x="591" y="310"/>
                  </a:lnTo>
                  <a:lnTo>
                    <a:pt x="589" y="310"/>
                  </a:lnTo>
                  <a:lnTo>
                    <a:pt x="589" y="312"/>
                  </a:lnTo>
                  <a:lnTo>
                    <a:pt x="589" y="314"/>
                  </a:lnTo>
                  <a:lnTo>
                    <a:pt x="587" y="314"/>
                  </a:lnTo>
                  <a:lnTo>
                    <a:pt x="585" y="316"/>
                  </a:lnTo>
                  <a:lnTo>
                    <a:pt x="585" y="314"/>
                  </a:lnTo>
                  <a:lnTo>
                    <a:pt x="583" y="314"/>
                  </a:lnTo>
                  <a:lnTo>
                    <a:pt x="583" y="312"/>
                  </a:lnTo>
                  <a:lnTo>
                    <a:pt x="583" y="310"/>
                  </a:lnTo>
                  <a:lnTo>
                    <a:pt x="585" y="308"/>
                  </a:lnTo>
                  <a:lnTo>
                    <a:pt x="585" y="306"/>
                  </a:lnTo>
                  <a:lnTo>
                    <a:pt x="583" y="306"/>
                  </a:lnTo>
                  <a:lnTo>
                    <a:pt x="581" y="306"/>
                  </a:lnTo>
                  <a:lnTo>
                    <a:pt x="579" y="306"/>
                  </a:lnTo>
                  <a:lnTo>
                    <a:pt x="577" y="306"/>
                  </a:lnTo>
                  <a:lnTo>
                    <a:pt x="577" y="308"/>
                  </a:lnTo>
                  <a:lnTo>
                    <a:pt x="575" y="308"/>
                  </a:lnTo>
                  <a:lnTo>
                    <a:pt x="573" y="308"/>
                  </a:lnTo>
                  <a:lnTo>
                    <a:pt x="573" y="310"/>
                  </a:lnTo>
                  <a:lnTo>
                    <a:pt x="572" y="310"/>
                  </a:lnTo>
                  <a:lnTo>
                    <a:pt x="570" y="310"/>
                  </a:lnTo>
                  <a:lnTo>
                    <a:pt x="570" y="308"/>
                  </a:lnTo>
                  <a:lnTo>
                    <a:pt x="570" y="306"/>
                  </a:lnTo>
                  <a:lnTo>
                    <a:pt x="570" y="304"/>
                  </a:lnTo>
                  <a:lnTo>
                    <a:pt x="572" y="304"/>
                  </a:lnTo>
                  <a:lnTo>
                    <a:pt x="570" y="302"/>
                  </a:lnTo>
                  <a:lnTo>
                    <a:pt x="568" y="302"/>
                  </a:lnTo>
                  <a:lnTo>
                    <a:pt x="568" y="300"/>
                  </a:lnTo>
                  <a:lnTo>
                    <a:pt x="566" y="300"/>
                  </a:lnTo>
                  <a:lnTo>
                    <a:pt x="566" y="302"/>
                  </a:lnTo>
                  <a:lnTo>
                    <a:pt x="564" y="302"/>
                  </a:lnTo>
                  <a:lnTo>
                    <a:pt x="564" y="304"/>
                  </a:lnTo>
                  <a:lnTo>
                    <a:pt x="564" y="306"/>
                  </a:lnTo>
                  <a:lnTo>
                    <a:pt x="564" y="308"/>
                  </a:lnTo>
                  <a:lnTo>
                    <a:pt x="562" y="310"/>
                  </a:lnTo>
                  <a:lnTo>
                    <a:pt x="560" y="310"/>
                  </a:lnTo>
                  <a:lnTo>
                    <a:pt x="560" y="312"/>
                  </a:lnTo>
                  <a:lnTo>
                    <a:pt x="558" y="312"/>
                  </a:lnTo>
                  <a:lnTo>
                    <a:pt x="556" y="312"/>
                  </a:lnTo>
                  <a:lnTo>
                    <a:pt x="556" y="314"/>
                  </a:lnTo>
                  <a:lnTo>
                    <a:pt x="554" y="314"/>
                  </a:lnTo>
                  <a:lnTo>
                    <a:pt x="552" y="314"/>
                  </a:lnTo>
                  <a:lnTo>
                    <a:pt x="552" y="316"/>
                  </a:lnTo>
                  <a:lnTo>
                    <a:pt x="550" y="316"/>
                  </a:lnTo>
                  <a:lnTo>
                    <a:pt x="548" y="316"/>
                  </a:lnTo>
                  <a:lnTo>
                    <a:pt x="546" y="316"/>
                  </a:lnTo>
                  <a:lnTo>
                    <a:pt x="544" y="316"/>
                  </a:lnTo>
                  <a:lnTo>
                    <a:pt x="544" y="314"/>
                  </a:lnTo>
                  <a:lnTo>
                    <a:pt x="546" y="314"/>
                  </a:lnTo>
                  <a:lnTo>
                    <a:pt x="546" y="312"/>
                  </a:lnTo>
                  <a:lnTo>
                    <a:pt x="548" y="312"/>
                  </a:lnTo>
                  <a:lnTo>
                    <a:pt x="548" y="310"/>
                  </a:lnTo>
                  <a:lnTo>
                    <a:pt x="548" y="308"/>
                  </a:lnTo>
                  <a:lnTo>
                    <a:pt x="548" y="306"/>
                  </a:lnTo>
                  <a:lnTo>
                    <a:pt x="546" y="306"/>
                  </a:lnTo>
                  <a:lnTo>
                    <a:pt x="544" y="306"/>
                  </a:lnTo>
                  <a:lnTo>
                    <a:pt x="544" y="308"/>
                  </a:lnTo>
                  <a:lnTo>
                    <a:pt x="542" y="308"/>
                  </a:lnTo>
                  <a:lnTo>
                    <a:pt x="540" y="308"/>
                  </a:lnTo>
                  <a:lnTo>
                    <a:pt x="540" y="310"/>
                  </a:lnTo>
                  <a:lnTo>
                    <a:pt x="538" y="310"/>
                  </a:lnTo>
                  <a:lnTo>
                    <a:pt x="536" y="312"/>
                  </a:lnTo>
                  <a:lnTo>
                    <a:pt x="534" y="312"/>
                  </a:lnTo>
                  <a:lnTo>
                    <a:pt x="534" y="314"/>
                  </a:lnTo>
                  <a:lnTo>
                    <a:pt x="532" y="314"/>
                  </a:lnTo>
                  <a:lnTo>
                    <a:pt x="532" y="316"/>
                  </a:lnTo>
                  <a:lnTo>
                    <a:pt x="530" y="316"/>
                  </a:lnTo>
                  <a:lnTo>
                    <a:pt x="530" y="314"/>
                  </a:lnTo>
                  <a:lnTo>
                    <a:pt x="528" y="314"/>
                  </a:lnTo>
                  <a:lnTo>
                    <a:pt x="528" y="312"/>
                  </a:lnTo>
                  <a:lnTo>
                    <a:pt x="528" y="310"/>
                  </a:lnTo>
                  <a:lnTo>
                    <a:pt x="528" y="308"/>
                  </a:lnTo>
                  <a:lnTo>
                    <a:pt x="528" y="306"/>
                  </a:lnTo>
                  <a:lnTo>
                    <a:pt x="526" y="306"/>
                  </a:lnTo>
                  <a:lnTo>
                    <a:pt x="524" y="306"/>
                  </a:lnTo>
                  <a:lnTo>
                    <a:pt x="522" y="306"/>
                  </a:lnTo>
                  <a:lnTo>
                    <a:pt x="520" y="306"/>
                  </a:lnTo>
                  <a:lnTo>
                    <a:pt x="520" y="308"/>
                  </a:lnTo>
                  <a:lnTo>
                    <a:pt x="518" y="308"/>
                  </a:lnTo>
                  <a:lnTo>
                    <a:pt x="518" y="310"/>
                  </a:lnTo>
                  <a:lnTo>
                    <a:pt x="516" y="310"/>
                  </a:lnTo>
                  <a:lnTo>
                    <a:pt x="516" y="312"/>
                  </a:lnTo>
                  <a:lnTo>
                    <a:pt x="514" y="312"/>
                  </a:lnTo>
                  <a:lnTo>
                    <a:pt x="514" y="314"/>
                  </a:lnTo>
                  <a:lnTo>
                    <a:pt x="514" y="316"/>
                  </a:lnTo>
                  <a:lnTo>
                    <a:pt x="512" y="316"/>
                  </a:lnTo>
                  <a:lnTo>
                    <a:pt x="512" y="318"/>
                  </a:lnTo>
                  <a:lnTo>
                    <a:pt x="510" y="318"/>
                  </a:lnTo>
                  <a:lnTo>
                    <a:pt x="508" y="318"/>
                  </a:lnTo>
                  <a:lnTo>
                    <a:pt x="506" y="318"/>
                  </a:lnTo>
                  <a:lnTo>
                    <a:pt x="504" y="316"/>
                  </a:lnTo>
                  <a:lnTo>
                    <a:pt x="504" y="314"/>
                  </a:lnTo>
                  <a:lnTo>
                    <a:pt x="504" y="312"/>
                  </a:lnTo>
                  <a:lnTo>
                    <a:pt x="503" y="312"/>
                  </a:lnTo>
                  <a:lnTo>
                    <a:pt x="501" y="312"/>
                  </a:lnTo>
                  <a:lnTo>
                    <a:pt x="499" y="312"/>
                  </a:lnTo>
                  <a:lnTo>
                    <a:pt x="497" y="312"/>
                  </a:lnTo>
                  <a:lnTo>
                    <a:pt x="495" y="312"/>
                  </a:lnTo>
                  <a:lnTo>
                    <a:pt x="495" y="314"/>
                  </a:lnTo>
                  <a:lnTo>
                    <a:pt x="495" y="316"/>
                  </a:lnTo>
                  <a:lnTo>
                    <a:pt x="497" y="316"/>
                  </a:lnTo>
                  <a:lnTo>
                    <a:pt x="497" y="318"/>
                  </a:lnTo>
                  <a:lnTo>
                    <a:pt x="499" y="318"/>
                  </a:lnTo>
                  <a:lnTo>
                    <a:pt x="499" y="320"/>
                  </a:lnTo>
                  <a:lnTo>
                    <a:pt x="499" y="322"/>
                  </a:lnTo>
                  <a:lnTo>
                    <a:pt x="499" y="324"/>
                  </a:lnTo>
                  <a:lnTo>
                    <a:pt x="497" y="324"/>
                  </a:lnTo>
                  <a:lnTo>
                    <a:pt x="497" y="326"/>
                  </a:lnTo>
                  <a:lnTo>
                    <a:pt x="495" y="326"/>
                  </a:lnTo>
                  <a:lnTo>
                    <a:pt x="495" y="328"/>
                  </a:lnTo>
                  <a:lnTo>
                    <a:pt x="493" y="328"/>
                  </a:lnTo>
                  <a:lnTo>
                    <a:pt x="491" y="328"/>
                  </a:lnTo>
                  <a:lnTo>
                    <a:pt x="489" y="328"/>
                  </a:lnTo>
                  <a:lnTo>
                    <a:pt x="487" y="328"/>
                  </a:lnTo>
                  <a:lnTo>
                    <a:pt x="485" y="328"/>
                  </a:lnTo>
                  <a:lnTo>
                    <a:pt x="483" y="328"/>
                  </a:lnTo>
                  <a:lnTo>
                    <a:pt x="481" y="326"/>
                  </a:lnTo>
                  <a:lnTo>
                    <a:pt x="479" y="326"/>
                  </a:lnTo>
                  <a:lnTo>
                    <a:pt x="479" y="324"/>
                  </a:lnTo>
                  <a:lnTo>
                    <a:pt x="477" y="324"/>
                  </a:lnTo>
                  <a:lnTo>
                    <a:pt x="477" y="326"/>
                  </a:lnTo>
                  <a:lnTo>
                    <a:pt x="477" y="328"/>
                  </a:lnTo>
                  <a:lnTo>
                    <a:pt x="477" y="330"/>
                  </a:lnTo>
                  <a:lnTo>
                    <a:pt x="477" y="332"/>
                  </a:lnTo>
                  <a:lnTo>
                    <a:pt x="477" y="333"/>
                  </a:lnTo>
                  <a:lnTo>
                    <a:pt x="475" y="333"/>
                  </a:lnTo>
                  <a:lnTo>
                    <a:pt x="475" y="335"/>
                  </a:lnTo>
                  <a:lnTo>
                    <a:pt x="473" y="335"/>
                  </a:lnTo>
                  <a:lnTo>
                    <a:pt x="473" y="337"/>
                  </a:lnTo>
                  <a:lnTo>
                    <a:pt x="473" y="339"/>
                  </a:lnTo>
                  <a:lnTo>
                    <a:pt x="471" y="341"/>
                  </a:lnTo>
                  <a:lnTo>
                    <a:pt x="471" y="343"/>
                  </a:lnTo>
                  <a:lnTo>
                    <a:pt x="473" y="343"/>
                  </a:lnTo>
                  <a:lnTo>
                    <a:pt x="475" y="343"/>
                  </a:lnTo>
                  <a:lnTo>
                    <a:pt x="477" y="343"/>
                  </a:lnTo>
                  <a:lnTo>
                    <a:pt x="479" y="345"/>
                  </a:lnTo>
                  <a:lnTo>
                    <a:pt x="479" y="347"/>
                  </a:lnTo>
                  <a:lnTo>
                    <a:pt x="477" y="347"/>
                  </a:lnTo>
                  <a:lnTo>
                    <a:pt x="477" y="349"/>
                  </a:lnTo>
                  <a:lnTo>
                    <a:pt x="475" y="349"/>
                  </a:lnTo>
                  <a:lnTo>
                    <a:pt x="475" y="351"/>
                  </a:lnTo>
                  <a:lnTo>
                    <a:pt x="473" y="351"/>
                  </a:lnTo>
                  <a:lnTo>
                    <a:pt x="471" y="351"/>
                  </a:lnTo>
                  <a:lnTo>
                    <a:pt x="469" y="351"/>
                  </a:lnTo>
                  <a:lnTo>
                    <a:pt x="469" y="353"/>
                  </a:lnTo>
                  <a:lnTo>
                    <a:pt x="469" y="355"/>
                  </a:lnTo>
                  <a:lnTo>
                    <a:pt x="469" y="357"/>
                  </a:lnTo>
                  <a:lnTo>
                    <a:pt x="471" y="357"/>
                  </a:lnTo>
                  <a:lnTo>
                    <a:pt x="473" y="357"/>
                  </a:lnTo>
                  <a:lnTo>
                    <a:pt x="473" y="355"/>
                  </a:lnTo>
                  <a:lnTo>
                    <a:pt x="475" y="355"/>
                  </a:lnTo>
                  <a:lnTo>
                    <a:pt x="475" y="357"/>
                  </a:lnTo>
                  <a:lnTo>
                    <a:pt x="477" y="357"/>
                  </a:lnTo>
                  <a:lnTo>
                    <a:pt x="477" y="359"/>
                  </a:lnTo>
                  <a:lnTo>
                    <a:pt x="477" y="361"/>
                  </a:lnTo>
                  <a:lnTo>
                    <a:pt x="477" y="363"/>
                  </a:lnTo>
                  <a:lnTo>
                    <a:pt x="477" y="365"/>
                  </a:lnTo>
                  <a:lnTo>
                    <a:pt x="477" y="367"/>
                  </a:lnTo>
                  <a:lnTo>
                    <a:pt x="477" y="369"/>
                  </a:lnTo>
                  <a:lnTo>
                    <a:pt x="479" y="369"/>
                  </a:lnTo>
                  <a:lnTo>
                    <a:pt x="479" y="367"/>
                  </a:lnTo>
                  <a:lnTo>
                    <a:pt x="481" y="367"/>
                  </a:lnTo>
                  <a:lnTo>
                    <a:pt x="481" y="365"/>
                  </a:lnTo>
                  <a:lnTo>
                    <a:pt x="481" y="363"/>
                  </a:lnTo>
                  <a:lnTo>
                    <a:pt x="483" y="363"/>
                  </a:lnTo>
                  <a:lnTo>
                    <a:pt x="485" y="363"/>
                  </a:lnTo>
                  <a:lnTo>
                    <a:pt x="485" y="365"/>
                  </a:lnTo>
                  <a:lnTo>
                    <a:pt x="485" y="367"/>
                  </a:lnTo>
                  <a:lnTo>
                    <a:pt x="483" y="367"/>
                  </a:lnTo>
                  <a:lnTo>
                    <a:pt x="483" y="369"/>
                  </a:lnTo>
                  <a:lnTo>
                    <a:pt x="483" y="371"/>
                  </a:lnTo>
                  <a:lnTo>
                    <a:pt x="485" y="373"/>
                  </a:lnTo>
                  <a:lnTo>
                    <a:pt x="485" y="371"/>
                  </a:lnTo>
                  <a:lnTo>
                    <a:pt x="487" y="371"/>
                  </a:lnTo>
                  <a:lnTo>
                    <a:pt x="489" y="371"/>
                  </a:lnTo>
                  <a:lnTo>
                    <a:pt x="489" y="373"/>
                  </a:lnTo>
                  <a:lnTo>
                    <a:pt x="489" y="375"/>
                  </a:lnTo>
                  <a:lnTo>
                    <a:pt x="489" y="377"/>
                  </a:lnTo>
                  <a:lnTo>
                    <a:pt x="487" y="377"/>
                  </a:lnTo>
                  <a:lnTo>
                    <a:pt x="485" y="377"/>
                  </a:lnTo>
                  <a:lnTo>
                    <a:pt x="483" y="377"/>
                  </a:lnTo>
                  <a:lnTo>
                    <a:pt x="483" y="375"/>
                  </a:lnTo>
                  <a:lnTo>
                    <a:pt x="481" y="375"/>
                  </a:lnTo>
                  <a:lnTo>
                    <a:pt x="479" y="375"/>
                  </a:lnTo>
                  <a:lnTo>
                    <a:pt x="479" y="377"/>
                  </a:lnTo>
                  <a:lnTo>
                    <a:pt x="477" y="377"/>
                  </a:lnTo>
                  <a:lnTo>
                    <a:pt x="477" y="379"/>
                  </a:lnTo>
                  <a:lnTo>
                    <a:pt x="475" y="379"/>
                  </a:lnTo>
                  <a:lnTo>
                    <a:pt x="475" y="381"/>
                  </a:lnTo>
                  <a:lnTo>
                    <a:pt x="475" y="383"/>
                  </a:lnTo>
                  <a:lnTo>
                    <a:pt x="475" y="385"/>
                  </a:lnTo>
                  <a:lnTo>
                    <a:pt x="473" y="383"/>
                  </a:lnTo>
                  <a:lnTo>
                    <a:pt x="471" y="383"/>
                  </a:lnTo>
                  <a:lnTo>
                    <a:pt x="469" y="383"/>
                  </a:lnTo>
                  <a:lnTo>
                    <a:pt x="469" y="381"/>
                  </a:lnTo>
                  <a:lnTo>
                    <a:pt x="471" y="381"/>
                  </a:lnTo>
                  <a:lnTo>
                    <a:pt x="471" y="379"/>
                  </a:lnTo>
                  <a:lnTo>
                    <a:pt x="473" y="379"/>
                  </a:lnTo>
                  <a:lnTo>
                    <a:pt x="473" y="377"/>
                  </a:lnTo>
                  <a:lnTo>
                    <a:pt x="471" y="377"/>
                  </a:lnTo>
                  <a:lnTo>
                    <a:pt x="469" y="377"/>
                  </a:lnTo>
                  <a:lnTo>
                    <a:pt x="469" y="379"/>
                  </a:lnTo>
                  <a:lnTo>
                    <a:pt x="469" y="381"/>
                  </a:lnTo>
                  <a:lnTo>
                    <a:pt x="467" y="381"/>
                  </a:lnTo>
                  <a:lnTo>
                    <a:pt x="467" y="379"/>
                  </a:lnTo>
                  <a:lnTo>
                    <a:pt x="465" y="379"/>
                  </a:lnTo>
                  <a:lnTo>
                    <a:pt x="463" y="381"/>
                  </a:lnTo>
                  <a:lnTo>
                    <a:pt x="463" y="383"/>
                  </a:lnTo>
                  <a:lnTo>
                    <a:pt x="463" y="381"/>
                  </a:lnTo>
                  <a:lnTo>
                    <a:pt x="461" y="381"/>
                  </a:lnTo>
                  <a:lnTo>
                    <a:pt x="459" y="379"/>
                  </a:lnTo>
                  <a:lnTo>
                    <a:pt x="459" y="381"/>
                  </a:lnTo>
                  <a:lnTo>
                    <a:pt x="457" y="381"/>
                  </a:lnTo>
                  <a:lnTo>
                    <a:pt x="457" y="383"/>
                  </a:lnTo>
                  <a:lnTo>
                    <a:pt x="455" y="383"/>
                  </a:lnTo>
                  <a:lnTo>
                    <a:pt x="455" y="385"/>
                  </a:lnTo>
                  <a:lnTo>
                    <a:pt x="457" y="385"/>
                  </a:lnTo>
                  <a:lnTo>
                    <a:pt x="457" y="387"/>
                  </a:lnTo>
                  <a:lnTo>
                    <a:pt x="459" y="387"/>
                  </a:lnTo>
                  <a:lnTo>
                    <a:pt x="459" y="389"/>
                  </a:lnTo>
                  <a:lnTo>
                    <a:pt x="457" y="389"/>
                  </a:lnTo>
                  <a:lnTo>
                    <a:pt x="455" y="389"/>
                  </a:lnTo>
                  <a:lnTo>
                    <a:pt x="453" y="389"/>
                  </a:lnTo>
                  <a:lnTo>
                    <a:pt x="453" y="391"/>
                  </a:lnTo>
                  <a:lnTo>
                    <a:pt x="453" y="393"/>
                  </a:lnTo>
                  <a:lnTo>
                    <a:pt x="453" y="391"/>
                  </a:lnTo>
                  <a:lnTo>
                    <a:pt x="451" y="391"/>
                  </a:lnTo>
                  <a:lnTo>
                    <a:pt x="451" y="393"/>
                  </a:lnTo>
                  <a:lnTo>
                    <a:pt x="449" y="393"/>
                  </a:lnTo>
                  <a:lnTo>
                    <a:pt x="449" y="391"/>
                  </a:lnTo>
                  <a:lnTo>
                    <a:pt x="447" y="391"/>
                  </a:lnTo>
                  <a:lnTo>
                    <a:pt x="447" y="389"/>
                  </a:lnTo>
                  <a:lnTo>
                    <a:pt x="445" y="389"/>
                  </a:lnTo>
                  <a:lnTo>
                    <a:pt x="443" y="389"/>
                  </a:lnTo>
                  <a:lnTo>
                    <a:pt x="443" y="391"/>
                  </a:lnTo>
                  <a:lnTo>
                    <a:pt x="441" y="391"/>
                  </a:lnTo>
                  <a:lnTo>
                    <a:pt x="441" y="393"/>
                  </a:lnTo>
                  <a:lnTo>
                    <a:pt x="443" y="393"/>
                  </a:lnTo>
                  <a:lnTo>
                    <a:pt x="443" y="395"/>
                  </a:lnTo>
                  <a:lnTo>
                    <a:pt x="445" y="397"/>
                  </a:lnTo>
                  <a:lnTo>
                    <a:pt x="443" y="397"/>
                  </a:lnTo>
                  <a:lnTo>
                    <a:pt x="441" y="397"/>
                  </a:lnTo>
                  <a:lnTo>
                    <a:pt x="439" y="397"/>
                  </a:lnTo>
                  <a:lnTo>
                    <a:pt x="437" y="397"/>
                  </a:lnTo>
                  <a:lnTo>
                    <a:pt x="437" y="399"/>
                  </a:lnTo>
                  <a:lnTo>
                    <a:pt x="435" y="399"/>
                  </a:lnTo>
                  <a:lnTo>
                    <a:pt x="434" y="399"/>
                  </a:lnTo>
                  <a:lnTo>
                    <a:pt x="432" y="400"/>
                  </a:lnTo>
                  <a:lnTo>
                    <a:pt x="432" y="402"/>
                  </a:lnTo>
                  <a:lnTo>
                    <a:pt x="434" y="402"/>
                  </a:lnTo>
                  <a:lnTo>
                    <a:pt x="435" y="404"/>
                  </a:lnTo>
                  <a:lnTo>
                    <a:pt x="435" y="406"/>
                  </a:lnTo>
                  <a:lnTo>
                    <a:pt x="437" y="406"/>
                  </a:lnTo>
                  <a:lnTo>
                    <a:pt x="437" y="408"/>
                  </a:lnTo>
                  <a:lnTo>
                    <a:pt x="435" y="408"/>
                  </a:lnTo>
                  <a:lnTo>
                    <a:pt x="435" y="406"/>
                  </a:lnTo>
                  <a:lnTo>
                    <a:pt x="434" y="406"/>
                  </a:lnTo>
                  <a:lnTo>
                    <a:pt x="434" y="404"/>
                  </a:lnTo>
                  <a:lnTo>
                    <a:pt x="434" y="406"/>
                  </a:lnTo>
                  <a:lnTo>
                    <a:pt x="432" y="406"/>
                  </a:lnTo>
                  <a:lnTo>
                    <a:pt x="434" y="408"/>
                  </a:lnTo>
                  <a:lnTo>
                    <a:pt x="434" y="410"/>
                  </a:lnTo>
                  <a:lnTo>
                    <a:pt x="434" y="412"/>
                  </a:lnTo>
                  <a:lnTo>
                    <a:pt x="435" y="412"/>
                  </a:lnTo>
                  <a:lnTo>
                    <a:pt x="435" y="410"/>
                  </a:lnTo>
                  <a:lnTo>
                    <a:pt x="435" y="412"/>
                  </a:lnTo>
                  <a:lnTo>
                    <a:pt x="437" y="412"/>
                  </a:lnTo>
                  <a:lnTo>
                    <a:pt x="435" y="412"/>
                  </a:lnTo>
                  <a:lnTo>
                    <a:pt x="434" y="412"/>
                  </a:lnTo>
                  <a:lnTo>
                    <a:pt x="434" y="414"/>
                  </a:lnTo>
                  <a:lnTo>
                    <a:pt x="432" y="414"/>
                  </a:lnTo>
                  <a:lnTo>
                    <a:pt x="432" y="412"/>
                  </a:lnTo>
                  <a:lnTo>
                    <a:pt x="430" y="412"/>
                  </a:lnTo>
                  <a:lnTo>
                    <a:pt x="430" y="410"/>
                  </a:lnTo>
                  <a:lnTo>
                    <a:pt x="430" y="412"/>
                  </a:lnTo>
                  <a:lnTo>
                    <a:pt x="428" y="412"/>
                  </a:lnTo>
                  <a:lnTo>
                    <a:pt x="428" y="410"/>
                  </a:lnTo>
                  <a:lnTo>
                    <a:pt x="426" y="410"/>
                  </a:lnTo>
                  <a:lnTo>
                    <a:pt x="426" y="412"/>
                  </a:lnTo>
                  <a:lnTo>
                    <a:pt x="426" y="414"/>
                  </a:lnTo>
                  <a:lnTo>
                    <a:pt x="426" y="416"/>
                  </a:lnTo>
                  <a:lnTo>
                    <a:pt x="424" y="416"/>
                  </a:lnTo>
                  <a:lnTo>
                    <a:pt x="422" y="416"/>
                  </a:lnTo>
                  <a:lnTo>
                    <a:pt x="420" y="416"/>
                  </a:lnTo>
                  <a:lnTo>
                    <a:pt x="420" y="414"/>
                  </a:lnTo>
                  <a:lnTo>
                    <a:pt x="418" y="414"/>
                  </a:lnTo>
                  <a:lnTo>
                    <a:pt x="418" y="416"/>
                  </a:lnTo>
                  <a:lnTo>
                    <a:pt x="420" y="416"/>
                  </a:lnTo>
                  <a:lnTo>
                    <a:pt x="420" y="418"/>
                  </a:lnTo>
                  <a:lnTo>
                    <a:pt x="422" y="418"/>
                  </a:lnTo>
                  <a:lnTo>
                    <a:pt x="424" y="418"/>
                  </a:lnTo>
                  <a:lnTo>
                    <a:pt x="422" y="418"/>
                  </a:lnTo>
                  <a:lnTo>
                    <a:pt x="422" y="420"/>
                  </a:lnTo>
                  <a:lnTo>
                    <a:pt x="424" y="420"/>
                  </a:lnTo>
                  <a:lnTo>
                    <a:pt x="424" y="422"/>
                  </a:lnTo>
                  <a:lnTo>
                    <a:pt x="422" y="422"/>
                  </a:lnTo>
                  <a:lnTo>
                    <a:pt x="420" y="422"/>
                  </a:lnTo>
                  <a:lnTo>
                    <a:pt x="420" y="424"/>
                  </a:lnTo>
                  <a:lnTo>
                    <a:pt x="418" y="424"/>
                  </a:lnTo>
                  <a:lnTo>
                    <a:pt x="418" y="426"/>
                  </a:lnTo>
                  <a:lnTo>
                    <a:pt x="416" y="426"/>
                  </a:lnTo>
                  <a:lnTo>
                    <a:pt x="416" y="428"/>
                  </a:lnTo>
                  <a:lnTo>
                    <a:pt x="414" y="428"/>
                  </a:lnTo>
                  <a:lnTo>
                    <a:pt x="412" y="428"/>
                  </a:lnTo>
                  <a:lnTo>
                    <a:pt x="412" y="430"/>
                  </a:lnTo>
                  <a:lnTo>
                    <a:pt x="410" y="430"/>
                  </a:lnTo>
                  <a:lnTo>
                    <a:pt x="410" y="432"/>
                  </a:lnTo>
                  <a:lnTo>
                    <a:pt x="410" y="434"/>
                  </a:lnTo>
                  <a:lnTo>
                    <a:pt x="408" y="434"/>
                  </a:lnTo>
                  <a:lnTo>
                    <a:pt x="410" y="434"/>
                  </a:lnTo>
                  <a:lnTo>
                    <a:pt x="410" y="436"/>
                  </a:lnTo>
                  <a:lnTo>
                    <a:pt x="408" y="436"/>
                  </a:lnTo>
                  <a:lnTo>
                    <a:pt x="406" y="436"/>
                  </a:lnTo>
                  <a:lnTo>
                    <a:pt x="406" y="434"/>
                  </a:lnTo>
                  <a:lnTo>
                    <a:pt x="404" y="434"/>
                  </a:lnTo>
                  <a:lnTo>
                    <a:pt x="402" y="434"/>
                  </a:lnTo>
                  <a:lnTo>
                    <a:pt x="404" y="434"/>
                  </a:lnTo>
                  <a:lnTo>
                    <a:pt x="404" y="436"/>
                  </a:lnTo>
                  <a:lnTo>
                    <a:pt x="402" y="436"/>
                  </a:lnTo>
                  <a:lnTo>
                    <a:pt x="402" y="438"/>
                  </a:lnTo>
                  <a:lnTo>
                    <a:pt x="402" y="440"/>
                  </a:lnTo>
                  <a:lnTo>
                    <a:pt x="400" y="440"/>
                  </a:lnTo>
                  <a:lnTo>
                    <a:pt x="400" y="442"/>
                  </a:lnTo>
                  <a:lnTo>
                    <a:pt x="398" y="442"/>
                  </a:lnTo>
                  <a:lnTo>
                    <a:pt x="396" y="440"/>
                  </a:lnTo>
                  <a:lnTo>
                    <a:pt x="394" y="440"/>
                  </a:lnTo>
                  <a:lnTo>
                    <a:pt x="394" y="438"/>
                  </a:lnTo>
                  <a:lnTo>
                    <a:pt x="392" y="438"/>
                  </a:lnTo>
                  <a:lnTo>
                    <a:pt x="392" y="436"/>
                  </a:lnTo>
                  <a:lnTo>
                    <a:pt x="390" y="436"/>
                  </a:lnTo>
                  <a:lnTo>
                    <a:pt x="390" y="434"/>
                  </a:lnTo>
                  <a:lnTo>
                    <a:pt x="388" y="434"/>
                  </a:lnTo>
                  <a:lnTo>
                    <a:pt x="388" y="432"/>
                  </a:lnTo>
                  <a:lnTo>
                    <a:pt x="386" y="432"/>
                  </a:lnTo>
                  <a:lnTo>
                    <a:pt x="386" y="430"/>
                  </a:lnTo>
                  <a:lnTo>
                    <a:pt x="384" y="430"/>
                  </a:lnTo>
                  <a:lnTo>
                    <a:pt x="384" y="428"/>
                  </a:lnTo>
                  <a:lnTo>
                    <a:pt x="382" y="428"/>
                  </a:lnTo>
                  <a:lnTo>
                    <a:pt x="380" y="428"/>
                  </a:lnTo>
                  <a:lnTo>
                    <a:pt x="378" y="428"/>
                  </a:lnTo>
                  <a:lnTo>
                    <a:pt x="376" y="428"/>
                  </a:lnTo>
                  <a:lnTo>
                    <a:pt x="374" y="428"/>
                  </a:lnTo>
                  <a:lnTo>
                    <a:pt x="372" y="428"/>
                  </a:lnTo>
                  <a:lnTo>
                    <a:pt x="372" y="430"/>
                  </a:lnTo>
                  <a:lnTo>
                    <a:pt x="372" y="428"/>
                  </a:lnTo>
                  <a:lnTo>
                    <a:pt x="370" y="430"/>
                  </a:lnTo>
                  <a:lnTo>
                    <a:pt x="368" y="430"/>
                  </a:lnTo>
                  <a:lnTo>
                    <a:pt x="368" y="428"/>
                  </a:lnTo>
                  <a:lnTo>
                    <a:pt x="366" y="428"/>
                  </a:lnTo>
                  <a:lnTo>
                    <a:pt x="365" y="428"/>
                  </a:lnTo>
                  <a:lnTo>
                    <a:pt x="365" y="426"/>
                  </a:lnTo>
                  <a:lnTo>
                    <a:pt x="363" y="426"/>
                  </a:lnTo>
                  <a:lnTo>
                    <a:pt x="363" y="428"/>
                  </a:lnTo>
                  <a:lnTo>
                    <a:pt x="361" y="428"/>
                  </a:lnTo>
                  <a:lnTo>
                    <a:pt x="359" y="428"/>
                  </a:lnTo>
                  <a:lnTo>
                    <a:pt x="359" y="430"/>
                  </a:lnTo>
                  <a:lnTo>
                    <a:pt x="357" y="430"/>
                  </a:lnTo>
                  <a:lnTo>
                    <a:pt x="355" y="430"/>
                  </a:lnTo>
                  <a:lnTo>
                    <a:pt x="353" y="430"/>
                  </a:lnTo>
                  <a:lnTo>
                    <a:pt x="351" y="430"/>
                  </a:lnTo>
                  <a:lnTo>
                    <a:pt x="351" y="428"/>
                  </a:lnTo>
                  <a:lnTo>
                    <a:pt x="351" y="426"/>
                  </a:lnTo>
                  <a:lnTo>
                    <a:pt x="349" y="426"/>
                  </a:lnTo>
                  <a:lnTo>
                    <a:pt x="349" y="428"/>
                  </a:lnTo>
                  <a:lnTo>
                    <a:pt x="347" y="428"/>
                  </a:lnTo>
                  <a:lnTo>
                    <a:pt x="345" y="428"/>
                  </a:lnTo>
                  <a:lnTo>
                    <a:pt x="347" y="428"/>
                  </a:lnTo>
                  <a:lnTo>
                    <a:pt x="345" y="428"/>
                  </a:lnTo>
                  <a:lnTo>
                    <a:pt x="343" y="428"/>
                  </a:lnTo>
                  <a:lnTo>
                    <a:pt x="341" y="426"/>
                  </a:lnTo>
                  <a:lnTo>
                    <a:pt x="339" y="426"/>
                  </a:lnTo>
                  <a:lnTo>
                    <a:pt x="337" y="426"/>
                  </a:lnTo>
                  <a:lnTo>
                    <a:pt x="337" y="424"/>
                  </a:lnTo>
                  <a:lnTo>
                    <a:pt x="335" y="424"/>
                  </a:lnTo>
                  <a:lnTo>
                    <a:pt x="331" y="422"/>
                  </a:lnTo>
                  <a:lnTo>
                    <a:pt x="329" y="424"/>
                  </a:lnTo>
                  <a:lnTo>
                    <a:pt x="327" y="424"/>
                  </a:lnTo>
                  <a:lnTo>
                    <a:pt x="323" y="424"/>
                  </a:lnTo>
                  <a:lnTo>
                    <a:pt x="319" y="422"/>
                  </a:lnTo>
                  <a:lnTo>
                    <a:pt x="317" y="422"/>
                  </a:lnTo>
                  <a:lnTo>
                    <a:pt x="315" y="422"/>
                  </a:lnTo>
                  <a:lnTo>
                    <a:pt x="313" y="422"/>
                  </a:lnTo>
                  <a:lnTo>
                    <a:pt x="311" y="422"/>
                  </a:lnTo>
                  <a:lnTo>
                    <a:pt x="309" y="422"/>
                  </a:lnTo>
                  <a:lnTo>
                    <a:pt x="307" y="422"/>
                  </a:lnTo>
                  <a:lnTo>
                    <a:pt x="305" y="422"/>
                  </a:lnTo>
                  <a:lnTo>
                    <a:pt x="303" y="422"/>
                  </a:lnTo>
                  <a:lnTo>
                    <a:pt x="301" y="422"/>
                  </a:lnTo>
                  <a:lnTo>
                    <a:pt x="299" y="422"/>
                  </a:lnTo>
                  <a:lnTo>
                    <a:pt x="297" y="420"/>
                  </a:lnTo>
                  <a:lnTo>
                    <a:pt x="296" y="420"/>
                  </a:lnTo>
                  <a:lnTo>
                    <a:pt x="296" y="418"/>
                  </a:lnTo>
                  <a:lnTo>
                    <a:pt x="294" y="418"/>
                  </a:lnTo>
                  <a:lnTo>
                    <a:pt x="294" y="420"/>
                  </a:lnTo>
                  <a:lnTo>
                    <a:pt x="292" y="420"/>
                  </a:lnTo>
                  <a:lnTo>
                    <a:pt x="290" y="420"/>
                  </a:lnTo>
                  <a:lnTo>
                    <a:pt x="290" y="418"/>
                  </a:lnTo>
                  <a:lnTo>
                    <a:pt x="288" y="418"/>
                  </a:lnTo>
                  <a:lnTo>
                    <a:pt x="286" y="418"/>
                  </a:lnTo>
                  <a:lnTo>
                    <a:pt x="284" y="416"/>
                  </a:lnTo>
                  <a:lnTo>
                    <a:pt x="282" y="416"/>
                  </a:lnTo>
                  <a:lnTo>
                    <a:pt x="280" y="416"/>
                  </a:lnTo>
                  <a:lnTo>
                    <a:pt x="278" y="414"/>
                  </a:lnTo>
                  <a:lnTo>
                    <a:pt x="276" y="414"/>
                  </a:lnTo>
                  <a:lnTo>
                    <a:pt x="274" y="414"/>
                  </a:lnTo>
                  <a:lnTo>
                    <a:pt x="272" y="414"/>
                  </a:lnTo>
                  <a:lnTo>
                    <a:pt x="272" y="412"/>
                  </a:lnTo>
                  <a:lnTo>
                    <a:pt x="270" y="412"/>
                  </a:lnTo>
                  <a:lnTo>
                    <a:pt x="270" y="410"/>
                  </a:lnTo>
                  <a:lnTo>
                    <a:pt x="268" y="410"/>
                  </a:lnTo>
                  <a:lnTo>
                    <a:pt x="268" y="408"/>
                  </a:lnTo>
                  <a:lnTo>
                    <a:pt x="266" y="408"/>
                  </a:lnTo>
                  <a:lnTo>
                    <a:pt x="264" y="408"/>
                  </a:lnTo>
                  <a:lnTo>
                    <a:pt x="264" y="410"/>
                  </a:lnTo>
                  <a:lnTo>
                    <a:pt x="264" y="408"/>
                  </a:lnTo>
                  <a:lnTo>
                    <a:pt x="262" y="408"/>
                  </a:lnTo>
                  <a:lnTo>
                    <a:pt x="260" y="406"/>
                  </a:lnTo>
                  <a:lnTo>
                    <a:pt x="258" y="408"/>
                  </a:lnTo>
                  <a:lnTo>
                    <a:pt x="256" y="408"/>
                  </a:lnTo>
                  <a:lnTo>
                    <a:pt x="254" y="408"/>
                  </a:lnTo>
                  <a:lnTo>
                    <a:pt x="254" y="406"/>
                  </a:lnTo>
                  <a:lnTo>
                    <a:pt x="252" y="406"/>
                  </a:lnTo>
                  <a:lnTo>
                    <a:pt x="250" y="406"/>
                  </a:lnTo>
                  <a:lnTo>
                    <a:pt x="248" y="406"/>
                  </a:lnTo>
                  <a:lnTo>
                    <a:pt x="248" y="404"/>
                  </a:lnTo>
                  <a:lnTo>
                    <a:pt x="246" y="404"/>
                  </a:lnTo>
                  <a:lnTo>
                    <a:pt x="246" y="402"/>
                  </a:lnTo>
                  <a:lnTo>
                    <a:pt x="244" y="402"/>
                  </a:lnTo>
                  <a:lnTo>
                    <a:pt x="244" y="400"/>
                  </a:lnTo>
                  <a:lnTo>
                    <a:pt x="244" y="399"/>
                  </a:lnTo>
                  <a:lnTo>
                    <a:pt x="242" y="399"/>
                  </a:lnTo>
                  <a:lnTo>
                    <a:pt x="240" y="399"/>
                  </a:lnTo>
                  <a:lnTo>
                    <a:pt x="240" y="397"/>
                  </a:lnTo>
                  <a:lnTo>
                    <a:pt x="240" y="395"/>
                  </a:lnTo>
                  <a:lnTo>
                    <a:pt x="238" y="395"/>
                  </a:lnTo>
                  <a:lnTo>
                    <a:pt x="238" y="393"/>
                  </a:lnTo>
                  <a:lnTo>
                    <a:pt x="240" y="393"/>
                  </a:lnTo>
                  <a:lnTo>
                    <a:pt x="240" y="391"/>
                  </a:lnTo>
                  <a:lnTo>
                    <a:pt x="242" y="391"/>
                  </a:lnTo>
                  <a:lnTo>
                    <a:pt x="240" y="391"/>
                  </a:lnTo>
                  <a:lnTo>
                    <a:pt x="240" y="389"/>
                  </a:lnTo>
                  <a:lnTo>
                    <a:pt x="238" y="389"/>
                  </a:lnTo>
                  <a:lnTo>
                    <a:pt x="236" y="389"/>
                  </a:lnTo>
                  <a:lnTo>
                    <a:pt x="234" y="389"/>
                  </a:lnTo>
                  <a:lnTo>
                    <a:pt x="234" y="391"/>
                  </a:lnTo>
                  <a:lnTo>
                    <a:pt x="232" y="391"/>
                  </a:lnTo>
                  <a:lnTo>
                    <a:pt x="232" y="389"/>
                  </a:lnTo>
                  <a:lnTo>
                    <a:pt x="230" y="389"/>
                  </a:lnTo>
                  <a:lnTo>
                    <a:pt x="228" y="389"/>
                  </a:lnTo>
                  <a:lnTo>
                    <a:pt x="228" y="387"/>
                  </a:lnTo>
                  <a:lnTo>
                    <a:pt x="227" y="387"/>
                  </a:lnTo>
                  <a:lnTo>
                    <a:pt x="227" y="385"/>
                  </a:lnTo>
                  <a:lnTo>
                    <a:pt x="225" y="385"/>
                  </a:lnTo>
                  <a:lnTo>
                    <a:pt x="225" y="383"/>
                  </a:lnTo>
                  <a:lnTo>
                    <a:pt x="223" y="383"/>
                  </a:lnTo>
                  <a:lnTo>
                    <a:pt x="221" y="383"/>
                  </a:lnTo>
                  <a:lnTo>
                    <a:pt x="223" y="383"/>
                  </a:lnTo>
                  <a:lnTo>
                    <a:pt x="223" y="381"/>
                  </a:lnTo>
                  <a:lnTo>
                    <a:pt x="221" y="381"/>
                  </a:lnTo>
                  <a:lnTo>
                    <a:pt x="219" y="381"/>
                  </a:lnTo>
                  <a:lnTo>
                    <a:pt x="219" y="379"/>
                  </a:lnTo>
                  <a:lnTo>
                    <a:pt x="217" y="379"/>
                  </a:lnTo>
                  <a:lnTo>
                    <a:pt x="217" y="377"/>
                  </a:lnTo>
                  <a:lnTo>
                    <a:pt x="215" y="377"/>
                  </a:lnTo>
                  <a:lnTo>
                    <a:pt x="215" y="375"/>
                  </a:lnTo>
                  <a:lnTo>
                    <a:pt x="215" y="373"/>
                  </a:lnTo>
                  <a:lnTo>
                    <a:pt x="213" y="373"/>
                  </a:lnTo>
                  <a:lnTo>
                    <a:pt x="211" y="373"/>
                  </a:lnTo>
                  <a:lnTo>
                    <a:pt x="211" y="371"/>
                  </a:lnTo>
                  <a:lnTo>
                    <a:pt x="211" y="369"/>
                  </a:lnTo>
                  <a:lnTo>
                    <a:pt x="209" y="369"/>
                  </a:lnTo>
                  <a:lnTo>
                    <a:pt x="209" y="367"/>
                  </a:lnTo>
                  <a:lnTo>
                    <a:pt x="209" y="369"/>
                  </a:lnTo>
                  <a:lnTo>
                    <a:pt x="207" y="369"/>
                  </a:lnTo>
                  <a:lnTo>
                    <a:pt x="205" y="369"/>
                  </a:lnTo>
                  <a:lnTo>
                    <a:pt x="203" y="369"/>
                  </a:lnTo>
                  <a:lnTo>
                    <a:pt x="203" y="367"/>
                  </a:lnTo>
                  <a:lnTo>
                    <a:pt x="201" y="367"/>
                  </a:lnTo>
                  <a:lnTo>
                    <a:pt x="201" y="365"/>
                  </a:lnTo>
                  <a:lnTo>
                    <a:pt x="199" y="365"/>
                  </a:lnTo>
                  <a:lnTo>
                    <a:pt x="199" y="363"/>
                  </a:lnTo>
                  <a:lnTo>
                    <a:pt x="197" y="363"/>
                  </a:lnTo>
                  <a:lnTo>
                    <a:pt x="195" y="363"/>
                  </a:lnTo>
                  <a:lnTo>
                    <a:pt x="195" y="361"/>
                  </a:lnTo>
                  <a:lnTo>
                    <a:pt x="193" y="361"/>
                  </a:lnTo>
                  <a:lnTo>
                    <a:pt x="193" y="359"/>
                  </a:lnTo>
                  <a:lnTo>
                    <a:pt x="193" y="357"/>
                  </a:lnTo>
                  <a:lnTo>
                    <a:pt x="191" y="355"/>
                  </a:lnTo>
                  <a:lnTo>
                    <a:pt x="189" y="355"/>
                  </a:lnTo>
                  <a:lnTo>
                    <a:pt x="187" y="355"/>
                  </a:lnTo>
                  <a:lnTo>
                    <a:pt x="185" y="355"/>
                  </a:lnTo>
                  <a:lnTo>
                    <a:pt x="185" y="353"/>
                  </a:lnTo>
                  <a:lnTo>
                    <a:pt x="185" y="351"/>
                  </a:lnTo>
                  <a:lnTo>
                    <a:pt x="183" y="351"/>
                  </a:lnTo>
                  <a:lnTo>
                    <a:pt x="183" y="349"/>
                  </a:lnTo>
                  <a:lnTo>
                    <a:pt x="183" y="347"/>
                  </a:lnTo>
                  <a:lnTo>
                    <a:pt x="183" y="345"/>
                  </a:lnTo>
                  <a:lnTo>
                    <a:pt x="183" y="343"/>
                  </a:lnTo>
                  <a:lnTo>
                    <a:pt x="181" y="343"/>
                  </a:lnTo>
                  <a:lnTo>
                    <a:pt x="181" y="345"/>
                  </a:lnTo>
                  <a:lnTo>
                    <a:pt x="179" y="345"/>
                  </a:lnTo>
                  <a:lnTo>
                    <a:pt x="179" y="343"/>
                  </a:lnTo>
                  <a:lnTo>
                    <a:pt x="177" y="341"/>
                  </a:lnTo>
                  <a:lnTo>
                    <a:pt x="175" y="341"/>
                  </a:lnTo>
                  <a:lnTo>
                    <a:pt x="173" y="341"/>
                  </a:lnTo>
                  <a:lnTo>
                    <a:pt x="173" y="339"/>
                  </a:lnTo>
                  <a:lnTo>
                    <a:pt x="171" y="339"/>
                  </a:lnTo>
                  <a:lnTo>
                    <a:pt x="169" y="339"/>
                  </a:lnTo>
                  <a:lnTo>
                    <a:pt x="167" y="339"/>
                  </a:lnTo>
                  <a:lnTo>
                    <a:pt x="165" y="339"/>
                  </a:lnTo>
                  <a:lnTo>
                    <a:pt x="165" y="341"/>
                  </a:lnTo>
                  <a:lnTo>
                    <a:pt x="165" y="343"/>
                  </a:lnTo>
                  <a:lnTo>
                    <a:pt x="165" y="345"/>
                  </a:lnTo>
                  <a:lnTo>
                    <a:pt x="163" y="345"/>
                  </a:lnTo>
                  <a:lnTo>
                    <a:pt x="161" y="345"/>
                  </a:lnTo>
                  <a:lnTo>
                    <a:pt x="159" y="345"/>
                  </a:lnTo>
                  <a:lnTo>
                    <a:pt x="159" y="343"/>
                  </a:lnTo>
                  <a:lnTo>
                    <a:pt x="159" y="341"/>
                  </a:lnTo>
                  <a:lnTo>
                    <a:pt x="158" y="341"/>
                  </a:lnTo>
                  <a:lnTo>
                    <a:pt x="158" y="339"/>
                  </a:lnTo>
                  <a:lnTo>
                    <a:pt x="156" y="339"/>
                  </a:lnTo>
                  <a:lnTo>
                    <a:pt x="154" y="339"/>
                  </a:lnTo>
                  <a:lnTo>
                    <a:pt x="152" y="341"/>
                  </a:lnTo>
                  <a:lnTo>
                    <a:pt x="150" y="341"/>
                  </a:lnTo>
                  <a:lnTo>
                    <a:pt x="152" y="339"/>
                  </a:lnTo>
                  <a:lnTo>
                    <a:pt x="152" y="337"/>
                  </a:lnTo>
                  <a:lnTo>
                    <a:pt x="152" y="335"/>
                  </a:lnTo>
                  <a:lnTo>
                    <a:pt x="150" y="335"/>
                  </a:lnTo>
                  <a:lnTo>
                    <a:pt x="150" y="333"/>
                  </a:lnTo>
                  <a:lnTo>
                    <a:pt x="150" y="332"/>
                  </a:lnTo>
                  <a:lnTo>
                    <a:pt x="152" y="332"/>
                  </a:lnTo>
                  <a:lnTo>
                    <a:pt x="152" y="330"/>
                  </a:lnTo>
                  <a:lnTo>
                    <a:pt x="154" y="330"/>
                  </a:lnTo>
                  <a:lnTo>
                    <a:pt x="152" y="330"/>
                  </a:lnTo>
                  <a:lnTo>
                    <a:pt x="152" y="328"/>
                  </a:lnTo>
                  <a:lnTo>
                    <a:pt x="152" y="326"/>
                  </a:lnTo>
                  <a:lnTo>
                    <a:pt x="152" y="324"/>
                  </a:lnTo>
                  <a:lnTo>
                    <a:pt x="152" y="322"/>
                  </a:lnTo>
                  <a:lnTo>
                    <a:pt x="150" y="322"/>
                  </a:lnTo>
                  <a:lnTo>
                    <a:pt x="150" y="320"/>
                  </a:lnTo>
                  <a:lnTo>
                    <a:pt x="152" y="320"/>
                  </a:lnTo>
                  <a:lnTo>
                    <a:pt x="150" y="318"/>
                  </a:lnTo>
                  <a:lnTo>
                    <a:pt x="152" y="318"/>
                  </a:lnTo>
                  <a:lnTo>
                    <a:pt x="152" y="316"/>
                  </a:lnTo>
                  <a:lnTo>
                    <a:pt x="154" y="316"/>
                  </a:lnTo>
                  <a:lnTo>
                    <a:pt x="156" y="316"/>
                  </a:lnTo>
                  <a:lnTo>
                    <a:pt x="156" y="314"/>
                  </a:lnTo>
                  <a:lnTo>
                    <a:pt x="158" y="314"/>
                  </a:lnTo>
                  <a:lnTo>
                    <a:pt x="158" y="312"/>
                  </a:lnTo>
                  <a:lnTo>
                    <a:pt x="159" y="312"/>
                  </a:lnTo>
                  <a:lnTo>
                    <a:pt x="161" y="312"/>
                  </a:lnTo>
                  <a:lnTo>
                    <a:pt x="163" y="312"/>
                  </a:lnTo>
                  <a:lnTo>
                    <a:pt x="163" y="310"/>
                  </a:lnTo>
                  <a:lnTo>
                    <a:pt x="163" y="308"/>
                  </a:lnTo>
                  <a:lnTo>
                    <a:pt x="161" y="308"/>
                  </a:lnTo>
                  <a:lnTo>
                    <a:pt x="161" y="306"/>
                  </a:lnTo>
                  <a:lnTo>
                    <a:pt x="159" y="306"/>
                  </a:lnTo>
                  <a:lnTo>
                    <a:pt x="158" y="306"/>
                  </a:lnTo>
                  <a:lnTo>
                    <a:pt x="156" y="306"/>
                  </a:lnTo>
                  <a:lnTo>
                    <a:pt x="156" y="304"/>
                  </a:lnTo>
                  <a:lnTo>
                    <a:pt x="154" y="304"/>
                  </a:lnTo>
                  <a:lnTo>
                    <a:pt x="152" y="304"/>
                  </a:lnTo>
                  <a:lnTo>
                    <a:pt x="150" y="304"/>
                  </a:lnTo>
                  <a:lnTo>
                    <a:pt x="150" y="302"/>
                  </a:lnTo>
                  <a:lnTo>
                    <a:pt x="148" y="302"/>
                  </a:lnTo>
                  <a:lnTo>
                    <a:pt x="148" y="300"/>
                  </a:lnTo>
                  <a:lnTo>
                    <a:pt x="148" y="298"/>
                  </a:lnTo>
                  <a:lnTo>
                    <a:pt x="148" y="296"/>
                  </a:lnTo>
                  <a:lnTo>
                    <a:pt x="146" y="296"/>
                  </a:lnTo>
                  <a:lnTo>
                    <a:pt x="146" y="294"/>
                  </a:lnTo>
                  <a:lnTo>
                    <a:pt x="146" y="292"/>
                  </a:lnTo>
                  <a:lnTo>
                    <a:pt x="148" y="292"/>
                  </a:lnTo>
                  <a:lnTo>
                    <a:pt x="148" y="290"/>
                  </a:lnTo>
                  <a:lnTo>
                    <a:pt x="148" y="288"/>
                  </a:lnTo>
                  <a:lnTo>
                    <a:pt x="146" y="288"/>
                  </a:lnTo>
                  <a:lnTo>
                    <a:pt x="148" y="286"/>
                  </a:lnTo>
                  <a:lnTo>
                    <a:pt x="148" y="284"/>
                  </a:lnTo>
                  <a:lnTo>
                    <a:pt x="148" y="282"/>
                  </a:lnTo>
                  <a:lnTo>
                    <a:pt x="146" y="282"/>
                  </a:lnTo>
                  <a:lnTo>
                    <a:pt x="146" y="280"/>
                  </a:lnTo>
                  <a:lnTo>
                    <a:pt x="144" y="280"/>
                  </a:lnTo>
                  <a:lnTo>
                    <a:pt x="144" y="278"/>
                  </a:lnTo>
                  <a:lnTo>
                    <a:pt x="142" y="278"/>
                  </a:lnTo>
                  <a:lnTo>
                    <a:pt x="142" y="276"/>
                  </a:lnTo>
                  <a:lnTo>
                    <a:pt x="140" y="276"/>
                  </a:lnTo>
                  <a:lnTo>
                    <a:pt x="140" y="274"/>
                  </a:lnTo>
                  <a:lnTo>
                    <a:pt x="138" y="274"/>
                  </a:lnTo>
                  <a:lnTo>
                    <a:pt x="136" y="274"/>
                  </a:lnTo>
                  <a:lnTo>
                    <a:pt x="134" y="274"/>
                  </a:lnTo>
                  <a:lnTo>
                    <a:pt x="132" y="274"/>
                  </a:lnTo>
                  <a:lnTo>
                    <a:pt x="132" y="276"/>
                  </a:lnTo>
                  <a:lnTo>
                    <a:pt x="130" y="276"/>
                  </a:lnTo>
                  <a:lnTo>
                    <a:pt x="130" y="274"/>
                  </a:lnTo>
                  <a:lnTo>
                    <a:pt x="128" y="274"/>
                  </a:lnTo>
                  <a:lnTo>
                    <a:pt x="128" y="276"/>
                  </a:lnTo>
                  <a:lnTo>
                    <a:pt x="126" y="274"/>
                  </a:lnTo>
                  <a:lnTo>
                    <a:pt x="126" y="272"/>
                  </a:lnTo>
                  <a:lnTo>
                    <a:pt x="124" y="272"/>
                  </a:lnTo>
                  <a:lnTo>
                    <a:pt x="122" y="272"/>
                  </a:lnTo>
                  <a:lnTo>
                    <a:pt x="120" y="272"/>
                  </a:lnTo>
                  <a:lnTo>
                    <a:pt x="120" y="270"/>
                  </a:lnTo>
                  <a:lnTo>
                    <a:pt x="120" y="272"/>
                  </a:lnTo>
                  <a:lnTo>
                    <a:pt x="118" y="272"/>
                  </a:lnTo>
                  <a:lnTo>
                    <a:pt x="118" y="274"/>
                  </a:lnTo>
                  <a:lnTo>
                    <a:pt x="116" y="274"/>
                  </a:lnTo>
                  <a:lnTo>
                    <a:pt x="114" y="274"/>
                  </a:lnTo>
                  <a:lnTo>
                    <a:pt x="112" y="274"/>
                  </a:lnTo>
                  <a:lnTo>
                    <a:pt x="112" y="272"/>
                  </a:lnTo>
                  <a:lnTo>
                    <a:pt x="110" y="272"/>
                  </a:lnTo>
                  <a:lnTo>
                    <a:pt x="110" y="274"/>
                  </a:lnTo>
                  <a:lnTo>
                    <a:pt x="110" y="272"/>
                  </a:lnTo>
                  <a:lnTo>
                    <a:pt x="108" y="272"/>
                  </a:lnTo>
                  <a:lnTo>
                    <a:pt x="106" y="272"/>
                  </a:lnTo>
                  <a:lnTo>
                    <a:pt x="106" y="270"/>
                  </a:lnTo>
                  <a:lnTo>
                    <a:pt x="104" y="270"/>
                  </a:lnTo>
                  <a:lnTo>
                    <a:pt x="106" y="268"/>
                  </a:lnTo>
                  <a:lnTo>
                    <a:pt x="106" y="266"/>
                  </a:lnTo>
                  <a:lnTo>
                    <a:pt x="104" y="266"/>
                  </a:lnTo>
                  <a:lnTo>
                    <a:pt x="104" y="265"/>
                  </a:lnTo>
                  <a:lnTo>
                    <a:pt x="102" y="265"/>
                  </a:lnTo>
                  <a:lnTo>
                    <a:pt x="100" y="263"/>
                  </a:lnTo>
                  <a:lnTo>
                    <a:pt x="98" y="263"/>
                  </a:lnTo>
                  <a:lnTo>
                    <a:pt x="98" y="265"/>
                  </a:lnTo>
                  <a:lnTo>
                    <a:pt x="98" y="266"/>
                  </a:lnTo>
                  <a:lnTo>
                    <a:pt x="98" y="268"/>
                  </a:lnTo>
                  <a:lnTo>
                    <a:pt x="96" y="268"/>
                  </a:lnTo>
                  <a:lnTo>
                    <a:pt x="98" y="270"/>
                  </a:lnTo>
                  <a:lnTo>
                    <a:pt x="96" y="270"/>
                  </a:lnTo>
                  <a:lnTo>
                    <a:pt x="96" y="272"/>
                  </a:lnTo>
                  <a:lnTo>
                    <a:pt x="96" y="274"/>
                  </a:lnTo>
                  <a:lnTo>
                    <a:pt x="96" y="276"/>
                  </a:lnTo>
                  <a:lnTo>
                    <a:pt x="96" y="278"/>
                  </a:lnTo>
                  <a:lnTo>
                    <a:pt x="94" y="280"/>
                  </a:lnTo>
                  <a:lnTo>
                    <a:pt x="94" y="282"/>
                  </a:lnTo>
                  <a:lnTo>
                    <a:pt x="92" y="282"/>
                  </a:lnTo>
                  <a:lnTo>
                    <a:pt x="90" y="282"/>
                  </a:lnTo>
                  <a:lnTo>
                    <a:pt x="90" y="284"/>
                  </a:lnTo>
                  <a:lnTo>
                    <a:pt x="89" y="284"/>
                  </a:lnTo>
                  <a:lnTo>
                    <a:pt x="89" y="286"/>
                  </a:lnTo>
                  <a:lnTo>
                    <a:pt x="87" y="286"/>
                  </a:lnTo>
                  <a:lnTo>
                    <a:pt x="85" y="286"/>
                  </a:lnTo>
                  <a:lnTo>
                    <a:pt x="85" y="284"/>
                  </a:lnTo>
                  <a:lnTo>
                    <a:pt x="85" y="282"/>
                  </a:lnTo>
                  <a:lnTo>
                    <a:pt x="85" y="280"/>
                  </a:lnTo>
                  <a:lnTo>
                    <a:pt x="83" y="280"/>
                  </a:lnTo>
                  <a:lnTo>
                    <a:pt x="83" y="278"/>
                  </a:lnTo>
                  <a:lnTo>
                    <a:pt x="85" y="278"/>
                  </a:lnTo>
                  <a:lnTo>
                    <a:pt x="83" y="276"/>
                  </a:lnTo>
                  <a:lnTo>
                    <a:pt x="81" y="276"/>
                  </a:lnTo>
                  <a:lnTo>
                    <a:pt x="81" y="274"/>
                  </a:lnTo>
                  <a:lnTo>
                    <a:pt x="79" y="274"/>
                  </a:lnTo>
                  <a:lnTo>
                    <a:pt x="79" y="272"/>
                  </a:lnTo>
                  <a:lnTo>
                    <a:pt x="77" y="272"/>
                  </a:lnTo>
                  <a:lnTo>
                    <a:pt x="77" y="274"/>
                  </a:lnTo>
                  <a:lnTo>
                    <a:pt x="77" y="276"/>
                  </a:lnTo>
                  <a:lnTo>
                    <a:pt x="75" y="276"/>
                  </a:lnTo>
                  <a:lnTo>
                    <a:pt x="75" y="278"/>
                  </a:lnTo>
                  <a:lnTo>
                    <a:pt x="73" y="278"/>
                  </a:lnTo>
                  <a:lnTo>
                    <a:pt x="73" y="280"/>
                  </a:lnTo>
                  <a:lnTo>
                    <a:pt x="71" y="280"/>
                  </a:lnTo>
                  <a:lnTo>
                    <a:pt x="71" y="282"/>
                  </a:lnTo>
                  <a:lnTo>
                    <a:pt x="69" y="282"/>
                  </a:lnTo>
                  <a:lnTo>
                    <a:pt x="67" y="282"/>
                  </a:lnTo>
                  <a:lnTo>
                    <a:pt x="67" y="280"/>
                  </a:lnTo>
                  <a:lnTo>
                    <a:pt x="65" y="280"/>
                  </a:lnTo>
                  <a:lnTo>
                    <a:pt x="65" y="278"/>
                  </a:lnTo>
                  <a:lnTo>
                    <a:pt x="63" y="278"/>
                  </a:lnTo>
                  <a:lnTo>
                    <a:pt x="61" y="278"/>
                  </a:lnTo>
                  <a:lnTo>
                    <a:pt x="59" y="278"/>
                  </a:lnTo>
                  <a:lnTo>
                    <a:pt x="57" y="278"/>
                  </a:lnTo>
                  <a:lnTo>
                    <a:pt x="55" y="278"/>
                  </a:lnTo>
                  <a:lnTo>
                    <a:pt x="53" y="278"/>
                  </a:lnTo>
                  <a:lnTo>
                    <a:pt x="53" y="276"/>
                  </a:lnTo>
                  <a:lnTo>
                    <a:pt x="53" y="274"/>
                  </a:lnTo>
                  <a:lnTo>
                    <a:pt x="53" y="272"/>
                  </a:lnTo>
                  <a:lnTo>
                    <a:pt x="53" y="274"/>
                  </a:lnTo>
                  <a:lnTo>
                    <a:pt x="51" y="272"/>
                  </a:lnTo>
                  <a:lnTo>
                    <a:pt x="51" y="274"/>
                  </a:lnTo>
                  <a:lnTo>
                    <a:pt x="49" y="274"/>
                  </a:lnTo>
                  <a:lnTo>
                    <a:pt x="49" y="276"/>
                  </a:lnTo>
                  <a:lnTo>
                    <a:pt x="47" y="276"/>
                  </a:lnTo>
                  <a:lnTo>
                    <a:pt x="45" y="276"/>
                  </a:lnTo>
                  <a:lnTo>
                    <a:pt x="45" y="274"/>
                  </a:lnTo>
                  <a:lnTo>
                    <a:pt x="43" y="274"/>
                  </a:lnTo>
                  <a:lnTo>
                    <a:pt x="41" y="274"/>
                  </a:lnTo>
                  <a:lnTo>
                    <a:pt x="41" y="276"/>
                  </a:lnTo>
                  <a:lnTo>
                    <a:pt x="41" y="278"/>
                  </a:lnTo>
                  <a:lnTo>
                    <a:pt x="41" y="280"/>
                  </a:lnTo>
                  <a:lnTo>
                    <a:pt x="39" y="280"/>
                  </a:lnTo>
                  <a:lnTo>
                    <a:pt x="37" y="282"/>
                  </a:lnTo>
                  <a:lnTo>
                    <a:pt x="35" y="282"/>
                  </a:lnTo>
                  <a:lnTo>
                    <a:pt x="33" y="282"/>
                  </a:lnTo>
                  <a:lnTo>
                    <a:pt x="31" y="282"/>
                  </a:lnTo>
                  <a:lnTo>
                    <a:pt x="29" y="280"/>
                  </a:lnTo>
                  <a:lnTo>
                    <a:pt x="29" y="278"/>
                  </a:lnTo>
                  <a:lnTo>
                    <a:pt x="29" y="276"/>
                  </a:lnTo>
                  <a:lnTo>
                    <a:pt x="29" y="274"/>
                  </a:lnTo>
                  <a:lnTo>
                    <a:pt x="27" y="274"/>
                  </a:lnTo>
                  <a:lnTo>
                    <a:pt x="29" y="274"/>
                  </a:lnTo>
                  <a:lnTo>
                    <a:pt x="27" y="274"/>
                  </a:lnTo>
                  <a:lnTo>
                    <a:pt x="27" y="272"/>
                  </a:lnTo>
                  <a:lnTo>
                    <a:pt x="27" y="270"/>
                  </a:lnTo>
                  <a:lnTo>
                    <a:pt x="29" y="268"/>
                  </a:lnTo>
                  <a:lnTo>
                    <a:pt x="29" y="266"/>
                  </a:lnTo>
                  <a:lnTo>
                    <a:pt x="29" y="265"/>
                  </a:lnTo>
                  <a:lnTo>
                    <a:pt x="29" y="263"/>
                  </a:lnTo>
                  <a:lnTo>
                    <a:pt x="29" y="261"/>
                  </a:lnTo>
                  <a:lnTo>
                    <a:pt x="29" y="259"/>
                  </a:lnTo>
                  <a:lnTo>
                    <a:pt x="29" y="257"/>
                  </a:lnTo>
                  <a:lnTo>
                    <a:pt x="31" y="257"/>
                  </a:lnTo>
                  <a:lnTo>
                    <a:pt x="31" y="255"/>
                  </a:lnTo>
                  <a:lnTo>
                    <a:pt x="31" y="253"/>
                  </a:lnTo>
                  <a:lnTo>
                    <a:pt x="33" y="253"/>
                  </a:lnTo>
                  <a:lnTo>
                    <a:pt x="33" y="251"/>
                  </a:lnTo>
                  <a:lnTo>
                    <a:pt x="35" y="251"/>
                  </a:lnTo>
                  <a:lnTo>
                    <a:pt x="33" y="251"/>
                  </a:lnTo>
                  <a:lnTo>
                    <a:pt x="33" y="249"/>
                  </a:lnTo>
                  <a:lnTo>
                    <a:pt x="31" y="249"/>
                  </a:lnTo>
                  <a:lnTo>
                    <a:pt x="31" y="247"/>
                  </a:lnTo>
                  <a:lnTo>
                    <a:pt x="31" y="245"/>
                  </a:lnTo>
                  <a:lnTo>
                    <a:pt x="31" y="243"/>
                  </a:lnTo>
                  <a:lnTo>
                    <a:pt x="29" y="243"/>
                  </a:lnTo>
                  <a:lnTo>
                    <a:pt x="31" y="241"/>
                  </a:lnTo>
                  <a:lnTo>
                    <a:pt x="29" y="239"/>
                  </a:lnTo>
                  <a:lnTo>
                    <a:pt x="29" y="237"/>
                  </a:lnTo>
                  <a:lnTo>
                    <a:pt x="27" y="237"/>
                  </a:lnTo>
                  <a:lnTo>
                    <a:pt x="27" y="235"/>
                  </a:lnTo>
                  <a:lnTo>
                    <a:pt x="25" y="235"/>
                  </a:lnTo>
                  <a:lnTo>
                    <a:pt x="25" y="233"/>
                  </a:lnTo>
                  <a:lnTo>
                    <a:pt x="23" y="233"/>
                  </a:lnTo>
                  <a:lnTo>
                    <a:pt x="23" y="231"/>
                  </a:lnTo>
                  <a:lnTo>
                    <a:pt x="23" y="229"/>
                  </a:lnTo>
                  <a:lnTo>
                    <a:pt x="21" y="229"/>
                  </a:lnTo>
                  <a:lnTo>
                    <a:pt x="21" y="227"/>
                  </a:lnTo>
                  <a:lnTo>
                    <a:pt x="20" y="225"/>
                  </a:lnTo>
                  <a:lnTo>
                    <a:pt x="18" y="225"/>
                  </a:lnTo>
                  <a:lnTo>
                    <a:pt x="16" y="225"/>
                  </a:lnTo>
                  <a:lnTo>
                    <a:pt x="14" y="225"/>
                  </a:lnTo>
                  <a:lnTo>
                    <a:pt x="14" y="227"/>
                  </a:lnTo>
                  <a:lnTo>
                    <a:pt x="12" y="227"/>
                  </a:lnTo>
                  <a:lnTo>
                    <a:pt x="10" y="227"/>
                  </a:lnTo>
                  <a:lnTo>
                    <a:pt x="8" y="225"/>
                  </a:lnTo>
                  <a:lnTo>
                    <a:pt x="6" y="225"/>
                  </a:lnTo>
                  <a:lnTo>
                    <a:pt x="4" y="225"/>
                  </a:lnTo>
                  <a:lnTo>
                    <a:pt x="6" y="223"/>
                  </a:lnTo>
                  <a:lnTo>
                    <a:pt x="4" y="223"/>
                  </a:lnTo>
                  <a:lnTo>
                    <a:pt x="2" y="221"/>
                  </a:lnTo>
                  <a:lnTo>
                    <a:pt x="2" y="219"/>
                  </a:lnTo>
                  <a:lnTo>
                    <a:pt x="2" y="217"/>
                  </a:lnTo>
                  <a:lnTo>
                    <a:pt x="2" y="215"/>
                  </a:lnTo>
                  <a:lnTo>
                    <a:pt x="0" y="215"/>
                  </a:lnTo>
                  <a:lnTo>
                    <a:pt x="0" y="213"/>
                  </a:lnTo>
                  <a:lnTo>
                    <a:pt x="2" y="213"/>
                  </a:lnTo>
                  <a:lnTo>
                    <a:pt x="2" y="211"/>
                  </a:lnTo>
                  <a:lnTo>
                    <a:pt x="2" y="209"/>
                  </a:lnTo>
                  <a:lnTo>
                    <a:pt x="4" y="209"/>
                  </a:lnTo>
                  <a:lnTo>
                    <a:pt x="6" y="207"/>
                  </a:lnTo>
                  <a:lnTo>
                    <a:pt x="6" y="205"/>
                  </a:lnTo>
                  <a:lnTo>
                    <a:pt x="8" y="205"/>
                  </a:lnTo>
                  <a:lnTo>
                    <a:pt x="8" y="203"/>
                  </a:lnTo>
                  <a:lnTo>
                    <a:pt x="10" y="203"/>
                  </a:lnTo>
                  <a:lnTo>
                    <a:pt x="10" y="201"/>
                  </a:lnTo>
                  <a:lnTo>
                    <a:pt x="10" y="199"/>
                  </a:lnTo>
                  <a:lnTo>
                    <a:pt x="12" y="199"/>
                  </a:lnTo>
                  <a:lnTo>
                    <a:pt x="12" y="198"/>
                  </a:lnTo>
                  <a:lnTo>
                    <a:pt x="14" y="198"/>
                  </a:lnTo>
                  <a:lnTo>
                    <a:pt x="16" y="198"/>
                  </a:lnTo>
                  <a:lnTo>
                    <a:pt x="16" y="199"/>
                  </a:lnTo>
                  <a:lnTo>
                    <a:pt x="18" y="199"/>
                  </a:lnTo>
                  <a:lnTo>
                    <a:pt x="18" y="198"/>
                  </a:lnTo>
                  <a:lnTo>
                    <a:pt x="18" y="196"/>
                  </a:lnTo>
                  <a:lnTo>
                    <a:pt x="18" y="194"/>
                  </a:lnTo>
                  <a:lnTo>
                    <a:pt x="20" y="194"/>
                  </a:lnTo>
                  <a:lnTo>
                    <a:pt x="18" y="194"/>
                  </a:lnTo>
                  <a:lnTo>
                    <a:pt x="20" y="192"/>
                  </a:lnTo>
                  <a:lnTo>
                    <a:pt x="20" y="190"/>
                  </a:lnTo>
                  <a:lnTo>
                    <a:pt x="21" y="188"/>
                  </a:lnTo>
                  <a:lnTo>
                    <a:pt x="21" y="186"/>
                  </a:lnTo>
                  <a:lnTo>
                    <a:pt x="23" y="186"/>
                  </a:lnTo>
                  <a:lnTo>
                    <a:pt x="23" y="184"/>
                  </a:lnTo>
                  <a:lnTo>
                    <a:pt x="25" y="184"/>
                  </a:lnTo>
                  <a:lnTo>
                    <a:pt x="25" y="182"/>
                  </a:lnTo>
                  <a:lnTo>
                    <a:pt x="25" y="180"/>
                  </a:lnTo>
                  <a:lnTo>
                    <a:pt x="25" y="178"/>
                  </a:lnTo>
                  <a:lnTo>
                    <a:pt x="25" y="176"/>
                  </a:lnTo>
                  <a:lnTo>
                    <a:pt x="27" y="176"/>
                  </a:lnTo>
                  <a:lnTo>
                    <a:pt x="27" y="174"/>
                  </a:lnTo>
                  <a:lnTo>
                    <a:pt x="29" y="174"/>
                  </a:lnTo>
                  <a:lnTo>
                    <a:pt x="29" y="172"/>
                  </a:lnTo>
                  <a:lnTo>
                    <a:pt x="31" y="172"/>
                  </a:lnTo>
                  <a:lnTo>
                    <a:pt x="31" y="170"/>
                  </a:lnTo>
                  <a:lnTo>
                    <a:pt x="29" y="170"/>
                  </a:lnTo>
                  <a:lnTo>
                    <a:pt x="29" y="168"/>
                  </a:lnTo>
                  <a:lnTo>
                    <a:pt x="29" y="166"/>
                  </a:lnTo>
                  <a:lnTo>
                    <a:pt x="27" y="166"/>
                  </a:lnTo>
                  <a:lnTo>
                    <a:pt x="27" y="164"/>
                  </a:lnTo>
                  <a:lnTo>
                    <a:pt x="25" y="164"/>
                  </a:lnTo>
                  <a:lnTo>
                    <a:pt x="23" y="164"/>
                  </a:lnTo>
                  <a:lnTo>
                    <a:pt x="23" y="162"/>
                  </a:lnTo>
                  <a:lnTo>
                    <a:pt x="21" y="162"/>
                  </a:lnTo>
                  <a:lnTo>
                    <a:pt x="21" y="160"/>
                  </a:lnTo>
                  <a:lnTo>
                    <a:pt x="21" y="158"/>
                  </a:lnTo>
                  <a:lnTo>
                    <a:pt x="20" y="158"/>
                  </a:lnTo>
                  <a:lnTo>
                    <a:pt x="20" y="156"/>
                  </a:lnTo>
                  <a:lnTo>
                    <a:pt x="18" y="156"/>
                  </a:lnTo>
                  <a:lnTo>
                    <a:pt x="16" y="156"/>
                  </a:lnTo>
                  <a:lnTo>
                    <a:pt x="16" y="154"/>
                  </a:lnTo>
                  <a:lnTo>
                    <a:pt x="14" y="154"/>
                  </a:lnTo>
                  <a:lnTo>
                    <a:pt x="12" y="154"/>
                  </a:lnTo>
                  <a:lnTo>
                    <a:pt x="12" y="152"/>
                  </a:lnTo>
                  <a:lnTo>
                    <a:pt x="12" y="150"/>
                  </a:lnTo>
                  <a:lnTo>
                    <a:pt x="12" y="148"/>
                  </a:lnTo>
                  <a:lnTo>
                    <a:pt x="14" y="148"/>
                  </a:lnTo>
                  <a:lnTo>
                    <a:pt x="16" y="146"/>
                  </a:lnTo>
                  <a:lnTo>
                    <a:pt x="18" y="146"/>
                  </a:lnTo>
                  <a:lnTo>
                    <a:pt x="18" y="148"/>
                  </a:lnTo>
                  <a:lnTo>
                    <a:pt x="18" y="146"/>
                  </a:lnTo>
                  <a:lnTo>
                    <a:pt x="20" y="146"/>
                  </a:lnTo>
                  <a:lnTo>
                    <a:pt x="21" y="146"/>
                  </a:lnTo>
                  <a:lnTo>
                    <a:pt x="21" y="144"/>
                  </a:lnTo>
                  <a:lnTo>
                    <a:pt x="23" y="144"/>
                  </a:lnTo>
                  <a:lnTo>
                    <a:pt x="23" y="142"/>
                  </a:lnTo>
                  <a:lnTo>
                    <a:pt x="25" y="142"/>
                  </a:lnTo>
                  <a:lnTo>
                    <a:pt x="25" y="140"/>
                  </a:lnTo>
                  <a:lnTo>
                    <a:pt x="27" y="140"/>
                  </a:lnTo>
                  <a:lnTo>
                    <a:pt x="27" y="138"/>
                  </a:lnTo>
                  <a:lnTo>
                    <a:pt x="29" y="138"/>
                  </a:lnTo>
                  <a:lnTo>
                    <a:pt x="29" y="136"/>
                  </a:lnTo>
                  <a:lnTo>
                    <a:pt x="31" y="136"/>
                  </a:lnTo>
                  <a:lnTo>
                    <a:pt x="33" y="136"/>
                  </a:lnTo>
                  <a:lnTo>
                    <a:pt x="35" y="134"/>
                  </a:lnTo>
                  <a:lnTo>
                    <a:pt x="37" y="134"/>
                  </a:lnTo>
                  <a:lnTo>
                    <a:pt x="39" y="134"/>
                  </a:lnTo>
                  <a:lnTo>
                    <a:pt x="41" y="134"/>
                  </a:lnTo>
                  <a:lnTo>
                    <a:pt x="41" y="132"/>
                  </a:lnTo>
                  <a:lnTo>
                    <a:pt x="43" y="132"/>
                  </a:lnTo>
                  <a:lnTo>
                    <a:pt x="45" y="132"/>
                  </a:lnTo>
                  <a:lnTo>
                    <a:pt x="45" y="131"/>
                  </a:lnTo>
                  <a:lnTo>
                    <a:pt x="45" y="129"/>
                  </a:lnTo>
                  <a:lnTo>
                    <a:pt x="47" y="129"/>
                  </a:lnTo>
                  <a:lnTo>
                    <a:pt x="47" y="127"/>
                  </a:lnTo>
                  <a:lnTo>
                    <a:pt x="47" y="125"/>
                  </a:lnTo>
                  <a:lnTo>
                    <a:pt x="47" y="123"/>
                  </a:lnTo>
                  <a:lnTo>
                    <a:pt x="47" y="121"/>
                  </a:lnTo>
                  <a:lnTo>
                    <a:pt x="49" y="121"/>
                  </a:lnTo>
                  <a:lnTo>
                    <a:pt x="49" y="119"/>
                  </a:lnTo>
                  <a:lnTo>
                    <a:pt x="51" y="119"/>
                  </a:lnTo>
                  <a:lnTo>
                    <a:pt x="51" y="121"/>
                  </a:lnTo>
                  <a:lnTo>
                    <a:pt x="53" y="121"/>
                  </a:lnTo>
                  <a:lnTo>
                    <a:pt x="53" y="119"/>
                  </a:lnTo>
                  <a:lnTo>
                    <a:pt x="51" y="117"/>
                  </a:lnTo>
                  <a:lnTo>
                    <a:pt x="51" y="115"/>
                  </a:lnTo>
                  <a:lnTo>
                    <a:pt x="49" y="115"/>
                  </a:lnTo>
                  <a:lnTo>
                    <a:pt x="49" y="113"/>
                  </a:lnTo>
                  <a:lnTo>
                    <a:pt x="47" y="113"/>
                  </a:lnTo>
                  <a:lnTo>
                    <a:pt x="45" y="113"/>
                  </a:lnTo>
                  <a:lnTo>
                    <a:pt x="43" y="111"/>
                  </a:lnTo>
                  <a:lnTo>
                    <a:pt x="43" y="109"/>
                  </a:lnTo>
                  <a:lnTo>
                    <a:pt x="45" y="109"/>
                  </a:lnTo>
                  <a:lnTo>
                    <a:pt x="45" y="107"/>
                  </a:lnTo>
                  <a:lnTo>
                    <a:pt x="45" y="105"/>
                  </a:lnTo>
                  <a:lnTo>
                    <a:pt x="45" y="103"/>
                  </a:lnTo>
                  <a:lnTo>
                    <a:pt x="45" y="101"/>
                  </a:lnTo>
                  <a:lnTo>
                    <a:pt x="43" y="101"/>
                  </a:lnTo>
                  <a:lnTo>
                    <a:pt x="43" y="99"/>
                  </a:lnTo>
                  <a:lnTo>
                    <a:pt x="45" y="99"/>
                  </a:lnTo>
                  <a:lnTo>
                    <a:pt x="45" y="97"/>
                  </a:lnTo>
                  <a:lnTo>
                    <a:pt x="43" y="97"/>
                  </a:lnTo>
                  <a:lnTo>
                    <a:pt x="43" y="95"/>
                  </a:lnTo>
                  <a:lnTo>
                    <a:pt x="43" y="93"/>
                  </a:lnTo>
                  <a:lnTo>
                    <a:pt x="45" y="93"/>
                  </a:lnTo>
                  <a:lnTo>
                    <a:pt x="47" y="93"/>
                  </a:lnTo>
                  <a:lnTo>
                    <a:pt x="49" y="93"/>
                  </a:lnTo>
                  <a:lnTo>
                    <a:pt x="49" y="95"/>
                  </a:lnTo>
                  <a:lnTo>
                    <a:pt x="51" y="95"/>
                  </a:lnTo>
                  <a:lnTo>
                    <a:pt x="53" y="95"/>
                  </a:lnTo>
                  <a:lnTo>
                    <a:pt x="55" y="95"/>
                  </a:lnTo>
                  <a:lnTo>
                    <a:pt x="55" y="97"/>
                  </a:lnTo>
                  <a:lnTo>
                    <a:pt x="57" y="97"/>
                  </a:lnTo>
                  <a:lnTo>
                    <a:pt x="59" y="97"/>
                  </a:lnTo>
                  <a:lnTo>
                    <a:pt x="59" y="95"/>
                  </a:lnTo>
                  <a:lnTo>
                    <a:pt x="59" y="97"/>
                  </a:lnTo>
                  <a:lnTo>
                    <a:pt x="61" y="97"/>
                  </a:lnTo>
                  <a:lnTo>
                    <a:pt x="61" y="99"/>
                  </a:lnTo>
                  <a:lnTo>
                    <a:pt x="63" y="99"/>
                  </a:lnTo>
                  <a:lnTo>
                    <a:pt x="63" y="97"/>
                  </a:lnTo>
                  <a:lnTo>
                    <a:pt x="63" y="95"/>
                  </a:lnTo>
                  <a:lnTo>
                    <a:pt x="65" y="95"/>
                  </a:lnTo>
                  <a:lnTo>
                    <a:pt x="65" y="93"/>
                  </a:lnTo>
                  <a:lnTo>
                    <a:pt x="65" y="91"/>
                  </a:lnTo>
                  <a:lnTo>
                    <a:pt x="67" y="91"/>
                  </a:lnTo>
                  <a:lnTo>
                    <a:pt x="67" y="89"/>
                  </a:lnTo>
                  <a:lnTo>
                    <a:pt x="67" y="87"/>
                  </a:lnTo>
                  <a:lnTo>
                    <a:pt x="67" y="85"/>
                  </a:lnTo>
                  <a:lnTo>
                    <a:pt x="69" y="85"/>
                  </a:lnTo>
                  <a:lnTo>
                    <a:pt x="71" y="83"/>
                  </a:lnTo>
                  <a:lnTo>
                    <a:pt x="73" y="83"/>
                  </a:lnTo>
                  <a:lnTo>
                    <a:pt x="73" y="81"/>
                  </a:lnTo>
                  <a:lnTo>
                    <a:pt x="73" y="79"/>
                  </a:lnTo>
                  <a:lnTo>
                    <a:pt x="71" y="79"/>
                  </a:lnTo>
                  <a:lnTo>
                    <a:pt x="71" y="77"/>
                  </a:lnTo>
                  <a:lnTo>
                    <a:pt x="73" y="77"/>
                  </a:lnTo>
                  <a:lnTo>
                    <a:pt x="75" y="77"/>
                  </a:lnTo>
                  <a:lnTo>
                    <a:pt x="77" y="77"/>
                  </a:lnTo>
                  <a:lnTo>
                    <a:pt x="77" y="79"/>
                  </a:lnTo>
                  <a:lnTo>
                    <a:pt x="77" y="81"/>
                  </a:lnTo>
                  <a:lnTo>
                    <a:pt x="79" y="81"/>
                  </a:lnTo>
                  <a:lnTo>
                    <a:pt x="79" y="79"/>
                  </a:lnTo>
                  <a:lnTo>
                    <a:pt x="81" y="79"/>
                  </a:lnTo>
                  <a:lnTo>
                    <a:pt x="81" y="77"/>
                  </a:lnTo>
                  <a:lnTo>
                    <a:pt x="81" y="75"/>
                  </a:lnTo>
                  <a:lnTo>
                    <a:pt x="81" y="73"/>
                  </a:lnTo>
                  <a:lnTo>
                    <a:pt x="83" y="73"/>
                  </a:lnTo>
                  <a:lnTo>
                    <a:pt x="83" y="71"/>
                  </a:lnTo>
                  <a:lnTo>
                    <a:pt x="85" y="71"/>
                  </a:lnTo>
                  <a:lnTo>
                    <a:pt x="87" y="71"/>
                  </a:lnTo>
                  <a:lnTo>
                    <a:pt x="87" y="73"/>
                  </a:lnTo>
                  <a:lnTo>
                    <a:pt x="89" y="73"/>
                  </a:lnTo>
                  <a:lnTo>
                    <a:pt x="89" y="75"/>
                  </a:lnTo>
                  <a:lnTo>
                    <a:pt x="90" y="75"/>
                  </a:lnTo>
                  <a:lnTo>
                    <a:pt x="90" y="77"/>
                  </a:lnTo>
                  <a:lnTo>
                    <a:pt x="92" y="79"/>
                  </a:lnTo>
                  <a:lnTo>
                    <a:pt x="92" y="77"/>
                  </a:lnTo>
                  <a:lnTo>
                    <a:pt x="94" y="77"/>
                  </a:lnTo>
                  <a:lnTo>
                    <a:pt x="94" y="75"/>
                  </a:lnTo>
                  <a:lnTo>
                    <a:pt x="96" y="75"/>
                  </a:lnTo>
                  <a:lnTo>
                    <a:pt x="96" y="73"/>
                  </a:lnTo>
                  <a:lnTo>
                    <a:pt x="96" y="71"/>
                  </a:lnTo>
                  <a:lnTo>
                    <a:pt x="96" y="69"/>
                  </a:lnTo>
                  <a:lnTo>
                    <a:pt x="98" y="69"/>
                  </a:lnTo>
                  <a:lnTo>
                    <a:pt x="98" y="67"/>
                  </a:lnTo>
                  <a:lnTo>
                    <a:pt x="100" y="67"/>
                  </a:lnTo>
                  <a:lnTo>
                    <a:pt x="102" y="67"/>
                  </a:lnTo>
                  <a:lnTo>
                    <a:pt x="102" y="69"/>
                  </a:lnTo>
                  <a:lnTo>
                    <a:pt x="100" y="71"/>
                  </a:lnTo>
                  <a:lnTo>
                    <a:pt x="100" y="73"/>
                  </a:lnTo>
                  <a:lnTo>
                    <a:pt x="98" y="73"/>
                  </a:lnTo>
                  <a:lnTo>
                    <a:pt x="98" y="75"/>
                  </a:lnTo>
                  <a:lnTo>
                    <a:pt x="100" y="75"/>
                  </a:lnTo>
                  <a:lnTo>
                    <a:pt x="102" y="75"/>
                  </a:lnTo>
                  <a:lnTo>
                    <a:pt x="104" y="75"/>
                  </a:lnTo>
                  <a:lnTo>
                    <a:pt x="104" y="73"/>
                  </a:lnTo>
                  <a:lnTo>
                    <a:pt x="106" y="73"/>
                  </a:lnTo>
                  <a:lnTo>
                    <a:pt x="106" y="71"/>
                  </a:lnTo>
                  <a:lnTo>
                    <a:pt x="106" y="69"/>
                  </a:lnTo>
                  <a:lnTo>
                    <a:pt x="106" y="67"/>
                  </a:lnTo>
                  <a:lnTo>
                    <a:pt x="108" y="65"/>
                  </a:lnTo>
                  <a:lnTo>
                    <a:pt x="106" y="65"/>
                  </a:lnTo>
                  <a:lnTo>
                    <a:pt x="104" y="65"/>
                  </a:lnTo>
                  <a:lnTo>
                    <a:pt x="104" y="64"/>
                  </a:lnTo>
                  <a:lnTo>
                    <a:pt x="104" y="62"/>
                  </a:lnTo>
                  <a:lnTo>
                    <a:pt x="104" y="60"/>
                  </a:lnTo>
                  <a:lnTo>
                    <a:pt x="106" y="60"/>
                  </a:lnTo>
                  <a:lnTo>
                    <a:pt x="106" y="58"/>
                  </a:lnTo>
                  <a:lnTo>
                    <a:pt x="106" y="56"/>
                  </a:lnTo>
                  <a:lnTo>
                    <a:pt x="104" y="56"/>
                  </a:lnTo>
                  <a:lnTo>
                    <a:pt x="104" y="58"/>
                  </a:lnTo>
                  <a:lnTo>
                    <a:pt x="102" y="58"/>
                  </a:lnTo>
                  <a:lnTo>
                    <a:pt x="102" y="56"/>
                  </a:lnTo>
                  <a:lnTo>
                    <a:pt x="100" y="56"/>
                  </a:lnTo>
                  <a:lnTo>
                    <a:pt x="100" y="54"/>
                  </a:lnTo>
                  <a:lnTo>
                    <a:pt x="98" y="54"/>
                  </a:lnTo>
                  <a:lnTo>
                    <a:pt x="100" y="54"/>
                  </a:lnTo>
                  <a:lnTo>
                    <a:pt x="102" y="54"/>
                  </a:lnTo>
                  <a:lnTo>
                    <a:pt x="102" y="52"/>
                  </a:lnTo>
                  <a:lnTo>
                    <a:pt x="100" y="52"/>
                  </a:lnTo>
                  <a:lnTo>
                    <a:pt x="98" y="52"/>
                  </a:lnTo>
                  <a:lnTo>
                    <a:pt x="98" y="50"/>
                  </a:lnTo>
                  <a:lnTo>
                    <a:pt x="98" y="48"/>
                  </a:lnTo>
                  <a:lnTo>
                    <a:pt x="100" y="48"/>
                  </a:lnTo>
                  <a:lnTo>
                    <a:pt x="100" y="46"/>
                  </a:lnTo>
                  <a:lnTo>
                    <a:pt x="98" y="46"/>
                  </a:lnTo>
                  <a:lnTo>
                    <a:pt x="98" y="44"/>
                  </a:lnTo>
                  <a:lnTo>
                    <a:pt x="96" y="44"/>
                  </a:lnTo>
                  <a:lnTo>
                    <a:pt x="96" y="42"/>
                  </a:lnTo>
                  <a:lnTo>
                    <a:pt x="94" y="42"/>
                  </a:lnTo>
                  <a:lnTo>
                    <a:pt x="96" y="42"/>
                  </a:lnTo>
                  <a:lnTo>
                    <a:pt x="96" y="40"/>
                  </a:lnTo>
                  <a:lnTo>
                    <a:pt x="96" y="38"/>
                  </a:lnTo>
                  <a:lnTo>
                    <a:pt x="96" y="36"/>
                  </a:lnTo>
                  <a:lnTo>
                    <a:pt x="96" y="34"/>
                  </a:lnTo>
                  <a:lnTo>
                    <a:pt x="94" y="34"/>
                  </a:lnTo>
                  <a:lnTo>
                    <a:pt x="92" y="34"/>
                  </a:lnTo>
                  <a:lnTo>
                    <a:pt x="92" y="32"/>
                  </a:lnTo>
                  <a:lnTo>
                    <a:pt x="92" y="30"/>
                  </a:lnTo>
                  <a:lnTo>
                    <a:pt x="94" y="30"/>
                  </a:lnTo>
                  <a:lnTo>
                    <a:pt x="94" y="28"/>
                  </a:lnTo>
                  <a:lnTo>
                    <a:pt x="92" y="28"/>
                  </a:lnTo>
                  <a:lnTo>
                    <a:pt x="92" y="30"/>
                  </a:lnTo>
                  <a:lnTo>
                    <a:pt x="90" y="30"/>
                  </a:lnTo>
                  <a:lnTo>
                    <a:pt x="90" y="28"/>
                  </a:lnTo>
                  <a:lnTo>
                    <a:pt x="92" y="26"/>
                  </a:lnTo>
                  <a:lnTo>
                    <a:pt x="90" y="26"/>
                  </a:lnTo>
                  <a:lnTo>
                    <a:pt x="90" y="24"/>
                  </a:lnTo>
                  <a:lnTo>
                    <a:pt x="92" y="24"/>
                  </a:lnTo>
                  <a:lnTo>
                    <a:pt x="92" y="22"/>
                  </a:lnTo>
                  <a:lnTo>
                    <a:pt x="90" y="22"/>
                  </a:lnTo>
                  <a:lnTo>
                    <a:pt x="90" y="24"/>
                  </a:lnTo>
                  <a:lnTo>
                    <a:pt x="90" y="22"/>
                  </a:lnTo>
                  <a:lnTo>
                    <a:pt x="90" y="20"/>
                  </a:lnTo>
                  <a:lnTo>
                    <a:pt x="90" y="18"/>
                  </a:lnTo>
                  <a:lnTo>
                    <a:pt x="89" y="18"/>
                  </a:lnTo>
                  <a:lnTo>
                    <a:pt x="87" y="18"/>
                  </a:lnTo>
                  <a:lnTo>
                    <a:pt x="87" y="16"/>
                  </a:lnTo>
                  <a:lnTo>
                    <a:pt x="87" y="14"/>
                  </a:lnTo>
                  <a:lnTo>
                    <a:pt x="85" y="14"/>
                  </a:lnTo>
                  <a:lnTo>
                    <a:pt x="83" y="14"/>
                  </a:lnTo>
                  <a:lnTo>
                    <a:pt x="83" y="16"/>
                  </a:lnTo>
                  <a:lnTo>
                    <a:pt x="81" y="16"/>
                  </a:lnTo>
                  <a:lnTo>
                    <a:pt x="81" y="14"/>
                  </a:lnTo>
                  <a:lnTo>
                    <a:pt x="81" y="12"/>
                  </a:lnTo>
                  <a:lnTo>
                    <a:pt x="81" y="10"/>
                  </a:lnTo>
                  <a:lnTo>
                    <a:pt x="79" y="10"/>
                  </a:lnTo>
                  <a:lnTo>
                    <a:pt x="79" y="8"/>
                  </a:lnTo>
                  <a:lnTo>
                    <a:pt x="79" y="6"/>
                  </a:lnTo>
                  <a:lnTo>
                    <a:pt x="81" y="6"/>
                  </a:lnTo>
                  <a:lnTo>
                    <a:pt x="81" y="4"/>
                  </a:lnTo>
                  <a:lnTo>
                    <a:pt x="83" y="4"/>
                  </a:lnTo>
                  <a:lnTo>
                    <a:pt x="83" y="2"/>
                  </a:lnTo>
                  <a:lnTo>
                    <a:pt x="81" y="2"/>
                  </a:lnTo>
                  <a:lnTo>
                    <a:pt x="81"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1" name="Freeform 21">
              <a:extLst>
                <a:ext uri="{FF2B5EF4-FFF2-40B4-BE49-F238E27FC236}">
                  <a16:creationId xmlns:a16="http://schemas.microsoft.com/office/drawing/2014/main" xmlns="" id="{00000000-0008-0000-0900-000019000000}"/>
                </a:ext>
              </a:extLst>
            </xdr:cNvPr>
            <xdr:cNvSpPr>
              <a:spLocks/>
            </xdr:cNvSpPr>
          </xdr:nvSpPr>
          <xdr:spPr bwMode="auto">
            <a:xfrm>
              <a:off x="3849688" y="3987800"/>
              <a:ext cx="631825" cy="1498600"/>
            </a:xfrm>
            <a:custGeom>
              <a:avLst/>
              <a:gdLst>
                <a:gd name="T0" fmla="*/ 148 w 398"/>
                <a:gd name="T1" fmla="*/ 927 h 944"/>
                <a:gd name="T2" fmla="*/ 152 w 398"/>
                <a:gd name="T3" fmla="*/ 899 h 944"/>
                <a:gd name="T4" fmla="*/ 152 w 398"/>
                <a:gd name="T5" fmla="*/ 879 h 944"/>
                <a:gd name="T6" fmla="*/ 162 w 398"/>
                <a:gd name="T7" fmla="*/ 872 h 944"/>
                <a:gd name="T8" fmla="*/ 152 w 398"/>
                <a:gd name="T9" fmla="*/ 850 h 944"/>
                <a:gd name="T10" fmla="*/ 130 w 398"/>
                <a:gd name="T11" fmla="*/ 850 h 944"/>
                <a:gd name="T12" fmla="*/ 108 w 398"/>
                <a:gd name="T13" fmla="*/ 844 h 944"/>
                <a:gd name="T14" fmla="*/ 91 w 398"/>
                <a:gd name="T15" fmla="*/ 838 h 944"/>
                <a:gd name="T16" fmla="*/ 69 w 398"/>
                <a:gd name="T17" fmla="*/ 824 h 944"/>
                <a:gd name="T18" fmla="*/ 49 w 398"/>
                <a:gd name="T19" fmla="*/ 810 h 944"/>
                <a:gd name="T20" fmla="*/ 22 w 398"/>
                <a:gd name="T21" fmla="*/ 808 h 944"/>
                <a:gd name="T22" fmla="*/ 6 w 398"/>
                <a:gd name="T23" fmla="*/ 806 h 944"/>
                <a:gd name="T24" fmla="*/ 22 w 398"/>
                <a:gd name="T25" fmla="*/ 793 h 944"/>
                <a:gd name="T26" fmla="*/ 35 w 398"/>
                <a:gd name="T27" fmla="*/ 777 h 944"/>
                <a:gd name="T28" fmla="*/ 55 w 398"/>
                <a:gd name="T29" fmla="*/ 765 h 944"/>
                <a:gd name="T30" fmla="*/ 71 w 398"/>
                <a:gd name="T31" fmla="*/ 755 h 944"/>
                <a:gd name="T32" fmla="*/ 81 w 398"/>
                <a:gd name="T33" fmla="*/ 741 h 944"/>
                <a:gd name="T34" fmla="*/ 98 w 398"/>
                <a:gd name="T35" fmla="*/ 724 h 944"/>
                <a:gd name="T36" fmla="*/ 102 w 398"/>
                <a:gd name="T37" fmla="*/ 700 h 944"/>
                <a:gd name="T38" fmla="*/ 83 w 398"/>
                <a:gd name="T39" fmla="*/ 688 h 944"/>
                <a:gd name="T40" fmla="*/ 89 w 398"/>
                <a:gd name="T41" fmla="*/ 651 h 944"/>
                <a:gd name="T42" fmla="*/ 81 w 398"/>
                <a:gd name="T43" fmla="*/ 617 h 944"/>
                <a:gd name="T44" fmla="*/ 79 w 398"/>
                <a:gd name="T45" fmla="*/ 582 h 944"/>
                <a:gd name="T46" fmla="*/ 110 w 398"/>
                <a:gd name="T47" fmla="*/ 582 h 944"/>
                <a:gd name="T48" fmla="*/ 132 w 398"/>
                <a:gd name="T49" fmla="*/ 592 h 944"/>
                <a:gd name="T50" fmla="*/ 160 w 398"/>
                <a:gd name="T51" fmla="*/ 590 h 944"/>
                <a:gd name="T52" fmla="*/ 171 w 398"/>
                <a:gd name="T53" fmla="*/ 562 h 944"/>
                <a:gd name="T54" fmla="*/ 189 w 398"/>
                <a:gd name="T55" fmla="*/ 533 h 944"/>
                <a:gd name="T56" fmla="*/ 187 w 398"/>
                <a:gd name="T57" fmla="*/ 507 h 944"/>
                <a:gd name="T58" fmla="*/ 191 w 398"/>
                <a:gd name="T59" fmla="*/ 481 h 944"/>
                <a:gd name="T60" fmla="*/ 201 w 398"/>
                <a:gd name="T61" fmla="*/ 454 h 944"/>
                <a:gd name="T62" fmla="*/ 205 w 398"/>
                <a:gd name="T63" fmla="*/ 424 h 944"/>
                <a:gd name="T64" fmla="*/ 207 w 398"/>
                <a:gd name="T65" fmla="*/ 395 h 944"/>
                <a:gd name="T66" fmla="*/ 197 w 398"/>
                <a:gd name="T67" fmla="*/ 379 h 944"/>
                <a:gd name="T68" fmla="*/ 183 w 398"/>
                <a:gd name="T69" fmla="*/ 355 h 944"/>
                <a:gd name="T70" fmla="*/ 165 w 398"/>
                <a:gd name="T71" fmla="*/ 339 h 944"/>
                <a:gd name="T72" fmla="*/ 132 w 398"/>
                <a:gd name="T73" fmla="*/ 335 h 944"/>
                <a:gd name="T74" fmla="*/ 114 w 398"/>
                <a:gd name="T75" fmla="*/ 326 h 944"/>
                <a:gd name="T76" fmla="*/ 102 w 398"/>
                <a:gd name="T77" fmla="*/ 308 h 944"/>
                <a:gd name="T78" fmla="*/ 81 w 398"/>
                <a:gd name="T79" fmla="*/ 288 h 944"/>
                <a:gd name="T80" fmla="*/ 71 w 398"/>
                <a:gd name="T81" fmla="*/ 265 h 944"/>
                <a:gd name="T82" fmla="*/ 83 w 398"/>
                <a:gd name="T83" fmla="*/ 241 h 944"/>
                <a:gd name="T84" fmla="*/ 87 w 398"/>
                <a:gd name="T85" fmla="*/ 215 h 944"/>
                <a:gd name="T86" fmla="*/ 102 w 398"/>
                <a:gd name="T87" fmla="*/ 207 h 944"/>
                <a:gd name="T88" fmla="*/ 124 w 398"/>
                <a:gd name="T89" fmla="*/ 221 h 944"/>
                <a:gd name="T90" fmla="*/ 134 w 398"/>
                <a:gd name="T91" fmla="*/ 198 h 944"/>
                <a:gd name="T92" fmla="*/ 132 w 398"/>
                <a:gd name="T93" fmla="*/ 172 h 944"/>
                <a:gd name="T94" fmla="*/ 156 w 398"/>
                <a:gd name="T95" fmla="*/ 164 h 944"/>
                <a:gd name="T96" fmla="*/ 169 w 398"/>
                <a:gd name="T97" fmla="*/ 152 h 944"/>
                <a:gd name="T98" fmla="*/ 185 w 398"/>
                <a:gd name="T99" fmla="*/ 170 h 944"/>
                <a:gd name="T100" fmla="*/ 209 w 398"/>
                <a:gd name="T101" fmla="*/ 160 h 944"/>
                <a:gd name="T102" fmla="*/ 213 w 398"/>
                <a:gd name="T103" fmla="*/ 134 h 944"/>
                <a:gd name="T104" fmla="*/ 217 w 398"/>
                <a:gd name="T105" fmla="*/ 105 h 944"/>
                <a:gd name="T106" fmla="*/ 236 w 398"/>
                <a:gd name="T107" fmla="*/ 107 h 944"/>
                <a:gd name="T108" fmla="*/ 264 w 398"/>
                <a:gd name="T109" fmla="*/ 109 h 944"/>
                <a:gd name="T110" fmla="*/ 278 w 398"/>
                <a:gd name="T111" fmla="*/ 93 h 944"/>
                <a:gd name="T112" fmla="*/ 303 w 398"/>
                <a:gd name="T113" fmla="*/ 75 h 944"/>
                <a:gd name="T114" fmla="*/ 349 w 398"/>
                <a:gd name="T115" fmla="*/ 56 h 944"/>
                <a:gd name="T116" fmla="*/ 392 w 398"/>
                <a:gd name="T117" fmla="*/ 46 h 944"/>
                <a:gd name="T118" fmla="*/ 398 w 398"/>
                <a:gd name="T119" fmla="*/ 10 h 9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398" h="944">
                  <a:moveTo>
                    <a:pt x="156" y="944"/>
                  </a:moveTo>
                  <a:lnTo>
                    <a:pt x="156" y="942"/>
                  </a:lnTo>
                  <a:lnTo>
                    <a:pt x="154" y="942"/>
                  </a:lnTo>
                  <a:lnTo>
                    <a:pt x="156" y="941"/>
                  </a:lnTo>
                  <a:lnTo>
                    <a:pt x="154" y="941"/>
                  </a:lnTo>
                  <a:lnTo>
                    <a:pt x="154" y="939"/>
                  </a:lnTo>
                  <a:lnTo>
                    <a:pt x="152" y="939"/>
                  </a:lnTo>
                  <a:lnTo>
                    <a:pt x="152" y="937"/>
                  </a:lnTo>
                  <a:lnTo>
                    <a:pt x="152" y="935"/>
                  </a:lnTo>
                  <a:lnTo>
                    <a:pt x="152" y="933"/>
                  </a:lnTo>
                  <a:lnTo>
                    <a:pt x="150" y="933"/>
                  </a:lnTo>
                  <a:lnTo>
                    <a:pt x="148" y="933"/>
                  </a:lnTo>
                  <a:lnTo>
                    <a:pt x="148" y="931"/>
                  </a:lnTo>
                  <a:lnTo>
                    <a:pt x="148" y="929"/>
                  </a:lnTo>
                  <a:lnTo>
                    <a:pt x="150" y="929"/>
                  </a:lnTo>
                  <a:lnTo>
                    <a:pt x="148" y="929"/>
                  </a:lnTo>
                  <a:lnTo>
                    <a:pt x="148" y="927"/>
                  </a:lnTo>
                  <a:lnTo>
                    <a:pt x="150" y="925"/>
                  </a:lnTo>
                  <a:lnTo>
                    <a:pt x="150" y="923"/>
                  </a:lnTo>
                  <a:lnTo>
                    <a:pt x="148" y="923"/>
                  </a:lnTo>
                  <a:lnTo>
                    <a:pt x="150" y="921"/>
                  </a:lnTo>
                  <a:lnTo>
                    <a:pt x="152" y="919"/>
                  </a:lnTo>
                  <a:lnTo>
                    <a:pt x="154" y="919"/>
                  </a:lnTo>
                  <a:lnTo>
                    <a:pt x="154" y="917"/>
                  </a:lnTo>
                  <a:lnTo>
                    <a:pt x="154" y="915"/>
                  </a:lnTo>
                  <a:lnTo>
                    <a:pt x="152" y="915"/>
                  </a:lnTo>
                  <a:lnTo>
                    <a:pt x="152" y="913"/>
                  </a:lnTo>
                  <a:lnTo>
                    <a:pt x="152" y="909"/>
                  </a:lnTo>
                  <a:lnTo>
                    <a:pt x="150" y="907"/>
                  </a:lnTo>
                  <a:lnTo>
                    <a:pt x="150" y="905"/>
                  </a:lnTo>
                  <a:lnTo>
                    <a:pt x="152" y="905"/>
                  </a:lnTo>
                  <a:lnTo>
                    <a:pt x="152" y="903"/>
                  </a:lnTo>
                  <a:lnTo>
                    <a:pt x="152" y="901"/>
                  </a:lnTo>
                  <a:lnTo>
                    <a:pt x="152" y="899"/>
                  </a:lnTo>
                  <a:lnTo>
                    <a:pt x="150" y="899"/>
                  </a:lnTo>
                  <a:lnTo>
                    <a:pt x="152" y="899"/>
                  </a:lnTo>
                  <a:lnTo>
                    <a:pt x="152" y="897"/>
                  </a:lnTo>
                  <a:lnTo>
                    <a:pt x="152" y="895"/>
                  </a:lnTo>
                  <a:lnTo>
                    <a:pt x="152" y="893"/>
                  </a:lnTo>
                  <a:lnTo>
                    <a:pt x="150" y="891"/>
                  </a:lnTo>
                  <a:lnTo>
                    <a:pt x="148" y="891"/>
                  </a:lnTo>
                  <a:lnTo>
                    <a:pt x="148" y="889"/>
                  </a:lnTo>
                  <a:lnTo>
                    <a:pt x="148" y="887"/>
                  </a:lnTo>
                  <a:lnTo>
                    <a:pt x="150" y="887"/>
                  </a:lnTo>
                  <a:lnTo>
                    <a:pt x="150" y="885"/>
                  </a:lnTo>
                  <a:lnTo>
                    <a:pt x="150" y="883"/>
                  </a:lnTo>
                  <a:lnTo>
                    <a:pt x="150" y="881"/>
                  </a:lnTo>
                  <a:lnTo>
                    <a:pt x="152" y="881"/>
                  </a:lnTo>
                  <a:lnTo>
                    <a:pt x="152" y="879"/>
                  </a:lnTo>
                  <a:lnTo>
                    <a:pt x="150" y="879"/>
                  </a:lnTo>
                  <a:lnTo>
                    <a:pt x="152" y="879"/>
                  </a:lnTo>
                  <a:lnTo>
                    <a:pt x="152" y="877"/>
                  </a:lnTo>
                  <a:lnTo>
                    <a:pt x="152" y="875"/>
                  </a:lnTo>
                  <a:lnTo>
                    <a:pt x="150" y="875"/>
                  </a:lnTo>
                  <a:lnTo>
                    <a:pt x="150" y="873"/>
                  </a:lnTo>
                  <a:lnTo>
                    <a:pt x="150" y="872"/>
                  </a:lnTo>
                  <a:lnTo>
                    <a:pt x="152" y="873"/>
                  </a:lnTo>
                  <a:lnTo>
                    <a:pt x="154" y="873"/>
                  </a:lnTo>
                  <a:lnTo>
                    <a:pt x="156" y="875"/>
                  </a:lnTo>
                  <a:lnTo>
                    <a:pt x="158" y="875"/>
                  </a:lnTo>
                  <a:lnTo>
                    <a:pt x="158" y="877"/>
                  </a:lnTo>
                  <a:lnTo>
                    <a:pt x="160" y="877"/>
                  </a:lnTo>
                  <a:lnTo>
                    <a:pt x="160" y="875"/>
                  </a:lnTo>
                  <a:lnTo>
                    <a:pt x="162" y="875"/>
                  </a:lnTo>
                  <a:lnTo>
                    <a:pt x="162" y="873"/>
                  </a:lnTo>
                  <a:lnTo>
                    <a:pt x="160" y="873"/>
                  </a:lnTo>
                  <a:lnTo>
                    <a:pt x="160" y="872"/>
                  </a:lnTo>
                  <a:lnTo>
                    <a:pt x="162" y="872"/>
                  </a:lnTo>
                  <a:lnTo>
                    <a:pt x="162" y="870"/>
                  </a:lnTo>
                  <a:lnTo>
                    <a:pt x="162" y="868"/>
                  </a:lnTo>
                  <a:lnTo>
                    <a:pt x="160" y="868"/>
                  </a:lnTo>
                  <a:lnTo>
                    <a:pt x="160" y="866"/>
                  </a:lnTo>
                  <a:lnTo>
                    <a:pt x="158" y="864"/>
                  </a:lnTo>
                  <a:lnTo>
                    <a:pt x="160" y="864"/>
                  </a:lnTo>
                  <a:lnTo>
                    <a:pt x="158" y="864"/>
                  </a:lnTo>
                  <a:lnTo>
                    <a:pt x="158" y="862"/>
                  </a:lnTo>
                  <a:lnTo>
                    <a:pt x="156" y="862"/>
                  </a:lnTo>
                  <a:lnTo>
                    <a:pt x="154" y="862"/>
                  </a:lnTo>
                  <a:lnTo>
                    <a:pt x="154" y="860"/>
                  </a:lnTo>
                  <a:lnTo>
                    <a:pt x="152" y="858"/>
                  </a:lnTo>
                  <a:lnTo>
                    <a:pt x="150" y="858"/>
                  </a:lnTo>
                  <a:lnTo>
                    <a:pt x="152" y="856"/>
                  </a:lnTo>
                  <a:lnTo>
                    <a:pt x="152" y="854"/>
                  </a:lnTo>
                  <a:lnTo>
                    <a:pt x="152" y="852"/>
                  </a:lnTo>
                  <a:lnTo>
                    <a:pt x="152" y="850"/>
                  </a:lnTo>
                  <a:lnTo>
                    <a:pt x="152" y="848"/>
                  </a:lnTo>
                  <a:lnTo>
                    <a:pt x="150" y="848"/>
                  </a:lnTo>
                  <a:lnTo>
                    <a:pt x="148" y="848"/>
                  </a:lnTo>
                  <a:lnTo>
                    <a:pt x="146" y="848"/>
                  </a:lnTo>
                  <a:lnTo>
                    <a:pt x="144" y="848"/>
                  </a:lnTo>
                  <a:lnTo>
                    <a:pt x="142" y="848"/>
                  </a:lnTo>
                  <a:lnTo>
                    <a:pt x="142" y="846"/>
                  </a:lnTo>
                  <a:lnTo>
                    <a:pt x="140" y="848"/>
                  </a:lnTo>
                  <a:lnTo>
                    <a:pt x="138" y="848"/>
                  </a:lnTo>
                  <a:lnTo>
                    <a:pt x="138" y="850"/>
                  </a:lnTo>
                  <a:lnTo>
                    <a:pt x="138" y="852"/>
                  </a:lnTo>
                  <a:lnTo>
                    <a:pt x="136" y="852"/>
                  </a:lnTo>
                  <a:lnTo>
                    <a:pt x="134" y="854"/>
                  </a:lnTo>
                  <a:lnTo>
                    <a:pt x="134" y="852"/>
                  </a:lnTo>
                  <a:lnTo>
                    <a:pt x="132" y="852"/>
                  </a:lnTo>
                  <a:lnTo>
                    <a:pt x="132" y="850"/>
                  </a:lnTo>
                  <a:lnTo>
                    <a:pt x="130" y="850"/>
                  </a:lnTo>
                  <a:lnTo>
                    <a:pt x="128" y="848"/>
                  </a:lnTo>
                  <a:lnTo>
                    <a:pt x="126" y="848"/>
                  </a:lnTo>
                  <a:lnTo>
                    <a:pt x="126" y="850"/>
                  </a:lnTo>
                  <a:lnTo>
                    <a:pt x="124" y="850"/>
                  </a:lnTo>
                  <a:lnTo>
                    <a:pt x="122" y="850"/>
                  </a:lnTo>
                  <a:lnTo>
                    <a:pt x="120" y="850"/>
                  </a:lnTo>
                  <a:lnTo>
                    <a:pt x="120" y="848"/>
                  </a:lnTo>
                  <a:lnTo>
                    <a:pt x="118" y="848"/>
                  </a:lnTo>
                  <a:lnTo>
                    <a:pt x="116" y="848"/>
                  </a:lnTo>
                  <a:lnTo>
                    <a:pt x="118" y="850"/>
                  </a:lnTo>
                  <a:lnTo>
                    <a:pt x="116" y="850"/>
                  </a:lnTo>
                  <a:lnTo>
                    <a:pt x="116" y="848"/>
                  </a:lnTo>
                  <a:lnTo>
                    <a:pt x="114" y="848"/>
                  </a:lnTo>
                  <a:lnTo>
                    <a:pt x="112" y="848"/>
                  </a:lnTo>
                  <a:lnTo>
                    <a:pt x="112" y="846"/>
                  </a:lnTo>
                  <a:lnTo>
                    <a:pt x="110" y="846"/>
                  </a:lnTo>
                  <a:lnTo>
                    <a:pt x="108" y="844"/>
                  </a:lnTo>
                  <a:lnTo>
                    <a:pt x="106" y="844"/>
                  </a:lnTo>
                  <a:lnTo>
                    <a:pt x="104" y="846"/>
                  </a:lnTo>
                  <a:lnTo>
                    <a:pt x="102" y="846"/>
                  </a:lnTo>
                  <a:lnTo>
                    <a:pt x="102" y="848"/>
                  </a:lnTo>
                  <a:lnTo>
                    <a:pt x="102" y="850"/>
                  </a:lnTo>
                  <a:lnTo>
                    <a:pt x="100" y="850"/>
                  </a:lnTo>
                  <a:lnTo>
                    <a:pt x="98" y="850"/>
                  </a:lnTo>
                  <a:lnTo>
                    <a:pt x="96" y="850"/>
                  </a:lnTo>
                  <a:lnTo>
                    <a:pt x="96" y="848"/>
                  </a:lnTo>
                  <a:lnTo>
                    <a:pt x="95" y="848"/>
                  </a:lnTo>
                  <a:lnTo>
                    <a:pt x="93" y="846"/>
                  </a:lnTo>
                  <a:lnTo>
                    <a:pt x="89" y="846"/>
                  </a:lnTo>
                  <a:lnTo>
                    <a:pt x="89" y="844"/>
                  </a:lnTo>
                  <a:lnTo>
                    <a:pt x="87" y="844"/>
                  </a:lnTo>
                  <a:lnTo>
                    <a:pt x="89" y="842"/>
                  </a:lnTo>
                  <a:lnTo>
                    <a:pt x="89" y="838"/>
                  </a:lnTo>
                  <a:lnTo>
                    <a:pt x="91" y="838"/>
                  </a:lnTo>
                  <a:lnTo>
                    <a:pt x="91" y="836"/>
                  </a:lnTo>
                  <a:lnTo>
                    <a:pt x="89" y="836"/>
                  </a:lnTo>
                  <a:lnTo>
                    <a:pt x="89" y="834"/>
                  </a:lnTo>
                  <a:lnTo>
                    <a:pt x="87" y="834"/>
                  </a:lnTo>
                  <a:lnTo>
                    <a:pt x="85" y="834"/>
                  </a:lnTo>
                  <a:lnTo>
                    <a:pt x="83" y="834"/>
                  </a:lnTo>
                  <a:lnTo>
                    <a:pt x="83" y="832"/>
                  </a:lnTo>
                  <a:lnTo>
                    <a:pt x="81" y="832"/>
                  </a:lnTo>
                  <a:lnTo>
                    <a:pt x="79" y="830"/>
                  </a:lnTo>
                  <a:lnTo>
                    <a:pt x="77" y="830"/>
                  </a:lnTo>
                  <a:lnTo>
                    <a:pt x="77" y="828"/>
                  </a:lnTo>
                  <a:lnTo>
                    <a:pt x="75" y="828"/>
                  </a:lnTo>
                  <a:lnTo>
                    <a:pt x="73" y="828"/>
                  </a:lnTo>
                  <a:lnTo>
                    <a:pt x="73" y="826"/>
                  </a:lnTo>
                  <a:lnTo>
                    <a:pt x="71" y="826"/>
                  </a:lnTo>
                  <a:lnTo>
                    <a:pt x="71" y="824"/>
                  </a:lnTo>
                  <a:lnTo>
                    <a:pt x="69" y="824"/>
                  </a:lnTo>
                  <a:lnTo>
                    <a:pt x="67" y="824"/>
                  </a:lnTo>
                  <a:lnTo>
                    <a:pt x="67" y="822"/>
                  </a:lnTo>
                  <a:lnTo>
                    <a:pt x="65" y="822"/>
                  </a:lnTo>
                  <a:lnTo>
                    <a:pt x="63" y="822"/>
                  </a:lnTo>
                  <a:lnTo>
                    <a:pt x="61" y="822"/>
                  </a:lnTo>
                  <a:lnTo>
                    <a:pt x="61" y="820"/>
                  </a:lnTo>
                  <a:lnTo>
                    <a:pt x="59" y="820"/>
                  </a:lnTo>
                  <a:lnTo>
                    <a:pt x="59" y="818"/>
                  </a:lnTo>
                  <a:lnTo>
                    <a:pt x="59" y="816"/>
                  </a:lnTo>
                  <a:lnTo>
                    <a:pt x="57" y="816"/>
                  </a:lnTo>
                  <a:lnTo>
                    <a:pt x="55" y="816"/>
                  </a:lnTo>
                  <a:lnTo>
                    <a:pt x="55" y="814"/>
                  </a:lnTo>
                  <a:lnTo>
                    <a:pt x="53" y="814"/>
                  </a:lnTo>
                  <a:lnTo>
                    <a:pt x="53" y="812"/>
                  </a:lnTo>
                  <a:lnTo>
                    <a:pt x="51" y="812"/>
                  </a:lnTo>
                  <a:lnTo>
                    <a:pt x="51" y="810"/>
                  </a:lnTo>
                  <a:lnTo>
                    <a:pt x="49" y="810"/>
                  </a:lnTo>
                  <a:lnTo>
                    <a:pt x="49" y="808"/>
                  </a:lnTo>
                  <a:lnTo>
                    <a:pt x="47" y="808"/>
                  </a:lnTo>
                  <a:lnTo>
                    <a:pt x="47" y="810"/>
                  </a:lnTo>
                  <a:lnTo>
                    <a:pt x="45" y="810"/>
                  </a:lnTo>
                  <a:lnTo>
                    <a:pt x="43" y="810"/>
                  </a:lnTo>
                  <a:lnTo>
                    <a:pt x="41" y="810"/>
                  </a:lnTo>
                  <a:lnTo>
                    <a:pt x="39" y="810"/>
                  </a:lnTo>
                  <a:lnTo>
                    <a:pt x="37" y="810"/>
                  </a:lnTo>
                  <a:lnTo>
                    <a:pt x="35" y="810"/>
                  </a:lnTo>
                  <a:lnTo>
                    <a:pt x="33" y="810"/>
                  </a:lnTo>
                  <a:lnTo>
                    <a:pt x="33" y="808"/>
                  </a:lnTo>
                  <a:lnTo>
                    <a:pt x="31" y="808"/>
                  </a:lnTo>
                  <a:lnTo>
                    <a:pt x="29" y="808"/>
                  </a:lnTo>
                  <a:lnTo>
                    <a:pt x="27" y="808"/>
                  </a:lnTo>
                  <a:lnTo>
                    <a:pt x="26" y="808"/>
                  </a:lnTo>
                  <a:lnTo>
                    <a:pt x="24" y="808"/>
                  </a:lnTo>
                  <a:lnTo>
                    <a:pt x="22" y="808"/>
                  </a:lnTo>
                  <a:lnTo>
                    <a:pt x="20" y="808"/>
                  </a:lnTo>
                  <a:lnTo>
                    <a:pt x="18" y="808"/>
                  </a:lnTo>
                  <a:lnTo>
                    <a:pt x="16" y="808"/>
                  </a:lnTo>
                  <a:lnTo>
                    <a:pt x="14" y="810"/>
                  </a:lnTo>
                  <a:lnTo>
                    <a:pt x="12" y="810"/>
                  </a:lnTo>
                  <a:lnTo>
                    <a:pt x="10" y="810"/>
                  </a:lnTo>
                  <a:lnTo>
                    <a:pt x="8" y="810"/>
                  </a:lnTo>
                  <a:lnTo>
                    <a:pt x="6" y="810"/>
                  </a:lnTo>
                  <a:lnTo>
                    <a:pt x="6" y="812"/>
                  </a:lnTo>
                  <a:lnTo>
                    <a:pt x="4" y="812"/>
                  </a:lnTo>
                  <a:lnTo>
                    <a:pt x="2" y="812"/>
                  </a:lnTo>
                  <a:lnTo>
                    <a:pt x="2" y="810"/>
                  </a:lnTo>
                  <a:lnTo>
                    <a:pt x="2" y="808"/>
                  </a:lnTo>
                  <a:lnTo>
                    <a:pt x="0" y="808"/>
                  </a:lnTo>
                  <a:lnTo>
                    <a:pt x="2" y="808"/>
                  </a:lnTo>
                  <a:lnTo>
                    <a:pt x="4" y="806"/>
                  </a:lnTo>
                  <a:lnTo>
                    <a:pt x="6" y="806"/>
                  </a:lnTo>
                  <a:lnTo>
                    <a:pt x="6" y="805"/>
                  </a:lnTo>
                  <a:lnTo>
                    <a:pt x="8" y="805"/>
                  </a:lnTo>
                  <a:lnTo>
                    <a:pt x="8" y="803"/>
                  </a:lnTo>
                  <a:lnTo>
                    <a:pt x="10" y="803"/>
                  </a:lnTo>
                  <a:lnTo>
                    <a:pt x="10" y="801"/>
                  </a:lnTo>
                  <a:lnTo>
                    <a:pt x="12" y="801"/>
                  </a:lnTo>
                  <a:lnTo>
                    <a:pt x="12" y="799"/>
                  </a:lnTo>
                  <a:lnTo>
                    <a:pt x="14" y="799"/>
                  </a:lnTo>
                  <a:lnTo>
                    <a:pt x="14" y="801"/>
                  </a:lnTo>
                  <a:lnTo>
                    <a:pt x="16" y="801"/>
                  </a:lnTo>
                  <a:lnTo>
                    <a:pt x="16" y="799"/>
                  </a:lnTo>
                  <a:lnTo>
                    <a:pt x="16" y="797"/>
                  </a:lnTo>
                  <a:lnTo>
                    <a:pt x="18" y="797"/>
                  </a:lnTo>
                  <a:lnTo>
                    <a:pt x="20" y="797"/>
                  </a:lnTo>
                  <a:lnTo>
                    <a:pt x="20" y="795"/>
                  </a:lnTo>
                  <a:lnTo>
                    <a:pt x="22" y="795"/>
                  </a:lnTo>
                  <a:lnTo>
                    <a:pt x="22" y="793"/>
                  </a:lnTo>
                  <a:lnTo>
                    <a:pt x="24" y="793"/>
                  </a:lnTo>
                  <a:lnTo>
                    <a:pt x="24" y="791"/>
                  </a:lnTo>
                  <a:lnTo>
                    <a:pt x="26" y="791"/>
                  </a:lnTo>
                  <a:lnTo>
                    <a:pt x="26" y="789"/>
                  </a:lnTo>
                  <a:lnTo>
                    <a:pt x="24" y="789"/>
                  </a:lnTo>
                  <a:lnTo>
                    <a:pt x="24" y="787"/>
                  </a:lnTo>
                  <a:lnTo>
                    <a:pt x="24" y="785"/>
                  </a:lnTo>
                  <a:lnTo>
                    <a:pt x="26" y="785"/>
                  </a:lnTo>
                  <a:lnTo>
                    <a:pt x="27" y="785"/>
                  </a:lnTo>
                  <a:lnTo>
                    <a:pt x="29" y="785"/>
                  </a:lnTo>
                  <a:lnTo>
                    <a:pt x="31" y="785"/>
                  </a:lnTo>
                  <a:lnTo>
                    <a:pt x="31" y="783"/>
                  </a:lnTo>
                  <a:lnTo>
                    <a:pt x="31" y="781"/>
                  </a:lnTo>
                  <a:lnTo>
                    <a:pt x="33" y="779"/>
                  </a:lnTo>
                  <a:lnTo>
                    <a:pt x="31" y="779"/>
                  </a:lnTo>
                  <a:lnTo>
                    <a:pt x="33" y="777"/>
                  </a:lnTo>
                  <a:lnTo>
                    <a:pt x="35" y="777"/>
                  </a:lnTo>
                  <a:lnTo>
                    <a:pt x="37" y="777"/>
                  </a:lnTo>
                  <a:lnTo>
                    <a:pt x="39" y="777"/>
                  </a:lnTo>
                  <a:lnTo>
                    <a:pt x="39" y="775"/>
                  </a:lnTo>
                  <a:lnTo>
                    <a:pt x="41" y="773"/>
                  </a:lnTo>
                  <a:lnTo>
                    <a:pt x="43" y="773"/>
                  </a:lnTo>
                  <a:lnTo>
                    <a:pt x="43" y="771"/>
                  </a:lnTo>
                  <a:lnTo>
                    <a:pt x="45" y="771"/>
                  </a:lnTo>
                  <a:lnTo>
                    <a:pt x="45" y="769"/>
                  </a:lnTo>
                  <a:lnTo>
                    <a:pt x="45" y="767"/>
                  </a:lnTo>
                  <a:lnTo>
                    <a:pt x="45" y="765"/>
                  </a:lnTo>
                  <a:lnTo>
                    <a:pt x="47" y="767"/>
                  </a:lnTo>
                  <a:lnTo>
                    <a:pt x="49" y="765"/>
                  </a:lnTo>
                  <a:lnTo>
                    <a:pt x="51" y="765"/>
                  </a:lnTo>
                  <a:lnTo>
                    <a:pt x="53" y="765"/>
                  </a:lnTo>
                  <a:lnTo>
                    <a:pt x="53" y="763"/>
                  </a:lnTo>
                  <a:lnTo>
                    <a:pt x="55" y="763"/>
                  </a:lnTo>
                  <a:lnTo>
                    <a:pt x="55" y="765"/>
                  </a:lnTo>
                  <a:lnTo>
                    <a:pt x="57" y="765"/>
                  </a:lnTo>
                  <a:lnTo>
                    <a:pt x="57" y="763"/>
                  </a:lnTo>
                  <a:lnTo>
                    <a:pt x="59" y="765"/>
                  </a:lnTo>
                  <a:lnTo>
                    <a:pt x="61" y="765"/>
                  </a:lnTo>
                  <a:lnTo>
                    <a:pt x="63" y="765"/>
                  </a:lnTo>
                  <a:lnTo>
                    <a:pt x="65" y="765"/>
                  </a:lnTo>
                  <a:lnTo>
                    <a:pt x="65" y="763"/>
                  </a:lnTo>
                  <a:lnTo>
                    <a:pt x="65" y="761"/>
                  </a:lnTo>
                  <a:lnTo>
                    <a:pt x="65" y="759"/>
                  </a:lnTo>
                  <a:lnTo>
                    <a:pt x="65" y="757"/>
                  </a:lnTo>
                  <a:lnTo>
                    <a:pt x="65" y="755"/>
                  </a:lnTo>
                  <a:lnTo>
                    <a:pt x="67" y="755"/>
                  </a:lnTo>
                  <a:lnTo>
                    <a:pt x="67" y="753"/>
                  </a:lnTo>
                  <a:lnTo>
                    <a:pt x="67" y="755"/>
                  </a:lnTo>
                  <a:lnTo>
                    <a:pt x="69" y="753"/>
                  </a:lnTo>
                  <a:lnTo>
                    <a:pt x="71" y="753"/>
                  </a:lnTo>
                  <a:lnTo>
                    <a:pt x="71" y="755"/>
                  </a:lnTo>
                  <a:lnTo>
                    <a:pt x="73" y="755"/>
                  </a:lnTo>
                  <a:lnTo>
                    <a:pt x="73" y="757"/>
                  </a:lnTo>
                  <a:lnTo>
                    <a:pt x="75" y="757"/>
                  </a:lnTo>
                  <a:lnTo>
                    <a:pt x="77" y="757"/>
                  </a:lnTo>
                  <a:lnTo>
                    <a:pt x="77" y="755"/>
                  </a:lnTo>
                  <a:lnTo>
                    <a:pt x="77" y="753"/>
                  </a:lnTo>
                  <a:lnTo>
                    <a:pt x="79" y="753"/>
                  </a:lnTo>
                  <a:lnTo>
                    <a:pt x="79" y="751"/>
                  </a:lnTo>
                  <a:lnTo>
                    <a:pt x="77" y="749"/>
                  </a:lnTo>
                  <a:lnTo>
                    <a:pt x="79" y="749"/>
                  </a:lnTo>
                  <a:lnTo>
                    <a:pt x="81" y="749"/>
                  </a:lnTo>
                  <a:lnTo>
                    <a:pt x="81" y="747"/>
                  </a:lnTo>
                  <a:lnTo>
                    <a:pt x="79" y="747"/>
                  </a:lnTo>
                  <a:lnTo>
                    <a:pt x="79" y="745"/>
                  </a:lnTo>
                  <a:lnTo>
                    <a:pt x="81" y="745"/>
                  </a:lnTo>
                  <a:lnTo>
                    <a:pt x="81" y="743"/>
                  </a:lnTo>
                  <a:lnTo>
                    <a:pt x="81" y="741"/>
                  </a:lnTo>
                  <a:lnTo>
                    <a:pt x="81" y="739"/>
                  </a:lnTo>
                  <a:lnTo>
                    <a:pt x="79" y="738"/>
                  </a:lnTo>
                  <a:lnTo>
                    <a:pt x="79" y="736"/>
                  </a:lnTo>
                  <a:lnTo>
                    <a:pt x="81" y="736"/>
                  </a:lnTo>
                  <a:lnTo>
                    <a:pt x="83" y="736"/>
                  </a:lnTo>
                  <a:lnTo>
                    <a:pt x="83" y="734"/>
                  </a:lnTo>
                  <a:lnTo>
                    <a:pt x="85" y="732"/>
                  </a:lnTo>
                  <a:lnTo>
                    <a:pt x="85" y="730"/>
                  </a:lnTo>
                  <a:lnTo>
                    <a:pt x="87" y="730"/>
                  </a:lnTo>
                  <a:lnTo>
                    <a:pt x="87" y="728"/>
                  </a:lnTo>
                  <a:lnTo>
                    <a:pt x="89" y="728"/>
                  </a:lnTo>
                  <a:lnTo>
                    <a:pt x="91" y="728"/>
                  </a:lnTo>
                  <a:lnTo>
                    <a:pt x="93" y="728"/>
                  </a:lnTo>
                  <a:lnTo>
                    <a:pt x="95" y="726"/>
                  </a:lnTo>
                  <a:lnTo>
                    <a:pt x="96" y="726"/>
                  </a:lnTo>
                  <a:lnTo>
                    <a:pt x="96" y="724"/>
                  </a:lnTo>
                  <a:lnTo>
                    <a:pt x="98" y="724"/>
                  </a:lnTo>
                  <a:lnTo>
                    <a:pt x="100" y="724"/>
                  </a:lnTo>
                  <a:lnTo>
                    <a:pt x="102" y="722"/>
                  </a:lnTo>
                  <a:lnTo>
                    <a:pt x="104" y="722"/>
                  </a:lnTo>
                  <a:lnTo>
                    <a:pt x="104" y="720"/>
                  </a:lnTo>
                  <a:lnTo>
                    <a:pt x="106" y="720"/>
                  </a:lnTo>
                  <a:lnTo>
                    <a:pt x="110" y="718"/>
                  </a:lnTo>
                  <a:lnTo>
                    <a:pt x="110" y="716"/>
                  </a:lnTo>
                  <a:lnTo>
                    <a:pt x="110" y="714"/>
                  </a:lnTo>
                  <a:lnTo>
                    <a:pt x="108" y="714"/>
                  </a:lnTo>
                  <a:lnTo>
                    <a:pt x="106" y="712"/>
                  </a:lnTo>
                  <a:lnTo>
                    <a:pt x="104" y="710"/>
                  </a:lnTo>
                  <a:lnTo>
                    <a:pt x="104" y="708"/>
                  </a:lnTo>
                  <a:lnTo>
                    <a:pt x="104" y="706"/>
                  </a:lnTo>
                  <a:lnTo>
                    <a:pt x="104" y="704"/>
                  </a:lnTo>
                  <a:lnTo>
                    <a:pt x="104" y="702"/>
                  </a:lnTo>
                  <a:lnTo>
                    <a:pt x="102" y="702"/>
                  </a:lnTo>
                  <a:lnTo>
                    <a:pt x="102" y="700"/>
                  </a:lnTo>
                  <a:lnTo>
                    <a:pt x="102" y="698"/>
                  </a:lnTo>
                  <a:lnTo>
                    <a:pt x="100" y="696"/>
                  </a:lnTo>
                  <a:lnTo>
                    <a:pt x="100" y="694"/>
                  </a:lnTo>
                  <a:lnTo>
                    <a:pt x="98" y="694"/>
                  </a:lnTo>
                  <a:lnTo>
                    <a:pt x="96" y="694"/>
                  </a:lnTo>
                  <a:lnTo>
                    <a:pt x="95" y="694"/>
                  </a:lnTo>
                  <a:lnTo>
                    <a:pt x="93" y="694"/>
                  </a:lnTo>
                  <a:lnTo>
                    <a:pt x="93" y="696"/>
                  </a:lnTo>
                  <a:lnTo>
                    <a:pt x="91" y="698"/>
                  </a:lnTo>
                  <a:lnTo>
                    <a:pt x="87" y="702"/>
                  </a:lnTo>
                  <a:lnTo>
                    <a:pt x="87" y="700"/>
                  </a:lnTo>
                  <a:lnTo>
                    <a:pt x="85" y="698"/>
                  </a:lnTo>
                  <a:lnTo>
                    <a:pt x="85" y="696"/>
                  </a:lnTo>
                  <a:lnTo>
                    <a:pt x="83" y="694"/>
                  </a:lnTo>
                  <a:lnTo>
                    <a:pt x="83" y="692"/>
                  </a:lnTo>
                  <a:lnTo>
                    <a:pt x="83" y="690"/>
                  </a:lnTo>
                  <a:lnTo>
                    <a:pt x="83" y="688"/>
                  </a:lnTo>
                  <a:lnTo>
                    <a:pt x="85" y="686"/>
                  </a:lnTo>
                  <a:lnTo>
                    <a:pt x="85" y="684"/>
                  </a:lnTo>
                  <a:lnTo>
                    <a:pt x="87" y="680"/>
                  </a:lnTo>
                  <a:lnTo>
                    <a:pt x="87" y="678"/>
                  </a:lnTo>
                  <a:lnTo>
                    <a:pt x="87" y="676"/>
                  </a:lnTo>
                  <a:lnTo>
                    <a:pt x="87" y="672"/>
                  </a:lnTo>
                  <a:lnTo>
                    <a:pt x="89" y="671"/>
                  </a:lnTo>
                  <a:lnTo>
                    <a:pt x="89" y="669"/>
                  </a:lnTo>
                  <a:lnTo>
                    <a:pt x="89" y="667"/>
                  </a:lnTo>
                  <a:lnTo>
                    <a:pt x="89" y="665"/>
                  </a:lnTo>
                  <a:lnTo>
                    <a:pt x="89" y="663"/>
                  </a:lnTo>
                  <a:lnTo>
                    <a:pt x="89" y="661"/>
                  </a:lnTo>
                  <a:lnTo>
                    <a:pt x="89" y="659"/>
                  </a:lnTo>
                  <a:lnTo>
                    <a:pt x="89" y="657"/>
                  </a:lnTo>
                  <a:lnTo>
                    <a:pt x="89" y="655"/>
                  </a:lnTo>
                  <a:lnTo>
                    <a:pt x="89" y="653"/>
                  </a:lnTo>
                  <a:lnTo>
                    <a:pt x="89" y="651"/>
                  </a:lnTo>
                  <a:lnTo>
                    <a:pt x="89" y="649"/>
                  </a:lnTo>
                  <a:lnTo>
                    <a:pt x="89" y="647"/>
                  </a:lnTo>
                  <a:lnTo>
                    <a:pt x="89" y="645"/>
                  </a:lnTo>
                  <a:lnTo>
                    <a:pt x="87" y="643"/>
                  </a:lnTo>
                  <a:lnTo>
                    <a:pt x="87" y="641"/>
                  </a:lnTo>
                  <a:lnTo>
                    <a:pt x="87" y="639"/>
                  </a:lnTo>
                  <a:lnTo>
                    <a:pt x="87" y="637"/>
                  </a:lnTo>
                  <a:lnTo>
                    <a:pt x="85" y="637"/>
                  </a:lnTo>
                  <a:lnTo>
                    <a:pt x="85" y="635"/>
                  </a:lnTo>
                  <a:lnTo>
                    <a:pt x="83" y="629"/>
                  </a:lnTo>
                  <a:lnTo>
                    <a:pt x="83" y="627"/>
                  </a:lnTo>
                  <a:lnTo>
                    <a:pt x="83" y="625"/>
                  </a:lnTo>
                  <a:lnTo>
                    <a:pt x="83" y="623"/>
                  </a:lnTo>
                  <a:lnTo>
                    <a:pt x="81" y="623"/>
                  </a:lnTo>
                  <a:lnTo>
                    <a:pt x="81" y="621"/>
                  </a:lnTo>
                  <a:lnTo>
                    <a:pt x="81" y="619"/>
                  </a:lnTo>
                  <a:lnTo>
                    <a:pt x="81" y="617"/>
                  </a:lnTo>
                  <a:lnTo>
                    <a:pt x="81" y="615"/>
                  </a:lnTo>
                  <a:lnTo>
                    <a:pt x="81" y="613"/>
                  </a:lnTo>
                  <a:lnTo>
                    <a:pt x="81" y="611"/>
                  </a:lnTo>
                  <a:lnTo>
                    <a:pt x="79" y="607"/>
                  </a:lnTo>
                  <a:lnTo>
                    <a:pt x="79" y="605"/>
                  </a:lnTo>
                  <a:lnTo>
                    <a:pt x="79" y="604"/>
                  </a:lnTo>
                  <a:lnTo>
                    <a:pt x="79" y="602"/>
                  </a:lnTo>
                  <a:lnTo>
                    <a:pt x="79" y="600"/>
                  </a:lnTo>
                  <a:lnTo>
                    <a:pt x="79" y="598"/>
                  </a:lnTo>
                  <a:lnTo>
                    <a:pt x="79" y="596"/>
                  </a:lnTo>
                  <a:lnTo>
                    <a:pt x="79" y="594"/>
                  </a:lnTo>
                  <a:lnTo>
                    <a:pt x="79" y="592"/>
                  </a:lnTo>
                  <a:lnTo>
                    <a:pt x="79" y="590"/>
                  </a:lnTo>
                  <a:lnTo>
                    <a:pt x="81" y="588"/>
                  </a:lnTo>
                  <a:lnTo>
                    <a:pt x="81" y="586"/>
                  </a:lnTo>
                  <a:lnTo>
                    <a:pt x="79" y="584"/>
                  </a:lnTo>
                  <a:lnTo>
                    <a:pt x="79" y="582"/>
                  </a:lnTo>
                  <a:lnTo>
                    <a:pt x="79" y="580"/>
                  </a:lnTo>
                  <a:lnTo>
                    <a:pt x="79" y="578"/>
                  </a:lnTo>
                  <a:lnTo>
                    <a:pt x="81" y="578"/>
                  </a:lnTo>
                  <a:lnTo>
                    <a:pt x="83" y="580"/>
                  </a:lnTo>
                  <a:lnTo>
                    <a:pt x="85" y="580"/>
                  </a:lnTo>
                  <a:lnTo>
                    <a:pt x="87" y="580"/>
                  </a:lnTo>
                  <a:lnTo>
                    <a:pt x="91" y="580"/>
                  </a:lnTo>
                  <a:lnTo>
                    <a:pt x="96" y="582"/>
                  </a:lnTo>
                  <a:lnTo>
                    <a:pt x="98" y="582"/>
                  </a:lnTo>
                  <a:lnTo>
                    <a:pt x="98" y="580"/>
                  </a:lnTo>
                  <a:lnTo>
                    <a:pt x="100" y="580"/>
                  </a:lnTo>
                  <a:lnTo>
                    <a:pt x="102" y="580"/>
                  </a:lnTo>
                  <a:lnTo>
                    <a:pt x="104" y="580"/>
                  </a:lnTo>
                  <a:lnTo>
                    <a:pt x="106" y="580"/>
                  </a:lnTo>
                  <a:lnTo>
                    <a:pt x="108" y="580"/>
                  </a:lnTo>
                  <a:lnTo>
                    <a:pt x="110" y="580"/>
                  </a:lnTo>
                  <a:lnTo>
                    <a:pt x="110" y="582"/>
                  </a:lnTo>
                  <a:lnTo>
                    <a:pt x="112" y="582"/>
                  </a:lnTo>
                  <a:lnTo>
                    <a:pt x="114" y="582"/>
                  </a:lnTo>
                  <a:lnTo>
                    <a:pt x="114" y="580"/>
                  </a:lnTo>
                  <a:lnTo>
                    <a:pt x="116" y="580"/>
                  </a:lnTo>
                  <a:lnTo>
                    <a:pt x="118" y="580"/>
                  </a:lnTo>
                  <a:lnTo>
                    <a:pt x="118" y="582"/>
                  </a:lnTo>
                  <a:lnTo>
                    <a:pt x="118" y="584"/>
                  </a:lnTo>
                  <a:lnTo>
                    <a:pt x="118" y="586"/>
                  </a:lnTo>
                  <a:lnTo>
                    <a:pt x="120" y="586"/>
                  </a:lnTo>
                  <a:lnTo>
                    <a:pt x="122" y="586"/>
                  </a:lnTo>
                  <a:lnTo>
                    <a:pt x="124" y="586"/>
                  </a:lnTo>
                  <a:lnTo>
                    <a:pt x="126" y="586"/>
                  </a:lnTo>
                  <a:lnTo>
                    <a:pt x="128" y="586"/>
                  </a:lnTo>
                  <a:lnTo>
                    <a:pt x="128" y="588"/>
                  </a:lnTo>
                  <a:lnTo>
                    <a:pt x="130" y="590"/>
                  </a:lnTo>
                  <a:lnTo>
                    <a:pt x="130" y="592"/>
                  </a:lnTo>
                  <a:lnTo>
                    <a:pt x="132" y="592"/>
                  </a:lnTo>
                  <a:lnTo>
                    <a:pt x="134" y="592"/>
                  </a:lnTo>
                  <a:lnTo>
                    <a:pt x="136" y="594"/>
                  </a:lnTo>
                  <a:lnTo>
                    <a:pt x="140" y="594"/>
                  </a:lnTo>
                  <a:lnTo>
                    <a:pt x="142" y="596"/>
                  </a:lnTo>
                  <a:lnTo>
                    <a:pt x="144" y="596"/>
                  </a:lnTo>
                  <a:lnTo>
                    <a:pt x="146" y="596"/>
                  </a:lnTo>
                  <a:lnTo>
                    <a:pt x="146" y="598"/>
                  </a:lnTo>
                  <a:lnTo>
                    <a:pt x="150" y="598"/>
                  </a:lnTo>
                  <a:lnTo>
                    <a:pt x="152" y="598"/>
                  </a:lnTo>
                  <a:lnTo>
                    <a:pt x="154" y="600"/>
                  </a:lnTo>
                  <a:lnTo>
                    <a:pt x="158" y="602"/>
                  </a:lnTo>
                  <a:lnTo>
                    <a:pt x="162" y="602"/>
                  </a:lnTo>
                  <a:lnTo>
                    <a:pt x="162" y="600"/>
                  </a:lnTo>
                  <a:lnTo>
                    <a:pt x="160" y="598"/>
                  </a:lnTo>
                  <a:lnTo>
                    <a:pt x="160" y="594"/>
                  </a:lnTo>
                  <a:lnTo>
                    <a:pt x="160" y="592"/>
                  </a:lnTo>
                  <a:lnTo>
                    <a:pt x="160" y="590"/>
                  </a:lnTo>
                  <a:lnTo>
                    <a:pt x="160" y="588"/>
                  </a:lnTo>
                  <a:lnTo>
                    <a:pt x="160" y="586"/>
                  </a:lnTo>
                  <a:lnTo>
                    <a:pt x="158" y="586"/>
                  </a:lnTo>
                  <a:lnTo>
                    <a:pt x="158" y="584"/>
                  </a:lnTo>
                  <a:lnTo>
                    <a:pt x="158" y="582"/>
                  </a:lnTo>
                  <a:lnTo>
                    <a:pt x="156" y="578"/>
                  </a:lnTo>
                  <a:lnTo>
                    <a:pt x="156" y="576"/>
                  </a:lnTo>
                  <a:lnTo>
                    <a:pt x="156" y="574"/>
                  </a:lnTo>
                  <a:lnTo>
                    <a:pt x="156" y="572"/>
                  </a:lnTo>
                  <a:lnTo>
                    <a:pt x="158" y="570"/>
                  </a:lnTo>
                  <a:lnTo>
                    <a:pt x="158" y="568"/>
                  </a:lnTo>
                  <a:lnTo>
                    <a:pt x="160" y="568"/>
                  </a:lnTo>
                  <a:lnTo>
                    <a:pt x="162" y="568"/>
                  </a:lnTo>
                  <a:lnTo>
                    <a:pt x="165" y="566"/>
                  </a:lnTo>
                  <a:lnTo>
                    <a:pt x="167" y="564"/>
                  </a:lnTo>
                  <a:lnTo>
                    <a:pt x="169" y="562"/>
                  </a:lnTo>
                  <a:lnTo>
                    <a:pt x="171" y="562"/>
                  </a:lnTo>
                  <a:lnTo>
                    <a:pt x="171" y="560"/>
                  </a:lnTo>
                  <a:lnTo>
                    <a:pt x="175" y="558"/>
                  </a:lnTo>
                  <a:lnTo>
                    <a:pt x="175" y="556"/>
                  </a:lnTo>
                  <a:lnTo>
                    <a:pt x="177" y="556"/>
                  </a:lnTo>
                  <a:lnTo>
                    <a:pt x="179" y="554"/>
                  </a:lnTo>
                  <a:lnTo>
                    <a:pt x="181" y="552"/>
                  </a:lnTo>
                  <a:lnTo>
                    <a:pt x="185" y="550"/>
                  </a:lnTo>
                  <a:lnTo>
                    <a:pt x="185" y="548"/>
                  </a:lnTo>
                  <a:lnTo>
                    <a:pt x="185" y="546"/>
                  </a:lnTo>
                  <a:lnTo>
                    <a:pt x="183" y="544"/>
                  </a:lnTo>
                  <a:lnTo>
                    <a:pt x="183" y="542"/>
                  </a:lnTo>
                  <a:lnTo>
                    <a:pt x="183" y="540"/>
                  </a:lnTo>
                  <a:lnTo>
                    <a:pt x="183" y="535"/>
                  </a:lnTo>
                  <a:lnTo>
                    <a:pt x="185" y="535"/>
                  </a:lnTo>
                  <a:lnTo>
                    <a:pt x="185" y="533"/>
                  </a:lnTo>
                  <a:lnTo>
                    <a:pt x="187" y="533"/>
                  </a:lnTo>
                  <a:lnTo>
                    <a:pt x="189" y="533"/>
                  </a:lnTo>
                  <a:lnTo>
                    <a:pt x="189" y="531"/>
                  </a:lnTo>
                  <a:lnTo>
                    <a:pt x="191" y="531"/>
                  </a:lnTo>
                  <a:lnTo>
                    <a:pt x="193" y="529"/>
                  </a:lnTo>
                  <a:lnTo>
                    <a:pt x="195" y="529"/>
                  </a:lnTo>
                  <a:lnTo>
                    <a:pt x="195" y="527"/>
                  </a:lnTo>
                  <a:lnTo>
                    <a:pt x="197" y="527"/>
                  </a:lnTo>
                  <a:lnTo>
                    <a:pt x="197" y="525"/>
                  </a:lnTo>
                  <a:lnTo>
                    <a:pt x="199" y="525"/>
                  </a:lnTo>
                  <a:lnTo>
                    <a:pt x="197" y="523"/>
                  </a:lnTo>
                  <a:lnTo>
                    <a:pt x="197" y="521"/>
                  </a:lnTo>
                  <a:lnTo>
                    <a:pt x="195" y="519"/>
                  </a:lnTo>
                  <a:lnTo>
                    <a:pt x="193" y="517"/>
                  </a:lnTo>
                  <a:lnTo>
                    <a:pt x="189" y="515"/>
                  </a:lnTo>
                  <a:lnTo>
                    <a:pt x="189" y="513"/>
                  </a:lnTo>
                  <a:lnTo>
                    <a:pt x="187" y="511"/>
                  </a:lnTo>
                  <a:lnTo>
                    <a:pt x="187" y="509"/>
                  </a:lnTo>
                  <a:lnTo>
                    <a:pt x="187" y="507"/>
                  </a:lnTo>
                  <a:lnTo>
                    <a:pt x="187" y="505"/>
                  </a:lnTo>
                  <a:lnTo>
                    <a:pt x="189" y="503"/>
                  </a:lnTo>
                  <a:lnTo>
                    <a:pt x="189" y="501"/>
                  </a:lnTo>
                  <a:lnTo>
                    <a:pt x="191" y="499"/>
                  </a:lnTo>
                  <a:lnTo>
                    <a:pt x="191" y="497"/>
                  </a:lnTo>
                  <a:lnTo>
                    <a:pt x="193" y="497"/>
                  </a:lnTo>
                  <a:lnTo>
                    <a:pt x="193" y="495"/>
                  </a:lnTo>
                  <a:lnTo>
                    <a:pt x="195" y="493"/>
                  </a:lnTo>
                  <a:lnTo>
                    <a:pt x="195" y="491"/>
                  </a:lnTo>
                  <a:lnTo>
                    <a:pt x="197" y="489"/>
                  </a:lnTo>
                  <a:lnTo>
                    <a:pt x="197" y="487"/>
                  </a:lnTo>
                  <a:lnTo>
                    <a:pt x="197" y="485"/>
                  </a:lnTo>
                  <a:lnTo>
                    <a:pt x="197" y="483"/>
                  </a:lnTo>
                  <a:lnTo>
                    <a:pt x="195" y="483"/>
                  </a:lnTo>
                  <a:lnTo>
                    <a:pt x="195" y="481"/>
                  </a:lnTo>
                  <a:lnTo>
                    <a:pt x="193" y="481"/>
                  </a:lnTo>
                  <a:lnTo>
                    <a:pt x="191" y="481"/>
                  </a:lnTo>
                  <a:lnTo>
                    <a:pt x="191" y="479"/>
                  </a:lnTo>
                  <a:lnTo>
                    <a:pt x="189" y="479"/>
                  </a:lnTo>
                  <a:lnTo>
                    <a:pt x="189" y="477"/>
                  </a:lnTo>
                  <a:lnTo>
                    <a:pt x="191" y="475"/>
                  </a:lnTo>
                  <a:lnTo>
                    <a:pt x="191" y="473"/>
                  </a:lnTo>
                  <a:lnTo>
                    <a:pt x="193" y="473"/>
                  </a:lnTo>
                  <a:lnTo>
                    <a:pt x="193" y="471"/>
                  </a:lnTo>
                  <a:lnTo>
                    <a:pt x="193" y="470"/>
                  </a:lnTo>
                  <a:lnTo>
                    <a:pt x="195" y="470"/>
                  </a:lnTo>
                  <a:lnTo>
                    <a:pt x="195" y="468"/>
                  </a:lnTo>
                  <a:lnTo>
                    <a:pt x="195" y="466"/>
                  </a:lnTo>
                  <a:lnTo>
                    <a:pt x="197" y="464"/>
                  </a:lnTo>
                  <a:lnTo>
                    <a:pt x="197" y="462"/>
                  </a:lnTo>
                  <a:lnTo>
                    <a:pt x="197" y="460"/>
                  </a:lnTo>
                  <a:lnTo>
                    <a:pt x="199" y="458"/>
                  </a:lnTo>
                  <a:lnTo>
                    <a:pt x="199" y="456"/>
                  </a:lnTo>
                  <a:lnTo>
                    <a:pt x="201" y="454"/>
                  </a:lnTo>
                  <a:lnTo>
                    <a:pt x="201" y="452"/>
                  </a:lnTo>
                  <a:lnTo>
                    <a:pt x="201" y="450"/>
                  </a:lnTo>
                  <a:lnTo>
                    <a:pt x="203" y="450"/>
                  </a:lnTo>
                  <a:lnTo>
                    <a:pt x="203" y="448"/>
                  </a:lnTo>
                  <a:lnTo>
                    <a:pt x="203" y="446"/>
                  </a:lnTo>
                  <a:lnTo>
                    <a:pt x="203" y="444"/>
                  </a:lnTo>
                  <a:lnTo>
                    <a:pt x="203" y="442"/>
                  </a:lnTo>
                  <a:lnTo>
                    <a:pt x="203" y="440"/>
                  </a:lnTo>
                  <a:lnTo>
                    <a:pt x="205" y="440"/>
                  </a:lnTo>
                  <a:lnTo>
                    <a:pt x="205" y="438"/>
                  </a:lnTo>
                  <a:lnTo>
                    <a:pt x="205" y="436"/>
                  </a:lnTo>
                  <a:lnTo>
                    <a:pt x="205" y="434"/>
                  </a:lnTo>
                  <a:lnTo>
                    <a:pt x="205" y="432"/>
                  </a:lnTo>
                  <a:lnTo>
                    <a:pt x="205" y="430"/>
                  </a:lnTo>
                  <a:lnTo>
                    <a:pt x="205" y="428"/>
                  </a:lnTo>
                  <a:lnTo>
                    <a:pt x="205" y="426"/>
                  </a:lnTo>
                  <a:lnTo>
                    <a:pt x="205" y="424"/>
                  </a:lnTo>
                  <a:lnTo>
                    <a:pt x="205" y="422"/>
                  </a:lnTo>
                  <a:lnTo>
                    <a:pt x="205" y="420"/>
                  </a:lnTo>
                  <a:lnTo>
                    <a:pt x="203" y="418"/>
                  </a:lnTo>
                  <a:lnTo>
                    <a:pt x="203" y="416"/>
                  </a:lnTo>
                  <a:lnTo>
                    <a:pt x="203" y="414"/>
                  </a:lnTo>
                  <a:lnTo>
                    <a:pt x="203" y="412"/>
                  </a:lnTo>
                  <a:lnTo>
                    <a:pt x="203" y="410"/>
                  </a:lnTo>
                  <a:lnTo>
                    <a:pt x="203" y="408"/>
                  </a:lnTo>
                  <a:lnTo>
                    <a:pt x="203" y="406"/>
                  </a:lnTo>
                  <a:lnTo>
                    <a:pt x="203" y="404"/>
                  </a:lnTo>
                  <a:lnTo>
                    <a:pt x="205" y="404"/>
                  </a:lnTo>
                  <a:lnTo>
                    <a:pt x="205" y="402"/>
                  </a:lnTo>
                  <a:lnTo>
                    <a:pt x="205" y="401"/>
                  </a:lnTo>
                  <a:lnTo>
                    <a:pt x="205" y="399"/>
                  </a:lnTo>
                  <a:lnTo>
                    <a:pt x="205" y="397"/>
                  </a:lnTo>
                  <a:lnTo>
                    <a:pt x="207" y="397"/>
                  </a:lnTo>
                  <a:lnTo>
                    <a:pt x="207" y="395"/>
                  </a:lnTo>
                  <a:lnTo>
                    <a:pt x="205" y="395"/>
                  </a:lnTo>
                  <a:lnTo>
                    <a:pt x="205" y="393"/>
                  </a:lnTo>
                  <a:lnTo>
                    <a:pt x="207" y="393"/>
                  </a:lnTo>
                  <a:lnTo>
                    <a:pt x="207" y="391"/>
                  </a:lnTo>
                  <a:lnTo>
                    <a:pt x="207" y="389"/>
                  </a:lnTo>
                  <a:lnTo>
                    <a:pt x="205" y="389"/>
                  </a:lnTo>
                  <a:lnTo>
                    <a:pt x="205" y="387"/>
                  </a:lnTo>
                  <a:lnTo>
                    <a:pt x="207" y="387"/>
                  </a:lnTo>
                  <a:lnTo>
                    <a:pt x="205" y="387"/>
                  </a:lnTo>
                  <a:lnTo>
                    <a:pt x="205" y="385"/>
                  </a:lnTo>
                  <a:lnTo>
                    <a:pt x="203" y="385"/>
                  </a:lnTo>
                  <a:lnTo>
                    <a:pt x="201" y="385"/>
                  </a:lnTo>
                  <a:lnTo>
                    <a:pt x="201" y="383"/>
                  </a:lnTo>
                  <a:lnTo>
                    <a:pt x="199" y="383"/>
                  </a:lnTo>
                  <a:lnTo>
                    <a:pt x="199" y="381"/>
                  </a:lnTo>
                  <a:lnTo>
                    <a:pt x="197" y="381"/>
                  </a:lnTo>
                  <a:lnTo>
                    <a:pt x="197" y="379"/>
                  </a:lnTo>
                  <a:lnTo>
                    <a:pt x="195" y="379"/>
                  </a:lnTo>
                  <a:lnTo>
                    <a:pt x="195" y="377"/>
                  </a:lnTo>
                  <a:lnTo>
                    <a:pt x="193" y="377"/>
                  </a:lnTo>
                  <a:lnTo>
                    <a:pt x="191" y="377"/>
                  </a:lnTo>
                  <a:lnTo>
                    <a:pt x="191" y="375"/>
                  </a:lnTo>
                  <a:lnTo>
                    <a:pt x="191" y="373"/>
                  </a:lnTo>
                  <a:lnTo>
                    <a:pt x="191" y="371"/>
                  </a:lnTo>
                  <a:lnTo>
                    <a:pt x="189" y="371"/>
                  </a:lnTo>
                  <a:lnTo>
                    <a:pt x="189" y="369"/>
                  </a:lnTo>
                  <a:lnTo>
                    <a:pt x="189" y="367"/>
                  </a:lnTo>
                  <a:lnTo>
                    <a:pt x="191" y="365"/>
                  </a:lnTo>
                  <a:lnTo>
                    <a:pt x="189" y="363"/>
                  </a:lnTo>
                  <a:lnTo>
                    <a:pt x="187" y="363"/>
                  </a:lnTo>
                  <a:lnTo>
                    <a:pt x="185" y="361"/>
                  </a:lnTo>
                  <a:lnTo>
                    <a:pt x="185" y="359"/>
                  </a:lnTo>
                  <a:lnTo>
                    <a:pt x="185" y="357"/>
                  </a:lnTo>
                  <a:lnTo>
                    <a:pt x="183" y="355"/>
                  </a:lnTo>
                  <a:lnTo>
                    <a:pt x="183" y="353"/>
                  </a:lnTo>
                  <a:lnTo>
                    <a:pt x="181" y="351"/>
                  </a:lnTo>
                  <a:lnTo>
                    <a:pt x="181" y="349"/>
                  </a:lnTo>
                  <a:lnTo>
                    <a:pt x="179" y="347"/>
                  </a:lnTo>
                  <a:lnTo>
                    <a:pt x="177" y="347"/>
                  </a:lnTo>
                  <a:lnTo>
                    <a:pt x="175" y="345"/>
                  </a:lnTo>
                  <a:lnTo>
                    <a:pt x="173" y="345"/>
                  </a:lnTo>
                  <a:lnTo>
                    <a:pt x="173" y="343"/>
                  </a:lnTo>
                  <a:lnTo>
                    <a:pt x="173" y="339"/>
                  </a:lnTo>
                  <a:lnTo>
                    <a:pt x="175" y="337"/>
                  </a:lnTo>
                  <a:lnTo>
                    <a:pt x="175" y="335"/>
                  </a:lnTo>
                  <a:lnTo>
                    <a:pt x="173" y="337"/>
                  </a:lnTo>
                  <a:lnTo>
                    <a:pt x="171" y="337"/>
                  </a:lnTo>
                  <a:lnTo>
                    <a:pt x="169" y="337"/>
                  </a:lnTo>
                  <a:lnTo>
                    <a:pt x="167" y="337"/>
                  </a:lnTo>
                  <a:lnTo>
                    <a:pt x="167" y="339"/>
                  </a:lnTo>
                  <a:lnTo>
                    <a:pt x="165" y="339"/>
                  </a:lnTo>
                  <a:lnTo>
                    <a:pt x="164" y="339"/>
                  </a:lnTo>
                  <a:lnTo>
                    <a:pt x="162" y="341"/>
                  </a:lnTo>
                  <a:lnTo>
                    <a:pt x="160" y="341"/>
                  </a:lnTo>
                  <a:lnTo>
                    <a:pt x="158" y="343"/>
                  </a:lnTo>
                  <a:lnTo>
                    <a:pt x="156" y="343"/>
                  </a:lnTo>
                  <a:lnTo>
                    <a:pt x="154" y="345"/>
                  </a:lnTo>
                  <a:lnTo>
                    <a:pt x="152" y="345"/>
                  </a:lnTo>
                  <a:lnTo>
                    <a:pt x="150" y="345"/>
                  </a:lnTo>
                  <a:lnTo>
                    <a:pt x="148" y="347"/>
                  </a:lnTo>
                  <a:lnTo>
                    <a:pt x="146" y="347"/>
                  </a:lnTo>
                  <a:lnTo>
                    <a:pt x="142" y="349"/>
                  </a:lnTo>
                  <a:lnTo>
                    <a:pt x="142" y="347"/>
                  </a:lnTo>
                  <a:lnTo>
                    <a:pt x="140" y="343"/>
                  </a:lnTo>
                  <a:lnTo>
                    <a:pt x="138" y="341"/>
                  </a:lnTo>
                  <a:lnTo>
                    <a:pt x="138" y="339"/>
                  </a:lnTo>
                  <a:lnTo>
                    <a:pt x="136" y="334"/>
                  </a:lnTo>
                  <a:lnTo>
                    <a:pt x="132" y="335"/>
                  </a:lnTo>
                  <a:lnTo>
                    <a:pt x="130" y="337"/>
                  </a:lnTo>
                  <a:lnTo>
                    <a:pt x="124" y="341"/>
                  </a:lnTo>
                  <a:lnTo>
                    <a:pt x="124" y="339"/>
                  </a:lnTo>
                  <a:lnTo>
                    <a:pt x="124" y="337"/>
                  </a:lnTo>
                  <a:lnTo>
                    <a:pt x="124" y="335"/>
                  </a:lnTo>
                  <a:lnTo>
                    <a:pt x="124" y="334"/>
                  </a:lnTo>
                  <a:lnTo>
                    <a:pt x="122" y="334"/>
                  </a:lnTo>
                  <a:lnTo>
                    <a:pt x="122" y="332"/>
                  </a:lnTo>
                  <a:lnTo>
                    <a:pt x="120" y="332"/>
                  </a:lnTo>
                  <a:lnTo>
                    <a:pt x="118" y="332"/>
                  </a:lnTo>
                  <a:lnTo>
                    <a:pt x="118" y="330"/>
                  </a:lnTo>
                  <a:lnTo>
                    <a:pt x="114" y="330"/>
                  </a:lnTo>
                  <a:lnTo>
                    <a:pt x="112" y="328"/>
                  </a:lnTo>
                  <a:lnTo>
                    <a:pt x="110" y="328"/>
                  </a:lnTo>
                  <a:lnTo>
                    <a:pt x="112" y="328"/>
                  </a:lnTo>
                  <a:lnTo>
                    <a:pt x="112" y="326"/>
                  </a:lnTo>
                  <a:lnTo>
                    <a:pt x="114" y="326"/>
                  </a:lnTo>
                  <a:lnTo>
                    <a:pt x="114" y="324"/>
                  </a:lnTo>
                  <a:lnTo>
                    <a:pt x="114" y="322"/>
                  </a:lnTo>
                  <a:lnTo>
                    <a:pt x="114" y="320"/>
                  </a:lnTo>
                  <a:lnTo>
                    <a:pt x="114" y="318"/>
                  </a:lnTo>
                  <a:lnTo>
                    <a:pt x="114" y="316"/>
                  </a:lnTo>
                  <a:lnTo>
                    <a:pt x="114" y="314"/>
                  </a:lnTo>
                  <a:lnTo>
                    <a:pt x="114" y="312"/>
                  </a:lnTo>
                  <a:lnTo>
                    <a:pt x="112" y="312"/>
                  </a:lnTo>
                  <a:lnTo>
                    <a:pt x="112" y="310"/>
                  </a:lnTo>
                  <a:lnTo>
                    <a:pt x="110" y="310"/>
                  </a:lnTo>
                  <a:lnTo>
                    <a:pt x="108" y="310"/>
                  </a:lnTo>
                  <a:lnTo>
                    <a:pt x="108" y="308"/>
                  </a:lnTo>
                  <a:lnTo>
                    <a:pt x="108" y="310"/>
                  </a:lnTo>
                  <a:lnTo>
                    <a:pt x="106" y="310"/>
                  </a:lnTo>
                  <a:lnTo>
                    <a:pt x="104" y="310"/>
                  </a:lnTo>
                  <a:lnTo>
                    <a:pt x="102" y="310"/>
                  </a:lnTo>
                  <a:lnTo>
                    <a:pt x="102" y="308"/>
                  </a:lnTo>
                  <a:lnTo>
                    <a:pt x="100" y="308"/>
                  </a:lnTo>
                  <a:lnTo>
                    <a:pt x="100" y="306"/>
                  </a:lnTo>
                  <a:lnTo>
                    <a:pt x="98" y="306"/>
                  </a:lnTo>
                  <a:lnTo>
                    <a:pt x="98" y="304"/>
                  </a:lnTo>
                  <a:lnTo>
                    <a:pt x="98" y="302"/>
                  </a:lnTo>
                  <a:lnTo>
                    <a:pt x="96" y="302"/>
                  </a:lnTo>
                  <a:lnTo>
                    <a:pt x="95" y="300"/>
                  </a:lnTo>
                  <a:lnTo>
                    <a:pt x="95" y="298"/>
                  </a:lnTo>
                  <a:lnTo>
                    <a:pt x="93" y="296"/>
                  </a:lnTo>
                  <a:lnTo>
                    <a:pt x="91" y="296"/>
                  </a:lnTo>
                  <a:lnTo>
                    <a:pt x="89" y="296"/>
                  </a:lnTo>
                  <a:lnTo>
                    <a:pt x="87" y="296"/>
                  </a:lnTo>
                  <a:lnTo>
                    <a:pt x="85" y="294"/>
                  </a:lnTo>
                  <a:lnTo>
                    <a:pt x="83" y="292"/>
                  </a:lnTo>
                  <a:lnTo>
                    <a:pt x="83" y="290"/>
                  </a:lnTo>
                  <a:lnTo>
                    <a:pt x="81" y="290"/>
                  </a:lnTo>
                  <a:lnTo>
                    <a:pt x="81" y="288"/>
                  </a:lnTo>
                  <a:lnTo>
                    <a:pt x="81" y="286"/>
                  </a:lnTo>
                  <a:lnTo>
                    <a:pt x="81" y="284"/>
                  </a:lnTo>
                  <a:lnTo>
                    <a:pt x="79" y="284"/>
                  </a:lnTo>
                  <a:lnTo>
                    <a:pt x="79" y="282"/>
                  </a:lnTo>
                  <a:lnTo>
                    <a:pt x="77" y="282"/>
                  </a:lnTo>
                  <a:lnTo>
                    <a:pt x="77" y="280"/>
                  </a:lnTo>
                  <a:lnTo>
                    <a:pt x="75" y="280"/>
                  </a:lnTo>
                  <a:lnTo>
                    <a:pt x="73" y="278"/>
                  </a:lnTo>
                  <a:lnTo>
                    <a:pt x="73" y="276"/>
                  </a:lnTo>
                  <a:lnTo>
                    <a:pt x="71" y="274"/>
                  </a:lnTo>
                  <a:lnTo>
                    <a:pt x="71" y="272"/>
                  </a:lnTo>
                  <a:lnTo>
                    <a:pt x="71" y="270"/>
                  </a:lnTo>
                  <a:lnTo>
                    <a:pt x="71" y="268"/>
                  </a:lnTo>
                  <a:lnTo>
                    <a:pt x="69" y="268"/>
                  </a:lnTo>
                  <a:lnTo>
                    <a:pt x="69" y="267"/>
                  </a:lnTo>
                  <a:lnTo>
                    <a:pt x="71" y="267"/>
                  </a:lnTo>
                  <a:lnTo>
                    <a:pt x="71" y="265"/>
                  </a:lnTo>
                  <a:lnTo>
                    <a:pt x="73" y="265"/>
                  </a:lnTo>
                  <a:lnTo>
                    <a:pt x="73" y="263"/>
                  </a:lnTo>
                  <a:lnTo>
                    <a:pt x="75" y="263"/>
                  </a:lnTo>
                  <a:lnTo>
                    <a:pt x="77" y="261"/>
                  </a:lnTo>
                  <a:lnTo>
                    <a:pt x="79" y="261"/>
                  </a:lnTo>
                  <a:lnTo>
                    <a:pt x="79" y="259"/>
                  </a:lnTo>
                  <a:lnTo>
                    <a:pt x="81" y="259"/>
                  </a:lnTo>
                  <a:lnTo>
                    <a:pt x="81" y="257"/>
                  </a:lnTo>
                  <a:lnTo>
                    <a:pt x="81" y="255"/>
                  </a:lnTo>
                  <a:lnTo>
                    <a:pt x="81" y="253"/>
                  </a:lnTo>
                  <a:lnTo>
                    <a:pt x="81" y="251"/>
                  </a:lnTo>
                  <a:lnTo>
                    <a:pt x="81" y="249"/>
                  </a:lnTo>
                  <a:lnTo>
                    <a:pt x="81" y="247"/>
                  </a:lnTo>
                  <a:lnTo>
                    <a:pt x="83" y="247"/>
                  </a:lnTo>
                  <a:lnTo>
                    <a:pt x="83" y="245"/>
                  </a:lnTo>
                  <a:lnTo>
                    <a:pt x="83" y="243"/>
                  </a:lnTo>
                  <a:lnTo>
                    <a:pt x="83" y="241"/>
                  </a:lnTo>
                  <a:lnTo>
                    <a:pt x="85" y="241"/>
                  </a:lnTo>
                  <a:lnTo>
                    <a:pt x="85" y="239"/>
                  </a:lnTo>
                  <a:lnTo>
                    <a:pt x="85" y="237"/>
                  </a:lnTo>
                  <a:lnTo>
                    <a:pt x="85" y="235"/>
                  </a:lnTo>
                  <a:lnTo>
                    <a:pt x="87" y="235"/>
                  </a:lnTo>
                  <a:lnTo>
                    <a:pt x="87" y="233"/>
                  </a:lnTo>
                  <a:lnTo>
                    <a:pt x="87" y="231"/>
                  </a:lnTo>
                  <a:lnTo>
                    <a:pt x="87" y="229"/>
                  </a:lnTo>
                  <a:lnTo>
                    <a:pt x="89" y="229"/>
                  </a:lnTo>
                  <a:lnTo>
                    <a:pt x="89" y="227"/>
                  </a:lnTo>
                  <a:lnTo>
                    <a:pt x="89" y="225"/>
                  </a:lnTo>
                  <a:lnTo>
                    <a:pt x="89" y="223"/>
                  </a:lnTo>
                  <a:lnTo>
                    <a:pt x="89" y="221"/>
                  </a:lnTo>
                  <a:lnTo>
                    <a:pt x="89" y="219"/>
                  </a:lnTo>
                  <a:lnTo>
                    <a:pt x="89" y="217"/>
                  </a:lnTo>
                  <a:lnTo>
                    <a:pt x="87" y="217"/>
                  </a:lnTo>
                  <a:lnTo>
                    <a:pt x="87" y="215"/>
                  </a:lnTo>
                  <a:lnTo>
                    <a:pt x="89" y="215"/>
                  </a:lnTo>
                  <a:lnTo>
                    <a:pt x="89" y="213"/>
                  </a:lnTo>
                  <a:lnTo>
                    <a:pt x="91" y="211"/>
                  </a:lnTo>
                  <a:lnTo>
                    <a:pt x="91" y="209"/>
                  </a:lnTo>
                  <a:lnTo>
                    <a:pt x="93" y="209"/>
                  </a:lnTo>
                  <a:lnTo>
                    <a:pt x="93" y="207"/>
                  </a:lnTo>
                  <a:lnTo>
                    <a:pt x="93" y="205"/>
                  </a:lnTo>
                  <a:lnTo>
                    <a:pt x="95" y="205"/>
                  </a:lnTo>
                  <a:lnTo>
                    <a:pt x="95" y="203"/>
                  </a:lnTo>
                  <a:lnTo>
                    <a:pt x="96" y="203"/>
                  </a:lnTo>
                  <a:lnTo>
                    <a:pt x="96" y="201"/>
                  </a:lnTo>
                  <a:lnTo>
                    <a:pt x="98" y="201"/>
                  </a:lnTo>
                  <a:lnTo>
                    <a:pt x="98" y="203"/>
                  </a:lnTo>
                  <a:lnTo>
                    <a:pt x="100" y="203"/>
                  </a:lnTo>
                  <a:lnTo>
                    <a:pt x="100" y="205"/>
                  </a:lnTo>
                  <a:lnTo>
                    <a:pt x="102" y="205"/>
                  </a:lnTo>
                  <a:lnTo>
                    <a:pt x="102" y="207"/>
                  </a:lnTo>
                  <a:lnTo>
                    <a:pt x="104" y="207"/>
                  </a:lnTo>
                  <a:lnTo>
                    <a:pt x="106" y="207"/>
                  </a:lnTo>
                  <a:lnTo>
                    <a:pt x="106" y="209"/>
                  </a:lnTo>
                  <a:lnTo>
                    <a:pt x="108" y="209"/>
                  </a:lnTo>
                  <a:lnTo>
                    <a:pt x="108" y="211"/>
                  </a:lnTo>
                  <a:lnTo>
                    <a:pt x="110" y="213"/>
                  </a:lnTo>
                  <a:lnTo>
                    <a:pt x="112" y="215"/>
                  </a:lnTo>
                  <a:lnTo>
                    <a:pt x="114" y="215"/>
                  </a:lnTo>
                  <a:lnTo>
                    <a:pt x="114" y="217"/>
                  </a:lnTo>
                  <a:lnTo>
                    <a:pt x="114" y="219"/>
                  </a:lnTo>
                  <a:lnTo>
                    <a:pt x="116" y="219"/>
                  </a:lnTo>
                  <a:lnTo>
                    <a:pt x="116" y="221"/>
                  </a:lnTo>
                  <a:lnTo>
                    <a:pt x="118" y="221"/>
                  </a:lnTo>
                  <a:lnTo>
                    <a:pt x="118" y="223"/>
                  </a:lnTo>
                  <a:lnTo>
                    <a:pt x="120" y="221"/>
                  </a:lnTo>
                  <a:lnTo>
                    <a:pt x="122" y="221"/>
                  </a:lnTo>
                  <a:lnTo>
                    <a:pt x="124" y="221"/>
                  </a:lnTo>
                  <a:lnTo>
                    <a:pt x="124" y="219"/>
                  </a:lnTo>
                  <a:lnTo>
                    <a:pt x="126" y="219"/>
                  </a:lnTo>
                  <a:lnTo>
                    <a:pt x="126" y="217"/>
                  </a:lnTo>
                  <a:lnTo>
                    <a:pt x="128" y="217"/>
                  </a:lnTo>
                  <a:lnTo>
                    <a:pt x="128" y="215"/>
                  </a:lnTo>
                  <a:lnTo>
                    <a:pt x="128" y="213"/>
                  </a:lnTo>
                  <a:lnTo>
                    <a:pt x="128" y="211"/>
                  </a:lnTo>
                  <a:lnTo>
                    <a:pt x="128" y="209"/>
                  </a:lnTo>
                  <a:lnTo>
                    <a:pt x="128" y="207"/>
                  </a:lnTo>
                  <a:lnTo>
                    <a:pt x="128" y="205"/>
                  </a:lnTo>
                  <a:lnTo>
                    <a:pt x="130" y="205"/>
                  </a:lnTo>
                  <a:lnTo>
                    <a:pt x="130" y="203"/>
                  </a:lnTo>
                  <a:lnTo>
                    <a:pt x="132" y="203"/>
                  </a:lnTo>
                  <a:lnTo>
                    <a:pt x="132" y="201"/>
                  </a:lnTo>
                  <a:lnTo>
                    <a:pt x="132" y="200"/>
                  </a:lnTo>
                  <a:lnTo>
                    <a:pt x="134" y="200"/>
                  </a:lnTo>
                  <a:lnTo>
                    <a:pt x="134" y="198"/>
                  </a:lnTo>
                  <a:lnTo>
                    <a:pt x="136" y="198"/>
                  </a:lnTo>
                  <a:lnTo>
                    <a:pt x="136" y="196"/>
                  </a:lnTo>
                  <a:lnTo>
                    <a:pt x="136" y="194"/>
                  </a:lnTo>
                  <a:lnTo>
                    <a:pt x="136" y="192"/>
                  </a:lnTo>
                  <a:lnTo>
                    <a:pt x="136" y="190"/>
                  </a:lnTo>
                  <a:lnTo>
                    <a:pt x="136" y="188"/>
                  </a:lnTo>
                  <a:lnTo>
                    <a:pt x="136" y="186"/>
                  </a:lnTo>
                  <a:lnTo>
                    <a:pt x="136" y="184"/>
                  </a:lnTo>
                  <a:lnTo>
                    <a:pt x="136" y="182"/>
                  </a:lnTo>
                  <a:lnTo>
                    <a:pt x="136" y="180"/>
                  </a:lnTo>
                  <a:lnTo>
                    <a:pt x="134" y="180"/>
                  </a:lnTo>
                  <a:lnTo>
                    <a:pt x="134" y="178"/>
                  </a:lnTo>
                  <a:lnTo>
                    <a:pt x="134" y="176"/>
                  </a:lnTo>
                  <a:lnTo>
                    <a:pt x="134" y="174"/>
                  </a:lnTo>
                  <a:lnTo>
                    <a:pt x="132" y="174"/>
                  </a:lnTo>
                  <a:lnTo>
                    <a:pt x="134" y="172"/>
                  </a:lnTo>
                  <a:lnTo>
                    <a:pt x="132" y="172"/>
                  </a:lnTo>
                  <a:lnTo>
                    <a:pt x="132" y="170"/>
                  </a:lnTo>
                  <a:lnTo>
                    <a:pt x="134" y="170"/>
                  </a:lnTo>
                  <a:lnTo>
                    <a:pt x="134" y="168"/>
                  </a:lnTo>
                  <a:lnTo>
                    <a:pt x="134" y="166"/>
                  </a:lnTo>
                  <a:lnTo>
                    <a:pt x="136" y="166"/>
                  </a:lnTo>
                  <a:lnTo>
                    <a:pt x="138" y="164"/>
                  </a:lnTo>
                  <a:lnTo>
                    <a:pt x="140" y="164"/>
                  </a:lnTo>
                  <a:lnTo>
                    <a:pt x="142" y="164"/>
                  </a:lnTo>
                  <a:lnTo>
                    <a:pt x="144" y="164"/>
                  </a:lnTo>
                  <a:lnTo>
                    <a:pt x="146" y="164"/>
                  </a:lnTo>
                  <a:lnTo>
                    <a:pt x="146" y="166"/>
                  </a:lnTo>
                  <a:lnTo>
                    <a:pt x="148" y="166"/>
                  </a:lnTo>
                  <a:lnTo>
                    <a:pt x="150" y="166"/>
                  </a:lnTo>
                  <a:lnTo>
                    <a:pt x="152" y="166"/>
                  </a:lnTo>
                  <a:lnTo>
                    <a:pt x="154" y="166"/>
                  </a:lnTo>
                  <a:lnTo>
                    <a:pt x="154" y="164"/>
                  </a:lnTo>
                  <a:lnTo>
                    <a:pt x="156" y="164"/>
                  </a:lnTo>
                  <a:lnTo>
                    <a:pt x="156" y="162"/>
                  </a:lnTo>
                  <a:lnTo>
                    <a:pt x="156" y="160"/>
                  </a:lnTo>
                  <a:lnTo>
                    <a:pt x="156" y="158"/>
                  </a:lnTo>
                  <a:lnTo>
                    <a:pt x="156" y="156"/>
                  </a:lnTo>
                  <a:lnTo>
                    <a:pt x="156" y="154"/>
                  </a:lnTo>
                  <a:lnTo>
                    <a:pt x="156" y="152"/>
                  </a:lnTo>
                  <a:lnTo>
                    <a:pt x="156" y="150"/>
                  </a:lnTo>
                  <a:lnTo>
                    <a:pt x="156" y="148"/>
                  </a:lnTo>
                  <a:lnTo>
                    <a:pt x="158" y="148"/>
                  </a:lnTo>
                  <a:lnTo>
                    <a:pt x="158" y="146"/>
                  </a:lnTo>
                  <a:lnTo>
                    <a:pt x="158" y="144"/>
                  </a:lnTo>
                  <a:lnTo>
                    <a:pt x="160" y="144"/>
                  </a:lnTo>
                  <a:lnTo>
                    <a:pt x="162" y="146"/>
                  </a:lnTo>
                  <a:lnTo>
                    <a:pt x="164" y="148"/>
                  </a:lnTo>
                  <a:lnTo>
                    <a:pt x="165" y="150"/>
                  </a:lnTo>
                  <a:lnTo>
                    <a:pt x="167" y="152"/>
                  </a:lnTo>
                  <a:lnTo>
                    <a:pt x="169" y="152"/>
                  </a:lnTo>
                  <a:lnTo>
                    <a:pt x="169" y="154"/>
                  </a:lnTo>
                  <a:lnTo>
                    <a:pt x="171" y="154"/>
                  </a:lnTo>
                  <a:lnTo>
                    <a:pt x="173" y="156"/>
                  </a:lnTo>
                  <a:lnTo>
                    <a:pt x="175" y="156"/>
                  </a:lnTo>
                  <a:lnTo>
                    <a:pt x="177" y="156"/>
                  </a:lnTo>
                  <a:lnTo>
                    <a:pt x="177" y="158"/>
                  </a:lnTo>
                  <a:lnTo>
                    <a:pt x="179" y="158"/>
                  </a:lnTo>
                  <a:lnTo>
                    <a:pt x="179" y="160"/>
                  </a:lnTo>
                  <a:lnTo>
                    <a:pt x="181" y="160"/>
                  </a:lnTo>
                  <a:lnTo>
                    <a:pt x="183" y="162"/>
                  </a:lnTo>
                  <a:lnTo>
                    <a:pt x="181" y="162"/>
                  </a:lnTo>
                  <a:lnTo>
                    <a:pt x="181" y="164"/>
                  </a:lnTo>
                  <a:lnTo>
                    <a:pt x="181" y="166"/>
                  </a:lnTo>
                  <a:lnTo>
                    <a:pt x="183" y="166"/>
                  </a:lnTo>
                  <a:lnTo>
                    <a:pt x="183" y="168"/>
                  </a:lnTo>
                  <a:lnTo>
                    <a:pt x="185" y="168"/>
                  </a:lnTo>
                  <a:lnTo>
                    <a:pt x="185" y="170"/>
                  </a:lnTo>
                  <a:lnTo>
                    <a:pt x="187" y="170"/>
                  </a:lnTo>
                  <a:lnTo>
                    <a:pt x="189" y="170"/>
                  </a:lnTo>
                  <a:lnTo>
                    <a:pt x="191" y="172"/>
                  </a:lnTo>
                  <a:lnTo>
                    <a:pt x="193" y="172"/>
                  </a:lnTo>
                  <a:lnTo>
                    <a:pt x="195" y="172"/>
                  </a:lnTo>
                  <a:lnTo>
                    <a:pt x="197" y="172"/>
                  </a:lnTo>
                  <a:lnTo>
                    <a:pt x="199" y="172"/>
                  </a:lnTo>
                  <a:lnTo>
                    <a:pt x="199" y="170"/>
                  </a:lnTo>
                  <a:lnTo>
                    <a:pt x="201" y="170"/>
                  </a:lnTo>
                  <a:lnTo>
                    <a:pt x="203" y="170"/>
                  </a:lnTo>
                  <a:lnTo>
                    <a:pt x="205" y="170"/>
                  </a:lnTo>
                  <a:lnTo>
                    <a:pt x="207" y="170"/>
                  </a:lnTo>
                  <a:lnTo>
                    <a:pt x="209" y="168"/>
                  </a:lnTo>
                  <a:lnTo>
                    <a:pt x="209" y="166"/>
                  </a:lnTo>
                  <a:lnTo>
                    <a:pt x="209" y="164"/>
                  </a:lnTo>
                  <a:lnTo>
                    <a:pt x="209" y="162"/>
                  </a:lnTo>
                  <a:lnTo>
                    <a:pt x="209" y="160"/>
                  </a:lnTo>
                  <a:lnTo>
                    <a:pt x="209" y="158"/>
                  </a:lnTo>
                  <a:lnTo>
                    <a:pt x="209" y="156"/>
                  </a:lnTo>
                  <a:lnTo>
                    <a:pt x="209" y="154"/>
                  </a:lnTo>
                  <a:lnTo>
                    <a:pt x="209" y="152"/>
                  </a:lnTo>
                  <a:lnTo>
                    <a:pt x="207" y="152"/>
                  </a:lnTo>
                  <a:lnTo>
                    <a:pt x="207" y="150"/>
                  </a:lnTo>
                  <a:lnTo>
                    <a:pt x="209" y="150"/>
                  </a:lnTo>
                  <a:lnTo>
                    <a:pt x="209" y="148"/>
                  </a:lnTo>
                  <a:lnTo>
                    <a:pt x="209" y="146"/>
                  </a:lnTo>
                  <a:lnTo>
                    <a:pt x="209" y="144"/>
                  </a:lnTo>
                  <a:lnTo>
                    <a:pt x="209" y="142"/>
                  </a:lnTo>
                  <a:lnTo>
                    <a:pt x="211" y="142"/>
                  </a:lnTo>
                  <a:lnTo>
                    <a:pt x="211" y="140"/>
                  </a:lnTo>
                  <a:lnTo>
                    <a:pt x="211" y="138"/>
                  </a:lnTo>
                  <a:lnTo>
                    <a:pt x="213" y="138"/>
                  </a:lnTo>
                  <a:lnTo>
                    <a:pt x="213" y="136"/>
                  </a:lnTo>
                  <a:lnTo>
                    <a:pt x="213" y="134"/>
                  </a:lnTo>
                  <a:lnTo>
                    <a:pt x="213" y="133"/>
                  </a:lnTo>
                  <a:lnTo>
                    <a:pt x="213" y="131"/>
                  </a:lnTo>
                  <a:lnTo>
                    <a:pt x="213" y="129"/>
                  </a:lnTo>
                  <a:lnTo>
                    <a:pt x="211" y="127"/>
                  </a:lnTo>
                  <a:lnTo>
                    <a:pt x="211" y="125"/>
                  </a:lnTo>
                  <a:lnTo>
                    <a:pt x="211" y="123"/>
                  </a:lnTo>
                  <a:lnTo>
                    <a:pt x="211" y="121"/>
                  </a:lnTo>
                  <a:lnTo>
                    <a:pt x="211" y="119"/>
                  </a:lnTo>
                  <a:lnTo>
                    <a:pt x="213" y="117"/>
                  </a:lnTo>
                  <a:lnTo>
                    <a:pt x="213" y="115"/>
                  </a:lnTo>
                  <a:lnTo>
                    <a:pt x="213" y="113"/>
                  </a:lnTo>
                  <a:lnTo>
                    <a:pt x="215" y="113"/>
                  </a:lnTo>
                  <a:lnTo>
                    <a:pt x="215" y="111"/>
                  </a:lnTo>
                  <a:lnTo>
                    <a:pt x="215" y="109"/>
                  </a:lnTo>
                  <a:lnTo>
                    <a:pt x="215" y="107"/>
                  </a:lnTo>
                  <a:lnTo>
                    <a:pt x="217" y="107"/>
                  </a:lnTo>
                  <a:lnTo>
                    <a:pt x="217" y="105"/>
                  </a:lnTo>
                  <a:lnTo>
                    <a:pt x="217" y="103"/>
                  </a:lnTo>
                  <a:lnTo>
                    <a:pt x="217" y="101"/>
                  </a:lnTo>
                  <a:lnTo>
                    <a:pt x="217" y="99"/>
                  </a:lnTo>
                  <a:lnTo>
                    <a:pt x="217" y="97"/>
                  </a:lnTo>
                  <a:lnTo>
                    <a:pt x="219" y="97"/>
                  </a:lnTo>
                  <a:lnTo>
                    <a:pt x="221" y="97"/>
                  </a:lnTo>
                  <a:lnTo>
                    <a:pt x="223" y="97"/>
                  </a:lnTo>
                  <a:lnTo>
                    <a:pt x="225" y="97"/>
                  </a:lnTo>
                  <a:lnTo>
                    <a:pt x="227" y="97"/>
                  </a:lnTo>
                  <a:lnTo>
                    <a:pt x="229" y="99"/>
                  </a:lnTo>
                  <a:lnTo>
                    <a:pt x="231" y="99"/>
                  </a:lnTo>
                  <a:lnTo>
                    <a:pt x="231" y="101"/>
                  </a:lnTo>
                  <a:lnTo>
                    <a:pt x="233" y="101"/>
                  </a:lnTo>
                  <a:lnTo>
                    <a:pt x="233" y="103"/>
                  </a:lnTo>
                  <a:lnTo>
                    <a:pt x="234" y="103"/>
                  </a:lnTo>
                  <a:lnTo>
                    <a:pt x="234" y="105"/>
                  </a:lnTo>
                  <a:lnTo>
                    <a:pt x="236" y="107"/>
                  </a:lnTo>
                  <a:lnTo>
                    <a:pt x="238" y="107"/>
                  </a:lnTo>
                  <a:lnTo>
                    <a:pt x="240" y="107"/>
                  </a:lnTo>
                  <a:lnTo>
                    <a:pt x="242" y="107"/>
                  </a:lnTo>
                  <a:lnTo>
                    <a:pt x="244" y="107"/>
                  </a:lnTo>
                  <a:lnTo>
                    <a:pt x="244" y="105"/>
                  </a:lnTo>
                  <a:lnTo>
                    <a:pt x="246" y="105"/>
                  </a:lnTo>
                  <a:lnTo>
                    <a:pt x="248" y="105"/>
                  </a:lnTo>
                  <a:lnTo>
                    <a:pt x="250" y="105"/>
                  </a:lnTo>
                  <a:lnTo>
                    <a:pt x="252" y="105"/>
                  </a:lnTo>
                  <a:lnTo>
                    <a:pt x="254" y="105"/>
                  </a:lnTo>
                  <a:lnTo>
                    <a:pt x="256" y="105"/>
                  </a:lnTo>
                  <a:lnTo>
                    <a:pt x="256" y="107"/>
                  </a:lnTo>
                  <a:lnTo>
                    <a:pt x="258" y="107"/>
                  </a:lnTo>
                  <a:lnTo>
                    <a:pt x="258" y="109"/>
                  </a:lnTo>
                  <a:lnTo>
                    <a:pt x="260" y="109"/>
                  </a:lnTo>
                  <a:lnTo>
                    <a:pt x="262" y="109"/>
                  </a:lnTo>
                  <a:lnTo>
                    <a:pt x="264" y="109"/>
                  </a:lnTo>
                  <a:lnTo>
                    <a:pt x="266" y="109"/>
                  </a:lnTo>
                  <a:lnTo>
                    <a:pt x="268" y="109"/>
                  </a:lnTo>
                  <a:lnTo>
                    <a:pt x="270" y="109"/>
                  </a:lnTo>
                  <a:lnTo>
                    <a:pt x="270" y="107"/>
                  </a:lnTo>
                  <a:lnTo>
                    <a:pt x="270" y="105"/>
                  </a:lnTo>
                  <a:lnTo>
                    <a:pt x="272" y="105"/>
                  </a:lnTo>
                  <a:lnTo>
                    <a:pt x="272" y="103"/>
                  </a:lnTo>
                  <a:lnTo>
                    <a:pt x="274" y="103"/>
                  </a:lnTo>
                  <a:lnTo>
                    <a:pt x="274" y="101"/>
                  </a:lnTo>
                  <a:lnTo>
                    <a:pt x="276" y="101"/>
                  </a:lnTo>
                  <a:lnTo>
                    <a:pt x="276" y="99"/>
                  </a:lnTo>
                  <a:lnTo>
                    <a:pt x="274" y="99"/>
                  </a:lnTo>
                  <a:lnTo>
                    <a:pt x="274" y="97"/>
                  </a:lnTo>
                  <a:lnTo>
                    <a:pt x="274" y="95"/>
                  </a:lnTo>
                  <a:lnTo>
                    <a:pt x="276" y="95"/>
                  </a:lnTo>
                  <a:lnTo>
                    <a:pt x="278" y="95"/>
                  </a:lnTo>
                  <a:lnTo>
                    <a:pt x="278" y="93"/>
                  </a:lnTo>
                  <a:lnTo>
                    <a:pt x="280" y="89"/>
                  </a:lnTo>
                  <a:lnTo>
                    <a:pt x="280" y="87"/>
                  </a:lnTo>
                  <a:lnTo>
                    <a:pt x="280" y="85"/>
                  </a:lnTo>
                  <a:lnTo>
                    <a:pt x="280" y="83"/>
                  </a:lnTo>
                  <a:lnTo>
                    <a:pt x="282" y="83"/>
                  </a:lnTo>
                  <a:lnTo>
                    <a:pt x="282" y="81"/>
                  </a:lnTo>
                  <a:lnTo>
                    <a:pt x="284" y="81"/>
                  </a:lnTo>
                  <a:lnTo>
                    <a:pt x="286" y="81"/>
                  </a:lnTo>
                  <a:lnTo>
                    <a:pt x="288" y="79"/>
                  </a:lnTo>
                  <a:lnTo>
                    <a:pt x="288" y="77"/>
                  </a:lnTo>
                  <a:lnTo>
                    <a:pt x="290" y="75"/>
                  </a:lnTo>
                  <a:lnTo>
                    <a:pt x="292" y="73"/>
                  </a:lnTo>
                  <a:lnTo>
                    <a:pt x="294" y="73"/>
                  </a:lnTo>
                  <a:lnTo>
                    <a:pt x="298" y="73"/>
                  </a:lnTo>
                  <a:lnTo>
                    <a:pt x="300" y="75"/>
                  </a:lnTo>
                  <a:lnTo>
                    <a:pt x="302" y="75"/>
                  </a:lnTo>
                  <a:lnTo>
                    <a:pt x="303" y="75"/>
                  </a:lnTo>
                  <a:lnTo>
                    <a:pt x="307" y="77"/>
                  </a:lnTo>
                  <a:lnTo>
                    <a:pt x="309" y="77"/>
                  </a:lnTo>
                  <a:lnTo>
                    <a:pt x="311" y="77"/>
                  </a:lnTo>
                  <a:lnTo>
                    <a:pt x="315" y="75"/>
                  </a:lnTo>
                  <a:lnTo>
                    <a:pt x="319" y="73"/>
                  </a:lnTo>
                  <a:lnTo>
                    <a:pt x="321" y="73"/>
                  </a:lnTo>
                  <a:lnTo>
                    <a:pt x="325" y="71"/>
                  </a:lnTo>
                  <a:lnTo>
                    <a:pt x="327" y="71"/>
                  </a:lnTo>
                  <a:lnTo>
                    <a:pt x="329" y="69"/>
                  </a:lnTo>
                  <a:lnTo>
                    <a:pt x="333" y="69"/>
                  </a:lnTo>
                  <a:lnTo>
                    <a:pt x="335" y="67"/>
                  </a:lnTo>
                  <a:lnTo>
                    <a:pt x="335" y="66"/>
                  </a:lnTo>
                  <a:lnTo>
                    <a:pt x="337" y="66"/>
                  </a:lnTo>
                  <a:lnTo>
                    <a:pt x="337" y="64"/>
                  </a:lnTo>
                  <a:lnTo>
                    <a:pt x="339" y="62"/>
                  </a:lnTo>
                  <a:lnTo>
                    <a:pt x="343" y="60"/>
                  </a:lnTo>
                  <a:lnTo>
                    <a:pt x="349" y="56"/>
                  </a:lnTo>
                  <a:lnTo>
                    <a:pt x="353" y="54"/>
                  </a:lnTo>
                  <a:lnTo>
                    <a:pt x="355" y="52"/>
                  </a:lnTo>
                  <a:lnTo>
                    <a:pt x="357" y="52"/>
                  </a:lnTo>
                  <a:lnTo>
                    <a:pt x="359" y="52"/>
                  </a:lnTo>
                  <a:lnTo>
                    <a:pt x="361" y="54"/>
                  </a:lnTo>
                  <a:lnTo>
                    <a:pt x="363" y="54"/>
                  </a:lnTo>
                  <a:lnTo>
                    <a:pt x="365" y="52"/>
                  </a:lnTo>
                  <a:lnTo>
                    <a:pt x="369" y="52"/>
                  </a:lnTo>
                  <a:lnTo>
                    <a:pt x="372" y="50"/>
                  </a:lnTo>
                  <a:lnTo>
                    <a:pt x="378" y="50"/>
                  </a:lnTo>
                  <a:lnTo>
                    <a:pt x="380" y="50"/>
                  </a:lnTo>
                  <a:lnTo>
                    <a:pt x="382" y="50"/>
                  </a:lnTo>
                  <a:lnTo>
                    <a:pt x="384" y="50"/>
                  </a:lnTo>
                  <a:lnTo>
                    <a:pt x="386" y="48"/>
                  </a:lnTo>
                  <a:lnTo>
                    <a:pt x="388" y="48"/>
                  </a:lnTo>
                  <a:lnTo>
                    <a:pt x="390" y="46"/>
                  </a:lnTo>
                  <a:lnTo>
                    <a:pt x="392" y="46"/>
                  </a:lnTo>
                  <a:lnTo>
                    <a:pt x="394" y="44"/>
                  </a:lnTo>
                  <a:lnTo>
                    <a:pt x="396" y="44"/>
                  </a:lnTo>
                  <a:lnTo>
                    <a:pt x="398" y="42"/>
                  </a:lnTo>
                  <a:lnTo>
                    <a:pt x="398" y="40"/>
                  </a:lnTo>
                  <a:lnTo>
                    <a:pt x="398" y="38"/>
                  </a:lnTo>
                  <a:lnTo>
                    <a:pt x="398" y="36"/>
                  </a:lnTo>
                  <a:lnTo>
                    <a:pt x="396" y="36"/>
                  </a:lnTo>
                  <a:lnTo>
                    <a:pt x="396" y="34"/>
                  </a:lnTo>
                  <a:lnTo>
                    <a:pt x="396" y="32"/>
                  </a:lnTo>
                  <a:lnTo>
                    <a:pt x="396" y="30"/>
                  </a:lnTo>
                  <a:lnTo>
                    <a:pt x="396" y="28"/>
                  </a:lnTo>
                  <a:lnTo>
                    <a:pt x="396" y="24"/>
                  </a:lnTo>
                  <a:lnTo>
                    <a:pt x="398" y="20"/>
                  </a:lnTo>
                  <a:lnTo>
                    <a:pt x="398" y="16"/>
                  </a:lnTo>
                  <a:lnTo>
                    <a:pt x="398" y="14"/>
                  </a:lnTo>
                  <a:lnTo>
                    <a:pt x="398" y="12"/>
                  </a:lnTo>
                  <a:lnTo>
                    <a:pt x="398" y="10"/>
                  </a:lnTo>
                  <a:lnTo>
                    <a:pt x="398" y="8"/>
                  </a:lnTo>
                  <a:lnTo>
                    <a:pt x="398" y="6"/>
                  </a:lnTo>
                  <a:lnTo>
                    <a:pt x="398" y="2"/>
                  </a:lnTo>
                  <a:lnTo>
                    <a:pt x="398"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2" name="Freeform 22">
              <a:extLst>
                <a:ext uri="{FF2B5EF4-FFF2-40B4-BE49-F238E27FC236}">
                  <a16:creationId xmlns:a16="http://schemas.microsoft.com/office/drawing/2014/main" xmlns="" id="{00000000-0008-0000-0900-00001A000000}"/>
                </a:ext>
              </a:extLst>
            </xdr:cNvPr>
            <xdr:cNvSpPr>
              <a:spLocks/>
            </xdr:cNvSpPr>
          </xdr:nvSpPr>
          <xdr:spPr bwMode="auto">
            <a:xfrm>
              <a:off x="4419600" y="3794125"/>
              <a:ext cx="1636713" cy="341313"/>
            </a:xfrm>
            <a:custGeom>
              <a:avLst/>
              <a:gdLst>
                <a:gd name="T0" fmla="*/ 33 w 1031"/>
                <a:gd name="T1" fmla="*/ 83 h 215"/>
                <a:gd name="T2" fmla="*/ 21 w 1031"/>
                <a:gd name="T3" fmla="*/ 52 h 215"/>
                <a:gd name="T4" fmla="*/ 4 w 1031"/>
                <a:gd name="T5" fmla="*/ 28 h 215"/>
                <a:gd name="T6" fmla="*/ 2 w 1031"/>
                <a:gd name="T7" fmla="*/ 10 h 215"/>
                <a:gd name="T8" fmla="*/ 19 w 1031"/>
                <a:gd name="T9" fmla="*/ 16 h 215"/>
                <a:gd name="T10" fmla="*/ 33 w 1031"/>
                <a:gd name="T11" fmla="*/ 30 h 215"/>
                <a:gd name="T12" fmla="*/ 53 w 1031"/>
                <a:gd name="T13" fmla="*/ 26 h 215"/>
                <a:gd name="T14" fmla="*/ 75 w 1031"/>
                <a:gd name="T15" fmla="*/ 20 h 215"/>
                <a:gd name="T16" fmla="*/ 98 w 1031"/>
                <a:gd name="T17" fmla="*/ 18 h 215"/>
                <a:gd name="T18" fmla="*/ 118 w 1031"/>
                <a:gd name="T19" fmla="*/ 18 h 215"/>
                <a:gd name="T20" fmla="*/ 138 w 1031"/>
                <a:gd name="T21" fmla="*/ 14 h 215"/>
                <a:gd name="T22" fmla="*/ 148 w 1031"/>
                <a:gd name="T23" fmla="*/ 28 h 215"/>
                <a:gd name="T24" fmla="*/ 167 w 1031"/>
                <a:gd name="T25" fmla="*/ 50 h 215"/>
                <a:gd name="T26" fmla="*/ 189 w 1031"/>
                <a:gd name="T27" fmla="*/ 50 h 215"/>
                <a:gd name="T28" fmla="*/ 203 w 1031"/>
                <a:gd name="T29" fmla="*/ 36 h 215"/>
                <a:gd name="T30" fmla="*/ 222 w 1031"/>
                <a:gd name="T31" fmla="*/ 28 h 215"/>
                <a:gd name="T32" fmla="*/ 242 w 1031"/>
                <a:gd name="T33" fmla="*/ 42 h 215"/>
                <a:gd name="T34" fmla="*/ 268 w 1031"/>
                <a:gd name="T35" fmla="*/ 52 h 215"/>
                <a:gd name="T36" fmla="*/ 288 w 1031"/>
                <a:gd name="T37" fmla="*/ 65 h 215"/>
                <a:gd name="T38" fmla="*/ 297 w 1031"/>
                <a:gd name="T39" fmla="*/ 79 h 215"/>
                <a:gd name="T40" fmla="*/ 313 w 1031"/>
                <a:gd name="T41" fmla="*/ 79 h 215"/>
                <a:gd name="T42" fmla="*/ 339 w 1031"/>
                <a:gd name="T43" fmla="*/ 95 h 215"/>
                <a:gd name="T44" fmla="*/ 358 w 1031"/>
                <a:gd name="T45" fmla="*/ 107 h 215"/>
                <a:gd name="T46" fmla="*/ 378 w 1031"/>
                <a:gd name="T47" fmla="*/ 122 h 215"/>
                <a:gd name="T48" fmla="*/ 400 w 1031"/>
                <a:gd name="T49" fmla="*/ 121 h 215"/>
                <a:gd name="T50" fmla="*/ 416 w 1031"/>
                <a:gd name="T51" fmla="*/ 132 h 215"/>
                <a:gd name="T52" fmla="*/ 429 w 1031"/>
                <a:gd name="T53" fmla="*/ 122 h 215"/>
                <a:gd name="T54" fmla="*/ 449 w 1031"/>
                <a:gd name="T55" fmla="*/ 126 h 215"/>
                <a:gd name="T56" fmla="*/ 473 w 1031"/>
                <a:gd name="T57" fmla="*/ 130 h 215"/>
                <a:gd name="T58" fmla="*/ 493 w 1031"/>
                <a:gd name="T59" fmla="*/ 144 h 215"/>
                <a:gd name="T60" fmla="*/ 510 w 1031"/>
                <a:gd name="T61" fmla="*/ 160 h 215"/>
                <a:gd name="T62" fmla="*/ 532 w 1031"/>
                <a:gd name="T63" fmla="*/ 178 h 215"/>
                <a:gd name="T64" fmla="*/ 556 w 1031"/>
                <a:gd name="T65" fmla="*/ 184 h 215"/>
                <a:gd name="T66" fmla="*/ 573 w 1031"/>
                <a:gd name="T67" fmla="*/ 193 h 215"/>
                <a:gd name="T68" fmla="*/ 603 w 1031"/>
                <a:gd name="T69" fmla="*/ 191 h 215"/>
                <a:gd name="T70" fmla="*/ 625 w 1031"/>
                <a:gd name="T71" fmla="*/ 186 h 215"/>
                <a:gd name="T72" fmla="*/ 660 w 1031"/>
                <a:gd name="T73" fmla="*/ 193 h 215"/>
                <a:gd name="T74" fmla="*/ 680 w 1031"/>
                <a:gd name="T75" fmla="*/ 199 h 215"/>
                <a:gd name="T76" fmla="*/ 694 w 1031"/>
                <a:gd name="T77" fmla="*/ 211 h 215"/>
                <a:gd name="T78" fmla="*/ 715 w 1031"/>
                <a:gd name="T79" fmla="*/ 207 h 215"/>
                <a:gd name="T80" fmla="*/ 739 w 1031"/>
                <a:gd name="T81" fmla="*/ 209 h 215"/>
                <a:gd name="T82" fmla="*/ 765 w 1031"/>
                <a:gd name="T83" fmla="*/ 213 h 215"/>
                <a:gd name="T84" fmla="*/ 782 w 1031"/>
                <a:gd name="T85" fmla="*/ 205 h 215"/>
                <a:gd name="T86" fmla="*/ 792 w 1031"/>
                <a:gd name="T87" fmla="*/ 180 h 215"/>
                <a:gd name="T88" fmla="*/ 818 w 1031"/>
                <a:gd name="T89" fmla="*/ 174 h 215"/>
                <a:gd name="T90" fmla="*/ 834 w 1031"/>
                <a:gd name="T91" fmla="*/ 144 h 215"/>
                <a:gd name="T92" fmla="*/ 849 w 1031"/>
                <a:gd name="T93" fmla="*/ 130 h 215"/>
                <a:gd name="T94" fmla="*/ 855 w 1031"/>
                <a:gd name="T95" fmla="*/ 109 h 215"/>
                <a:gd name="T96" fmla="*/ 877 w 1031"/>
                <a:gd name="T97" fmla="*/ 103 h 215"/>
                <a:gd name="T98" fmla="*/ 885 w 1031"/>
                <a:gd name="T99" fmla="*/ 83 h 215"/>
                <a:gd name="T100" fmla="*/ 893 w 1031"/>
                <a:gd name="T101" fmla="*/ 67 h 215"/>
                <a:gd name="T102" fmla="*/ 885 w 1031"/>
                <a:gd name="T103" fmla="*/ 53 h 215"/>
                <a:gd name="T104" fmla="*/ 899 w 1031"/>
                <a:gd name="T105" fmla="*/ 55 h 215"/>
                <a:gd name="T106" fmla="*/ 916 w 1031"/>
                <a:gd name="T107" fmla="*/ 46 h 215"/>
                <a:gd name="T108" fmla="*/ 938 w 1031"/>
                <a:gd name="T109" fmla="*/ 50 h 215"/>
                <a:gd name="T110" fmla="*/ 952 w 1031"/>
                <a:gd name="T111" fmla="*/ 34 h 215"/>
                <a:gd name="T112" fmla="*/ 966 w 1031"/>
                <a:gd name="T113" fmla="*/ 20 h 215"/>
                <a:gd name="T114" fmla="*/ 983 w 1031"/>
                <a:gd name="T115" fmla="*/ 22 h 215"/>
                <a:gd name="T116" fmla="*/ 999 w 1031"/>
                <a:gd name="T117" fmla="*/ 10 h 215"/>
                <a:gd name="T118" fmla="*/ 1019 w 1031"/>
                <a:gd name="T119" fmla="*/ 4 h 2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031" h="215">
                  <a:moveTo>
                    <a:pt x="39" y="122"/>
                  </a:moveTo>
                  <a:lnTo>
                    <a:pt x="39" y="121"/>
                  </a:lnTo>
                  <a:lnTo>
                    <a:pt x="39" y="119"/>
                  </a:lnTo>
                  <a:lnTo>
                    <a:pt x="37" y="117"/>
                  </a:lnTo>
                  <a:lnTo>
                    <a:pt x="37" y="115"/>
                  </a:lnTo>
                  <a:lnTo>
                    <a:pt x="39" y="111"/>
                  </a:lnTo>
                  <a:lnTo>
                    <a:pt x="39" y="103"/>
                  </a:lnTo>
                  <a:lnTo>
                    <a:pt x="39" y="101"/>
                  </a:lnTo>
                  <a:lnTo>
                    <a:pt x="35" y="95"/>
                  </a:lnTo>
                  <a:lnTo>
                    <a:pt x="33" y="91"/>
                  </a:lnTo>
                  <a:lnTo>
                    <a:pt x="31" y="89"/>
                  </a:lnTo>
                  <a:lnTo>
                    <a:pt x="31" y="87"/>
                  </a:lnTo>
                  <a:lnTo>
                    <a:pt x="33" y="85"/>
                  </a:lnTo>
                  <a:lnTo>
                    <a:pt x="33" y="83"/>
                  </a:lnTo>
                  <a:lnTo>
                    <a:pt x="31" y="83"/>
                  </a:lnTo>
                  <a:lnTo>
                    <a:pt x="31" y="81"/>
                  </a:lnTo>
                  <a:lnTo>
                    <a:pt x="29" y="79"/>
                  </a:lnTo>
                  <a:lnTo>
                    <a:pt x="29" y="75"/>
                  </a:lnTo>
                  <a:lnTo>
                    <a:pt x="29" y="73"/>
                  </a:lnTo>
                  <a:lnTo>
                    <a:pt x="27" y="69"/>
                  </a:lnTo>
                  <a:lnTo>
                    <a:pt x="27" y="65"/>
                  </a:lnTo>
                  <a:lnTo>
                    <a:pt x="25" y="61"/>
                  </a:lnTo>
                  <a:lnTo>
                    <a:pt x="25" y="59"/>
                  </a:lnTo>
                  <a:lnTo>
                    <a:pt x="25" y="57"/>
                  </a:lnTo>
                  <a:lnTo>
                    <a:pt x="23" y="55"/>
                  </a:lnTo>
                  <a:lnTo>
                    <a:pt x="23" y="53"/>
                  </a:lnTo>
                  <a:lnTo>
                    <a:pt x="21" y="53"/>
                  </a:lnTo>
                  <a:lnTo>
                    <a:pt x="21" y="52"/>
                  </a:lnTo>
                  <a:lnTo>
                    <a:pt x="19" y="50"/>
                  </a:lnTo>
                  <a:lnTo>
                    <a:pt x="17" y="48"/>
                  </a:lnTo>
                  <a:lnTo>
                    <a:pt x="17" y="46"/>
                  </a:lnTo>
                  <a:lnTo>
                    <a:pt x="15" y="44"/>
                  </a:lnTo>
                  <a:lnTo>
                    <a:pt x="13" y="42"/>
                  </a:lnTo>
                  <a:lnTo>
                    <a:pt x="13" y="40"/>
                  </a:lnTo>
                  <a:lnTo>
                    <a:pt x="12" y="38"/>
                  </a:lnTo>
                  <a:lnTo>
                    <a:pt x="12" y="36"/>
                  </a:lnTo>
                  <a:lnTo>
                    <a:pt x="10" y="36"/>
                  </a:lnTo>
                  <a:lnTo>
                    <a:pt x="10" y="34"/>
                  </a:lnTo>
                  <a:lnTo>
                    <a:pt x="8" y="34"/>
                  </a:lnTo>
                  <a:lnTo>
                    <a:pt x="8" y="32"/>
                  </a:lnTo>
                  <a:lnTo>
                    <a:pt x="6" y="30"/>
                  </a:lnTo>
                  <a:lnTo>
                    <a:pt x="4" y="28"/>
                  </a:lnTo>
                  <a:lnTo>
                    <a:pt x="4" y="26"/>
                  </a:lnTo>
                  <a:lnTo>
                    <a:pt x="2" y="26"/>
                  </a:lnTo>
                  <a:lnTo>
                    <a:pt x="2" y="24"/>
                  </a:lnTo>
                  <a:lnTo>
                    <a:pt x="0" y="24"/>
                  </a:lnTo>
                  <a:lnTo>
                    <a:pt x="0" y="22"/>
                  </a:lnTo>
                  <a:lnTo>
                    <a:pt x="2" y="22"/>
                  </a:lnTo>
                  <a:lnTo>
                    <a:pt x="4" y="22"/>
                  </a:lnTo>
                  <a:lnTo>
                    <a:pt x="4" y="20"/>
                  </a:lnTo>
                  <a:lnTo>
                    <a:pt x="4" y="18"/>
                  </a:lnTo>
                  <a:lnTo>
                    <a:pt x="4" y="16"/>
                  </a:lnTo>
                  <a:lnTo>
                    <a:pt x="2" y="16"/>
                  </a:lnTo>
                  <a:lnTo>
                    <a:pt x="2" y="14"/>
                  </a:lnTo>
                  <a:lnTo>
                    <a:pt x="2" y="12"/>
                  </a:lnTo>
                  <a:lnTo>
                    <a:pt x="2" y="10"/>
                  </a:lnTo>
                  <a:lnTo>
                    <a:pt x="4" y="10"/>
                  </a:lnTo>
                  <a:lnTo>
                    <a:pt x="6" y="10"/>
                  </a:lnTo>
                  <a:lnTo>
                    <a:pt x="8" y="10"/>
                  </a:lnTo>
                  <a:lnTo>
                    <a:pt x="8" y="8"/>
                  </a:lnTo>
                  <a:lnTo>
                    <a:pt x="10" y="8"/>
                  </a:lnTo>
                  <a:lnTo>
                    <a:pt x="12" y="8"/>
                  </a:lnTo>
                  <a:lnTo>
                    <a:pt x="13" y="8"/>
                  </a:lnTo>
                  <a:lnTo>
                    <a:pt x="15" y="8"/>
                  </a:lnTo>
                  <a:lnTo>
                    <a:pt x="15" y="10"/>
                  </a:lnTo>
                  <a:lnTo>
                    <a:pt x="15" y="12"/>
                  </a:lnTo>
                  <a:lnTo>
                    <a:pt x="17" y="12"/>
                  </a:lnTo>
                  <a:lnTo>
                    <a:pt x="17" y="14"/>
                  </a:lnTo>
                  <a:lnTo>
                    <a:pt x="17" y="16"/>
                  </a:lnTo>
                  <a:lnTo>
                    <a:pt x="19" y="16"/>
                  </a:lnTo>
                  <a:lnTo>
                    <a:pt x="19" y="18"/>
                  </a:lnTo>
                  <a:lnTo>
                    <a:pt x="19" y="20"/>
                  </a:lnTo>
                  <a:lnTo>
                    <a:pt x="21" y="20"/>
                  </a:lnTo>
                  <a:lnTo>
                    <a:pt x="21" y="22"/>
                  </a:lnTo>
                  <a:lnTo>
                    <a:pt x="21" y="24"/>
                  </a:lnTo>
                  <a:lnTo>
                    <a:pt x="21" y="26"/>
                  </a:lnTo>
                  <a:lnTo>
                    <a:pt x="23" y="26"/>
                  </a:lnTo>
                  <a:lnTo>
                    <a:pt x="23" y="28"/>
                  </a:lnTo>
                  <a:lnTo>
                    <a:pt x="25" y="28"/>
                  </a:lnTo>
                  <a:lnTo>
                    <a:pt x="25" y="30"/>
                  </a:lnTo>
                  <a:lnTo>
                    <a:pt x="27" y="30"/>
                  </a:lnTo>
                  <a:lnTo>
                    <a:pt x="29" y="30"/>
                  </a:lnTo>
                  <a:lnTo>
                    <a:pt x="31" y="30"/>
                  </a:lnTo>
                  <a:lnTo>
                    <a:pt x="33" y="30"/>
                  </a:lnTo>
                  <a:lnTo>
                    <a:pt x="33" y="32"/>
                  </a:lnTo>
                  <a:lnTo>
                    <a:pt x="35" y="32"/>
                  </a:lnTo>
                  <a:lnTo>
                    <a:pt x="37" y="32"/>
                  </a:lnTo>
                  <a:lnTo>
                    <a:pt x="39" y="32"/>
                  </a:lnTo>
                  <a:lnTo>
                    <a:pt x="41" y="32"/>
                  </a:lnTo>
                  <a:lnTo>
                    <a:pt x="41" y="30"/>
                  </a:lnTo>
                  <a:lnTo>
                    <a:pt x="43" y="30"/>
                  </a:lnTo>
                  <a:lnTo>
                    <a:pt x="45" y="30"/>
                  </a:lnTo>
                  <a:lnTo>
                    <a:pt x="47" y="30"/>
                  </a:lnTo>
                  <a:lnTo>
                    <a:pt x="49" y="30"/>
                  </a:lnTo>
                  <a:lnTo>
                    <a:pt x="51" y="30"/>
                  </a:lnTo>
                  <a:lnTo>
                    <a:pt x="51" y="28"/>
                  </a:lnTo>
                  <a:lnTo>
                    <a:pt x="53" y="28"/>
                  </a:lnTo>
                  <a:lnTo>
                    <a:pt x="53" y="26"/>
                  </a:lnTo>
                  <a:lnTo>
                    <a:pt x="55" y="26"/>
                  </a:lnTo>
                  <a:lnTo>
                    <a:pt x="57" y="26"/>
                  </a:lnTo>
                  <a:lnTo>
                    <a:pt x="57" y="24"/>
                  </a:lnTo>
                  <a:lnTo>
                    <a:pt x="59" y="24"/>
                  </a:lnTo>
                  <a:lnTo>
                    <a:pt x="61" y="22"/>
                  </a:lnTo>
                  <a:lnTo>
                    <a:pt x="61" y="24"/>
                  </a:lnTo>
                  <a:lnTo>
                    <a:pt x="63" y="24"/>
                  </a:lnTo>
                  <a:lnTo>
                    <a:pt x="63" y="22"/>
                  </a:lnTo>
                  <a:lnTo>
                    <a:pt x="65" y="22"/>
                  </a:lnTo>
                  <a:lnTo>
                    <a:pt x="67" y="22"/>
                  </a:lnTo>
                  <a:lnTo>
                    <a:pt x="69" y="22"/>
                  </a:lnTo>
                  <a:lnTo>
                    <a:pt x="71" y="22"/>
                  </a:lnTo>
                  <a:lnTo>
                    <a:pt x="73" y="20"/>
                  </a:lnTo>
                  <a:lnTo>
                    <a:pt x="75" y="20"/>
                  </a:lnTo>
                  <a:lnTo>
                    <a:pt x="77" y="20"/>
                  </a:lnTo>
                  <a:lnTo>
                    <a:pt x="79" y="20"/>
                  </a:lnTo>
                  <a:lnTo>
                    <a:pt x="81" y="20"/>
                  </a:lnTo>
                  <a:lnTo>
                    <a:pt x="82" y="22"/>
                  </a:lnTo>
                  <a:lnTo>
                    <a:pt x="84" y="22"/>
                  </a:lnTo>
                  <a:lnTo>
                    <a:pt x="86" y="22"/>
                  </a:lnTo>
                  <a:lnTo>
                    <a:pt x="88" y="22"/>
                  </a:lnTo>
                  <a:lnTo>
                    <a:pt x="90" y="22"/>
                  </a:lnTo>
                  <a:lnTo>
                    <a:pt x="92" y="22"/>
                  </a:lnTo>
                  <a:lnTo>
                    <a:pt x="92" y="20"/>
                  </a:lnTo>
                  <a:lnTo>
                    <a:pt x="94" y="20"/>
                  </a:lnTo>
                  <a:lnTo>
                    <a:pt x="96" y="20"/>
                  </a:lnTo>
                  <a:lnTo>
                    <a:pt x="98" y="20"/>
                  </a:lnTo>
                  <a:lnTo>
                    <a:pt x="98" y="18"/>
                  </a:lnTo>
                  <a:lnTo>
                    <a:pt x="100" y="18"/>
                  </a:lnTo>
                  <a:lnTo>
                    <a:pt x="100" y="20"/>
                  </a:lnTo>
                  <a:lnTo>
                    <a:pt x="102" y="20"/>
                  </a:lnTo>
                  <a:lnTo>
                    <a:pt x="102" y="22"/>
                  </a:lnTo>
                  <a:lnTo>
                    <a:pt x="104" y="22"/>
                  </a:lnTo>
                  <a:lnTo>
                    <a:pt x="106" y="24"/>
                  </a:lnTo>
                  <a:lnTo>
                    <a:pt x="108" y="24"/>
                  </a:lnTo>
                  <a:lnTo>
                    <a:pt x="110" y="24"/>
                  </a:lnTo>
                  <a:lnTo>
                    <a:pt x="112" y="22"/>
                  </a:lnTo>
                  <a:lnTo>
                    <a:pt x="114" y="22"/>
                  </a:lnTo>
                  <a:lnTo>
                    <a:pt x="114" y="20"/>
                  </a:lnTo>
                  <a:lnTo>
                    <a:pt x="116" y="20"/>
                  </a:lnTo>
                  <a:lnTo>
                    <a:pt x="116" y="18"/>
                  </a:lnTo>
                  <a:lnTo>
                    <a:pt x="118" y="18"/>
                  </a:lnTo>
                  <a:lnTo>
                    <a:pt x="118" y="16"/>
                  </a:lnTo>
                  <a:lnTo>
                    <a:pt x="120" y="16"/>
                  </a:lnTo>
                  <a:lnTo>
                    <a:pt x="120" y="14"/>
                  </a:lnTo>
                  <a:lnTo>
                    <a:pt x="122" y="12"/>
                  </a:lnTo>
                  <a:lnTo>
                    <a:pt x="124" y="12"/>
                  </a:lnTo>
                  <a:lnTo>
                    <a:pt x="126" y="10"/>
                  </a:lnTo>
                  <a:lnTo>
                    <a:pt x="128" y="10"/>
                  </a:lnTo>
                  <a:lnTo>
                    <a:pt x="128" y="12"/>
                  </a:lnTo>
                  <a:lnTo>
                    <a:pt x="130" y="12"/>
                  </a:lnTo>
                  <a:lnTo>
                    <a:pt x="130" y="14"/>
                  </a:lnTo>
                  <a:lnTo>
                    <a:pt x="132" y="14"/>
                  </a:lnTo>
                  <a:lnTo>
                    <a:pt x="134" y="14"/>
                  </a:lnTo>
                  <a:lnTo>
                    <a:pt x="136" y="14"/>
                  </a:lnTo>
                  <a:lnTo>
                    <a:pt x="138" y="14"/>
                  </a:lnTo>
                  <a:lnTo>
                    <a:pt x="138" y="12"/>
                  </a:lnTo>
                  <a:lnTo>
                    <a:pt x="140" y="12"/>
                  </a:lnTo>
                  <a:lnTo>
                    <a:pt x="140" y="14"/>
                  </a:lnTo>
                  <a:lnTo>
                    <a:pt x="140" y="16"/>
                  </a:lnTo>
                  <a:lnTo>
                    <a:pt x="142" y="16"/>
                  </a:lnTo>
                  <a:lnTo>
                    <a:pt x="142" y="18"/>
                  </a:lnTo>
                  <a:lnTo>
                    <a:pt x="144" y="18"/>
                  </a:lnTo>
                  <a:lnTo>
                    <a:pt x="144" y="20"/>
                  </a:lnTo>
                  <a:lnTo>
                    <a:pt x="144" y="22"/>
                  </a:lnTo>
                  <a:lnTo>
                    <a:pt x="146" y="22"/>
                  </a:lnTo>
                  <a:lnTo>
                    <a:pt x="146" y="24"/>
                  </a:lnTo>
                  <a:lnTo>
                    <a:pt x="146" y="26"/>
                  </a:lnTo>
                  <a:lnTo>
                    <a:pt x="148" y="26"/>
                  </a:lnTo>
                  <a:lnTo>
                    <a:pt x="148" y="28"/>
                  </a:lnTo>
                  <a:lnTo>
                    <a:pt x="150" y="30"/>
                  </a:lnTo>
                  <a:lnTo>
                    <a:pt x="151" y="32"/>
                  </a:lnTo>
                  <a:lnTo>
                    <a:pt x="153" y="34"/>
                  </a:lnTo>
                  <a:lnTo>
                    <a:pt x="153" y="36"/>
                  </a:lnTo>
                  <a:lnTo>
                    <a:pt x="155" y="36"/>
                  </a:lnTo>
                  <a:lnTo>
                    <a:pt x="155" y="38"/>
                  </a:lnTo>
                  <a:lnTo>
                    <a:pt x="157" y="38"/>
                  </a:lnTo>
                  <a:lnTo>
                    <a:pt x="155" y="40"/>
                  </a:lnTo>
                  <a:lnTo>
                    <a:pt x="157" y="40"/>
                  </a:lnTo>
                  <a:lnTo>
                    <a:pt x="159" y="42"/>
                  </a:lnTo>
                  <a:lnTo>
                    <a:pt x="161" y="44"/>
                  </a:lnTo>
                  <a:lnTo>
                    <a:pt x="163" y="46"/>
                  </a:lnTo>
                  <a:lnTo>
                    <a:pt x="165" y="48"/>
                  </a:lnTo>
                  <a:lnTo>
                    <a:pt x="167" y="50"/>
                  </a:lnTo>
                  <a:lnTo>
                    <a:pt x="169" y="50"/>
                  </a:lnTo>
                  <a:lnTo>
                    <a:pt x="171" y="50"/>
                  </a:lnTo>
                  <a:lnTo>
                    <a:pt x="173" y="50"/>
                  </a:lnTo>
                  <a:lnTo>
                    <a:pt x="175" y="50"/>
                  </a:lnTo>
                  <a:lnTo>
                    <a:pt x="177" y="50"/>
                  </a:lnTo>
                  <a:lnTo>
                    <a:pt x="177" y="48"/>
                  </a:lnTo>
                  <a:lnTo>
                    <a:pt x="179" y="48"/>
                  </a:lnTo>
                  <a:lnTo>
                    <a:pt x="179" y="50"/>
                  </a:lnTo>
                  <a:lnTo>
                    <a:pt x="179" y="52"/>
                  </a:lnTo>
                  <a:lnTo>
                    <a:pt x="181" y="52"/>
                  </a:lnTo>
                  <a:lnTo>
                    <a:pt x="183" y="52"/>
                  </a:lnTo>
                  <a:lnTo>
                    <a:pt x="185" y="52"/>
                  </a:lnTo>
                  <a:lnTo>
                    <a:pt x="187" y="50"/>
                  </a:lnTo>
                  <a:lnTo>
                    <a:pt x="189" y="50"/>
                  </a:lnTo>
                  <a:lnTo>
                    <a:pt x="191" y="50"/>
                  </a:lnTo>
                  <a:lnTo>
                    <a:pt x="193" y="50"/>
                  </a:lnTo>
                  <a:lnTo>
                    <a:pt x="193" y="48"/>
                  </a:lnTo>
                  <a:lnTo>
                    <a:pt x="195" y="48"/>
                  </a:lnTo>
                  <a:lnTo>
                    <a:pt x="197" y="48"/>
                  </a:lnTo>
                  <a:lnTo>
                    <a:pt x="197" y="46"/>
                  </a:lnTo>
                  <a:lnTo>
                    <a:pt x="197" y="44"/>
                  </a:lnTo>
                  <a:lnTo>
                    <a:pt x="197" y="42"/>
                  </a:lnTo>
                  <a:lnTo>
                    <a:pt x="199" y="42"/>
                  </a:lnTo>
                  <a:lnTo>
                    <a:pt x="199" y="40"/>
                  </a:lnTo>
                  <a:lnTo>
                    <a:pt x="199" y="38"/>
                  </a:lnTo>
                  <a:lnTo>
                    <a:pt x="201" y="38"/>
                  </a:lnTo>
                  <a:lnTo>
                    <a:pt x="201" y="36"/>
                  </a:lnTo>
                  <a:lnTo>
                    <a:pt x="203" y="36"/>
                  </a:lnTo>
                  <a:lnTo>
                    <a:pt x="203" y="34"/>
                  </a:lnTo>
                  <a:lnTo>
                    <a:pt x="205" y="34"/>
                  </a:lnTo>
                  <a:lnTo>
                    <a:pt x="205" y="32"/>
                  </a:lnTo>
                  <a:lnTo>
                    <a:pt x="207" y="32"/>
                  </a:lnTo>
                  <a:lnTo>
                    <a:pt x="207" y="30"/>
                  </a:lnTo>
                  <a:lnTo>
                    <a:pt x="209" y="30"/>
                  </a:lnTo>
                  <a:lnTo>
                    <a:pt x="211" y="28"/>
                  </a:lnTo>
                  <a:lnTo>
                    <a:pt x="213" y="28"/>
                  </a:lnTo>
                  <a:lnTo>
                    <a:pt x="213" y="26"/>
                  </a:lnTo>
                  <a:lnTo>
                    <a:pt x="213" y="24"/>
                  </a:lnTo>
                  <a:lnTo>
                    <a:pt x="215" y="26"/>
                  </a:lnTo>
                  <a:lnTo>
                    <a:pt x="217" y="26"/>
                  </a:lnTo>
                  <a:lnTo>
                    <a:pt x="219" y="28"/>
                  </a:lnTo>
                  <a:lnTo>
                    <a:pt x="222" y="28"/>
                  </a:lnTo>
                  <a:lnTo>
                    <a:pt x="224" y="28"/>
                  </a:lnTo>
                  <a:lnTo>
                    <a:pt x="224" y="30"/>
                  </a:lnTo>
                  <a:lnTo>
                    <a:pt x="226" y="30"/>
                  </a:lnTo>
                  <a:lnTo>
                    <a:pt x="226" y="32"/>
                  </a:lnTo>
                  <a:lnTo>
                    <a:pt x="228" y="32"/>
                  </a:lnTo>
                  <a:lnTo>
                    <a:pt x="230" y="34"/>
                  </a:lnTo>
                  <a:lnTo>
                    <a:pt x="232" y="36"/>
                  </a:lnTo>
                  <a:lnTo>
                    <a:pt x="234" y="36"/>
                  </a:lnTo>
                  <a:lnTo>
                    <a:pt x="234" y="38"/>
                  </a:lnTo>
                  <a:lnTo>
                    <a:pt x="236" y="38"/>
                  </a:lnTo>
                  <a:lnTo>
                    <a:pt x="238" y="38"/>
                  </a:lnTo>
                  <a:lnTo>
                    <a:pt x="240" y="40"/>
                  </a:lnTo>
                  <a:lnTo>
                    <a:pt x="242" y="40"/>
                  </a:lnTo>
                  <a:lnTo>
                    <a:pt x="242" y="42"/>
                  </a:lnTo>
                  <a:lnTo>
                    <a:pt x="244" y="42"/>
                  </a:lnTo>
                  <a:lnTo>
                    <a:pt x="246" y="42"/>
                  </a:lnTo>
                  <a:lnTo>
                    <a:pt x="248" y="42"/>
                  </a:lnTo>
                  <a:lnTo>
                    <a:pt x="250" y="44"/>
                  </a:lnTo>
                  <a:lnTo>
                    <a:pt x="252" y="44"/>
                  </a:lnTo>
                  <a:lnTo>
                    <a:pt x="254" y="44"/>
                  </a:lnTo>
                  <a:lnTo>
                    <a:pt x="256" y="44"/>
                  </a:lnTo>
                  <a:lnTo>
                    <a:pt x="258" y="44"/>
                  </a:lnTo>
                  <a:lnTo>
                    <a:pt x="260" y="46"/>
                  </a:lnTo>
                  <a:lnTo>
                    <a:pt x="262" y="46"/>
                  </a:lnTo>
                  <a:lnTo>
                    <a:pt x="264" y="48"/>
                  </a:lnTo>
                  <a:lnTo>
                    <a:pt x="266" y="50"/>
                  </a:lnTo>
                  <a:lnTo>
                    <a:pt x="266" y="52"/>
                  </a:lnTo>
                  <a:lnTo>
                    <a:pt x="268" y="52"/>
                  </a:lnTo>
                  <a:lnTo>
                    <a:pt x="270" y="53"/>
                  </a:lnTo>
                  <a:lnTo>
                    <a:pt x="270" y="55"/>
                  </a:lnTo>
                  <a:lnTo>
                    <a:pt x="272" y="55"/>
                  </a:lnTo>
                  <a:lnTo>
                    <a:pt x="272" y="57"/>
                  </a:lnTo>
                  <a:lnTo>
                    <a:pt x="274" y="57"/>
                  </a:lnTo>
                  <a:lnTo>
                    <a:pt x="274" y="59"/>
                  </a:lnTo>
                  <a:lnTo>
                    <a:pt x="276" y="59"/>
                  </a:lnTo>
                  <a:lnTo>
                    <a:pt x="278" y="59"/>
                  </a:lnTo>
                  <a:lnTo>
                    <a:pt x="280" y="61"/>
                  </a:lnTo>
                  <a:lnTo>
                    <a:pt x="282" y="61"/>
                  </a:lnTo>
                  <a:lnTo>
                    <a:pt x="284" y="63"/>
                  </a:lnTo>
                  <a:lnTo>
                    <a:pt x="286" y="63"/>
                  </a:lnTo>
                  <a:lnTo>
                    <a:pt x="288" y="63"/>
                  </a:lnTo>
                  <a:lnTo>
                    <a:pt x="288" y="65"/>
                  </a:lnTo>
                  <a:lnTo>
                    <a:pt x="289" y="65"/>
                  </a:lnTo>
                  <a:lnTo>
                    <a:pt x="291" y="65"/>
                  </a:lnTo>
                  <a:lnTo>
                    <a:pt x="293" y="67"/>
                  </a:lnTo>
                  <a:lnTo>
                    <a:pt x="295" y="67"/>
                  </a:lnTo>
                  <a:lnTo>
                    <a:pt x="295" y="69"/>
                  </a:lnTo>
                  <a:lnTo>
                    <a:pt x="297" y="69"/>
                  </a:lnTo>
                  <a:lnTo>
                    <a:pt x="299" y="71"/>
                  </a:lnTo>
                  <a:lnTo>
                    <a:pt x="297" y="71"/>
                  </a:lnTo>
                  <a:lnTo>
                    <a:pt x="297" y="73"/>
                  </a:lnTo>
                  <a:lnTo>
                    <a:pt x="295" y="73"/>
                  </a:lnTo>
                  <a:lnTo>
                    <a:pt x="295" y="75"/>
                  </a:lnTo>
                  <a:lnTo>
                    <a:pt x="295" y="77"/>
                  </a:lnTo>
                  <a:lnTo>
                    <a:pt x="297" y="77"/>
                  </a:lnTo>
                  <a:lnTo>
                    <a:pt x="297" y="79"/>
                  </a:lnTo>
                  <a:lnTo>
                    <a:pt x="299" y="79"/>
                  </a:lnTo>
                  <a:lnTo>
                    <a:pt x="299" y="81"/>
                  </a:lnTo>
                  <a:lnTo>
                    <a:pt x="301" y="81"/>
                  </a:lnTo>
                  <a:lnTo>
                    <a:pt x="301" y="79"/>
                  </a:lnTo>
                  <a:lnTo>
                    <a:pt x="301" y="77"/>
                  </a:lnTo>
                  <a:lnTo>
                    <a:pt x="303" y="77"/>
                  </a:lnTo>
                  <a:lnTo>
                    <a:pt x="303" y="75"/>
                  </a:lnTo>
                  <a:lnTo>
                    <a:pt x="305" y="75"/>
                  </a:lnTo>
                  <a:lnTo>
                    <a:pt x="305" y="73"/>
                  </a:lnTo>
                  <a:lnTo>
                    <a:pt x="307" y="73"/>
                  </a:lnTo>
                  <a:lnTo>
                    <a:pt x="309" y="75"/>
                  </a:lnTo>
                  <a:lnTo>
                    <a:pt x="311" y="77"/>
                  </a:lnTo>
                  <a:lnTo>
                    <a:pt x="311" y="79"/>
                  </a:lnTo>
                  <a:lnTo>
                    <a:pt x="313" y="79"/>
                  </a:lnTo>
                  <a:lnTo>
                    <a:pt x="315" y="81"/>
                  </a:lnTo>
                  <a:lnTo>
                    <a:pt x="317" y="81"/>
                  </a:lnTo>
                  <a:lnTo>
                    <a:pt x="317" y="83"/>
                  </a:lnTo>
                  <a:lnTo>
                    <a:pt x="319" y="83"/>
                  </a:lnTo>
                  <a:lnTo>
                    <a:pt x="319" y="85"/>
                  </a:lnTo>
                  <a:lnTo>
                    <a:pt x="323" y="85"/>
                  </a:lnTo>
                  <a:lnTo>
                    <a:pt x="325" y="87"/>
                  </a:lnTo>
                  <a:lnTo>
                    <a:pt x="327" y="87"/>
                  </a:lnTo>
                  <a:lnTo>
                    <a:pt x="331" y="91"/>
                  </a:lnTo>
                  <a:lnTo>
                    <a:pt x="333" y="93"/>
                  </a:lnTo>
                  <a:lnTo>
                    <a:pt x="335" y="93"/>
                  </a:lnTo>
                  <a:lnTo>
                    <a:pt x="337" y="93"/>
                  </a:lnTo>
                  <a:lnTo>
                    <a:pt x="337" y="95"/>
                  </a:lnTo>
                  <a:lnTo>
                    <a:pt x="339" y="95"/>
                  </a:lnTo>
                  <a:lnTo>
                    <a:pt x="341" y="97"/>
                  </a:lnTo>
                  <a:lnTo>
                    <a:pt x="341" y="99"/>
                  </a:lnTo>
                  <a:lnTo>
                    <a:pt x="343" y="101"/>
                  </a:lnTo>
                  <a:lnTo>
                    <a:pt x="343" y="103"/>
                  </a:lnTo>
                  <a:lnTo>
                    <a:pt x="345" y="103"/>
                  </a:lnTo>
                  <a:lnTo>
                    <a:pt x="345" y="105"/>
                  </a:lnTo>
                  <a:lnTo>
                    <a:pt x="347" y="105"/>
                  </a:lnTo>
                  <a:lnTo>
                    <a:pt x="349" y="105"/>
                  </a:lnTo>
                  <a:lnTo>
                    <a:pt x="351" y="103"/>
                  </a:lnTo>
                  <a:lnTo>
                    <a:pt x="353" y="103"/>
                  </a:lnTo>
                  <a:lnTo>
                    <a:pt x="355" y="105"/>
                  </a:lnTo>
                  <a:lnTo>
                    <a:pt x="357" y="105"/>
                  </a:lnTo>
                  <a:lnTo>
                    <a:pt x="358" y="105"/>
                  </a:lnTo>
                  <a:lnTo>
                    <a:pt x="358" y="107"/>
                  </a:lnTo>
                  <a:lnTo>
                    <a:pt x="360" y="107"/>
                  </a:lnTo>
                  <a:lnTo>
                    <a:pt x="360" y="109"/>
                  </a:lnTo>
                  <a:lnTo>
                    <a:pt x="360" y="111"/>
                  </a:lnTo>
                  <a:lnTo>
                    <a:pt x="362" y="111"/>
                  </a:lnTo>
                  <a:lnTo>
                    <a:pt x="364" y="113"/>
                  </a:lnTo>
                  <a:lnTo>
                    <a:pt x="366" y="113"/>
                  </a:lnTo>
                  <a:lnTo>
                    <a:pt x="368" y="113"/>
                  </a:lnTo>
                  <a:lnTo>
                    <a:pt x="370" y="113"/>
                  </a:lnTo>
                  <a:lnTo>
                    <a:pt x="372" y="115"/>
                  </a:lnTo>
                  <a:lnTo>
                    <a:pt x="374" y="117"/>
                  </a:lnTo>
                  <a:lnTo>
                    <a:pt x="376" y="119"/>
                  </a:lnTo>
                  <a:lnTo>
                    <a:pt x="376" y="121"/>
                  </a:lnTo>
                  <a:lnTo>
                    <a:pt x="378" y="121"/>
                  </a:lnTo>
                  <a:lnTo>
                    <a:pt x="378" y="122"/>
                  </a:lnTo>
                  <a:lnTo>
                    <a:pt x="380" y="122"/>
                  </a:lnTo>
                  <a:lnTo>
                    <a:pt x="382" y="121"/>
                  </a:lnTo>
                  <a:lnTo>
                    <a:pt x="384" y="121"/>
                  </a:lnTo>
                  <a:lnTo>
                    <a:pt x="386" y="122"/>
                  </a:lnTo>
                  <a:lnTo>
                    <a:pt x="388" y="122"/>
                  </a:lnTo>
                  <a:lnTo>
                    <a:pt x="390" y="122"/>
                  </a:lnTo>
                  <a:lnTo>
                    <a:pt x="390" y="121"/>
                  </a:lnTo>
                  <a:lnTo>
                    <a:pt x="392" y="122"/>
                  </a:lnTo>
                  <a:lnTo>
                    <a:pt x="392" y="121"/>
                  </a:lnTo>
                  <a:lnTo>
                    <a:pt x="392" y="119"/>
                  </a:lnTo>
                  <a:lnTo>
                    <a:pt x="394" y="119"/>
                  </a:lnTo>
                  <a:lnTo>
                    <a:pt x="396" y="119"/>
                  </a:lnTo>
                  <a:lnTo>
                    <a:pt x="398" y="121"/>
                  </a:lnTo>
                  <a:lnTo>
                    <a:pt x="400" y="121"/>
                  </a:lnTo>
                  <a:lnTo>
                    <a:pt x="400" y="122"/>
                  </a:lnTo>
                  <a:lnTo>
                    <a:pt x="402" y="122"/>
                  </a:lnTo>
                  <a:lnTo>
                    <a:pt x="402" y="124"/>
                  </a:lnTo>
                  <a:lnTo>
                    <a:pt x="402" y="126"/>
                  </a:lnTo>
                  <a:lnTo>
                    <a:pt x="402" y="128"/>
                  </a:lnTo>
                  <a:lnTo>
                    <a:pt x="404" y="128"/>
                  </a:lnTo>
                  <a:lnTo>
                    <a:pt x="404" y="130"/>
                  </a:lnTo>
                  <a:lnTo>
                    <a:pt x="404" y="132"/>
                  </a:lnTo>
                  <a:lnTo>
                    <a:pt x="406" y="132"/>
                  </a:lnTo>
                  <a:lnTo>
                    <a:pt x="408" y="132"/>
                  </a:lnTo>
                  <a:lnTo>
                    <a:pt x="410" y="132"/>
                  </a:lnTo>
                  <a:lnTo>
                    <a:pt x="412" y="132"/>
                  </a:lnTo>
                  <a:lnTo>
                    <a:pt x="414" y="132"/>
                  </a:lnTo>
                  <a:lnTo>
                    <a:pt x="416" y="132"/>
                  </a:lnTo>
                  <a:lnTo>
                    <a:pt x="418" y="132"/>
                  </a:lnTo>
                  <a:lnTo>
                    <a:pt x="420" y="132"/>
                  </a:lnTo>
                  <a:lnTo>
                    <a:pt x="420" y="130"/>
                  </a:lnTo>
                  <a:lnTo>
                    <a:pt x="422" y="130"/>
                  </a:lnTo>
                  <a:lnTo>
                    <a:pt x="422" y="128"/>
                  </a:lnTo>
                  <a:lnTo>
                    <a:pt x="422" y="126"/>
                  </a:lnTo>
                  <a:lnTo>
                    <a:pt x="424" y="126"/>
                  </a:lnTo>
                  <a:lnTo>
                    <a:pt x="426" y="126"/>
                  </a:lnTo>
                  <a:lnTo>
                    <a:pt x="426" y="124"/>
                  </a:lnTo>
                  <a:lnTo>
                    <a:pt x="427" y="124"/>
                  </a:lnTo>
                  <a:lnTo>
                    <a:pt x="427" y="126"/>
                  </a:lnTo>
                  <a:lnTo>
                    <a:pt x="429" y="126"/>
                  </a:lnTo>
                  <a:lnTo>
                    <a:pt x="429" y="124"/>
                  </a:lnTo>
                  <a:lnTo>
                    <a:pt x="429" y="122"/>
                  </a:lnTo>
                  <a:lnTo>
                    <a:pt x="431" y="122"/>
                  </a:lnTo>
                  <a:lnTo>
                    <a:pt x="433" y="121"/>
                  </a:lnTo>
                  <a:lnTo>
                    <a:pt x="435" y="121"/>
                  </a:lnTo>
                  <a:lnTo>
                    <a:pt x="435" y="119"/>
                  </a:lnTo>
                  <a:lnTo>
                    <a:pt x="437" y="119"/>
                  </a:lnTo>
                  <a:lnTo>
                    <a:pt x="439" y="119"/>
                  </a:lnTo>
                  <a:lnTo>
                    <a:pt x="439" y="121"/>
                  </a:lnTo>
                  <a:lnTo>
                    <a:pt x="441" y="121"/>
                  </a:lnTo>
                  <a:lnTo>
                    <a:pt x="441" y="122"/>
                  </a:lnTo>
                  <a:lnTo>
                    <a:pt x="443" y="122"/>
                  </a:lnTo>
                  <a:lnTo>
                    <a:pt x="445" y="124"/>
                  </a:lnTo>
                  <a:lnTo>
                    <a:pt x="447" y="124"/>
                  </a:lnTo>
                  <a:lnTo>
                    <a:pt x="447" y="126"/>
                  </a:lnTo>
                  <a:lnTo>
                    <a:pt x="449" y="126"/>
                  </a:lnTo>
                  <a:lnTo>
                    <a:pt x="451" y="126"/>
                  </a:lnTo>
                  <a:lnTo>
                    <a:pt x="453" y="128"/>
                  </a:lnTo>
                  <a:lnTo>
                    <a:pt x="453" y="126"/>
                  </a:lnTo>
                  <a:lnTo>
                    <a:pt x="455" y="126"/>
                  </a:lnTo>
                  <a:lnTo>
                    <a:pt x="457" y="126"/>
                  </a:lnTo>
                  <a:lnTo>
                    <a:pt x="457" y="128"/>
                  </a:lnTo>
                  <a:lnTo>
                    <a:pt x="459" y="128"/>
                  </a:lnTo>
                  <a:lnTo>
                    <a:pt x="461" y="128"/>
                  </a:lnTo>
                  <a:lnTo>
                    <a:pt x="463" y="128"/>
                  </a:lnTo>
                  <a:lnTo>
                    <a:pt x="465" y="128"/>
                  </a:lnTo>
                  <a:lnTo>
                    <a:pt x="467" y="128"/>
                  </a:lnTo>
                  <a:lnTo>
                    <a:pt x="469" y="128"/>
                  </a:lnTo>
                  <a:lnTo>
                    <a:pt x="471" y="128"/>
                  </a:lnTo>
                  <a:lnTo>
                    <a:pt x="473" y="130"/>
                  </a:lnTo>
                  <a:lnTo>
                    <a:pt x="475" y="130"/>
                  </a:lnTo>
                  <a:lnTo>
                    <a:pt x="475" y="132"/>
                  </a:lnTo>
                  <a:lnTo>
                    <a:pt x="477" y="132"/>
                  </a:lnTo>
                  <a:lnTo>
                    <a:pt x="477" y="134"/>
                  </a:lnTo>
                  <a:lnTo>
                    <a:pt x="479" y="134"/>
                  </a:lnTo>
                  <a:lnTo>
                    <a:pt x="481" y="136"/>
                  </a:lnTo>
                  <a:lnTo>
                    <a:pt x="483" y="138"/>
                  </a:lnTo>
                  <a:lnTo>
                    <a:pt x="485" y="138"/>
                  </a:lnTo>
                  <a:lnTo>
                    <a:pt x="487" y="140"/>
                  </a:lnTo>
                  <a:lnTo>
                    <a:pt x="487" y="142"/>
                  </a:lnTo>
                  <a:lnTo>
                    <a:pt x="489" y="142"/>
                  </a:lnTo>
                  <a:lnTo>
                    <a:pt x="491" y="142"/>
                  </a:lnTo>
                  <a:lnTo>
                    <a:pt x="493" y="142"/>
                  </a:lnTo>
                  <a:lnTo>
                    <a:pt x="493" y="144"/>
                  </a:lnTo>
                  <a:lnTo>
                    <a:pt x="495" y="144"/>
                  </a:lnTo>
                  <a:lnTo>
                    <a:pt x="495" y="146"/>
                  </a:lnTo>
                  <a:lnTo>
                    <a:pt x="496" y="148"/>
                  </a:lnTo>
                  <a:lnTo>
                    <a:pt x="498" y="148"/>
                  </a:lnTo>
                  <a:lnTo>
                    <a:pt x="500" y="148"/>
                  </a:lnTo>
                  <a:lnTo>
                    <a:pt x="502" y="150"/>
                  </a:lnTo>
                  <a:lnTo>
                    <a:pt x="504" y="152"/>
                  </a:lnTo>
                  <a:lnTo>
                    <a:pt x="502" y="154"/>
                  </a:lnTo>
                  <a:lnTo>
                    <a:pt x="504" y="154"/>
                  </a:lnTo>
                  <a:lnTo>
                    <a:pt x="504" y="156"/>
                  </a:lnTo>
                  <a:lnTo>
                    <a:pt x="506" y="156"/>
                  </a:lnTo>
                  <a:lnTo>
                    <a:pt x="506" y="158"/>
                  </a:lnTo>
                  <a:lnTo>
                    <a:pt x="508" y="160"/>
                  </a:lnTo>
                  <a:lnTo>
                    <a:pt x="510" y="160"/>
                  </a:lnTo>
                  <a:lnTo>
                    <a:pt x="510" y="162"/>
                  </a:lnTo>
                  <a:lnTo>
                    <a:pt x="512" y="164"/>
                  </a:lnTo>
                  <a:lnTo>
                    <a:pt x="514" y="166"/>
                  </a:lnTo>
                  <a:lnTo>
                    <a:pt x="516" y="168"/>
                  </a:lnTo>
                  <a:lnTo>
                    <a:pt x="518" y="168"/>
                  </a:lnTo>
                  <a:lnTo>
                    <a:pt x="518" y="170"/>
                  </a:lnTo>
                  <a:lnTo>
                    <a:pt x="520" y="170"/>
                  </a:lnTo>
                  <a:lnTo>
                    <a:pt x="522" y="172"/>
                  </a:lnTo>
                  <a:lnTo>
                    <a:pt x="524" y="174"/>
                  </a:lnTo>
                  <a:lnTo>
                    <a:pt x="526" y="176"/>
                  </a:lnTo>
                  <a:lnTo>
                    <a:pt x="528" y="176"/>
                  </a:lnTo>
                  <a:lnTo>
                    <a:pt x="528" y="178"/>
                  </a:lnTo>
                  <a:lnTo>
                    <a:pt x="530" y="178"/>
                  </a:lnTo>
                  <a:lnTo>
                    <a:pt x="532" y="178"/>
                  </a:lnTo>
                  <a:lnTo>
                    <a:pt x="534" y="180"/>
                  </a:lnTo>
                  <a:lnTo>
                    <a:pt x="536" y="180"/>
                  </a:lnTo>
                  <a:lnTo>
                    <a:pt x="538" y="180"/>
                  </a:lnTo>
                  <a:lnTo>
                    <a:pt x="538" y="182"/>
                  </a:lnTo>
                  <a:lnTo>
                    <a:pt x="540" y="182"/>
                  </a:lnTo>
                  <a:lnTo>
                    <a:pt x="542" y="182"/>
                  </a:lnTo>
                  <a:lnTo>
                    <a:pt x="544" y="182"/>
                  </a:lnTo>
                  <a:lnTo>
                    <a:pt x="546" y="182"/>
                  </a:lnTo>
                  <a:lnTo>
                    <a:pt x="548" y="182"/>
                  </a:lnTo>
                  <a:lnTo>
                    <a:pt x="550" y="182"/>
                  </a:lnTo>
                  <a:lnTo>
                    <a:pt x="552" y="182"/>
                  </a:lnTo>
                  <a:lnTo>
                    <a:pt x="552" y="184"/>
                  </a:lnTo>
                  <a:lnTo>
                    <a:pt x="554" y="184"/>
                  </a:lnTo>
                  <a:lnTo>
                    <a:pt x="556" y="184"/>
                  </a:lnTo>
                  <a:lnTo>
                    <a:pt x="556" y="186"/>
                  </a:lnTo>
                  <a:lnTo>
                    <a:pt x="558" y="188"/>
                  </a:lnTo>
                  <a:lnTo>
                    <a:pt x="560" y="188"/>
                  </a:lnTo>
                  <a:lnTo>
                    <a:pt x="562" y="188"/>
                  </a:lnTo>
                  <a:lnTo>
                    <a:pt x="564" y="188"/>
                  </a:lnTo>
                  <a:lnTo>
                    <a:pt x="564" y="189"/>
                  </a:lnTo>
                  <a:lnTo>
                    <a:pt x="565" y="189"/>
                  </a:lnTo>
                  <a:lnTo>
                    <a:pt x="567" y="189"/>
                  </a:lnTo>
                  <a:lnTo>
                    <a:pt x="567" y="191"/>
                  </a:lnTo>
                  <a:lnTo>
                    <a:pt x="565" y="191"/>
                  </a:lnTo>
                  <a:lnTo>
                    <a:pt x="567" y="191"/>
                  </a:lnTo>
                  <a:lnTo>
                    <a:pt x="569" y="193"/>
                  </a:lnTo>
                  <a:lnTo>
                    <a:pt x="571" y="193"/>
                  </a:lnTo>
                  <a:lnTo>
                    <a:pt x="573" y="193"/>
                  </a:lnTo>
                  <a:lnTo>
                    <a:pt x="573" y="195"/>
                  </a:lnTo>
                  <a:lnTo>
                    <a:pt x="575" y="195"/>
                  </a:lnTo>
                  <a:lnTo>
                    <a:pt x="577" y="197"/>
                  </a:lnTo>
                  <a:lnTo>
                    <a:pt x="579" y="197"/>
                  </a:lnTo>
                  <a:lnTo>
                    <a:pt x="583" y="197"/>
                  </a:lnTo>
                  <a:lnTo>
                    <a:pt x="585" y="197"/>
                  </a:lnTo>
                  <a:lnTo>
                    <a:pt x="587" y="197"/>
                  </a:lnTo>
                  <a:lnTo>
                    <a:pt x="589" y="195"/>
                  </a:lnTo>
                  <a:lnTo>
                    <a:pt x="591" y="195"/>
                  </a:lnTo>
                  <a:lnTo>
                    <a:pt x="595" y="193"/>
                  </a:lnTo>
                  <a:lnTo>
                    <a:pt x="597" y="193"/>
                  </a:lnTo>
                  <a:lnTo>
                    <a:pt x="599" y="193"/>
                  </a:lnTo>
                  <a:lnTo>
                    <a:pt x="601" y="191"/>
                  </a:lnTo>
                  <a:lnTo>
                    <a:pt x="603" y="191"/>
                  </a:lnTo>
                  <a:lnTo>
                    <a:pt x="605" y="191"/>
                  </a:lnTo>
                  <a:lnTo>
                    <a:pt x="607" y="191"/>
                  </a:lnTo>
                  <a:lnTo>
                    <a:pt x="607" y="189"/>
                  </a:lnTo>
                  <a:lnTo>
                    <a:pt x="609" y="189"/>
                  </a:lnTo>
                  <a:lnTo>
                    <a:pt x="609" y="188"/>
                  </a:lnTo>
                  <a:lnTo>
                    <a:pt x="611" y="188"/>
                  </a:lnTo>
                  <a:lnTo>
                    <a:pt x="613" y="188"/>
                  </a:lnTo>
                  <a:lnTo>
                    <a:pt x="615" y="188"/>
                  </a:lnTo>
                  <a:lnTo>
                    <a:pt x="615" y="186"/>
                  </a:lnTo>
                  <a:lnTo>
                    <a:pt x="617" y="186"/>
                  </a:lnTo>
                  <a:lnTo>
                    <a:pt x="619" y="184"/>
                  </a:lnTo>
                  <a:lnTo>
                    <a:pt x="621" y="186"/>
                  </a:lnTo>
                  <a:lnTo>
                    <a:pt x="623" y="186"/>
                  </a:lnTo>
                  <a:lnTo>
                    <a:pt x="625" y="186"/>
                  </a:lnTo>
                  <a:lnTo>
                    <a:pt x="629" y="186"/>
                  </a:lnTo>
                  <a:lnTo>
                    <a:pt x="633" y="188"/>
                  </a:lnTo>
                  <a:lnTo>
                    <a:pt x="634" y="188"/>
                  </a:lnTo>
                  <a:lnTo>
                    <a:pt x="638" y="188"/>
                  </a:lnTo>
                  <a:lnTo>
                    <a:pt x="640" y="188"/>
                  </a:lnTo>
                  <a:lnTo>
                    <a:pt x="640" y="189"/>
                  </a:lnTo>
                  <a:lnTo>
                    <a:pt x="642" y="189"/>
                  </a:lnTo>
                  <a:lnTo>
                    <a:pt x="642" y="191"/>
                  </a:lnTo>
                  <a:lnTo>
                    <a:pt x="644" y="191"/>
                  </a:lnTo>
                  <a:lnTo>
                    <a:pt x="648" y="193"/>
                  </a:lnTo>
                  <a:lnTo>
                    <a:pt x="650" y="193"/>
                  </a:lnTo>
                  <a:lnTo>
                    <a:pt x="654" y="193"/>
                  </a:lnTo>
                  <a:lnTo>
                    <a:pt x="658" y="193"/>
                  </a:lnTo>
                  <a:lnTo>
                    <a:pt x="660" y="193"/>
                  </a:lnTo>
                  <a:lnTo>
                    <a:pt x="662" y="193"/>
                  </a:lnTo>
                  <a:lnTo>
                    <a:pt x="664" y="191"/>
                  </a:lnTo>
                  <a:lnTo>
                    <a:pt x="666" y="191"/>
                  </a:lnTo>
                  <a:lnTo>
                    <a:pt x="668" y="191"/>
                  </a:lnTo>
                  <a:lnTo>
                    <a:pt x="670" y="191"/>
                  </a:lnTo>
                  <a:lnTo>
                    <a:pt x="670" y="193"/>
                  </a:lnTo>
                  <a:lnTo>
                    <a:pt x="672" y="193"/>
                  </a:lnTo>
                  <a:lnTo>
                    <a:pt x="674" y="193"/>
                  </a:lnTo>
                  <a:lnTo>
                    <a:pt x="674" y="195"/>
                  </a:lnTo>
                  <a:lnTo>
                    <a:pt x="674" y="197"/>
                  </a:lnTo>
                  <a:lnTo>
                    <a:pt x="676" y="197"/>
                  </a:lnTo>
                  <a:lnTo>
                    <a:pt x="676" y="199"/>
                  </a:lnTo>
                  <a:lnTo>
                    <a:pt x="678" y="199"/>
                  </a:lnTo>
                  <a:lnTo>
                    <a:pt x="680" y="199"/>
                  </a:lnTo>
                  <a:lnTo>
                    <a:pt x="680" y="201"/>
                  </a:lnTo>
                  <a:lnTo>
                    <a:pt x="682" y="201"/>
                  </a:lnTo>
                  <a:lnTo>
                    <a:pt x="682" y="203"/>
                  </a:lnTo>
                  <a:lnTo>
                    <a:pt x="680" y="203"/>
                  </a:lnTo>
                  <a:lnTo>
                    <a:pt x="682" y="203"/>
                  </a:lnTo>
                  <a:lnTo>
                    <a:pt x="682" y="205"/>
                  </a:lnTo>
                  <a:lnTo>
                    <a:pt x="684" y="207"/>
                  </a:lnTo>
                  <a:lnTo>
                    <a:pt x="686" y="207"/>
                  </a:lnTo>
                  <a:lnTo>
                    <a:pt x="688" y="209"/>
                  </a:lnTo>
                  <a:lnTo>
                    <a:pt x="688" y="207"/>
                  </a:lnTo>
                  <a:lnTo>
                    <a:pt x="690" y="209"/>
                  </a:lnTo>
                  <a:lnTo>
                    <a:pt x="692" y="209"/>
                  </a:lnTo>
                  <a:lnTo>
                    <a:pt x="692" y="211"/>
                  </a:lnTo>
                  <a:lnTo>
                    <a:pt x="694" y="211"/>
                  </a:lnTo>
                  <a:lnTo>
                    <a:pt x="696" y="211"/>
                  </a:lnTo>
                  <a:lnTo>
                    <a:pt x="698" y="213"/>
                  </a:lnTo>
                  <a:lnTo>
                    <a:pt x="700" y="215"/>
                  </a:lnTo>
                  <a:lnTo>
                    <a:pt x="702" y="213"/>
                  </a:lnTo>
                  <a:lnTo>
                    <a:pt x="703" y="211"/>
                  </a:lnTo>
                  <a:lnTo>
                    <a:pt x="705" y="209"/>
                  </a:lnTo>
                  <a:lnTo>
                    <a:pt x="707" y="209"/>
                  </a:lnTo>
                  <a:lnTo>
                    <a:pt x="707" y="207"/>
                  </a:lnTo>
                  <a:lnTo>
                    <a:pt x="709" y="207"/>
                  </a:lnTo>
                  <a:lnTo>
                    <a:pt x="709" y="205"/>
                  </a:lnTo>
                  <a:lnTo>
                    <a:pt x="711" y="205"/>
                  </a:lnTo>
                  <a:lnTo>
                    <a:pt x="711" y="207"/>
                  </a:lnTo>
                  <a:lnTo>
                    <a:pt x="713" y="207"/>
                  </a:lnTo>
                  <a:lnTo>
                    <a:pt x="715" y="207"/>
                  </a:lnTo>
                  <a:lnTo>
                    <a:pt x="717" y="207"/>
                  </a:lnTo>
                  <a:lnTo>
                    <a:pt x="719" y="207"/>
                  </a:lnTo>
                  <a:lnTo>
                    <a:pt x="721" y="207"/>
                  </a:lnTo>
                  <a:lnTo>
                    <a:pt x="723" y="205"/>
                  </a:lnTo>
                  <a:lnTo>
                    <a:pt x="725" y="205"/>
                  </a:lnTo>
                  <a:lnTo>
                    <a:pt x="725" y="207"/>
                  </a:lnTo>
                  <a:lnTo>
                    <a:pt x="727" y="207"/>
                  </a:lnTo>
                  <a:lnTo>
                    <a:pt x="729" y="207"/>
                  </a:lnTo>
                  <a:lnTo>
                    <a:pt x="731" y="207"/>
                  </a:lnTo>
                  <a:lnTo>
                    <a:pt x="733" y="207"/>
                  </a:lnTo>
                  <a:lnTo>
                    <a:pt x="735" y="207"/>
                  </a:lnTo>
                  <a:lnTo>
                    <a:pt x="737" y="207"/>
                  </a:lnTo>
                  <a:lnTo>
                    <a:pt x="739" y="207"/>
                  </a:lnTo>
                  <a:lnTo>
                    <a:pt x="739" y="209"/>
                  </a:lnTo>
                  <a:lnTo>
                    <a:pt x="741" y="209"/>
                  </a:lnTo>
                  <a:lnTo>
                    <a:pt x="743" y="209"/>
                  </a:lnTo>
                  <a:lnTo>
                    <a:pt x="745" y="209"/>
                  </a:lnTo>
                  <a:lnTo>
                    <a:pt x="747" y="209"/>
                  </a:lnTo>
                  <a:lnTo>
                    <a:pt x="749" y="211"/>
                  </a:lnTo>
                  <a:lnTo>
                    <a:pt x="751" y="211"/>
                  </a:lnTo>
                  <a:lnTo>
                    <a:pt x="753" y="211"/>
                  </a:lnTo>
                  <a:lnTo>
                    <a:pt x="755" y="211"/>
                  </a:lnTo>
                  <a:lnTo>
                    <a:pt x="757" y="211"/>
                  </a:lnTo>
                  <a:lnTo>
                    <a:pt x="759" y="211"/>
                  </a:lnTo>
                  <a:lnTo>
                    <a:pt x="759" y="213"/>
                  </a:lnTo>
                  <a:lnTo>
                    <a:pt x="761" y="213"/>
                  </a:lnTo>
                  <a:lnTo>
                    <a:pt x="763" y="213"/>
                  </a:lnTo>
                  <a:lnTo>
                    <a:pt x="765" y="213"/>
                  </a:lnTo>
                  <a:lnTo>
                    <a:pt x="769" y="213"/>
                  </a:lnTo>
                  <a:lnTo>
                    <a:pt x="771" y="213"/>
                  </a:lnTo>
                  <a:lnTo>
                    <a:pt x="772" y="213"/>
                  </a:lnTo>
                  <a:lnTo>
                    <a:pt x="774" y="213"/>
                  </a:lnTo>
                  <a:lnTo>
                    <a:pt x="776" y="213"/>
                  </a:lnTo>
                  <a:lnTo>
                    <a:pt x="778" y="215"/>
                  </a:lnTo>
                  <a:lnTo>
                    <a:pt x="780" y="215"/>
                  </a:lnTo>
                  <a:lnTo>
                    <a:pt x="784" y="213"/>
                  </a:lnTo>
                  <a:lnTo>
                    <a:pt x="786" y="213"/>
                  </a:lnTo>
                  <a:lnTo>
                    <a:pt x="786" y="211"/>
                  </a:lnTo>
                  <a:lnTo>
                    <a:pt x="784" y="209"/>
                  </a:lnTo>
                  <a:lnTo>
                    <a:pt x="784" y="207"/>
                  </a:lnTo>
                  <a:lnTo>
                    <a:pt x="784" y="205"/>
                  </a:lnTo>
                  <a:lnTo>
                    <a:pt x="782" y="205"/>
                  </a:lnTo>
                  <a:lnTo>
                    <a:pt x="782" y="203"/>
                  </a:lnTo>
                  <a:lnTo>
                    <a:pt x="780" y="201"/>
                  </a:lnTo>
                  <a:lnTo>
                    <a:pt x="780" y="199"/>
                  </a:lnTo>
                  <a:lnTo>
                    <a:pt x="780" y="197"/>
                  </a:lnTo>
                  <a:lnTo>
                    <a:pt x="778" y="197"/>
                  </a:lnTo>
                  <a:lnTo>
                    <a:pt x="778" y="195"/>
                  </a:lnTo>
                  <a:lnTo>
                    <a:pt x="778" y="193"/>
                  </a:lnTo>
                  <a:lnTo>
                    <a:pt x="780" y="191"/>
                  </a:lnTo>
                  <a:lnTo>
                    <a:pt x="780" y="189"/>
                  </a:lnTo>
                  <a:lnTo>
                    <a:pt x="780" y="188"/>
                  </a:lnTo>
                  <a:lnTo>
                    <a:pt x="782" y="188"/>
                  </a:lnTo>
                  <a:lnTo>
                    <a:pt x="788" y="182"/>
                  </a:lnTo>
                  <a:lnTo>
                    <a:pt x="790" y="182"/>
                  </a:lnTo>
                  <a:lnTo>
                    <a:pt x="792" y="180"/>
                  </a:lnTo>
                  <a:lnTo>
                    <a:pt x="794" y="180"/>
                  </a:lnTo>
                  <a:lnTo>
                    <a:pt x="796" y="180"/>
                  </a:lnTo>
                  <a:lnTo>
                    <a:pt x="798" y="178"/>
                  </a:lnTo>
                  <a:lnTo>
                    <a:pt x="800" y="178"/>
                  </a:lnTo>
                  <a:lnTo>
                    <a:pt x="802" y="178"/>
                  </a:lnTo>
                  <a:lnTo>
                    <a:pt x="804" y="178"/>
                  </a:lnTo>
                  <a:lnTo>
                    <a:pt x="804" y="176"/>
                  </a:lnTo>
                  <a:lnTo>
                    <a:pt x="806" y="176"/>
                  </a:lnTo>
                  <a:lnTo>
                    <a:pt x="808" y="176"/>
                  </a:lnTo>
                  <a:lnTo>
                    <a:pt x="810" y="176"/>
                  </a:lnTo>
                  <a:lnTo>
                    <a:pt x="812" y="176"/>
                  </a:lnTo>
                  <a:lnTo>
                    <a:pt x="814" y="176"/>
                  </a:lnTo>
                  <a:lnTo>
                    <a:pt x="816" y="174"/>
                  </a:lnTo>
                  <a:lnTo>
                    <a:pt x="818" y="174"/>
                  </a:lnTo>
                  <a:lnTo>
                    <a:pt x="820" y="172"/>
                  </a:lnTo>
                  <a:lnTo>
                    <a:pt x="822" y="168"/>
                  </a:lnTo>
                  <a:lnTo>
                    <a:pt x="824" y="164"/>
                  </a:lnTo>
                  <a:lnTo>
                    <a:pt x="826" y="160"/>
                  </a:lnTo>
                  <a:lnTo>
                    <a:pt x="828" y="156"/>
                  </a:lnTo>
                  <a:lnTo>
                    <a:pt x="828" y="154"/>
                  </a:lnTo>
                  <a:lnTo>
                    <a:pt x="828" y="152"/>
                  </a:lnTo>
                  <a:lnTo>
                    <a:pt x="828" y="150"/>
                  </a:lnTo>
                  <a:lnTo>
                    <a:pt x="830" y="150"/>
                  </a:lnTo>
                  <a:lnTo>
                    <a:pt x="830" y="148"/>
                  </a:lnTo>
                  <a:lnTo>
                    <a:pt x="830" y="146"/>
                  </a:lnTo>
                  <a:lnTo>
                    <a:pt x="832" y="146"/>
                  </a:lnTo>
                  <a:lnTo>
                    <a:pt x="832" y="144"/>
                  </a:lnTo>
                  <a:lnTo>
                    <a:pt x="834" y="144"/>
                  </a:lnTo>
                  <a:lnTo>
                    <a:pt x="836" y="144"/>
                  </a:lnTo>
                  <a:lnTo>
                    <a:pt x="836" y="142"/>
                  </a:lnTo>
                  <a:lnTo>
                    <a:pt x="838" y="140"/>
                  </a:lnTo>
                  <a:lnTo>
                    <a:pt x="840" y="140"/>
                  </a:lnTo>
                  <a:lnTo>
                    <a:pt x="841" y="140"/>
                  </a:lnTo>
                  <a:lnTo>
                    <a:pt x="841" y="138"/>
                  </a:lnTo>
                  <a:lnTo>
                    <a:pt x="843" y="138"/>
                  </a:lnTo>
                  <a:lnTo>
                    <a:pt x="845" y="138"/>
                  </a:lnTo>
                  <a:lnTo>
                    <a:pt x="845" y="136"/>
                  </a:lnTo>
                  <a:lnTo>
                    <a:pt x="847" y="136"/>
                  </a:lnTo>
                  <a:lnTo>
                    <a:pt x="847" y="134"/>
                  </a:lnTo>
                  <a:lnTo>
                    <a:pt x="849" y="134"/>
                  </a:lnTo>
                  <a:lnTo>
                    <a:pt x="849" y="132"/>
                  </a:lnTo>
                  <a:lnTo>
                    <a:pt x="849" y="130"/>
                  </a:lnTo>
                  <a:lnTo>
                    <a:pt x="851" y="130"/>
                  </a:lnTo>
                  <a:lnTo>
                    <a:pt x="851" y="128"/>
                  </a:lnTo>
                  <a:lnTo>
                    <a:pt x="851" y="126"/>
                  </a:lnTo>
                  <a:lnTo>
                    <a:pt x="851" y="124"/>
                  </a:lnTo>
                  <a:lnTo>
                    <a:pt x="851" y="122"/>
                  </a:lnTo>
                  <a:lnTo>
                    <a:pt x="851" y="121"/>
                  </a:lnTo>
                  <a:lnTo>
                    <a:pt x="853" y="121"/>
                  </a:lnTo>
                  <a:lnTo>
                    <a:pt x="853" y="119"/>
                  </a:lnTo>
                  <a:lnTo>
                    <a:pt x="853" y="117"/>
                  </a:lnTo>
                  <a:lnTo>
                    <a:pt x="853" y="115"/>
                  </a:lnTo>
                  <a:lnTo>
                    <a:pt x="853" y="113"/>
                  </a:lnTo>
                  <a:lnTo>
                    <a:pt x="853" y="111"/>
                  </a:lnTo>
                  <a:lnTo>
                    <a:pt x="855" y="111"/>
                  </a:lnTo>
                  <a:lnTo>
                    <a:pt x="855" y="109"/>
                  </a:lnTo>
                  <a:lnTo>
                    <a:pt x="855" y="107"/>
                  </a:lnTo>
                  <a:lnTo>
                    <a:pt x="857" y="107"/>
                  </a:lnTo>
                  <a:lnTo>
                    <a:pt x="857" y="105"/>
                  </a:lnTo>
                  <a:lnTo>
                    <a:pt x="859" y="105"/>
                  </a:lnTo>
                  <a:lnTo>
                    <a:pt x="861" y="105"/>
                  </a:lnTo>
                  <a:lnTo>
                    <a:pt x="863" y="105"/>
                  </a:lnTo>
                  <a:lnTo>
                    <a:pt x="865" y="105"/>
                  </a:lnTo>
                  <a:lnTo>
                    <a:pt x="867" y="105"/>
                  </a:lnTo>
                  <a:lnTo>
                    <a:pt x="867" y="103"/>
                  </a:lnTo>
                  <a:lnTo>
                    <a:pt x="869" y="103"/>
                  </a:lnTo>
                  <a:lnTo>
                    <a:pt x="871" y="103"/>
                  </a:lnTo>
                  <a:lnTo>
                    <a:pt x="873" y="103"/>
                  </a:lnTo>
                  <a:lnTo>
                    <a:pt x="875" y="103"/>
                  </a:lnTo>
                  <a:lnTo>
                    <a:pt x="877" y="103"/>
                  </a:lnTo>
                  <a:lnTo>
                    <a:pt x="877" y="101"/>
                  </a:lnTo>
                  <a:lnTo>
                    <a:pt x="879" y="101"/>
                  </a:lnTo>
                  <a:lnTo>
                    <a:pt x="879" y="99"/>
                  </a:lnTo>
                  <a:lnTo>
                    <a:pt x="881" y="99"/>
                  </a:lnTo>
                  <a:lnTo>
                    <a:pt x="881" y="97"/>
                  </a:lnTo>
                  <a:lnTo>
                    <a:pt x="883" y="97"/>
                  </a:lnTo>
                  <a:lnTo>
                    <a:pt x="885" y="95"/>
                  </a:lnTo>
                  <a:lnTo>
                    <a:pt x="885" y="91"/>
                  </a:lnTo>
                  <a:lnTo>
                    <a:pt x="885" y="89"/>
                  </a:lnTo>
                  <a:lnTo>
                    <a:pt x="885" y="87"/>
                  </a:lnTo>
                  <a:lnTo>
                    <a:pt x="885" y="85"/>
                  </a:lnTo>
                  <a:lnTo>
                    <a:pt x="883" y="85"/>
                  </a:lnTo>
                  <a:lnTo>
                    <a:pt x="883" y="83"/>
                  </a:lnTo>
                  <a:lnTo>
                    <a:pt x="885" y="83"/>
                  </a:lnTo>
                  <a:lnTo>
                    <a:pt x="883" y="83"/>
                  </a:lnTo>
                  <a:lnTo>
                    <a:pt x="885" y="83"/>
                  </a:lnTo>
                  <a:lnTo>
                    <a:pt x="885" y="81"/>
                  </a:lnTo>
                  <a:lnTo>
                    <a:pt x="885" y="79"/>
                  </a:lnTo>
                  <a:lnTo>
                    <a:pt x="887" y="79"/>
                  </a:lnTo>
                  <a:lnTo>
                    <a:pt x="887" y="77"/>
                  </a:lnTo>
                  <a:lnTo>
                    <a:pt x="889" y="77"/>
                  </a:lnTo>
                  <a:lnTo>
                    <a:pt x="891" y="77"/>
                  </a:lnTo>
                  <a:lnTo>
                    <a:pt x="891" y="75"/>
                  </a:lnTo>
                  <a:lnTo>
                    <a:pt x="893" y="75"/>
                  </a:lnTo>
                  <a:lnTo>
                    <a:pt x="893" y="73"/>
                  </a:lnTo>
                  <a:lnTo>
                    <a:pt x="893" y="71"/>
                  </a:lnTo>
                  <a:lnTo>
                    <a:pt x="893" y="69"/>
                  </a:lnTo>
                  <a:lnTo>
                    <a:pt x="893" y="67"/>
                  </a:lnTo>
                  <a:lnTo>
                    <a:pt x="893" y="65"/>
                  </a:lnTo>
                  <a:lnTo>
                    <a:pt x="895" y="63"/>
                  </a:lnTo>
                  <a:lnTo>
                    <a:pt x="897" y="63"/>
                  </a:lnTo>
                  <a:lnTo>
                    <a:pt x="897" y="61"/>
                  </a:lnTo>
                  <a:lnTo>
                    <a:pt x="897" y="59"/>
                  </a:lnTo>
                  <a:lnTo>
                    <a:pt x="895" y="59"/>
                  </a:lnTo>
                  <a:lnTo>
                    <a:pt x="895" y="57"/>
                  </a:lnTo>
                  <a:lnTo>
                    <a:pt x="893" y="57"/>
                  </a:lnTo>
                  <a:lnTo>
                    <a:pt x="891" y="57"/>
                  </a:lnTo>
                  <a:lnTo>
                    <a:pt x="889" y="57"/>
                  </a:lnTo>
                  <a:lnTo>
                    <a:pt x="887" y="57"/>
                  </a:lnTo>
                  <a:lnTo>
                    <a:pt x="887" y="55"/>
                  </a:lnTo>
                  <a:lnTo>
                    <a:pt x="885" y="55"/>
                  </a:lnTo>
                  <a:lnTo>
                    <a:pt x="885" y="53"/>
                  </a:lnTo>
                  <a:lnTo>
                    <a:pt x="885" y="52"/>
                  </a:lnTo>
                  <a:lnTo>
                    <a:pt x="885" y="50"/>
                  </a:lnTo>
                  <a:lnTo>
                    <a:pt x="887" y="50"/>
                  </a:lnTo>
                  <a:lnTo>
                    <a:pt x="889" y="50"/>
                  </a:lnTo>
                  <a:lnTo>
                    <a:pt x="891" y="50"/>
                  </a:lnTo>
                  <a:lnTo>
                    <a:pt x="893" y="50"/>
                  </a:lnTo>
                  <a:lnTo>
                    <a:pt x="895" y="50"/>
                  </a:lnTo>
                  <a:lnTo>
                    <a:pt x="897" y="50"/>
                  </a:lnTo>
                  <a:lnTo>
                    <a:pt x="899" y="50"/>
                  </a:lnTo>
                  <a:lnTo>
                    <a:pt x="899" y="52"/>
                  </a:lnTo>
                  <a:lnTo>
                    <a:pt x="897" y="52"/>
                  </a:lnTo>
                  <a:lnTo>
                    <a:pt x="897" y="53"/>
                  </a:lnTo>
                  <a:lnTo>
                    <a:pt x="897" y="55"/>
                  </a:lnTo>
                  <a:lnTo>
                    <a:pt x="899" y="55"/>
                  </a:lnTo>
                  <a:lnTo>
                    <a:pt x="901" y="55"/>
                  </a:lnTo>
                  <a:lnTo>
                    <a:pt x="903" y="55"/>
                  </a:lnTo>
                  <a:lnTo>
                    <a:pt x="903" y="53"/>
                  </a:lnTo>
                  <a:lnTo>
                    <a:pt x="905" y="53"/>
                  </a:lnTo>
                  <a:lnTo>
                    <a:pt x="905" y="52"/>
                  </a:lnTo>
                  <a:lnTo>
                    <a:pt x="907" y="52"/>
                  </a:lnTo>
                  <a:lnTo>
                    <a:pt x="907" y="50"/>
                  </a:lnTo>
                  <a:lnTo>
                    <a:pt x="907" y="48"/>
                  </a:lnTo>
                  <a:lnTo>
                    <a:pt x="909" y="48"/>
                  </a:lnTo>
                  <a:lnTo>
                    <a:pt x="909" y="46"/>
                  </a:lnTo>
                  <a:lnTo>
                    <a:pt x="910" y="46"/>
                  </a:lnTo>
                  <a:lnTo>
                    <a:pt x="912" y="46"/>
                  </a:lnTo>
                  <a:lnTo>
                    <a:pt x="914" y="46"/>
                  </a:lnTo>
                  <a:lnTo>
                    <a:pt x="916" y="46"/>
                  </a:lnTo>
                  <a:lnTo>
                    <a:pt x="916" y="48"/>
                  </a:lnTo>
                  <a:lnTo>
                    <a:pt x="918" y="48"/>
                  </a:lnTo>
                  <a:lnTo>
                    <a:pt x="918" y="50"/>
                  </a:lnTo>
                  <a:lnTo>
                    <a:pt x="920" y="50"/>
                  </a:lnTo>
                  <a:lnTo>
                    <a:pt x="922" y="50"/>
                  </a:lnTo>
                  <a:lnTo>
                    <a:pt x="924" y="50"/>
                  </a:lnTo>
                  <a:lnTo>
                    <a:pt x="926" y="50"/>
                  </a:lnTo>
                  <a:lnTo>
                    <a:pt x="928" y="50"/>
                  </a:lnTo>
                  <a:lnTo>
                    <a:pt x="930" y="50"/>
                  </a:lnTo>
                  <a:lnTo>
                    <a:pt x="932" y="48"/>
                  </a:lnTo>
                  <a:lnTo>
                    <a:pt x="934" y="48"/>
                  </a:lnTo>
                  <a:lnTo>
                    <a:pt x="936" y="48"/>
                  </a:lnTo>
                  <a:lnTo>
                    <a:pt x="936" y="50"/>
                  </a:lnTo>
                  <a:lnTo>
                    <a:pt x="938" y="50"/>
                  </a:lnTo>
                  <a:lnTo>
                    <a:pt x="940" y="50"/>
                  </a:lnTo>
                  <a:lnTo>
                    <a:pt x="942" y="50"/>
                  </a:lnTo>
                  <a:lnTo>
                    <a:pt x="944" y="50"/>
                  </a:lnTo>
                  <a:lnTo>
                    <a:pt x="946" y="50"/>
                  </a:lnTo>
                  <a:lnTo>
                    <a:pt x="946" y="48"/>
                  </a:lnTo>
                  <a:lnTo>
                    <a:pt x="946" y="46"/>
                  </a:lnTo>
                  <a:lnTo>
                    <a:pt x="948" y="44"/>
                  </a:lnTo>
                  <a:lnTo>
                    <a:pt x="948" y="42"/>
                  </a:lnTo>
                  <a:lnTo>
                    <a:pt x="948" y="40"/>
                  </a:lnTo>
                  <a:lnTo>
                    <a:pt x="948" y="38"/>
                  </a:lnTo>
                  <a:lnTo>
                    <a:pt x="950" y="38"/>
                  </a:lnTo>
                  <a:lnTo>
                    <a:pt x="950" y="36"/>
                  </a:lnTo>
                  <a:lnTo>
                    <a:pt x="952" y="36"/>
                  </a:lnTo>
                  <a:lnTo>
                    <a:pt x="952" y="34"/>
                  </a:lnTo>
                  <a:lnTo>
                    <a:pt x="954" y="34"/>
                  </a:lnTo>
                  <a:lnTo>
                    <a:pt x="954" y="32"/>
                  </a:lnTo>
                  <a:lnTo>
                    <a:pt x="956" y="32"/>
                  </a:lnTo>
                  <a:lnTo>
                    <a:pt x="956" y="30"/>
                  </a:lnTo>
                  <a:lnTo>
                    <a:pt x="958" y="30"/>
                  </a:lnTo>
                  <a:lnTo>
                    <a:pt x="958" y="28"/>
                  </a:lnTo>
                  <a:lnTo>
                    <a:pt x="960" y="28"/>
                  </a:lnTo>
                  <a:lnTo>
                    <a:pt x="960" y="26"/>
                  </a:lnTo>
                  <a:lnTo>
                    <a:pt x="960" y="24"/>
                  </a:lnTo>
                  <a:lnTo>
                    <a:pt x="962" y="24"/>
                  </a:lnTo>
                  <a:lnTo>
                    <a:pt x="962" y="22"/>
                  </a:lnTo>
                  <a:lnTo>
                    <a:pt x="964" y="22"/>
                  </a:lnTo>
                  <a:lnTo>
                    <a:pt x="964" y="20"/>
                  </a:lnTo>
                  <a:lnTo>
                    <a:pt x="966" y="20"/>
                  </a:lnTo>
                  <a:lnTo>
                    <a:pt x="966" y="18"/>
                  </a:lnTo>
                  <a:lnTo>
                    <a:pt x="966" y="16"/>
                  </a:lnTo>
                  <a:lnTo>
                    <a:pt x="968" y="16"/>
                  </a:lnTo>
                  <a:lnTo>
                    <a:pt x="970" y="16"/>
                  </a:lnTo>
                  <a:lnTo>
                    <a:pt x="970" y="18"/>
                  </a:lnTo>
                  <a:lnTo>
                    <a:pt x="972" y="18"/>
                  </a:lnTo>
                  <a:lnTo>
                    <a:pt x="972" y="20"/>
                  </a:lnTo>
                  <a:lnTo>
                    <a:pt x="974" y="20"/>
                  </a:lnTo>
                  <a:lnTo>
                    <a:pt x="974" y="22"/>
                  </a:lnTo>
                  <a:lnTo>
                    <a:pt x="976" y="22"/>
                  </a:lnTo>
                  <a:lnTo>
                    <a:pt x="978" y="22"/>
                  </a:lnTo>
                  <a:lnTo>
                    <a:pt x="979" y="22"/>
                  </a:lnTo>
                  <a:lnTo>
                    <a:pt x="981" y="22"/>
                  </a:lnTo>
                  <a:lnTo>
                    <a:pt x="983" y="22"/>
                  </a:lnTo>
                  <a:lnTo>
                    <a:pt x="985" y="22"/>
                  </a:lnTo>
                  <a:lnTo>
                    <a:pt x="987" y="22"/>
                  </a:lnTo>
                  <a:lnTo>
                    <a:pt x="987" y="20"/>
                  </a:lnTo>
                  <a:lnTo>
                    <a:pt x="989" y="20"/>
                  </a:lnTo>
                  <a:lnTo>
                    <a:pt x="989" y="18"/>
                  </a:lnTo>
                  <a:lnTo>
                    <a:pt x="991" y="18"/>
                  </a:lnTo>
                  <a:lnTo>
                    <a:pt x="991" y="16"/>
                  </a:lnTo>
                  <a:lnTo>
                    <a:pt x="993" y="16"/>
                  </a:lnTo>
                  <a:lnTo>
                    <a:pt x="993" y="14"/>
                  </a:lnTo>
                  <a:lnTo>
                    <a:pt x="995" y="14"/>
                  </a:lnTo>
                  <a:lnTo>
                    <a:pt x="995" y="12"/>
                  </a:lnTo>
                  <a:lnTo>
                    <a:pt x="995" y="10"/>
                  </a:lnTo>
                  <a:lnTo>
                    <a:pt x="997" y="10"/>
                  </a:lnTo>
                  <a:lnTo>
                    <a:pt x="999" y="10"/>
                  </a:lnTo>
                  <a:lnTo>
                    <a:pt x="1001" y="8"/>
                  </a:lnTo>
                  <a:lnTo>
                    <a:pt x="1001" y="10"/>
                  </a:lnTo>
                  <a:lnTo>
                    <a:pt x="1003" y="10"/>
                  </a:lnTo>
                  <a:lnTo>
                    <a:pt x="1005" y="10"/>
                  </a:lnTo>
                  <a:lnTo>
                    <a:pt x="1007" y="10"/>
                  </a:lnTo>
                  <a:lnTo>
                    <a:pt x="1007" y="8"/>
                  </a:lnTo>
                  <a:lnTo>
                    <a:pt x="1009" y="8"/>
                  </a:lnTo>
                  <a:lnTo>
                    <a:pt x="1011" y="8"/>
                  </a:lnTo>
                  <a:lnTo>
                    <a:pt x="1013" y="8"/>
                  </a:lnTo>
                  <a:lnTo>
                    <a:pt x="1015" y="8"/>
                  </a:lnTo>
                  <a:lnTo>
                    <a:pt x="1017" y="8"/>
                  </a:lnTo>
                  <a:lnTo>
                    <a:pt x="1017" y="6"/>
                  </a:lnTo>
                  <a:lnTo>
                    <a:pt x="1019" y="6"/>
                  </a:lnTo>
                  <a:lnTo>
                    <a:pt x="1019" y="4"/>
                  </a:lnTo>
                  <a:lnTo>
                    <a:pt x="1021" y="4"/>
                  </a:lnTo>
                  <a:lnTo>
                    <a:pt x="1021" y="2"/>
                  </a:lnTo>
                  <a:lnTo>
                    <a:pt x="1023" y="2"/>
                  </a:lnTo>
                  <a:lnTo>
                    <a:pt x="1023" y="0"/>
                  </a:lnTo>
                  <a:lnTo>
                    <a:pt x="1025" y="0"/>
                  </a:lnTo>
                  <a:lnTo>
                    <a:pt x="1027" y="0"/>
                  </a:lnTo>
                  <a:lnTo>
                    <a:pt x="1027" y="2"/>
                  </a:lnTo>
                  <a:lnTo>
                    <a:pt x="1029" y="2"/>
                  </a:lnTo>
                  <a:lnTo>
                    <a:pt x="1031" y="2"/>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3" name="Freeform 48">
              <a:extLst>
                <a:ext uri="{FF2B5EF4-FFF2-40B4-BE49-F238E27FC236}">
                  <a16:creationId xmlns:a16="http://schemas.microsoft.com/office/drawing/2014/main" xmlns="" id="{00000000-0008-0000-0900-00001B000000}"/>
                </a:ext>
              </a:extLst>
            </xdr:cNvPr>
            <xdr:cNvSpPr>
              <a:spLocks/>
            </xdr:cNvSpPr>
          </xdr:nvSpPr>
          <xdr:spPr bwMode="auto">
            <a:xfrm>
              <a:off x="3582988" y="3278188"/>
              <a:ext cx="898525" cy="1455738"/>
            </a:xfrm>
            <a:custGeom>
              <a:avLst/>
              <a:gdLst>
                <a:gd name="T0" fmla="*/ 38 w 566"/>
                <a:gd name="T1" fmla="*/ 14 h 917"/>
                <a:gd name="T2" fmla="*/ 61 w 566"/>
                <a:gd name="T3" fmla="*/ 34 h 917"/>
                <a:gd name="T4" fmla="*/ 101 w 566"/>
                <a:gd name="T5" fmla="*/ 59 h 917"/>
                <a:gd name="T6" fmla="*/ 123 w 566"/>
                <a:gd name="T7" fmla="*/ 53 h 917"/>
                <a:gd name="T8" fmla="*/ 113 w 566"/>
                <a:gd name="T9" fmla="*/ 14 h 917"/>
                <a:gd name="T10" fmla="*/ 142 w 566"/>
                <a:gd name="T11" fmla="*/ 26 h 917"/>
                <a:gd name="T12" fmla="*/ 158 w 566"/>
                <a:gd name="T13" fmla="*/ 34 h 917"/>
                <a:gd name="T14" fmla="*/ 190 w 566"/>
                <a:gd name="T15" fmla="*/ 43 h 917"/>
                <a:gd name="T16" fmla="*/ 225 w 566"/>
                <a:gd name="T17" fmla="*/ 47 h 917"/>
                <a:gd name="T18" fmla="*/ 261 w 566"/>
                <a:gd name="T19" fmla="*/ 18 h 917"/>
                <a:gd name="T20" fmla="*/ 290 w 566"/>
                <a:gd name="T21" fmla="*/ 16 h 917"/>
                <a:gd name="T22" fmla="*/ 306 w 566"/>
                <a:gd name="T23" fmla="*/ 47 h 917"/>
                <a:gd name="T24" fmla="*/ 330 w 566"/>
                <a:gd name="T25" fmla="*/ 83 h 917"/>
                <a:gd name="T26" fmla="*/ 345 w 566"/>
                <a:gd name="T27" fmla="*/ 118 h 917"/>
                <a:gd name="T28" fmla="*/ 345 w 566"/>
                <a:gd name="T29" fmla="*/ 146 h 917"/>
                <a:gd name="T30" fmla="*/ 343 w 566"/>
                <a:gd name="T31" fmla="*/ 172 h 917"/>
                <a:gd name="T32" fmla="*/ 375 w 566"/>
                <a:gd name="T33" fmla="*/ 172 h 917"/>
                <a:gd name="T34" fmla="*/ 383 w 566"/>
                <a:gd name="T35" fmla="*/ 193 h 917"/>
                <a:gd name="T36" fmla="*/ 377 w 566"/>
                <a:gd name="T37" fmla="*/ 199 h 917"/>
                <a:gd name="T38" fmla="*/ 367 w 566"/>
                <a:gd name="T39" fmla="*/ 229 h 917"/>
                <a:gd name="T40" fmla="*/ 345 w 566"/>
                <a:gd name="T41" fmla="*/ 260 h 917"/>
                <a:gd name="T42" fmla="*/ 371 w 566"/>
                <a:gd name="T43" fmla="*/ 264 h 917"/>
                <a:gd name="T44" fmla="*/ 401 w 566"/>
                <a:gd name="T45" fmla="*/ 288 h 917"/>
                <a:gd name="T46" fmla="*/ 422 w 566"/>
                <a:gd name="T47" fmla="*/ 300 h 917"/>
                <a:gd name="T48" fmla="*/ 458 w 566"/>
                <a:gd name="T49" fmla="*/ 308 h 917"/>
                <a:gd name="T50" fmla="*/ 487 w 566"/>
                <a:gd name="T51" fmla="*/ 315 h 917"/>
                <a:gd name="T52" fmla="*/ 509 w 566"/>
                <a:gd name="T53" fmla="*/ 335 h 917"/>
                <a:gd name="T54" fmla="*/ 529 w 566"/>
                <a:gd name="T55" fmla="*/ 351 h 917"/>
                <a:gd name="T56" fmla="*/ 548 w 566"/>
                <a:gd name="T57" fmla="*/ 378 h 917"/>
                <a:gd name="T58" fmla="*/ 560 w 566"/>
                <a:gd name="T59" fmla="*/ 416 h 917"/>
                <a:gd name="T60" fmla="*/ 566 w 566"/>
                <a:gd name="T61" fmla="*/ 467 h 917"/>
                <a:gd name="T62" fmla="*/ 552 w 566"/>
                <a:gd name="T63" fmla="*/ 497 h 917"/>
                <a:gd name="T64" fmla="*/ 505 w 566"/>
                <a:gd name="T65" fmla="*/ 513 h 917"/>
                <a:gd name="T66" fmla="*/ 462 w 566"/>
                <a:gd name="T67" fmla="*/ 520 h 917"/>
                <a:gd name="T68" fmla="*/ 442 w 566"/>
                <a:gd name="T69" fmla="*/ 544 h 917"/>
                <a:gd name="T70" fmla="*/ 426 w 566"/>
                <a:gd name="T71" fmla="*/ 554 h 917"/>
                <a:gd name="T72" fmla="*/ 401 w 566"/>
                <a:gd name="T73" fmla="*/ 548 h 917"/>
                <a:gd name="T74" fmla="*/ 383 w 566"/>
                <a:gd name="T75" fmla="*/ 558 h 917"/>
                <a:gd name="T76" fmla="*/ 379 w 566"/>
                <a:gd name="T77" fmla="*/ 587 h 917"/>
                <a:gd name="T78" fmla="*/ 377 w 566"/>
                <a:gd name="T79" fmla="*/ 615 h 917"/>
                <a:gd name="T80" fmla="*/ 349 w 566"/>
                <a:gd name="T81" fmla="*/ 613 h 917"/>
                <a:gd name="T82" fmla="*/ 330 w 566"/>
                <a:gd name="T83" fmla="*/ 593 h 917"/>
                <a:gd name="T84" fmla="*/ 318 w 566"/>
                <a:gd name="T85" fmla="*/ 613 h 917"/>
                <a:gd name="T86" fmla="*/ 302 w 566"/>
                <a:gd name="T87" fmla="*/ 623 h 917"/>
                <a:gd name="T88" fmla="*/ 300 w 566"/>
                <a:gd name="T89" fmla="*/ 650 h 917"/>
                <a:gd name="T90" fmla="*/ 286 w 566"/>
                <a:gd name="T91" fmla="*/ 668 h 917"/>
                <a:gd name="T92" fmla="*/ 266 w 566"/>
                <a:gd name="T93" fmla="*/ 650 h 917"/>
                <a:gd name="T94" fmla="*/ 257 w 566"/>
                <a:gd name="T95" fmla="*/ 668 h 917"/>
                <a:gd name="T96" fmla="*/ 249 w 566"/>
                <a:gd name="T97" fmla="*/ 694 h 917"/>
                <a:gd name="T98" fmla="*/ 239 w 566"/>
                <a:gd name="T99" fmla="*/ 715 h 917"/>
                <a:gd name="T100" fmla="*/ 253 w 566"/>
                <a:gd name="T101" fmla="*/ 741 h 917"/>
                <a:gd name="T102" fmla="*/ 276 w 566"/>
                <a:gd name="T103" fmla="*/ 757 h 917"/>
                <a:gd name="T104" fmla="*/ 280 w 566"/>
                <a:gd name="T105" fmla="*/ 775 h 917"/>
                <a:gd name="T106" fmla="*/ 308 w 566"/>
                <a:gd name="T107" fmla="*/ 790 h 917"/>
                <a:gd name="T108" fmla="*/ 339 w 566"/>
                <a:gd name="T109" fmla="*/ 784 h 917"/>
                <a:gd name="T110" fmla="*/ 355 w 566"/>
                <a:gd name="T111" fmla="*/ 810 h 917"/>
                <a:gd name="T112" fmla="*/ 369 w 566"/>
                <a:gd name="T113" fmla="*/ 830 h 917"/>
                <a:gd name="T114" fmla="*/ 373 w 566"/>
                <a:gd name="T115" fmla="*/ 848 h 917"/>
                <a:gd name="T116" fmla="*/ 373 w 566"/>
                <a:gd name="T117" fmla="*/ 879 h 917"/>
                <a:gd name="T118" fmla="*/ 365 w 566"/>
                <a:gd name="T119" fmla="*/ 909 h 9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566" h="917">
                  <a:moveTo>
                    <a:pt x="0" y="0"/>
                  </a:moveTo>
                  <a:lnTo>
                    <a:pt x="2" y="0"/>
                  </a:lnTo>
                  <a:lnTo>
                    <a:pt x="2" y="2"/>
                  </a:lnTo>
                  <a:lnTo>
                    <a:pt x="4" y="2"/>
                  </a:lnTo>
                  <a:lnTo>
                    <a:pt x="6" y="2"/>
                  </a:lnTo>
                  <a:lnTo>
                    <a:pt x="6" y="4"/>
                  </a:lnTo>
                  <a:lnTo>
                    <a:pt x="8" y="4"/>
                  </a:lnTo>
                  <a:lnTo>
                    <a:pt x="10" y="4"/>
                  </a:lnTo>
                  <a:lnTo>
                    <a:pt x="14" y="6"/>
                  </a:lnTo>
                  <a:lnTo>
                    <a:pt x="16" y="6"/>
                  </a:lnTo>
                  <a:lnTo>
                    <a:pt x="16" y="8"/>
                  </a:lnTo>
                  <a:lnTo>
                    <a:pt x="20" y="10"/>
                  </a:lnTo>
                  <a:lnTo>
                    <a:pt x="22" y="10"/>
                  </a:lnTo>
                  <a:lnTo>
                    <a:pt x="30" y="16"/>
                  </a:lnTo>
                  <a:lnTo>
                    <a:pt x="34" y="14"/>
                  </a:lnTo>
                  <a:lnTo>
                    <a:pt x="36" y="14"/>
                  </a:lnTo>
                  <a:lnTo>
                    <a:pt x="38" y="14"/>
                  </a:lnTo>
                  <a:lnTo>
                    <a:pt x="42" y="12"/>
                  </a:lnTo>
                  <a:lnTo>
                    <a:pt x="44" y="10"/>
                  </a:lnTo>
                  <a:lnTo>
                    <a:pt x="48" y="8"/>
                  </a:lnTo>
                  <a:lnTo>
                    <a:pt x="48" y="10"/>
                  </a:lnTo>
                  <a:lnTo>
                    <a:pt x="48" y="12"/>
                  </a:lnTo>
                  <a:lnTo>
                    <a:pt x="48" y="14"/>
                  </a:lnTo>
                  <a:lnTo>
                    <a:pt x="48" y="16"/>
                  </a:lnTo>
                  <a:lnTo>
                    <a:pt x="48" y="18"/>
                  </a:lnTo>
                  <a:lnTo>
                    <a:pt x="48" y="20"/>
                  </a:lnTo>
                  <a:lnTo>
                    <a:pt x="50" y="26"/>
                  </a:lnTo>
                  <a:lnTo>
                    <a:pt x="50" y="28"/>
                  </a:lnTo>
                  <a:lnTo>
                    <a:pt x="50" y="30"/>
                  </a:lnTo>
                  <a:lnTo>
                    <a:pt x="50" y="32"/>
                  </a:lnTo>
                  <a:lnTo>
                    <a:pt x="52" y="32"/>
                  </a:lnTo>
                  <a:lnTo>
                    <a:pt x="56" y="32"/>
                  </a:lnTo>
                  <a:lnTo>
                    <a:pt x="57" y="32"/>
                  </a:lnTo>
                  <a:lnTo>
                    <a:pt x="61" y="34"/>
                  </a:lnTo>
                  <a:lnTo>
                    <a:pt x="65" y="34"/>
                  </a:lnTo>
                  <a:lnTo>
                    <a:pt x="73" y="34"/>
                  </a:lnTo>
                  <a:lnTo>
                    <a:pt x="79" y="36"/>
                  </a:lnTo>
                  <a:lnTo>
                    <a:pt x="85" y="36"/>
                  </a:lnTo>
                  <a:lnTo>
                    <a:pt x="91" y="36"/>
                  </a:lnTo>
                  <a:lnTo>
                    <a:pt x="93" y="36"/>
                  </a:lnTo>
                  <a:lnTo>
                    <a:pt x="97" y="38"/>
                  </a:lnTo>
                  <a:lnTo>
                    <a:pt x="97" y="40"/>
                  </a:lnTo>
                  <a:lnTo>
                    <a:pt x="97" y="42"/>
                  </a:lnTo>
                  <a:lnTo>
                    <a:pt x="99" y="43"/>
                  </a:lnTo>
                  <a:lnTo>
                    <a:pt x="99" y="45"/>
                  </a:lnTo>
                  <a:lnTo>
                    <a:pt x="99" y="47"/>
                  </a:lnTo>
                  <a:lnTo>
                    <a:pt x="99" y="49"/>
                  </a:lnTo>
                  <a:lnTo>
                    <a:pt x="99" y="51"/>
                  </a:lnTo>
                  <a:lnTo>
                    <a:pt x="99" y="55"/>
                  </a:lnTo>
                  <a:lnTo>
                    <a:pt x="99" y="57"/>
                  </a:lnTo>
                  <a:lnTo>
                    <a:pt x="101" y="59"/>
                  </a:lnTo>
                  <a:lnTo>
                    <a:pt x="101" y="61"/>
                  </a:lnTo>
                  <a:lnTo>
                    <a:pt x="103" y="61"/>
                  </a:lnTo>
                  <a:lnTo>
                    <a:pt x="105" y="61"/>
                  </a:lnTo>
                  <a:lnTo>
                    <a:pt x="107" y="61"/>
                  </a:lnTo>
                  <a:lnTo>
                    <a:pt x="109" y="61"/>
                  </a:lnTo>
                  <a:lnTo>
                    <a:pt x="111" y="59"/>
                  </a:lnTo>
                  <a:lnTo>
                    <a:pt x="111" y="61"/>
                  </a:lnTo>
                  <a:lnTo>
                    <a:pt x="111" y="59"/>
                  </a:lnTo>
                  <a:lnTo>
                    <a:pt x="113" y="59"/>
                  </a:lnTo>
                  <a:lnTo>
                    <a:pt x="115" y="59"/>
                  </a:lnTo>
                  <a:lnTo>
                    <a:pt x="115" y="57"/>
                  </a:lnTo>
                  <a:lnTo>
                    <a:pt x="117" y="57"/>
                  </a:lnTo>
                  <a:lnTo>
                    <a:pt x="119" y="57"/>
                  </a:lnTo>
                  <a:lnTo>
                    <a:pt x="121" y="57"/>
                  </a:lnTo>
                  <a:lnTo>
                    <a:pt x="121" y="55"/>
                  </a:lnTo>
                  <a:lnTo>
                    <a:pt x="121" y="53"/>
                  </a:lnTo>
                  <a:lnTo>
                    <a:pt x="123" y="53"/>
                  </a:lnTo>
                  <a:lnTo>
                    <a:pt x="125" y="51"/>
                  </a:lnTo>
                  <a:lnTo>
                    <a:pt x="126" y="51"/>
                  </a:lnTo>
                  <a:lnTo>
                    <a:pt x="126" y="49"/>
                  </a:lnTo>
                  <a:lnTo>
                    <a:pt x="126" y="45"/>
                  </a:lnTo>
                  <a:lnTo>
                    <a:pt x="126" y="43"/>
                  </a:lnTo>
                  <a:lnTo>
                    <a:pt x="126" y="40"/>
                  </a:lnTo>
                  <a:lnTo>
                    <a:pt x="125" y="34"/>
                  </a:lnTo>
                  <a:lnTo>
                    <a:pt x="123" y="32"/>
                  </a:lnTo>
                  <a:lnTo>
                    <a:pt x="123" y="30"/>
                  </a:lnTo>
                  <a:lnTo>
                    <a:pt x="119" y="26"/>
                  </a:lnTo>
                  <a:lnTo>
                    <a:pt x="117" y="24"/>
                  </a:lnTo>
                  <a:lnTo>
                    <a:pt x="117" y="22"/>
                  </a:lnTo>
                  <a:lnTo>
                    <a:pt x="113" y="18"/>
                  </a:lnTo>
                  <a:lnTo>
                    <a:pt x="113" y="16"/>
                  </a:lnTo>
                  <a:lnTo>
                    <a:pt x="111" y="16"/>
                  </a:lnTo>
                  <a:lnTo>
                    <a:pt x="111" y="14"/>
                  </a:lnTo>
                  <a:lnTo>
                    <a:pt x="113" y="14"/>
                  </a:lnTo>
                  <a:lnTo>
                    <a:pt x="115" y="14"/>
                  </a:lnTo>
                  <a:lnTo>
                    <a:pt x="119" y="12"/>
                  </a:lnTo>
                  <a:lnTo>
                    <a:pt x="121" y="12"/>
                  </a:lnTo>
                  <a:lnTo>
                    <a:pt x="123" y="10"/>
                  </a:lnTo>
                  <a:lnTo>
                    <a:pt x="125" y="10"/>
                  </a:lnTo>
                  <a:lnTo>
                    <a:pt x="126" y="8"/>
                  </a:lnTo>
                  <a:lnTo>
                    <a:pt x="128" y="8"/>
                  </a:lnTo>
                  <a:lnTo>
                    <a:pt x="130" y="8"/>
                  </a:lnTo>
                  <a:lnTo>
                    <a:pt x="132" y="8"/>
                  </a:lnTo>
                  <a:lnTo>
                    <a:pt x="134" y="6"/>
                  </a:lnTo>
                  <a:lnTo>
                    <a:pt x="136" y="6"/>
                  </a:lnTo>
                  <a:lnTo>
                    <a:pt x="140" y="8"/>
                  </a:lnTo>
                  <a:lnTo>
                    <a:pt x="140" y="14"/>
                  </a:lnTo>
                  <a:lnTo>
                    <a:pt x="140" y="16"/>
                  </a:lnTo>
                  <a:lnTo>
                    <a:pt x="142" y="20"/>
                  </a:lnTo>
                  <a:lnTo>
                    <a:pt x="142" y="22"/>
                  </a:lnTo>
                  <a:lnTo>
                    <a:pt x="142" y="26"/>
                  </a:lnTo>
                  <a:lnTo>
                    <a:pt x="142" y="28"/>
                  </a:lnTo>
                  <a:lnTo>
                    <a:pt x="142" y="30"/>
                  </a:lnTo>
                  <a:lnTo>
                    <a:pt x="142" y="32"/>
                  </a:lnTo>
                  <a:lnTo>
                    <a:pt x="142" y="34"/>
                  </a:lnTo>
                  <a:lnTo>
                    <a:pt x="142" y="36"/>
                  </a:lnTo>
                  <a:lnTo>
                    <a:pt x="144" y="36"/>
                  </a:lnTo>
                  <a:lnTo>
                    <a:pt x="146" y="36"/>
                  </a:lnTo>
                  <a:lnTo>
                    <a:pt x="146" y="34"/>
                  </a:lnTo>
                  <a:lnTo>
                    <a:pt x="148" y="34"/>
                  </a:lnTo>
                  <a:lnTo>
                    <a:pt x="150" y="34"/>
                  </a:lnTo>
                  <a:lnTo>
                    <a:pt x="150" y="32"/>
                  </a:lnTo>
                  <a:lnTo>
                    <a:pt x="152" y="32"/>
                  </a:lnTo>
                  <a:lnTo>
                    <a:pt x="154" y="32"/>
                  </a:lnTo>
                  <a:lnTo>
                    <a:pt x="156" y="30"/>
                  </a:lnTo>
                  <a:lnTo>
                    <a:pt x="158" y="30"/>
                  </a:lnTo>
                  <a:lnTo>
                    <a:pt x="158" y="32"/>
                  </a:lnTo>
                  <a:lnTo>
                    <a:pt x="158" y="34"/>
                  </a:lnTo>
                  <a:lnTo>
                    <a:pt x="160" y="36"/>
                  </a:lnTo>
                  <a:lnTo>
                    <a:pt x="160" y="38"/>
                  </a:lnTo>
                  <a:lnTo>
                    <a:pt x="160" y="40"/>
                  </a:lnTo>
                  <a:lnTo>
                    <a:pt x="160" y="42"/>
                  </a:lnTo>
                  <a:lnTo>
                    <a:pt x="160" y="43"/>
                  </a:lnTo>
                  <a:lnTo>
                    <a:pt x="162" y="45"/>
                  </a:lnTo>
                  <a:lnTo>
                    <a:pt x="162" y="47"/>
                  </a:lnTo>
                  <a:lnTo>
                    <a:pt x="162" y="51"/>
                  </a:lnTo>
                  <a:lnTo>
                    <a:pt x="162" y="53"/>
                  </a:lnTo>
                  <a:lnTo>
                    <a:pt x="168" y="53"/>
                  </a:lnTo>
                  <a:lnTo>
                    <a:pt x="172" y="53"/>
                  </a:lnTo>
                  <a:lnTo>
                    <a:pt x="174" y="51"/>
                  </a:lnTo>
                  <a:lnTo>
                    <a:pt x="180" y="45"/>
                  </a:lnTo>
                  <a:lnTo>
                    <a:pt x="182" y="45"/>
                  </a:lnTo>
                  <a:lnTo>
                    <a:pt x="184" y="45"/>
                  </a:lnTo>
                  <a:lnTo>
                    <a:pt x="188" y="43"/>
                  </a:lnTo>
                  <a:lnTo>
                    <a:pt x="190" y="43"/>
                  </a:lnTo>
                  <a:lnTo>
                    <a:pt x="192" y="43"/>
                  </a:lnTo>
                  <a:lnTo>
                    <a:pt x="194" y="43"/>
                  </a:lnTo>
                  <a:lnTo>
                    <a:pt x="195" y="42"/>
                  </a:lnTo>
                  <a:lnTo>
                    <a:pt x="197" y="40"/>
                  </a:lnTo>
                  <a:lnTo>
                    <a:pt x="197" y="38"/>
                  </a:lnTo>
                  <a:lnTo>
                    <a:pt x="199" y="42"/>
                  </a:lnTo>
                  <a:lnTo>
                    <a:pt x="199" y="43"/>
                  </a:lnTo>
                  <a:lnTo>
                    <a:pt x="201" y="45"/>
                  </a:lnTo>
                  <a:lnTo>
                    <a:pt x="203" y="45"/>
                  </a:lnTo>
                  <a:lnTo>
                    <a:pt x="203" y="47"/>
                  </a:lnTo>
                  <a:lnTo>
                    <a:pt x="205" y="47"/>
                  </a:lnTo>
                  <a:lnTo>
                    <a:pt x="209" y="47"/>
                  </a:lnTo>
                  <a:lnTo>
                    <a:pt x="213" y="47"/>
                  </a:lnTo>
                  <a:lnTo>
                    <a:pt x="217" y="47"/>
                  </a:lnTo>
                  <a:lnTo>
                    <a:pt x="219" y="47"/>
                  </a:lnTo>
                  <a:lnTo>
                    <a:pt x="223" y="47"/>
                  </a:lnTo>
                  <a:lnTo>
                    <a:pt x="225" y="47"/>
                  </a:lnTo>
                  <a:lnTo>
                    <a:pt x="227" y="47"/>
                  </a:lnTo>
                  <a:lnTo>
                    <a:pt x="229" y="45"/>
                  </a:lnTo>
                  <a:lnTo>
                    <a:pt x="231" y="45"/>
                  </a:lnTo>
                  <a:lnTo>
                    <a:pt x="239" y="42"/>
                  </a:lnTo>
                  <a:lnTo>
                    <a:pt x="243" y="38"/>
                  </a:lnTo>
                  <a:lnTo>
                    <a:pt x="245" y="32"/>
                  </a:lnTo>
                  <a:lnTo>
                    <a:pt x="247" y="30"/>
                  </a:lnTo>
                  <a:lnTo>
                    <a:pt x="247" y="28"/>
                  </a:lnTo>
                  <a:lnTo>
                    <a:pt x="249" y="26"/>
                  </a:lnTo>
                  <a:lnTo>
                    <a:pt x="251" y="24"/>
                  </a:lnTo>
                  <a:lnTo>
                    <a:pt x="253" y="24"/>
                  </a:lnTo>
                  <a:lnTo>
                    <a:pt x="255" y="22"/>
                  </a:lnTo>
                  <a:lnTo>
                    <a:pt x="257" y="22"/>
                  </a:lnTo>
                  <a:lnTo>
                    <a:pt x="259" y="22"/>
                  </a:lnTo>
                  <a:lnTo>
                    <a:pt x="259" y="20"/>
                  </a:lnTo>
                  <a:lnTo>
                    <a:pt x="261" y="20"/>
                  </a:lnTo>
                  <a:lnTo>
                    <a:pt x="261" y="18"/>
                  </a:lnTo>
                  <a:lnTo>
                    <a:pt x="263" y="18"/>
                  </a:lnTo>
                  <a:lnTo>
                    <a:pt x="264" y="18"/>
                  </a:lnTo>
                  <a:lnTo>
                    <a:pt x="266" y="16"/>
                  </a:lnTo>
                  <a:lnTo>
                    <a:pt x="268" y="16"/>
                  </a:lnTo>
                  <a:lnTo>
                    <a:pt x="270" y="16"/>
                  </a:lnTo>
                  <a:lnTo>
                    <a:pt x="272" y="14"/>
                  </a:lnTo>
                  <a:lnTo>
                    <a:pt x="274" y="14"/>
                  </a:lnTo>
                  <a:lnTo>
                    <a:pt x="274" y="12"/>
                  </a:lnTo>
                  <a:lnTo>
                    <a:pt x="276" y="12"/>
                  </a:lnTo>
                  <a:lnTo>
                    <a:pt x="278" y="12"/>
                  </a:lnTo>
                  <a:lnTo>
                    <a:pt x="280" y="12"/>
                  </a:lnTo>
                  <a:lnTo>
                    <a:pt x="282" y="12"/>
                  </a:lnTo>
                  <a:lnTo>
                    <a:pt x="284" y="12"/>
                  </a:lnTo>
                  <a:lnTo>
                    <a:pt x="286" y="12"/>
                  </a:lnTo>
                  <a:lnTo>
                    <a:pt x="288" y="12"/>
                  </a:lnTo>
                  <a:lnTo>
                    <a:pt x="288" y="14"/>
                  </a:lnTo>
                  <a:lnTo>
                    <a:pt x="290" y="16"/>
                  </a:lnTo>
                  <a:lnTo>
                    <a:pt x="290" y="20"/>
                  </a:lnTo>
                  <a:lnTo>
                    <a:pt x="292" y="22"/>
                  </a:lnTo>
                  <a:lnTo>
                    <a:pt x="292" y="24"/>
                  </a:lnTo>
                  <a:lnTo>
                    <a:pt x="292" y="26"/>
                  </a:lnTo>
                  <a:lnTo>
                    <a:pt x="294" y="28"/>
                  </a:lnTo>
                  <a:lnTo>
                    <a:pt x="294" y="30"/>
                  </a:lnTo>
                  <a:lnTo>
                    <a:pt x="296" y="32"/>
                  </a:lnTo>
                  <a:lnTo>
                    <a:pt x="296" y="34"/>
                  </a:lnTo>
                  <a:lnTo>
                    <a:pt x="298" y="34"/>
                  </a:lnTo>
                  <a:lnTo>
                    <a:pt x="298" y="36"/>
                  </a:lnTo>
                  <a:lnTo>
                    <a:pt x="298" y="38"/>
                  </a:lnTo>
                  <a:lnTo>
                    <a:pt x="298" y="40"/>
                  </a:lnTo>
                  <a:lnTo>
                    <a:pt x="298" y="42"/>
                  </a:lnTo>
                  <a:lnTo>
                    <a:pt x="300" y="43"/>
                  </a:lnTo>
                  <a:lnTo>
                    <a:pt x="302" y="43"/>
                  </a:lnTo>
                  <a:lnTo>
                    <a:pt x="304" y="45"/>
                  </a:lnTo>
                  <a:lnTo>
                    <a:pt x="306" y="47"/>
                  </a:lnTo>
                  <a:lnTo>
                    <a:pt x="308" y="47"/>
                  </a:lnTo>
                  <a:lnTo>
                    <a:pt x="310" y="49"/>
                  </a:lnTo>
                  <a:lnTo>
                    <a:pt x="310" y="51"/>
                  </a:lnTo>
                  <a:lnTo>
                    <a:pt x="312" y="51"/>
                  </a:lnTo>
                  <a:lnTo>
                    <a:pt x="312" y="53"/>
                  </a:lnTo>
                  <a:lnTo>
                    <a:pt x="314" y="53"/>
                  </a:lnTo>
                  <a:lnTo>
                    <a:pt x="314" y="55"/>
                  </a:lnTo>
                  <a:lnTo>
                    <a:pt x="316" y="57"/>
                  </a:lnTo>
                  <a:lnTo>
                    <a:pt x="318" y="59"/>
                  </a:lnTo>
                  <a:lnTo>
                    <a:pt x="320" y="61"/>
                  </a:lnTo>
                  <a:lnTo>
                    <a:pt x="320" y="63"/>
                  </a:lnTo>
                  <a:lnTo>
                    <a:pt x="322" y="65"/>
                  </a:lnTo>
                  <a:lnTo>
                    <a:pt x="326" y="69"/>
                  </a:lnTo>
                  <a:lnTo>
                    <a:pt x="326" y="71"/>
                  </a:lnTo>
                  <a:lnTo>
                    <a:pt x="328" y="79"/>
                  </a:lnTo>
                  <a:lnTo>
                    <a:pt x="330" y="81"/>
                  </a:lnTo>
                  <a:lnTo>
                    <a:pt x="330" y="83"/>
                  </a:lnTo>
                  <a:lnTo>
                    <a:pt x="332" y="87"/>
                  </a:lnTo>
                  <a:lnTo>
                    <a:pt x="332" y="89"/>
                  </a:lnTo>
                  <a:lnTo>
                    <a:pt x="332" y="91"/>
                  </a:lnTo>
                  <a:lnTo>
                    <a:pt x="333" y="93"/>
                  </a:lnTo>
                  <a:lnTo>
                    <a:pt x="333" y="95"/>
                  </a:lnTo>
                  <a:lnTo>
                    <a:pt x="333" y="97"/>
                  </a:lnTo>
                  <a:lnTo>
                    <a:pt x="335" y="99"/>
                  </a:lnTo>
                  <a:lnTo>
                    <a:pt x="337" y="101"/>
                  </a:lnTo>
                  <a:lnTo>
                    <a:pt x="339" y="101"/>
                  </a:lnTo>
                  <a:lnTo>
                    <a:pt x="339" y="103"/>
                  </a:lnTo>
                  <a:lnTo>
                    <a:pt x="341" y="105"/>
                  </a:lnTo>
                  <a:lnTo>
                    <a:pt x="341" y="107"/>
                  </a:lnTo>
                  <a:lnTo>
                    <a:pt x="341" y="109"/>
                  </a:lnTo>
                  <a:lnTo>
                    <a:pt x="341" y="110"/>
                  </a:lnTo>
                  <a:lnTo>
                    <a:pt x="343" y="112"/>
                  </a:lnTo>
                  <a:lnTo>
                    <a:pt x="345" y="116"/>
                  </a:lnTo>
                  <a:lnTo>
                    <a:pt x="345" y="118"/>
                  </a:lnTo>
                  <a:lnTo>
                    <a:pt x="345" y="120"/>
                  </a:lnTo>
                  <a:lnTo>
                    <a:pt x="345" y="122"/>
                  </a:lnTo>
                  <a:lnTo>
                    <a:pt x="347" y="122"/>
                  </a:lnTo>
                  <a:lnTo>
                    <a:pt x="347" y="124"/>
                  </a:lnTo>
                  <a:lnTo>
                    <a:pt x="347" y="126"/>
                  </a:lnTo>
                  <a:lnTo>
                    <a:pt x="349" y="126"/>
                  </a:lnTo>
                  <a:lnTo>
                    <a:pt x="349" y="128"/>
                  </a:lnTo>
                  <a:lnTo>
                    <a:pt x="349" y="130"/>
                  </a:lnTo>
                  <a:lnTo>
                    <a:pt x="351" y="132"/>
                  </a:lnTo>
                  <a:lnTo>
                    <a:pt x="351" y="134"/>
                  </a:lnTo>
                  <a:lnTo>
                    <a:pt x="351" y="136"/>
                  </a:lnTo>
                  <a:lnTo>
                    <a:pt x="355" y="140"/>
                  </a:lnTo>
                  <a:lnTo>
                    <a:pt x="351" y="142"/>
                  </a:lnTo>
                  <a:lnTo>
                    <a:pt x="349" y="142"/>
                  </a:lnTo>
                  <a:lnTo>
                    <a:pt x="349" y="144"/>
                  </a:lnTo>
                  <a:lnTo>
                    <a:pt x="347" y="144"/>
                  </a:lnTo>
                  <a:lnTo>
                    <a:pt x="345" y="146"/>
                  </a:lnTo>
                  <a:lnTo>
                    <a:pt x="341" y="148"/>
                  </a:lnTo>
                  <a:lnTo>
                    <a:pt x="339" y="150"/>
                  </a:lnTo>
                  <a:lnTo>
                    <a:pt x="339" y="152"/>
                  </a:lnTo>
                  <a:lnTo>
                    <a:pt x="341" y="154"/>
                  </a:lnTo>
                  <a:lnTo>
                    <a:pt x="341" y="156"/>
                  </a:lnTo>
                  <a:lnTo>
                    <a:pt x="341" y="158"/>
                  </a:lnTo>
                  <a:lnTo>
                    <a:pt x="339" y="160"/>
                  </a:lnTo>
                  <a:lnTo>
                    <a:pt x="337" y="160"/>
                  </a:lnTo>
                  <a:lnTo>
                    <a:pt x="339" y="162"/>
                  </a:lnTo>
                  <a:lnTo>
                    <a:pt x="337" y="164"/>
                  </a:lnTo>
                  <a:lnTo>
                    <a:pt x="339" y="166"/>
                  </a:lnTo>
                  <a:lnTo>
                    <a:pt x="339" y="168"/>
                  </a:lnTo>
                  <a:lnTo>
                    <a:pt x="339" y="170"/>
                  </a:lnTo>
                  <a:lnTo>
                    <a:pt x="339" y="172"/>
                  </a:lnTo>
                  <a:lnTo>
                    <a:pt x="341" y="174"/>
                  </a:lnTo>
                  <a:lnTo>
                    <a:pt x="343" y="174"/>
                  </a:lnTo>
                  <a:lnTo>
                    <a:pt x="343" y="172"/>
                  </a:lnTo>
                  <a:lnTo>
                    <a:pt x="345" y="172"/>
                  </a:lnTo>
                  <a:lnTo>
                    <a:pt x="347" y="170"/>
                  </a:lnTo>
                  <a:lnTo>
                    <a:pt x="349" y="170"/>
                  </a:lnTo>
                  <a:lnTo>
                    <a:pt x="351" y="172"/>
                  </a:lnTo>
                  <a:lnTo>
                    <a:pt x="353" y="172"/>
                  </a:lnTo>
                  <a:lnTo>
                    <a:pt x="355" y="172"/>
                  </a:lnTo>
                  <a:lnTo>
                    <a:pt x="357" y="172"/>
                  </a:lnTo>
                  <a:lnTo>
                    <a:pt x="357" y="174"/>
                  </a:lnTo>
                  <a:lnTo>
                    <a:pt x="361" y="174"/>
                  </a:lnTo>
                  <a:lnTo>
                    <a:pt x="363" y="174"/>
                  </a:lnTo>
                  <a:lnTo>
                    <a:pt x="363" y="172"/>
                  </a:lnTo>
                  <a:lnTo>
                    <a:pt x="365" y="172"/>
                  </a:lnTo>
                  <a:lnTo>
                    <a:pt x="367" y="172"/>
                  </a:lnTo>
                  <a:lnTo>
                    <a:pt x="369" y="172"/>
                  </a:lnTo>
                  <a:lnTo>
                    <a:pt x="371" y="172"/>
                  </a:lnTo>
                  <a:lnTo>
                    <a:pt x="373" y="172"/>
                  </a:lnTo>
                  <a:lnTo>
                    <a:pt x="375" y="172"/>
                  </a:lnTo>
                  <a:lnTo>
                    <a:pt x="377" y="172"/>
                  </a:lnTo>
                  <a:lnTo>
                    <a:pt x="377" y="170"/>
                  </a:lnTo>
                  <a:lnTo>
                    <a:pt x="379" y="170"/>
                  </a:lnTo>
                  <a:lnTo>
                    <a:pt x="379" y="172"/>
                  </a:lnTo>
                  <a:lnTo>
                    <a:pt x="381" y="172"/>
                  </a:lnTo>
                  <a:lnTo>
                    <a:pt x="381" y="174"/>
                  </a:lnTo>
                  <a:lnTo>
                    <a:pt x="381" y="176"/>
                  </a:lnTo>
                  <a:lnTo>
                    <a:pt x="381" y="177"/>
                  </a:lnTo>
                  <a:lnTo>
                    <a:pt x="381" y="179"/>
                  </a:lnTo>
                  <a:lnTo>
                    <a:pt x="383" y="181"/>
                  </a:lnTo>
                  <a:lnTo>
                    <a:pt x="383" y="183"/>
                  </a:lnTo>
                  <a:lnTo>
                    <a:pt x="383" y="185"/>
                  </a:lnTo>
                  <a:lnTo>
                    <a:pt x="383" y="187"/>
                  </a:lnTo>
                  <a:lnTo>
                    <a:pt x="385" y="187"/>
                  </a:lnTo>
                  <a:lnTo>
                    <a:pt x="385" y="189"/>
                  </a:lnTo>
                  <a:lnTo>
                    <a:pt x="385" y="191"/>
                  </a:lnTo>
                  <a:lnTo>
                    <a:pt x="383" y="193"/>
                  </a:lnTo>
                  <a:lnTo>
                    <a:pt x="381" y="191"/>
                  </a:lnTo>
                  <a:lnTo>
                    <a:pt x="379" y="191"/>
                  </a:lnTo>
                  <a:lnTo>
                    <a:pt x="379" y="189"/>
                  </a:lnTo>
                  <a:lnTo>
                    <a:pt x="377" y="189"/>
                  </a:lnTo>
                  <a:lnTo>
                    <a:pt x="375" y="189"/>
                  </a:lnTo>
                  <a:lnTo>
                    <a:pt x="375" y="191"/>
                  </a:lnTo>
                  <a:lnTo>
                    <a:pt x="373" y="191"/>
                  </a:lnTo>
                  <a:lnTo>
                    <a:pt x="371" y="191"/>
                  </a:lnTo>
                  <a:lnTo>
                    <a:pt x="369" y="191"/>
                  </a:lnTo>
                  <a:lnTo>
                    <a:pt x="367" y="191"/>
                  </a:lnTo>
                  <a:lnTo>
                    <a:pt x="365" y="191"/>
                  </a:lnTo>
                  <a:lnTo>
                    <a:pt x="365" y="193"/>
                  </a:lnTo>
                  <a:lnTo>
                    <a:pt x="367" y="195"/>
                  </a:lnTo>
                  <a:lnTo>
                    <a:pt x="369" y="195"/>
                  </a:lnTo>
                  <a:lnTo>
                    <a:pt x="373" y="197"/>
                  </a:lnTo>
                  <a:lnTo>
                    <a:pt x="375" y="199"/>
                  </a:lnTo>
                  <a:lnTo>
                    <a:pt x="377" y="199"/>
                  </a:lnTo>
                  <a:lnTo>
                    <a:pt x="379" y="201"/>
                  </a:lnTo>
                  <a:lnTo>
                    <a:pt x="381" y="201"/>
                  </a:lnTo>
                  <a:lnTo>
                    <a:pt x="383" y="203"/>
                  </a:lnTo>
                  <a:lnTo>
                    <a:pt x="385" y="205"/>
                  </a:lnTo>
                  <a:lnTo>
                    <a:pt x="385" y="207"/>
                  </a:lnTo>
                  <a:lnTo>
                    <a:pt x="387" y="211"/>
                  </a:lnTo>
                  <a:lnTo>
                    <a:pt x="385" y="213"/>
                  </a:lnTo>
                  <a:lnTo>
                    <a:pt x="381" y="213"/>
                  </a:lnTo>
                  <a:lnTo>
                    <a:pt x="381" y="215"/>
                  </a:lnTo>
                  <a:lnTo>
                    <a:pt x="375" y="217"/>
                  </a:lnTo>
                  <a:lnTo>
                    <a:pt x="375" y="219"/>
                  </a:lnTo>
                  <a:lnTo>
                    <a:pt x="375" y="221"/>
                  </a:lnTo>
                  <a:lnTo>
                    <a:pt x="373" y="223"/>
                  </a:lnTo>
                  <a:lnTo>
                    <a:pt x="371" y="225"/>
                  </a:lnTo>
                  <a:lnTo>
                    <a:pt x="369" y="225"/>
                  </a:lnTo>
                  <a:lnTo>
                    <a:pt x="367" y="227"/>
                  </a:lnTo>
                  <a:lnTo>
                    <a:pt x="367" y="229"/>
                  </a:lnTo>
                  <a:lnTo>
                    <a:pt x="365" y="229"/>
                  </a:lnTo>
                  <a:lnTo>
                    <a:pt x="365" y="231"/>
                  </a:lnTo>
                  <a:lnTo>
                    <a:pt x="363" y="233"/>
                  </a:lnTo>
                  <a:lnTo>
                    <a:pt x="363" y="235"/>
                  </a:lnTo>
                  <a:lnTo>
                    <a:pt x="361" y="239"/>
                  </a:lnTo>
                  <a:lnTo>
                    <a:pt x="361" y="241"/>
                  </a:lnTo>
                  <a:lnTo>
                    <a:pt x="359" y="241"/>
                  </a:lnTo>
                  <a:lnTo>
                    <a:pt x="357" y="244"/>
                  </a:lnTo>
                  <a:lnTo>
                    <a:pt x="355" y="246"/>
                  </a:lnTo>
                  <a:lnTo>
                    <a:pt x="353" y="248"/>
                  </a:lnTo>
                  <a:lnTo>
                    <a:pt x="351" y="250"/>
                  </a:lnTo>
                  <a:lnTo>
                    <a:pt x="351" y="252"/>
                  </a:lnTo>
                  <a:lnTo>
                    <a:pt x="349" y="254"/>
                  </a:lnTo>
                  <a:lnTo>
                    <a:pt x="349" y="256"/>
                  </a:lnTo>
                  <a:lnTo>
                    <a:pt x="347" y="258"/>
                  </a:lnTo>
                  <a:lnTo>
                    <a:pt x="347" y="260"/>
                  </a:lnTo>
                  <a:lnTo>
                    <a:pt x="345" y="260"/>
                  </a:lnTo>
                  <a:lnTo>
                    <a:pt x="345" y="262"/>
                  </a:lnTo>
                  <a:lnTo>
                    <a:pt x="345" y="264"/>
                  </a:lnTo>
                  <a:lnTo>
                    <a:pt x="343" y="264"/>
                  </a:lnTo>
                  <a:lnTo>
                    <a:pt x="343" y="266"/>
                  </a:lnTo>
                  <a:lnTo>
                    <a:pt x="341" y="268"/>
                  </a:lnTo>
                  <a:lnTo>
                    <a:pt x="341" y="270"/>
                  </a:lnTo>
                  <a:lnTo>
                    <a:pt x="345" y="268"/>
                  </a:lnTo>
                  <a:lnTo>
                    <a:pt x="349" y="268"/>
                  </a:lnTo>
                  <a:lnTo>
                    <a:pt x="351" y="268"/>
                  </a:lnTo>
                  <a:lnTo>
                    <a:pt x="355" y="266"/>
                  </a:lnTo>
                  <a:lnTo>
                    <a:pt x="357" y="266"/>
                  </a:lnTo>
                  <a:lnTo>
                    <a:pt x="359" y="266"/>
                  </a:lnTo>
                  <a:lnTo>
                    <a:pt x="363" y="264"/>
                  </a:lnTo>
                  <a:lnTo>
                    <a:pt x="365" y="264"/>
                  </a:lnTo>
                  <a:lnTo>
                    <a:pt x="367" y="264"/>
                  </a:lnTo>
                  <a:lnTo>
                    <a:pt x="369" y="264"/>
                  </a:lnTo>
                  <a:lnTo>
                    <a:pt x="371" y="264"/>
                  </a:lnTo>
                  <a:lnTo>
                    <a:pt x="371" y="266"/>
                  </a:lnTo>
                  <a:lnTo>
                    <a:pt x="373" y="266"/>
                  </a:lnTo>
                  <a:lnTo>
                    <a:pt x="375" y="266"/>
                  </a:lnTo>
                  <a:lnTo>
                    <a:pt x="377" y="266"/>
                  </a:lnTo>
                  <a:lnTo>
                    <a:pt x="379" y="268"/>
                  </a:lnTo>
                  <a:lnTo>
                    <a:pt x="381" y="268"/>
                  </a:lnTo>
                  <a:lnTo>
                    <a:pt x="393" y="270"/>
                  </a:lnTo>
                  <a:lnTo>
                    <a:pt x="395" y="270"/>
                  </a:lnTo>
                  <a:lnTo>
                    <a:pt x="395" y="272"/>
                  </a:lnTo>
                  <a:lnTo>
                    <a:pt x="395" y="274"/>
                  </a:lnTo>
                  <a:lnTo>
                    <a:pt x="397" y="276"/>
                  </a:lnTo>
                  <a:lnTo>
                    <a:pt x="397" y="278"/>
                  </a:lnTo>
                  <a:lnTo>
                    <a:pt x="397" y="280"/>
                  </a:lnTo>
                  <a:lnTo>
                    <a:pt x="399" y="282"/>
                  </a:lnTo>
                  <a:lnTo>
                    <a:pt x="399" y="284"/>
                  </a:lnTo>
                  <a:lnTo>
                    <a:pt x="401" y="286"/>
                  </a:lnTo>
                  <a:lnTo>
                    <a:pt x="401" y="288"/>
                  </a:lnTo>
                  <a:lnTo>
                    <a:pt x="402" y="288"/>
                  </a:lnTo>
                  <a:lnTo>
                    <a:pt x="402" y="290"/>
                  </a:lnTo>
                  <a:lnTo>
                    <a:pt x="402" y="292"/>
                  </a:lnTo>
                  <a:lnTo>
                    <a:pt x="402" y="294"/>
                  </a:lnTo>
                  <a:lnTo>
                    <a:pt x="402" y="296"/>
                  </a:lnTo>
                  <a:lnTo>
                    <a:pt x="402" y="298"/>
                  </a:lnTo>
                  <a:lnTo>
                    <a:pt x="404" y="298"/>
                  </a:lnTo>
                  <a:lnTo>
                    <a:pt x="406" y="298"/>
                  </a:lnTo>
                  <a:lnTo>
                    <a:pt x="408" y="298"/>
                  </a:lnTo>
                  <a:lnTo>
                    <a:pt x="410" y="298"/>
                  </a:lnTo>
                  <a:lnTo>
                    <a:pt x="412" y="298"/>
                  </a:lnTo>
                  <a:lnTo>
                    <a:pt x="414" y="298"/>
                  </a:lnTo>
                  <a:lnTo>
                    <a:pt x="416" y="298"/>
                  </a:lnTo>
                  <a:lnTo>
                    <a:pt x="418" y="298"/>
                  </a:lnTo>
                  <a:lnTo>
                    <a:pt x="418" y="300"/>
                  </a:lnTo>
                  <a:lnTo>
                    <a:pt x="420" y="300"/>
                  </a:lnTo>
                  <a:lnTo>
                    <a:pt x="422" y="300"/>
                  </a:lnTo>
                  <a:lnTo>
                    <a:pt x="424" y="302"/>
                  </a:lnTo>
                  <a:lnTo>
                    <a:pt x="426" y="304"/>
                  </a:lnTo>
                  <a:lnTo>
                    <a:pt x="428" y="304"/>
                  </a:lnTo>
                  <a:lnTo>
                    <a:pt x="428" y="306"/>
                  </a:lnTo>
                  <a:lnTo>
                    <a:pt x="430" y="306"/>
                  </a:lnTo>
                  <a:lnTo>
                    <a:pt x="434" y="306"/>
                  </a:lnTo>
                  <a:lnTo>
                    <a:pt x="436" y="308"/>
                  </a:lnTo>
                  <a:lnTo>
                    <a:pt x="440" y="308"/>
                  </a:lnTo>
                  <a:lnTo>
                    <a:pt x="442" y="308"/>
                  </a:lnTo>
                  <a:lnTo>
                    <a:pt x="444" y="308"/>
                  </a:lnTo>
                  <a:lnTo>
                    <a:pt x="446" y="308"/>
                  </a:lnTo>
                  <a:lnTo>
                    <a:pt x="448" y="308"/>
                  </a:lnTo>
                  <a:lnTo>
                    <a:pt x="450" y="308"/>
                  </a:lnTo>
                  <a:lnTo>
                    <a:pt x="452" y="308"/>
                  </a:lnTo>
                  <a:lnTo>
                    <a:pt x="454" y="308"/>
                  </a:lnTo>
                  <a:lnTo>
                    <a:pt x="456" y="308"/>
                  </a:lnTo>
                  <a:lnTo>
                    <a:pt x="458" y="308"/>
                  </a:lnTo>
                  <a:lnTo>
                    <a:pt x="462" y="308"/>
                  </a:lnTo>
                  <a:lnTo>
                    <a:pt x="462" y="310"/>
                  </a:lnTo>
                  <a:lnTo>
                    <a:pt x="464" y="310"/>
                  </a:lnTo>
                  <a:lnTo>
                    <a:pt x="466" y="310"/>
                  </a:lnTo>
                  <a:lnTo>
                    <a:pt x="468" y="310"/>
                  </a:lnTo>
                  <a:lnTo>
                    <a:pt x="470" y="310"/>
                  </a:lnTo>
                  <a:lnTo>
                    <a:pt x="471" y="310"/>
                  </a:lnTo>
                  <a:lnTo>
                    <a:pt x="473" y="310"/>
                  </a:lnTo>
                  <a:lnTo>
                    <a:pt x="475" y="310"/>
                  </a:lnTo>
                  <a:lnTo>
                    <a:pt x="477" y="310"/>
                  </a:lnTo>
                  <a:lnTo>
                    <a:pt x="479" y="310"/>
                  </a:lnTo>
                  <a:lnTo>
                    <a:pt x="479" y="311"/>
                  </a:lnTo>
                  <a:lnTo>
                    <a:pt x="481" y="311"/>
                  </a:lnTo>
                  <a:lnTo>
                    <a:pt x="483" y="311"/>
                  </a:lnTo>
                  <a:lnTo>
                    <a:pt x="485" y="313"/>
                  </a:lnTo>
                  <a:lnTo>
                    <a:pt x="487" y="313"/>
                  </a:lnTo>
                  <a:lnTo>
                    <a:pt x="487" y="315"/>
                  </a:lnTo>
                  <a:lnTo>
                    <a:pt x="489" y="317"/>
                  </a:lnTo>
                  <a:lnTo>
                    <a:pt x="491" y="319"/>
                  </a:lnTo>
                  <a:lnTo>
                    <a:pt x="491" y="321"/>
                  </a:lnTo>
                  <a:lnTo>
                    <a:pt x="493" y="321"/>
                  </a:lnTo>
                  <a:lnTo>
                    <a:pt x="493" y="323"/>
                  </a:lnTo>
                  <a:lnTo>
                    <a:pt x="495" y="323"/>
                  </a:lnTo>
                  <a:lnTo>
                    <a:pt x="495" y="325"/>
                  </a:lnTo>
                  <a:lnTo>
                    <a:pt x="497" y="325"/>
                  </a:lnTo>
                  <a:lnTo>
                    <a:pt x="499" y="327"/>
                  </a:lnTo>
                  <a:lnTo>
                    <a:pt x="501" y="329"/>
                  </a:lnTo>
                  <a:lnTo>
                    <a:pt x="503" y="329"/>
                  </a:lnTo>
                  <a:lnTo>
                    <a:pt x="503" y="331"/>
                  </a:lnTo>
                  <a:lnTo>
                    <a:pt x="505" y="331"/>
                  </a:lnTo>
                  <a:lnTo>
                    <a:pt x="505" y="333"/>
                  </a:lnTo>
                  <a:lnTo>
                    <a:pt x="507" y="333"/>
                  </a:lnTo>
                  <a:lnTo>
                    <a:pt x="507" y="335"/>
                  </a:lnTo>
                  <a:lnTo>
                    <a:pt x="509" y="335"/>
                  </a:lnTo>
                  <a:lnTo>
                    <a:pt x="509" y="337"/>
                  </a:lnTo>
                  <a:lnTo>
                    <a:pt x="509" y="339"/>
                  </a:lnTo>
                  <a:lnTo>
                    <a:pt x="511" y="339"/>
                  </a:lnTo>
                  <a:lnTo>
                    <a:pt x="513" y="341"/>
                  </a:lnTo>
                  <a:lnTo>
                    <a:pt x="513" y="343"/>
                  </a:lnTo>
                  <a:lnTo>
                    <a:pt x="515" y="343"/>
                  </a:lnTo>
                  <a:lnTo>
                    <a:pt x="515" y="345"/>
                  </a:lnTo>
                  <a:lnTo>
                    <a:pt x="517" y="345"/>
                  </a:lnTo>
                  <a:lnTo>
                    <a:pt x="517" y="347"/>
                  </a:lnTo>
                  <a:lnTo>
                    <a:pt x="519" y="347"/>
                  </a:lnTo>
                  <a:lnTo>
                    <a:pt x="521" y="347"/>
                  </a:lnTo>
                  <a:lnTo>
                    <a:pt x="523" y="347"/>
                  </a:lnTo>
                  <a:lnTo>
                    <a:pt x="525" y="347"/>
                  </a:lnTo>
                  <a:lnTo>
                    <a:pt x="527" y="347"/>
                  </a:lnTo>
                  <a:lnTo>
                    <a:pt x="527" y="349"/>
                  </a:lnTo>
                  <a:lnTo>
                    <a:pt x="529" y="349"/>
                  </a:lnTo>
                  <a:lnTo>
                    <a:pt x="529" y="351"/>
                  </a:lnTo>
                  <a:lnTo>
                    <a:pt x="531" y="351"/>
                  </a:lnTo>
                  <a:lnTo>
                    <a:pt x="531" y="353"/>
                  </a:lnTo>
                  <a:lnTo>
                    <a:pt x="533" y="355"/>
                  </a:lnTo>
                  <a:lnTo>
                    <a:pt x="535" y="357"/>
                  </a:lnTo>
                  <a:lnTo>
                    <a:pt x="535" y="359"/>
                  </a:lnTo>
                  <a:lnTo>
                    <a:pt x="537" y="359"/>
                  </a:lnTo>
                  <a:lnTo>
                    <a:pt x="537" y="361"/>
                  </a:lnTo>
                  <a:lnTo>
                    <a:pt x="539" y="361"/>
                  </a:lnTo>
                  <a:lnTo>
                    <a:pt x="539" y="363"/>
                  </a:lnTo>
                  <a:lnTo>
                    <a:pt x="540" y="365"/>
                  </a:lnTo>
                  <a:lnTo>
                    <a:pt x="540" y="367"/>
                  </a:lnTo>
                  <a:lnTo>
                    <a:pt x="542" y="369"/>
                  </a:lnTo>
                  <a:lnTo>
                    <a:pt x="544" y="371"/>
                  </a:lnTo>
                  <a:lnTo>
                    <a:pt x="544" y="373"/>
                  </a:lnTo>
                  <a:lnTo>
                    <a:pt x="546" y="375"/>
                  </a:lnTo>
                  <a:lnTo>
                    <a:pt x="548" y="377"/>
                  </a:lnTo>
                  <a:lnTo>
                    <a:pt x="548" y="378"/>
                  </a:lnTo>
                  <a:lnTo>
                    <a:pt x="550" y="378"/>
                  </a:lnTo>
                  <a:lnTo>
                    <a:pt x="550" y="380"/>
                  </a:lnTo>
                  <a:lnTo>
                    <a:pt x="552" y="382"/>
                  </a:lnTo>
                  <a:lnTo>
                    <a:pt x="552" y="384"/>
                  </a:lnTo>
                  <a:lnTo>
                    <a:pt x="552" y="386"/>
                  </a:lnTo>
                  <a:lnTo>
                    <a:pt x="554" y="390"/>
                  </a:lnTo>
                  <a:lnTo>
                    <a:pt x="554" y="394"/>
                  </a:lnTo>
                  <a:lnTo>
                    <a:pt x="556" y="398"/>
                  </a:lnTo>
                  <a:lnTo>
                    <a:pt x="556" y="400"/>
                  </a:lnTo>
                  <a:lnTo>
                    <a:pt x="556" y="404"/>
                  </a:lnTo>
                  <a:lnTo>
                    <a:pt x="558" y="406"/>
                  </a:lnTo>
                  <a:lnTo>
                    <a:pt x="558" y="408"/>
                  </a:lnTo>
                  <a:lnTo>
                    <a:pt x="560" y="408"/>
                  </a:lnTo>
                  <a:lnTo>
                    <a:pt x="560" y="410"/>
                  </a:lnTo>
                  <a:lnTo>
                    <a:pt x="558" y="412"/>
                  </a:lnTo>
                  <a:lnTo>
                    <a:pt x="558" y="414"/>
                  </a:lnTo>
                  <a:lnTo>
                    <a:pt x="560" y="416"/>
                  </a:lnTo>
                  <a:lnTo>
                    <a:pt x="562" y="420"/>
                  </a:lnTo>
                  <a:lnTo>
                    <a:pt x="566" y="426"/>
                  </a:lnTo>
                  <a:lnTo>
                    <a:pt x="566" y="428"/>
                  </a:lnTo>
                  <a:lnTo>
                    <a:pt x="566" y="436"/>
                  </a:lnTo>
                  <a:lnTo>
                    <a:pt x="564" y="440"/>
                  </a:lnTo>
                  <a:lnTo>
                    <a:pt x="564" y="442"/>
                  </a:lnTo>
                  <a:lnTo>
                    <a:pt x="566" y="444"/>
                  </a:lnTo>
                  <a:lnTo>
                    <a:pt x="566" y="446"/>
                  </a:lnTo>
                  <a:lnTo>
                    <a:pt x="566" y="447"/>
                  </a:lnTo>
                  <a:lnTo>
                    <a:pt x="566" y="449"/>
                  </a:lnTo>
                  <a:lnTo>
                    <a:pt x="566" y="453"/>
                  </a:lnTo>
                  <a:lnTo>
                    <a:pt x="566" y="455"/>
                  </a:lnTo>
                  <a:lnTo>
                    <a:pt x="566" y="457"/>
                  </a:lnTo>
                  <a:lnTo>
                    <a:pt x="566" y="459"/>
                  </a:lnTo>
                  <a:lnTo>
                    <a:pt x="566" y="461"/>
                  </a:lnTo>
                  <a:lnTo>
                    <a:pt x="566" y="463"/>
                  </a:lnTo>
                  <a:lnTo>
                    <a:pt x="566" y="467"/>
                  </a:lnTo>
                  <a:lnTo>
                    <a:pt x="564" y="471"/>
                  </a:lnTo>
                  <a:lnTo>
                    <a:pt x="564" y="475"/>
                  </a:lnTo>
                  <a:lnTo>
                    <a:pt x="564" y="477"/>
                  </a:lnTo>
                  <a:lnTo>
                    <a:pt x="564" y="479"/>
                  </a:lnTo>
                  <a:lnTo>
                    <a:pt x="564" y="481"/>
                  </a:lnTo>
                  <a:lnTo>
                    <a:pt x="564" y="483"/>
                  </a:lnTo>
                  <a:lnTo>
                    <a:pt x="566" y="483"/>
                  </a:lnTo>
                  <a:lnTo>
                    <a:pt x="566" y="485"/>
                  </a:lnTo>
                  <a:lnTo>
                    <a:pt x="566" y="487"/>
                  </a:lnTo>
                  <a:lnTo>
                    <a:pt x="566" y="489"/>
                  </a:lnTo>
                  <a:lnTo>
                    <a:pt x="564" y="491"/>
                  </a:lnTo>
                  <a:lnTo>
                    <a:pt x="562" y="491"/>
                  </a:lnTo>
                  <a:lnTo>
                    <a:pt x="560" y="493"/>
                  </a:lnTo>
                  <a:lnTo>
                    <a:pt x="558" y="493"/>
                  </a:lnTo>
                  <a:lnTo>
                    <a:pt x="556" y="495"/>
                  </a:lnTo>
                  <a:lnTo>
                    <a:pt x="554" y="495"/>
                  </a:lnTo>
                  <a:lnTo>
                    <a:pt x="552" y="497"/>
                  </a:lnTo>
                  <a:lnTo>
                    <a:pt x="550" y="497"/>
                  </a:lnTo>
                  <a:lnTo>
                    <a:pt x="548" y="497"/>
                  </a:lnTo>
                  <a:lnTo>
                    <a:pt x="546" y="497"/>
                  </a:lnTo>
                  <a:lnTo>
                    <a:pt x="540" y="497"/>
                  </a:lnTo>
                  <a:lnTo>
                    <a:pt x="537" y="499"/>
                  </a:lnTo>
                  <a:lnTo>
                    <a:pt x="533" y="499"/>
                  </a:lnTo>
                  <a:lnTo>
                    <a:pt x="531" y="501"/>
                  </a:lnTo>
                  <a:lnTo>
                    <a:pt x="529" y="501"/>
                  </a:lnTo>
                  <a:lnTo>
                    <a:pt x="527" y="499"/>
                  </a:lnTo>
                  <a:lnTo>
                    <a:pt x="525" y="499"/>
                  </a:lnTo>
                  <a:lnTo>
                    <a:pt x="523" y="499"/>
                  </a:lnTo>
                  <a:lnTo>
                    <a:pt x="521" y="501"/>
                  </a:lnTo>
                  <a:lnTo>
                    <a:pt x="517" y="503"/>
                  </a:lnTo>
                  <a:lnTo>
                    <a:pt x="511" y="507"/>
                  </a:lnTo>
                  <a:lnTo>
                    <a:pt x="507" y="509"/>
                  </a:lnTo>
                  <a:lnTo>
                    <a:pt x="505" y="511"/>
                  </a:lnTo>
                  <a:lnTo>
                    <a:pt x="505" y="513"/>
                  </a:lnTo>
                  <a:lnTo>
                    <a:pt x="503" y="513"/>
                  </a:lnTo>
                  <a:lnTo>
                    <a:pt x="503" y="514"/>
                  </a:lnTo>
                  <a:lnTo>
                    <a:pt x="501" y="516"/>
                  </a:lnTo>
                  <a:lnTo>
                    <a:pt x="497" y="516"/>
                  </a:lnTo>
                  <a:lnTo>
                    <a:pt x="495" y="518"/>
                  </a:lnTo>
                  <a:lnTo>
                    <a:pt x="493" y="518"/>
                  </a:lnTo>
                  <a:lnTo>
                    <a:pt x="489" y="520"/>
                  </a:lnTo>
                  <a:lnTo>
                    <a:pt x="487" y="520"/>
                  </a:lnTo>
                  <a:lnTo>
                    <a:pt x="483" y="522"/>
                  </a:lnTo>
                  <a:lnTo>
                    <a:pt x="479" y="524"/>
                  </a:lnTo>
                  <a:lnTo>
                    <a:pt x="477" y="524"/>
                  </a:lnTo>
                  <a:lnTo>
                    <a:pt x="475" y="524"/>
                  </a:lnTo>
                  <a:lnTo>
                    <a:pt x="471" y="522"/>
                  </a:lnTo>
                  <a:lnTo>
                    <a:pt x="470" y="522"/>
                  </a:lnTo>
                  <a:lnTo>
                    <a:pt x="468" y="522"/>
                  </a:lnTo>
                  <a:lnTo>
                    <a:pt x="466" y="520"/>
                  </a:lnTo>
                  <a:lnTo>
                    <a:pt x="462" y="520"/>
                  </a:lnTo>
                  <a:lnTo>
                    <a:pt x="460" y="520"/>
                  </a:lnTo>
                  <a:lnTo>
                    <a:pt x="458" y="522"/>
                  </a:lnTo>
                  <a:lnTo>
                    <a:pt x="456" y="524"/>
                  </a:lnTo>
                  <a:lnTo>
                    <a:pt x="456" y="526"/>
                  </a:lnTo>
                  <a:lnTo>
                    <a:pt x="454" y="528"/>
                  </a:lnTo>
                  <a:lnTo>
                    <a:pt x="452" y="528"/>
                  </a:lnTo>
                  <a:lnTo>
                    <a:pt x="450" y="528"/>
                  </a:lnTo>
                  <a:lnTo>
                    <a:pt x="450" y="530"/>
                  </a:lnTo>
                  <a:lnTo>
                    <a:pt x="448" y="530"/>
                  </a:lnTo>
                  <a:lnTo>
                    <a:pt x="448" y="532"/>
                  </a:lnTo>
                  <a:lnTo>
                    <a:pt x="448" y="534"/>
                  </a:lnTo>
                  <a:lnTo>
                    <a:pt x="448" y="536"/>
                  </a:lnTo>
                  <a:lnTo>
                    <a:pt x="446" y="540"/>
                  </a:lnTo>
                  <a:lnTo>
                    <a:pt x="446" y="542"/>
                  </a:lnTo>
                  <a:lnTo>
                    <a:pt x="444" y="542"/>
                  </a:lnTo>
                  <a:lnTo>
                    <a:pt x="442" y="542"/>
                  </a:lnTo>
                  <a:lnTo>
                    <a:pt x="442" y="544"/>
                  </a:lnTo>
                  <a:lnTo>
                    <a:pt x="442" y="546"/>
                  </a:lnTo>
                  <a:lnTo>
                    <a:pt x="444" y="546"/>
                  </a:lnTo>
                  <a:lnTo>
                    <a:pt x="444" y="548"/>
                  </a:lnTo>
                  <a:lnTo>
                    <a:pt x="442" y="548"/>
                  </a:lnTo>
                  <a:lnTo>
                    <a:pt x="442" y="550"/>
                  </a:lnTo>
                  <a:lnTo>
                    <a:pt x="440" y="550"/>
                  </a:lnTo>
                  <a:lnTo>
                    <a:pt x="440" y="552"/>
                  </a:lnTo>
                  <a:lnTo>
                    <a:pt x="438" y="552"/>
                  </a:lnTo>
                  <a:lnTo>
                    <a:pt x="438" y="554"/>
                  </a:lnTo>
                  <a:lnTo>
                    <a:pt x="438" y="556"/>
                  </a:lnTo>
                  <a:lnTo>
                    <a:pt x="436" y="556"/>
                  </a:lnTo>
                  <a:lnTo>
                    <a:pt x="434" y="556"/>
                  </a:lnTo>
                  <a:lnTo>
                    <a:pt x="432" y="556"/>
                  </a:lnTo>
                  <a:lnTo>
                    <a:pt x="430" y="556"/>
                  </a:lnTo>
                  <a:lnTo>
                    <a:pt x="428" y="556"/>
                  </a:lnTo>
                  <a:lnTo>
                    <a:pt x="426" y="556"/>
                  </a:lnTo>
                  <a:lnTo>
                    <a:pt x="426" y="554"/>
                  </a:lnTo>
                  <a:lnTo>
                    <a:pt x="424" y="554"/>
                  </a:lnTo>
                  <a:lnTo>
                    <a:pt x="424" y="552"/>
                  </a:lnTo>
                  <a:lnTo>
                    <a:pt x="422" y="552"/>
                  </a:lnTo>
                  <a:lnTo>
                    <a:pt x="420" y="552"/>
                  </a:lnTo>
                  <a:lnTo>
                    <a:pt x="418" y="552"/>
                  </a:lnTo>
                  <a:lnTo>
                    <a:pt x="416" y="552"/>
                  </a:lnTo>
                  <a:lnTo>
                    <a:pt x="414" y="552"/>
                  </a:lnTo>
                  <a:lnTo>
                    <a:pt x="412" y="552"/>
                  </a:lnTo>
                  <a:lnTo>
                    <a:pt x="412" y="554"/>
                  </a:lnTo>
                  <a:lnTo>
                    <a:pt x="410" y="554"/>
                  </a:lnTo>
                  <a:lnTo>
                    <a:pt x="408" y="554"/>
                  </a:lnTo>
                  <a:lnTo>
                    <a:pt x="406" y="554"/>
                  </a:lnTo>
                  <a:lnTo>
                    <a:pt x="404" y="554"/>
                  </a:lnTo>
                  <a:lnTo>
                    <a:pt x="402" y="552"/>
                  </a:lnTo>
                  <a:lnTo>
                    <a:pt x="402" y="550"/>
                  </a:lnTo>
                  <a:lnTo>
                    <a:pt x="401" y="550"/>
                  </a:lnTo>
                  <a:lnTo>
                    <a:pt x="401" y="548"/>
                  </a:lnTo>
                  <a:lnTo>
                    <a:pt x="399" y="548"/>
                  </a:lnTo>
                  <a:lnTo>
                    <a:pt x="399" y="546"/>
                  </a:lnTo>
                  <a:lnTo>
                    <a:pt x="397" y="546"/>
                  </a:lnTo>
                  <a:lnTo>
                    <a:pt x="395" y="544"/>
                  </a:lnTo>
                  <a:lnTo>
                    <a:pt x="393" y="544"/>
                  </a:lnTo>
                  <a:lnTo>
                    <a:pt x="391" y="544"/>
                  </a:lnTo>
                  <a:lnTo>
                    <a:pt x="389" y="544"/>
                  </a:lnTo>
                  <a:lnTo>
                    <a:pt x="387" y="544"/>
                  </a:lnTo>
                  <a:lnTo>
                    <a:pt x="385" y="544"/>
                  </a:lnTo>
                  <a:lnTo>
                    <a:pt x="385" y="546"/>
                  </a:lnTo>
                  <a:lnTo>
                    <a:pt x="385" y="548"/>
                  </a:lnTo>
                  <a:lnTo>
                    <a:pt x="385" y="550"/>
                  </a:lnTo>
                  <a:lnTo>
                    <a:pt x="385" y="552"/>
                  </a:lnTo>
                  <a:lnTo>
                    <a:pt x="385" y="554"/>
                  </a:lnTo>
                  <a:lnTo>
                    <a:pt x="383" y="554"/>
                  </a:lnTo>
                  <a:lnTo>
                    <a:pt x="383" y="556"/>
                  </a:lnTo>
                  <a:lnTo>
                    <a:pt x="383" y="558"/>
                  </a:lnTo>
                  <a:lnTo>
                    <a:pt x="383" y="560"/>
                  </a:lnTo>
                  <a:lnTo>
                    <a:pt x="381" y="560"/>
                  </a:lnTo>
                  <a:lnTo>
                    <a:pt x="381" y="562"/>
                  </a:lnTo>
                  <a:lnTo>
                    <a:pt x="381" y="564"/>
                  </a:lnTo>
                  <a:lnTo>
                    <a:pt x="379" y="566"/>
                  </a:lnTo>
                  <a:lnTo>
                    <a:pt x="379" y="568"/>
                  </a:lnTo>
                  <a:lnTo>
                    <a:pt x="379" y="570"/>
                  </a:lnTo>
                  <a:lnTo>
                    <a:pt x="379" y="572"/>
                  </a:lnTo>
                  <a:lnTo>
                    <a:pt x="379" y="574"/>
                  </a:lnTo>
                  <a:lnTo>
                    <a:pt x="381" y="576"/>
                  </a:lnTo>
                  <a:lnTo>
                    <a:pt x="381" y="578"/>
                  </a:lnTo>
                  <a:lnTo>
                    <a:pt x="381" y="580"/>
                  </a:lnTo>
                  <a:lnTo>
                    <a:pt x="381" y="581"/>
                  </a:lnTo>
                  <a:lnTo>
                    <a:pt x="381" y="583"/>
                  </a:lnTo>
                  <a:lnTo>
                    <a:pt x="381" y="585"/>
                  </a:lnTo>
                  <a:lnTo>
                    <a:pt x="379" y="585"/>
                  </a:lnTo>
                  <a:lnTo>
                    <a:pt x="379" y="587"/>
                  </a:lnTo>
                  <a:lnTo>
                    <a:pt x="379" y="589"/>
                  </a:lnTo>
                  <a:lnTo>
                    <a:pt x="377" y="589"/>
                  </a:lnTo>
                  <a:lnTo>
                    <a:pt x="377" y="591"/>
                  </a:lnTo>
                  <a:lnTo>
                    <a:pt x="377" y="593"/>
                  </a:lnTo>
                  <a:lnTo>
                    <a:pt x="377" y="595"/>
                  </a:lnTo>
                  <a:lnTo>
                    <a:pt x="377" y="597"/>
                  </a:lnTo>
                  <a:lnTo>
                    <a:pt x="375" y="597"/>
                  </a:lnTo>
                  <a:lnTo>
                    <a:pt x="375" y="599"/>
                  </a:lnTo>
                  <a:lnTo>
                    <a:pt x="377" y="599"/>
                  </a:lnTo>
                  <a:lnTo>
                    <a:pt x="377" y="601"/>
                  </a:lnTo>
                  <a:lnTo>
                    <a:pt x="377" y="603"/>
                  </a:lnTo>
                  <a:lnTo>
                    <a:pt x="377" y="605"/>
                  </a:lnTo>
                  <a:lnTo>
                    <a:pt x="377" y="607"/>
                  </a:lnTo>
                  <a:lnTo>
                    <a:pt x="377" y="609"/>
                  </a:lnTo>
                  <a:lnTo>
                    <a:pt x="377" y="611"/>
                  </a:lnTo>
                  <a:lnTo>
                    <a:pt x="377" y="613"/>
                  </a:lnTo>
                  <a:lnTo>
                    <a:pt x="377" y="615"/>
                  </a:lnTo>
                  <a:lnTo>
                    <a:pt x="375" y="617"/>
                  </a:lnTo>
                  <a:lnTo>
                    <a:pt x="373" y="617"/>
                  </a:lnTo>
                  <a:lnTo>
                    <a:pt x="371" y="617"/>
                  </a:lnTo>
                  <a:lnTo>
                    <a:pt x="369" y="617"/>
                  </a:lnTo>
                  <a:lnTo>
                    <a:pt x="367" y="617"/>
                  </a:lnTo>
                  <a:lnTo>
                    <a:pt x="367" y="619"/>
                  </a:lnTo>
                  <a:lnTo>
                    <a:pt x="365" y="619"/>
                  </a:lnTo>
                  <a:lnTo>
                    <a:pt x="363" y="619"/>
                  </a:lnTo>
                  <a:lnTo>
                    <a:pt x="361" y="619"/>
                  </a:lnTo>
                  <a:lnTo>
                    <a:pt x="359" y="619"/>
                  </a:lnTo>
                  <a:lnTo>
                    <a:pt x="357" y="617"/>
                  </a:lnTo>
                  <a:lnTo>
                    <a:pt x="355" y="617"/>
                  </a:lnTo>
                  <a:lnTo>
                    <a:pt x="353" y="617"/>
                  </a:lnTo>
                  <a:lnTo>
                    <a:pt x="353" y="615"/>
                  </a:lnTo>
                  <a:lnTo>
                    <a:pt x="351" y="615"/>
                  </a:lnTo>
                  <a:lnTo>
                    <a:pt x="351" y="613"/>
                  </a:lnTo>
                  <a:lnTo>
                    <a:pt x="349" y="613"/>
                  </a:lnTo>
                  <a:lnTo>
                    <a:pt x="349" y="611"/>
                  </a:lnTo>
                  <a:lnTo>
                    <a:pt x="349" y="609"/>
                  </a:lnTo>
                  <a:lnTo>
                    <a:pt x="351" y="609"/>
                  </a:lnTo>
                  <a:lnTo>
                    <a:pt x="349" y="607"/>
                  </a:lnTo>
                  <a:lnTo>
                    <a:pt x="347" y="607"/>
                  </a:lnTo>
                  <a:lnTo>
                    <a:pt x="347" y="605"/>
                  </a:lnTo>
                  <a:lnTo>
                    <a:pt x="345" y="605"/>
                  </a:lnTo>
                  <a:lnTo>
                    <a:pt x="345" y="603"/>
                  </a:lnTo>
                  <a:lnTo>
                    <a:pt x="343" y="603"/>
                  </a:lnTo>
                  <a:lnTo>
                    <a:pt x="341" y="603"/>
                  </a:lnTo>
                  <a:lnTo>
                    <a:pt x="339" y="601"/>
                  </a:lnTo>
                  <a:lnTo>
                    <a:pt x="337" y="601"/>
                  </a:lnTo>
                  <a:lnTo>
                    <a:pt x="337" y="599"/>
                  </a:lnTo>
                  <a:lnTo>
                    <a:pt x="335" y="599"/>
                  </a:lnTo>
                  <a:lnTo>
                    <a:pt x="333" y="597"/>
                  </a:lnTo>
                  <a:lnTo>
                    <a:pt x="332" y="595"/>
                  </a:lnTo>
                  <a:lnTo>
                    <a:pt x="330" y="593"/>
                  </a:lnTo>
                  <a:lnTo>
                    <a:pt x="328" y="591"/>
                  </a:lnTo>
                  <a:lnTo>
                    <a:pt x="326" y="591"/>
                  </a:lnTo>
                  <a:lnTo>
                    <a:pt x="326" y="593"/>
                  </a:lnTo>
                  <a:lnTo>
                    <a:pt x="326" y="595"/>
                  </a:lnTo>
                  <a:lnTo>
                    <a:pt x="324" y="595"/>
                  </a:lnTo>
                  <a:lnTo>
                    <a:pt x="324" y="597"/>
                  </a:lnTo>
                  <a:lnTo>
                    <a:pt x="324" y="599"/>
                  </a:lnTo>
                  <a:lnTo>
                    <a:pt x="324" y="601"/>
                  </a:lnTo>
                  <a:lnTo>
                    <a:pt x="324" y="603"/>
                  </a:lnTo>
                  <a:lnTo>
                    <a:pt x="324" y="605"/>
                  </a:lnTo>
                  <a:lnTo>
                    <a:pt x="324" y="607"/>
                  </a:lnTo>
                  <a:lnTo>
                    <a:pt x="324" y="609"/>
                  </a:lnTo>
                  <a:lnTo>
                    <a:pt x="324" y="611"/>
                  </a:lnTo>
                  <a:lnTo>
                    <a:pt x="322" y="611"/>
                  </a:lnTo>
                  <a:lnTo>
                    <a:pt x="322" y="613"/>
                  </a:lnTo>
                  <a:lnTo>
                    <a:pt x="320" y="613"/>
                  </a:lnTo>
                  <a:lnTo>
                    <a:pt x="318" y="613"/>
                  </a:lnTo>
                  <a:lnTo>
                    <a:pt x="316" y="613"/>
                  </a:lnTo>
                  <a:lnTo>
                    <a:pt x="314" y="613"/>
                  </a:lnTo>
                  <a:lnTo>
                    <a:pt x="314" y="611"/>
                  </a:lnTo>
                  <a:lnTo>
                    <a:pt x="312" y="611"/>
                  </a:lnTo>
                  <a:lnTo>
                    <a:pt x="310" y="611"/>
                  </a:lnTo>
                  <a:lnTo>
                    <a:pt x="308" y="611"/>
                  </a:lnTo>
                  <a:lnTo>
                    <a:pt x="306" y="611"/>
                  </a:lnTo>
                  <a:lnTo>
                    <a:pt x="304" y="613"/>
                  </a:lnTo>
                  <a:lnTo>
                    <a:pt x="302" y="613"/>
                  </a:lnTo>
                  <a:lnTo>
                    <a:pt x="302" y="615"/>
                  </a:lnTo>
                  <a:lnTo>
                    <a:pt x="302" y="617"/>
                  </a:lnTo>
                  <a:lnTo>
                    <a:pt x="300" y="617"/>
                  </a:lnTo>
                  <a:lnTo>
                    <a:pt x="300" y="619"/>
                  </a:lnTo>
                  <a:lnTo>
                    <a:pt x="302" y="619"/>
                  </a:lnTo>
                  <a:lnTo>
                    <a:pt x="300" y="621"/>
                  </a:lnTo>
                  <a:lnTo>
                    <a:pt x="302" y="621"/>
                  </a:lnTo>
                  <a:lnTo>
                    <a:pt x="302" y="623"/>
                  </a:lnTo>
                  <a:lnTo>
                    <a:pt x="302" y="625"/>
                  </a:lnTo>
                  <a:lnTo>
                    <a:pt x="302" y="627"/>
                  </a:lnTo>
                  <a:lnTo>
                    <a:pt x="304" y="627"/>
                  </a:lnTo>
                  <a:lnTo>
                    <a:pt x="304" y="629"/>
                  </a:lnTo>
                  <a:lnTo>
                    <a:pt x="304" y="631"/>
                  </a:lnTo>
                  <a:lnTo>
                    <a:pt x="304" y="633"/>
                  </a:lnTo>
                  <a:lnTo>
                    <a:pt x="304" y="635"/>
                  </a:lnTo>
                  <a:lnTo>
                    <a:pt x="304" y="637"/>
                  </a:lnTo>
                  <a:lnTo>
                    <a:pt x="304" y="639"/>
                  </a:lnTo>
                  <a:lnTo>
                    <a:pt x="304" y="641"/>
                  </a:lnTo>
                  <a:lnTo>
                    <a:pt x="304" y="643"/>
                  </a:lnTo>
                  <a:lnTo>
                    <a:pt x="304" y="645"/>
                  </a:lnTo>
                  <a:lnTo>
                    <a:pt x="302" y="645"/>
                  </a:lnTo>
                  <a:lnTo>
                    <a:pt x="302" y="647"/>
                  </a:lnTo>
                  <a:lnTo>
                    <a:pt x="300" y="647"/>
                  </a:lnTo>
                  <a:lnTo>
                    <a:pt x="300" y="648"/>
                  </a:lnTo>
                  <a:lnTo>
                    <a:pt x="300" y="650"/>
                  </a:lnTo>
                  <a:lnTo>
                    <a:pt x="298" y="650"/>
                  </a:lnTo>
                  <a:lnTo>
                    <a:pt x="298" y="652"/>
                  </a:lnTo>
                  <a:lnTo>
                    <a:pt x="296" y="652"/>
                  </a:lnTo>
                  <a:lnTo>
                    <a:pt x="296" y="654"/>
                  </a:lnTo>
                  <a:lnTo>
                    <a:pt x="296" y="656"/>
                  </a:lnTo>
                  <a:lnTo>
                    <a:pt x="296" y="658"/>
                  </a:lnTo>
                  <a:lnTo>
                    <a:pt x="296" y="660"/>
                  </a:lnTo>
                  <a:lnTo>
                    <a:pt x="296" y="662"/>
                  </a:lnTo>
                  <a:lnTo>
                    <a:pt x="296" y="664"/>
                  </a:lnTo>
                  <a:lnTo>
                    <a:pt x="294" y="664"/>
                  </a:lnTo>
                  <a:lnTo>
                    <a:pt x="294" y="666"/>
                  </a:lnTo>
                  <a:lnTo>
                    <a:pt x="292" y="666"/>
                  </a:lnTo>
                  <a:lnTo>
                    <a:pt x="292" y="668"/>
                  </a:lnTo>
                  <a:lnTo>
                    <a:pt x="290" y="668"/>
                  </a:lnTo>
                  <a:lnTo>
                    <a:pt x="288" y="668"/>
                  </a:lnTo>
                  <a:lnTo>
                    <a:pt x="286" y="670"/>
                  </a:lnTo>
                  <a:lnTo>
                    <a:pt x="286" y="668"/>
                  </a:lnTo>
                  <a:lnTo>
                    <a:pt x="284" y="668"/>
                  </a:lnTo>
                  <a:lnTo>
                    <a:pt x="284" y="666"/>
                  </a:lnTo>
                  <a:lnTo>
                    <a:pt x="282" y="666"/>
                  </a:lnTo>
                  <a:lnTo>
                    <a:pt x="282" y="664"/>
                  </a:lnTo>
                  <a:lnTo>
                    <a:pt x="282" y="662"/>
                  </a:lnTo>
                  <a:lnTo>
                    <a:pt x="280" y="662"/>
                  </a:lnTo>
                  <a:lnTo>
                    <a:pt x="278" y="660"/>
                  </a:lnTo>
                  <a:lnTo>
                    <a:pt x="276" y="658"/>
                  </a:lnTo>
                  <a:lnTo>
                    <a:pt x="276" y="656"/>
                  </a:lnTo>
                  <a:lnTo>
                    <a:pt x="274" y="656"/>
                  </a:lnTo>
                  <a:lnTo>
                    <a:pt x="274" y="654"/>
                  </a:lnTo>
                  <a:lnTo>
                    <a:pt x="272" y="654"/>
                  </a:lnTo>
                  <a:lnTo>
                    <a:pt x="270" y="654"/>
                  </a:lnTo>
                  <a:lnTo>
                    <a:pt x="270" y="652"/>
                  </a:lnTo>
                  <a:lnTo>
                    <a:pt x="268" y="652"/>
                  </a:lnTo>
                  <a:lnTo>
                    <a:pt x="268" y="650"/>
                  </a:lnTo>
                  <a:lnTo>
                    <a:pt x="266" y="650"/>
                  </a:lnTo>
                  <a:lnTo>
                    <a:pt x="266" y="648"/>
                  </a:lnTo>
                  <a:lnTo>
                    <a:pt x="264" y="648"/>
                  </a:lnTo>
                  <a:lnTo>
                    <a:pt x="264" y="650"/>
                  </a:lnTo>
                  <a:lnTo>
                    <a:pt x="263" y="650"/>
                  </a:lnTo>
                  <a:lnTo>
                    <a:pt x="263" y="652"/>
                  </a:lnTo>
                  <a:lnTo>
                    <a:pt x="261" y="652"/>
                  </a:lnTo>
                  <a:lnTo>
                    <a:pt x="261" y="654"/>
                  </a:lnTo>
                  <a:lnTo>
                    <a:pt x="261" y="656"/>
                  </a:lnTo>
                  <a:lnTo>
                    <a:pt x="259" y="656"/>
                  </a:lnTo>
                  <a:lnTo>
                    <a:pt x="259" y="658"/>
                  </a:lnTo>
                  <a:lnTo>
                    <a:pt x="257" y="660"/>
                  </a:lnTo>
                  <a:lnTo>
                    <a:pt x="257" y="662"/>
                  </a:lnTo>
                  <a:lnTo>
                    <a:pt x="255" y="662"/>
                  </a:lnTo>
                  <a:lnTo>
                    <a:pt x="255" y="664"/>
                  </a:lnTo>
                  <a:lnTo>
                    <a:pt x="257" y="664"/>
                  </a:lnTo>
                  <a:lnTo>
                    <a:pt x="257" y="666"/>
                  </a:lnTo>
                  <a:lnTo>
                    <a:pt x="257" y="668"/>
                  </a:lnTo>
                  <a:lnTo>
                    <a:pt x="257" y="670"/>
                  </a:lnTo>
                  <a:lnTo>
                    <a:pt x="257" y="672"/>
                  </a:lnTo>
                  <a:lnTo>
                    <a:pt x="257" y="674"/>
                  </a:lnTo>
                  <a:lnTo>
                    <a:pt x="257" y="676"/>
                  </a:lnTo>
                  <a:lnTo>
                    <a:pt x="255" y="676"/>
                  </a:lnTo>
                  <a:lnTo>
                    <a:pt x="255" y="678"/>
                  </a:lnTo>
                  <a:lnTo>
                    <a:pt x="255" y="680"/>
                  </a:lnTo>
                  <a:lnTo>
                    <a:pt x="255" y="682"/>
                  </a:lnTo>
                  <a:lnTo>
                    <a:pt x="253" y="682"/>
                  </a:lnTo>
                  <a:lnTo>
                    <a:pt x="253" y="684"/>
                  </a:lnTo>
                  <a:lnTo>
                    <a:pt x="253" y="686"/>
                  </a:lnTo>
                  <a:lnTo>
                    <a:pt x="253" y="688"/>
                  </a:lnTo>
                  <a:lnTo>
                    <a:pt x="251" y="688"/>
                  </a:lnTo>
                  <a:lnTo>
                    <a:pt x="251" y="690"/>
                  </a:lnTo>
                  <a:lnTo>
                    <a:pt x="251" y="692"/>
                  </a:lnTo>
                  <a:lnTo>
                    <a:pt x="251" y="694"/>
                  </a:lnTo>
                  <a:lnTo>
                    <a:pt x="249" y="694"/>
                  </a:lnTo>
                  <a:lnTo>
                    <a:pt x="249" y="696"/>
                  </a:lnTo>
                  <a:lnTo>
                    <a:pt x="249" y="698"/>
                  </a:lnTo>
                  <a:lnTo>
                    <a:pt x="249" y="700"/>
                  </a:lnTo>
                  <a:lnTo>
                    <a:pt x="249" y="702"/>
                  </a:lnTo>
                  <a:lnTo>
                    <a:pt x="249" y="704"/>
                  </a:lnTo>
                  <a:lnTo>
                    <a:pt x="249" y="706"/>
                  </a:lnTo>
                  <a:lnTo>
                    <a:pt x="247" y="706"/>
                  </a:lnTo>
                  <a:lnTo>
                    <a:pt x="247" y="708"/>
                  </a:lnTo>
                  <a:lnTo>
                    <a:pt x="245" y="708"/>
                  </a:lnTo>
                  <a:lnTo>
                    <a:pt x="243" y="710"/>
                  </a:lnTo>
                  <a:lnTo>
                    <a:pt x="241" y="710"/>
                  </a:lnTo>
                  <a:lnTo>
                    <a:pt x="241" y="712"/>
                  </a:lnTo>
                  <a:lnTo>
                    <a:pt x="239" y="712"/>
                  </a:lnTo>
                  <a:lnTo>
                    <a:pt x="239" y="714"/>
                  </a:lnTo>
                  <a:lnTo>
                    <a:pt x="237" y="714"/>
                  </a:lnTo>
                  <a:lnTo>
                    <a:pt x="237" y="715"/>
                  </a:lnTo>
                  <a:lnTo>
                    <a:pt x="239" y="715"/>
                  </a:lnTo>
                  <a:lnTo>
                    <a:pt x="239" y="717"/>
                  </a:lnTo>
                  <a:lnTo>
                    <a:pt x="239" y="719"/>
                  </a:lnTo>
                  <a:lnTo>
                    <a:pt x="239" y="721"/>
                  </a:lnTo>
                  <a:lnTo>
                    <a:pt x="241" y="723"/>
                  </a:lnTo>
                  <a:lnTo>
                    <a:pt x="241" y="725"/>
                  </a:lnTo>
                  <a:lnTo>
                    <a:pt x="243" y="727"/>
                  </a:lnTo>
                  <a:lnTo>
                    <a:pt x="245" y="727"/>
                  </a:lnTo>
                  <a:lnTo>
                    <a:pt x="245" y="729"/>
                  </a:lnTo>
                  <a:lnTo>
                    <a:pt x="247" y="729"/>
                  </a:lnTo>
                  <a:lnTo>
                    <a:pt x="247" y="731"/>
                  </a:lnTo>
                  <a:lnTo>
                    <a:pt x="249" y="731"/>
                  </a:lnTo>
                  <a:lnTo>
                    <a:pt x="249" y="733"/>
                  </a:lnTo>
                  <a:lnTo>
                    <a:pt x="249" y="735"/>
                  </a:lnTo>
                  <a:lnTo>
                    <a:pt x="249" y="737"/>
                  </a:lnTo>
                  <a:lnTo>
                    <a:pt x="251" y="737"/>
                  </a:lnTo>
                  <a:lnTo>
                    <a:pt x="251" y="739"/>
                  </a:lnTo>
                  <a:lnTo>
                    <a:pt x="253" y="741"/>
                  </a:lnTo>
                  <a:lnTo>
                    <a:pt x="255" y="743"/>
                  </a:lnTo>
                  <a:lnTo>
                    <a:pt x="257" y="743"/>
                  </a:lnTo>
                  <a:lnTo>
                    <a:pt x="259" y="743"/>
                  </a:lnTo>
                  <a:lnTo>
                    <a:pt x="261" y="743"/>
                  </a:lnTo>
                  <a:lnTo>
                    <a:pt x="263" y="745"/>
                  </a:lnTo>
                  <a:lnTo>
                    <a:pt x="263" y="747"/>
                  </a:lnTo>
                  <a:lnTo>
                    <a:pt x="264" y="749"/>
                  </a:lnTo>
                  <a:lnTo>
                    <a:pt x="266" y="749"/>
                  </a:lnTo>
                  <a:lnTo>
                    <a:pt x="266" y="751"/>
                  </a:lnTo>
                  <a:lnTo>
                    <a:pt x="266" y="753"/>
                  </a:lnTo>
                  <a:lnTo>
                    <a:pt x="268" y="753"/>
                  </a:lnTo>
                  <a:lnTo>
                    <a:pt x="268" y="755"/>
                  </a:lnTo>
                  <a:lnTo>
                    <a:pt x="270" y="755"/>
                  </a:lnTo>
                  <a:lnTo>
                    <a:pt x="270" y="757"/>
                  </a:lnTo>
                  <a:lnTo>
                    <a:pt x="272" y="757"/>
                  </a:lnTo>
                  <a:lnTo>
                    <a:pt x="274" y="757"/>
                  </a:lnTo>
                  <a:lnTo>
                    <a:pt x="276" y="757"/>
                  </a:lnTo>
                  <a:lnTo>
                    <a:pt x="276" y="755"/>
                  </a:lnTo>
                  <a:lnTo>
                    <a:pt x="276" y="757"/>
                  </a:lnTo>
                  <a:lnTo>
                    <a:pt x="278" y="757"/>
                  </a:lnTo>
                  <a:lnTo>
                    <a:pt x="280" y="757"/>
                  </a:lnTo>
                  <a:lnTo>
                    <a:pt x="280" y="759"/>
                  </a:lnTo>
                  <a:lnTo>
                    <a:pt x="282" y="759"/>
                  </a:lnTo>
                  <a:lnTo>
                    <a:pt x="282" y="761"/>
                  </a:lnTo>
                  <a:lnTo>
                    <a:pt x="282" y="763"/>
                  </a:lnTo>
                  <a:lnTo>
                    <a:pt x="282" y="765"/>
                  </a:lnTo>
                  <a:lnTo>
                    <a:pt x="282" y="767"/>
                  </a:lnTo>
                  <a:lnTo>
                    <a:pt x="282" y="769"/>
                  </a:lnTo>
                  <a:lnTo>
                    <a:pt x="282" y="771"/>
                  </a:lnTo>
                  <a:lnTo>
                    <a:pt x="282" y="773"/>
                  </a:lnTo>
                  <a:lnTo>
                    <a:pt x="280" y="773"/>
                  </a:lnTo>
                  <a:lnTo>
                    <a:pt x="280" y="775"/>
                  </a:lnTo>
                  <a:lnTo>
                    <a:pt x="278" y="775"/>
                  </a:lnTo>
                  <a:lnTo>
                    <a:pt x="280" y="775"/>
                  </a:lnTo>
                  <a:lnTo>
                    <a:pt x="282" y="777"/>
                  </a:lnTo>
                  <a:lnTo>
                    <a:pt x="286" y="777"/>
                  </a:lnTo>
                  <a:lnTo>
                    <a:pt x="286" y="779"/>
                  </a:lnTo>
                  <a:lnTo>
                    <a:pt x="288" y="779"/>
                  </a:lnTo>
                  <a:lnTo>
                    <a:pt x="290" y="779"/>
                  </a:lnTo>
                  <a:lnTo>
                    <a:pt x="290" y="781"/>
                  </a:lnTo>
                  <a:lnTo>
                    <a:pt x="292" y="781"/>
                  </a:lnTo>
                  <a:lnTo>
                    <a:pt x="292" y="782"/>
                  </a:lnTo>
                  <a:lnTo>
                    <a:pt x="292" y="784"/>
                  </a:lnTo>
                  <a:lnTo>
                    <a:pt x="292" y="786"/>
                  </a:lnTo>
                  <a:lnTo>
                    <a:pt x="292" y="788"/>
                  </a:lnTo>
                  <a:lnTo>
                    <a:pt x="298" y="784"/>
                  </a:lnTo>
                  <a:lnTo>
                    <a:pt x="300" y="782"/>
                  </a:lnTo>
                  <a:lnTo>
                    <a:pt x="304" y="781"/>
                  </a:lnTo>
                  <a:lnTo>
                    <a:pt x="306" y="786"/>
                  </a:lnTo>
                  <a:lnTo>
                    <a:pt x="306" y="788"/>
                  </a:lnTo>
                  <a:lnTo>
                    <a:pt x="308" y="790"/>
                  </a:lnTo>
                  <a:lnTo>
                    <a:pt x="310" y="794"/>
                  </a:lnTo>
                  <a:lnTo>
                    <a:pt x="310" y="796"/>
                  </a:lnTo>
                  <a:lnTo>
                    <a:pt x="314" y="794"/>
                  </a:lnTo>
                  <a:lnTo>
                    <a:pt x="316" y="794"/>
                  </a:lnTo>
                  <a:lnTo>
                    <a:pt x="318" y="792"/>
                  </a:lnTo>
                  <a:lnTo>
                    <a:pt x="320" y="792"/>
                  </a:lnTo>
                  <a:lnTo>
                    <a:pt x="322" y="792"/>
                  </a:lnTo>
                  <a:lnTo>
                    <a:pt x="324" y="790"/>
                  </a:lnTo>
                  <a:lnTo>
                    <a:pt x="326" y="790"/>
                  </a:lnTo>
                  <a:lnTo>
                    <a:pt x="328" y="788"/>
                  </a:lnTo>
                  <a:lnTo>
                    <a:pt x="330" y="788"/>
                  </a:lnTo>
                  <a:lnTo>
                    <a:pt x="332" y="786"/>
                  </a:lnTo>
                  <a:lnTo>
                    <a:pt x="333" y="786"/>
                  </a:lnTo>
                  <a:lnTo>
                    <a:pt x="335" y="786"/>
                  </a:lnTo>
                  <a:lnTo>
                    <a:pt x="335" y="784"/>
                  </a:lnTo>
                  <a:lnTo>
                    <a:pt x="337" y="784"/>
                  </a:lnTo>
                  <a:lnTo>
                    <a:pt x="339" y="784"/>
                  </a:lnTo>
                  <a:lnTo>
                    <a:pt x="341" y="784"/>
                  </a:lnTo>
                  <a:lnTo>
                    <a:pt x="343" y="782"/>
                  </a:lnTo>
                  <a:lnTo>
                    <a:pt x="343" y="784"/>
                  </a:lnTo>
                  <a:lnTo>
                    <a:pt x="341" y="786"/>
                  </a:lnTo>
                  <a:lnTo>
                    <a:pt x="341" y="790"/>
                  </a:lnTo>
                  <a:lnTo>
                    <a:pt x="341" y="792"/>
                  </a:lnTo>
                  <a:lnTo>
                    <a:pt x="343" y="792"/>
                  </a:lnTo>
                  <a:lnTo>
                    <a:pt x="345" y="794"/>
                  </a:lnTo>
                  <a:lnTo>
                    <a:pt x="347" y="794"/>
                  </a:lnTo>
                  <a:lnTo>
                    <a:pt x="349" y="796"/>
                  </a:lnTo>
                  <a:lnTo>
                    <a:pt x="349" y="798"/>
                  </a:lnTo>
                  <a:lnTo>
                    <a:pt x="351" y="800"/>
                  </a:lnTo>
                  <a:lnTo>
                    <a:pt x="351" y="802"/>
                  </a:lnTo>
                  <a:lnTo>
                    <a:pt x="353" y="804"/>
                  </a:lnTo>
                  <a:lnTo>
                    <a:pt x="353" y="806"/>
                  </a:lnTo>
                  <a:lnTo>
                    <a:pt x="353" y="808"/>
                  </a:lnTo>
                  <a:lnTo>
                    <a:pt x="355" y="810"/>
                  </a:lnTo>
                  <a:lnTo>
                    <a:pt x="357" y="810"/>
                  </a:lnTo>
                  <a:lnTo>
                    <a:pt x="359" y="812"/>
                  </a:lnTo>
                  <a:lnTo>
                    <a:pt x="357" y="814"/>
                  </a:lnTo>
                  <a:lnTo>
                    <a:pt x="357" y="816"/>
                  </a:lnTo>
                  <a:lnTo>
                    <a:pt x="357" y="818"/>
                  </a:lnTo>
                  <a:lnTo>
                    <a:pt x="359" y="818"/>
                  </a:lnTo>
                  <a:lnTo>
                    <a:pt x="359" y="820"/>
                  </a:lnTo>
                  <a:lnTo>
                    <a:pt x="359" y="822"/>
                  </a:lnTo>
                  <a:lnTo>
                    <a:pt x="359" y="824"/>
                  </a:lnTo>
                  <a:lnTo>
                    <a:pt x="361" y="824"/>
                  </a:lnTo>
                  <a:lnTo>
                    <a:pt x="363" y="824"/>
                  </a:lnTo>
                  <a:lnTo>
                    <a:pt x="363" y="826"/>
                  </a:lnTo>
                  <a:lnTo>
                    <a:pt x="365" y="826"/>
                  </a:lnTo>
                  <a:lnTo>
                    <a:pt x="365" y="828"/>
                  </a:lnTo>
                  <a:lnTo>
                    <a:pt x="367" y="828"/>
                  </a:lnTo>
                  <a:lnTo>
                    <a:pt x="367" y="830"/>
                  </a:lnTo>
                  <a:lnTo>
                    <a:pt x="369" y="830"/>
                  </a:lnTo>
                  <a:lnTo>
                    <a:pt x="369" y="832"/>
                  </a:lnTo>
                  <a:lnTo>
                    <a:pt x="371" y="832"/>
                  </a:lnTo>
                  <a:lnTo>
                    <a:pt x="373" y="832"/>
                  </a:lnTo>
                  <a:lnTo>
                    <a:pt x="373" y="834"/>
                  </a:lnTo>
                  <a:lnTo>
                    <a:pt x="375" y="834"/>
                  </a:lnTo>
                  <a:lnTo>
                    <a:pt x="373" y="834"/>
                  </a:lnTo>
                  <a:lnTo>
                    <a:pt x="373" y="836"/>
                  </a:lnTo>
                  <a:lnTo>
                    <a:pt x="375" y="836"/>
                  </a:lnTo>
                  <a:lnTo>
                    <a:pt x="375" y="838"/>
                  </a:lnTo>
                  <a:lnTo>
                    <a:pt x="375" y="840"/>
                  </a:lnTo>
                  <a:lnTo>
                    <a:pt x="373" y="840"/>
                  </a:lnTo>
                  <a:lnTo>
                    <a:pt x="373" y="842"/>
                  </a:lnTo>
                  <a:lnTo>
                    <a:pt x="375" y="842"/>
                  </a:lnTo>
                  <a:lnTo>
                    <a:pt x="375" y="844"/>
                  </a:lnTo>
                  <a:lnTo>
                    <a:pt x="373" y="844"/>
                  </a:lnTo>
                  <a:lnTo>
                    <a:pt x="373" y="846"/>
                  </a:lnTo>
                  <a:lnTo>
                    <a:pt x="373" y="848"/>
                  </a:lnTo>
                  <a:lnTo>
                    <a:pt x="373" y="849"/>
                  </a:lnTo>
                  <a:lnTo>
                    <a:pt x="373" y="851"/>
                  </a:lnTo>
                  <a:lnTo>
                    <a:pt x="371" y="851"/>
                  </a:lnTo>
                  <a:lnTo>
                    <a:pt x="371" y="853"/>
                  </a:lnTo>
                  <a:lnTo>
                    <a:pt x="371" y="855"/>
                  </a:lnTo>
                  <a:lnTo>
                    <a:pt x="371" y="857"/>
                  </a:lnTo>
                  <a:lnTo>
                    <a:pt x="371" y="859"/>
                  </a:lnTo>
                  <a:lnTo>
                    <a:pt x="371" y="861"/>
                  </a:lnTo>
                  <a:lnTo>
                    <a:pt x="371" y="863"/>
                  </a:lnTo>
                  <a:lnTo>
                    <a:pt x="371" y="865"/>
                  </a:lnTo>
                  <a:lnTo>
                    <a:pt x="373" y="867"/>
                  </a:lnTo>
                  <a:lnTo>
                    <a:pt x="373" y="869"/>
                  </a:lnTo>
                  <a:lnTo>
                    <a:pt x="373" y="871"/>
                  </a:lnTo>
                  <a:lnTo>
                    <a:pt x="373" y="873"/>
                  </a:lnTo>
                  <a:lnTo>
                    <a:pt x="373" y="875"/>
                  </a:lnTo>
                  <a:lnTo>
                    <a:pt x="373" y="877"/>
                  </a:lnTo>
                  <a:lnTo>
                    <a:pt x="373" y="879"/>
                  </a:lnTo>
                  <a:lnTo>
                    <a:pt x="373" y="881"/>
                  </a:lnTo>
                  <a:lnTo>
                    <a:pt x="373" y="883"/>
                  </a:lnTo>
                  <a:lnTo>
                    <a:pt x="373" y="885"/>
                  </a:lnTo>
                  <a:lnTo>
                    <a:pt x="373" y="887"/>
                  </a:lnTo>
                  <a:lnTo>
                    <a:pt x="371" y="887"/>
                  </a:lnTo>
                  <a:lnTo>
                    <a:pt x="371" y="889"/>
                  </a:lnTo>
                  <a:lnTo>
                    <a:pt x="371" y="891"/>
                  </a:lnTo>
                  <a:lnTo>
                    <a:pt x="371" y="893"/>
                  </a:lnTo>
                  <a:lnTo>
                    <a:pt x="371" y="895"/>
                  </a:lnTo>
                  <a:lnTo>
                    <a:pt x="371" y="897"/>
                  </a:lnTo>
                  <a:lnTo>
                    <a:pt x="369" y="897"/>
                  </a:lnTo>
                  <a:lnTo>
                    <a:pt x="369" y="899"/>
                  </a:lnTo>
                  <a:lnTo>
                    <a:pt x="369" y="901"/>
                  </a:lnTo>
                  <a:lnTo>
                    <a:pt x="367" y="903"/>
                  </a:lnTo>
                  <a:lnTo>
                    <a:pt x="367" y="905"/>
                  </a:lnTo>
                  <a:lnTo>
                    <a:pt x="365" y="907"/>
                  </a:lnTo>
                  <a:lnTo>
                    <a:pt x="365" y="909"/>
                  </a:lnTo>
                  <a:lnTo>
                    <a:pt x="365" y="911"/>
                  </a:lnTo>
                  <a:lnTo>
                    <a:pt x="363" y="913"/>
                  </a:lnTo>
                  <a:lnTo>
                    <a:pt x="363" y="915"/>
                  </a:lnTo>
                  <a:lnTo>
                    <a:pt x="363" y="917"/>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4" name="Freeform 49">
              <a:extLst>
                <a:ext uri="{FF2B5EF4-FFF2-40B4-BE49-F238E27FC236}">
                  <a16:creationId xmlns:a16="http://schemas.microsoft.com/office/drawing/2014/main" xmlns="" id="{00000000-0008-0000-0900-00001C000000}"/>
                </a:ext>
              </a:extLst>
            </xdr:cNvPr>
            <xdr:cNvSpPr>
              <a:spLocks/>
            </xdr:cNvSpPr>
          </xdr:nvSpPr>
          <xdr:spPr bwMode="auto">
            <a:xfrm>
              <a:off x="3752850" y="4733925"/>
              <a:ext cx="412750" cy="1322388"/>
            </a:xfrm>
            <a:custGeom>
              <a:avLst/>
              <a:gdLst>
                <a:gd name="T0" fmla="*/ 258 w 260"/>
                <a:gd name="T1" fmla="*/ 19 h 833"/>
                <a:gd name="T2" fmla="*/ 258 w 260"/>
                <a:gd name="T3" fmla="*/ 51 h 833"/>
                <a:gd name="T4" fmla="*/ 244 w 260"/>
                <a:gd name="T5" fmla="*/ 74 h 833"/>
                <a:gd name="T6" fmla="*/ 219 w 260"/>
                <a:gd name="T7" fmla="*/ 100 h 833"/>
                <a:gd name="T8" fmla="*/ 215 w 260"/>
                <a:gd name="T9" fmla="*/ 130 h 833"/>
                <a:gd name="T10" fmla="*/ 183 w 260"/>
                <a:gd name="T11" fmla="*/ 116 h 833"/>
                <a:gd name="T12" fmla="*/ 159 w 260"/>
                <a:gd name="T13" fmla="*/ 110 h 833"/>
                <a:gd name="T14" fmla="*/ 140 w 260"/>
                <a:gd name="T15" fmla="*/ 126 h 833"/>
                <a:gd name="T16" fmla="*/ 144 w 260"/>
                <a:gd name="T17" fmla="*/ 159 h 833"/>
                <a:gd name="T18" fmla="*/ 150 w 260"/>
                <a:gd name="T19" fmla="*/ 195 h 833"/>
                <a:gd name="T20" fmla="*/ 148 w 260"/>
                <a:gd name="T21" fmla="*/ 232 h 833"/>
                <a:gd name="T22" fmla="*/ 167 w 260"/>
                <a:gd name="T23" fmla="*/ 242 h 833"/>
                <a:gd name="T24" fmla="*/ 148 w 260"/>
                <a:gd name="T25" fmla="*/ 258 h 833"/>
                <a:gd name="T26" fmla="*/ 140 w 260"/>
                <a:gd name="T27" fmla="*/ 279 h 833"/>
                <a:gd name="T28" fmla="*/ 126 w 260"/>
                <a:gd name="T29" fmla="*/ 287 h 833"/>
                <a:gd name="T30" fmla="*/ 106 w 260"/>
                <a:gd name="T31" fmla="*/ 295 h 833"/>
                <a:gd name="T32" fmla="*/ 90 w 260"/>
                <a:gd name="T33" fmla="*/ 315 h 833"/>
                <a:gd name="T34" fmla="*/ 77 w 260"/>
                <a:gd name="T35" fmla="*/ 331 h 833"/>
                <a:gd name="T36" fmla="*/ 65 w 260"/>
                <a:gd name="T37" fmla="*/ 342 h 833"/>
                <a:gd name="T38" fmla="*/ 94 w 260"/>
                <a:gd name="T39" fmla="*/ 340 h 833"/>
                <a:gd name="T40" fmla="*/ 118 w 260"/>
                <a:gd name="T41" fmla="*/ 346 h 833"/>
                <a:gd name="T42" fmla="*/ 138 w 260"/>
                <a:gd name="T43" fmla="*/ 360 h 833"/>
                <a:gd name="T44" fmla="*/ 156 w 260"/>
                <a:gd name="T45" fmla="*/ 378 h 833"/>
                <a:gd name="T46" fmla="*/ 179 w 260"/>
                <a:gd name="T47" fmla="*/ 380 h 833"/>
                <a:gd name="T48" fmla="*/ 199 w 260"/>
                <a:gd name="T49" fmla="*/ 380 h 833"/>
                <a:gd name="T50" fmla="*/ 215 w 260"/>
                <a:gd name="T51" fmla="*/ 392 h 833"/>
                <a:gd name="T52" fmla="*/ 219 w 260"/>
                <a:gd name="T53" fmla="*/ 407 h 833"/>
                <a:gd name="T54" fmla="*/ 211 w 260"/>
                <a:gd name="T55" fmla="*/ 417 h 833"/>
                <a:gd name="T56" fmla="*/ 213 w 260"/>
                <a:gd name="T57" fmla="*/ 443 h 833"/>
                <a:gd name="T58" fmla="*/ 213 w 260"/>
                <a:gd name="T59" fmla="*/ 463 h 833"/>
                <a:gd name="T60" fmla="*/ 215 w 260"/>
                <a:gd name="T61" fmla="*/ 484 h 833"/>
                <a:gd name="T62" fmla="*/ 228 w 260"/>
                <a:gd name="T63" fmla="*/ 496 h 833"/>
                <a:gd name="T64" fmla="*/ 232 w 260"/>
                <a:gd name="T65" fmla="*/ 512 h 833"/>
                <a:gd name="T66" fmla="*/ 234 w 260"/>
                <a:gd name="T67" fmla="*/ 528 h 833"/>
                <a:gd name="T68" fmla="*/ 242 w 260"/>
                <a:gd name="T69" fmla="*/ 543 h 833"/>
                <a:gd name="T70" fmla="*/ 232 w 260"/>
                <a:gd name="T71" fmla="*/ 545 h 833"/>
                <a:gd name="T72" fmla="*/ 217 w 260"/>
                <a:gd name="T73" fmla="*/ 549 h 833"/>
                <a:gd name="T74" fmla="*/ 203 w 260"/>
                <a:gd name="T75" fmla="*/ 559 h 833"/>
                <a:gd name="T76" fmla="*/ 191 w 260"/>
                <a:gd name="T77" fmla="*/ 569 h 833"/>
                <a:gd name="T78" fmla="*/ 181 w 260"/>
                <a:gd name="T79" fmla="*/ 581 h 833"/>
                <a:gd name="T80" fmla="*/ 183 w 260"/>
                <a:gd name="T81" fmla="*/ 597 h 833"/>
                <a:gd name="T82" fmla="*/ 163 w 260"/>
                <a:gd name="T83" fmla="*/ 612 h 833"/>
                <a:gd name="T84" fmla="*/ 148 w 260"/>
                <a:gd name="T85" fmla="*/ 628 h 833"/>
                <a:gd name="T86" fmla="*/ 165 w 260"/>
                <a:gd name="T87" fmla="*/ 644 h 833"/>
                <a:gd name="T88" fmla="*/ 156 w 260"/>
                <a:gd name="T89" fmla="*/ 666 h 833"/>
                <a:gd name="T90" fmla="*/ 142 w 260"/>
                <a:gd name="T91" fmla="*/ 679 h 833"/>
                <a:gd name="T92" fmla="*/ 146 w 260"/>
                <a:gd name="T93" fmla="*/ 701 h 833"/>
                <a:gd name="T94" fmla="*/ 165 w 260"/>
                <a:gd name="T95" fmla="*/ 713 h 833"/>
                <a:gd name="T96" fmla="*/ 165 w 260"/>
                <a:gd name="T97" fmla="*/ 735 h 833"/>
                <a:gd name="T98" fmla="*/ 163 w 260"/>
                <a:gd name="T99" fmla="*/ 756 h 833"/>
                <a:gd name="T100" fmla="*/ 146 w 260"/>
                <a:gd name="T101" fmla="*/ 756 h 833"/>
                <a:gd name="T102" fmla="*/ 132 w 260"/>
                <a:gd name="T103" fmla="*/ 760 h 833"/>
                <a:gd name="T104" fmla="*/ 116 w 260"/>
                <a:gd name="T105" fmla="*/ 780 h 833"/>
                <a:gd name="T106" fmla="*/ 112 w 260"/>
                <a:gd name="T107" fmla="*/ 796 h 833"/>
                <a:gd name="T108" fmla="*/ 106 w 260"/>
                <a:gd name="T109" fmla="*/ 817 h 833"/>
                <a:gd name="T110" fmla="*/ 87 w 260"/>
                <a:gd name="T111" fmla="*/ 817 h 833"/>
                <a:gd name="T112" fmla="*/ 79 w 260"/>
                <a:gd name="T113" fmla="*/ 831 h 833"/>
                <a:gd name="T114" fmla="*/ 51 w 260"/>
                <a:gd name="T115" fmla="*/ 823 h 833"/>
                <a:gd name="T116" fmla="*/ 25 w 260"/>
                <a:gd name="T117" fmla="*/ 815 h 833"/>
                <a:gd name="T118" fmla="*/ 4 w 260"/>
                <a:gd name="T119" fmla="*/ 825 h 8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60" h="833">
                  <a:moveTo>
                    <a:pt x="256" y="0"/>
                  </a:moveTo>
                  <a:lnTo>
                    <a:pt x="254" y="0"/>
                  </a:lnTo>
                  <a:lnTo>
                    <a:pt x="254" y="1"/>
                  </a:lnTo>
                  <a:lnTo>
                    <a:pt x="254" y="3"/>
                  </a:lnTo>
                  <a:lnTo>
                    <a:pt x="252" y="3"/>
                  </a:lnTo>
                  <a:lnTo>
                    <a:pt x="252" y="5"/>
                  </a:lnTo>
                  <a:lnTo>
                    <a:pt x="250" y="7"/>
                  </a:lnTo>
                  <a:lnTo>
                    <a:pt x="250" y="9"/>
                  </a:lnTo>
                  <a:lnTo>
                    <a:pt x="252" y="9"/>
                  </a:lnTo>
                  <a:lnTo>
                    <a:pt x="252" y="11"/>
                  </a:lnTo>
                  <a:lnTo>
                    <a:pt x="254" y="11"/>
                  </a:lnTo>
                  <a:lnTo>
                    <a:pt x="256" y="11"/>
                  </a:lnTo>
                  <a:lnTo>
                    <a:pt x="256" y="13"/>
                  </a:lnTo>
                  <a:lnTo>
                    <a:pt x="258" y="13"/>
                  </a:lnTo>
                  <a:lnTo>
                    <a:pt x="258" y="15"/>
                  </a:lnTo>
                  <a:lnTo>
                    <a:pt x="258" y="17"/>
                  </a:lnTo>
                  <a:lnTo>
                    <a:pt x="258" y="19"/>
                  </a:lnTo>
                  <a:lnTo>
                    <a:pt x="256" y="21"/>
                  </a:lnTo>
                  <a:lnTo>
                    <a:pt x="256" y="23"/>
                  </a:lnTo>
                  <a:lnTo>
                    <a:pt x="254" y="25"/>
                  </a:lnTo>
                  <a:lnTo>
                    <a:pt x="254" y="27"/>
                  </a:lnTo>
                  <a:lnTo>
                    <a:pt x="252" y="27"/>
                  </a:lnTo>
                  <a:lnTo>
                    <a:pt x="252" y="29"/>
                  </a:lnTo>
                  <a:lnTo>
                    <a:pt x="250" y="31"/>
                  </a:lnTo>
                  <a:lnTo>
                    <a:pt x="250" y="33"/>
                  </a:lnTo>
                  <a:lnTo>
                    <a:pt x="248" y="35"/>
                  </a:lnTo>
                  <a:lnTo>
                    <a:pt x="248" y="37"/>
                  </a:lnTo>
                  <a:lnTo>
                    <a:pt x="248" y="39"/>
                  </a:lnTo>
                  <a:lnTo>
                    <a:pt x="248" y="41"/>
                  </a:lnTo>
                  <a:lnTo>
                    <a:pt x="250" y="43"/>
                  </a:lnTo>
                  <a:lnTo>
                    <a:pt x="250" y="45"/>
                  </a:lnTo>
                  <a:lnTo>
                    <a:pt x="254" y="47"/>
                  </a:lnTo>
                  <a:lnTo>
                    <a:pt x="256" y="49"/>
                  </a:lnTo>
                  <a:lnTo>
                    <a:pt x="258" y="51"/>
                  </a:lnTo>
                  <a:lnTo>
                    <a:pt x="258" y="53"/>
                  </a:lnTo>
                  <a:lnTo>
                    <a:pt x="260" y="55"/>
                  </a:lnTo>
                  <a:lnTo>
                    <a:pt x="258" y="55"/>
                  </a:lnTo>
                  <a:lnTo>
                    <a:pt x="258" y="57"/>
                  </a:lnTo>
                  <a:lnTo>
                    <a:pt x="256" y="57"/>
                  </a:lnTo>
                  <a:lnTo>
                    <a:pt x="256" y="59"/>
                  </a:lnTo>
                  <a:lnTo>
                    <a:pt x="254" y="59"/>
                  </a:lnTo>
                  <a:lnTo>
                    <a:pt x="252" y="61"/>
                  </a:lnTo>
                  <a:lnTo>
                    <a:pt x="250" y="61"/>
                  </a:lnTo>
                  <a:lnTo>
                    <a:pt x="250" y="63"/>
                  </a:lnTo>
                  <a:lnTo>
                    <a:pt x="248" y="63"/>
                  </a:lnTo>
                  <a:lnTo>
                    <a:pt x="246" y="63"/>
                  </a:lnTo>
                  <a:lnTo>
                    <a:pt x="246" y="65"/>
                  </a:lnTo>
                  <a:lnTo>
                    <a:pt x="244" y="65"/>
                  </a:lnTo>
                  <a:lnTo>
                    <a:pt x="244" y="70"/>
                  </a:lnTo>
                  <a:lnTo>
                    <a:pt x="244" y="72"/>
                  </a:lnTo>
                  <a:lnTo>
                    <a:pt x="244" y="74"/>
                  </a:lnTo>
                  <a:lnTo>
                    <a:pt x="246" y="76"/>
                  </a:lnTo>
                  <a:lnTo>
                    <a:pt x="246" y="78"/>
                  </a:lnTo>
                  <a:lnTo>
                    <a:pt x="246" y="80"/>
                  </a:lnTo>
                  <a:lnTo>
                    <a:pt x="242" y="82"/>
                  </a:lnTo>
                  <a:lnTo>
                    <a:pt x="240" y="84"/>
                  </a:lnTo>
                  <a:lnTo>
                    <a:pt x="238" y="86"/>
                  </a:lnTo>
                  <a:lnTo>
                    <a:pt x="236" y="86"/>
                  </a:lnTo>
                  <a:lnTo>
                    <a:pt x="236" y="88"/>
                  </a:lnTo>
                  <a:lnTo>
                    <a:pt x="232" y="90"/>
                  </a:lnTo>
                  <a:lnTo>
                    <a:pt x="232" y="92"/>
                  </a:lnTo>
                  <a:lnTo>
                    <a:pt x="230" y="92"/>
                  </a:lnTo>
                  <a:lnTo>
                    <a:pt x="228" y="94"/>
                  </a:lnTo>
                  <a:lnTo>
                    <a:pt x="226" y="96"/>
                  </a:lnTo>
                  <a:lnTo>
                    <a:pt x="223" y="98"/>
                  </a:lnTo>
                  <a:lnTo>
                    <a:pt x="221" y="98"/>
                  </a:lnTo>
                  <a:lnTo>
                    <a:pt x="219" y="98"/>
                  </a:lnTo>
                  <a:lnTo>
                    <a:pt x="219" y="100"/>
                  </a:lnTo>
                  <a:lnTo>
                    <a:pt x="217" y="102"/>
                  </a:lnTo>
                  <a:lnTo>
                    <a:pt x="217" y="104"/>
                  </a:lnTo>
                  <a:lnTo>
                    <a:pt x="217" y="106"/>
                  </a:lnTo>
                  <a:lnTo>
                    <a:pt x="217" y="108"/>
                  </a:lnTo>
                  <a:lnTo>
                    <a:pt x="219" y="112"/>
                  </a:lnTo>
                  <a:lnTo>
                    <a:pt x="219" y="114"/>
                  </a:lnTo>
                  <a:lnTo>
                    <a:pt x="219" y="116"/>
                  </a:lnTo>
                  <a:lnTo>
                    <a:pt x="221" y="116"/>
                  </a:lnTo>
                  <a:lnTo>
                    <a:pt x="221" y="118"/>
                  </a:lnTo>
                  <a:lnTo>
                    <a:pt x="221" y="120"/>
                  </a:lnTo>
                  <a:lnTo>
                    <a:pt x="221" y="122"/>
                  </a:lnTo>
                  <a:lnTo>
                    <a:pt x="221" y="124"/>
                  </a:lnTo>
                  <a:lnTo>
                    <a:pt x="221" y="128"/>
                  </a:lnTo>
                  <a:lnTo>
                    <a:pt x="223" y="130"/>
                  </a:lnTo>
                  <a:lnTo>
                    <a:pt x="223" y="132"/>
                  </a:lnTo>
                  <a:lnTo>
                    <a:pt x="219" y="132"/>
                  </a:lnTo>
                  <a:lnTo>
                    <a:pt x="215" y="130"/>
                  </a:lnTo>
                  <a:lnTo>
                    <a:pt x="213" y="128"/>
                  </a:lnTo>
                  <a:lnTo>
                    <a:pt x="211" y="128"/>
                  </a:lnTo>
                  <a:lnTo>
                    <a:pt x="207" y="128"/>
                  </a:lnTo>
                  <a:lnTo>
                    <a:pt x="207" y="126"/>
                  </a:lnTo>
                  <a:lnTo>
                    <a:pt x="205" y="126"/>
                  </a:lnTo>
                  <a:lnTo>
                    <a:pt x="203" y="126"/>
                  </a:lnTo>
                  <a:lnTo>
                    <a:pt x="201" y="124"/>
                  </a:lnTo>
                  <a:lnTo>
                    <a:pt x="197" y="124"/>
                  </a:lnTo>
                  <a:lnTo>
                    <a:pt x="195" y="122"/>
                  </a:lnTo>
                  <a:lnTo>
                    <a:pt x="193" y="122"/>
                  </a:lnTo>
                  <a:lnTo>
                    <a:pt x="191" y="122"/>
                  </a:lnTo>
                  <a:lnTo>
                    <a:pt x="191" y="120"/>
                  </a:lnTo>
                  <a:lnTo>
                    <a:pt x="189" y="118"/>
                  </a:lnTo>
                  <a:lnTo>
                    <a:pt x="189" y="116"/>
                  </a:lnTo>
                  <a:lnTo>
                    <a:pt x="187" y="116"/>
                  </a:lnTo>
                  <a:lnTo>
                    <a:pt x="185" y="116"/>
                  </a:lnTo>
                  <a:lnTo>
                    <a:pt x="183" y="116"/>
                  </a:lnTo>
                  <a:lnTo>
                    <a:pt x="181" y="116"/>
                  </a:lnTo>
                  <a:lnTo>
                    <a:pt x="179" y="116"/>
                  </a:lnTo>
                  <a:lnTo>
                    <a:pt x="179" y="114"/>
                  </a:lnTo>
                  <a:lnTo>
                    <a:pt x="179" y="112"/>
                  </a:lnTo>
                  <a:lnTo>
                    <a:pt x="179" y="110"/>
                  </a:lnTo>
                  <a:lnTo>
                    <a:pt x="177" y="110"/>
                  </a:lnTo>
                  <a:lnTo>
                    <a:pt x="175" y="110"/>
                  </a:lnTo>
                  <a:lnTo>
                    <a:pt x="175" y="112"/>
                  </a:lnTo>
                  <a:lnTo>
                    <a:pt x="173" y="112"/>
                  </a:lnTo>
                  <a:lnTo>
                    <a:pt x="171" y="112"/>
                  </a:lnTo>
                  <a:lnTo>
                    <a:pt x="171" y="110"/>
                  </a:lnTo>
                  <a:lnTo>
                    <a:pt x="169" y="110"/>
                  </a:lnTo>
                  <a:lnTo>
                    <a:pt x="167" y="110"/>
                  </a:lnTo>
                  <a:lnTo>
                    <a:pt x="165" y="110"/>
                  </a:lnTo>
                  <a:lnTo>
                    <a:pt x="163" y="110"/>
                  </a:lnTo>
                  <a:lnTo>
                    <a:pt x="161" y="110"/>
                  </a:lnTo>
                  <a:lnTo>
                    <a:pt x="159" y="110"/>
                  </a:lnTo>
                  <a:lnTo>
                    <a:pt x="159" y="112"/>
                  </a:lnTo>
                  <a:lnTo>
                    <a:pt x="157" y="112"/>
                  </a:lnTo>
                  <a:lnTo>
                    <a:pt x="152" y="110"/>
                  </a:lnTo>
                  <a:lnTo>
                    <a:pt x="148" y="110"/>
                  </a:lnTo>
                  <a:lnTo>
                    <a:pt x="146" y="110"/>
                  </a:lnTo>
                  <a:lnTo>
                    <a:pt x="144" y="110"/>
                  </a:lnTo>
                  <a:lnTo>
                    <a:pt x="142" y="108"/>
                  </a:lnTo>
                  <a:lnTo>
                    <a:pt x="140" y="108"/>
                  </a:lnTo>
                  <a:lnTo>
                    <a:pt x="140" y="110"/>
                  </a:lnTo>
                  <a:lnTo>
                    <a:pt x="140" y="112"/>
                  </a:lnTo>
                  <a:lnTo>
                    <a:pt x="140" y="114"/>
                  </a:lnTo>
                  <a:lnTo>
                    <a:pt x="142" y="116"/>
                  </a:lnTo>
                  <a:lnTo>
                    <a:pt x="142" y="118"/>
                  </a:lnTo>
                  <a:lnTo>
                    <a:pt x="140" y="120"/>
                  </a:lnTo>
                  <a:lnTo>
                    <a:pt x="140" y="122"/>
                  </a:lnTo>
                  <a:lnTo>
                    <a:pt x="140" y="124"/>
                  </a:lnTo>
                  <a:lnTo>
                    <a:pt x="140" y="126"/>
                  </a:lnTo>
                  <a:lnTo>
                    <a:pt x="140" y="128"/>
                  </a:lnTo>
                  <a:lnTo>
                    <a:pt x="140" y="130"/>
                  </a:lnTo>
                  <a:lnTo>
                    <a:pt x="140" y="132"/>
                  </a:lnTo>
                  <a:lnTo>
                    <a:pt x="140" y="134"/>
                  </a:lnTo>
                  <a:lnTo>
                    <a:pt x="140" y="135"/>
                  </a:lnTo>
                  <a:lnTo>
                    <a:pt x="140" y="137"/>
                  </a:lnTo>
                  <a:lnTo>
                    <a:pt x="142" y="141"/>
                  </a:lnTo>
                  <a:lnTo>
                    <a:pt x="142" y="143"/>
                  </a:lnTo>
                  <a:lnTo>
                    <a:pt x="142" y="145"/>
                  </a:lnTo>
                  <a:lnTo>
                    <a:pt x="142" y="147"/>
                  </a:lnTo>
                  <a:lnTo>
                    <a:pt x="142" y="149"/>
                  </a:lnTo>
                  <a:lnTo>
                    <a:pt x="142" y="151"/>
                  </a:lnTo>
                  <a:lnTo>
                    <a:pt x="142" y="153"/>
                  </a:lnTo>
                  <a:lnTo>
                    <a:pt x="144" y="153"/>
                  </a:lnTo>
                  <a:lnTo>
                    <a:pt x="144" y="155"/>
                  </a:lnTo>
                  <a:lnTo>
                    <a:pt x="144" y="157"/>
                  </a:lnTo>
                  <a:lnTo>
                    <a:pt x="144" y="159"/>
                  </a:lnTo>
                  <a:lnTo>
                    <a:pt x="146" y="165"/>
                  </a:lnTo>
                  <a:lnTo>
                    <a:pt x="146" y="167"/>
                  </a:lnTo>
                  <a:lnTo>
                    <a:pt x="148" y="167"/>
                  </a:lnTo>
                  <a:lnTo>
                    <a:pt x="148" y="169"/>
                  </a:lnTo>
                  <a:lnTo>
                    <a:pt x="148" y="171"/>
                  </a:lnTo>
                  <a:lnTo>
                    <a:pt x="148" y="173"/>
                  </a:lnTo>
                  <a:lnTo>
                    <a:pt x="150" y="175"/>
                  </a:lnTo>
                  <a:lnTo>
                    <a:pt x="150" y="177"/>
                  </a:lnTo>
                  <a:lnTo>
                    <a:pt x="150" y="179"/>
                  </a:lnTo>
                  <a:lnTo>
                    <a:pt x="150" y="181"/>
                  </a:lnTo>
                  <a:lnTo>
                    <a:pt x="150" y="183"/>
                  </a:lnTo>
                  <a:lnTo>
                    <a:pt x="150" y="185"/>
                  </a:lnTo>
                  <a:lnTo>
                    <a:pt x="150" y="187"/>
                  </a:lnTo>
                  <a:lnTo>
                    <a:pt x="150" y="189"/>
                  </a:lnTo>
                  <a:lnTo>
                    <a:pt x="150" y="191"/>
                  </a:lnTo>
                  <a:lnTo>
                    <a:pt x="150" y="193"/>
                  </a:lnTo>
                  <a:lnTo>
                    <a:pt x="150" y="195"/>
                  </a:lnTo>
                  <a:lnTo>
                    <a:pt x="150" y="197"/>
                  </a:lnTo>
                  <a:lnTo>
                    <a:pt x="150" y="199"/>
                  </a:lnTo>
                  <a:lnTo>
                    <a:pt x="150" y="201"/>
                  </a:lnTo>
                  <a:lnTo>
                    <a:pt x="148" y="202"/>
                  </a:lnTo>
                  <a:lnTo>
                    <a:pt x="148" y="206"/>
                  </a:lnTo>
                  <a:lnTo>
                    <a:pt x="148" y="208"/>
                  </a:lnTo>
                  <a:lnTo>
                    <a:pt x="148" y="210"/>
                  </a:lnTo>
                  <a:lnTo>
                    <a:pt x="146" y="214"/>
                  </a:lnTo>
                  <a:lnTo>
                    <a:pt x="146" y="216"/>
                  </a:lnTo>
                  <a:lnTo>
                    <a:pt x="144" y="218"/>
                  </a:lnTo>
                  <a:lnTo>
                    <a:pt x="144" y="220"/>
                  </a:lnTo>
                  <a:lnTo>
                    <a:pt x="144" y="222"/>
                  </a:lnTo>
                  <a:lnTo>
                    <a:pt x="144" y="224"/>
                  </a:lnTo>
                  <a:lnTo>
                    <a:pt x="146" y="226"/>
                  </a:lnTo>
                  <a:lnTo>
                    <a:pt x="146" y="228"/>
                  </a:lnTo>
                  <a:lnTo>
                    <a:pt x="148" y="230"/>
                  </a:lnTo>
                  <a:lnTo>
                    <a:pt x="148" y="232"/>
                  </a:lnTo>
                  <a:lnTo>
                    <a:pt x="152" y="228"/>
                  </a:lnTo>
                  <a:lnTo>
                    <a:pt x="154" y="226"/>
                  </a:lnTo>
                  <a:lnTo>
                    <a:pt x="154" y="224"/>
                  </a:lnTo>
                  <a:lnTo>
                    <a:pt x="156" y="224"/>
                  </a:lnTo>
                  <a:lnTo>
                    <a:pt x="157" y="224"/>
                  </a:lnTo>
                  <a:lnTo>
                    <a:pt x="159" y="224"/>
                  </a:lnTo>
                  <a:lnTo>
                    <a:pt x="161" y="224"/>
                  </a:lnTo>
                  <a:lnTo>
                    <a:pt x="161" y="226"/>
                  </a:lnTo>
                  <a:lnTo>
                    <a:pt x="163" y="228"/>
                  </a:lnTo>
                  <a:lnTo>
                    <a:pt x="163" y="230"/>
                  </a:lnTo>
                  <a:lnTo>
                    <a:pt x="163" y="232"/>
                  </a:lnTo>
                  <a:lnTo>
                    <a:pt x="165" y="232"/>
                  </a:lnTo>
                  <a:lnTo>
                    <a:pt x="165" y="234"/>
                  </a:lnTo>
                  <a:lnTo>
                    <a:pt x="165" y="236"/>
                  </a:lnTo>
                  <a:lnTo>
                    <a:pt x="165" y="238"/>
                  </a:lnTo>
                  <a:lnTo>
                    <a:pt x="165" y="240"/>
                  </a:lnTo>
                  <a:lnTo>
                    <a:pt x="167" y="242"/>
                  </a:lnTo>
                  <a:lnTo>
                    <a:pt x="169" y="244"/>
                  </a:lnTo>
                  <a:lnTo>
                    <a:pt x="171" y="244"/>
                  </a:lnTo>
                  <a:lnTo>
                    <a:pt x="171" y="246"/>
                  </a:lnTo>
                  <a:lnTo>
                    <a:pt x="171" y="248"/>
                  </a:lnTo>
                  <a:lnTo>
                    <a:pt x="167" y="250"/>
                  </a:lnTo>
                  <a:lnTo>
                    <a:pt x="165" y="250"/>
                  </a:lnTo>
                  <a:lnTo>
                    <a:pt x="165" y="252"/>
                  </a:lnTo>
                  <a:lnTo>
                    <a:pt x="163" y="252"/>
                  </a:lnTo>
                  <a:lnTo>
                    <a:pt x="161" y="254"/>
                  </a:lnTo>
                  <a:lnTo>
                    <a:pt x="159" y="254"/>
                  </a:lnTo>
                  <a:lnTo>
                    <a:pt x="157" y="254"/>
                  </a:lnTo>
                  <a:lnTo>
                    <a:pt x="157" y="256"/>
                  </a:lnTo>
                  <a:lnTo>
                    <a:pt x="156" y="256"/>
                  </a:lnTo>
                  <a:lnTo>
                    <a:pt x="154" y="258"/>
                  </a:lnTo>
                  <a:lnTo>
                    <a:pt x="152" y="258"/>
                  </a:lnTo>
                  <a:lnTo>
                    <a:pt x="150" y="258"/>
                  </a:lnTo>
                  <a:lnTo>
                    <a:pt x="148" y="258"/>
                  </a:lnTo>
                  <a:lnTo>
                    <a:pt x="148" y="260"/>
                  </a:lnTo>
                  <a:lnTo>
                    <a:pt x="146" y="260"/>
                  </a:lnTo>
                  <a:lnTo>
                    <a:pt x="146" y="262"/>
                  </a:lnTo>
                  <a:lnTo>
                    <a:pt x="144" y="264"/>
                  </a:lnTo>
                  <a:lnTo>
                    <a:pt x="144" y="266"/>
                  </a:lnTo>
                  <a:lnTo>
                    <a:pt x="142" y="266"/>
                  </a:lnTo>
                  <a:lnTo>
                    <a:pt x="140" y="266"/>
                  </a:lnTo>
                  <a:lnTo>
                    <a:pt x="140" y="268"/>
                  </a:lnTo>
                  <a:lnTo>
                    <a:pt x="142" y="269"/>
                  </a:lnTo>
                  <a:lnTo>
                    <a:pt x="142" y="271"/>
                  </a:lnTo>
                  <a:lnTo>
                    <a:pt x="142" y="273"/>
                  </a:lnTo>
                  <a:lnTo>
                    <a:pt x="142" y="275"/>
                  </a:lnTo>
                  <a:lnTo>
                    <a:pt x="140" y="275"/>
                  </a:lnTo>
                  <a:lnTo>
                    <a:pt x="140" y="277"/>
                  </a:lnTo>
                  <a:lnTo>
                    <a:pt x="142" y="277"/>
                  </a:lnTo>
                  <a:lnTo>
                    <a:pt x="142" y="279"/>
                  </a:lnTo>
                  <a:lnTo>
                    <a:pt x="140" y="279"/>
                  </a:lnTo>
                  <a:lnTo>
                    <a:pt x="138" y="279"/>
                  </a:lnTo>
                  <a:lnTo>
                    <a:pt x="140" y="281"/>
                  </a:lnTo>
                  <a:lnTo>
                    <a:pt x="140" y="283"/>
                  </a:lnTo>
                  <a:lnTo>
                    <a:pt x="138" y="283"/>
                  </a:lnTo>
                  <a:lnTo>
                    <a:pt x="138" y="285"/>
                  </a:lnTo>
                  <a:lnTo>
                    <a:pt x="138" y="287"/>
                  </a:lnTo>
                  <a:lnTo>
                    <a:pt x="136" y="287"/>
                  </a:lnTo>
                  <a:lnTo>
                    <a:pt x="134" y="287"/>
                  </a:lnTo>
                  <a:lnTo>
                    <a:pt x="134" y="285"/>
                  </a:lnTo>
                  <a:lnTo>
                    <a:pt x="132" y="285"/>
                  </a:lnTo>
                  <a:lnTo>
                    <a:pt x="132" y="283"/>
                  </a:lnTo>
                  <a:lnTo>
                    <a:pt x="130" y="283"/>
                  </a:lnTo>
                  <a:lnTo>
                    <a:pt x="128" y="285"/>
                  </a:lnTo>
                  <a:lnTo>
                    <a:pt x="128" y="283"/>
                  </a:lnTo>
                  <a:lnTo>
                    <a:pt x="128" y="285"/>
                  </a:lnTo>
                  <a:lnTo>
                    <a:pt x="126" y="285"/>
                  </a:lnTo>
                  <a:lnTo>
                    <a:pt x="126" y="287"/>
                  </a:lnTo>
                  <a:lnTo>
                    <a:pt x="126" y="289"/>
                  </a:lnTo>
                  <a:lnTo>
                    <a:pt x="126" y="291"/>
                  </a:lnTo>
                  <a:lnTo>
                    <a:pt x="126" y="293"/>
                  </a:lnTo>
                  <a:lnTo>
                    <a:pt x="126" y="295"/>
                  </a:lnTo>
                  <a:lnTo>
                    <a:pt x="124" y="295"/>
                  </a:lnTo>
                  <a:lnTo>
                    <a:pt x="122" y="295"/>
                  </a:lnTo>
                  <a:lnTo>
                    <a:pt x="120" y="295"/>
                  </a:lnTo>
                  <a:lnTo>
                    <a:pt x="118" y="293"/>
                  </a:lnTo>
                  <a:lnTo>
                    <a:pt x="118" y="295"/>
                  </a:lnTo>
                  <a:lnTo>
                    <a:pt x="116" y="295"/>
                  </a:lnTo>
                  <a:lnTo>
                    <a:pt x="116" y="293"/>
                  </a:lnTo>
                  <a:lnTo>
                    <a:pt x="114" y="293"/>
                  </a:lnTo>
                  <a:lnTo>
                    <a:pt x="114" y="295"/>
                  </a:lnTo>
                  <a:lnTo>
                    <a:pt x="112" y="295"/>
                  </a:lnTo>
                  <a:lnTo>
                    <a:pt x="110" y="295"/>
                  </a:lnTo>
                  <a:lnTo>
                    <a:pt x="108" y="297"/>
                  </a:lnTo>
                  <a:lnTo>
                    <a:pt x="106" y="295"/>
                  </a:lnTo>
                  <a:lnTo>
                    <a:pt x="106" y="297"/>
                  </a:lnTo>
                  <a:lnTo>
                    <a:pt x="106" y="299"/>
                  </a:lnTo>
                  <a:lnTo>
                    <a:pt x="106" y="301"/>
                  </a:lnTo>
                  <a:lnTo>
                    <a:pt x="104" y="301"/>
                  </a:lnTo>
                  <a:lnTo>
                    <a:pt x="104" y="303"/>
                  </a:lnTo>
                  <a:lnTo>
                    <a:pt x="102" y="303"/>
                  </a:lnTo>
                  <a:lnTo>
                    <a:pt x="100" y="305"/>
                  </a:lnTo>
                  <a:lnTo>
                    <a:pt x="100" y="307"/>
                  </a:lnTo>
                  <a:lnTo>
                    <a:pt x="98" y="307"/>
                  </a:lnTo>
                  <a:lnTo>
                    <a:pt x="96" y="307"/>
                  </a:lnTo>
                  <a:lnTo>
                    <a:pt x="94" y="307"/>
                  </a:lnTo>
                  <a:lnTo>
                    <a:pt x="92" y="309"/>
                  </a:lnTo>
                  <a:lnTo>
                    <a:pt x="94" y="309"/>
                  </a:lnTo>
                  <a:lnTo>
                    <a:pt x="92" y="311"/>
                  </a:lnTo>
                  <a:lnTo>
                    <a:pt x="92" y="313"/>
                  </a:lnTo>
                  <a:lnTo>
                    <a:pt x="92" y="315"/>
                  </a:lnTo>
                  <a:lnTo>
                    <a:pt x="90" y="315"/>
                  </a:lnTo>
                  <a:lnTo>
                    <a:pt x="88" y="315"/>
                  </a:lnTo>
                  <a:lnTo>
                    <a:pt x="87" y="315"/>
                  </a:lnTo>
                  <a:lnTo>
                    <a:pt x="85" y="315"/>
                  </a:lnTo>
                  <a:lnTo>
                    <a:pt x="85" y="317"/>
                  </a:lnTo>
                  <a:lnTo>
                    <a:pt x="85" y="319"/>
                  </a:lnTo>
                  <a:lnTo>
                    <a:pt x="87" y="319"/>
                  </a:lnTo>
                  <a:lnTo>
                    <a:pt x="87" y="321"/>
                  </a:lnTo>
                  <a:lnTo>
                    <a:pt x="85" y="321"/>
                  </a:lnTo>
                  <a:lnTo>
                    <a:pt x="85" y="323"/>
                  </a:lnTo>
                  <a:lnTo>
                    <a:pt x="83" y="323"/>
                  </a:lnTo>
                  <a:lnTo>
                    <a:pt x="83" y="325"/>
                  </a:lnTo>
                  <a:lnTo>
                    <a:pt x="81" y="325"/>
                  </a:lnTo>
                  <a:lnTo>
                    <a:pt x="81" y="327"/>
                  </a:lnTo>
                  <a:lnTo>
                    <a:pt x="79" y="327"/>
                  </a:lnTo>
                  <a:lnTo>
                    <a:pt x="77" y="327"/>
                  </a:lnTo>
                  <a:lnTo>
                    <a:pt x="77" y="329"/>
                  </a:lnTo>
                  <a:lnTo>
                    <a:pt x="77" y="331"/>
                  </a:lnTo>
                  <a:lnTo>
                    <a:pt x="75" y="331"/>
                  </a:lnTo>
                  <a:lnTo>
                    <a:pt x="75" y="329"/>
                  </a:lnTo>
                  <a:lnTo>
                    <a:pt x="73" y="329"/>
                  </a:lnTo>
                  <a:lnTo>
                    <a:pt x="73" y="331"/>
                  </a:lnTo>
                  <a:lnTo>
                    <a:pt x="71" y="331"/>
                  </a:lnTo>
                  <a:lnTo>
                    <a:pt x="71" y="333"/>
                  </a:lnTo>
                  <a:lnTo>
                    <a:pt x="69" y="333"/>
                  </a:lnTo>
                  <a:lnTo>
                    <a:pt x="69" y="335"/>
                  </a:lnTo>
                  <a:lnTo>
                    <a:pt x="67" y="335"/>
                  </a:lnTo>
                  <a:lnTo>
                    <a:pt x="67" y="336"/>
                  </a:lnTo>
                  <a:lnTo>
                    <a:pt x="65" y="336"/>
                  </a:lnTo>
                  <a:lnTo>
                    <a:pt x="63" y="338"/>
                  </a:lnTo>
                  <a:lnTo>
                    <a:pt x="61" y="338"/>
                  </a:lnTo>
                  <a:lnTo>
                    <a:pt x="63" y="338"/>
                  </a:lnTo>
                  <a:lnTo>
                    <a:pt x="63" y="340"/>
                  </a:lnTo>
                  <a:lnTo>
                    <a:pt x="63" y="342"/>
                  </a:lnTo>
                  <a:lnTo>
                    <a:pt x="65" y="342"/>
                  </a:lnTo>
                  <a:lnTo>
                    <a:pt x="67" y="342"/>
                  </a:lnTo>
                  <a:lnTo>
                    <a:pt x="67" y="340"/>
                  </a:lnTo>
                  <a:lnTo>
                    <a:pt x="69" y="340"/>
                  </a:lnTo>
                  <a:lnTo>
                    <a:pt x="71" y="340"/>
                  </a:lnTo>
                  <a:lnTo>
                    <a:pt x="73" y="340"/>
                  </a:lnTo>
                  <a:lnTo>
                    <a:pt x="75" y="340"/>
                  </a:lnTo>
                  <a:lnTo>
                    <a:pt x="77" y="338"/>
                  </a:lnTo>
                  <a:lnTo>
                    <a:pt x="79" y="338"/>
                  </a:lnTo>
                  <a:lnTo>
                    <a:pt x="81" y="338"/>
                  </a:lnTo>
                  <a:lnTo>
                    <a:pt x="83" y="338"/>
                  </a:lnTo>
                  <a:lnTo>
                    <a:pt x="85" y="338"/>
                  </a:lnTo>
                  <a:lnTo>
                    <a:pt x="87" y="338"/>
                  </a:lnTo>
                  <a:lnTo>
                    <a:pt x="88" y="338"/>
                  </a:lnTo>
                  <a:lnTo>
                    <a:pt x="90" y="338"/>
                  </a:lnTo>
                  <a:lnTo>
                    <a:pt x="92" y="338"/>
                  </a:lnTo>
                  <a:lnTo>
                    <a:pt x="94" y="338"/>
                  </a:lnTo>
                  <a:lnTo>
                    <a:pt x="94" y="340"/>
                  </a:lnTo>
                  <a:lnTo>
                    <a:pt x="96" y="340"/>
                  </a:lnTo>
                  <a:lnTo>
                    <a:pt x="98" y="340"/>
                  </a:lnTo>
                  <a:lnTo>
                    <a:pt x="100" y="340"/>
                  </a:lnTo>
                  <a:lnTo>
                    <a:pt x="102" y="340"/>
                  </a:lnTo>
                  <a:lnTo>
                    <a:pt x="104" y="340"/>
                  </a:lnTo>
                  <a:lnTo>
                    <a:pt x="106" y="340"/>
                  </a:lnTo>
                  <a:lnTo>
                    <a:pt x="108" y="340"/>
                  </a:lnTo>
                  <a:lnTo>
                    <a:pt x="108" y="338"/>
                  </a:lnTo>
                  <a:lnTo>
                    <a:pt x="110" y="338"/>
                  </a:lnTo>
                  <a:lnTo>
                    <a:pt x="110" y="340"/>
                  </a:lnTo>
                  <a:lnTo>
                    <a:pt x="112" y="340"/>
                  </a:lnTo>
                  <a:lnTo>
                    <a:pt x="112" y="342"/>
                  </a:lnTo>
                  <a:lnTo>
                    <a:pt x="114" y="342"/>
                  </a:lnTo>
                  <a:lnTo>
                    <a:pt x="114" y="344"/>
                  </a:lnTo>
                  <a:lnTo>
                    <a:pt x="116" y="344"/>
                  </a:lnTo>
                  <a:lnTo>
                    <a:pt x="116" y="346"/>
                  </a:lnTo>
                  <a:lnTo>
                    <a:pt x="118" y="346"/>
                  </a:lnTo>
                  <a:lnTo>
                    <a:pt x="120" y="346"/>
                  </a:lnTo>
                  <a:lnTo>
                    <a:pt x="120" y="348"/>
                  </a:lnTo>
                  <a:lnTo>
                    <a:pt x="120" y="350"/>
                  </a:lnTo>
                  <a:lnTo>
                    <a:pt x="122" y="350"/>
                  </a:lnTo>
                  <a:lnTo>
                    <a:pt x="122" y="352"/>
                  </a:lnTo>
                  <a:lnTo>
                    <a:pt x="124" y="352"/>
                  </a:lnTo>
                  <a:lnTo>
                    <a:pt x="126" y="352"/>
                  </a:lnTo>
                  <a:lnTo>
                    <a:pt x="128" y="352"/>
                  </a:lnTo>
                  <a:lnTo>
                    <a:pt x="128" y="354"/>
                  </a:lnTo>
                  <a:lnTo>
                    <a:pt x="130" y="354"/>
                  </a:lnTo>
                  <a:lnTo>
                    <a:pt x="132" y="354"/>
                  </a:lnTo>
                  <a:lnTo>
                    <a:pt x="132" y="356"/>
                  </a:lnTo>
                  <a:lnTo>
                    <a:pt x="134" y="356"/>
                  </a:lnTo>
                  <a:lnTo>
                    <a:pt x="134" y="358"/>
                  </a:lnTo>
                  <a:lnTo>
                    <a:pt x="136" y="358"/>
                  </a:lnTo>
                  <a:lnTo>
                    <a:pt x="138" y="358"/>
                  </a:lnTo>
                  <a:lnTo>
                    <a:pt x="138" y="360"/>
                  </a:lnTo>
                  <a:lnTo>
                    <a:pt x="140" y="360"/>
                  </a:lnTo>
                  <a:lnTo>
                    <a:pt x="142" y="362"/>
                  </a:lnTo>
                  <a:lnTo>
                    <a:pt x="144" y="362"/>
                  </a:lnTo>
                  <a:lnTo>
                    <a:pt x="144" y="364"/>
                  </a:lnTo>
                  <a:lnTo>
                    <a:pt x="146" y="364"/>
                  </a:lnTo>
                  <a:lnTo>
                    <a:pt x="148" y="364"/>
                  </a:lnTo>
                  <a:lnTo>
                    <a:pt x="150" y="364"/>
                  </a:lnTo>
                  <a:lnTo>
                    <a:pt x="150" y="366"/>
                  </a:lnTo>
                  <a:lnTo>
                    <a:pt x="152" y="366"/>
                  </a:lnTo>
                  <a:lnTo>
                    <a:pt x="152" y="368"/>
                  </a:lnTo>
                  <a:lnTo>
                    <a:pt x="150" y="368"/>
                  </a:lnTo>
                  <a:lnTo>
                    <a:pt x="150" y="372"/>
                  </a:lnTo>
                  <a:lnTo>
                    <a:pt x="148" y="374"/>
                  </a:lnTo>
                  <a:lnTo>
                    <a:pt x="150" y="374"/>
                  </a:lnTo>
                  <a:lnTo>
                    <a:pt x="150" y="376"/>
                  </a:lnTo>
                  <a:lnTo>
                    <a:pt x="154" y="376"/>
                  </a:lnTo>
                  <a:lnTo>
                    <a:pt x="156" y="378"/>
                  </a:lnTo>
                  <a:lnTo>
                    <a:pt x="157" y="378"/>
                  </a:lnTo>
                  <a:lnTo>
                    <a:pt x="157" y="380"/>
                  </a:lnTo>
                  <a:lnTo>
                    <a:pt x="159" y="380"/>
                  </a:lnTo>
                  <a:lnTo>
                    <a:pt x="161" y="380"/>
                  </a:lnTo>
                  <a:lnTo>
                    <a:pt x="163" y="380"/>
                  </a:lnTo>
                  <a:lnTo>
                    <a:pt x="163" y="378"/>
                  </a:lnTo>
                  <a:lnTo>
                    <a:pt x="163" y="376"/>
                  </a:lnTo>
                  <a:lnTo>
                    <a:pt x="165" y="376"/>
                  </a:lnTo>
                  <a:lnTo>
                    <a:pt x="167" y="374"/>
                  </a:lnTo>
                  <a:lnTo>
                    <a:pt x="169" y="374"/>
                  </a:lnTo>
                  <a:lnTo>
                    <a:pt x="171" y="376"/>
                  </a:lnTo>
                  <a:lnTo>
                    <a:pt x="173" y="376"/>
                  </a:lnTo>
                  <a:lnTo>
                    <a:pt x="173" y="378"/>
                  </a:lnTo>
                  <a:lnTo>
                    <a:pt x="175" y="378"/>
                  </a:lnTo>
                  <a:lnTo>
                    <a:pt x="177" y="378"/>
                  </a:lnTo>
                  <a:lnTo>
                    <a:pt x="177" y="380"/>
                  </a:lnTo>
                  <a:lnTo>
                    <a:pt x="179" y="380"/>
                  </a:lnTo>
                  <a:lnTo>
                    <a:pt x="177" y="378"/>
                  </a:lnTo>
                  <a:lnTo>
                    <a:pt x="179" y="378"/>
                  </a:lnTo>
                  <a:lnTo>
                    <a:pt x="181" y="378"/>
                  </a:lnTo>
                  <a:lnTo>
                    <a:pt x="181" y="380"/>
                  </a:lnTo>
                  <a:lnTo>
                    <a:pt x="183" y="380"/>
                  </a:lnTo>
                  <a:lnTo>
                    <a:pt x="185" y="380"/>
                  </a:lnTo>
                  <a:lnTo>
                    <a:pt x="187" y="380"/>
                  </a:lnTo>
                  <a:lnTo>
                    <a:pt x="187" y="378"/>
                  </a:lnTo>
                  <a:lnTo>
                    <a:pt x="189" y="378"/>
                  </a:lnTo>
                  <a:lnTo>
                    <a:pt x="191" y="380"/>
                  </a:lnTo>
                  <a:lnTo>
                    <a:pt x="193" y="380"/>
                  </a:lnTo>
                  <a:lnTo>
                    <a:pt x="193" y="382"/>
                  </a:lnTo>
                  <a:lnTo>
                    <a:pt x="195" y="382"/>
                  </a:lnTo>
                  <a:lnTo>
                    <a:pt x="195" y="384"/>
                  </a:lnTo>
                  <a:lnTo>
                    <a:pt x="197" y="382"/>
                  </a:lnTo>
                  <a:lnTo>
                    <a:pt x="199" y="382"/>
                  </a:lnTo>
                  <a:lnTo>
                    <a:pt x="199" y="380"/>
                  </a:lnTo>
                  <a:lnTo>
                    <a:pt x="199" y="378"/>
                  </a:lnTo>
                  <a:lnTo>
                    <a:pt x="201" y="378"/>
                  </a:lnTo>
                  <a:lnTo>
                    <a:pt x="203" y="376"/>
                  </a:lnTo>
                  <a:lnTo>
                    <a:pt x="203" y="378"/>
                  </a:lnTo>
                  <a:lnTo>
                    <a:pt x="205" y="378"/>
                  </a:lnTo>
                  <a:lnTo>
                    <a:pt x="207" y="378"/>
                  </a:lnTo>
                  <a:lnTo>
                    <a:pt x="209" y="378"/>
                  </a:lnTo>
                  <a:lnTo>
                    <a:pt x="211" y="378"/>
                  </a:lnTo>
                  <a:lnTo>
                    <a:pt x="213" y="378"/>
                  </a:lnTo>
                  <a:lnTo>
                    <a:pt x="213" y="380"/>
                  </a:lnTo>
                  <a:lnTo>
                    <a:pt x="213" y="382"/>
                  </a:lnTo>
                  <a:lnTo>
                    <a:pt x="213" y="384"/>
                  </a:lnTo>
                  <a:lnTo>
                    <a:pt x="213" y="386"/>
                  </a:lnTo>
                  <a:lnTo>
                    <a:pt x="211" y="388"/>
                  </a:lnTo>
                  <a:lnTo>
                    <a:pt x="213" y="388"/>
                  </a:lnTo>
                  <a:lnTo>
                    <a:pt x="215" y="390"/>
                  </a:lnTo>
                  <a:lnTo>
                    <a:pt x="215" y="392"/>
                  </a:lnTo>
                  <a:lnTo>
                    <a:pt x="217" y="392"/>
                  </a:lnTo>
                  <a:lnTo>
                    <a:pt x="219" y="392"/>
                  </a:lnTo>
                  <a:lnTo>
                    <a:pt x="219" y="394"/>
                  </a:lnTo>
                  <a:lnTo>
                    <a:pt x="221" y="394"/>
                  </a:lnTo>
                  <a:lnTo>
                    <a:pt x="219" y="394"/>
                  </a:lnTo>
                  <a:lnTo>
                    <a:pt x="221" y="396"/>
                  </a:lnTo>
                  <a:lnTo>
                    <a:pt x="221" y="398"/>
                  </a:lnTo>
                  <a:lnTo>
                    <a:pt x="223" y="398"/>
                  </a:lnTo>
                  <a:lnTo>
                    <a:pt x="223" y="400"/>
                  </a:lnTo>
                  <a:lnTo>
                    <a:pt x="223" y="402"/>
                  </a:lnTo>
                  <a:lnTo>
                    <a:pt x="221" y="402"/>
                  </a:lnTo>
                  <a:lnTo>
                    <a:pt x="221" y="403"/>
                  </a:lnTo>
                  <a:lnTo>
                    <a:pt x="223" y="403"/>
                  </a:lnTo>
                  <a:lnTo>
                    <a:pt x="223" y="405"/>
                  </a:lnTo>
                  <a:lnTo>
                    <a:pt x="221" y="405"/>
                  </a:lnTo>
                  <a:lnTo>
                    <a:pt x="221" y="407"/>
                  </a:lnTo>
                  <a:lnTo>
                    <a:pt x="219" y="407"/>
                  </a:lnTo>
                  <a:lnTo>
                    <a:pt x="219" y="405"/>
                  </a:lnTo>
                  <a:lnTo>
                    <a:pt x="217" y="405"/>
                  </a:lnTo>
                  <a:lnTo>
                    <a:pt x="215" y="403"/>
                  </a:lnTo>
                  <a:lnTo>
                    <a:pt x="213" y="403"/>
                  </a:lnTo>
                  <a:lnTo>
                    <a:pt x="211" y="402"/>
                  </a:lnTo>
                  <a:lnTo>
                    <a:pt x="211" y="403"/>
                  </a:lnTo>
                  <a:lnTo>
                    <a:pt x="211" y="405"/>
                  </a:lnTo>
                  <a:lnTo>
                    <a:pt x="213" y="405"/>
                  </a:lnTo>
                  <a:lnTo>
                    <a:pt x="213" y="407"/>
                  </a:lnTo>
                  <a:lnTo>
                    <a:pt x="213" y="409"/>
                  </a:lnTo>
                  <a:lnTo>
                    <a:pt x="211" y="409"/>
                  </a:lnTo>
                  <a:lnTo>
                    <a:pt x="213" y="409"/>
                  </a:lnTo>
                  <a:lnTo>
                    <a:pt x="213" y="411"/>
                  </a:lnTo>
                  <a:lnTo>
                    <a:pt x="211" y="411"/>
                  </a:lnTo>
                  <a:lnTo>
                    <a:pt x="211" y="413"/>
                  </a:lnTo>
                  <a:lnTo>
                    <a:pt x="211" y="415"/>
                  </a:lnTo>
                  <a:lnTo>
                    <a:pt x="211" y="417"/>
                  </a:lnTo>
                  <a:lnTo>
                    <a:pt x="209" y="417"/>
                  </a:lnTo>
                  <a:lnTo>
                    <a:pt x="209" y="419"/>
                  </a:lnTo>
                  <a:lnTo>
                    <a:pt x="209" y="421"/>
                  </a:lnTo>
                  <a:lnTo>
                    <a:pt x="211" y="421"/>
                  </a:lnTo>
                  <a:lnTo>
                    <a:pt x="213" y="423"/>
                  </a:lnTo>
                  <a:lnTo>
                    <a:pt x="213" y="425"/>
                  </a:lnTo>
                  <a:lnTo>
                    <a:pt x="213" y="427"/>
                  </a:lnTo>
                  <a:lnTo>
                    <a:pt x="213" y="429"/>
                  </a:lnTo>
                  <a:lnTo>
                    <a:pt x="211" y="429"/>
                  </a:lnTo>
                  <a:lnTo>
                    <a:pt x="213" y="429"/>
                  </a:lnTo>
                  <a:lnTo>
                    <a:pt x="213" y="431"/>
                  </a:lnTo>
                  <a:lnTo>
                    <a:pt x="213" y="433"/>
                  </a:lnTo>
                  <a:lnTo>
                    <a:pt x="213" y="435"/>
                  </a:lnTo>
                  <a:lnTo>
                    <a:pt x="211" y="435"/>
                  </a:lnTo>
                  <a:lnTo>
                    <a:pt x="211" y="437"/>
                  </a:lnTo>
                  <a:lnTo>
                    <a:pt x="213" y="439"/>
                  </a:lnTo>
                  <a:lnTo>
                    <a:pt x="213" y="443"/>
                  </a:lnTo>
                  <a:lnTo>
                    <a:pt x="213" y="445"/>
                  </a:lnTo>
                  <a:lnTo>
                    <a:pt x="215" y="445"/>
                  </a:lnTo>
                  <a:lnTo>
                    <a:pt x="215" y="447"/>
                  </a:lnTo>
                  <a:lnTo>
                    <a:pt x="215" y="449"/>
                  </a:lnTo>
                  <a:lnTo>
                    <a:pt x="213" y="449"/>
                  </a:lnTo>
                  <a:lnTo>
                    <a:pt x="211" y="451"/>
                  </a:lnTo>
                  <a:lnTo>
                    <a:pt x="209" y="453"/>
                  </a:lnTo>
                  <a:lnTo>
                    <a:pt x="211" y="453"/>
                  </a:lnTo>
                  <a:lnTo>
                    <a:pt x="211" y="455"/>
                  </a:lnTo>
                  <a:lnTo>
                    <a:pt x="209" y="457"/>
                  </a:lnTo>
                  <a:lnTo>
                    <a:pt x="209" y="459"/>
                  </a:lnTo>
                  <a:lnTo>
                    <a:pt x="211" y="459"/>
                  </a:lnTo>
                  <a:lnTo>
                    <a:pt x="209" y="459"/>
                  </a:lnTo>
                  <a:lnTo>
                    <a:pt x="209" y="461"/>
                  </a:lnTo>
                  <a:lnTo>
                    <a:pt x="209" y="463"/>
                  </a:lnTo>
                  <a:lnTo>
                    <a:pt x="211" y="463"/>
                  </a:lnTo>
                  <a:lnTo>
                    <a:pt x="213" y="463"/>
                  </a:lnTo>
                  <a:lnTo>
                    <a:pt x="213" y="465"/>
                  </a:lnTo>
                  <a:lnTo>
                    <a:pt x="213" y="467"/>
                  </a:lnTo>
                  <a:lnTo>
                    <a:pt x="213" y="469"/>
                  </a:lnTo>
                  <a:lnTo>
                    <a:pt x="215" y="469"/>
                  </a:lnTo>
                  <a:lnTo>
                    <a:pt x="215" y="471"/>
                  </a:lnTo>
                  <a:lnTo>
                    <a:pt x="217" y="471"/>
                  </a:lnTo>
                  <a:lnTo>
                    <a:pt x="215" y="472"/>
                  </a:lnTo>
                  <a:lnTo>
                    <a:pt x="217" y="472"/>
                  </a:lnTo>
                  <a:lnTo>
                    <a:pt x="217" y="474"/>
                  </a:lnTo>
                  <a:lnTo>
                    <a:pt x="217" y="476"/>
                  </a:lnTo>
                  <a:lnTo>
                    <a:pt x="219" y="476"/>
                  </a:lnTo>
                  <a:lnTo>
                    <a:pt x="219" y="478"/>
                  </a:lnTo>
                  <a:lnTo>
                    <a:pt x="217" y="478"/>
                  </a:lnTo>
                  <a:lnTo>
                    <a:pt x="217" y="480"/>
                  </a:lnTo>
                  <a:lnTo>
                    <a:pt x="215" y="480"/>
                  </a:lnTo>
                  <a:lnTo>
                    <a:pt x="215" y="482"/>
                  </a:lnTo>
                  <a:lnTo>
                    <a:pt x="215" y="484"/>
                  </a:lnTo>
                  <a:lnTo>
                    <a:pt x="217" y="484"/>
                  </a:lnTo>
                  <a:lnTo>
                    <a:pt x="217" y="486"/>
                  </a:lnTo>
                  <a:lnTo>
                    <a:pt x="217" y="488"/>
                  </a:lnTo>
                  <a:lnTo>
                    <a:pt x="217" y="490"/>
                  </a:lnTo>
                  <a:lnTo>
                    <a:pt x="219" y="490"/>
                  </a:lnTo>
                  <a:lnTo>
                    <a:pt x="219" y="488"/>
                  </a:lnTo>
                  <a:lnTo>
                    <a:pt x="221" y="488"/>
                  </a:lnTo>
                  <a:lnTo>
                    <a:pt x="223" y="488"/>
                  </a:lnTo>
                  <a:lnTo>
                    <a:pt x="223" y="490"/>
                  </a:lnTo>
                  <a:lnTo>
                    <a:pt x="223" y="492"/>
                  </a:lnTo>
                  <a:lnTo>
                    <a:pt x="225" y="492"/>
                  </a:lnTo>
                  <a:lnTo>
                    <a:pt x="226" y="492"/>
                  </a:lnTo>
                  <a:lnTo>
                    <a:pt x="226" y="494"/>
                  </a:lnTo>
                  <a:lnTo>
                    <a:pt x="226" y="496"/>
                  </a:lnTo>
                  <a:lnTo>
                    <a:pt x="226" y="498"/>
                  </a:lnTo>
                  <a:lnTo>
                    <a:pt x="226" y="496"/>
                  </a:lnTo>
                  <a:lnTo>
                    <a:pt x="228" y="496"/>
                  </a:lnTo>
                  <a:lnTo>
                    <a:pt x="228" y="498"/>
                  </a:lnTo>
                  <a:lnTo>
                    <a:pt x="226" y="498"/>
                  </a:lnTo>
                  <a:lnTo>
                    <a:pt x="226" y="500"/>
                  </a:lnTo>
                  <a:lnTo>
                    <a:pt x="228" y="500"/>
                  </a:lnTo>
                  <a:lnTo>
                    <a:pt x="226" y="502"/>
                  </a:lnTo>
                  <a:lnTo>
                    <a:pt x="226" y="504"/>
                  </a:lnTo>
                  <a:lnTo>
                    <a:pt x="228" y="504"/>
                  </a:lnTo>
                  <a:lnTo>
                    <a:pt x="228" y="502"/>
                  </a:lnTo>
                  <a:lnTo>
                    <a:pt x="230" y="502"/>
                  </a:lnTo>
                  <a:lnTo>
                    <a:pt x="230" y="504"/>
                  </a:lnTo>
                  <a:lnTo>
                    <a:pt x="228" y="504"/>
                  </a:lnTo>
                  <a:lnTo>
                    <a:pt x="228" y="506"/>
                  </a:lnTo>
                  <a:lnTo>
                    <a:pt x="228" y="508"/>
                  </a:lnTo>
                  <a:lnTo>
                    <a:pt x="230" y="508"/>
                  </a:lnTo>
                  <a:lnTo>
                    <a:pt x="232" y="508"/>
                  </a:lnTo>
                  <a:lnTo>
                    <a:pt x="232" y="510"/>
                  </a:lnTo>
                  <a:lnTo>
                    <a:pt x="232" y="512"/>
                  </a:lnTo>
                  <a:lnTo>
                    <a:pt x="232" y="514"/>
                  </a:lnTo>
                  <a:lnTo>
                    <a:pt x="232" y="516"/>
                  </a:lnTo>
                  <a:lnTo>
                    <a:pt x="230" y="516"/>
                  </a:lnTo>
                  <a:lnTo>
                    <a:pt x="232" y="516"/>
                  </a:lnTo>
                  <a:lnTo>
                    <a:pt x="232" y="518"/>
                  </a:lnTo>
                  <a:lnTo>
                    <a:pt x="234" y="518"/>
                  </a:lnTo>
                  <a:lnTo>
                    <a:pt x="234" y="520"/>
                  </a:lnTo>
                  <a:lnTo>
                    <a:pt x="236" y="520"/>
                  </a:lnTo>
                  <a:lnTo>
                    <a:pt x="236" y="522"/>
                  </a:lnTo>
                  <a:lnTo>
                    <a:pt x="234" y="522"/>
                  </a:lnTo>
                  <a:lnTo>
                    <a:pt x="234" y="524"/>
                  </a:lnTo>
                  <a:lnTo>
                    <a:pt x="234" y="526"/>
                  </a:lnTo>
                  <a:lnTo>
                    <a:pt x="236" y="526"/>
                  </a:lnTo>
                  <a:lnTo>
                    <a:pt x="238" y="526"/>
                  </a:lnTo>
                  <a:lnTo>
                    <a:pt x="238" y="528"/>
                  </a:lnTo>
                  <a:lnTo>
                    <a:pt x="236" y="528"/>
                  </a:lnTo>
                  <a:lnTo>
                    <a:pt x="234" y="528"/>
                  </a:lnTo>
                  <a:lnTo>
                    <a:pt x="236" y="528"/>
                  </a:lnTo>
                  <a:lnTo>
                    <a:pt x="236" y="530"/>
                  </a:lnTo>
                  <a:lnTo>
                    <a:pt x="238" y="530"/>
                  </a:lnTo>
                  <a:lnTo>
                    <a:pt x="238" y="532"/>
                  </a:lnTo>
                  <a:lnTo>
                    <a:pt x="240" y="532"/>
                  </a:lnTo>
                  <a:lnTo>
                    <a:pt x="240" y="530"/>
                  </a:lnTo>
                  <a:lnTo>
                    <a:pt x="242" y="530"/>
                  </a:lnTo>
                  <a:lnTo>
                    <a:pt x="242" y="532"/>
                  </a:lnTo>
                  <a:lnTo>
                    <a:pt x="242" y="534"/>
                  </a:lnTo>
                  <a:lnTo>
                    <a:pt x="240" y="534"/>
                  </a:lnTo>
                  <a:lnTo>
                    <a:pt x="240" y="536"/>
                  </a:lnTo>
                  <a:lnTo>
                    <a:pt x="240" y="538"/>
                  </a:lnTo>
                  <a:lnTo>
                    <a:pt x="240" y="539"/>
                  </a:lnTo>
                  <a:lnTo>
                    <a:pt x="242" y="539"/>
                  </a:lnTo>
                  <a:lnTo>
                    <a:pt x="244" y="539"/>
                  </a:lnTo>
                  <a:lnTo>
                    <a:pt x="242" y="541"/>
                  </a:lnTo>
                  <a:lnTo>
                    <a:pt x="242" y="543"/>
                  </a:lnTo>
                  <a:lnTo>
                    <a:pt x="242" y="545"/>
                  </a:lnTo>
                  <a:lnTo>
                    <a:pt x="242" y="547"/>
                  </a:lnTo>
                  <a:lnTo>
                    <a:pt x="240" y="547"/>
                  </a:lnTo>
                  <a:lnTo>
                    <a:pt x="240" y="549"/>
                  </a:lnTo>
                  <a:lnTo>
                    <a:pt x="238" y="549"/>
                  </a:lnTo>
                  <a:lnTo>
                    <a:pt x="236" y="549"/>
                  </a:lnTo>
                  <a:lnTo>
                    <a:pt x="234" y="549"/>
                  </a:lnTo>
                  <a:lnTo>
                    <a:pt x="234" y="547"/>
                  </a:lnTo>
                  <a:lnTo>
                    <a:pt x="236" y="547"/>
                  </a:lnTo>
                  <a:lnTo>
                    <a:pt x="236" y="545"/>
                  </a:lnTo>
                  <a:lnTo>
                    <a:pt x="238" y="543"/>
                  </a:lnTo>
                  <a:lnTo>
                    <a:pt x="238" y="541"/>
                  </a:lnTo>
                  <a:lnTo>
                    <a:pt x="236" y="541"/>
                  </a:lnTo>
                  <a:lnTo>
                    <a:pt x="234" y="541"/>
                  </a:lnTo>
                  <a:lnTo>
                    <a:pt x="234" y="543"/>
                  </a:lnTo>
                  <a:lnTo>
                    <a:pt x="232" y="543"/>
                  </a:lnTo>
                  <a:lnTo>
                    <a:pt x="232" y="545"/>
                  </a:lnTo>
                  <a:lnTo>
                    <a:pt x="232" y="547"/>
                  </a:lnTo>
                  <a:lnTo>
                    <a:pt x="232" y="549"/>
                  </a:lnTo>
                  <a:lnTo>
                    <a:pt x="230" y="549"/>
                  </a:lnTo>
                  <a:lnTo>
                    <a:pt x="230" y="551"/>
                  </a:lnTo>
                  <a:lnTo>
                    <a:pt x="228" y="551"/>
                  </a:lnTo>
                  <a:lnTo>
                    <a:pt x="228" y="553"/>
                  </a:lnTo>
                  <a:lnTo>
                    <a:pt x="226" y="551"/>
                  </a:lnTo>
                  <a:lnTo>
                    <a:pt x="226" y="549"/>
                  </a:lnTo>
                  <a:lnTo>
                    <a:pt x="225" y="549"/>
                  </a:lnTo>
                  <a:lnTo>
                    <a:pt x="225" y="547"/>
                  </a:lnTo>
                  <a:lnTo>
                    <a:pt x="223" y="547"/>
                  </a:lnTo>
                  <a:lnTo>
                    <a:pt x="223" y="545"/>
                  </a:lnTo>
                  <a:lnTo>
                    <a:pt x="221" y="545"/>
                  </a:lnTo>
                  <a:lnTo>
                    <a:pt x="219" y="545"/>
                  </a:lnTo>
                  <a:lnTo>
                    <a:pt x="219" y="547"/>
                  </a:lnTo>
                  <a:lnTo>
                    <a:pt x="217" y="547"/>
                  </a:lnTo>
                  <a:lnTo>
                    <a:pt x="217" y="549"/>
                  </a:lnTo>
                  <a:lnTo>
                    <a:pt x="217" y="551"/>
                  </a:lnTo>
                  <a:lnTo>
                    <a:pt x="217" y="553"/>
                  </a:lnTo>
                  <a:lnTo>
                    <a:pt x="215" y="553"/>
                  </a:lnTo>
                  <a:lnTo>
                    <a:pt x="215" y="555"/>
                  </a:lnTo>
                  <a:lnTo>
                    <a:pt x="213" y="555"/>
                  </a:lnTo>
                  <a:lnTo>
                    <a:pt x="213" y="553"/>
                  </a:lnTo>
                  <a:lnTo>
                    <a:pt x="213" y="551"/>
                  </a:lnTo>
                  <a:lnTo>
                    <a:pt x="211" y="551"/>
                  </a:lnTo>
                  <a:lnTo>
                    <a:pt x="209" y="551"/>
                  </a:lnTo>
                  <a:lnTo>
                    <a:pt x="207" y="551"/>
                  </a:lnTo>
                  <a:lnTo>
                    <a:pt x="207" y="553"/>
                  </a:lnTo>
                  <a:lnTo>
                    <a:pt x="209" y="553"/>
                  </a:lnTo>
                  <a:lnTo>
                    <a:pt x="209" y="555"/>
                  </a:lnTo>
                  <a:lnTo>
                    <a:pt x="209" y="557"/>
                  </a:lnTo>
                  <a:lnTo>
                    <a:pt x="207" y="557"/>
                  </a:lnTo>
                  <a:lnTo>
                    <a:pt x="205" y="559"/>
                  </a:lnTo>
                  <a:lnTo>
                    <a:pt x="203" y="559"/>
                  </a:lnTo>
                  <a:lnTo>
                    <a:pt x="203" y="561"/>
                  </a:lnTo>
                  <a:lnTo>
                    <a:pt x="203" y="563"/>
                  </a:lnTo>
                  <a:lnTo>
                    <a:pt x="203" y="565"/>
                  </a:lnTo>
                  <a:lnTo>
                    <a:pt x="201" y="565"/>
                  </a:lnTo>
                  <a:lnTo>
                    <a:pt x="201" y="567"/>
                  </a:lnTo>
                  <a:lnTo>
                    <a:pt x="201" y="569"/>
                  </a:lnTo>
                  <a:lnTo>
                    <a:pt x="199" y="569"/>
                  </a:lnTo>
                  <a:lnTo>
                    <a:pt x="199" y="571"/>
                  </a:lnTo>
                  <a:lnTo>
                    <a:pt x="199" y="573"/>
                  </a:lnTo>
                  <a:lnTo>
                    <a:pt x="197" y="573"/>
                  </a:lnTo>
                  <a:lnTo>
                    <a:pt x="197" y="571"/>
                  </a:lnTo>
                  <a:lnTo>
                    <a:pt x="195" y="571"/>
                  </a:lnTo>
                  <a:lnTo>
                    <a:pt x="195" y="569"/>
                  </a:lnTo>
                  <a:lnTo>
                    <a:pt x="195" y="571"/>
                  </a:lnTo>
                  <a:lnTo>
                    <a:pt x="193" y="571"/>
                  </a:lnTo>
                  <a:lnTo>
                    <a:pt x="191" y="571"/>
                  </a:lnTo>
                  <a:lnTo>
                    <a:pt x="191" y="569"/>
                  </a:lnTo>
                  <a:lnTo>
                    <a:pt x="189" y="569"/>
                  </a:lnTo>
                  <a:lnTo>
                    <a:pt x="187" y="569"/>
                  </a:lnTo>
                  <a:lnTo>
                    <a:pt x="185" y="569"/>
                  </a:lnTo>
                  <a:lnTo>
                    <a:pt x="185" y="567"/>
                  </a:lnTo>
                  <a:lnTo>
                    <a:pt x="183" y="567"/>
                  </a:lnTo>
                  <a:lnTo>
                    <a:pt x="181" y="567"/>
                  </a:lnTo>
                  <a:lnTo>
                    <a:pt x="179" y="567"/>
                  </a:lnTo>
                  <a:lnTo>
                    <a:pt x="179" y="569"/>
                  </a:lnTo>
                  <a:lnTo>
                    <a:pt x="179" y="571"/>
                  </a:lnTo>
                  <a:lnTo>
                    <a:pt x="181" y="571"/>
                  </a:lnTo>
                  <a:lnTo>
                    <a:pt x="181" y="573"/>
                  </a:lnTo>
                  <a:lnTo>
                    <a:pt x="179" y="573"/>
                  </a:lnTo>
                  <a:lnTo>
                    <a:pt x="179" y="575"/>
                  </a:lnTo>
                  <a:lnTo>
                    <a:pt x="181" y="575"/>
                  </a:lnTo>
                  <a:lnTo>
                    <a:pt x="181" y="577"/>
                  </a:lnTo>
                  <a:lnTo>
                    <a:pt x="181" y="579"/>
                  </a:lnTo>
                  <a:lnTo>
                    <a:pt x="181" y="581"/>
                  </a:lnTo>
                  <a:lnTo>
                    <a:pt x="181" y="583"/>
                  </a:lnTo>
                  <a:lnTo>
                    <a:pt x="179" y="583"/>
                  </a:lnTo>
                  <a:lnTo>
                    <a:pt x="179" y="585"/>
                  </a:lnTo>
                  <a:lnTo>
                    <a:pt x="181" y="587"/>
                  </a:lnTo>
                  <a:lnTo>
                    <a:pt x="183" y="587"/>
                  </a:lnTo>
                  <a:lnTo>
                    <a:pt x="185" y="587"/>
                  </a:lnTo>
                  <a:lnTo>
                    <a:pt x="185" y="589"/>
                  </a:lnTo>
                  <a:lnTo>
                    <a:pt x="187" y="589"/>
                  </a:lnTo>
                  <a:lnTo>
                    <a:pt x="187" y="591"/>
                  </a:lnTo>
                  <a:lnTo>
                    <a:pt x="189" y="593"/>
                  </a:lnTo>
                  <a:lnTo>
                    <a:pt x="189" y="595"/>
                  </a:lnTo>
                  <a:lnTo>
                    <a:pt x="187" y="595"/>
                  </a:lnTo>
                  <a:lnTo>
                    <a:pt x="187" y="593"/>
                  </a:lnTo>
                  <a:lnTo>
                    <a:pt x="185" y="593"/>
                  </a:lnTo>
                  <a:lnTo>
                    <a:pt x="185" y="595"/>
                  </a:lnTo>
                  <a:lnTo>
                    <a:pt x="183" y="595"/>
                  </a:lnTo>
                  <a:lnTo>
                    <a:pt x="183" y="597"/>
                  </a:lnTo>
                  <a:lnTo>
                    <a:pt x="183" y="599"/>
                  </a:lnTo>
                  <a:lnTo>
                    <a:pt x="183" y="601"/>
                  </a:lnTo>
                  <a:lnTo>
                    <a:pt x="183" y="603"/>
                  </a:lnTo>
                  <a:lnTo>
                    <a:pt x="181" y="603"/>
                  </a:lnTo>
                  <a:lnTo>
                    <a:pt x="181" y="605"/>
                  </a:lnTo>
                  <a:lnTo>
                    <a:pt x="181" y="606"/>
                  </a:lnTo>
                  <a:lnTo>
                    <a:pt x="179" y="606"/>
                  </a:lnTo>
                  <a:lnTo>
                    <a:pt x="177" y="606"/>
                  </a:lnTo>
                  <a:lnTo>
                    <a:pt x="177" y="608"/>
                  </a:lnTo>
                  <a:lnTo>
                    <a:pt x="175" y="608"/>
                  </a:lnTo>
                  <a:lnTo>
                    <a:pt x="173" y="608"/>
                  </a:lnTo>
                  <a:lnTo>
                    <a:pt x="171" y="608"/>
                  </a:lnTo>
                  <a:lnTo>
                    <a:pt x="169" y="610"/>
                  </a:lnTo>
                  <a:lnTo>
                    <a:pt x="167" y="610"/>
                  </a:lnTo>
                  <a:lnTo>
                    <a:pt x="165" y="610"/>
                  </a:lnTo>
                  <a:lnTo>
                    <a:pt x="165" y="612"/>
                  </a:lnTo>
                  <a:lnTo>
                    <a:pt x="163" y="612"/>
                  </a:lnTo>
                  <a:lnTo>
                    <a:pt x="163" y="614"/>
                  </a:lnTo>
                  <a:lnTo>
                    <a:pt x="161" y="614"/>
                  </a:lnTo>
                  <a:lnTo>
                    <a:pt x="161" y="616"/>
                  </a:lnTo>
                  <a:lnTo>
                    <a:pt x="159" y="616"/>
                  </a:lnTo>
                  <a:lnTo>
                    <a:pt x="159" y="618"/>
                  </a:lnTo>
                  <a:lnTo>
                    <a:pt x="157" y="618"/>
                  </a:lnTo>
                  <a:lnTo>
                    <a:pt x="157" y="620"/>
                  </a:lnTo>
                  <a:lnTo>
                    <a:pt x="156" y="620"/>
                  </a:lnTo>
                  <a:lnTo>
                    <a:pt x="154" y="620"/>
                  </a:lnTo>
                  <a:lnTo>
                    <a:pt x="154" y="622"/>
                  </a:lnTo>
                  <a:lnTo>
                    <a:pt x="154" y="620"/>
                  </a:lnTo>
                  <a:lnTo>
                    <a:pt x="152" y="620"/>
                  </a:lnTo>
                  <a:lnTo>
                    <a:pt x="150" y="622"/>
                  </a:lnTo>
                  <a:lnTo>
                    <a:pt x="148" y="622"/>
                  </a:lnTo>
                  <a:lnTo>
                    <a:pt x="148" y="624"/>
                  </a:lnTo>
                  <a:lnTo>
                    <a:pt x="148" y="626"/>
                  </a:lnTo>
                  <a:lnTo>
                    <a:pt x="148" y="628"/>
                  </a:lnTo>
                  <a:lnTo>
                    <a:pt x="150" y="628"/>
                  </a:lnTo>
                  <a:lnTo>
                    <a:pt x="152" y="628"/>
                  </a:lnTo>
                  <a:lnTo>
                    <a:pt x="152" y="630"/>
                  </a:lnTo>
                  <a:lnTo>
                    <a:pt x="154" y="630"/>
                  </a:lnTo>
                  <a:lnTo>
                    <a:pt x="156" y="630"/>
                  </a:lnTo>
                  <a:lnTo>
                    <a:pt x="156" y="632"/>
                  </a:lnTo>
                  <a:lnTo>
                    <a:pt x="157" y="632"/>
                  </a:lnTo>
                  <a:lnTo>
                    <a:pt x="157" y="634"/>
                  </a:lnTo>
                  <a:lnTo>
                    <a:pt x="157" y="636"/>
                  </a:lnTo>
                  <a:lnTo>
                    <a:pt x="159" y="636"/>
                  </a:lnTo>
                  <a:lnTo>
                    <a:pt x="159" y="638"/>
                  </a:lnTo>
                  <a:lnTo>
                    <a:pt x="161" y="638"/>
                  </a:lnTo>
                  <a:lnTo>
                    <a:pt x="163" y="638"/>
                  </a:lnTo>
                  <a:lnTo>
                    <a:pt x="163" y="640"/>
                  </a:lnTo>
                  <a:lnTo>
                    <a:pt x="165" y="640"/>
                  </a:lnTo>
                  <a:lnTo>
                    <a:pt x="165" y="642"/>
                  </a:lnTo>
                  <a:lnTo>
                    <a:pt x="165" y="644"/>
                  </a:lnTo>
                  <a:lnTo>
                    <a:pt x="167" y="644"/>
                  </a:lnTo>
                  <a:lnTo>
                    <a:pt x="167" y="646"/>
                  </a:lnTo>
                  <a:lnTo>
                    <a:pt x="165" y="646"/>
                  </a:lnTo>
                  <a:lnTo>
                    <a:pt x="165" y="648"/>
                  </a:lnTo>
                  <a:lnTo>
                    <a:pt x="163" y="648"/>
                  </a:lnTo>
                  <a:lnTo>
                    <a:pt x="163" y="650"/>
                  </a:lnTo>
                  <a:lnTo>
                    <a:pt x="161" y="650"/>
                  </a:lnTo>
                  <a:lnTo>
                    <a:pt x="161" y="652"/>
                  </a:lnTo>
                  <a:lnTo>
                    <a:pt x="161" y="654"/>
                  </a:lnTo>
                  <a:lnTo>
                    <a:pt x="161" y="656"/>
                  </a:lnTo>
                  <a:lnTo>
                    <a:pt x="161" y="658"/>
                  </a:lnTo>
                  <a:lnTo>
                    <a:pt x="159" y="658"/>
                  </a:lnTo>
                  <a:lnTo>
                    <a:pt x="159" y="660"/>
                  </a:lnTo>
                  <a:lnTo>
                    <a:pt x="157" y="660"/>
                  </a:lnTo>
                  <a:lnTo>
                    <a:pt x="157" y="662"/>
                  </a:lnTo>
                  <a:lnTo>
                    <a:pt x="156" y="664"/>
                  </a:lnTo>
                  <a:lnTo>
                    <a:pt x="156" y="666"/>
                  </a:lnTo>
                  <a:lnTo>
                    <a:pt x="154" y="668"/>
                  </a:lnTo>
                  <a:lnTo>
                    <a:pt x="156" y="668"/>
                  </a:lnTo>
                  <a:lnTo>
                    <a:pt x="154" y="668"/>
                  </a:lnTo>
                  <a:lnTo>
                    <a:pt x="154" y="670"/>
                  </a:lnTo>
                  <a:lnTo>
                    <a:pt x="154" y="672"/>
                  </a:lnTo>
                  <a:lnTo>
                    <a:pt x="154" y="673"/>
                  </a:lnTo>
                  <a:lnTo>
                    <a:pt x="152" y="673"/>
                  </a:lnTo>
                  <a:lnTo>
                    <a:pt x="152" y="672"/>
                  </a:lnTo>
                  <a:lnTo>
                    <a:pt x="150" y="672"/>
                  </a:lnTo>
                  <a:lnTo>
                    <a:pt x="148" y="672"/>
                  </a:lnTo>
                  <a:lnTo>
                    <a:pt x="148" y="673"/>
                  </a:lnTo>
                  <a:lnTo>
                    <a:pt x="146" y="673"/>
                  </a:lnTo>
                  <a:lnTo>
                    <a:pt x="146" y="675"/>
                  </a:lnTo>
                  <a:lnTo>
                    <a:pt x="146" y="677"/>
                  </a:lnTo>
                  <a:lnTo>
                    <a:pt x="144" y="677"/>
                  </a:lnTo>
                  <a:lnTo>
                    <a:pt x="144" y="679"/>
                  </a:lnTo>
                  <a:lnTo>
                    <a:pt x="142" y="679"/>
                  </a:lnTo>
                  <a:lnTo>
                    <a:pt x="142" y="681"/>
                  </a:lnTo>
                  <a:lnTo>
                    <a:pt x="140" y="683"/>
                  </a:lnTo>
                  <a:lnTo>
                    <a:pt x="138" y="683"/>
                  </a:lnTo>
                  <a:lnTo>
                    <a:pt x="138" y="685"/>
                  </a:lnTo>
                  <a:lnTo>
                    <a:pt x="138" y="687"/>
                  </a:lnTo>
                  <a:lnTo>
                    <a:pt x="136" y="687"/>
                  </a:lnTo>
                  <a:lnTo>
                    <a:pt x="136" y="689"/>
                  </a:lnTo>
                  <a:lnTo>
                    <a:pt x="138" y="689"/>
                  </a:lnTo>
                  <a:lnTo>
                    <a:pt x="138" y="691"/>
                  </a:lnTo>
                  <a:lnTo>
                    <a:pt x="138" y="693"/>
                  </a:lnTo>
                  <a:lnTo>
                    <a:pt x="138" y="695"/>
                  </a:lnTo>
                  <a:lnTo>
                    <a:pt x="140" y="697"/>
                  </a:lnTo>
                  <a:lnTo>
                    <a:pt x="142" y="697"/>
                  </a:lnTo>
                  <a:lnTo>
                    <a:pt x="140" y="699"/>
                  </a:lnTo>
                  <a:lnTo>
                    <a:pt x="142" y="699"/>
                  </a:lnTo>
                  <a:lnTo>
                    <a:pt x="144" y="699"/>
                  </a:lnTo>
                  <a:lnTo>
                    <a:pt x="146" y="701"/>
                  </a:lnTo>
                  <a:lnTo>
                    <a:pt x="148" y="701"/>
                  </a:lnTo>
                  <a:lnTo>
                    <a:pt x="150" y="701"/>
                  </a:lnTo>
                  <a:lnTo>
                    <a:pt x="150" y="699"/>
                  </a:lnTo>
                  <a:lnTo>
                    <a:pt x="152" y="699"/>
                  </a:lnTo>
                  <a:lnTo>
                    <a:pt x="154" y="699"/>
                  </a:lnTo>
                  <a:lnTo>
                    <a:pt x="156" y="699"/>
                  </a:lnTo>
                  <a:lnTo>
                    <a:pt x="157" y="701"/>
                  </a:lnTo>
                  <a:lnTo>
                    <a:pt x="157" y="703"/>
                  </a:lnTo>
                  <a:lnTo>
                    <a:pt x="159" y="703"/>
                  </a:lnTo>
                  <a:lnTo>
                    <a:pt x="159" y="705"/>
                  </a:lnTo>
                  <a:lnTo>
                    <a:pt x="159" y="707"/>
                  </a:lnTo>
                  <a:lnTo>
                    <a:pt x="161" y="707"/>
                  </a:lnTo>
                  <a:lnTo>
                    <a:pt x="161" y="709"/>
                  </a:lnTo>
                  <a:lnTo>
                    <a:pt x="163" y="709"/>
                  </a:lnTo>
                  <a:lnTo>
                    <a:pt x="163" y="711"/>
                  </a:lnTo>
                  <a:lnTo>
                    <a:pt x="165" y="711"/>
                  </a:lnTo>
                  <a:lnTo>
                    <a:pt x="165" y="713"/>
                  </a:lnTo>
                  <a:lnTo>
                    <a:pt x="167" y="715"/>
                  </a:lnTo>
                  <a:lnTo>
                    <a:pt x="165" y="717"/>
                  </a:lnTo>
                  <a:lnTo>
                    <a:pt x="167" y="717"/>
                  </a:lnTo>
                  <a:lnTo>
                    <a:pt x="167" y="719"/>
                  </a:lnTo>
                  <a:lnTo>
                    <a:pt x="167" y="721"/>
                  </a:lnTo>
                  <a:lnTo>
                    <a:pt x="167" y="723"/>
                  </a:lnTo>
                  <a:lnTo>
                    <a:pt x="169" y="723"/>
                  </a:lnTo>
                  <a:lnTo>
                    <a:pt x="169" y="725"/>
                  </a:lnTo>
                  <a:lnTo>
                    <a:pt x="171" y="725"/>
                  </a:lnTo>
                  <a:lnTo>
                    <a:pt x="169" y="725"/>
                  </a:lnTo>
                  <a:lnTo>
                    <a:pt x="169" y="727"/>
                  </a:lnTo>
                  <a:lnTo>
                    <a:pt x="167" y="727"/>
                  </a:lnTo>
                  <a:lnTo>
                    <a:pt x="167" y="729"/>
                  </a:lnTo>
                  <a:lnTo>
                    <a:pt x="167" y="731"/>
                  </a:lnTo>
                  <a:lnTo>
                    <a:pt x="165" y="731"/>
                  </a:lnTo>
                  <a:lnTo>
                    <a:pt x="165" y="733"/>
                  </a:lnTo>
                  <a:lnTo>
                    <a:pt x="165" y="735"/>
                  </a:lnTo>
                  <a:lnTo>
                    <a:pt x="165" y="737"/>
                  </a:lnTo>
                  <a:lnTo>
                    <a:pt x="165" y="739"/>
                  </a:lnTo>
                  <a:lnTo>
                    <a:pt x="165" y="740"/>
                  </a:lnTo>
                  <a:lnTo>
                    <a:pt x="165" y="742"/>
                  </a:lnTo>
                  <a:lnTo>
                    <a:pt x="163" y="744"/>
                  </a:lnTo>
                  <a:lnTo>
                    <a:pt x="163" y="746"/>
                  </a:lnTo>
                  <a:lnTo>
                    <a:pt x="163" y="748"/>
                  </a:lnTo>
                  <a:lnTo>
                    <a:pt x="165" y="748"/>
                  </a:lnTo>
                  <a:lnTo>
                    <a:pt x="163" y="748"/>
                  </a:lnTo>
                  <a:lnTo>
                    <a:pt x="165" y="748"/>
                  </a:lnTo>
                  <a:lnTo>
                    <a:pt x="165" y="750"/>
                  </a:lnTo>
                  <a:lnTo>
                    <a:pt x="165" y="752"/>
                  </a:lnTo>
                  <a:lnTo>
                    <a:pt x="165" y="754"/>
                  </a:lnTo>
                  <a:lnTo>
                    <a:pt x="165" y="756"/>
                  </a:lnTo>
                  <a:lnTo>
                    <a:pt x="163" y="756"/>
                  </a:lnTo>
                  <a:lnTo>
                    <a:pt x="163" y="758"/>
                  </a:lnTo>
                  <a:lnTo>
                    <a:pt x="163" y="756"/>
                  </a:lnTo>
                  <a:lnTo>
                    <a:pt x="161" y="756"/>
                  </a:lnTo>
                  <a:lnTo>
                    <a:pt x="161" y="754"/>
                  </a:lnTo>
                  <a:lnTo>
                    <a:pt x="159" y="754"/>
                  </a:lnTo>
                  <a:lnTo>
                    <a:pt x="157" y="754"/>
                  </a:lnTo>
                  <a:lnTo>
                    <a:pt x="157" y="752"/>
                  </a:lnTo>
                  <a:lnTo>
                    <a:pt x="156" y="752"/>
                  </a:lnTo>
                  <a:lnTo>
                    <a:pt x="156" y="754"/>
                  </a:lnTo>
                  <a:lnTo>
                    <a:pt x="156" y="756"/>
                  </a:lnTo>
                  <a:lnTo>
                    <a:pt x="156" y="758"/>
                  </a:lnTo>
                  <a:lnTo>
                    <a:pt x="154" y="758"/>
                  </a:lnTo>
                  <a:lnTo>
                    <a:pt x="154" y="756"/>
                  </a:lnTo>
                  <a:lnTo>
                    <a:pt x="152" y="756"/>
                  </a:lnTo>
                  <a:lnTo>
                    <a:pt x="150" y="756"/>
                  </a:lnTo>
                  <a:lnTo>
                    <a:pt x="150" y="754"/>
                  </a:lnTo>
                  <a:lnTo>
                    <a:pt x="148" y="754"/>
                  </a:lnTo>
                  <a:lnTo>
                    <a:pt x="146" y="754"/>
                  </a:lnTo>
                  <a:lnTo>
                    <a:pt x="146" y="756"/>
                  </a:lnTo>
                  <a:lnTo>
                    <a:pt x="144" y="756"/>
                  </a:lnTo>
                  <a:lnTo>
                    <a:pt x="142" y="756"/>
                  </a:lnTo>
                  <a:lnTo>
                    <a:pt x="142" y="758"/>
                  </a:lnTo>
                  <a:lnTo>
                    <a:pt x="142" y="756"/>
                  </a:lnTo>
                  <a:lnTo>
                    <a:pt x="140" y="756"/>
                  </a:lnTo>
                  <a:lnTo>
                    <a:pt x="138" y="756"/>
                  </a:lnTo>
                  <a:lnTo>
                    <a:pt x="138" y="758"/>
                  </a:lnTo>
                  <a:lnTo>
                    <a:pt x="138" y="760"/>
                  </a:lnTo>
                  <a:lnTo>
                    <a:pt x="136" y="760"/>
                  </a:lnTo>
                  <a:lnTo>
                    <a:pt x="134" y="760"/>
                  </a:lnTo>
                  <a:lnTo>
                    <a:pt x="134" y="758"/>
                  </a:lnTo>
                  <a:lnTo>
                    <a:pt x="134" y="760"/>
                  </a:lnTo>
                  <a:lnTo>
                    <a:pt x="132" y="760"/>
                  </a:lnTo>
                  <a:lnTo>
                    <a:pt x="132" y="758"/>
                  </a:lnTo>
                  <a:lnTo>
                    <a:pt x="132" y="760"/>
                  </a:lnTo>
                  <a:lnTo>
                    <a:pt x="130" y="760"/>
                  </a:lnTo>
                  <a:lnTo>
                    <a:pt x="132" y="760"/>
                  </a:lnTo>
                  <a:lnTo>
                    <a:pt x="132" y="762"/>
                  </a:lnTo>
                  <a:lnTo>
                    <a:pt x="130" y="764"/>
                  </a:lnTo>
                  <a:lnTo>
                    <a:pt x="130" y="766"/>
                  </a:lnTo>
                  <a:lnTo>
                    <a:pt x="128" y="766"/>
                  </a:lnTo>
                  <a:lnTo>
                    <a:pt x="126" y="766"/>
                  </a:lnTo>
                  <a:lnTo>
                    <a:pt x="124" y="766"/>
                  </a:lnTo>
                  <a:lnTo>
                    <a:pt x="122" y="766"/>
                  </a:lnTo>
                  <a:lnTo>
                    <a:pt x="120" y="766"/>
                  </a:lnTo>
                  <a:lnTo>
                    <a:pt x="118" y="766"/>
                  </a:lnTo>
                  <a:lnTo>
                    <a:pt x="118" y="768"/>
                  </a:lnTo>
                  <a:lnTo>
                    <a:pt x="118" y="770"/>
                  </a:lnTo>
                  <a:lnTo>
                    <a:pt x="116" y="772"/>
                  </a:lnTo>
                  <a:lnTo>
                    <a:pt x="116" y="774"/>
                  </a:lnTo>
                  <a:lnTo>
                    <a:pt x="116" y="776"/>
                  </a:lnTo>
                  <a:lnTo>
                    <a:pt x="116" y="778"/>
                  </a:lnTo>
                  <a:lnTo>
                    <a:pt x="118" y="778"/>
                  </a:lnTo>
                  <a:lnTo>
                    <a:pt x="116" y="780"/>
                  </a:lnTo>
                  <a:lnTo>
                    <a:pt x="116" y="782"/>
                  </a:lnTo>
                  <a:lnTo>
                    <a:pt x="116" y="780"/>
                  </a:lnTo>
                  <a:lnTo>
                    <a:pt x="114" y="780"/>
                  </a:lnTo>
                  <a:lnTo>
                    <a:pt x="112" y="780"/>
                  </a:lnTo>
                  <a:lnTo>
                    <a:pt x="110" y="780"/>
                  </a:lnTo>
                  <a:lnTo>
                    <a:pt x="110" y="782"/>
                  </a:lnTo>
                  <a:lnTo>
                    <a:pt x="110" y="784"/>
                  </a:lnTo>
                  <a:lnTo>
                    <a:pt x="112" y="784"/>
                  </a:lnTo>
                  <a:lnTo>
                    <a:pt x="110" y="786"/>
                  </a:lnTo>
                  <a:lnTo>
                    <a:pt x="110" y="788"/>
                  </a:lnTo>
                  <a:lnTo>
                    <a:pt x="112" y="788"/>
                  </a:lnTo>
                  <a:lnTo>
                    <a:pt x="112" y="790"/>
                  </a:lnTo>
                  <a:lnTo>
                    <a:pt x="110" y="790"/>
                  </a:lnTo>
                  <a:lnTo>
                    <a:pt x="110" y="792"/>
                  </a:lnTo>
                  <a:lnTo>
                    <a:pt x="112" y="792"/>
                  </a:lnTo>
                  <a:lnTo>
                    <a:pt x="112" y="794"/>
                  </a:lnTo>
                  <a:lnTo>
                    <a:pt x="112" y="796"/>
                  </a:lnTo>
                  <a:lnTo>
                    <a:pt x="112" y="798"/>
                  </a:lnTo>
                  <a:lnTo>
                    <a:pt x="112" y="800"/>
                  </a:lnTo>
                  <a:lnTo>
                    <a:pt x="112" y="802"/>
                  </a:lnTo>
                  <a:lnTo>
                    <a:pt x="114" y="802"/>
                  </a:lnTo>
                  <a:lnTo>
                    <a:pt x="114" y="804"/>
                  </a:lnTo>
                  <a:lnTo>
                    <a:pt x="112" y="804"/>
                  </a:lnTo>
                  <a:lnTo>
                    <a:pt x="114" y="804"/>
                  </a:lnTo>
                  <a:lnTo>
                    <a:pt x="112" y="806"/>
                  </a:lnTo>
                  <a:lnTo>
                    <a:pt x="112" y="807"/>
                  </a:lnTo>
                  <a:lnTo>
                    <a:pt x="112" y="809"/>
                  </a:lnTo>
                  <a:lnTo>
                    <a:pt x="110" y="809"/>
                  </a:lnTo>
                  <a:lnTo>
                    <a:pt x="108" y="809"/>
                  </a:lnTo>
                  <a:lnTo>
                    <a:pt x="108" y="811"/>
                  </a:lnTo>
                  <a:lnTo>
                    <a:pt x="108" y="813"/>
                  </a:lnTo>
                  <a:lnTo>
                    <a:pt x="106" y="813"/>
                  </a:lnTo>
                  <a:lnTo>
                    <a:pt x="106" y="815"/>
                  </a:lnTo>
                  <a:lnTo>
                    <a:pt x="106" y="817"/>
                  </a:lnTo>
                  <a:lnTo>
                    <a:pt x="104" y="817"/>
                  </a:lnTo>
                  <a:lnTo>
                    <a:pt x="104" y="819"/>
                  </a:lnTo>
                  <a:lnTo>
                    <a:pt x="102" y="819"/>
                  </a:lnTo>
                  <a:lnTo>
                    <a:pt x="100" y="819"/>
                  </a:lnTo>
                  <a:lnTo>
                    <a:pt x="100" y="817"/>
                  </a:lnTo>
                  <a:lnTo>
                    <a:pt x="98" y="817"/>
                  </a:lnTo>
                  <a:lnTo>
                    <a:pt x="96" y="817"/>
                  </a:lnTo>
                  <a:lnTo>
                    <a:pt x="94" y="817"/>
                  </a:lnTo>
                  <a:lnTo>
                    <a:pt x="94" y="815"/>
                  </a:lnTo>
                  <a:lnTo>
                    <a:pt x="92" y="815"/>
                  </a:lnTo>
                  <a:lnTo>
                    <a:pt x="90" y="815"/>
                  </a:lnTo>
                  <a:lnTo>
                    <a:pt x="90" y="813"/>
                  </a:lnTo>
                  <a:lnTo>
                    <a:pt x="90" y="811"/>
                  </a:lnTo>
                  <a:lnTo>
                    <a:pt x="88" y="813"/>
                  </a:lnTo>
                  <a:lnTo>
                    <a:pt x="88" y="815"/>
                  </a:lnTo>
                  <a:lnTo>
                    <a:pt x="88" y="817"/>
                  </a:lnTo>
                  <a:lnTo>
                    <a:pt x="87" y="817"/>
                  </a:lnTo>
                  <a:lnTo>
                    <a:pt x="87" y="819"/>
                  </a:lnTo>
                  <a:lnTo>
                    <a:pt x="87" y="821"/>
                  </a:lnTo>
                  <a:lnTo>
                    <a:pt x="85" y="821"/>
                  </a:lnTo>
                  <a:lnTo>
                    <a:pt x="85" y="819"/>
                  </a:lnTo>
                  <a:lnTo>
                    <a:pt x="85" y="817"/>
                  </a:lnTo>
                  <a:lnTo>
                    <a:pt x="85" y="815"/>
                  </a:lnTo>
                  <a:lnTo>
                    <a:pt x="83" y="815"/>
                  </a:lnTo>
                  <a:lnTo>
                    <a:pt x="83" y="817"/>
                  </a:lnTo>
                  <a:lnTo>
                    <a:pt x="83" y="819"/>
                  </a:lnTo>
                  <a:lnTo>
                    <a:pt x="81" y="819"/>
                  </a:lnTo>
                  <a:lnTo>
                    <a:pt x="79" y="819"/>
                  </a:lnTo>
                  <a:lnTo>
                    <a:pt x="79" y="821"/>
                  </a:lnTo>
                  <a:lnTo>
                    <a:pt x="79" y="823"/>
                  </a:lnTo>
                  <a:lnTo>
                    <a:pt x="79" y="825"/>
                  </a:lnTo>
                  <a:lnTo>
                    <a:pt x="79" y="827"/>
                  </a:lnTo>
                  <a:lnTo>
                    <a:pt x="79" y="829"/>
                  </a:lnTo>
                  <a:lnTo>
                    <a:pt x="79" y="831"/>
                  </a:lnTo>
                  <a:lnTo>
                    <a:pt x="77" y="831"/>
                  </a:lnTo>
                  <a:lnTo>
                    <a:pt x="75" y="833"/>
                  </a:lnTo>
                  <a:lnTo>
                    <a:pt x="73" y="833"/>
                  </a:lnTo>
                  <a:lnTo>
                    <a:pt x="73" y="831"/>
                  </a:lnTo>
                  <a:lnTo>
                    <a:pt x="71" y="831"/>
                  </a:lnTo>
                  <a:lnTo>
                    <a:pt x="69" y="831"/>
                  </a:lnTo>
                  <a:lnTo>
                    <a:pt x="67" y="831"/>
                  </a:lnTo>
                  <a:lnTo>
                    <a:pt x="67" y="829"/>
                  </a:lnTo>
                  <a:lnTo>
                    <a:pt x="65" y="829"/>
                  </a:lnTo>
                  <a:lnTo>
                    <a:pt x="63" y="829"/>
                  </a:lnTo>
                  <a:lnTo>
                    <a:pt x="61" y="827"/>
                  </a:lnTo>
                  <a:lnTo>
                    <a:pt x="59" y="827"/>
                  </a:lnTo>
                  <a:lnTo>
                    <a:pt x="57" y="827"/>
                  </a:lnTo>
                  <a:lnTo>
                    <a:pt x="55" y="827"/>
                  </a:lnTo>
                  <a:lnTo>
                    <a:pt x="55" y="825"/>
                  </a:lnTo>
                  <a:lnTo>
                    <a:pt x="53" y="825"/>
                  </a:lnTo>
                  <a:lnTo>
                    <a:pt x="51" y="823"/>
                  </a:lnTo>
                  <a:lnTo>
                    <a:pt x="49" y="823"/>
                  </a:lnTo>
                  <a:lnTo>
                    <a:pt x="47" y="823"/>
                  </a:lnTo>
                  <a:lnTo>
                    <a:pt x="47" y="821"/>
                  </a:lnTo>
                  <a:lnTo>
                    <a:pt x="45" y="821"/>
                  </a:lnTo>
                  <a:lnTo>
                    <a:pt x="45" y="819"/>
                  </a:lnTo>
                  <a:lnTo>
                    <a:pt x="43" y="819"/>
                  </a:lnTo>
                  <a:lnTo>
                    <a:pt x="41" y="819"/>
                  </a:lnTo>
                  <a:lnTo>
                    <a:pt x="39" y="819"/>
                  </a:lnTo>
                  <a:lnTo>
                    <a:pt x="37" y="819"/>
                  </a:lnTo>
                  <a:lnTo>
                    <a:pt x="35" y="819"/>
                  </a:lnTo>
                  <a:lnTo>
                    <a:pt x="35" y="817"/>
                  </a:lnTo>
                  <a:lnTo>
                    <a:pt x="33" y="817"/>
                  </a:lnTo>
                  <a:lnTo>
                    <a:pt x="31" y="817"/>
                  </a:lnTo>
                  <a:lnTo>
                    <a:pt x="29" y="817"/>
                  </a:lnTo>
                  <a:lnTo>
                    <a:pt x="29" y="815"/>
                  </a:lnTo>
                  <a:lnTo>
                    <a:pt x="27" y="815"/>
                  </a:lnTo>
                  <a:lnTo>
                    <a:pt x="25" y="815"/>
                  </a:lnTo>
                  <a:lnTo>
                    <a:pt x="23" y="815"/>
                  </a:lnTo>
                  <a:lnTo>
                    <a:pt x="23" y="817"/>
                  </a:lnTo>
                  <a:lnTo>
                    <a:pt x="21" y="817"/>
                  </a:lnTo>
                  <a:lnTo>
                    <a:pt x="19" y="817"/>
                  </a:lnTo>
                  <a:lnTo>
                    <a:pt x="18" y="817"/>
                  </a:lnTo>
                  <a:lnTo>
                    <a:pt x="16" y="817"/>
                  </a:lnTo>
                  <a:lnTo>
                    <a:pt x="16" y="815"/>
                  </a:lnTo>
                  <a:lnTo>
                    <a:pt x="14" y="815"/>
                  </a:lnTo>
                  <a:lnTo>
                    <a:pt x="12" y="815"/>
                  </a:lnTo>
                  <a:lnTo>
                    <a:pt x="12" y="817"/>
                  </a:lnTo>
                  <a:lnTo>
                    <a:pt x="10" y="817"/>
                  </a:lnTo>
                  <a:lnTo>
                    <a:pt x="8" y="817"/>
                  </a:lnTo>
                  <a:lnTo>
                    <a:pt x="8" y="819"/>
                  </a:lnTo>
                  <a:lnTo>
                    <a:pt x="8" y="821"/>
                  </a:lnTo>
                  <a:lnTo>
                    <a:pt x="8" y="823"/>
                  </a:lnTo>
                  <a:lnTo>
                    <a:pt x="6" y="825"/>
                  </a:lnTo>
                  <a:lnTo>
                    <a:pt x="4" y="825"/>
                  </a:lnTo>
                  <a:lnTo>
                    <a:pt x="2" y="827"/>
                  </a:lnTo>
                  <a:lnTo>
                    <a:pt x="2" y="825"/>
                  </a:lnTo>
                  <a:lnTo>
                    <a:pt x="2" y="823"/>
                  </a:lnTo>
                  <a:lnTo>
                    <a:pt x="0" y="823"/>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5" name="Freeform 50">
              <a:extLst>
                <a:ext uri="{FF2B5EF4-FFF2-40B4-BE49-F238E27FC236}">
                  <a16:creationId xmlns:a16="http://schemas.microsoft.com/office/drawing/2014/main" xmlns="" id="{00000000-0008-0000-0900-00001D000000}"/>
                </a:ext>
              </a:extLst>
            </xdr:cNvPr>
            <xdr:cNvSpPr>
              <a:spLocks/>
            </xdr:cNvSpPr>
          </xdr:nvSpPr>
          <xdr:spPr bwMode="auto">
            <a:xfrm>
              <a:off x="3189288" y="4860925"/>
              <a:ext cx="563563" cy="1192213"/>
            </a:xfrm>
            <a:custGeom>
              <a:avLst/>
              <a:gdLst>
                <a:gd name="T0" fmla="*/ 335 w 355"/>
                <a:gd name="T1" fmla="*/ 729 h 751"/>
                <a:gd name="T2" fmla="*/ 315 w 355"/>
                <a:gd name="T3" fmla="*/ 714 h 751"/>
                <a:gd name="T4" fmla="*/ 296 w 355"/>
                <a:gd name="T5" fmla="*/ 700 h 751"/>
                <a:gd name="T6" fmla="*/ 276 w 355"/>
                <a:gd name="T7" fmla="*/ 708 h 751"/>
                <a:gd name="T8" fmla="*/ 252 w 355"/>
                <a:gd name="T9" fmla="*/ 712 h 751"/>
                <a:gd name="T10" fmla="*/ 229 w 355"/>
                <a:gd name="T11" fmla="*/ 716 h 751"/>
                <a:gd name="T12" fmla="*/ 215 w 355"/>
                <a:gd name="T13" fmla="*/ 737 h 751"/>
                <a:gd name="T14" fmla="*/ 205 w 355"/>
                <a:gd name="T15" fmla="*/ 745 h 751"/>
                <a:gd name="T16" fmla="*/ 193 w 355"/>
                <a:gd name="T17" fmla="*/ 737 h 751"/>
                <a:gd name="T18" fmla="*/ 181 w 355"/>
                <a:gd name="T19" fmla="*/ 714 h 751"/>
                <a:gd name="T20" fmla="*/ 166 w 355"/>
                <a:gd name="T21" fmla="*/ 710 h 751"/>
                <a:gd name="T22" fmla="*/ 154 w 355"/>
                <a:gd name="T23" fmla="*/ 720 h 751"/>
                <a:gd name="T24" fmla="*/ 134 w 355"/>
                <a:gd name="T25" fmla="*/ 718 h 751"/>
                <a:gd name="T26" fmla="*/ 114 w 355"/>
                <a:gd name="T27" fmla="*/ 714 h 751"/>
                <a:gd name="T28" fmla="*/ 104 w 355"/>
                <a:gd name="T29" fmla="*/ 712 h 751"/>
                <a:gd name="T30" fmla="*/ 95 w 355"/>
                <a:gd name="T31" fmla="*/ 708 h 751"/>
                <a:gd name="T32" fmla="*/ 83 w 355"/>
                <a:gd name="T33" fmla="*/ 692 h 751"/>
                <a:gd name="T34" fmla="*/ 81 w 355"/>
                <a:gd name="T35" fmla="*/ 680 h 751"/>
                <a:gd name="T36" fmla="*/ 77 w 355"/>
                <a:gd name="T37" fmla="*/ 666 h 751"/>
                <a:gd name="T38" fmla="*/ 63 w 355"/>
                <a:gd name="T39" fmla="*/ 662 h 751"/>
                <a:gd name="T40" fmla="*/ 47 w 355"/>
                <a:gd name="T41" fmla="*/ 660 h 751"/>
                <a:gd name="T42" fmla="*/ 28 w 355"/>
                <a:gd name="T43" fmla="*/ 655 h 751"/>
                <a:gd name="T44" fmla="*/ 20 w 355"/>
                <a:gd name="T45" fmla="*/ 639 h 751"/>
                <a:gd name="T46" fmla="*/ 22 w 355"/>
                <a:gd name="T47" fmla="*/ 623 h 751"/>
                <a:gd name="T48" fmla="*/ 24 w 355"/>
                <a:gd name="T49" fmla="*/ 609 h 751"/>
                <a:gd name="T50" fmla="*/ 24 w 355"/>
                <a:gd name="T51" fmla="*/ 599 h 751"/>
                <a:gd name="T52" fmla="*/ 26 w 355"/>
                <a:gd name="T53" fmla="*/ 584 h 751"/>
                <a:gd name="T54" fmla="*/ 28 w 355"/>
                <a:gd name="T55" fmla="*/ 576 h 751"/>
                <a:gd name="T56" fmla="*/ 28 w 355"/>
                <a:gd name="T57" fmla="*/ 562 h 751"/>
                <a:gd name="T58" fmla="*/ 31 w 355"/>
                <a:gd name="T59" fmla="*/ 552 h 751"/>
                <a:gd name="T60" fmla="*/ 35 w 355"/>
                <a:gd name="T61" fmla="*/ 538 h 751"/>
                <a:gd name="T62" fmla="*/ 35 w 355"/>
                <a:gd name="T63" fmla="*/ 521 h 751"/>
                <a:gd name="T64" fmla="*/ 33 w 355"/>
                <a:gd name="T65" fmla="*/ 497 h 751"/>
                <a:gd name="T66" fmla="*/ 29 w 355"/>
                <a:gd name="T67" fmla="*/ 479 h 751"/>
                <a:gd name="T68" fmla="*/ 26 w 355"/>
                <a:gd name="T69" fmla="*/ 465 h 751"/>
                <a:gd name="T70" fmla="*/ 16 w 355"/>
                <a:gd name="T71" fmla="*/ 450 h 751"/>
                <a:gd name="T72" fmla="*/ 6 w 355"/>
                <a:gd name="T73" fmla="*/ 440 h 751"/>
                <a:gd name="T74" fmla="*/ 2 w 355"/>
                <a:gd name="T75" fmla="*/ 420 h 751"/>
                <a:gd name="T76" fmla="*/ 2 w 355"/>
                <a:gd name="T77" fmla="*/ 412 h 751"/>
                <a:gd name="T78" fmla="*/ 8 w 355"/>
                <a:gd name="T79" fmla="*/ 400 h 751"/>
                <a:gd name="T80" fmla="*/ 10 w 355"/>
                <a:gd name="T81" fmla="*/ 385 h 751"/>
                <a:gd name="T82" fmla="*/ 10 w 355"/>
                <a:gd name="T83" fmla="*/ 363 h 751"/>
                <a:gd name="T84" fmla="*/ 14 w 355"/>
                <a:gd name="T85" fmla="*/ 353 h 751"/>
                <a:gd name="T86" fmla="*/ 20 w 355"/>
                <a:gd name="T87" fmla="*/ 335 h 751"/>
                <a:gd name="T88" fmla="*/ 22 w 355"/>
                <a:gd name="T89" fmla="*/ 320 h 751"/>
                <a:gd name="T90" fmla="*/ 28 w 355"/>
                <a:gd name="T91" fmla="*/ 300 h 751"/>
                <a:gd name="T92" fmla="*/ 31 w 355"/>
                <a:gd name="T93" fmla="*/ 282 h 751"/>
                <a:gd name="T94" fmla="*/ 29 w 355"/>
                <a:gd name="T95" fmla="*/ 260 h 751"/>
                <a:gd name="T96" fmla="*/ 35 w 355"/>
                <a:gd name="T97" fmla="*/ 241 h 751"/>
                <a:gd name="T98" fmla="*/ 28 w 355"/>
                <a:gd name="T99" fmla="*/ 219 h 751"/>
                <a:gd name="T100" fmla="*/ 14 w 355"/>
                <a:gd name="T101" fmla="*/ 205 h 751"/>
                <a:gd name="T102" fmla="*/ 12 w 355"/>
                <a:gd name="T103" fmla="*/ 193 h 751"/>
                <a:gd name="T104" fmla="*/ 18 w 355"/>
                <a:gd name="T105" fmla="*/ 166 h 751"/>
                <a:gd name="T106" fmla="*/ 18 w 355"/>
                <a:gd name="T107" fmla="*/ 154 h 751"/>
                <a:gd name="T108" fmla="*/ 22 w 355"/>
                <a:gd name="T109" fmla="*/ 126 h 751"/>
                <a:gd name="T110" fmla="*/ 31 w 355"/>
                <a:gd name="T111" fmla="*/ 93 h 751"/>
                <a:gd name="T112" fmla="*/ 35 w 355"/>
                <a:gd name="T113" fmla="*/ 61 h 751"/>
                <a:gd name="T114" fmla="*/ 29 w 355"/>
                <a:gd name="T115" fmla="*/ 44 h 751"/>
                <a:gd name="T116" fmla="*/ 33 w 355"/>
                <a:gd name="T117" fmla="*/ 26 h 751"/>
                <a:gd name="T118" fmla="*/ 31 w 355"/>
                <a:gd name="T119" fmla="*/ 6 h 7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355" h="751">
                  <a:moveTo>
                    <a:pt x="355" y="743"/>
                  </a:moveTo>
                  <a:lnTo>
                    <a:pt x="355" y="741"/>
                  </a:lnTo>
                  <a:lnTo>
                    <a:pt x="353" y="741"/>
                  </a:lnTo>
                  <a:lnTo>
                    <a:pt x="351" y="741"/>
                  </a:lnTo>
                  <a:lnTo>
                    <a:pt x="349" y="741"/>
                  </a:lnTo>
                  <a:lnTo>
                    <a:pt x="349" y="739"/>
                  </a:lnTo>
                  <a:lnTo>
                    <a:pt x="347" y="739"/>
                  </a:lnTo>
                  <a:lnTo>
                    <a:pt x="345" y="737"/>
                  </a:lnTo>
                  <a:lnTo>
                    <a:pt x="345" y="735"/>
                  </a:lnTo>
                  <a:lnTo>
                    <a:pt x="343" y="735"/>
                  </a:lnTo>
                  <a:lnTo>
                    <a:pt x="341" y="735"/>
                  </a:lnTo>
                  <a:lnTo>
                    <a:pt x="341" y="733"/>
                  </a:lnTo>
                  <a:lnTo>
                    <a:pt x="339" y="733"/>
                  </a:lnTo>
                  <a:lnTo>
                    <a:pt x="339" y="731"/>
                  </a:lnTo>
                  <a:lnTo>
                    <a:pt x="337" y="731"/>
                  </a:lnTo>
                  <a:lnTo>
                    <a:pt x="335" y="731"/>
                  </a:lnTo>
                  <a:lnTo>
                    <a:pt x="335" y="729"/>
                  </a:lnTo>
                  <a:lnTo>
                    <a:pt x="333" y="729"/>
                  </a:lnTo>
                  <a:lnTo>
                    <a:pt x="331" y="729"/>
                  </a:lnTo>
                  <a:lnTo>
                    <a:pt x="331" y="727"/>
                  </a:lnTo>
                  <a:lnTo>
                    <a:pt x="329" y="727"/>
                  </a:lnTo>
                  <a:lnTo>
                    <a:pt x="329" y="726"/>
                  </a:lnTo>
                  <a:lnTo>
                    <a:pt x="327" y="724"/>
                  </a:lnTo>
                  <a:lnTo>
                    <a:pt x="325" y="724"/>
                  </a:lnTo>
                  <a:lnTo>
                    <a:pt x="325" y="722"/>
                  </a:lnTo>
                  <a:lnTo>
                    <a:pt x="323" y="722"/>
                  </a:lnTo>
                  <a:lnTo>
                    <a:pt x="323" y="720"/>
                  </a:lnTo>
                  <a:lnTo>
                    <a:pt x="321" y="720"/>
                  </a:lnTo>
                  <a:lnTo>
                    <a:pt x="321" y="718"/>
                  </a:lnTo>
                  <a:lnTo>
                    <a:pt x="319" y="718"/>
                  </a:lnTo>
                  <a:lnTo>
                    <a:pt x="317" y="718"/>
                  </a:lnTo>
                  <a:lnTo>
                    <a:pt x="317" y="716"/>
                  </a:lnTo>
                  <a:lnTo>
                    <a:pt x="315" y="716"/>
                  </a:lnTo>
                  <a:lnTo>
                    <a:pt x="315" y="714"/>
                  </a:lnTo>
                  <a:lnTo>
                    <a:pt x="313" y="714"/>
                  </a:lnTo>
                  <a:lnTo>
                    <a:pt x="313" y="712"/>
                  </a:lnTo>
                  <a:lnTo>
                    <a:pt x="311" y="712"/>
                  </a:lnTo>
                  <a:lnTo>
                    <a:pt x="309" y="712"/>
                  </a:lnTo>
                  <a:lnTo>
                    <a:pt x="309" y="710"/>
                  </a:lnTo>
                  <a:lnTo>
                    <a:pt x="307" y="710"/>
                  </a:lnTo>
                  <a:lnTo>
                    <a:pt x="307" y="708"/>
                  </a:lnTo>
                  <a:lnTo>
                    <a:pt x="305" y="708"/>
                  </a:lnTo>
                  <a:lnTo>
                    <a:pt x="305" y="706"/>
                  </a:lnTo>
                  <a:lnTo>
                    <a:pt x="304" y="706"/>
                  </a:lnTo>
                  <a:lnTo>
                    <a:pt x="304" y="704"/>
                  </a:lnTo>
                  <a:lnTo>
                    <a:pt x="302" y="704"/>
                  </a:lnTo>
                  <a:lnTo>
                    <a:pt x="300" y="704"/>
                  </a:lnTo>
                  <a:lnTo>
                    <a:pt x="300" y="702"/>
                  </a:lnTo>
                  <a:lnTo>
                    <a:pt x="298" y="702"/>
                  </a:lnTo>
                  <a:lnTo>
                    <a:pt x="298" y="700"/>
                  </a:lnTo>
                  <a:lnTo>
                    <a:pt x="296" y="700"/>
                  </a:lnTo>
                  <a:lnTo>
                    <a:pt x="294" y="698"/>
                  </a:lnTo>
                  <a:lnTo>
                    <a:pt x="292" y="698"/>
                  </a:lnTo>
                  <a:lnTo>
                    <a:pt x="290" y="696"/>
                  </a:lnTo>
                  <a:lnTo>
                    <a:pt x="288" y="698"/>
                  </a:lnTo>
                  <a:lnTo>
                    <a:pt x="286" y="698"/>
                  </a:lnTo>
                  <a:lnTo>
                    <a:pt x="286" y="700"/>
                  </a:lnTo>
                  <a:lnTo>
                    <a:pt x="284" y="700"/>
                  </a:lnTo>
                  <a:lnTo>
                    <a:pt x="286" y="700"/>
                  </a:lnTo>
                  <a:lnTo>
                    <a:pt x="286" y="702"/>
                  </a:lnTo>
                  <a:lnTo>
                    <a:pt x="286" y="704"/>
                  </a:lnTo>
                  <a:lnTo>
                    <a:pt x="284" y="704"/>
                  </a:lnTo>
                  <a:lnTo>
                    <a:pt x="282" y="704"/>
                  </a:lnTo>
                  <a:lnTo>
                    <a:pt x="282" y="706"/>
                  </a:lnTo>
                  <a:lnTo>
                    <a:pt x="280" y="706"/>
                  </a:lnTo>
                  <a:lnTo>
                    <a:pt x="278" y="706"/>
                  </a:lnTo>
                  <a:lnTo>
                    <a:pt x="278" y="708"/>
                  </a:lnTo>
                  <a:lnTo>
                    <a:pt x="276" y="708"/>
                  </a:lnTo>
                  <a:lnTo>
                    <a:pt x="276" y="710"/>
                  </a:lnTo>
                  <a:lnTo>
                    <a:pt x="274" y="708"/>
                  </a:lnTo>
                  <a:lnTo>
                    <a:pt x="272" y="708"/>
                  </a:lnTo>
                  <a:lnTo>
                    <a:pt x="272" y="710"/>
                  </a:lnTo>
                  <a:lnTo>
                    <a:pt x="270" y="710"/>
                  </a:lnTo>
                  <a:lnTo>
                    <a:pt x="268" y="710"/>
                  </a:lnTo>
                  <a:lnTo>
                    <a:pt x="266" y="710"/>
                  </a:lnTo>
                  <a:lnTo>
                    <a:pt x="264" y="710"/>
                  </a:lnTo>
                  <a:lnTo>
                    <a:pt x="262" y="710"/>
                  </a:lnTo>
                  <a:lnTo>
                    <a:pt x="262" y="712"/>
                  </a:lnTo>
                  <a:lnTo>
                    <a:pt x="260" y="712"/>
                  </a:lnTo>
                  <a:lnTo>
                    <a:pt x="258" y="710"/>
                  </a:lnTo>
                  <a:lnTo>
                    <a:pt x="256" y="712"/>
                  </a:lnTo>
                  <a:lnTo>
                    <a:pt x="254" y="712"/>
                  </a:lnTo>
                  <a:lnTo>
                    <a:pt x="254" y="714"/>
                  </a:lnTo>
                  <a:lnTo>
                    <a:pt x="252" y="714"/>
                  </a:lnTo>
                  <a:lnTo>
                    <a:pt x="252" y="712"/>
                  </a:lnTo>
                  <a:lnTo>
                    <a:pt x="250" y="712"/>
                  </a:lnTo>
                  <a:lnTo>
                    <a:pt x="248" y="712"/>
                  </a:lnTo>
                  <a:lnTo>
                    <a:pt x="246" y="712"/>
                  </a:lnTo>
                  <a:lnTo>
                    <a:pt x="246" y="710"/>
                  </a:lnTo>
                  <a:lnTo>
                    <a:pt x="244" y="710"/>
                  </a:lnTo>
                  <a:lnTo>
                    <a:pt x="242" y="710"/>
                  </a:lnTo>
                  <a:lnTo>
                    <a:pt x="240" y="710"/>
                  </a:lnTo>
                  <a:lnTo>
                    <a:pt x="240" y="712"/>
                  </a:lnTo>
                  <a:lnTo>
                    <a:pt x="238" y="712"/>
                  </a:lnTo>
                  <a:lnTo>
                    <a:pt x="236" y="712"/>
                  </a:lnTo>
                  <a:lnTo>
                    <a:pt x="235" y="712"/>
                  </a:lnTo>
                  <a:lnTo>
                    <a:pt x="235" y="714"/>
                  </a:lnTo>
                  <a:lnTo>
                    <a:pt x="233" y="714"/>
                  </a:lnTo>
                  <a:lnTo>
                    <a:pt x="233" y="712"/>
                  </a:lnTo>
                  <a:lnTo>
                    <a:pt x="233" y="714"/>
                  </a:lnTo>
                  <a:lnTo>
                    <a:pt x="231" y="714"/>
                  </a:lnTo>
                  <a:lnTo>
                    <a:pt x="229" y="716"/>
                  </a:lnTo>
                  <a:lnTo>
                    <a:pt x="229" y="718"/>
                  </a:lnTo>
                  <a:lnTo>
                    <a:pt x="229" y="720"/>
                  </a:lnTo>
                  <a:lnTo>
                    <a:pt x="227" y="720"/>
                  </a:lnTo>
                  <a:lnTo>
                    <a:pt x="227" y="722"/>
                  </a:lnTo>
                  <a:lnTo>
                    <a:pt x="227" y="724"/>
                  </a:lnTo>
                  <a:lnTo>
                    <a:pt x="227" y="726"/>
                  </a:lnTo>
                  <a:lnTo>
                    <a:pt x="225" y="726"/>
                  </a:lnTo>
                  <a:lnTo>
                    <a:pt x="225" y="727"/>
                  </a:lnTo>
                  <a:lnTo>
                    <a:pt x="225" y="729"/>
                  </a:lnTo>
                  <a:lnTo>
                    <a:pt x="223" y="729"/>
                  </a:lnTo>
                  <a:lnTo>
                    <a:pt x="221" y="729"/>
                  </a:lnTo>
                  <a:lnTo>
                    <a:pt x="221" y="731"/>
                  </a:lnTo>
                  <a:lnTo>
                    <a:pt x="219" y="731"/>
                  </a:lnTo>
                  <a:lnTo>
                    <a:pt x="219" y="733"/>
                  </a:lnTo>
                  <a:lnTo>
                    <a:pt x="217" y="733"/>
                  </a:lnTo>
                  <a:lnTo>
                    <a:pt x="217" y="735"/>
                  </a:lnTo>
                  <a:lnTo>
                    <a:pt x="215" y="737"/>
                  </a:lnTo>
                  <a:lnTo>
                    <a:pt x="215" y="739"/>
                  </a:lnTo>
                  <a:lnTo>
                    <a:pt x="215" y="741"/>
                  </a:lnTo>
                  <a:lnTo>
                    <a:pt x="215" y="743"/>
                  </a:lnTo>
                  <a:lnTo>
                    <a:pt x="215" y="745"/>
                  </a:lnTo>
                  <a:lnTo>
                    <a:pt x="215" y="747"/>
                  </a:lnTo>
                  <a:lnTo>
                    <a:pt x="213" y="747"/>
                  </a:lnTo>
                  <a:lnTo>
                    <a:pt x="213" y="749"/>
                  </a:lnTo>
                  <a:lnTo>
                    <a:pt x="211" y="749"/>
                  </a:lnTo>
                  <a:lnTo>
                    <a:pt x="211" y="751"/>
                  </a:lnTo>
                  <a:lnTo>
                    <a:pt x="209" y="751"/>
                  </a:lnTo>
                  <a:lnTo>
                    <a:pt x="209" y="749"/>
                  </a:lnTo>
                  <a:lnTo>
                    <a:pt x="207" y="749"/>
                  </a:lnTo>
                  <a:lnTo>
                    <a:pt x="205" y="749"/>
                  </a:lnTo>
                  <a:lnTo>
                    <a:pt x="203" y="749"/>
                  </a:lnTo>
                  <a:lnTo>
                    <a:pt x="203" y="747"/>
                  </a:lnTo>
                  <a:lnTo>
                    <a:pt x="205" y="747"/>
                  </a:lnTo>
                  <a:lnTo>
                    <a:pt x="205" y="745"/>
                  </a:lnTo>
                  <a:lnTo>
                    <a:pt x="205" y="743"/>
                  </a:lnTo>
                  <a:lnTo>
                    <a:pt x="203" y="743"/>
                  </a:lnTo>
                  <a:lnTo>
                    <a:pt x="203" y="745"/>
                  </a:lnTo>
                  <a:lnTo>
                    <a:pt x="201" y="745"/>
                  </a:lnTo>
                  <a:lnTo>
                    <a:pt x="199" y="745"/>
                  </a:lnTo>
                  <a:lnTo>
                    <a:pt x="199" y="743"/>
                  </a:lnTo>
                  <a:lnTo>
                    <a:pt x="201" y="743"/>
                  </a:lnTo>
                  <a:lnTo>
                    <a:pt x="201" y="741"/>
                  </a:lnTo>
                  <a:lnTo>
                    <a:pt x="201" y="739"/>
                  </a:lnTo>
                  <a:lnTo>
                    <a:pt x="203" y="739"/>
                  </a:lnTo>
                  <a:lnTo>
                    <a:pt x="201" y="737"/>
                  </a:lnTo>
                  <a:lnTo>
                    <a:pt x="199" y="737"/>
                  </a:lnTo>
                  <a:lnTo>
                    <a:pt x="199" y="735"/>
                  </a:lnTo>
                  <a:lnTo>
                    <a:pt x="197" y="735"/>
                  </a:lnTo>
                  <a:lnTo>
                    <a:pt x="195" y="735"/>
                  </a:lnTo>
                  <a:lnTo>
                    <a:pt x="195" y="737"/>
                  </a:lnTo>
                  <a:lnTo>
                    <a:pt x="193" y="737"/>
                  </a:lnTo>
                  <a:lnTo>
                    <a:pt x="193" y="735"/>
                  </a:lnTo>
                  <a:lnTo>
                    <a:pt x="193" y="733"/>
                  </a:lnTo>
                  <a:lnTo>
                    <a:pt x="193" y="731"/>
                  </a:lnTo>
                  <a:lnTo>
                    <a:pt x="193" y="729"/>
                  </a:lnTo>
                  <a:lnTo>
                    <a:pt x="193" y="727"/>
                  </a:lnTo>
                  <a:lnTo>
                    <a:pt x="191" y="727"/>
                  </a:lnTo>
                  <a:lnTo>
                    <a:pt x="191" y="726"/>
                  </a:lnTo>
                  <a:lnTo>
                    <a:pt x="189" y="724"/>
                  </a:lnTo>
                  <a:lnTo>
                    <a:pt x="189" y="722"/>
                  </a:lnTo>
                  <a:lnTo>
                    <a:pt x="187" y="722"/>
                  </a:lnTo>
                  <a:lnTo>
                    <a:pt x="187" y="720"/>
                  </a:lnTo>
                  <a:lnTo>
                    <a:pt x="187" y="718"/>
                  </a:lnTo>
                  <a:lnTo>
                    <a:pt x="187" y="716"/>
                  </a:lnTo>
                  <a:lnTo>
                    <a:pt x="185" y="716"/>
                  </a:lnTo>
                  <a:lnTo>
                    <a:pt x="183" y="716"/>
                  </a:lnTo>
                  <a:lnTo>
                    <a:pt x="183" y="714"/>
                  </a:lnTo>
                  <a:lnTo>
                    <a:pt x="181" y="714"/>
                  </a:lnTo>
                  <a:lnTo>
                    <a:pt x="181" y="712"/>
                  </a:lnTo>
                  <a:lnTo>
                    <a:pt x="179" y="712"/>
                  </a:lnTo>
                  <a:lnTo>
                    <a:pt x="179" y="714"/>
                  </a:lnTo>
                  <a:lnTo>
                    <a:pt x="177" y="714"/>
                  </a:lnTo>
                  <a:lnTo>
                    <a:pt x="177" y="716"/>
                  </a:lnTo>
                  <a:lnTo>
                    <a:pt x="175" y="716"/>
                  </a:lnTo>
                  <a:lnTo>
                    <a:pt x="173" y="716"/>
                  </a:lnTo>
                  <a:lnTo>
                    <a:pt x="173" y="714"/>
                  </a:lnTo>
                  <a:lnTo>
                    <a:pt x="173" y="712"/>
                  </a:lnTo>
                  <a:lnTo>
                    <a:pt x="171" y="712"/>
                  </a:lnTo>
                  <a:lnTo>
                    <a:pt x="169" y="714"/>
                  </a:lnTo>
                  <a:lnTo>
                    <a:pt x="169" y="716"/>
                  </a:lnTo>
                  <a:lnTo>
                    <a:pt x="167" y="716"/>
                  </a:lnTo>
                  <a:lnTo>
                    <a:pt x="167" y="714"/>
                  </a:lnTo>
                  <a:lnTo>
                    <a:pt x="167" y="712"/>
                  </a:lnTo>
                  <a:lnTo>
                    <a:pt x="167" y="710"/>
                  </a:lnTo>
                  <a:lnTo>
                    <a:pt x="166" y="710"/>
                  </a:lnTo>
                  <a:lnTo>
                    <a:pt x="166" y="712"/>
                  </a:lnTo>
                  <a:lnTo>
                    <a:pt x="166" y="714"/>
                  </a:lnTo>
                  <a:lnTo>
                    <a:pt x="166" y="716"/>
                  </a:lnTo>
                  <a:lnTo>
                    <a:pt x="164" y="716"/>
                  </a:lnTo>
                  <a:lnTo>
                    <a:pt x="162" y="716"/>
                  </a:lnTo>
                  <a:lnTo>
                    <a:pt x="162" y="718"/>
                  </a:lnTo>
                  <a:lnTo>
                    <a:pt x="160" y="718"/>
                  </a:lnTo>
                  <a:lnTo>
                    <a:pt x="160" y="716"/>
                  </a:lnTo>
                  <a:lnTo>
                    <a:pt x="160" y="714"/>
                  </a:lnTo>
                  <a:lnTo>
                    <a:pt x="160" y="712"/>
                  </a:lnTo>
                  <a:lnTo>
                    <a:pt x="158" y="712"/>
                  </a:lnTo>
                  <a:lnTo>
                    <a:pt x="158" y="714"/>
                  </a:lnTo>
                  <a:lnTo>
                    <a:pt x="156" y="714"/>
                  </a:lnTo>
                  <a:lnTo>
                    <a:pt x="156" y="716"/>
                  </a:lnTo>
                  <a:lnTo>
                    <a:pt x="156" y="718"/>
                  </a:lnTo>
                  <a:lnTo>
                    <a:pt x="154" y="718"/>
                  </a:lnTo>
                  <a:lnTo>
                    <a:pt x="154" y="720"/>
                  </a:lnTo>
                  <a:lnTo>
                    <a:pt x="152" y="720"/>
                  </a:lnTo>
                  <a:lnTo>
                    <a:pt x="150" y="720"/>
                  </a:lnTo>
                  <a:lnTo>
                    <a:pt x="148" y="720"/>
                  </a:lnTo>
                  <a:lnTo>
                    <a:pt x="148" y="718"/>
                  </a:lnTo>
                  <a:lnTo>
                    <a:pt x="146" y="718"/>
                  </a:lnTo>
                  <a:lnTo>
                    <a:pt x="146" y="716"/>
                  </a:lnTo>
                  <a:lnTo>
                    <a:pt x="144" y="716"/>
                  </a:lnTo>
                  <a:lnTo>
                    <a:pt x="144" y="714"/>
                  </a:lnTo>
                  <a:lnTo>
                    <a:pt x="142" y="714"/>
                  </a:lnTo>
                  <a:lnTo>
                    <a:pt x="140" y="714"/>
                  </a:lnTo>
                  <a:lnTo>
                    <a:pt x="140" y="716"/>
                  </a:lnTo>
                  <a:lnTo>
                    <a:pt x="138" y="716"/>
                  </a:lnTo>
                  <a:lnTo>
                    <a:pt x="140" y="716"/>
                  </a:lnTo>
                  <a:lnTo>
                    <a:pt x="140" y="718"/>
                  </a:lnTo>
                  <a:lnTo>
                    <a:pt x="138" y="718"/>
                  </a:lnTo>
                  <a:lnTo>
                    <a:pt x="136" y="718"/>
                  </a:lnTo>
                  <a:lnTo>
                    <a:pt x="134" y="718"/>
                  </a:lnTo>
                  <a:lnTo>
                    <a:pt x="132" y="718"/>
                  </a:lnTo>
                  <a:lnTo>
                    <a:pt x="132" y="716"/>
                  </a:lnTo>
                  <a:lnTo>
                    <a:pt x="132" y="714"/>
                  </a:lnTo>
                  <a:lnTo>
                    <a:pt x="130" y="714"/>
                  </a:lnTo>
                  <a:lnTo>
                    <a:pt x="128" y="714"/>
                  </a:lnTo>
                  <a:lnTo>
                    <a:pt x="126" y="716"/>
                  </a:lnTo>
                  <a:lnTo>
                    <a:pt x="124" y="716"/>
                  </a:lnTo>
                  <a:lnTo>
                    <a:pt x="124" y="718"/>
                  </a:lnTo>
                  <a:lnTo>
                    <a:pt x="122" y="718"/>
                  </a:lnTo>
                  <a:lnTo>
                    <a:pt x="120" y="718"/>
                  </a:lnTo>
                  <a:lnTo>
                    <a:pt x="120" y="716"/>
                  </a:lnTo>
                  <a:lnTo>
                    <a:pt x="120" y="714"/>
                  </a:lnTo>
                  <a:lnTo>
                    <a:pt x="118" y="714"/>
                  </a:lnTo>
                  <a:lnTo>
                    <a:pt x="118" y="716"/>
                  </a:lnTo>
                  <a:lnTo>
                    <a:pt x="116" y="716"/>
                  </a:lnTo>
                  <a:lnTo>
                    <a:pt x="114" y="716"/>
                  </a:lnTo>
                  <a:lnTo>
                    <a:pt x="114" y="714"/>
                  </a:lnTo>
                  <a:lnTo>
                    <a:pt x="114" y="712"/>
                  </a:lnTo>
                  <a:lnTo>
                    <a:pt x="112" y="712"/>
                  </a:lnTo>
                  <a:lnTo>
                    <a:pt x="110" y="712"/>
                  </a:lnTo>
                  <a:lnTo>
                    <a:pt x="110" y="714"/>
                  </a:lnTo>
                  <a:lnTo>
                    <a:pt x="110" y="716"/>
                  </a:lnTo>
                  <a:lnTo>
                    <a:pt x="112" y="716"/>
                  </a:lnTo>
                  <a:lnTo>
                    <a:pt x="112" y="718"/>
                  </a:lnTo>
                  <a:lnTo>
                    <a:pt x="110" y="718"/>
                  </a:lnTo>
                  <a:lnTo>
                    <a:pt x="108" y="718"/>
                  </a:lnTo>
                  <a:lnTo>
                    <a:pt x="106" y="718"/>
                  </a:lnTo>
                  <a:lnTo>
                    <a:pt x="106" y="716"/>
                  </a:lnTo>
                  <a:lnTo>
                    <a:pt x="106" y="714"/>
                  </a:lnTo>
                  <a:lnTo>
                    <a:pt x="106" y="712"/>
                  </a:lnTo>
                  <a:lnTo>
                    <a:pt x="104" y="710"/>
                  </a:lnTo>
                  <a:lnTo>
                    <a:pt x="104" y="712"/>
                  </a:lnTo>
                  <a:lnTo>
                    <a:pt x="102" y="712"/>
                  </a:lnTo>
                  <a:lnTo>
                    <a:pt x="104" y="712"/>
                  </a:lnTo>
                  <a:lnTo>
                    <a:pt x="104" y="714"/>
                  </a:lnTo>
                  <a:lnTo>
                    <a:pt x="104" y="716"/>
                  </a:lnTo>
                  <a:lnTo>
                    <a:pt x="104" y="718"/>
                  </a:lnTo>
                  <a:lnTo>
                    <a:pt x="102" y="718"/>
                  </a:lnTo>
                  <a:lnTo>
                    <a:pt x="102" y="720"/>
                  </a:lnTo>
                  <a:lnTo>
                    <a:pt x="100" y="720"/>
                  </a:lnTo>
                  <a:lnTo>
                    <a:pt x="98" y="720"/>
                  </a:lnTo>
                  <a:lnTo>
                    <a:pt x="98" y="718"/>
                  </a:lnTo>
                  <a:lnTo>
                    <a:pt x="98" y="716"/>
                  </a:lnTo>
                  <a:lnTo>
                    <a:pt x="97" y="716"/>
                  </a:lnTo>
                  <a:lnTo>
                    <a:pt x="97" y="714"/>
                  </a:lnTo>
                  <a:lnTo>
                    <a:pt x="97" y="712"/>
                  </a:lnTo>
                  <a:lnTo>
                    <a:pt x="95" y="712"/>
                  </a:lnTo>
                  <a:lnTo>
                    <a:pt x="95" y="710"/>
                  </a:lnTo>
                  <a:lnTo>
                    <a:pt x="93" y="710"/>
                  </a:lnTo>
                  <a:lnTo>
                    <a:pt x="95" y="710"/>
                  </a:lnTo>
                  <a:lnTo>
                    <a:pt x="95" y="708"/>
                  </a:lnTo>
                  <a:lnTo>
                    <a:pt x="95" y="706"/>
                  </a:lnTo>
                  <a:lnTo>
                    <a:pt x="95" y="704"/>
                  </a:lnTo>
                  <a:lnTo>
                    <a:pt x="95" y="702"/>
                  </a:lnTo>
                  <a:lnTo>
                    <a:pt x="95" y="700"/>
                  </a:lnTo>
                  <a:lnTo>
                    <a:pt x="97" y="698"/>
                  </a:lnTo>
                  <a:lnTo>
                    <a:pt x="95" y="698"/>
                  </a:lnTo>
                  <a:lnTo>
                    <a:pt x="95" y="696"/>
                  </a:lnTo>
                  <a:lnTo>
                    <a:pt x="93" y="696"/>
                  </a:lnTo>
                  <a:lnTo>
                    <a:pt x="93" y="694"/>
                  </a:lnTo>
                  <a:lnTo>
                    <a:pt x="93" y="692"/>
                  </a:lnTo>
                  <a:lnTo>
                    <a:pt x="93" y="690"/>
                  </a:lnTo>
                  <a:lnTo>
                    <a:pt x="91" y="690"/>
                  </a:lnTo>
                  <a:lnTo>
                    <a:pt x="89" y="690"/>
                  </a:lnTo>
                  <a:lnTo>
                    <a:pt x="87" y="690"/>
                  </a:lnTo>
                  <a:lnTo>
                    <a:pt x="85" y="690"/>
                  </a:lnTo>
                  <a:lnTo>
                    <a:pt x="85" y="692"/>
                  </a:lnTo>
                  <a:lnTo>
                    <a:pt x="83" y="692"/>
                  </a:lnTo>
                  <a:lnTo>
                    <a:pt x="83" y="690"/>
                  </a:lnTo>
                  <a:lnTo>
                    <a:pt x="81" y="690"/>
                  </a:lnTo>
                  <a:lnTo>
                    <a:pt x="81" y="688"/>
                  </a:lnTo>
                  <a:lnTo>
                    <a:pt x="81" y="686"/>
                  </a:lnTo>
                  <a:lnTo>
                    <a:pt x="81" y="684"/>
                  </a:lnTo>
                  <a:lnTo>
                    <a:pt x="81" y="682"/>
                  </a:lnTo>
                  <a:lnTo>
                    <a:pt x="83" y="682"/>
                  </a:lnTo>
                  <a:lnTo>
                    <a:pt x="83" y="680"/>
                  </a:lnTo>
                  <a:lnTo>
                    <a:pt x="85" y="680"/>
                  </a:lnTo>
                  <a:lnTo>
                    <a:pt x="85" y="678"/>
                  </a:lnTo>
                  <a:lnTo>
                    <a:pt x="87" y="678"/>
                  </a:lnTo>
                  <a:lnTo>
                    <a:pt x="87" y="676"/>
                  </a:lnTo>
                  <a:lnTo>
                    <a:pt x="85" y="676"/>
                  </a:lnTo>
                  <a:lnTo>
                    <a:pt x="83" y="676"/>
                  </a:lnTo>
                  <a:lnTo>
                    <a:pt x="83" y="678"/>
                  </a:lnTo>
                  <a:lnTo>
                    <a:pt x="81" y="678"/>
                  </a:lnTo>
                  <a:lnTo>
                    <a:pt x="81" y="680"/>
                  </a:lnTo>
                  <a:lnTo>
                    <a:pt x="81" y="678"/>
                  </a:lnTo>
                  <a:lnTo>
                    <a:pt x="79" y="678"/>
                  </a:lnTo>
                  <a:lnTo>
                    <a:pt x="77" y="678"/>
                  </a:lnTo>
                  <a:lnTo>
                    <a:pt x="77" y="676"/>
                  </a:lnTo>
                  <a:lnTo>
                    <a:pt x="79" y="676"/>
                  </a:lnTo>
                  <a:lnTo>
                    <a:pt x="79" y="674"/>
                  </a:lnTo>
                  <a:lnTo>
                    <a:pt x="79" y="672"/>
                  </a:lnTo>
                  <a:lnTo>
                    <a:pt x="79" y="670"/>
                  </a:lnTo>
                  <a:lnTo>
                    <a:pt x="81" y="670"/>
                  </a:lnTo>
                  <a:lnTo>
                    <a:pt x="81" y="668"/>
                  </a:lnTo>
                  <a:lnTo>
                    <a:pt x="81" y="666"/>
                  </a:lnTo>
                  <a:lnTo>
                    <a:pt x="79" y="666"/>
                  </a:lnTo>
                  <a:lnTo>
                    <a:pt x="79" y="664"/>
                  </a:lnTo>
                  <a:lnTo>
                    <a:pt x="77" y="664"/>
                  </a:lnTo>
                  <a:lnTo>
                    <a:pt x="77" y="666"/>
                  </a:lnTo>
                  <a:lnTo>
                    <a:pt x="75" y="666"/>
                  </a:lnTo>
                  <a:lnTo>
                    <a:pt x="77" y="666"/>
                  </a:lnTo>
                  <a:lnTo>
                    <a:pt x="77" y="668"/>
                  </a:lnTo>
                  <a:lnTo>
                    <a:pt x="75" y="668"/>
                  </a:lnTo>
                  <a:lnTo>
                    <a:pt x="73" y="668"/>
                  </a:lnTo>
                  <a:lnTo>
                    <a:pt x="71" y="668"/>
                  </a:lnTo>
                  <a:lnTo>
                    <a:pt x="71" y="670"/>
                  </a:lnTo>
                  <a:lnTo>
                    <a:pt x="69" y="670"/>
                  </a:lnTo>
                  <a:lnTo>
                    <a:pt x="69" y="668"/>
                  </a:lnTo>
                  <a:lnTo>
                    <a:pt x="69" y="666"/>
                  </a:lnTo>
                  <a:lnTo>
                    <a:pt x="67" y="666"/>
                  </a:lnTo>
                  <a:lnTo>
                    <a:pt x="67" y="668"/>
                  </a:lnTo>
                  <a:lnTo>
                    <a:pt x="65" y="668"/>
                  </a:lnTo>
                  <a:lnTo>
                    <a:pt x="65" y="666"/>
                  </a:lnTo>
                  <a:lnTo>
                    <a:pt x="65" y="664"/>
                  </a:lnTo>
                  <a:lnTo>
                    <a:pt x="67" y="664"/>
                  </a:lnTo>
                  <a:lnTo>
                    <a:pt x="67" y="662"/>
                  </a:lnTo>
                  <a:lnTo>
                    <a:pt x="65" y="662"/>
                  </a:lnTo>
                  <a:lnTo>
                    <a:pt x="63" y="662"/>
                  </a:lnTo>
                  <a:lnTo>
                    <a:pt x="63" y="660"/>
                  </a:lnTo>
                  <a:lnTo>
                    <a:pt x="61" y="660"/>
                  </a:lnTo>
                  <a:lnTo>
                    <a:pt x="59" y="660"/>
                  </a:lnTo>
                  <a:lnTo>
                    <a:pt x="59" y="662"/>
                  </a:lnTo>
                  <a:lnTo>
                    <a:pt x="61" y="662"/>
                  </a:lnTo>
                  <a:lnTo>
                    <a:pt x="59" y="662"/>
                  </a:lnTo>
                  <a:lnTo>
                    <a:pt x="57" y="660"/>
                  </a:lnTo>
                  <a:lnTo>
                    <a:pt x="59" y="660"/>
                  </a:lnTo>
                  <a:lnTo>
                    <a:pt x="59" y="659"/>
                  </a:lnTo>
                  <a:lnTo>
                    <a:pt x="57" y="659"/>
                  </a:lnTo>
                  <a:lnTo>
                    <a:pt x="55" y="659"/>
                  </a:lnTo>
                  <a:lnTo>
                    <a:pt x="53" y="659"/>
                  </a:lnTo>
                  <a:lnTo>
                    <a:pt x="53" y="660"/>
                  </a:lnTo>
                  <a:lnTo>
                    <a:pt x="53" y="659"/>
                  </a:lnTo>
                  <a:lnTo>
                    <a:pt x="51" y="659"/>
                  </a:lnTo>
                  <a:lnTo>
                    <a:pt x="49" y="660"/>
                  </a:lnTo>
                  <a:lnTo>
                    <a:pt x="47" y="660"/>
                  </a:lnTo>
                  <a:lnTo>
                    <a:pt x="45" y="660"/>
                  </a:lnTo>
                  <a:lnTo>
                    <a:pt x="45" y="662"/>
                  </a:lnTo>
                  <a:lnTo>
                    <a:pt x="43" y="662"/>
                  </a:lnTo>
                  <a:lnTo>
                    <a:pt x="41" y="662"/>
                  </a:lnTo>
                  <a:lnTo>
                    <a:pt x="39" y="662"/>
                  </a:lnTo>
                  <a:lnTo>
                    <a:pt x="39" y="660"/>
                  </a:lnTo>
                  <a:lnTo>
                    <a:pt x="37" y="660"/>
                  </a:lnTo>
                  <a:lnTo>
                    <a:pt x="35" y="660"/>
                  </a:lnTo>
                  <a:lnTo>
                    <a:pt x="35" y="662"/>
                  </a:lnTo>
                  <a:lnTo>
                    <a:pt x="33" y="662"/>
                  </a:lnTo>
                  <a:lnTo>
                    <a:pt x="33" y="660"/>
                  </a:lnTo>
                  <a:lnTo>
                    <a:pt x="31" y="660"/>
                  </a:lnTo>
                  <a:lnTo>
                    <a:pt x="31" y="659"/>
                  </a:lnTo>
                  <a:lnTo>
                    <a:pt x="29" y="659"/>
                  </a:lnTo>
                  <a:lnTo>
                    <a:pt x="28" y="659"/>
                  </a:lnTo>
                  <a:lnTo>
                    <a:pt x="28" y="657"/>
                  </a:lnTo>
                  <a:lnTo>
                    <a:pt x="28" y="655"/>
                  </a:lnTo>
                  <a:lnTo>
                    <a:pt x="26" y="655"/>
                  </a:lnTo>
                  <a:lnTo>
                    <a:pt x="26" y="653"/>
                  </a:lnTo>
                  <a:lnTo>
                    <a:pt x="26" y="651"/>
                  </a:lnTo>
                  <a:lnTo>
                    <a:pt x="26" y="649"/>
                  </a:lnTo>
                  <a:lnTo>
                    <a:pt x="24" y="649"/>
                  </a:lnTo>
                  <a:lnTo>
                    <a:pt x="22" y="649"/>
                  </a:lnTo>
                  <a:lnTo>
                    <a:pt x="24" y="647"/>
                  </a:lnTo>
                  <a:lnTo>
                    <a:pt x="22" y="647"/>
                  </a:lnTo>
                  <a:lnTo>
                    <a:pt x="20" y="647"/>
                  </a:lnTo>
                  <a:lnTo>
                    <a:pt x="20" y="645"/>
                  </a:lnTo>
                  <a:lnTo>
                    <a:pt x="18" y="643"/>
                  </a:lnTo>
                  <a:lnTo>
                    <a:pt x="20" y="643"/>
                  </a:lnTo>
                  <a:lnTo>
                    <a:pt x="22" y="643"/>
                  </a:lnTo>
                  <a:lnTo>
                    <a:pt x="20" y="643"/>
                  </a:lnTo>
                  <a:lnTo>
                    <a:pt x="20" y="641"/>
                  </a:lnTo>
                  <a:lnTo>
                    <a:pt x="22" y="639"/>
                  </a:lnTo>
                  <a:lnTo>
                    <a:pt x="20" y="639"/>
                  </a:lnTo>
                  <a:lnTo>
                    <a:pt x="20" y="637"/>
                  </a:lnTo>
                  <a:lnTo>
                    <a:pt x="20" y="635"/>
                  </a:lnTo>
                  <a:lnTo>
                    <a:pt x="20" y="637"/>
                  </a:lnTo>
                  <a:lnTo>
                    <a:pt x="22" y="637"/>
                  </a:lnTo>
                  <a:lnTo>
                    <a:pt x="22" y="635"/>
                  </a:lnTo>
                  <a:lnTo>
                    <a:pt x="20" y="635"/>
                  </a:lnTo>
                  <a:lnTo>
                    <a:pt x="20" y="633"/>
                  </a:lnTo>
                  <a:lnTo>
                    <a:pt x="20" y="631"/>
                  </a:lnTo>
                  <a:lnTo>
                    <a:pt x="22" y="631"/>
                  </a:lnTo>
                  <a:lnTo>
                    <a:pt x="20" y="631"/>
                  </a:lnTo>
                  <a:lnTo>
                    <a:pt x="22" y="629"/>
                  </a:lnTo>
                  <a:lnTo>
                    <a:pt x="24" y="629"/>
                  </a:lnTo>
                  <a:lnTo>
                    <a:pt x="24" y="627"/>
                  </a:lnTo>
                  <a:lnTo>
                    <a:pt x="22" y="627"/>
                  </a:lnTo>
                  <a:lnTo>
                    <a:pt x="22" y="625"/>
                  </a:lnTo>
                  <a:lnTo>
                    <a:pt x="24" y="623"/>
                  </a:lnTo>
                  <a:lnTo>
                    <a:pt x="22" y="623"/>
                  </a:lnTo>
                  <a:lnTo>
                    <a:pt x="20" y="621"/>
                  </a:lnTo>
                  <a:lnTo>
                    <a:pt x="22" y="621"/>
                  </a:lnTo>
                  <a:lnTo>
                    <a:pt x="22" y="619"/>
                  </a:lnTo>
                  <a:lnTo>
                    <a:pt x="24" y="619"/>
                  </a:lnTo>
                  <a:lnTo>
                    <a:pt x="26" y="619"/>
                  </a:lnTo>
                  <a:lnTo>
                    <a:pt x="24" y="619"/>
                  </a:lnTo>
                  <a:lnTo>
                    <a:pt x="24" y="617"/>
                  </a:lnTo>
                  <a:lnTo>
                    <a:pt x="26" y="617"/>
                  </a:lnTo>
                  <a:lnTo>
                    <a:pt x="24" y="617"/>
                  </a:lnTo>
                  <a:lnTo>
                    <a:pt x="24" y="615"/>
                  </a:lnTo>
                  <a:lnTo>
                    <a:pt x="22" y="615"/>
                  </a:lnTo>
                  <a:lnTo>
                    <a:pt x="22" y="613"/>
                  </a:lnTo>
                  <a:lnTo>
                    <a:pt x="22" y="611"/>
                  </a:lnTo>
                  <a:lnTo>
                    <a:pt x="22" y="613"/>
                  </a:lnTo>
                  <a:lnTo>
                    <a:pt x="22" y="611"/>
                  </a:lnTo>
                  <a:lnTo>
                    <a:pt x="24" y="611"/>
                  </a:lnTo>
                  <a:lnTo>
                    <a:pt x="24" y="609"/>
                  </a:lnTo>
                  <a:lnTo>
                    <a:pt x="22" y="609"/>
                  </a:lnTo>
                  <a:lnTo>
                    <a:pt x="22" y="607"/>
                  </a:lnTo>
                  <a:lnTo>
                    <a:pt x="22" y="605"/>
                  </a:lnTo>
                  <a:lnTo>
                    <a:pt x="20" y="605"/>
                  </a:lnTo>
                  <a:lnTo>
                    <a:pt x="20" y="603"/>
                  </a:lnTo>
                  <a:lnTo>
                    <a:pt x="20" y="605"/>
                  </a:lnTo>
                  <a:lnTo>
                    <a:pt x="22" y="605"/>
                  </a:lnTo>
                  <a:lnTo>
                    <a:pt x="22" y="603"/>
                  </a:lnTo>
                  <a:lnTo>
                    <a:pt x="20" y="603"/>
                  </a:lnTo>
                  <a:lnTo>
                    <a:pt x="22" y="603"/>
                  </a:lnTo>
                  <a:lnTo>
                    <a:pt x="24" y="603"/>
                  </a:lnTo>
                  <a:lnTo>
                    <a:pt x="22" y="601"/>
                  </a:lnTo>
                  <a:lnTo>
                    <a:pt x="24" y="601"/>
                  </a:lnTo>
                  <a:lnTo>
                    <a:pt x="22" y="601"/>
                  </a:lnTo>
                  <a:lnTo>
                    <a:pt x="22" y="599"/>
                  </a:lnTo>
                  <a:lnTo>
                    <a:pt x="22" y="597"/>
                  </a:lnTo>
                  <a:lnTo>
                    <a:pt x="24" y="599"/>
                  </a:lnTo>
                  <a:lnTo>
                    <a:pt x="24" y="597"/>
                  </a:lnTo>
                  <a:lnTo>
                    <a:pt x="24" y="595"/>
                  </a:lnTo>
                  <a:lnTo>
                    <a:pt x="22" y="595"/>
                  </a:lnTo>
                  <a:lnTo>
                    <a:pt x="24" y="595"/>
                  </a:lnTo>
                  <a:lnTo>
                    <a:pt x="24" y="593"/>
                  </a:lnTo>
                  <a:lnTo>
                    <a:pt x="26" y="593"/>
                  </a:lnTo>
                  <a:lnTo>
                    <a:pt x="26" y="592"/>
                  </a:lnTo>
                  <a:lnTo>
                    <a:pt x="28" y="592"/>
                  </a:lnTo>
                  <a:lnTo>
                    <a:pt x="28" y="590"/>
                  </a:lnTo>
                  <a:lnTo>
                    <a:pt x="28" y="588"/>
                  </a:lnTo>
                  <a:lnTo>
                    <a:pt x="26" y="588"/>
                  </a:lnTo>
                  <a:lnTo>
                    <a:pt x="26" y="586"/>
                  </a:lnTo>
                  <a:lnTo>
                    <a:pt x="28" y="586"/>
                  </a:lnTo>
                  <a:lnTo>
                    <a:pt x="26" y="586"/>
                  </a:lnTo>
                  <a:lnTo>
                    <a:pt x="28" y="586"/>
                  </a:lnTo>
                  <a:lnTo>
                    <a:pt x="28" y="584"/>
                  </a:lnTo>
                  <a:lnTo>
                    <a:pt x="26" y="584"/>
                  </a:lnTo>
                  <a:lnTo>
                    <a:pt x="26" y="582"/>
                  </a:lnTo>
                  <a:lnTo>
                    <a:pt x="26" y="580"/>
                  </a:lnTo>
                  <a:lnTo>
                    <a:pt x="26" y="582"/>
                  </a:lnTo>
                  <a:lnTo>
                    <a:pt x="26" y="580"/>
                  </a:lnTo>
                  <a:lnTo>
                    <a:pt x="24" y="580"/>
                  </a:lnTo>
                  <a:lnTo>
                    <a:pt x="24" y="578"/>
                  </a:lnTo>
                  <a:lnTo>
                    <a:pt x="22" y="578"/>
                  </a:lnTo>
                  <a:lnTo>
                    <a:pt x="24" y="578"/>
                  </a:lnTo>
                  <a:lnTo>
                    <a:pt x="22" y="578"/>
                  </a:lnTo>
                  <a:lnTo>
                    <a:pt x="24" y="578"/>
                  </a:lnTo>
                  <a:lnTo>
                    <a:pt x="22" y="578"/>
                  </a:lnTo>
                  <a:lnTo>
                    <a:pt x="24" y="578"/>
                  </a:lnTo>
                  <a:lnTo>
                    <a:pt x="26" y="578"/>
                  </a:lnTo>
                  <a:lnTo>
                    <a:pt x="24" y="578"/>
                  </a:lnTo>
                  <a:lnTo>
                    <a:pt x="26" y="578"/>
                  </a:lnTo>
                  <a:lnTo>
                    <a:pt x="28" y="578"/>
                  </a:lnTo>
                  <a:lnTo>
                    <a:pt x="28" y="576"/>
                  </a:lnTo>
                  <a:lnTo>
                    <a:pt x="29" y="576"/>
                  </a:lnTo>
                  <a:lnTo>
                    <a:pt x="28" y="574"/>
                  </a:lnTo>
                  <a:lnTo>
                    <a:pt x="28" y="572"/>
                  </a:lnTo>
                  <a:lnTo>
                    <a:pt x="26" y="572"/>
                  </a:lnTo>
                  <a:lnTo>
                    <a:pt x="28" y="572"/>
                  </a:lnTo>
                  <a:lnTo>
                    <a:pt x="26" y="570"/>
                  </a:lnTo>
                  <a:lnTo>
                    <a:pt x="28" y="570"/>
                  </a:lnTo>
                  <a:lnTo>
                    <a:pt x="26" y="570"/>
                  </a:lnTo>
                  <a:lnTo>
                    <a:pt x="26" y="568"/>
                  </a:lnTo>
                  <a:lnTo>
                    <a:pt x="26" y="570"/>
                  </a:lnTo>
                  <a:lnTo>
                    <a:pt x="26" y="568"/>
                  </a:lnTo>
                  <a:lnTo>
                    <a:pt x="26" y="566"/>
                  </a:lnTo>
                  <a:lnTo>
                    <a:pt x="28" y="566"/>
                  </a:lnTo>
                  <a:lnTo>
                    <a:pt x="26" y="564"/>
                  </a:lnTo>
                  <a:lnTo>
                    <a:pt x="26" y="562"/>
                  </a:lnTo>
                  <a:lnTo>
                    <a:pt x="28" y="564"/>
                  </a:lnTo>
                  <a:lnTo>
                    <a:pt x="28" y="562"/>
                  </a:lnTo>
                  <a:lnTo>
                    <a:pt x="28" y="564"/>
                  </a:lnTo>
                  <a:lnTo>
                    <a:pt x="28" y="562"/>
                  </a:lnTo>
                  <a:lnTo>
                    <a:pt x="28" y="564"/>
                  </a:lnTo>
                  <a:lnTo>
                    <a:pt x="29" y="564"/>
                  </a:lnTo>
                  <a:lnTo>
                    <a:pt x="31" y="564"/>
                  </a:lnTo>
                  <a:lnTo>
                    <a:pt x="31" y="562"/>
                  </a:lnTo>
                  <a:lnTo>
                    <a:pt x="29" y="562"/>
                  </a:lnTo>
                  <a:lnTo>
                    <a:pt x="29" y="560"/>
                  </a:lnTo>
                  <a:lnTo>
                    <a:pt x="28" y="560"/>
                  </a:lnTo>
                  <a:lnTo>
                    <a:pt x="29" y="560"/>
                  </a:lnTo>
                  <a:lnTo>
                    <a:pt x="31" y="560"/>
                  </a:lnTo>
                  <a:lnTo>
                    <a:pt x="31" y="558"/>
                  </a:lnTo>
                  <a:lnTo>
                    <a:pt x="31" y="556"/>
                  </a:lnTo>
                  <a:lnTo>
                    <a:pt x="31" y="558"/>
                  </a:lnTo>
                  <a:lnTo>
                    <a:pt x="31" y="556"/>
                  </a:lnTo>
                  <a:lnTo>
                    <a:pt x="31" y="554"/>
                  </a:lnTo>
                  <a:lnTo>
                    <a:pt x="31" y="552"/>
                  </a:lnTo>
                  <a:lnTo>
                    <a:pt x="29" y="552"/>
                  </a:lnTo>
                  <a:lnTo>
                    <a:pt x="29" y="550"/>
                  </a:lnTo>
                  <a:lnTo>
                    <a:pt x="28" y="550"/>
                  </a:lnTo>
                  <a:lnTo>
                    <a:pt x="28" y="548"/>
                  </a:lnTo>
                  <a:lnTo>
                    <a:pt x="28" y="550"/>
                  </a:lnTo>
                  <a:lnTo>
                    <a:pt x="29" y="550"/>
                  </a:lnTo>
                  <a:lnTo>
                    <a:pt x="29" y="548"/>
                  </a:lnTo>
                  <a:lnTo>
                    <a:pt x="29" y="546"/>
                  </a:lnTo>
                  <a:lnTo>
                    <a:pt x="31" y="546"/>
                  </a:lnTo>
                  <a:lnTo>
                    <a:pt x="31" y="544"/>
                  </a:lnTo>
                  <a:lnTo>
                    <a:pt x="31" y="542"/>
                  </a:lnTo>
                  <a:lnTo>
                    <a:pt x="31" y="544"/>
                  </a:lnTo>
                  <a:lnTo>
                    <a:pt x="33" y="544"/>
                  </a:lnTo>
                  <a:lnTo>
                    <a:pt x="33" y="542"/>
                  </a:lnTo>
                  <a:lnTo>
                    <a:pt x="33" y="540"/>
                  </a:lnTo>
                  <a:lnTo>
                    <a:pt x="33" y="538"/>
                  </a:lnTo>
                  <a:lnTo>
                    <a:pt x="35" y="538"/>
                  </a:lnTo>
                  <a:lnTo>
                    <a:pt x="35" y="536"/>
                  </a:lnTo>
                  <a:lnTo>
                    <a:pt x="35" y="538"/>
                  </a:lnTo>
                  <a:lnTo>
                    <a:pt x="35" y="536"/>
                  </a:lnTo>
                  <a:lnTo>
                    <a:pt x="35" y="534"/>
                  </a:lnTo>
                  <a:lnTo>
                    <a:pt x="33" y="534"/>
                  </a:lnTo>
                  <a:lnTo>
                    <a:pt x="33" y="532"/>
                  </a:lnTo>
                  <a:lnTo>
                    <a:pt x="35" y="532"/>
                  </a:lnTo>
                  <a:lnTo>
                    <a:pt x="37" y="532"/>
                  </a:lnTo>
                  <a:lnTo>
                    <a:pt x="37" y="530"/>
                  </a:lnTo>
                  <a:lnTo>
                    <a:pt x="37" y="528"/>
                  </a:lnTo>
                  <a:lnTo>
                    <a:pt x="35" y="528"/>
                  </a:lnTo>
                  <a:lnTo>
                    <a:pt x="35" y="526"/>
                  </a:lnTo>
                  <a:lnTo>
                    <a:pt x="35" y="525"/>
                  </a:lnTo>
                  <a:lnTo>
                    <a:pt x="33" y="525"/>
                  </a:lnTo>
                  <a:lnTo>
                    <a:pt x="33" y="523"/>
                  </a:lnTo>
                  <a:lnTo>
                    <a:pt x="35" y="523"/>
                  </a:lnTo>
                  <a:lnTo>
                    <a:pt x="35" y="521"/>
                  </a:lnTo>
                  <a:lnTo>
                    <a:pt x="37" y="521"/>
                  </a:lnTo>
                  <a:lnTo>
                    <a:pt x="37" y="519"/>
                  </a:lnTo>
                  <a:lnTo>
                    <a:pt x="39" y="519"/>
                  </a:lnTo>
                  <a:lnTo>
                    <a:pt x="39" y="517"/>
                  </a:lnTo>
                  <a:lnTo>
                    <a:pt x="39" y="515"/>
                  </a:lnTo>
                  <a:lnTo>
                    <a:pt x="37" y="515"/>
                  </a:lnTo>
                  <a:lnTo>
                    <a:pt x="37" y="513"/>
                  </a:lnTo>
                  <a:lnTo>
                    <a:pt x="37" y="511"/>
                  </a:lnTo>
                  <a:lnTo>
                    <a:pt x="35" y="511"/>
                  </a:lnTo>
                  <a:lnTo>
                    <a:pt x="35" y="509"/>
                  </a:lnTo>
                  <a:lnTo>
                    <a:pt x="35" y="507"/>
                  </a:lnTo>
                  <a:lnTo>
                    <a:pt x="35" y="505"/>
                  </a:lnTo>
                  <a:lnTo>
                    <a:pt x="35" y="503"/>
                  </a:lnTo>
                  <a:lnTo>
                    <a:pt x="35" y="501"/>
                  </a:lnTo>
                  <a:lnTo>
                    <a:pt x="33" y="501"/>
                  </a:lnTo>
                  <a:lnTo>
                    <a:pt x="33" y="499"/>
                  </a:lnTo>
                  <a:lnTo>
                    <a:pt x="33" y="497"/>
                  </a:lnTo>
                  <a:lnTo>
                    <a:pt x="33" y="495"/>
                  </a:lnTo>
                  <a:lnTo>
                    <a:pt x="31" y="495"/>
                  </a:lnTo>
                  <a:lnTo>
                    <a:pt x="31" y="493"/>
                  </a:lnTo>
                  <a:lnTo>
                    <a:pt x="29" y="493"/>
                  </a:lnTo>
                  <a:lnTo>
                    <a:pt x="29" y="491"/>
                  </a:lnTo>
                  <a:lnTo>
                    <a:pt x="29" y="489"/>
                  </a:lnTo>
                  <a:lnTo>
                    <a:pt x="29" y="491"/>
                  </a:lnTo>
                  <a:lnTo>
                    <a:pt x="29" y="489"/>
                  </a:lnTo>
                  <a:lnTo>
                    <a:pt x="31" y="489"/>
                  </a:lnTo>
                  <a:lnTo>
                    <a:pt x="31" y="487"/>
                  </a:lnTo>
                  <a:lnTo>
                    <a:pt x="29" y="487"/>
                  </a:lnTo>
                  <a:lnTo>
                    <a:pt x="29" y="485"/>
                  </a:lnTo>
                  <a:lnTo>
                    <a:pt x="28" y="485"/>
                  </a:lnTo>
                  <a:lnTo>
                    <a:pt x="28" y="483"/>
                  </a:lnTo>
                  <a:lnTo>
                    <a:pt x="28" y="481"/>
                  </a:lnTo>
                  <a:lnTo>
                    <a:pt x="29" y="481"/>
                  </a:lnTo>
                  <a:lnTo>
                    <a:pt x="29" y="479"/>
                  </a:lnTo>
                  <a:lnTo>
                    <a:pt x="28" y="479"/>
                  </a:lnTo>
                  <a:lnTo>
                    <a:pt x="28" y="477"/>
                  </a:lnTo>
                  <a:lnTo>
                    <a:pt x="29" y="477"/>
                  </a:lnTo>
                  <a:lnTo>
                    <a:pt x="31" y="477"/>
                  </a:lnTo>
                  <a:lnTo>
                    <a:pt x="31" y="475"/>
                  </a:lnTo>
                  <a:lnTo>
                    <a:pt x="29" y="475"/>
                  </a:lnTo>
                  <a:lnTo>
                    <a:pt x="28" y="475"/>
                  </a:lnTo>
                  <a:lnTo>
                    <a:pt x="28" y="473"/>
                  </a:lnTo>
                  <a:lnTo>
                    <a:pt x="28" y="471"/>
                  </a:lnTo>
                  <a:lnTo>
                    <a:pt x="26" y="471"/>
                  </a:lnTo>
                  <a:lnTo>
                    <a:pt x="26" y="469"/>
                  </a:lnTo>
                  <a:lnTo>
                    <a:pt x="24" y="469"/>
                  </a:lnTo>
                  <a:lnTo>
                    <a:pt x="26" y="469"/>
                  </a:lnTo>
                  <a:lnTo>
                    <a:pt x="26" y="467"/>
                  </a:lnTo>
                  <a:lnTo>
                    <a:pt x="24" y="467"/>
                  </a:lnTo>
                  <a:lnTo>
                    <a:pt x="26" y="467"/>
                  </a:lnTo>
                  <a:lnTo>
                    <a:pt x="26" y="465"/>
                  </a:lnTo>
                  <a:lnTo>
                    <a:pt x="24" y="465"/>
                  </a:lnTo>
                  <a:lnTo>
                    <a:pt x="22" y="465"/>
                  </a:lnTo>
                  <a:lnTo>
                    <a:pt x="22" y="463"/>
                  </a:lnTo>
                  <a:lnTo>
                    <a:pt x="20" y="463"/>
                  </a:lnTo>
                  <a:lnTo>
                    <a:pt x="20" y="461"/>
                  </a:lnTo>
                  <a:lnTo>
                    <a:pt x="22" y="461"/>
                  </a:lnTo>
                  <a:lnTo>
                    <a:pt x="22" y="459"/>
                  </a:lnTo>
                  <a:lnTo>
                    <a:pt x="20" y="459"/>
                  </a:lnTo>
                  <a:lnTo>
                    <a:pt x="20" y="458"/>
                  </a:lnTo>
                  <a:lnTo>
                    <a:pt x="18" y="458"/>
                  </a:lnTo>
                  <a:lnTo>
                    <a:pt x="18" y="456"/>
                  </a:lnTo>
                  <a:lnTo>
                    <a:pt x="16" y="456"/>
                  </a:lnTo>
                  <a:lnTo>
                    <a:pt x="16" y="454"/>
                  </a:lnTo>
                  <a:lnTo>
                    <a:pt x="18" y="454"/>
                  </a:lnTo>
                  <a:lnTo>
                    <a:pt x="18" y="452"/>
                  </a:lnTo>
                  <a:lnTo>
                    <a:pt x="18" y="450"/>
                  </a:lnTo>
                  <a:lnTo>
                    <a:pt x="16" y="450"/>
                  </a:lnTo>
                  <a:lnTo>
                    <a:pt x="14" y="450"/>
                  </a:lnTo>
                  <a:lnTo>
                    <a:pt x="14" y="448"/>
                  </a:lnTo>
                  <a:lnTo>
                    <a:pt x="12" y="448"/>
                  </a:lnTo>
                  <a:lnTo>
                    <a:pt x="12" y="446"/>
                  </a:lnTo>
                  <a:lnTo>
                    <a:pt x="12" y="448"/>
                  </a:lnTo>
                  <a:lnTo>
                    <a:pt x="12" y="446"/>
                  </a:lnTo>
                  <a:lnTo>
                    <a:pt x="10" y="446"/>
                  </a:lnTo>
                  <a:lnTo>
                    <a:pt x="10" y="444"/>
                  </a:lnTo>
                  <a:lnTo>
                    <a:pt x="10" y="446"/>
                  </a:lnTo>
                  <a:lnTo>
                    <a:pt x="8" y="446"/>
                  </a:lnTo>
                  <a:lnTo>
                    <a:pt x="8" y="444"/>
                  </a:lnTo>
                  <a:lnTo>
                    <a:pt x="8" y="442"/>
                  </a:lnTo>
                  <a:lnTo>
                    <a:pt x="6" y="442"/>
                  </a:lnTo>
                  <a:lnTo>
                    <a:pt x="6" y="440"/>
                  </a:lnTo>
                  <a:lnTo>
                    <a:pt x="8" y="442"/>
                  </a:lnTo>
                  <a:lnTo>
                    <a:pt x="8" y="440"/>
                  </a:lnTo>
                  <a:lnTo>
                    <a:pt x="6" y="440"/>
                  </a:lnTo>
                  <a:lnTo>
                    <a:pt x="8" y="440"/>
                  </a:lnTo>
                  <a:lnTo>
                    <a:pt x="10" y="440"/>
                  </a:lnTo>
                  <a:lnTo>
                    <a:pt x="10" y="438"/>
                  </a:lnTo>
                  <a:lnTo>
                    <a:pt x="8" y="438"/>
                  </a:lnTo>
                  <a:lnTo>
                    <a:pt x="8" y="436"/>
                  </a:lnTo>
                  <a:lnTo>
                    <a:pt x="8" y="434"/>
                  </a:lnTo>
                  <a:lnTo>
                    <a:pt x="6" y="434"/>
                  </a:lnTo>
                  <a:lnTo>
                    <a:pt x="8" y="432"/>
                  </a:lnTo>
                  <a:lnTo>
                    <a:pt x="6" y="432"/>
                  </a:lnTo>
                  <a:lnTo>
                    <a:pt x="6" y="430"/>
                  </a:lnTo>
                  <a:lnTo>
                    <a:pt x="4" y="430"/>
                  </a:lnTo>
                  <a:lnTo>
                    <a:pt x="4" y="428"/>
                  </a:lnTo>
                  <a:lnTo>
                    <a:pt x="2" y="428"/>
                  </a:lnTo>
                  <a:lnTo>
                    <a:pt x="4" y="426"/>
                  </a:lnTo>
                  <a:lnTo>
                    <a:pt x="2" y="424"/>
                  </a:lnTo>
                  <a:lnTo>
                    <a:pt x="2" y="422"/>
                  </a:lnTo>
                  <a:lnTo>
                    <a:pt x="2" y="420"/>
                  </a:lnTo>
                  <a:lnTo>
                    <a:pt x="0" y="420"/>
                  </a:lnTo>
                  <a:lnTo>
                    <a:pt x="0" y="418"/>
                  </a:lnTo>
                  <a:lnTo>
                    <a:pt x="0" y="416"/>
                  </a:lnTo>
                  <a:lnTo>
                    <a:pt x="0" y="418"/>
                  </a:lnTo>
                  <a:lnTo>
                    <a:pt x="0" y="416"/>
                  </a:lnTo>
                  <a:lnTo>
                    <a:pt x="0" y="418"/>
                  </a:lnTo>
                  <a:lnTo>
                    <a:pt x="2" y="418"/>
                  </a:lnTo>
                  <a:lnTo>
                    <a:pt x="2" y="416"/>
                  </a:lnTo>
                  <a:lnTo>
                    <a:pt x="0" y="416"/>
                  </a:lnTo>
                  <a:lnTo>
                    <a:pt x="2" y="416"/>
                  </a:lnTo>
                  <a:lnTo>
                    <a:pt x="0" y="416"/>
                  </a:lnTo>
                  <a:lnTo>
                    <a:pt x="0" y="414"/>
                  </a:lnTo>
                  <a:lnTo>
                    <a:pt x="0" y="412"/>
                  </a:lnTo>
                  <a:lnTo>
                    <a:pt x="0" y="414"/>
                  </a:lnTo>
                  <a:lnTo>
                    <a:pt x="2" y="414"/>
                  </a:lnTo>
                  <a:lnTo>
                    <a:pt x="0" y="414"/>
                  </a:lnTo>
                  <a:lnTo>
                    <a:pt x="2" y="412"/>
                  </a:lnTo>
                  <a:lnTo>
                    <a:pt x="0" y="412"/>
                  </a:lnTo>
                  <a:lnTo>
                    <a:pt x="2" y="414"/>
                  </a:lnTo>
                  <a:lnTo>
                    <a:pt x="2" y="412"/>
                  </a:lnTo>
                  <a:lnTo>
                    <a:pt x="4" y="412"/>
                  </a:lnTo>
                  <a:lnTo>
                    <a:pt x="4" y="410"/>
                  </a:lnTo>
                  <a:lnTo>
                    <a:pt x="4" y="408"/>
                  </a:lnTo>
                  <a:lnTo>
                    <a:pt x="2" y="408"/>
                  </a:lnTo>
                  <a:lnTo>
                    <a:pt x="2" y="406"/>
                  </a:lnTo>
                  <a:lnTo>
                    <a:pt x="2" y="404"/>
                  </a:lnTo>
                  <a:lnTo>
                    <a:pt x="2" y="406"/>
                  </a:lnTo>
                  <a:lnTo>
                    <a:pt x="4" y="406"/>
                  </a:lnTo>
                  <a:lnTo>
                    <a:pt x="4" y="404"/>
                  </a:lnTo>
                  <a:lnTo>
                    <a:pt x="6" y="404"/>
                  </a:lnTo>
                  <a:lnTo>
                    <a:pt x="8" y="402"/>
                  </a:lnTo>
                  <a:lnTo>
                    <a:pt x="6" y="402"/>
                  </a:lnTo>
                  <a:lnTo>
                    <a:pt x="8" y="402"/>
                  </a:lnTo>
                  <a:lnTo>
                    <a:pt x="8" y="400"/>
                  </a:lnTo>
                  <a:lnTo>
                    <a:pt x="8" y="398"/>
                  </a:lnTo>
                  <a:lnTo>
                    <a:pt x="10" y="398"/>
                  </a:lnTo>
                  <a:lnTo>
                    <a:pt x="10" y="396"/>
                  </a:lnTo>
                  <a:lnTo>
                    <a:pt x="8" y="396"/>
                  </a:lnTo>
                  <a:lnTo>
                    <a:pt x="8" y="394"/>
                  </a:lnTo>
                  <a:lnTo>
                    <a:pt x="10" y="394"/>
                  </a:lnTo>
                  <a:lnTo>
                    <a:pt x="8" y="394"/>
                  </a:lnTo>
                  <a:lnTo>
                    <a:pt x="8" y="392"/>
                  </a:lnTo>
                  <a:lnTo>
                    <a:pt x="10" y="392"/>
                  </a:lnTo>
                  <a:lnTo>
                    <a:pt x="8" y="391"/>
                  </a:lnTo>
                  <a:lnTo>
                    <a:pt x="10" y="391"/>
                  </a:lnTo>
                  <a:lnTo>
                    <a:pt x="8" y="389"/>
                  </a:lnTo>
                  <a:lnTo>
                    <a:pt x="8" y="387"/>
                  </a:lnTo>
                  <a:lnTo>
                    <a:pt x="10" y="387"/>
                  </a:lnTo>
                  <a:lnTo>
                    <a:pt x="10" y="385"/>
                  </a:lnTo>
                  <a:lnTo>
                    <a:pt x="12" y="385"/>
                  </a:lnTo>
                  <a:lnTo>
                    <a:pt x="10" y="385"/>
                  </a:lnTo>
                  <a:lnTo>
                    <a:pt x="10" y="383"/>
                  </a:lnTo>
                  <a:lnTo>
                    <a:pt x="10" y="381"/>
                  </a:lnTo>
                  <a:lnTo>
                    <a:pt x="12" y="381"/>
                  </a:lnTo>
                  <a:lnTo>
                    <a:pt x="12" y="379"/>
                  </a:lnTo>
                  <a:lnTo>
                    <a:pt x="10" y="379"/>
                  </a:lnTo>
                  <a:lnTo>
                    <a:pt x="10" y="377"/>
                  </a:lnTo>
                  <a:lnTo>
                    <a:pt x="10" y="375"/>
                  </a:lnTo>
                  <a:lnTo>
                    <a:pt x="10" y="373"/>
                  </a:lnTo>
                  <a:lnTo>
                    <a:pt x="10" y="371"/>
                  </a:lnTo>
                  <a:lnTo>
                    <a:pt x="12" y="371"/>
                  </a:lnTo>
                  <a:lnTo>
                    <a:pt x="12" y="369"/>
                  </a:lnTo>
                  <a:lnTo>
                    <a:pt x="12" y="367"/>
                  </a:lnTo>
                  <a:lnTo>
                    <a:pt x="12" y="365"/>
                  </a:lnTo>
                  <a:lnTo>
                    <a:pt x="10" y="365"/>
                  </a:lnTo>
                  <a:lnTo>
                    <a:pt x="12" y="365"/>
                  </a:lnTo>
                  <a:lnTo>
                    <a:pt x="10" y="365"/>
                  </a:lnTo>
                  <a:lnTo>
                    <a:pt x="10" y="363"/>
                  </a:lnTo>
                  <a:lnTo>
                    <a:pt x="10" y="365"/>
                  </a:lnTo>
                  <a:lnTo>
                    <a:pt x="12" y="365"/>
                  </a:lnTo>
                  <a:lnTo>
                    <a:pt x="12" y="363"/>
                  </a:lnTo>
                  <a:lnTo>
                    <a:pt x="14" y="363"/>
                  </a:lnTo>
                  <a:lnTo>
                    <a:pt x="14" y="361"/>
                  </a:lnTo>
                  <a:lnTo>
                    <a:pt x="12" y="361"/>
                  </a:lnTo>
                  <a:lnTo>
                    <a:pt x="12" y="359"/>
                  </a:lnTo>
                  <a:lnTo>
                    <a:pt x="12" y="361"/>
                  </a:lnTo>
                  <a:lnTo>
                    <a:pt x="14" y="361"/>
                  </a:lnTo>
                  <a:lnTo>
                    <a:pt x="14" y="359"/>
                  </a:lnTo>
                  <a:lnTo>
                    <a:pt x="14" y="357"/>
                  </a:lnTo>
                  <a:lnTo>
                    <a:pt x="14" y="355"/>
                  </a:lnTo>
                  <a:lnTo>
                    <a:pt x="14" y="353"/>
                  </a:lnTo>
                  <a:lnTo>
                    <a:pt x="14" y="355"/>
                  </a:lnTo>
                  <a:lnTo>
                    <a:pt x="14" y="353"/>
                  </a:lnTo>
                  <a:lnTo>
                    <a:pt x="14" y="355"/>
                  </a:lnTo>
                  <a:lnTo>
                    <a:pt x="14" y="353"/>
                  </a:lnTo>
                  <a:lnTo>
                    <a:pt x="16" y="353"/>
                  </a:lnTo>
                  <a:lnTo>
                    <a:pt x="14" y="353"/>
                  </a:lnTo>
                  <a:lnTo>
                    <a:pt x="16" y="353"/>
                  </a:lnTo>
                  <a:lnTo>
                    <a:pt x="16" y="351"/>
                  </a:lnTo>
                  <a:lnTo>
                    <a:pt x="16" y="349"/>
                  </a:lnTo>
                  <a:lnTo>
                    <a:pt x="16" y="347"/>
                  </a:lnTo>
                  <a:lnTo>
                    <a:pt x="16" y="345"/>
                  </a:lnTo>
                  <a:lnTo>
                    <a:pt x="18" y="345"/>
                  </a:lnTo>
                  <a:lnTo>
                    <a:pt x="16" y="343"/>
                  </a:lnTo>
                  <a:lnTo>
                    <a:pt x="18" y="343"/>
                  </a:lnTo>
                  <a:lnTo>
                    <a:pt x="20" y="343"/>
                  </a:lnTo>
                  <a:lnTo>
                    <a:pt x="20" y="341"/>
                  </a:lnTo>
                  <a:lnTo>
                    <a:pt x="20" y="339"/>
                  </a:lnTo>
                  <a:lnTo>
                    <a:pt x="20" y="337"/>
                  </a:lnTo>
                  <a:lnTo>
                    <a:pt x="22" y="337"/>
                  </a:lnTo>
                  <a:lnTo>
                    <a:pt x="20" y="337"/>
                  </a:lnTo>
                  <a:lnTo>
                    <a:pt x="20" y="335"/>
                  </a:lnTo>
                  <a:lnTo>
                    <a:pt x="22" y="335"/>
                  </a:lnTo>
                  <a:lnTo>
                    <a:pt x="22" y="333"/>
                  </a:lnTo>
                  <a:lnTo>
                    <a:pt x="20" y="333"/>
                  </a:lnTo>
                  <a:lnTo>
                    <a:pt x="22" y="333"/>
                  </a:lnTo>
                  <a:lnTo>
                    <a:pt x="22" y="331"/>
                  </a:lnTo>
                  <a:lnTo>
                    <a:pt x="24" y="331"/>
                  </a:lnTo>
                  <a:lnTo>
                    <a:pt x="24" y="329"/>
                  </a:lnTo>
                  <a:lnTo>
                    <a:pt x="22" y="329"/>
                  </a:lnTo>
                  <a:lnTo>
                    <a:pt x="20" y="329"/>
                  </a:lnTo>
                  <a:lnTo>
                    <a:pt x="20" y="327"/>
                  </a:lnTo>
                  <a:lnTo>
                    <a:pt x="20" y="325"/>
                  </a:lnTo>
                  <a:lnTo>
                    <a:pt x="22" y="325"/>
                  </a:lnTo>
                  <a:lnTo>
                    <a:pt x="22" y="323"/>
                  </a:lnTo>
                  <a:lnTo>
                    <a:pt x="22" y="322"/>
                  </a:lnTo>
                  <a:lnTo>
                    <a:pt x="22" y="320"/>
                  </a:lnTo>
                  <a:lnTo>
                    <a:pt x="24" y="320"/>
                  </a:lnTo>
                  <a:lnTo>
                    <a:pt x="22" y="320"/>
                  </a:lnTo>
                  <a:lnTo>
                    <a:pt x="24" y="320"/>
                  </a:lnTo>
                  <a:lnTo>
                    <a:pt x="24" y="318"/>
                  </a:lnTo>
                  <a:lnTo>
                    <a:pt x="24" y="316"/>
                  </a:lnTo>
                  <a:lnTo>
                    <a:pt x="26" y="316"/>
                  </a:lnTo>
                  <a:lnTo>
                    <a:pt x="26" y="314"/>
                  </a:lnTo>
                  <a:lnTo>
                    <a:pt x="26" y="312"/>
                  </a:lnTo>
                  <a:lnTo>
                    <a:pt x="26" y="310"/>
                  </a:lnTo>
                  <a:lnTo>
                    <a:pt x="28" y="310"/>
                  </a:lnTo>
                  <a:lnTo>
                    <a:pt x="28" y="308"/>
                  </a:lnTo>
                  <a:lnTo>
                    <a:pt x="28" y="306"/>
                  </a:lnTo>
                  <a:lnTo>
                    <a:pt x="28" y="304"/>
                  </a:lnTo>
                  <a:lnTo>
                    <a:pt x="29" y="304"/>
                  </a:lnTo>
                  <a:lnTo>
                    <a:pt x="28" y="304"/>
                  </a:lnTo>
                  <a:lnTo>
                    <a:pt x="28" y="302"/>
                  </a:lnTo>
                  <a:lnTo>
                    <a:pt x="29" y="302"/>
                  </a:lnTo>
                  <a:lnTo>
                    <a:pt x="28" y="302"/>
                  </a:lnTo>
                  <a:lnTo>
                    <a:pt x="28" y="300"/>
                  </a:lnTo>
                  <a:lnTo>
                    <a:pt x="28" y="298"/>
                  </a:lnTo>
                  <a:lnTo>
                    <a:pt x="28" y="296"/>
                  </a:lnTo>
                  <a:lnTo>
                    <a:pt x="29" y="296"/>
                  </a:lnTo>
                  <a:lnTo>
                    <a:pt x="29" y="294"/>
                  </a:lnTo>
                  <a:lnTo>
                    <a:pt x="28" y="294"/>
                  </a:lnTo>
                  <a:lnTo>
                    <a:pt x="28" y="292"/>
                  </a:lnTo>
                  <a:lnTo>
                    <a:pt x="29" y="292"/>
                  </a:lnTo>
                  <a:lnTo>
                    <a:pt x="28" y="292"/>
                  </a:lnTo>
                  <a:lnTo>
                    <a:pt x="28" y="290"/>
                  </a:lnTo>
                  <a:lnTo>
                    <a:pt x="29" y="290"/>
                  </a:lnTo>
                  <a:lnTo>
                    <a:pt x="29" y="292"/>
                  </a:lnTo>
                  <a:lnTo>
                    <a:pt x="29" y="290"/>
                  </a:lnTo>
                  <a:lnTo>
                    <a:pt x="29" y="288"/>
                  </a:lnTo>
                  <a:lnTo>
                    <a:pt x="31" y="288"/>
                  </a:lnTo>
                  <a:lnTo>
                    <a:pt x="31" y="286"/>
                  </a:lnTo>
                  <a:lnTo>
                    <a:pt x="31" y="284"/>
                  </a:lnTo>
                  <a:lnTo>
                    <a:pt x="31" y="282"/>
                  </a:lnTo>
                  <a:lnTo>
                    <a:pt x="31" y="280"/>
                  </a:lnTo>
                  <a:lnTo>
                    <a:pt x="31" y="278"/>
                  </a:lnTo>
                  <a:lnTo>
                    <a:pt x="33" y="278"/>
                  </a:lnTo>
                  <a:lnTo>
                    <a:pt x="33" y="276"/>
                  </a:lnTo>
                  <a:lnTo>
                    <a:pt x="31" y="274"/>
                  </a:lnTo>
                  <a:lnTo>
                    <a:pt x="31" y="272"/>
                  </a:lnTo>
                  <a:lnTo>
                    <a:pt x="33" y="272"/>
                  </a:lnTo>
                  <a:lnTo>
                    <a:pt x="33" y="270"/>
                  </a:lnTo>
                  <a:lnTo>
                    <a:pt x="31" y="270"/>
                  </a:lnTo>
                  <a:lnTo>
                    <a:pt x="31" y="268"/>
                  </a:lnTo>
                  <a:lnTo>
                    <a:pt x="29" y="268"/>
                  </a:lnTo>
                  <a:lnTo>
                    <a:pt x="29" y="266"/>
                  </a:lnTo>
                  <a:lnTo>
                    <a:pt x="29" y="264"/>
                  </a:lnTo>
                  <a:lnTo>
                    <a:pt x="29" y="262"/>
                  </a:lnTo>
                  <a:lnTo>
                    <a:pt x="28" y="262"/>
                  </a:lnTo>
                  <a:lnTo>
                    <a:pt x="28" y="260"/>
                  </a:lnTo>
                  <a:lnTo>
                    <a:pt x="29" y="260"/>
                  </a:lnTo>
                  <a:lnTo>
                    <a:pt x="31" y="260"/>
                  </a:lnTo>
                  <a:lnTo>
                    <a:pt x="31" y="258"/>
                  </a:lnTo>
                  <a:lnTo>
                    <a:pt x="33" y="258"/>
                  </a:lnTo>
                  <a:lnTo>
                    <a:pt x="33" y="256"/>
                  </a:lnTo>
                  <a:lnTo>
                    <a:pt x="35" y="256"/>
                  </a:lnTo>
                  <a:lnTo>
                    <a:pt x="35" y="255"/>
                  </a:lnTo>
                  <a:lnTo>
                    <a:pt x="35" y="253"/>
                  </a:lnTo>
                  <a:lnTo>
                    <a:pt x="35" y="251"/>
                  </a:lnTo>
                  <a:lnTo>
                    <a:pt x="37" y="251"/>
                  </a:lnTo>
                  <a:lnTo>
                    <a:pt x="37" y="249"/>
                  </a:lnTo>
                  <a:lnTo>
                    <a:pt x="39" y="249"/>
                  </a:lnTo>
                  <a:lnTo>
                    <a:pt x="39" y="247"/>
                  </a:lnTo>
                  <a:lnTo>
                    <a:pt x="39" y="245"/>
                  </a:lnTo>
                  <a:lnTo>
                    <a:pt x="39" y="243"/>
                  </a:lnTo>
                  <a:lnTo>
                    <a:pt x="39" y="241"/>
                  </a:lnTo>
                  <a:lnTo>
                    <a:pt x="37" y="241"/>
                  </a:lnTo>
                  <a:lnTo>
                    <a:pt x="35" y="241"/>
                  </a:lnTo>
                  <a:lnTo>
                    <a:pt x="33" y="241"/>
                  </a:lnTo>
                  <a:lnTo>
                    <a:pt x="33" y="239"/>
                  </a:lnTo>
                  <a:lnTo>
                    <a:pt x="33" y="237"/>
                  </a:lnTo>
                  <a:lnTo>
                    <a:pt x="31" y="237"/>
                  </a:lnTo>
                  <a:lnTo>
                    <a:pt x="33" y="237"/>
                  </a:lnTo>
                  <a:lnTo>
                    <a:pt x="33" y="235"/>
                  </a:lnTo>
                  <a:lnTo>
                    <a:pt x="33" y="233"/>
                  </a:lnTo>
                  <a:lnTo>
                    <a:pt x="33" y="231"/>
                  </a:lnTo>
                  <a:lnTo>
                    <a:pt x="31" y="231"/>
                  </a:lnTo>
                  <a:lnTo>
                    <a:pt x="31" y="229"/>
                  </a:lnTo>
                  <a:lnTo>
                    <a:pt x="31" y="227"/>
                  </a:lnTo>
                  <a:lnTo>
                    <a:pt x="31" y="225"/>
                  </a:lnTo>
                  <a:lnTo>
                    <a:pt x="29" y="225"/>
                  </a:lnTo>
                  <a:lnTo>
                    <a:pt x="29" y="223"/>
                  </a:lnTo>
                  <a:lnTo>
                    <a:pt x="29" y="221"/>
                  </a:lnTo>
                  <a:lnTo>
                    <a:pt x="28" y="221"/>
                  </a:lnTo>
                  <a:lnTo>
                    <a:pt x="28" y="219"/>
                  </a:lnTo>
                  <a:lnTo>
                    <a:pt x="28" y="217"/>
                  </a:lnTo>
                  <a:lnTo>
                    <a:pt x="28" y="215"/>
                  </a:lnTo>
                  <a:lnTo>
                    <a:pt x="28" y="213"/>
                  </a:lnTo>
                  <a:lnTo>
                    <a:pt x="26" y="213"/>
                  </a:lnTo>
                  <a:lnTo>
                    <a:pt x="24" y="213"/>
                  </a:lnTo>
                  <a:lnTo>
                    <a:pt x="22" y="213"/>
                  </a:lnTo>
                  <a:lnTo>
                    <a:pt x="22" y="211"/>
                  </a:lnTo>
                  <a:lnTo>
                    <a:pt x="22" y="209"/>
                  </a:lnTo>
                  <a:lnTo>
                    <a:pt x="20" y="211"/>
                  </a:lnTo>
                  <a:lnTo>
                    <a:pt x="20" y="209"/>
                  </a:lnTo>
                  <a:lnTo>
                    <a:pt x="22" y="209"/>
                  </a:lnTo>
                  <a:lnTo>
                    <a:pt x="20" y="209"/>
                  </a:lnTo>
                  <a:lnTo>
                    <a:pt x="20" y="207"/>
                  </a:lnTo>
                  <a:lnTo>
                    <a:pt x="18" y="207"/>
                  </a:lnTo>
                  <a:lnTo>
                    <a:pt x="16" y="207"/>
                  </a:lnTo>
                  <a:lnTo>
                    <a:pt x="14" y="207"/>
                  </a:lnTo>
                  <a:lnTo>
                    <a:pt x="14" y="205"/>
                  </a:lnTo>
                  <a:lnTo>
                    <a:pt x="12" y="205"/>
                  </a:lnTo>
                  <a:lnTo>
                    <a:pt x="12" y="203"/>
                  </a:lnTo>
                  <a:lnTo>
                    <a:pt x="10" y="203"/>
                  </a:lnTo>
                  <a:lnTo>
                    <a:pt x="10" y="201"/>
                  </a:lnTo>
                  <a:lnTo>
                    <a:pt x="12" y="201"/>
                  </a:lnTo>
                  <a:lnTo>
                    <a:pt x="10" y="201"/>
                  </a:lnTo>
                  <a:lnTo>
                    <a:pt x="12" y="199"/>
                  </a:lnTo>
                  <a:lnTo>
                    <a:pt x="10" y="199"/>
                  </a:lnTo>
                  <a:lnTo>
                    <a:pt x="10" y="197"/>
                  </a:lnTo>
                  <a:lnTo>
                    <a:pt x="10" y="195"/>
                  </a:lnTo>
                  <a:lnTo>
                    <a:pt x="12" y="197"/>
                  </a:lnTo>
                  <a:lnTo>
                    <a:pt x="12" y="195"/>
                  </a:lnTo>
                  <a:lnTo>
                    <a:pt x="10" y="195"/>
                  </a:lnTo>
                  <a:lnTo>
                    <a:pt x="10" y="193"/>
                  </a:lnTo>
                  <a:lnTo>
                    <a:pt x="10" y="195"/>
                  </a:lnTo>
                  <a:lnTo>
                    <a:pt x="10" y="193"/>
                  </a:lnTo>
                  <a:lnTo>
                    <a:pt x="12" y="193"/>
                  </a:lnTo>
                  <a:lnTo>
                    <a:pt x="12" y="191"/>
                  </a:lnTo>
                  <a:lnTo>
                    <a:pt x="14" y="191"/>
                  </a:lnTo>
                  <a:lnTo>
                    <a:pt x="14" y="189"/>
                  </a:lnTo>
                  <a:lnTo>
                    <a:pt x="16" y="189"/>
                  </a:lnTo>
                  <a:lnTo>
                    <a:pt x="14" y="188"/>
                  </a:lnTo>
                  <a:lnTo>
                    <a:pt x="14" y="186"/>
                  </a:lnTo>
                  <a:lnTo>
                    <a:pt x="14" y="184"/>
                  </a:lnTo>
                  <a:lnTo>
                    <a:pt x="14" y="182"/>
                  </a:lnTo>
                  <a:lnTo>
                    <a:pt x="16" y="180"/>
                  </a:lnTo>
                  <a:lnTo>
                    <a:pt x="16" y="178"/>
                  </a:lnTo>
                  <a:lnTo>
                    <a:pt x="16" y="176"/>
                  </a:lnTo>
                  <a:lnTo>
                    <a:pt x="16" y="174"/>
                  </a:lnTo>
                  <a:lnTo>
                    <a:pt x="16" y="172"/>
                  </a:lnTo>
                  <a:lnTo>
                    <a:pt x="16" y="170"/>
                  </a:lnTo>
                  <a:lnTo>
                    <a:pt x="16" y="168"/>
                  </a:lnTo>
                  <a:lnTo>
                    <a:pt x="18" y="168"/>
                  </a:lnTo>
                  <a:lnTo>
                    <a:pt x="18" y="166"/>
                  </a:lnTo>
                  <a:lnTo>
                    <a:pt x="20" y="166"/>
                  </a:lnTo>
                  <a:lnTo>
                    <a:pt x="18" y="166"/>
                  </a:lnTo>
                  <a:lnTo>
                    <a:pt x="18" y="164"/>
                  </a:lnTo>
                  <a:lnTo>
                    <a:pt x="16" y="164"/>
                  </a:lnTo>
                  <a:lnTo>
                    <a:pt x="18" y="164"/>
                  </a:lnTo>
                  <a:lnTo>
                    <a:pt x="18" y="162"/>
                  </a:lnTo>
                  <a:lnTo>
                    <a:pt x="18" y="164"/>
                  </a:lnTo>
                  <a:lnTo>
                    <a:pt x="20" y="164"/>
                  </a:lnTo>
                  <a:lnTo>
                    <a:pt x="18" y="164"/>
                  </a:lnTo>
                  <a:lnTo>
                    <a:pt x="18" y="162"/>
                  </a:lnTo>
                  <a:lnTo>
                    <a:pt x="18" y="160"/>
                  </a:lnTo>
                  <a:lnTo>
                    <a:pt x="16" y="160"/>
                  </a:lnTo>
                  <a:lnTo>
                    <a:pt x="16" y="158"/>
                  </a:lnTo>
                  <a:lnTo>
                    <a:pt x="16" y="156"/>
                  </a:lnTo>
                  <a:lnTo>
                    <a:pt x="18" y="156"/>
                  </a:lnTo>
                  <a:lnTo>
                    <a:pt x="16" y="154"/>
                  </a:lnTo>
                  <a:lnTo>
                    <a:pt x="18" y="154"/>
                  </a:lnTo>
                  <a:lnTo>
                    <a:pt x="18" y="152"/>
                  </a:lnTo>
                  <a:lnTo>
                    <a:pt x="20" y="152"/>
                  </a:lnTo>
                  <a:lnTo>
                    <a:pt x="22" y="152"/>
                  </a:lnTo>
                  <a:lnTo>
                    <a:pt x="22" y="150"/>
                  </a:lnTo>
                  <a:lnTo>
                    <a:pt x="22" y="148"/>
                  </a:lnTo>
                  <a:lnTo>
                    <a:pt x="22" y="146"/>
                  </a:lnTo>
                  <a:lnTo>
                    <a:pt x="22" y="144"/>
                  </a:lnTo>
                  <a:lnTo>
                    <a:pt x="22" y="142"/>
                  </a:lnTo>
                  <a:lnTo>
                    <a:pt x="22" y="140"/>
                  </a:lnTo>
                  <a:lnTo>
                    <a:pt x="22" y="138"/>
                  </a:lnTo>
                  <a:lnTo>
                    <a:pt x="22" y="136"/>
                  </a:lnTo>
                  <a:lnTo>
                    <a:pt x="22" y="134"/>
                  </a:lnTo>
                  <a:lnTo>
                    <a:pt x="22" y="132"/>
                  </a:lnTo>
                  <a:lnTo>
                    <a:pt x="22" y="130"/>
                  </a:lnTo>
                  <a:lnTo>
                    <a:pt x="24" y="130"/>
                  </a:lnTo>
                  <a:lnTo>
                    <a:pt x="22" y="128"/>
                  </a:lnTo>
                  <a:lnTo>
                    <a:pt x="22" y="126"/>
                  </a:lnTo>
                  <a:lnTo>
                    <a:pt x="24" y="124"/>
                  </a:lnTo>
                  <a:lnTo>
                    <a:pt x="24" y="122"/>
                  </a:lnTo>
                  <a:lnTo>
                    <a:pt x="24" y="121"/>
                  </a:lnTo>
                  <a:lnTo>
                    <a:pt x="26" y="119"/>
                  </a:lnTo>
                  <a:lnTo>
                    <a:pt x="26" y="117"/>
                  </a:lnTo>
                  <a:lnTo>
                    <a:pt x="28" y="115"/>
                  </a:lnTo>
                  <a:lnTo>
                    <a:pt x="28" y="113"/>
                  </a:lnTo>
                  <a:lnTo>
                    <a:pt x="28" y="111"/>
                  </a:lnTo>
                  <a:lnTo>
                    <a:pt x="28" y="109"/>
                  </a:lnTo>
                  <a:lnTo>
                    <a:pt x="28" y="107"/>
                  </a:lnTo>
                  <a:lnTo>
                    <a:pt x="29" y="107"/>
                  </a:lnTo>
                  <a:lnTo>
                    <a:pt x="29" y="105"/>
                  </a:lnTo>
                  <a:lnTo>
                    <a:pt x="29" y="103"/>
                  </a:lnTo>
                  <a:lnTo>
                    <a:pt x="31" y="101"/>
                  </a:lnTo>
                  <a:lnTo>
                    <a:pt x="31" y="97"/>
                  </a:lnTo>
                  <a:lnTo>
                    <a:pt x="31" y="95"/>
                  </a:lnTo>
                  <a:lnTo>
                    <a:pt x="31" y="93"/>
                  </a:lnTo>
                  <a:lnTo>
                    <a:pt x="33" y="93"/>
                  </a:lnTo>
                  <a:lnTo>
                    <a:pt x="33" y="91"/>
                  </a:lnTo>
                  <a:lnTo>
                    <a:pt x="33" y="85"/>
                  </a:lnTo>
                  <a:lnTo>
                    <a:pt x="33" y="83"/>
                  </a:lnTo>
                  <a:lnTo>
                    <a:pt x="33" y="81"/>
                  </a:lnTo>
                  <a:lnTo>
                    <a:pt x="33" y="79"/>
                  </a:lnTo>
                  <a:lnTo>
                    <a:pt x="33" y="77"/>
                  </a:lnTo>
                  <a:lnTo>
                    <a:pt x="33" y="75"/>
                  </a:lnTo>
                  <a:lnTo>
                    <a:pt x="33" y="73"/>
                  </a:lnTo>
                  <a:lnTo>
                    <a:pt x="33" y="71"/>
                  </a:lnTo>
                  <a:lnTo>
                    <a:pt x="33" y="69"/>
                  </a:lnTo>
                  <a:lnTo>
                    <a:pt x="35" y="67"/>
                  </a:lnTo>
                  <a:lnTo>
                    <a:pt x="35" y="65"/>
                  </a:lnTo>
                  <a:lnTo>
                    <a:pt x="35" y="63"/>
                  </a:lnTo>
                  <a:lnTo>
                    <a:pt x="37" y="63"/>
                  </a:lnTo>
                  <a:lnTo>
                    <a:pt x="37" y="61"/>
                  </a:lnTo>
                  <a:lnTo>
                    <a:pt x="35" y="61"/>
                  </a:lnTo>
                  <a:lnTo>
                    <a:pt x="35" y="59"/>
                  </a:lnTo>
                  <a:lnTo>
                    <a:pt x="33" y="59"/>
                  </a:lnTo>
                  <a:lnTo>
                    <a:pt x="33" y="57"/>
                  </a:lnTo>
                  <a:lnTo>
                    <a:pt x="33" y="55"/>
                  </a:lnTo>
                  <a:lnTo>
                    <a:pt x="33" y="54"/>
                  </a:lnTo>
                  <a:lnTo>
                    <a:pt x="33" y="52"/>
                  </a:lnTo>
                  <a:lnTo>
                    <a:pt x="33" y="50"/>
                  </a:lnTo>
                  <a:lnTo>
                    <a:pt x="31" y="52"/>
                  </a:lnTo>
                  <a:lnTo>
                    <a:pt x="31" y="50"/>
                  </a:lnTo>
                  <a:lnTo>
                    <a:pt x="31" y="52"/>
                  </a:lnTo>
                  <a:lnTo>
                    <a:pt x="31" y="50"/>
                  </a:lnTo>
                  <a:lnTo>
                    <a:pt x="31" y="48"/>
                  </a:lnTo>
                  <a:lnTo>
                    <a:pt x="33" y="48"/>
                  </a:lnTo>
                  <a:lnTo>
                    <a:pt x="33" y="46"/>
                  </a:lnTo>
                  <a:lnTo>
                    <a:pt x="31" y="46"/>
                  </a:lnTo>
                  <a:lnTo>
                    <a:pt x="29" y="46"/>
                  </a:lnTo>
                  <a:lnTo>
                    <a:pt x="29" y="44"/>
                  </a:lnTo>
                  <a:lnTo>
                    <a:pt x="29" y="42"/>
                  </a:lnTo>
                  <a:lnTo>
                    <a:pt x="29" y="40"/>
                  </a:lnTo>
                  <a:lnTo>
                    <a:pt x="31" y="40"/>
                  </a:lnTo>
                  <a:lnTo>
                    <a:pt x="31" y="38"/>
                  </a:lnTo>
                  <a:lnTo>
                    <a:pt x="33" y="38"/>
                  </a:lnTo>
                  <a:lnTo>
                    <a:pt x="31" y="38"/>
                  </a:lnTo>
                  <a:lnTo>
                    <a:pt x="31" y="36"/>
                  </a:lnTo>
                  <a:lnTo>
                    <a:pt x="33" y="36"/>
                  </a:lnTo>
                  <a:lnTo>
                    <a:pt x="33" y="34"/>
                  </a:lnTo>
                  <a:lnTo>
                    <a:pt x="31" y="34"/>
                  </a:lnTo>
                  <a:lnTo>
                    <a:pt x="31" y="32"/>
                  </a:lnTo>
                  <a:lnTo>
                    <a:pt x="33" y="32"/>
                  </a:lnTo>
                  <a:lnTo>
                    <a:pt x="33" y="30"/>
                  </a:lnTo>
                  <a:lnTo>
                    <a:pt x="31" y="30"/>
                  </a:lnTo>
                  <a:lnTo>
                    <a:pt x="31" y="28"/>
                  </a:lnTo>
                  <a:lnTo>
                    <a:pt x="31" y="26"/>
                  </a:lnTo>
                  <a:lnTo>
                    <a:pt x="33" y="26"/>
                  </a:lnTo>
                  <a:lnTo>
                    <a:pt x="31" y="26"/>
                  </a:lnTo>
                  <a:lnTo>
                    <a:pt x="33" y="26"/>
                  </a:lnTo>
                  <a:lnTo>
                    <a:pt x="33" y="24"/>
                  </a:lnTo>
                  <a:lnTo>
                    <a:pt x="31" y="24"/>
                  </a:lnTo>
                  <a:lnTo>
                    <a:pt x="33" y="24"/>
                  </a:lnTo>
                  <a:lnTo>
                    <a:pt x="33" y="22"/>
                  </a:lnTo>
                  <a:lnTo>
                    <a:pt x="33" y="20"/>
                  </a:lnTo>
                  <a:lnTo>
                    <a:pt x="33" y="18"/>
                  </a:lnTo>
                  <a:lnTo>
                    <a:pt x="33" y="16"/>
                  </a:lnTo>
                  <a:lnTo>
                    <a:pt x="31" y="14"/>
                  </a:lnTo>
                  <a:lnTo>
                    <a:pt x="33" y="14"/>
                  </a:lnTo>
                  <a:lnTo>
                    <a:pt x="31" y="14"/>
                  </a:lnTo>
                  <a:lnTo>
                    <a:pt x="33" y="14"/>
                  </a:lnTo>
                  <a:lnTo>
                    <a:pt x="31" y="12"/>
                  </a:lnTo>
                  <a:lnTo>
                    <a:pt x="31" y="10"/>
                  </a:lnTo>
                  <a:lnTo>
                    <a:pt x="31" y="8"/>
                  </a:lnTo>
                  <a:lnTo>
                    <a:pt x="31" y="6"/>
                  </a:lnTo>
                  <a:lnTo>
                    <a:pt x="31" y="4"/>
                  </a:lnTo>
                  <a:lnTo>
                    <a:pt x="31" y="2"/>
                  </a:lnTo>
                  <a:lnTo>
                    <a:pt x="29" y="2"/>
                  </a:lnTo>
                  <a:lnTo>
                    <a:pt x="29"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6" name="Freeform 51">
              <a:extLst>
                <a:ext uri="{FF2B5EF4-FFF2-40B4-BE49-F238E27FC236}">
                  <a16:creationId xmlns:a16="http://schemas.microsoft.com/office/drawing/2014/main" xmlns="" id="{00000000-0008-0000-0900-00001E000000}"/>
                </a:ext>
              </a:extLst>
            </xdr:cNvPr>
            <xdr:cNvSpPr>
              <a:spLocks/>
            </xdr:cNvSpPr>
          </xdr:nvSpPr>
          <xdr:spPr bwMode="auto">
            <a:xfrm>
              <a:off x="3028950" y="3278188"/>
              <a:ext cx="554038" cy="1582738"/>
            </a:xfrm>
            <a:custGeom>
              <a:avLst/>
              <a:gdLst>
                <a:gd name="T0" fmla="*/ 130 w 349"/>
                <a:gd name="T1" fmla="*/ 978 h 997"/>
                <a:gd name="T2" fmla="*/ 127 w 349"/>
                <a:gd name="T3" fmla="*/ 958 h 997"/>
                <a:gd name="T4" fmla="*/ 121 w 349"/>
                <a:gd name="T5" fmla="*/ 938 h 997"/>
                <a:gd name="T6" fmla="*/ 115 w 349"/>
                <a:gd name="T7" fmla="*/ 924 h 997"/>
                <a:gd name="T8" fmla="*/ 97 w 349"/>
                <a:gd name="T9" fmla="*/ 917 h 997"/>
                <a:gd name="T10" fmla="*/ 75 w 349"/>
                <a:gd name="T11" fmla="*/ 913 h 997"/>
                <a:gd name="T12" fmla="*/ 63 w 349"/>
                <a:gd name="T13" fmla="*/ 924 h 997"/>
                <a:gd name="T14" fmla="*/ 63 w 349"/>
                <a:gd name="T15" fmla="*/ 913 h 997"/>
                <a:gd name="T16" fmla="*/ 60 w 349"/>
                <a:gd name="T17" fmla="*/ 901 h 997"/>
                <a:gd name="T18" fmla="*/ 38 w 349"/>
                <a:gd name="T19" fmla="*/ 893 h 997"/>
                <a:gd name="T20" fmla="*/ 28 w 349"/>
                <a:gd name="T21" fmla="*/ 895 h 997"/>
                <a:gd name="T22" fmla="*/ 22 w 349"/>
                <a:gd name="T23" fmla="*/ 895 h 997"/>
                <a:gd name="T24" fmla="*/ 22 w 349"/>
                <a:gd name="T25" fmla="*/ 899 h 997"/>
                <a:gd name="T26" fmla="*/ 26 w 349"/>
                <a:gd name="T27" fmla="*/ 875 h 997"/>
                <a:gd name="T28" fmla="*/ 32 w 349"/>
                <a:gd name="T29" fmla="*/ 871 h 997"/>
                <a:gd name="T30" fmla="*/ 38 w 349"/>
                <a:gd name="T31" fmla="*/ 867 h 997"/>
                <a:gd name="T32" fmla="*/ 50 w 349"/>
                <a:gd name="T33" fmla="*/ 851 h 997"/>
                <a:gd name="T34" fmla="*/ 61 w 349"/>
                <a:gd name="T35" fmla="*/ 832 h 997"/>
                <a:gd name="T36" fmla="*/ 71 w 349"/>
                <a:gd name="T37" fmla="*/ 810 h 997"/>
                <a:gd name="T38" fmla="*/ 79 w 349"/>
                <a:gd name="T39" fmla="*/ 790 h 997"/>
                <a:gd name="T40" fmla="*/ 87 w 349"/>
                <a:gd name="T41" fmla="*/ 771 h 997"/>
                <a:gd name="T42" fmla="*/ 95 w 349"/>
                <a:gd name="T43" fmla="*/ 753 h 997"/>
                <a:gd name="T44" fmla="*/ 103 w 349"/>
                <a:gd name="T45" fmla="*/ 733 h 997"/>
                <a:gd name="T46" fmla="*/ 111 w 349"/>
                <a:gd name="T47" fmla="*/ 712 h 997"/>
                <a:gd name="T48" fmla="*/ 117 w 349"/>
                <a:gd name="T49" fmla="*/ 690 h 997"/>
                <a:gd name="T50" fmla="*/ 123 w 349"/>
                <a:gd name="T51" fmla="*/ 670 h 997"/>
                <a:gd name="T52" fmla="*/ 130 w 349"/>
                <a:gd name="T53" fmla="*/ 650 h 997"/>
                <a:gd name="T54" fmla="*/ 134 w 349"/>
                <a:gd name="T55" fmla="*/ 629 h 997"/>
                <a:gd name="T56" fmla="*/ 140 w 349"/>
                <a:gd name="T57" fmla="*/ 607 h 997"/>
                <a:gd name="T58" fmla="*/ 144 w 349"/>
                <a:gd name="T59" fmla="*/ 585 h 997"/>
                <a:gd name="T60" fmla="*/ 150 w 349"/>
                <a:gd name="T61" fmla="*/ 566 h 997"/>
                <a:gd name="T62" fmla="*/ 152 w 349"/>
                <a:gd name="T63" fmla="*/ 542 h 997"/>
                <a:gd name="T64" fmla="*/ 156 w 349"/>
                <a:gd name="T65" fmla="*/ 516 h 997"/>
                <a:gd name="T66" fmla="*/ 158 w 349"/>
                <a:gd name="T67" fmla="*/ 493 h 997"/>
                <a:gd name="T68" fmla="*/ 158 w 349"/>
                <a:gd name="T69" fmla="*/ 467 h 997"/>
                <a:gd name="T70" fmla="*/ 158 w 349"/>
                <a:gd name="T71" fmla="*/ 442 h 997"/>
                <a:gd name="T72" fmla="*/ 158 w 349"/>
                <a:gd name="T73" fmla="*/ 416 h 997"/>
                <a:gd name="T74" fmla="*/ 156 w 349"/>
                <a:gd name="T75" fmla="*/ 392 h 997"/>
                <a:gd name="T76" fmla="*/ 152 w 349"/>
                <a:gd name="T77" fmla="*/ 361 h 997"/>
                <a:gd name="T78" fmla="*/ 146 w 349"/>
                <a:gd name="T79" fmla="*/ 325 h 997"/>
                <a:gd name="T80" fmla="*/ 140 w 349"/>
                <a:gd name="T81" fmla="*/ 292 h 997"/>
                <a:gd name="T82" fmla="*/ 132 w 349"/>
                <a:gd name="T83" fmla="*/ 270 h 997"/>
                <a:gd name="T84" fmla="*/ 125 w 349"/>
                <a:gd name="T85" fmla="*/ 248 h 997"/>
                <a:gd name="T86" fmla="*/ 115 w 349"/>
                <a:gd name="T87" fmla="*/ 223 h 997"/>
                <a:gd name="T88" fmla="*/ 101 w 349"/>
                <a:gd name="T89" fmla="*/ 195 h 997"/>
                <a:gd name="T90" fmla="*/ 85 w 349"/>
                <a:gd name="T91" fmla="*/ 176 h 997"/>
                <a:gd name="T92" fmla="*/ 65 w 349"/>
                <a:gd name="T93" fmla="*/ 156 h 997"/>
                <a:gd name="T94" fmla="*/ 48 w 349"/>
                <a:gd name="T95" fmla="*/ 138 h 997"/>
                <a:gd name="T96" fmla="*/ 30 w 349"/>
                <a:gd name="T97" fmla="*/ 120 h 997"/>
                <a:gd name="T98" fmla="*/ 10 w 349"/>
                <a:gd name="T99" fmla="*/ 101 h 997"/>
                <a:gd name="T100" fmla="*/ 4 w 349"/>
                <a:gd name="T101" fmla="*/ 69 h 997"/>
                <a:gd name="T102" fmla="*/ 56 w 349"/>
                <a:gd name="T103" fmla="*/ 95 h 997"/>
                <a:gd name="T104" fmla="*/ 130 w 349"/>
                <a:gd name="T105" fmla="*/ 132 h 997"/>
                <a:gd name="T106" fmla="*/ 213 w 349"/>
                <a:gd name="T107" fmla="*/ 53 h 997"/>
                <a:gd name="T108" fmla="*/ 233 w 349"/>
                <a:gd name="T109" fmla="*/ 55 h 997"/>
                <a:gd name="T110" fmla="*/ 245 w 349"/>
                <a:gd name="T111" fmla="*/ 49 h 997"/>
                <a:gd name="T112" fmla="*/ 255 w 349"/>
                <a:gd name="T113" fmla="*/ 38 h 997"/>
                <a:gd name="T114" fmla="*/ 268 w 349"/>
                <a:gd name="T115" fmla="*/ 24 h 997"/>
                <a:gd name="T116" fmla="*/ 282 w 349"/>
                <a:gd name="T117" fmla="*/ 12 h 997"/>
                <a:gd name="T118" fmla="*/ 302 w 349"/>
                <a:gd name="T119" fmla="*/ 6 h 997"/>
                <a:gd name="T120" fmla="*/ 322 w 349"/>
                <a:gd name="T121" fmla="*/ 4 h 997"/>
                <a:gd name="T122" fmla="*/ 343 w 349"/>
                <a:gd name="T123" fmla="*/ 0 h 9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349" h="997">
                  <a:moveTo>
                    <a:pt x="130" y="997"/>
                  </a:moveTo>
                  <a:lnTo>
                    <a:pt x="130" y="995"/>
                  </a:lnTo>
                  <a:lnTo>
                    <a:pt x="130" y="993"/>
                  </a:lnTo>
                  <a:lnTo>
                    <a:pt x="130" y="991"/>
                  </a:lnTo>
                  <a:lnTo>
                    <a:pt x="130" y="989"/>
                  </a:lnTo>
                  <a:lnTo>
                    <a:pt x="130" y="987"/>
                  </a:lnTo>
                  <a:lnTo>
                    <a:pt x="130" y="985"/>
                  </a:lnTo>
                  <a:lnTo>
                    <a:pt x="130" y="984"/>
                  </a:lnTo>
                  <a:lnTo>
                    <a:pt x="130" y="982"/>
                  </a:lnTo>
                  <a:lnTo>
                    <a:pt x="129" y="982"/>
                  </a:lnTo>
                  <a:lnTo>
                    <a:pt x="129" y="980"/>
                  </a:lnTo>
                  <a:lnTo>
                    <a:pt x="130" y="980"/>
                  </a:lnTo>
                  <a:lnTo>
                    <a:pt x="130" y="978"/>
                  </a:lnTo>
                  <a:lnTo>
                    <a:pt x="129" y="978"/>
                  </a:lnTo>
                  <a:lnTo>
                    <a:pt x="129" y="976"/>
                  </a:lnTo>
                  <a:lnTo>
                    <a:pt x="129" y="974"/>
                  </a:lnTo>
                  <a:lnTo>
                    <a:pt x="127" y="972"/>
                  </a:lnTo>
                  <a:lnTo>
                    <a:pt x="129" y="972"/>
                  </a:lnTo>
                  <a:lnTo>
                    <a:pt x="129" y="970"/>
                  </a:lnTo>
                  <a:lnTo>
                    <a:pt x="129" y="968"/>
                  </a:lnTo>
                  <a:lnTo>
                    <a:pt x="129" y="966"/>
                  </a:lnTo>
                  <a:lnTo>
                    <a:pt x="127" y="966"/>
                  </a:lnTo>
                  <a:lnTo>
                    <a:pt x="127" y="964"/>
                  </a:lnTo>
                  <a:lnTo>
                    <a:pt x="127" y="962"/>
                  </a:lnTo>
                  <a:lnTo>
                    <a:pt x="127" y="960"/>
                  </a:lnTo>
                  <a:lnTo>
                    <a:pt x="127" y="958"/>
                  </a:lnTo>
                  <a:lnTo>
                    <a:pt x="127" y="956"/>
                  </a:lnTo>
                  <a:lnTo>
                    <a:pt x="127" y="954"/>
                  </a:lnTo>
                  <a:lnTo>
                    <a:pt x="125" y="954"/>
                  </a:lnTo>
                  <a:lnTo>
                    <a:pt x="125" y="952"/>
                  </a:lnTo>
                  <a:lnTo>
                    <a:pt x="125" y="950"/>
                  </a:lnTo>
                  <a:lnTo>
                    <a:pt x="123" y="950"/>
                  </a:lnTo>
                  <a:lnTo>
                    <a:pt x="123" y="948"/>
                  </a:lnTo>
                  <a:lnTo>
                    <a:pt x="123" y="946"/>
                  </a:lnTo>
                  <a:lnTo>
                    <a:pt x="123" y="944"/>
                  </a:lnTo>
                  <a:lnTo>
                    <a:pt x="123" y="942"/>
                  </a:lnTo>
                  <a:lnTo>
                    <a:pt x="121" y="942"/>
                  </a:lnTo>
                  <a:lnTo>
                    <a:pt x="121" y="940"/>
                  </a:lnTo>
                  <a:lnTo>
                    <a:pt x="121" y="938"/>
                  </a:lnTo>
                  <a:lnTo>
                    <a:pt x="121" y="936"/>
                  </a:lnTo>
                  <a:lnTo>
                    <a:pt x="119" y="936"/>
                  </a:lnTo>
                  <a:lnTo>
                    <a:pt x="119" y="934"/>
                  </a:lnTo>
                  <a:lnTo>
                    <a:pt x="119" y="932"/>
                  </a:lnTo>
                  <a:lnTo>
                    <a:pt x="119" y="930"/>
                  </a:lnTo>
                  <a:lnTo>
                    <a:pt x="117" y="930"/>
                  </a:lnTo>
                  <a:lnTo>
                    <a:pt x="117" y="928"/>
                  </a:lnTo>
                  <a:lnTo>
                    <a:pt x="115" y="930"/>
                  </a:lnTo>
                  <a:lnTo>
                    <a:pt x="113" y="930"/>
                  </a:lnTo>
                  <a:lnTo>
                    <a:pt x="115" y="928"/>
                  </a:lnTo>
                  <a:lnTo>
                    <a:pt x="117" y="926"/>
                  </a:lnTo>
                  <a:lnTo>
                    <a:pt x="115" y="926"/>
                  </a:lnTo>
                  <a:lnTo>
                    <a:pt x="115" y="924"/>
                  </a:lnTo>
                  <a:lnTo>
                    <a:pt x="113" y="926"/>
                  </a:lnTo>
                  <a:lnTo>
                    <a:pt x="111" y="926"/>
                  </a:lnTo>
                  <a:lnTo>
                    <a:pt x="111" y="924"/>
                  </a:lnTo>
                  <a:lnTo>
                    <a:pt x="111" y="922"/>
                  </a:lnTo>
                  <a:lnTo>
                    <a:pt x="109" y="920"/>
                  </a:lnTo>
                  <a:lnTo>
                    <a:pt x="107" y="920"/>
                  </a:lnTo>
                  <a:lnTo>
                    <a:pt x="105" y="920"/>
                  </a:lnTo>
                  <a:lnTo>
                    <a:pt x="105" y="918"/>
                  </a:lnTo>
                  <a:lnTo>
                    <a:pt x="103" y="918"/>
                  </a:lnTo>
                  <a:lnTo>
                    <a:pt x="101" y="918"/>
                  </a:lnTo>
                  <a:lnTo>
                    <a:pt x="101" y="917"/>
                  </a:lnTo>
                  <a:lnTo>
                    <a:pt x="99" y="917"/>
                  </a:lnTo>
                  <a:lnTo>
                    <a:pt x="97" y="917"/>
                  </a:lnTo>
                  <a:lnTo>
                    <a:pt x="95" y="917"/>
                  </a:lnTo>
                  <a:lnTo>
                    <a:pt x="95" y="915"/>
                  </a:lnTo>
                  <a:lnTo>
                    <a:pt x="93" y="915"/>
                  </a:lnTo>
                  <a:lnTo>
                    <a:pt x="93" y="913"/>
                  </a:lnTo>
                  <a:lnTo>
                    <a:pt x="91" y="913"/>
                  </a:lnTo>
                  <a:lnTo>
                    <a:pt x="89" y="913"/>
                  </a:lnTo>
                  <a:lnTo>
                    <a:pt x="87" y="913"/>
                  </a:lnTo>
                  <a:lnTo>
                    <a:pt x="85" y="911"/>
                  </a:lnTo>
                  <a:lnTo>
                    <a:pt x="83" y="911"/>
                  </a:lnTo>
                  <a:lnTo>
                    <a:pt x="81" y="911"/>
                  </a:lnTo>
                  <a:lnTo>
                    <a:pt x="79" y="913"/>
                  </a:lnTo>
                  <a:lnTo>
                    <a:pt x="77" y="913"/>
                  </a:lnTo>
                  <a:lnTo>
                    <a:pt x="75" y="913"/>
                  </a:lnTo>
                  <a:lnTo>
                    <a:pt x="73" y="915"/>
                  </a:lnTo>
                  <a:lnTo>
                    <a:pt x="71" y="917"/>
                  </a:lnTo>
                  <a:lnTo>
                    <a:pt x="73" y="917"/>
                  </a:lnTo>
                  <a:lnTo>
                    <a:pt x="71" y="918"/>
                  </a:lnTo>
                  <a:lnTo>
                    <a:pt x="67" y="915"/>
                  </a:lnTo>
                  <a:lnTo>
                    <a:pt x="65" y="915"/>
                  </a:lnTo>
                  <a:lnTo>
                    <a:pt x="63" y="917"/>
                  </a:lnTo>
                  <a:lnTo>
                    <a:pt x="61" y="917"/>
                  </a:lnTo>
                  <a:lnTo>
                    <a:pt x="61" y="918"/>
                  </a:lnTo>
                  <a:lnTo>
                    <a:pt x="65" y="924"/>
                  </a:lnTo>
                  <a:lnTo>
                    <a:pt x="71" y="928"/>
                  </a:lnTo>
                  <a:lnTo>
                    <a:pt x="67" y="926"/>
                  </a:lnTo>
                  <a:lnTo>
                    <a:pt x="63" y="924"/>
                  </a:lnTo>
                  <a:lnTo>
                    <a:pt x="63" y="922"/>
                  </a:lnTo>
                  <a:lnTo>
                    <a:pt x="61" y="920"/>
                  </a:lnTo>
                  <a:lnTo>
                    <a:pt x="61" y="918"/>
                  </a:lnTo>
                  <a:lnTo>
                    <a:pt x="60" y="918"/>
                  </a:lnTo>
                  <a:lnTo>
                    <a:pt x="56" y="915"/>
                  </a:lnTo>
                  <a:lnTo>
                    <a:pt x="50" y="911"/>
                  </a:lnTo>
                  <a:lnTo>
                    <a:pt x="50" y="909"/>
                  </a:lnTo>
                  <a:lnTo>
                    <a:pt x="60" y="917"/>
                  </a:lnTo>
                  <a:lnTo>
                    <a:pt x="61" y="917"/>
                  </a:lnTo>
                  <a:lnTo>
                    <a:pt x="63" y="917"/>
                  </a:lnTo>
                  <a:lnTo>
                    <a:pt x="63" y="915"/>
                  </a:lnTo>
                  <a:lnTo>
                    <a:pt x="65" y="915"/>
                  </a:lnTo>
                  <a:lnTo>
                    <a:pt x="63" y="913"/>
                  </a:lnTo>
                  <a:lnTo>
                    <a:pt x="63" y="915"/>
                  </a:lnTo>
                  <a:lnTo>
                    <a:pt x="61" y="911"/>
                  </a:lnTo>
                  <a:lnTo>
                    <a:pt x="58" y="909"/>
                  </a:lnTo>
                  <a:lnTo>
                    <a:pt x="58" y="907"/>
                  </a:lnTo>
                  <a:lnTo>
                    <a:pt x="58" y="909"/>
                  </a:lnTo>
                  <a:lnTo>
                    <a:pt x="60" y="909"/>
                  </a:lnTo>
                  <a:lnTo>
                    <a:pt x="61" y="909"/>
                  </a:lnTo>
                  <a:lnTo>
                    <a:pt x="63" y="907"/>
                  </a:lnTo>
                  <a:lnTo>
                    <a:pt x="61" y="907"/>
                  </a:lnTo>
                  <a:lnTo>
                    <a:pt x="61" y="905"/>
                  </a:lnTo>
                  <a:lnTo>
                    <a:pt x="61" y="903"/>
                  </a:lnTo>
                  <a:lnTo>
                    <a:pt x="61" y="901"/>
                  </a:lnTo>
                  <a:lnTo>
                    <a:pt x="60" y="901"/>
                  </a:lnTo>
                  <a:lnTo>
                    <a:pt x="58" y="901"/>
                  </a:lnTo>
                  <a:lnTo>
                    <a:pt x="58" y="899"/>
                  </a:lnTo>
                  <a:lnTo>
                    <a:pt x="56" y="899"/>
                  </a:lnTo>
                  <a:lnTo>
                    <a:pt x="54" y="899"/>
                  </a:lnTo>
                  <a:lnTo>
                    <a:pt x="54" y="897"/>
                  </a:lnTo>
                  <a:lnTo>
                    <a:pt x="52" y="893"/>
                  </a:lnTo>
                  <a:lnTo>
                    <a:pt x="50" y="895"/>
                  </a:lnTo>
                  <a:lnTo>
                    <a:pt x="48" y="893"/>
                  </a:lnTo>
                  <a:lnTo>
                    <a:pt x="44" y="891"/>
                  </a:lnTo>
                  <a:lnTo>
                    <a:pt x="42" y="891"/>
                  </a:lnTo>
                  <a:lnTo>
                    <a:pt x="40" y="891"/>
                  </a:lnTo>
                  <a:lnTo>
                    <a:pt x="38" y="891"/>
                  </a:lnTo>
                  <a:lnTo>
                    <a:pt x="38" y="893"/>
                  </a:lnTo>
                  <a:lnTo>
                    <a:pt x="36" y="893"/>
                  </a:lnTo>
                  <a:lnTo>
                    <a:pt x="34" y="893"/>
                  </a:lnTo>
                  <a:lnTo>
                    <a:pt x="34" y="895"/>
                  </a:lnTo>
                  <a:lnTo>
                    <a:pt x="32" y="895"/>
                  </a:lnTo>
                  <a:lnTo>
                    <a:pt x="32" y="893"/>
                  </a:lnTo>
                  <a:lnTo>
                    <a:pt x="32" y="891"/>
                  </a:lnTo>
                  <a:lnTo>
                    <a:pt x="30" y="893"/>
                  </a:lnTo>
                  <a:lnTo>
                    <a:pt x="28" y="893"/>
                  </a:lnTo>
                  <a:lnTo>
                    <a:pt x="28" y="895"/>
                  </a:lnTo>
                  <a:lnTo>
                    <a:pt x="30" y="895"/>
                  </a:lnTo>
                  <a:lnTo>
                    <a:pt x="30" y="897"/>
                  </a:lnTo>
                  <a:lnTo>
                    <a:pt x="28" y="897"/>
                  </a:lnTo>
                  <a:lnTo>
                    <a:pt x="28" y="895"/>
                  </a:lnTo>
                  <a:lnTo>
                    <a:pt x="28" y="893"/>
                  </a:lnTo>
                  <a:lnTo>
                    <a:pt x="28" y="891"/>
                  </a:lnTo>
                  <a:lnTo>
                    <a:pt x="28" y="889"/>
                  </a:lnTo>
                  <a:lnTo>
                    <a:pt x="26" y="889"/>
                  </a:lnTo>
                  <a:lnTo>
                    <a:pt x="26" y="891"/>
                  </a:lnTo>
                  <a:lnTo>
                    <a:pt x="26" y="889"/>
                  </a:lnTo>
                  <a:lnTo>
                    <a:pt x="24" y="889"/>
                  </a:lnTo>
                  <a:lnTo>
                    <a:pt x="24" y="891"/>
                  </a:lnTo>
                  <a:lnTo>
                    <a:pt x="22" y="891"/>
                  </a:lnTo>
                  <a:lnTo>
                    <a:pt x="22" y="893"/>
                  </a:lnTo>
                  <a:lnTo>
                    <a:pt x="24" y="893"/>
                  </a:lnTo>
                  <a:lnTo>
                    <a:pt x="24" y="895"/>
                  </a:lnTo>
                  <a:lnTo>
                    <a:pt x="22" y="895"/>
                  </a:lnTo>
                  <a:lnTo>
                    <a:pt x="22" y="897"/>
                  </a:lnTo>
                  <a:lnTo>
                    <a:pt x="22" y="899"/>
                  </a:lnTo>
                  <a:lnTo>
                    <a:pt x="24" y="899"/>
                  </a:lnTo>
                  <a:lnTo>
                    <a:pt x="22" y="899"/>
                  </a:lnTo>
                  <a:lnTo>
                    <a:pt x="22" y="901"/>
                  </a:lnTo>
                  <a:lnTo>
                    <a:pt x="22" y="905"/>
                  </a:lnTo>
                  <a:lnTo>
                    <a:pt x="24" y="905"/>
                  </a:lnTo>
                  <a:lnTo>
                    <a:pt x="24" y="907"/>
                  </a:lnTo>
                  <a:lnTo>
                    <a:pt x="22" y="907"/>
                  </a:lnTo>
                  <a:lnTo>
                    <a:pt x="22" y="905"/>
                  </a:lnTo>
                  <a:lnTo>
                    <a:pt x="22" y="903"/>
                  </a:lnTo>
                  <a:lnTo>
                    <a:pt x="22" y="901"/>
                  </a:lnTo>
                  <a:lnTo>
                    <a:pt x="22" y="899"/>
                  </a:lnTo>
                  <a:lnTo>
                    <a:pt x="22" y="897"/>
                  </a:lnTo>
                  <a:lnTo>
                    <a:pt x="22" y="893"/>
                  </a:lnTo>
                  <a:lnTo>
                    <a:pt x="22" y="891"/>
                  </a:lnTo>
                  <a:lnTo>
                    <a:pt x="22" y="889"/>
                  </a:lnTo>
                  <a:lnTo>
                    <a:pt x="24" y="889"/>
                  </a:lnTo>
                  <a:lnTo>
                    <a:pt x="24" y="887"/>
                  </a:lnTo>
                  <a:lnTo>
                    <a:pt x="24" y="885"/>
                  </a:lnTo>
                  <a:lnTo>
                    <a:pt x="24" y="883"/>
                  </a:lnTo>
                  <a:lnTo>
                    <a:pt x="24" y="881"/>
                  </a:lnTo>
                  <a:lnTo>
                    <a:pt x="24" y="879"/>
                  </a:lnTo>
                  <a:lnTo>
                    <a:pt x="26" y="879"/>
                  </a:lnTo>
                  <a:lnTo>
                    <a:pt x="26" y="877"/>
                  </a:lnTo>
                  <a:lnTo>
                    <a:pt x="26" y="875"/>
                  </a:lnTo>
                  <a:lnTo>
                    <a:pt x="28" y="875"/>
                  </a:lnTo>
                  <a:lnTo>
                    <a:pt x="26" y="875"/>
                  </a:lnTo>
                  <a:lnTo>
                    <a:pt x="28" y="875"/>
                  </a:lnTo>
                  <a:lnTo>
                    <a:pt x="26" y="875"/>
                  </a:lnTo>
                  <a:lnTo>
                    <a:pt x="28" y="875"/>
                  </a:lnTo>
                  <a:lnTo>
                    <a:pt x="28" y="873"/>
                  </a:lnTo>
                  <a:lnTo>
                    <a:pt x="30" y="873"/>
                  </a:lnTo>
                  <a:lnTo>
                    <a:pt x="30" y="871"/>
                  </a:lnTo>
                  <a:lnTo>
                    <a:pt x="30" y="869"/>
                  </a:lnTo>
                  <a:lnTo>
                    <a:pt x="28" y="869"/>
                  </a:lnTo>
                  <a:lnTo>
                    <a:pt x="30" y="869"/>
                  </a:lnTo>
                  <a:lnTo>
                    <a:pt x="30" y="871"/>
                  </a:lnTo>
                  <a:lnTo>
                    <a:pt x="32" y="871"/>
                  </a:lnTo>
                  <a:lnTo>
                    <a:pt x="32" y="869"/>
                  </a:lnTo>
                  <a:lnTo>
                    <a:pt x="34" y="869"/>
                  </a:lnTo>
                  <a:lnTo>
                    <a:pt x="34" y="867"/>
                  </a:lnTo>
                  <a:lnTo>
                    <a:pt x="34" y="869"/>
                  </a:lnTo>
                  <a:lnTo>
                    <a:pt x="34" y="867"/>
                  </a:lnTo>
                  <a:lnTo>
                    <a:pt x="34" y="869"/>
                  </a:lnTo>
                  <a:lnTo>
                    <a:pt x="34" y="867"/>
                  </a:lnTo>
                  <a:lnTo>
                    <a:pt x="36" y="867"/>
                  </a:lnTo>
                  <a:lnTo>
                    <a:pt x="34" y="867"/>
                  </a:lnTo>
                  <a:lnTo>
                    <a:pt x="34" y="865"/>
                  </a:lnTo>
                  <a:lnTo>
                    <a:pt x="36" y="865"/>
                  </a:lnTo>
                  <a:lnTo>
                    <a:pt x="38" y="865"/>
                  </a:lnTo>
                  <a:lnTo>
                    <a:pt x="38" y="867"/>
                  </a:lnTo>
                  <a:lnTo>
                    <a:pt x="38" y="865"/>
                  </a:lnTo>
                  <a:lnTo>
                    <a:pt x="40" y="865"/>
                  </a:lnTo>
                  <a:lnTo>
                    <a:pt x="42" y="865"/>
                  </a:lnTo>
                  <a:lnTo>
                    <a:pt x="42" y="863"/>
                  </a:lnTo>
                  <a:lnTo>
                    <a:pt x="44" y="863"/>
                  </a:lnTo>
                  <a:lnTo>
                    <a:pt x="44" y="861"/>
                  </a:lnTo>
                  <a:lnTo>
                    <a:pt x="46" y="861"/>
                  </a:lnTo>
                  <a:lnTo>
                    <a:pt x="46" y="859"/>
                  </a:lnTo>
                  <a:lnTo>
                    <a:pt x="46" y="857"/>
                  </a:lnTo>
                  <a:lnTo>
                    <a:pt x="48" y="855"/>
                  </a:lnTo>
                  <a:lnTo>
                    <a:pt x="48" y="853"/>
                  </a:lnTo>
                  <a:lnTo>
                    <a:pt x="50" y="853"/>
                  </a:lnTo>
                  <a:lnTo>
                    <a:pt x="50" y="851"/>
                  </a:lnTo>
                  <a:lnTo>
                    <a:pt x="52" y="851"/>
                  </a:lnTo>
                  <a:lnTo>
                    <a:pt x="52" y="849"/>
                  </a:lnTo>
                  <a:lnTo>
                    <a:pt x="52" y="848"/>
                  </a:lnTo>
                  <a:lnTo>
                    <a:pt x="54" y="848"/>
                  </a:lnTo>
                  <a:lnTo>
                    <a:pt x="54" y="846"/>
                  </a:lnTo>
                  <a:lnTo>
                    <a:pt x="54" y="844"/>
                  </a:lnTo>
                  <a:lnTo>
                    <a:pt x="56" y="844"/>
                  </a:lnTo>
                  <a:lnTo>
                    <a:pt x="56" y="842"/>
                  </a:lnTo>
                  <a:lnTo>
                    <a:pt x="58" y="840"/>
                  </a:lnTo>
                  <a:lnTo>
                    <a:pt x="58" y="838"/>
                  </a:lnTo>
                  <a:lnTo>
                    <a:pt x="60" y="836"/>
                  </a:lnTo>
                  <a:lnTo>
                    <a:pt x="60" y="834"/>
                  </a:lnTo>
                  <a:lnTo>
                    <a:pt x="61" y="832"/>
                  </a:lnTo>
                  <a:lnTo>
                    <a:pt x="61" y="830"/>
                  </a:lnTo>
                  <a:lnTo>
                    <a:pt x="63" y="828"/>
                  </a:lnTo>
                  <a:lnTo>
                    <a:pt x="63" y="826"/>
                  </a:lnTo>
                  <a:lnTo>
                    <a:pt x="65" y="826"/>
                  </a:lnTo>
                  <a:lnTo>
                    <a:pt x="65" y="824"/>
                  </a:lnTo>
                  <a:lnTo>
                    <a:pt x="65" y="822"/>
                  </a:lnTo>
                  <a:lnTo>
                    <a:pt x="67" y="820"/>
                  </a:lnTo>
                  <a:lnTo>
                    <a:pt x="67" y="818"/>
                  </a:lnTo>
                  <a:lnTo>
                    <a:pt x="69" y="816"/>
                  </a:lnTo>
                  <a:lnTo>
                    <a:pt x="69" y="814"/>
                  </a:lnTo>
                  <a:lnTo>
                    <a:pt x="69" y="812"/>
                  </a:lnTo>
                  <a:lnTo>
                    <a:pt x="71" y="812"/>
                  </a:lnTo>
                  <a:lnTo>
                    <a:pt x="71" y="810"/>
                  </a:lnTo>
                  <a:lnTo>
                    <a:pt x="71" y="808"/>
                  </a:lnTo>
                  <a:lnTo>
                    <a:pt x="73" y="808"/>
                  </a:lnTo>
                  <a:lnTo>
                    <a:pt x="73" y="806"/>
                  </a:lnTo>
                  <a:lnTo>
                    <a:pt x="73" y="804"/>
                  </a:lnTo>
                  <a:lnTo>
                    <a:pt x="75" y="804"/>
                  </a:lnTo>
                  <a:lnTo>
                    <a:pt x="75" y="802"/>
                  </a:lnTo>
                  <a:lnTo>
                    <a:pt x="75" y="800"/>
                  </a:lnTo>
                  <a:lnTo>
                    <a:pt x="77" y="798"/>
                  </a:lnTo>
                  <a:lnTo>
                    <a:pt x="77" y="796"/>
                  </a:lnTo>
                  <a:lnTo>
                    <a:pt x="77" y="794"/>
                  </a:lnTo>
                  <a:lnTo>
                    <a:pt x="79" y="794"/>
                  </a:lnTo>
                  <a:lnTo>
                    <a:pt x="79" y="792"/>
                  </a:lnTo>
                  <a:lnTo>
                    <a:pt x="79" y="790"/>
                  </a:lnTo>
                  <a:lnTo>
                    <a:pt x="81" y="790"/>
                  </a:lnTo>
                  <a:lnTo>
                    <a:pt x="81" y="788"/>
                  </a:lnTo>
                  <a:lnTo>
                    <a:pt x="81" y="786"/>
                  </a:lnTo>
                  <a:lnTo>
                    <a:pt x="81" y="784"/>
                  </a:lnTo>
                  <a:lnTo>
                    <a:pt x="83" y="784"/>
                  </a:lnTo>
                  <a:lnTo>
                    <a:pt x="83" y="782"/>
                  </a:lnTo>
                  <a:lnTo>
                    <a:pt x="83" y="781"/>
                  </a:lnTo>
                  <a:lnTo>
                    <a:pt x="85" y="781"/>
                  </a:lnTo>
                  <a:lnTo>
                    <a:pt x="85" y="779"/>
                  </a:lnTo>
                  <a:lnTo>
                    <a:pt x="85" y="777"/>
                  </a:lnTo>
                  <a:lnTo>
                    <a:pt x="87" y="775"/>
                  </a:lnTo>
                  <a:lnTo>
                    <a:pt x="87" y="773"/>
                  </a:lnTo>
                  <a:lnTo>
                    <a:pt x="87" y="771"/>
                  </a:lnTo>
                  <a:lnTo>
                    <a:pt x="89" y="771"/>
                  </a:lnTo>
                  <a:lnTo>
                    <a:pt x="89" y="769"/>
                  </a:lnTo>
                  <a:lnTo>
                    <a:pt x="89" y="767"/>
                  </a:lnTo>
                  <a:lnTo>
                    <a:pt x="91" y="767"/>
                  </a:lnTo>
                  <a:lnTo>
                    <a:pt x="91" y="765"/>
                  </a:lnTo>
                  <a:lnTo>
                    <a:pt x="91" y="763"/>
                  </a:lnTo>
                  <a:lnTo>
                    <a:pt x="91" y="761"/>
                  </a:lnTo>
                  <a:lnTo>
                    <a:pt x="93" y="761"/>
                  </a:lnTo>
                  <a:lnTo>
                    <a:pt x="93" y="759"/>
                  </a:lnTo>
                  <a:lnTo>
                    <a:pt x="93" y="757"/>
                  </a:lnTo>
                  <a:lnTo>
                    <a:pt x="95" y="757"/>
                  </a:lnTo>
                  <a:lnTo>
                    <a:pt x="95" y="755"/>
                  </a:lnTo>
                  <a:lnTo>
                    <a:pt x="95" y="753"/>
                  </a:lnTo>
                  <a:lnTo>
                    <a:pt x="95" y="751"/>
                  </a:lnTo>
                  <a:lnTo>
                    <a:pt x="97" y="751"/>
                  </a:lnTo>
                  <a:lnTo>
                    <a:pt x="97" y="749"/>
                  </a:lnTo>
                  <a:lnTo>
                    <a:pt x="97" y="747"/>
                  </a:lnTo>
                  <a:lnTo>
                    <a:pt x="99" y="745"/>
                  </a:lnTo>
                  <a:lnTo>
                    <a:pt x="99" y="743"/>
                  </a:lnTo>
                  <a:lnTo>
                    <a:pt x="99" y="741"/>
                  </a:lnTo>
                  <a:lnTo>
                    <a:pt x="101" y="741"/>
                  </a:lnTo>
                  <a:lnTo>
                    <a:pt x="101" y="739"/>
                  </a:lnTo>
                  <a:lnTo>
                    <a:pt x="101" y="737"/>
                  </a:lnTo>
                  <a:lnTo>
                    <a:pt x="103" y="737"/>
                  </a:lnTo>
                  <a:lnTo>
                    <a:pt x="103" y="735"/>
                  </a:lnTo>
                  <a:lnTo>
                    <a:pt x="103" y="733"/>
                  </a:lnTo>
                  <a:lnTo>
                    <a:pt x="103" y="731"/>
                  </a:lnTo>
                  <a:lnTo>
                    <a:pt x="105" y="731"/>
                  </a:lnTo>
                  <a:lnTo>
                    <a:pt x="105" y="729"/>
                  </a:lnTo>
                  <a:lnTo>
                    <a:pt x="105" y="727"/>
                  </a:lnTo>
                  <a:lnTo>
                    <a:pt x="105" y="725"/>
                  </a:lnTo>
                  <a:lnTo>
                    <a:pt x="107" y="725"/>
                  </a:lnTo>
                  <a:lnTo>
                    <a:pt x="107" y="723"/>
                  </a:lnTo>
                  <a:lnTo>
                    <a:pt x="107" y="721"/>
                  </a:lnTo>
                  <a:lnTo>
                    <a:pt x="107" y="719"/>
                  </a:lnTo>
                  <a:lnTo>
                    <a:pt x="109" y="717"/>
                  </a:lnTo>
                  <a:lnTo>
                    <a:pt x="109" y="715"/>
                  </a:lnTo>
                  <a:lnTo>
                    <a:pt x="109" y="714"/>
                  </a:lnTo>
                  <a:lnTo>
                    <a:pt x="111" y="712"/>
                  </a:lnTo>
                  <a:lnTo>
                    <a:pt x="111" y="710"/>
                  </a:lnTo>
                  <a:lnTo>
                    <a:pt x="111" y="708"/>
                  </a:lnTo>
                  <a:lnTo>
                    <a:pt x="113" y="706"/>
                  </a:lnTo>
                  <a:lnTo>
                    <a:pt x="113" y="704"/>
                  </a:lnTo>
                  <a:lnTo>
                    <a:pt x="113" y="702"/>
                  </a:lnTo>
                  <a:lnTo>
                    <a:pt x="115" y="702"/>
                  </a:lnTo>
                  <a:lnTo>
                    <a:pt x="115" y="700"/>
                  </a:lnTo>
                  <a:lnTo>
                    <a:pt x="115" y="698"/>
                  </a:lnTo>
                  <a:lnTo>
                    <a:pt x="115" y="696"/>
                  </a:lnTo>
                  <a:lnTo>
                    <a:pt x="115" y="694"/>
                  </a:lnTo>
                  <a:lnTo>
                    <a:pt x="117" y="694"/>
                  </a:lnTo>
                  <a:lnTo>
                    <a:pt x="117" y="692"/>
                  </a:lnTo>
                  <a:lnTo>
                    <a:pt x="117" y="690"/>
                  </a:lnTo>
                  <a:lnTo>
                    <a:pt x="119" y="690"/>
                  </a:lnTo>
                  <a:lnTo>
                    <a:pt x="119" y="688"/>
                  </a:lnTo>
                  <a:lnTo>
                    <a:pt x="119" y="686"/>
                  </a:lnTo>
                  <a:lnTo>
                    <a:pt x="119" y="684"/>
                  </a:lnTo>
                  <a:lnTo>
                    <a:pt x="119" y="682"/>
                  </a:lnTo>
                  <a:lnTo>
                    <a:pt x="121" y="682"/>
                  </a:lnTo>
                  <a:lnTo>
                    <a:pt x="121" y="680"/>
                  </a:lnTo>
                  <a:lnTo>
                    <a:pt x="121" y="678"/>
                  </a:lnTo>
                  <a:lnTo>
                    <a:pt x="121" y="676"/>
                  </a:lnTo>
                  <a:lnTo>
                    <a:pt x="123" y="676"/>
                  </a:lnTo>
                  <a:lnTo>
                    <a:pt x="123" y="674"/>
                  </a:lnTo>
                  <a:lnTo>
                    <a:pt x="123" y="672"/>
                  </a:lnTo>
                  <a:lnTo>
                    <a:pt x="123" y="670"/>
                  </a:lnTo>
                  <a:lnTo>
                    <a:pt x="125" y="670"/>
                  </a:lnTo>
                  <a:lnTo>
                    <a:pt x="125" y="668"/>
                  </a:lnTo>
                  <a:lnTo>
                    <a:pt x="125" y="666"/>
                  </a:lnTo>
                  <a:lnTo>
                    <a:pt x="125" y="664"/>
                  </a:lnTo>
                  <a:lnTo>
                    <a:pt x="127" y="662"/>
                  </a:lnTo>
                  <a:lnTo>
                    <a:pt x="127" y="660"/>
                  </a:lnTo>
                  <a:lnTo>
                    <a:pt x="127" y="658"/>
                  </a:lnTo>
                  <a:lnTo>
                    <a:pt x="127" y="656"/>
                  </a:lnTo>
                  <a:lnTo>
                    <a:pt x="129" y="656"/>
                  </a:lnTo>
                  <a:lnTo>
                    <a:pt x="129" y="654"/>
                  </a:lnTo>
                  <a:lnTo>
                    <a:pt x="129" y="652"/>
                  </a:lnTo>
                  <a:lnTo>
                    <a:pt x="129" y="650"/>
                  </a:lnTo>
                  <a:lnTo>
                    <a:pt x="130" y="650"/>
                  </a:lnTo>
                  <a:lnTo>
                    <a:pt x="130" y="648"/>
                  </a:lnTo>
                  <a:lnTo>
                    <a:pt x="130" y="647"/>
                  </a:lnTo>
                  <a:lnTo>
                    <a:pt x="130" y="645"/>
                  </a:lnTo>
                  <a:lnTo>
                    <a:pt x="132" y="645"/>
                  </a:lnTo>
                  <a:lnTo>
                    <a:pt x="132" y="643"/>
                  </a:lnTo>
                  <a:lnTo>
                    <a:pt x="132" y="641"/>
                  </a:lnTo>
                  <a:lnTo>
                    <a:pt x="132" y="639"/>
                  </a:lnTo>
                  <a:lnTo>
                    <a:pt x="132" y="637"/>
                  </a:lnTo>
                  <a:lnTo>
                    <a:pt x="132" y="635"/>
                  </a:lnTo>
                  <a:lnTo>
                    <a:pt x="134" y="635"/>
                  </a:lnTo>
                  <a:lnTo>
                    <a:pt x="134" y="633"/>
                  </a:lnTo>
                  <a:lnTo>
                    <a:pt x="134" y="631"/>
                  </a:lnTo>
                  <a:lnTo>
                    <a:pt x="134" y="629"/>
                  </a:lnTo>
                  <a:lnTo>
                    <a:pt x="134" y="627"/>
                  </a:lnTo>
                  <a:lnTo>
                    <a:pt x="136" y="627"/>
                  </a:lnTo>
                  <a:lnTo>
                    <a:pt x="136" y="625"/>
                  </a:lnTo>
                  <a:lnTo>
                    <a:pt x="136" y="623"/>
                  </a:lnTo>
                  <a:lnTo>
                    <a:pt x="136" y="621"/>
                  </a:lnTo>
                  <a:lnTo>
                    <a:pt x="138" y="621"/>
                  </a:lnTo>
                  <a:lnTo>
                    <a:pt x="138" y="619"/>
                  </a:lnTo>
                  <a:lnTo>
                    <a:pt x="138" y="617"/>
                  </a:lnTo>
                  <a:lnTo>
                    <a:pt x="138" y="615"/>
                  </a:lnTo>
                  <a:lnTo>
                    <a:pt x="138" y="613"/>
                  </a:lnTo>
                  <a:lnTo>
                    <a:pt x="140" y="611"/>
                  </a:lnTo>
                  <a:lnTo>
                    <a:pt x="140" y="609"/>
                  </a:lnTo>
                  <a:lnTo>
                    <a:pt x="140" y="607"/>
                  </a:lnTo>
                  <a:lnTo>
                    <a:pt x="140" y="605"/>
                  </a:lnTo>
                  <a:lnTo>
                    <a:pt x="140" y="603"/>
                  </a:lnTo>
                  <a:lnTo>
                    <a:pt x="142" y="603"/>
                  </a:lnTo>
                  <a:lnTo>
                    <a:pt x="142" y="601"/>
                  </a:lnTo>
                  <a:lnTo>
                    <a:pt x="142" y="599"/>
                  </a:lnTo>
                  <a:lnTo>
                    <a:pt x="142" y="597"/>
                  </a:lnTo>
                  <a:lnTo>
                    <a:pt x="142" y="595"/>
                  </a:lnTo>
                  <a:lnTo>
                    <a:pt x="142" y="593"/>
                  </a:lnTo>
                  <a:lnTo>
                    <a:pt x="144" y="593"/>
                  </a:lnTo>
                  <a:lnTo>
                    <a:pt x="144" y="591"/>
                  </a:lnTo>
                  <a:lnTo>
                    <a:pt x="144" y="589"/>
                  </a:lnTo>
                  <a:lnTo>
                    <a:pt x="144" y="587"/>
                  </a:lnTo>
                  <a:lnTo>
                    <a:pt x="144" y="585"/>
                  </a:lnTo>
                  <a:lnTo>
                    <a:pt x="146" y="585"/>
                  </a:lnTo>
                  <a:lnTo>
                    <a:pt x="146" y="583"/>
                  </a:lnTo>
                  <a:lnTo>
                    <a:pt x="146" y="581"/>
                  </a:lnTo>
                  <a:lnTo>
                    <a:pt x="146" y="580"/>
                  </a:lnTo>
                  <a:lnTo>
                    <a:pt x="146" y="578"/>
                  </a:lnTo>
                  <a:lnTo>
                    <a:pt x="146" y="576"/>
                  </a:lnTo>
                  <a:lnTo>
                    <a:pt x="146" y="574"/>
                  </a:lnTo>
                  <a:lnTo>
                    <a:pt x="148" y="574"/>
                  </a:lnTo>
                  <a:lnTo>
                    <a:pt x="148" y="572"/>
                  </a:lnTo>
                  <a:lnTo>
                    <a:pt x="148" y="570"/>
                  </a:lnTo>
                  <a:lnTo>
                    <a:pt x="148" y="568"/>
                  </a:lnTo>
                  <a:lnTo>
                    <a:pt x="148" y="566"/>
                  </a:lnTo>
                  <a:lnTo>
                    <a:pt x="150" y="566"/>
                  </a:lnTo>
                  <a:lnTo>
                    <a:pt x="150" y="564"/>
                  </a:lnTo>
                  <a:lnTo>
                    <a:pt x="150" y="562"/>
                  </a:lnTo>
                  <a:lnTo>
                    <a:pt x="150" y="560"/>
                  </a:lnTo>
                  <a:lnTo>
                    <a:pt x="150" y="558"/>
                  </a:lnTo>
                  <a:lnTo>
                    <a:pt x="150" y="556"/>
                  </a:lnTo>
                  <a:lnTo>
                    <a:pt x="152" y="556"/>
                  </a:lnTo>
                  <a:lnTo>
                    <a:pt x="152" y="554"/>
                  </a:lnTo>
                  <a:lnTo>
                    <a:pt x="152" y="552"/>
                  </a:lnTo>
                  <a:lnTo>
                    <a:pt x="152" y="550"/>
                  </a:lnTo>
                  <a:lnTo>
                    <a:pt x="152" y="548"/>
                  </a:lnTo>
                  <a:lnTo>
                    <a:pt x="152" y="546"/>
                  </a:lnTo>
                  <a:lnTo>
                    <a:pt x="152" y="544"/>
                  </a:lnTo>
                  <a:lnTo>
                    <a:pt x="152" y="542"/>
                  </a:lnTo>
                  <a:lnTo>
                    <a:pt x="154" y="540"/>
                  </a:lnTo>
                  <a:lnTo>
                    <a:pt x="154" y="538"/>
                  </a:lnTo>
                  <a:lnTo>
                    <a:pt x="154" y="536"/>
                  </a:lnTo>
                  <a:lnTo>
                    <a:pt x="154" y="534"/>
                  </a:lnTo>
                  <a:lnTo>
                    <a:pt x="154" y="532"/>
                  </a:lnTo>
                  <a:lnTo>
                    <a:pt x="154" y="530"/>
                  </a:lnTo>
                  <a:lnTo>
                    <a:pt x="154" y="528"/>
                  </a:lnTo>
                  <a:lnTo>
                    <a:pt x="154" y="526"/>
                  </a:lnTo>
                  <a:lnTo>
                    <a:pt x="154" y="524"/>
                  </a:lnTo>
                  <a:lnTo>
                    <a:pt x="156" y="522"/>
                  </a:lnTo>
                  <a:lnTo>
                    <a:pt x="156" y="520"/>
                  </a:lnTo>
                  <a:lnTo>
                    <a:pt x="156" y="518"/>
                  </a:lnTo>
                  <a:lnTo>
                    <a:pt x="156" y="516"/>
                  </a:lnTo>
                  <a:lnTo>
                    <a:pt x="156" y="514"/>
                  </a:lnTo>
                  <a:lnTo>
                    <a:pt x="156" y="513"/>
                  </a:lnTo>
                  <a:lnTo>
                    <a:pt x="156" y="511"/>
                  </a:lnTo>
                  <a:lnTo>
                    <a:pt x="156" y="509"/>
                  </a:lnTo>
                  <a:lnTo>
                    <a:pt x="156" y="507"/>
                  </a:lnTo>
                  <a:lnTo>
                    <a:pt x="156" y="505"/>
                  </a:lnTo>
                  <a:lnTo>
                    <a:pt x="158" y="505"/>
                  </a:lnTo>
                  <a:lnTo>
                    <a:pt x="158" y="503"/>
                  </a:lnTo>
                  <a:lnTo>
                    <a:pt x="158" y="501"/>
                  </a:lnTo>
                  <a:lnTo>
                    <a:pt x="158" y="499"/>
                  </a:lnTo>
                  <a:lnTo>
                    <a:pt x="158" y="497"/>
                  </a:lnTo>
                  <a:lnTo>
                    <a:pt x="158" y="495"/>
                  </a:lnTo>
                  <a:lnTo>
                    <a:pt x="158" y="493"/>
                  </a:lnTo>
                  <a:lnTo>
                    <a:pt x="158" y="491"/>
                  </a:lnTo>
                  <a:lnTo>
                    <a:pt x="158" y="489"/>
                  </a:lnTo>
                  <a:lnTo>
                    <a:pt x="158" y="487"/>
                  </a:lnTo>
                  <a:lnTo>
                    <a:pt x="158" y="485"/>
                  </a:lnTo>
                  <a:lnTo>
                    <a:pt x="158" y="483"/>
                  </a:lnTo>
                  <a:lnTo>
                    <a:pt x="158" y="481"/>
                  </a:lnTo>
                  <a:lnTo>
                    <a:pt x="158" y="479"/>
                  </a:lnTo>
                  <a:lnTo>
                    <a:pt x="158" y="477"/>
                  </a:lnTo>
                  <a:lnTo>
                    <a:pt x="158" y="475"/>
                  </a:lnTo>
                  <a:lnTo>
                    <a:pt x="158" y="473"/>
                  </a:lnTo>
                  <a:lnTo>
                    <a:pt x="158" y="471"/>
                  </a:lnTo>
                  <a:lnTo>
                    <a:pt x="158" y="469"/>
                  </a:lnTo>
                  <a:lnTo>
                    <a:pt x="158" y="467"/>
                  </a:lnTo>
                  <a:lnTo>
                    <a:pt x="158" y="465"/>
                  </a:lnTo>
                  <a:lnTo>
                    <a:pt x="158" y="463"/>
                  </a:lnTo>
                  <a:lnTo>
                    <a:pt x="158" y="461"/>
                  </a:lnTo>
                  <a:lnTo>
                    <a:pt x="158" y="459"/>
                  </a:lnTo>
                  <a:lnTo>
                    <a:pt x="158" y="457"/>
                  </a:lnTo>
                  <a:lnTo>
                    <a:pt x="158" y="455"/>
                  </a:lnTo>
                  <a:lnTo>
                    <a:pt x="158" y="453"/>
                  </a:lnTo>
                  <a:lnTo>
                    <a:pt x="158" y="451"/>
                  </a:lnTo>
                  <a:lnTo>
                    <a:pt x="158" y="449"/>
                  </a:lnTo>
                  <a:lnTo>
                    <a:pt x="158" y="447"/>
                  </a:lnTo>
                  <a:lnTo>
                    <a:pt x="158" y="446"/>
                  </a:lnTo>
                  <a:lnTo>
                    <a:pt x="158" y="444"/>
                  </a:lnTo>
                  <a:lnTo>
                    <a:pt x="158" y="442"/>
                  </a:lnTo>
                  <a:lnTo>
                    <a:pt x="158" y="440"/>
                  </a:lnTo>
                  <a:lnTo>
                    <a:pt x="158" y="438"/>
                  </a:lnTo>
                  <a:lnTo>
                    <a:pt x="158" y="436"/>
                  </a:lnTo>
                  <a:lnTo>
                    <a:pt x="158" y="434"/>
                  </a:lnTo>
                  <a:lnTo>
                    <a:pt x="158" y="432"/>
                  </a:lnTo>
                  <a:lnTo>
                    <a:pt x="158" y="430"/>
                  </a:lnTo>
                  <a:lnTo>
                    <a:pt x="158" y="428"/>
                  </a:lnTo>
                  <a:lnTo>
                    <a:pt x="158" y="426"/>
                  </a:lnTo>
                  <a:lnTo>
                    <a:pt x="158" y="424"/>
                  </a:lnTo>
                  <a:lnTo>
                    <a:pt x="158" y="422"/>
                  </a:lnTo>
                  <a:lnTo>
                    <a:pt x="158" y="420"/>
                  </a:lnTo>
                  <a:lnTo>
                    <a:pt x="158" y="418"/>
                  </a:lnTo>
                  <a:lnTo>
                    <a:pt x="158" y="416"/>
                  </a:lnTo>
                  <a:lnTo>
                    <a:pt x="156" y="416"/>
                  </a:lnTo>
                  <a:lnTo>
                    <a:pt x="156" y="414"/>
                  </a:lnTo>
                  <a:lnTo>
                    <a:pt x="156" y="412"/>
                  </a:lnTo>
                  <a:lnTo>
                    <a:pt x="156" y="410"/>
                  </a:lnTo>
                  <a:lnTo>
                    <a:pt x="156" y="408"/>
                  </a:lnTo>
                  <a:lnTo>
                    <a:pt x="156" y="406"/>
                  </a:lnTo>
                  <a:lnTo>
                    <a:pt x="156" y="404"/>
                  </a:lnTo>
                  <a:lnTo>
                    <a:pt x="156" y="402"/>
                  </a:lnTo>
                  <a:lnTo>
                    <a:pt x="156" y="400"/>
                  </a:lnTo>
                  <a:lnTo>
                    <a:pt x="156" y="398"/>
                  </a:lnTo>
                  <a:lnTo>
                    <a:pt x="156" y="396"/>
                  </a:lnTo>
                  <a:lnTo>
                    <a:pt x="156" y="394"/>
                  </a:lnTo>
                  <a:lnTo>
                    <a:pt x="156" y="392"/>
                  </a:lnTo>
                  <a:lnTo>
                    <a:pt x="156" y="390"/>
                  </a:lnTo>
                  <a:lnTo>
                    <a:pt x="154" y="390"/>
                  </a:lnTo>
                  <a:lnTo>
                    <a:pt x="154" y="388"/>
                  </a:lnTo>
                  <a:lnTo>
                    <a:pt x="154" y="386"/>
                  </a:lnTo>
                  <a:lnTo>
                    <a:pt x="154" y="384"/>
                  </a:lnTo>
                  <a:lnTo>
                    <a:pt x="154" y="382"/>
                  </a:lnTo>
                  <a:lnTo>
                    <a:pt x="154" y="380"/>
                  </a:lnTo>
                  <a:lnTo>
                    <a:pt x="154" y="378"/>
                  </a:lnTo>
                  <a:lnTo>
                    <a:pt x="154" y="371"/>
                  </a:lnTo>
                  <a:lnTo>
                    <a:pt x="154" y="369"/>
                  </a:lnTo>
                  <a:lnTo>
                    <a:pt x="154" y="367"/>
                  </a:lnTo>
                  <a:lnTo>
                    <a:pt x="152" y="363"/>
                  </a:lnTo>
                  <a:lnTo>
                    <a:pt x="152" y="361"/>
                  </a:lnTo>
                  <a:lnTo>
                    <a:pt x="152" y="359"/>
                  </a:lnTo>
                  <a:lnTo>
                    <a:pt x="152" y="357"/>
                  </a:lnTo>
                  <a:lnTo>
                    <a:pt x="152" y="355"/>
                  </a:lnTo>
                  <a:lnTo>
                    <a:pt x="152" y="353"/>
                  </a:lnTo>
                  <a:lnTo>
                    <a:pt x="150" y="349"/>
                  </a:lnTo>
                  <a:lnTo>
                    <a:pt x="150" y="347"/>
                  </a:lnTo>
                  <a:lnTo>
                    <a:pt x="150" y="345"/>
                  </a:lnTo>
                  <a:lnTo>
                    <a:pt x="150" y="341"/>
                  </a:lnTo>
                  <a:lnTo>
                    <a:pt x="150" y="339"/>
                  </a:lnTo>
                  <a:lnTo>
                    <a:pt x="148" y="335"/>
                  </a:lnTo>
                  <a:lnTo>
                    <a:pt x="148" y="333"/>
                  </a:lnTo>
                  <a:lnTo>
                    <a:pt x="148" y="329"/>
                  </a:lnTo>
                  <a:lnTo>
                    <a:pt x="146" y="325"/>
                  </a:lnTo>
                  <a:lnTo>
                    <a:pt x="146" y="323"/>
                  </a:lnTo>
                  <a:lnTo>
                    <a:pt x="146" y="321"/>
                  </a:lnTo>
                  <a:lnTo>
                    <a:pt x="146" y="317"/>
                  </a:lnTo>
                  <a:lnTo>
                    <a:pt x="144" y="315"/>
                  </a:lnTo>
                  <a:lnTo>
                    <a:pt x="144" y="311"/>
                  </a:lnTo>
                  <a:lnTo>
                    <a:pt x="142" y="308"/>
                  </a:lnTo>
                  <a:lnTo>
                    <a:pt x="142" y="304"/>
                  </a:lnTo>
                  <a:lnTo>
                    <a:pt x="142" y="302"/>
                  </a:lnTo>
                  <a:lnTo>
                    <a:pt x="142" y="300"/>
                  </a:lnTo>
                  <a:lnTo>
                    <a:pt x="140" y="298"/>
                  </a:lnTo>
                  <a:lnTo>
                    <a:pt x="140" y="296"/>
                  </a:lnTo>
                  <a:lnTo>
                    <a:pt x="140" y="294"/>
                  </a:lnTo>
                  <a:lnTo>
                    <a:pt x="140" y="292"/>
                  </a:lnTo>
                  <a:lnTo>
                    <a:pt x="138" y="292"/>
                  </a:lnTo>
                  <a:lnTo>
                    <a:pt x="138" y="290"/>
                  </a:lnTo>
                  <a:lnTo>
                    <a:pt x="138" y="286"/>
                  </a:lnTo>
                  <a:lnTo>
                    <a:pt x="136" y="286"/>
                  </a:lnTo>
                  <a:lnTo>
                    <a:pt x="136" y="284"/>
                  </a:lnTo>
                  <a:lnTo>
                    <a:pt x="136" y="282"/>
                  </a:lnTo>
                  <a:lnTo>
                    <a:pt x="136" y="280"/>
                  </a:lnTo>
                  <a:lnTo>
                    <a:pt x="134" y="280"/>
                  </a:lnTo>
                  <a:lnTo>
                    <a:pt x="134" y="278"/>
                  </a:lnTo>
                  <a:lnTo>
                    <a:pt x="134" y="276"/>
                  </a:lnTo>
                  <a:lnTo>
                    <a:pt x="134" y="274"/>
                  </a:lnTo>
                  <a:lnTo>
                    <a:pt x="132" y="272"/>
                  </a:lnTo>
                  <a:lnTo>
                    <a:pt x="132" y="270"/>
                  </a:lnTo>
                  <a:lnTo>
                    <a:pt x="132" y="268"/>
                  </a:lnTo>
                  <a:lnTo>
                    <a:pt x="132" y="266"/>
                  </a:lnTo>
                  <a:lnTo>
                    <a:pt x="130" y="264"/>
                  </a:lnTo>
                  <a:lnTo>
                    <a:pt x="130" y="262"/>
                  </a:lnTo>
                  <a:lnTo>
                    <a:pt x="130" y="260"/>
                  </a:lnTo>
                  <a:lnTo>
                    <a:pt x="129" y="260"/>
                  </a:lnTo>
                  <a:lnTo>
                    <a:pt x="129" y="258"/>
                  </a:lnTo>
                  <a:lnTo>
                    <a:pt x="129" y="256"/>
                  </a:lnTo>
                  <a:lnTo>
                    <a:pt x="129" y="254"/>
                  </a:lnTo>
                  <a:lnTo>
                    <a:pt x="127" y="254"/>
                  </a:lnTo>
                  <a:lnTo>
                    <a:pt x="127" y="252"/>
                  </a:lnTo>
                  <a:lnTo>
                    <a:pt x="127" y="250"/>
                  </a:lnTo>
                  <a:lnTo>
                    <a:pt x="125" y="248"/>
                  </a:lnTo>
                  <a:lnTo>
                    <a:pt x="125" y="246"/>
                  </a:lnTo>
                  <a:lnTo>
                    <a:pt x="125" y="244"/>
                  </a:lnTo>
                  <a:lnTo>
                    <a:pt x="123" y="243"/>
                  </a:lnTo>
                  <a:lnTo>
                    <a:pt x="123" y="241"/>
                  </a:lnTo>
                  <a:lnTo>
                    <a:pt x="123" y="239"/>
                  </a:lnTo>
                  <a:lnTo>
                    <a:pt x="121" y="239"/>
                  </a:lnTo>
                  <a:lnTo>
                    <a:pt x="121" y="237"/>
                  </a:lnTo>
                  <a:lnTo>
                    <a:pt x="119" y="233"/>
                  </a:lnTo>
                  <a:lnTo>
                    <a:pt x="119" y="231"/>
                  </a:lnTo>
                  <a:lnTo>
                    <a:pt x="119" y="229"/>
                  </a:lnTo>
                  <a:lnTo>
                    <a:pt x="117" y="229"/>
                  </a:lnTo>
                  <a:lnTo>
                    <a:pt x="117" y="225"/>
                  </a:lnTo>
                  <a:lnTo>
                    <a:pt x="115" y="223"/>
                  </a:lnTo>
                  <a:lnTo>
                    <a:pt x="115" y="221"/>
                  </a:lnTo>
                  <a:lnTo>
                    <a:pt x="113" y="219"/>
                  </a:lnTo>
                  <a:lnTo>
                    <a:pt x="111" y="215"/>
                  </a:lnTo>
                  <a:lnTo>
                    <a:pt x="111" y="213"/>
                  </a:lnTo>
                  <a:lnTo>
                    <a:pt x="109" y="211"/>
                  </a:lnTo>
                  <a:lnTo>
                    <a:pt x="109" y="209"/>
                  </a:lnTo>
                  <a:lnTo>
                    <a:pt x="109" y="207"/>
                  </a:lnTo>
                  <a:lnTo>
                    <a:pt x="107" y="207"/>
                  </a:lnTo>
                  <a:lnTo>
                    <a:pt x="107" y="205"/>
                  </a:lnTo>
                  <a:lnTo>
                    <a:pt x="105" y="203"/>
                  </a:lnTo>
                  <a:lnTo>
                    <a:pt x="105" y="201"/>
                  </a:lnTo>
                  <a:lnTo>
                    <a:pt x="103" y="197"/>
                  </a:lnTo>
                  <a:lnTo>
                    <a:pt x="101" y="195"/>
                  </a:lnTo>
                  <a:lnTo>
                    <a:pt x="101" y="193"/>
                  </a:lnTo>
                  <a:lnTo>
                    <a:pt x="99" y="193"/>
                  </a:lnTo>
                  <a:lnTo>
                    <a:pt x="99" y="191"/>
                  </a:lnTo>
                  <a:lnTo>
                    <a:pt x="97" y="189"/>
                  </a:lnTo>
                  <a:lnTo>
                    <a:pt x="97" y="187"/>
                  </a:lnTo>
                  <a:lnTo>
                    <a:pt x="95" y="187"/>
                  </a:lnTo>
                  <a:lnTo>
                    <a:pt x="93" y="183"/>
                  </a:lnTo>
                  <a:lnTo>
                    <a:pt x="91" y="181"/>
                  </a:lnTo>
                  <a:lnTo>
                    <a:pt x="91" y="179"/>
                  </a:lnTo>
                  <a:lnTo>
                    <a:pt x="89" y="179"/>
                  </a:lnTo>
                  <a:lnTo>
                    <a:pt x="89" y="177"/>
                  </a:lnTo>
                  <a:lnTo>
                    <a:pt x="87" y="177"/>
                  </a:lnTo>
                  <a:lnTo>
                    <a:pt x="85" y="176"/>
                  </a:lnTo>
                  <a:lnTo>
                    <a:pt x="83" y="174"/>
                  </a:lnTo>
                  <a:lnTo>
                    <a:pt x="81" y="172"/>
                  </a:lnTo>
                  <a:lnTo>
                    <a:pt x="81" y="170"/>
                  </a:lnTo>
                  <a:lnTo>
                    <a:pt x="79" y="168"/>
                  </a:lnTo>
                  <a:lnTo>
                    <a:pt x="77" y="166"/>
                  </a:lnTo>
                  <a:lnTo>
                    <a:pt x="75" y="166"/>
                  </a:lnTo>
                  <a:lnTo>
                    <a:pt x="73" y="164"/>
                  </a:lnTo>
                  <a:lnTo>
                    <a:pt x="71" y="162"/>
                  </a:lnTo>
                  <a:lnTo>
                    <a:pt x="69" y="160"/>
                  </a:lnTo>
                  <a:lnTo>
                    <a:pt x="69" y="158"/>
                  </a:lnTo>
                  <a:lnTo>
                    <a:pt x="67" y="158"/>
                  </a:lnTo>
                  <a:lnTo>
                    <a:pt x="67" y="156"/>
                  </a:lnTo>
                  <a:lnTo>
                    <a:pt x="65" y="156"/>
                  </a:lnTo>
                  <a:lnTo>
                    <a:pt x="63" y="154"/>
                  </a:lnTo>
                  <a:lnTo>
                    <a:pt x="63" y="152"/>
                  </a:lnTo>
                  <a:lnTo>
                    <a:pt x="61" y="152"/>
                  </a:lnTo>
                  <a:lnTo>
                    <a:pt x="61" y="150"/>
                  </a:lnTo>
                  <a:lnTo>
                    <a:pt x="60" y="148"/>
                  </a:lnTo>
                  <a:lnTo>
                    <a:pt x="58" y="146"/>
                  </a:lnTo>
                  <a:lnTo>
                    <a:pt x="58" y="144"/>
                  </a:lnTo>
                  <a:lnTo>
                    <a:pt x="56" y="144"/>
                  </a:lnTo>
                  <a:lnTo>
                    <a:pt x="54" y="142"/>
                  </a:lnTo>
                  <a:lnTo>
                    <a:pt x="52" y="140"/>
                  </a:lnTo>
                  <a:lnTo>
                    <a:pt x="50" y="140"/>
                  </a:lnTo>
                  <a:lnTo>
                    <a:pt x="50" y="138"/>
                  </a:lnTo>
                  <a:lnTo>
                    <a:pt x="48" y="138"/>
                  </a:lnTo>
                  <a:lnTo>
                    <a:pt x="46" y="136"/>
                  </a:lnTo>
                  <a:lnTo>
                    <a:pt x="44" y="134"/>
                  </a:lnTo>
                  <a:lnTo>
                    <a:pt x="42" y="134"/>
                  </a:lnTo>
                  <a:lnTo>
                    <a:pt x="42" y="132"/>
                  </a:lnTo>
                  <a:lnTo>
                    <a:pt x="40" y="132"/>
                  </a:lnTo>
                  <a:lnTo>
                    <a:pt x="40" y="130"/>
                  </a:lnTo>
                  <a:lnTo>
                    <a:pt x="38" y="130"/>
                  </a:lnTo>
                  <a:lnTo>
                    <a:pt x="36" y="128"/>
                  </a:lnTo>
                  <a:lnTo>
                    <a:pt x="36" y="126"/>
                  </a:lnTo>
                  <a:lnTo>
                    <a:pt x="34" y="126"/>
                  </a:lnTo>
                  <a:lnTo>
                    <a:pt x="34" y="124"/>
                  </a:lnTo>
                  <a:lnTo>
                    <a:pt x="32" y="122"/>
                  </a:lnTo>
                  <a:lnTo>
                    <a:pt x="30" y="120"/>
                  </a:lnTo>
                  <a:lnTo>
                    <a:pt x="26" y="118"/>
                  </a:lnTo>
                  <a:lnTo>
                    <a:pt x="26" y="116"/>
                  </a:lnTo>
                  <a:lnTo>
                    <a:pt x="24" y="116"/>
                  </a:lnTo>
                  <a:lnTo>
                    <a:pt x="22" y="114"/>
                  </a:lnTo>
                  <a:lnTo>
                    <a:pt x="20" y="112"/>
                  </a:lnTo>
                  <a:lnTo>
                    <a:pt x="18" y="110"/>
                  </a:lnTo>
                  <a:lnTo>
                    <a:pt x="16" y="110"/>
                  </a:lnTo>
                  <a:lnTo>
                    <a:pt x="16" y="109"/>
                  </a:lnTo>
                  <a:lnTo>
                    <a:pt x="14" y="109"/>
                  </a:lnTo>
                  <a:lnTo>
                    <a:pt x="14" y="107"/>
                  </a:lnTo>
                  <a:lnTo>
                    <a:pt x="14" y="105"/>
                  </a:lnTo>
                  <a:lnTo>
                    <a:pt x="12" y="103"/>
                  </a:lnTo>
                  <a:lnTo>
                    <a:pt x="10" y="101"/>
                  </a:lnTo>
                  <a:lnTo>
                    <a:pt x="8" y="99"/>
                  </a:lnTo>
                  <a:lnTo>
                    <a:pt x="6" y="97"/>
                  </a:lnTo>
                  <a:lnTo>
                    <a:pt x="4" y="97"/>
                  </a:lnTo>
                  <a:lnTo>
                    <a:pt x="4" y="95"/>
                  </a:lnTo>
                  <a:lnTo>
                    <a:pt x="2" y="93"/>
                  </a:lnTo>
                  <a:lnTo>
                    <a:pt x="2" y="91"/>
                  </a:lnTo>
                  <a:lnTo>
                    <a:pt x="2" y="89"/>
                  </a:lnTo>
                  <a:lnTo>
                    <a:pt x="2" y="87"/>
                  </a:lnTo>
                  <a:lnTo>
                    <a:pt x="2" y="85"/>
                  </a:lnTo>
                  <a:lnTo>
                    <a:pt x="2" y="83"/>
                  </a:lnTo>
                  <a:lnTo>
                    <a:pt x="0" y="73"/>
                  </a:lnTo>
                  <a:lnTo>
                    <a:pt x="2" y="71"/>
                  </a:lnTo>
                  <a:lnTo>
                    <a:pt x="4" y="69"/>
                  </a:lnTo>
                  <a:lnTo>
                    <a:pt x="12" y="67"/>
                  </a:lnTo>
                  <a:lnTo>
                    <a:pt x="16" y="69"/>
                  </a:lnTo>
                  <a:lnTo>
                    <a:pt x="20" y="69"/>
                  </a:lnTo>
                  <a:lnTo>
                    <a:pt x="24" y="69"/>
                  </a:lnTo>
                  <a:lnTo>
                    <a:pt x="26" y="71"/>
                  </a:lnTo>
                  <a:lnTo>
                    <a:pt x="30" y="73"/>
                  </a:lnTo>
                  <a:lnTo>
                    <a:pt x="32" y="73"/>
                  </a:lnTo>
                  <a:lnTo>
                    <a:pt x="36" y="77"/>
                  </a:lnTo>
                  <a:lnTo>
                    <a:pt x="42" y="81"/>
                  </a:lnTo>
                  <a:lnTo>
                    <a:pt x="46" y="85"/>
                  </a:lnTo>
                  <a:lnTo>
                    <a:pt x="50" y="89"/>
                  </a:lnTo>
                  <a:lnTo>
                    <a:pt x="52" y="91"/>
                  </a:lnTo>
                  <a:lnTo>
                    <a:pt x="56" y="95"/>
                  </a:lnTo>
                  <a:lnTo>
                    <a:pt x="60" y="99"/>
                  </a:lnTo>
                  <a:lnTo>
                    <a:pt x="63" y="103"/>
                  </a:lnTo>
                  <a:lnTo>
                    <a:pt x="67" y="107"/>
                  </a:lnTo>
                  <a:lnTo>
                    <a:pt x="69" y="107"/>
                  </a:lnTo>
                  <a:lnTo>
                    <a:pt x="73" y="109"/>
                  </a:lnTo>
                  <a:lnTo>
                    <a:pt x="75" y="110"/>
                  </a:lnTo>
                  <a:lnTo>
                    <a:pt x="77" y="110"/>
                  </a:lnTo>
                  <a:lnTo>
                    <a:pt x="79" y="112"/>
                  </a:lnTo>
                  <a:lnTo>
                    <a:pt x="81" y="112"/>
                  </a:lnTo>
                  <a:lnTo>
                    <a:pt x="87" y="116"/>
                  </a:lnTo>
                  <a:lnTo>
                    <a:pt x="111" y="130"/>
                  </a:lnTo>
                  <a:lnTo>
                    <a:pt x="123" y="132"/>
                  </a:lnTo>
                  <a:lnTo>
                    <a:pt x="130" y="132"/>
                  </a:lnTo>
                  <a:lnTo>
                    <a:pt x="132" y="132"/>
                  </a:lnTo>
                  <a:lnTo>
                    <a:pt x="132" y="134"/>
                  </a:lnTo>
                  <a:lnTo>
                    <a:pt x="150" y="134"/>
                  </a:lnTo>
                  <a:lnTo>
                    <a:pt x="172" y="130"/>
                  </a:lnTo>
                  <a:lnTo>
                    <a:pt x="188" y="120"/>
                  </a:lnTo>
                  <a:lnTo>
                    <a:pt x="196" y="109"/>
                  </a:lnTo>
                  <a:lnTo>
                    <a:pt x="205" y="91"/>
                  </a:lnTo>
                  <a:lnTo>
                    <a:pt x="213" y="81"/>
                  </a:lnTo>
                  <a:lnTo>
                    <a:pt x="213" y="77"/>
                  </a:lnTo>
                  <a:lnTo>
                    <a:pt x="201" y="59"/>
                  </a:lnTo>
                  <a:lnTo>
                    <a:pt x="209" y="53"/>
                  </a:lnTo>
                  <a:lnTo>
                    <a:pt x="211" y="53"/>
                  </a:lnTo>
                  <a:lnTo>
                    <a:pt x="213" y="53"/>
                  </a:lnTo>
                  <a:lnTo>
                    <a:pt x="215" y="53"/>
                  </a:lnTo>
                  <a:lnTo>
                    <a:pt x="217" y="53"/>
                  </a:lnTo>
                  <a:lnTo>
                    <a:pt x="219" y="53"/>
                  </a:lnTo>
                  <a:lnTo>
                    <a:pt x="219" y="55"/>
                  </a:lnTo>
                  <a:lnTo>
                    <a:pt x="221" y="55"/>
                  </a:lnTo>
                  <a:lnTo>
                    <a:pt x="223" y="55"/>
                  </a:lnTo>
                  <a:lnTo>
                    <a:pt x="225" y="55"/>
                  </a:lnTo>
                  <a:lnTo>
                    <a:pt x="227" y="55"/>
                  </a:lnTo>
                  <a:lnTo>
                    <a:pt x="227" y="57"/>
                  </a:lnTo>
                  <a:lnTo>
                    <a:pt x="229" y="57"/>
                  </a:lnTo>
                  <a:lnTo>
                    <a:pt x="231" y="57"/>
                  </a:lnTo>
                  <a:lnTo>
                    <a:pt x="233" y="57"/>
                  </a:lnTo>
                  <a:lnTo>
                    <a:pt x="233" y="55"/>
                  </a:lnTo>
                  <a:lnTo>
                    <a:pt x="235" y="55"/>
                  </a:lnTo>
                  <a:lnTo>
                    <a:pt x="235" y="53"/>
                  </a:lnTo>
                  <a:lnTo>
                    <a:pt x="235" y="51"/>
                  </a:lnTo>
                  <a:lnTo>
                    <a:pt x="237" y="51"/>
                  </a:lnTo>
                  <a:lnTo>
                    <a:pt x="239" y="53"/>
                  </a:lnTo>
                  <a:lnTo>
                    <a:pt x="241" y="53"/>
                  </a:lnTo>
                  <a:lnTo>
                    <a:pt x="241" y="51"/>
                  </a:lnTo>
                  <a:lnTo>
                    <a:pt x="241" y="49"/>
                  </a:lnTo>
                  <a:lnTo>
                    <a:pt x="239" y="49"/>
                  </a:lnTo>
                  <a:lnTo>
                    <a:pt x="241" y="47"/>
                  </a:lnTo>
                  <a:lnTo>
                    <a:pt x="243" y="47"/>
                  </a:lnTo>
                  <a:lnTo>
                    <a:pt x="243" y="49"/>
                  </a:lnTo>
                  <a:lnTo>
                    <a:pt x="245" y="49"/>
                  </a:lnTo>
                  <a:lnTo>
                    <a:pt x="247" y="49"/>
                  </a:lnTo>
                  <a:lnTo>
                    <a:pt x="247" y="47"/>
                  </a:lnTo>
                  <a:lnTo>
                    <a:pt x="245" y="47"/>
                  </a:lnTo>
                  <a:lnTo>
                    <a:pt x="245" y="45"/>
                  </a:lnTo>
                  <a:lnTo>
                    <a:pt x="247" y="45"/>
                  </a:lnTo>
                  <a:lnTo>
                    <a:pt x="249" y="45"/>
                  </a:lnTo>
                  <a:lnTo>
                    <a:pt x="249" y="43"/>
                  </a:lnTo>
                  <a:lnTo>
                    <a:pt x="251" y="43"/>
                  </a:lnTo>
                  <a:lnTo>
                    <a:pt x="251" y="42"/>
                  </a:lnTo>
                  <a:lnTo>
                    <a:pt x="253" y="42"/>
                  </a:lnTo>
                  <a:lnTo>
                    <a:pt x="253" y="40"/>
                  </a:lnTo>
                  <a:lnTo>
                    <a:pt x="253" y="38"/>
                  </a:lnTo>
                  <a:lnTo>
                    <a:pt x="255" y="38"/>
                  </a:lnTo>
                  <a:lnTo>
                    <a:pt x="257" y="36"/>
                  </a:lnTo>
                  <a:lnTo>
                    <a:pt x="259" y="36"/>
                  </a:lnTo>
                  <a:lnTo>
                    <a:pt x="259" y="34"/>
                  </a:lnTo>
                  <a:lnTo>
                    <a:pt x="259" y="32"/>
                  </a:lnTo>
                  <a:lnTo>
                    <a:pt x="261" y="32"/>
                  </a:lnTo>
                  <a:lnTo>
                    <a:pt x="263" y="32"/>
                  </a:lnTo>
                  <a:lnTo>
                    <a:pt x="263" y="30"/>
                  </a:lnTo>
                  <a:lnTo>
                    <a:pt x="265" y="30"/>
                  </a:lnTo>
                  <a:lnTo>
                    <a:pt x="265" y="28"/>
                  </a:lnTo>
                  <a:lnTo>
                    <a:pt x="265" y="26"/>
                  </a:lnTo>
                  <a:lnTo>
                    <a:pt x="267" y="26"/>
                  </a:lnTo>
                  <a:lnTo>
                    <a:pt x="267" y="24"/>
                  </a:lnTo>
                  <a:lnTo>
                    <a:pt x="268" y="24"/>
                  </a:lnTo>
                  <a:lnTo>
                    <a:pt x="268" y="22"/>
                  </a:lnTo>
                  <a:lnTo>
                    <a:pt x="270" y="22"/>
                  </a:lnTo>
                  <a:lnTo>
                    <a:pt x="270" y="20"/>
                  </a:lnTo>
                  <a:lnTo>
                    <a:pt x="270" y="18"/>
                  </a:lnTo>
                  <a:lnTo>
                    <a:pt x="270" y="16"/>
                  </a:lnTo>
                  <a:lnTo>
                    <a:pt x="272" y="14"/>
                  </a:lnTo>
                  <a:lnTo>
                    <a:pt x="274" y="14"/>
                  </a:lnTo>
                  <a:lnTo>
                    <a:pt x="276" y="14"/>
                  </a:lnTo>
                  <a:lnTo>
                    <a:pt x="276" y="12"/>
                  </a:lnTo>
                  <a:lnTo>
                    <a:pt x="276" y="14"/>
                  </a:lnTo>
                  <a:lnTo>
                    <a:pt x="278" y="12"/>
                  </a:lnTo>
                  <a:lnTo>
                    <a:pt x="280" y="12"/>
                  </a:lnTo>
                  <a:lnTo>
                    <a:pt x="282" y="12"/>
                  </a:lnTo>
                  <a:lnTo>
                    <a:pt x="284" y="12"/>
                  </a:lnTo>
                  <a:lnTo>
                    <a:pt x="284" y="10"/>
                  </a:lnTo>
                  <a:lnTo>
                    <a:pt x="286" y="10"/>
                  </a:lnTo>
                  <a:lnTo>
                    <a:pt x="288" y="10"/>
                  </a:lnTo>
                  <a:lnTo>
                    <a:pt x="290" y="8"/>
                  </a:lnTo>
                  <a:lnTo>
                    <a:pt x="290" y="10"/>
                  </a:lnTo>
                  <a:lnTo>
                    <a:pt x="292" y="10"/>
                  </a:lnTo>
                  <a:lnTo>
                    <a:pt x="294" y="10"/>
                  </a:lnTo>
                  <a:lnTo>
                    <a:pt x="294" y="8"/>
                  </a:lnTo>
                  <a:lnTo>
                    <a:pt x="296" y="8"/>
                  </a:lnTo>
                  <a:lnTo>
                    <a:pt x="298" y="8"/>
                  </a:lnTo>
                  <a:lnTo>
                    <a:pt x="300" y="6"/>
                  </a:lnTo>
                  <a:lnTo>
                    <a:pt x="302" y="6"/>
                  </a:lnTo>
                  <a:lnTo>
                    <a:pt x="302" y="8"/>
                  </a:lnTo>
                  <a:lnTo>
                    <a:pt x="302" y="6"/>
                  </a:lnTo>
                  <a:lnTo>
                    <a:pt x="304" y="6"/>
                  </a:lnTo>
                  <a:lnTo>
                    <a:pt x="306" y="6"/>
                  </a:lnTo>
                  <a:lnTo>
                    <a:pt x="308" y="6"/>
                  </a:lnTo>
                  <a:lnTo>
                    <a:pt x="310" y="6"/>
                  </a:lnTo>
                  <a:lnTo>
                    <a:pt x="312" y="6"/>
                  </a:lnTo>
                  <a:lnTo>
                    <a:pt x="314" y="6"/>
                  </a:lnTo>
                  <a:lnTo>
                    <a:pt x="316" y="6"/>
                  </a:lnTo>
                  <a:lnTo>
                    <a:pt x="318" y="6"/>
                  </a:lnTo>
                  <a:lnTo>
                    <a:pt x="320" y="6"/>
                  </a:lnTo>
                  <a:lnTo>
                    <a:pt x="320" y="4"/>
                  </a:lnTo>
                  <a:lnTo>
                    <a:pt x="322" y="4"/>
                  </a:lnTo>
                  <a:lnTo>
                    <a:pt x="324" y="4"/>
                  </a:lnTo>
                  <a:lnTo>
                    <a:pt x="326" y="4"/>
                  </a:lnTo>
                  <a:lnTo>
                    <a:pt x="328" y="4"/>
                  </a:lnTo>
                  <a:lnTo>
                    <a:pt x="330" y="4"/>
                  </a:lnTo>
                  <a:lnTo>
                    <a:pt x="332" y="4"/>
                  </a:lnTo>
                  <a:lnTo>
                    <a:pt x="334" y="4"/>
                  </a:lnTo>
                  <a:lnTo>
                    <a:pt x="334" y="2"/>
                  </a:lnTo>
                  <a:lnTo>
                    <a:pt x="336" y="2"/>
                  </a:lnTo>
                  <a:lnTo>
                    <a:pt x="337" y="2"/>
                  </a:lnTo>
                  <a:lnTo>
                    <a:pt x="339" y="2"/>
                  </a:lnTo>
                  <a:lnTo>
                    <a:pt x="341" y="2"/>
                  </a:lnTo>
                  <a:lnTo>
                    <a:pt x="341" y="0"/>
                  </a:lnTo>
                  <a:lnTo>
                    <a:pt x="343" y="0"/>
                  </a:lnTo>
                  <a:lnTo>
                    <a:pt x="345" y="0"/>
                  </a:lnTo>
                  <a:lnTo>
                    <a:pt x="347" y="0"/>
                  </a:lnTo>
                  <a:lnTo>
                    <a:pt x="349"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72" name="nomes4">
            <a:extLst>
              <a:ext uri="{FF2B5EF4-FFF2-40B4-BE49-F238E27FC236}">
                <a16:creationId xmlns:a16="http://schemas.microsoft.com/office/drawing/2014/main" xmlns="" id="{00000000-0008-0000-0900-000006000000}"/>
              </a:ext>
            </a:extLst>
          </xdr:cNvPr>
          <xdr:cNvGrpSpPr/>
        </xdr:nvGrpSpPr>
        <xdr:grpSpPr>
          <a:xfrm>
            <a:off x="11057303" y="11846836"/>
            <a:ext cx="1490179" cy="2154035"/>
            <a:chOff x="3492502" y="1717673"/>
            <a:chExt cx="2021873" cy="3345437"/>
          </a:xfrm>
        </xdr:grpSpPr>
        <xdr:sp macro="" textlink="">
          <xdr:nvSpPr>
            <xdr:cNvPr id="74" name="T403">
              <a:extLst>
                <a:ext uri="{FF2B5EF4-FFF2-40B4-BE49-F238E27FC236}">
                  <a16:creationId xmlns:a16="http://schemas.microsoft.com/office/drawing/2014/main" xmlns="" id="{00000000-0008-0000-0900-000008000000}"/>
                </a:ext>
              </a:extLst>
            </xdr:cNvPr>
            <xdr:cNvSpPr>
              <a:spLocks noChangeArrowheads="1"/>
            </xdr:cNvSpPr>
          </xdr:nvSpPr>
          <xdr:spPr bwMode="auto">
            <a:xfrm>
              <a:off x="4935541" y="4879973"/>
              <a:ext cx="394684" cy="183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5,1</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75" name="T401">
              <a:extLst>
                <a:ext uri="{FF2B5EF4-FFF2-40B4-BE49-F238E27FC236}">
                  <a16:creationId xmlns:a16="http://schemas.microsoft.com/office/drawing/2014/main" xmlns="" id="{00000000-0008-0000-0900-000009000000}"/>
                </a:ext>
              </a:extLst>
            </xdr:cNvPr>
            <xdr:cNvSpPr>
              <a:spLocks noChangeArrowheads="1"/>
            </xdr:cNvSpPr>
          </xdr:nvSpPr>
          <xdr:spPr bwMode="auto">
            <a:xfrm>
              <a:off x="4681539" y="3159121"/>
              <a:ext cx="394684" cy="183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4,1</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76" name="T402">
              <a:extLst>
                <a:ext uri="{FF2B5EF4-FFF2-40B4-BE49-F238E27FC236}">
                  <a16:creationId xmlns:a16="http://schemas.microsoft.com/office/drawing/2014/main" xmlns="" id="{00000000-0008-0000-0900-00000A000000}"/>
                </a:ext>
              </a:extLst>
            </xdr:cNvPr>
            <xdr:cNvSpPr>
              <a:spLocks noChangeArrowheads="1"/>
            </xdr:cNvSpPr>
          </xdr:nvSpPr>
          <xdr:spPr bwMode="auto">
            <a:xfrm>
              <a:off x="5119691" y="1717673"/>
              <a:ext cx="394684" cy="183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1,9</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77" name="T404">
              <a:extLst>
                <a:ext uri="{FF2B5EF4-FFF2-40B4-BE49-F238E27FC236}">
                  <a16:creationId xmlns:a16="http://schemas.microsoft.com/office/drawing/2014/main" xmlns="" id="{00000000-0008-0000-0900-00000B000000}"/>
                </a:ext>
              </a:extLst>
            </xdr:cNvPr>
            <xdr:cNvSpPr>
              <a:spLocks noChangeArrowheads="1"/>
            </xdr:cNvSpPr>
          </xdr:nvSpPr>
          <xdr:spPr bwMode="auto">
            <a:xfrm>
              <a:off x="3492502" y="4538660"/>
              <a:ext cx="394684" cy="183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11</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grpSp>
      <xdr:sp macro="" textlink="">
        <xdr:nvSpPr>
          <xdr:cNvPr id="73" name="seta4">
            <a:extLst>
              <a:ext uri="{FF2B5EF4-FFF2-40B4-BE49-F238E27FC236}">
                <a16:creationId xmlns:a16="http://schemas.microsoft.com/office/drawing/2014/main" xmlns="" id="{00000000-0008-0000-0900-000007000000}"/>
              </a:ext>
            </a:extLst>
          </xdr:cNvPr>
          <xdr:cNvSpPr>
            <a:spLocks noEditPoints="1"/>
          </xdr:cNvSpPr>
        </xdr:nvSpPr>
        <xdr:spPr bwMode="auto">
          <a:xfrm>
            <a:off x="13237077" y="11125201"/>
            <a:ext cx="145084" cy="294378"/>
          </a:xfrm>
          <a:custGeom>
            <a:avLst/>
            <a:gdLst>
              <a:gd name="T0" fmla="*/ 63 w 124"/>
              <a:gd name="T1" fmla="*/ 213 h 288"/>
              <a:gd name="T2" fmla="*/ 124 w 124"/>
              <a:gd name="T3" fmla="*/ 288 h 288"/>
              <a:gd name="T4" fmla="*/ 63 w 124"/>
              <a:gd name="T5" fmla="*/ 77 h 288"/>
              <a:gd name="T6" fmla="*/ 0 w 124"/>
              <a:gd name="T7" fmla="*/ 288 h 288"/>
              <a:gd name="T8" fmla="*/ 63 w 124"/>
              <a:gd name="T9" fmla="*/ 213 h 288"/>
              <a:gd name="T10" fmla="*/ 63 w 124"/>
              <a:gd name="T11" fmla="*/ 97 h 288"/>
              <a:gd name="T12" fmla="*/ 109 w 124"/>
              <a:gd name="T13" fmla="*/ 258 h 288"/>
              <a:gd name="T14" fmla="*/ 63 w 124"/>
              <a:gd name="T15" fmla="*/ 203 h 288"/>
              <a:gd name="T16" fmla="*/ 63 w 124"/>
              <a:gd name="T17" fmla="*/ 97 h 288"/>
              <a:gd name="T18" fmla="*/ 40 w 124"/>
              <a:gd name="T19" fmla="*/ 0 h 288"/>
              <a:gd name="T20" fmla="*/ 40 w 124"/>
              <a:gd name="T21" fmla="*/ 61 h 288"/>
              <a:gd name="T22" fmla="*/ 47 w 124"/>
              <a:gd name="T23" fmla="*/ 61 h 288"/>
              <a:gd name="T24" fmla="*/ 47 w 124"/>
              <a:gd name="T25" fmla="*/ 12 h 288"/>
              <a:gd name="T26" fmla="*/ 81 w 124"/>
              <a:gd name="T27" fmla="*/ 61 h 288"/>
              <a:gd name="T28" fmla="*/ 89 w 124"/>
              <a:gd name="T29" fmla="*/ 61 h 288"/>
              <a:gd name="T30" fmla="*/ 89 w 124"/>
              <a:gd name="T31" fmla="*/ 0 h 288"/>
              <a:gd name="T32" fmla="*/ 81 w 124"/>
              <a:gd name="T33" fmla="*/ 0 h 288"/>
              <a:gd name="T34" fmla="*/ 81 w 124"/>
              <a:gd name="T35" fmla="*/ 48 h 288"/>
              <a:gd name="T36" fmla="*/ 49 w 124"/>
              <a:gd name="T37" fmla="*/ 0 h 288"/>
              <a:gd name="T38" fmla="*/ 40 w 124"/>
              <a:gd name="T39" fmla="*/ 0 h 2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124" h="288">
                <a:moveTo>
                  <a:pt x="63" y="213"/>
                </a:moveTo>
                <a:lnTo>
                  <a:pt x="124" y="288"/>
                </a:lnTo>
                <a:lnTo>
                  <a:pt x="63" y="77"/>
                </a:lnTo>
                <a:lnTo>
                  <a:pt x="0" y="288"/>
                </a:lnTo>
                <a:lnTo>
                  <a:pt x="63" y="213"/>
                </a:lnTo>
                <a:close/>
                <a:moveTo>
                  <a:pt x="63" y="97"/>
                </a:moveTo>
                <a:lnTo>
                  <a:pt x="109" y="258"/>
                </a:lnTo>
                <a:lnTo>
                  <a:pt x="63" y="203"/>
                </a:lnTo>
                <a:lnTo>
                  <a:pt x="63" y="97"/>
                </a:lnTo>
                <a:close/>
                <a:moveTo>
                  <a:pt x="40" y="0"/>
                </a:moveTo>
                <a:lnTo>
                  <a:pt x="40" y="61"/>
                </a:lnTo>
                <a:lnTo>
                  <a:pt x="47" y="61"/>
                </a:lnTo>
                <a:lnTo>
                  <a:pt x="47" y="12"/>
                </a:lnTo>
                <a:lnTo>
                  <a:pt x="81" y="61"/>
                </a:lnTo>
                <a:lnTo>
                  <a:pt x="89" y="61"/>
                </a:lnTo>
                <a:lnTo>
                  <a:pt x="89" y="0"/>
                </a:lnTo>
                <a:lnTo>
                  <a:pt x="81" y="0"/>
                </a:lnTo>
                <a:lnTo>
                  <a:pt x="81" y="48"/>
                </a:lnTo>
                <a:lnTo>
                  <a:pt x="49" y="0"/>
                </a:lnTo>
                <a:lnTo>
                  <a:pt x="40" y="0"/>
                </a:lnTo>
                <a:close/>
              </a:path>
            </a:pathLst>
          </a:custGeom>
          <a:solidFill>
            <a:srgbClr val="686868"/>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clientData/>
  </xdr:twoCellAnchor>
  <xdr:twoCellAnchor>
    <xdr:from>
      <xdr:col>8</xdr:col>
      <xdr:colOff>0</xdr:colOff>
      <xdr:row>98</xdr:row>
      <xdr:rowOff>0</xdr:rowOff>
    </xdr:from>
    <xdr:to>
      <xdr:col>11</xdr:col>
      <xdr:colOff>599010</xdr:colOff>
      <xdr:row>118</xdr:row>
      <xdr:rowOff>75750</xdr:rowOff>
    </xdr:to>
    <xdr:grpSp>
      <xdr:nvGrpSpPr>
        <xdr:cNvPr id="125" name="R4_ACeS"/>
        <xdr:cNvGrpSpPr/>
      </xdr:nvGrpSpPr>
      <xdr:grpSpPr>
        <a:xfrm>
          <a:off x="5000625" y="18440400"/>
          <a:ext cx="2370660" cy="3600000"/>
          <a:chOff x="10715404" y="11125201"/>
          <a:chExt cx="2713560" cy="3600000"/>
        </a:xfrm>
      </xdr:grpSpPr>
      <xdr:grpSp>
        <xdr:nvGrpSpPr>
          <xdr:cNvPr id="126" name="ACeS_R4">
            <a:extLst>
              <a:ext uri="{FF2B5EF4-FFF2-40B4-BE49-F238E27FC236}">
                <a16:creationId xmlns:a16="http://schemas.microsoft.com/office/drawing/2014/main" xmlns="" id="{00000000-0008-0000-0A00-000003000000}"/>
              </a:ext>
            </a:extLst>
          </xdr:cNvPr>
          <xdr:cNvGrpSpPr/>
        </xdr:nvGrpSpPr>
        <xdr:grpSpPr>
          <a:xfrm>
            <a:off x="11064323" y="11164036"/>
            <a:ext cx="2364641" cy="3561157"/>
            <a:chOff x="6639933" y="13040812"/>
            <a:chExt cx="2590735" cy="4466162"/>
          </a:xfrm>
        </xdr:grpSpPr>
        <xdr:sp macro="" textlink="">
          <xdr:nvSpPr>
            <xdr:cNvPr id="179" name="A401">
              <a:extLst>
                <a:ext uri="{FF2B5EF4-FFF2-40B4-BE49-F238E27FC236}">
                  <a16:creationId xmlns:a16="http://schemas.microsoft.com/office/drawing/2014/main" xmlns="" id="{00000000-0008-0000-0A00-000038000000}"/>
                </a:ext>
              </a:extLst>
            </xdr:cNvPr>
            <xdr:cNvSpPr>
              <a:spLocks/>
            </xdr:cNvSpPr>
          </xdr:nvSpPr>
          <xdr:spPr bwMode="auto">
            <a:xfrm>
              <a:off x="6639933" y="14256060"/>
              <a:ext cx="2327943" cy="1651095"/>
            </a:xfrm>
            <a:custGeom>
              <a:avLst/>
              <a:gdLst>
                <a:gd name="T0" fmla="*/ 629 w 1816"/>
                <a:gd name="T1" fmla="*/ 45 h 1288"/>
                <a:gd name="T2" fmla="*/ 676 w 1816"/>
                <a:gd name="T3" fmla="*/ 19 h 1288"/>
                <a:gd name="T4" fmla="*/ 749 w 1816"/>
                <a:gd name="T5" fmla="*/ 104 h 1288"/>
                <a:gd name="T6" fmla="*/ 816 w 1816"/>
                <a:gd name="T7" fmla="*/ 92 h 1288"/>
                <a:gd name="T8" fmla="*/ 879 w 1816"/>
                <a:gd name="T9" fmla="*/ 112 h 1288"/>
                <a:gd name="T10" fmla="*/ 944 w 1816"/>
                <a:gd name="T11" fmla="*/ 183 h 1288"/>
                <a:gd name="T12" fmla="*/ 1043 w 1816"/>
                <a:gd name="T13" fmla="*/ 183 h 1288"/>
                <a:gd name="T14" fmla="*/ 1128 w 1816"/>
                <a:gd name="T15" fmla="*/ 151 h 1288"/>
                <a:gd name="T16" fmla="*/ 1195 w 1816"/>
                <a:gd name="T17" fmla="*/ 145 h 1288"/>
                <a:gd name="T18" fmla="*/ 1287 w 1816"/>
                <a:gd name="T19" fmla="*/ 92 h 1288"/>
                <a:gd name="T20" fmla="*/ 1317 w 1816"/>
                <a:gd name="T21" fmla="*/ 39 h 1288"/>
                <a:gd name="T22" fmla="*/ 1386 w 1816"/>
                <a:gd name="T23" fmla="*/ 80 h 1288"/>
                <a:gd name="T24" fmla="*/ 1396 w 1816"/>
                <a:gd name="T25" fmla="*/ 153 h 1288"/>
                <a:gd name="T26" fmla="*/ 1439 w 1816"/>
                <a:gd name="T27" fmla="*/ 238 h 1288"/>
                <a:gd name="T28" fmla="*/ 1461 w 1816"/>
                <a:gd name="T29" fmla="*/ 289 h 1288"/>
                <a:gd name="T30" fmla="*/ 1520 w 1816"/>
                <a:gd name="T31" fmla="*/ 325 h 1288"/>
                <a:gd name="T32" fmla="*/ 1569 w 1816"/>
                <a:gd name="T33" fmla="*/ 289 h 1288"/>
                <a:gd name="T34" fmla="*/ 1646 w 1816"/>
                <a:gd name="T35" fmla="*/ 262 h 1288"/>
                <a:gd name="T36" fmla="*/ 1682 w 1816"/>
                <a:gd name="T37" fmla="*/ 323 h 1288"/>
                <a:gd name="T38" fmla="*/ 1680 w 1816"/>
                <a:gd name="T39" fmla="*/ 388 h 1288"/>
                <a:gd name="T40" fmla="*/ 1632 w 1816"/>
                <a:gd name="T41" fmla="*/ 461 h 1288"/>
                <a:gd name="T42" fmla="*/ 1625 w 1816"/>
                <a:gd name="T43" fmla="*/ 589 h 1288"/>
                <a:gd name="T44" fmla="*/ 1599 w 1816"/>
                <a:gd name="T45" fmla="*/ 687 h 1288"/>
                <a:gd name="T46" fmla="*/ 1585 w 1816"/>
                <a:gd name="T47" fmla="*/ 804 h 1288"/>
                <a:gd name="T48" fmla="*/ 1569 w 1816"/>
                <a:gd name="T49" fmla="*/ 871 h 1288"/>
                <a:gd name="T50" fmla="*/ 1626 w 1816"/>
                <a:gd name="T51" fmla="*/ 944 h 1288"/>
                <a:gd name="T52" fmla="*/ 1731 w 1816"/>
                <a:gd name="T53" fmla="*/ 1085 h 1288"/>
                <a:gd name="T54" fmla="*/ 1774 w 1816"/>
                <a:gd name="T55" fmla="*/ 1158 h 1288"/>
                <a:gd name="T56" fmla="*/ 1794 w 1816"/>
                <a:gd name="T57" fmla="*/ 1259 h 1288"/>
                <a:gd name="T58" fmla="*/ 1733 w 1816"/>
                <a:gd name="T59" fmla="*/ 1235 h 1288"/>
                <a:gd name="T60" fmla="*/ 1682 w 1816"/>
                <a:gd name="T61" fmla="*/ 1141 h 1288"/>
                <a:gd name="T62" fmla="*/ 1613 w 1816"/>
                <a:gd name="T63" fmla="*/ 1042 h 1288"/>
                <a:gd name="T64" fmla="*/ 1528 w 1816"/>
                <a:gd name="T65" fmla="*/ 1064 h 1288"/>
                <a:gd name="T66" fmla="*/ 1465 w 1816"/>
                <a:gd name="T67" fmla="*/ 1107 h 1288"/>
                <a:gd name="T68" fmla="*/ 1392 w 1816"/>
                <a:gd name="T69" fmla="*/ 1204 h 1288"/>
                <a:gd name="T70" fmla="*/ 1281 w 1816"/>
                <a:gd name="T71" fmla="*/ 1239 h 1288"/>
                <a:gd name="T72" fmla="*/ 1147 w 1816"/>
                <a:gd name="T73" fmla="*/ 1221 h 1288"/>
                <a:gd name="T74" fmla="*/ 1035 w 1816"/>
                <a:gd name="T75" fmla="*/ 1154 h 1288"/>
                <a:gd name="T76" fmla="*/ 935 w 1816"/>
                <a:gd name="T77" fmla="*/ 1133 h 1288"/>
                <a:gd name="T78" fmla="*/ 830 w 1816"/>
                <a:gd name="T79" fmla="*/ 1072 h 1288"/>
                <a:gd name="T80" fmla="*/ 724 w 1816"/>
                <a:gd name="T81" fmla="*/ 1054 h 1288"/>
                <a:gd name="T82" fmla="*/ 619 w 1816"/>
                <a:gd name="T83" fmla="*/ 1060 h 1288"/>
                <a:gd name="T84" fmla="*/ 532 w 1816"/>
                <a:gd name="T85" fmla="*/ 1014 h 1288"/>
                <a:gd name="T86" fmla="*/ 394 w 1816"/>
                <a:gd name="T87" fmla="*/ 969 h 1288"/>
                <a:gd name="T88" fmla="*/ 416 w 1816"/>
                <a:gd name="T89" fmla="*/ 875 h 1288"/>
                <a:gd name="T90" fmla="*/ 361 w 1816"/>
                <a:gd name="T91" fmla="*/ 754 h 1288"/>
                <a:gd name="T92" fmla="*/ 223 w 1816"/>
                <a:gd name="T93" fmla="*/ 756 h 1288"/>
                <a:gd name="T94" fmla="*/ 154 w 1816"/>
                <a:gd name="T95" fmla="*/ 764 h 1288"/>
                <a:gd name="T96" fmla="*/ 22 w 1816"/>
                <a:gd name="T97" fmla="*/ 683 h 1288"/>
                <a:gd name="T98" fmla="*/ 53 w 1816"/>
                <a:gd name="T99" fmla="*/ 567 h 1288"/>
                <a:gd name="T100" fmla="*/ 164 w 1816"/>
                <a:gd name="T101" fmla="*/ 473 h 1288"/>
                <a:gd name="T102" fmla="*/ 154 w 1816"/>
                <a:gd name="T103" fmla="*/ 392 h 1288"/>
                <a:gd name="T104" fmla="*/ 233 w 1816"/>
                <a:gd name="T105" fmla="*/ 333 h 1288"/>
                <a:gd name="T106" fmla="*/ 321 w 1816"/>
                <a:gd name="T107" fmla="*/ 279 h 1288"/>
                <a:gd name="T108" fmla="*/ 398 w 1816"/>
                <a:gd name="T109" fmla="*/ 256 h 1288"/>
                <a:gd name="T110" fmla="*/ 459 w 1816"/>
                <a:gd name="T111" fmla="*/ 283 h 1288"/>
                <a:gd name="T112" fmla="*/ 534 w 1816"/>
                <a:gd name="T113" fmla="*/ 333 h 1288"/>
                <a:gd name="T114" fmla="*/ 603 w 1816"/>
                <a:gd name="T115" fmla="*/ 374 h 1288"/>
                <a:gd name="T116" fmla="*/ 578 w 1816"/>
                <a:gd name="T117" fmla="*/ 309 h 1288"/>
                <a:gd name="T118" fmla="*/ 574 w 1816"/>
                <a:gd name="T119" fmla="*/ 234 h 1288"/>
                <a:gd name="T120" fmla="*/ 487 w 1816"/>
                <a:gd name="T121" fmla="*/ 195 h 1288"/>
                <a:gd name="T122" fmla="*/ 493 w 1816"/>
                <a:gd name="T123" fmla="*/ 106 h 1288"/>
                <a:gd name="T124" fmla="*/ 540 w 1816"/>
                <a:gd name="T125" fmla="*/ 37 h 12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816" h="1288">
                  <a:moveTo>
                    <a:pt x="603" y="17"/>
                  </a:moveTo>
                  <a:lnTo>
                    <a:pt x="603" y="19"/>
                  </a:lnTo>
                  <a:lnTo>
                    <a:pt x="605" y="21"/>
                  </a:lnTo>
                  <a:lnTo>
                    <a:pt x="607" y="21"/>
                  </a:lnTo>
                  <a:lnTo>
                    <a:pt x="609" y="21"/>
                  </a:lnTo>
                  <a:lnTo>
                    <a:pt x="611" y="21"/>
                  </a:lnTo>
                  <a:lnTo>
                    <a:pt x="613" y="23"/>
                  </a:lnTo>
                  <a:lnTo>
                    <a:pt x="615" y="23"/>
                  </a:lnTo>
                  <a:lnTo>
                    <a:pt x="619" y="21"/>
                  </a:lnTo>
                  <a:lnTo>
                    <a:pt x="617" y="21"/>
                  </a:lnTo>
                  <a:lnTo>
                    <a:pt x="617" y="19"/>
                  </a:lnTo>
                  <a:lnTo>
                    <a:pt x="617" y="17"/>
                  </a:lnTo>
                  <a:lnTo>
                    <a:pt x="617" y="15"/>
                  </a:lnTo>
                  <a:lnTo>
                    <a:pt x="617" y="13"/>
                  </a:lnTo>
                  <a:lnTo>
                    <a:pt x="617" y="11"/>
                  </a:lnTo>
                  <a:lnTo>
                    <a:pt x="617" y="9"/>
                  </a:lnTo>
                  <a:lnTo>
                    <a:pt x="617" y="7"/>
                  </a:lnTo>
                  <a:lnTo>
                    <a:pt x="615" y="7"/>
                  </a:lnTo>
                  <a:lnTo>
                    <a:pt x="615" y="5"/>
                  </a:lnTo>
                  <a:lnTo>
                    <a:pt x="617" y="5"/>
                  </a:lnTo>
                  <a:lnTo>
                    <a:pt x="619" y="5"/>
                  </a:lnTo>
                  <a:lnTo>
                    <a:pt x="621" y="5"/>
                  </a:lnTo>
                  <a:lnTo>
                    <a:pt x="623" y="5"/>
                  </a:lnTo>
                  <a:lnTo>
                    <a:pt x="625" y="5"/>
                  </a:lnTo>
                  <a:lnTo>
                    <a:pt x="627" y="5"/>
                  </a:lnTo>
                  <a:lnTo>
                    <a:pt x="629" y="7"/>
                  </a:lnTo>
                  <a:lnTo>
                    <a:pt x="631" y="7"/>
                  </a:lnTo>
                  <a:lnTo>
                    <a:pt x="633" y="7"/>
                  </a:lnTo>
                  <a:lnTo>
                    <a:pt x="635" y="7"/>
                  </a:lnTo>
                  <a:lnTo>
                    <a:pt x="637" y="7"/>
                  </a:lnTo>
                  <a:lnTo>
                    <a:pt x="639" y="7"/>
                  </a:lnTo>
                  <a:lnTo>
                    <a:pt x="641" y="7"/>
                  </a:lnTo>
                  <a:lnTo>
                    <a:pt x="643" y="7"/>
                  </a:lnTo>
                  <a:lnTo>
                    <a:pt x="645" y="7"/>
                  </a:lnTo>
                  <a:lnTo>
                    <a:pt x="647" y="7"/>
                  </a:lnTo>
                  <a:lnTo>
                    <a:pt x="647" y="9"/>
                  </a:lnTo>
                  <a:lnTo>
                    <a:pt x="649" y="9"/>
                  </a:lnTo>
                  <a:lnTo>
                    <a:pt x="649" y="11"/>
                  </a:lnTo>
                  <a:lnTo>
                    <a:pt x="649" y="13"/>
                  </a:lnTo>
                  <a:lnTo>
                    <a:pt x="651" y="13"/>
                  </a:lnTo>
                  <a:lnTo>
                    <a:pt x="651" y="15"/>
                  </a:lnTo>
                  <a:lnTo>
                    <a:pt x="651" y="17"/>
                  </a:lnTo>
                  <a:lnTo>
                    <a:pt x="653" y="17"/>
                  </a:lnTo>
                  <a:lnTo>
                    <a:pt x="653" y="19"/>
                  </a:lnTo>
                  <a:lnTo>
                    <a:pt x="653" y="21"/>
                  </a:lnTo>
                  <a:lnTo>
                    <a:pt x="653" y="23"/>
                  </a:lnTo>
                  <a:lnTo>
                    <a:pt x="651" y="23"/>
                  </a:lnTo>
                  <a:lnTo>
                    <a:pt x="649" y="23"/>
                  </a:lnTo>
                  <a:lnTo>
                    <a:pt x="649" y="21"/>
                  </a:lnTo>
                  <a:lnTo>
                    <a:pt x="647" y="21"/>
                  </a:lnTo>
                  <a:lnTo>
                    <a:pt x="645" y="21"/>
                  </a:lnTo>
                  <a:lnTo>
                    <a:pt x="643" y="21"/>
                  </a:lnTo>
                  <a:lnTo>
                    <a:pt x="641" y="21"/>
                  </a:lnTo>
                  <a:lnTo>
                    <a:pt x="641" y="23"/>
                  </a:lnTo>
                  <a:lnTo>
                    <a:pt x="639" y="21"/>
                  </a:lnTo>
                  <a:lnTo>
                    <a:pt x="639" y="19"/>
                  </a:lnTo>
                  <a:lnTo>
                    <a:pt x="637" y="19"/>
                  </a:lnTo>
                  <a:lnTo>
                    <a:pt x="637" y="21"/>
                  </a:lnTo>
                  <a:lnTo>
                    <a:pt x="635" y="21"/>
                  </a:lnTo>
                  <a:lnTo>
                    <a:pt x="635" y="23"/>
                  </a:lnTo>
                  <a:lnTo>
                    <a:pt x="633" y="23"/>
                  </a:lnTo>
                  <a:lnTo>
                    <a:pt x="633" y="25"/>
                  </a:lnTo>
                  <a:lnTo>
                    <a:pt x="631" y="25"/>
                  </a:lnTo>
                  <a:lnTo>
                    <a:pt x="631" y="27"/>
                  </a:lnTo>
                  <a:lnTo>
                    <a:pt x="633" y="27"/>
                  </a:lnTo>
                  <a:lnTo>
                    <a:pt x="633" y="29"/>
                  </a:lnTo>
                  <a:lnTo>
                    <a:pt x="631" y="29"/>
                  </a:lnTo>
                  <a:lnTo>
                    <a:pt x="631" y="31"/>
                  </a:lnTo>
                  <a:lnTo>
                    <a:pt x="629" y="33"/>
                  </a:lnTo>
                  <a:lnTo>
                    <a:pt x="629" y="35"/>
                  </a:lnTo>
                  <a:lnTo>
                    <a:pt x="629" y="37"/>
                  </a:lnTo>
                  <a:lnTo>
                    <a:pt x="631" y="37"/>
                  </a:lnTo>
                  <a:lnTo>
                    <a:pt x="631" y="39"/>
                  </a:lnTo>
                  <a:lnTo>
                    <a:pt x="631" y="41"/>
                  </a:lnTo>
                  <a:lnTo>
                    <a:pt x="629" y="41"/>
                  </a:lnTo>
                  <a:lnTo>
                    <a:pt x="629" y="43"/>
                  </a:lnTo>
                  <a:lnTo>
                    <a:pt x="629" y="45"/>
                  </a:lnTo>
                  <a:lnTo>
                    <a:pt x="629" y="47"/>
                  </a:lnTo>
                  <a:lnTo>
                    <a:pt x="629" y="49"/>
                  </a:lnTo>
                  <a:lnTo>
                    <a:pt x="631" y="49"/>
                  </a:lnTo>
                  <a:lnTo>
                    <a:pt x="633" y="49"/>
                  </a:lnTo>
                  <a:lnTo>
                    <a:pt x="633" y="51"/>
                  </a:lnTo>
                  <a:lnTo>
                    <a:pt x="635" y="51"/>
                  </a:lnTo>
                  <a:lnTo>
                    <a:pt x="635" y="53"/>
                  </a:lnTo>
                  <a:lnTo>
                    <a:pt x="637" y="53"/>
                  </a:lnTo>
                  <a:lnTo>
                    <a:pt x="637" y="55"/>
                  </a:lnTo>
                  <a:lnTo>
                    <a:pt x="637" y="57"/>
                  </a:lnTo>
                  <a:lnTo>
                    <a:pt x="639" y="59"/>
                  </a:lnTo>
                  <a:lnTo>
                    <a:pt x="639" y="61"/>
                  </a:lnTo>
                  <a:lnTo>
                    <a:pt x="639" y="63"/>
                  </a:lnTo>
                  <a:lnTo>
                    <a:pt x="641" y="63"/>
                  </a:lnTo>
                  <a:lnTo>
                    <a:pt x="641" y="65"/>
                  </a:lnTo>
                  <a:lnTo>
                    <a:pt x="641" y="67"/>
                  </a:lnTo>
                  <a:lnTo>
                    <a:pt x="641" y="69"/>
                  </a:lnTo>
                  <a:lnTo>
                    <a:pt x="643" y="69"/>
                  </a:lnTo>
                  <a:lnTo>
                    <a:pt x="643" y="71"/>
                  </a:lnTo>
                  <a:lnTo>
                    <a:pt x="643" y="72"/>
                  </a:lnTo>
                  <a:lnTo>
                    <a:pt x="645" y="74"/>
                  </a:lnTo>
                  <a:lnTo>
                    <a:pt x="643" y="74"/>
                  </a:lnTo>
                  <a:lnTo>
                    <a:pt x="643" y="76"/>
                  </a:lnTo>
                  <a:lnTo>
                    <a:pt x="643" y="78"/>
                  </a:lnTo>
                  <a:lnTo>
                    <a:pt x="645" y="80"/>
                  </a:lnTo>
                  <a:lnTo>
                    <a:pt x="647" y="80"/>
                  </a:lnTo>
                  <a:lnTo>
                    <a:pt x="647" y="82"/>
                  </a:lnTo>
                  <a:lnTo>
                    <a:pt x="647" y="84"/>
                  </a:lnTo>
                  <a:lnTo>
                    <a:pt x="649" y="86"/>
                  </a:lnTo>
                  <a:lnTo>
                    <a:pt x="651" y="86"/>
                  </a:lnTo>
                  <a:lnTo>
                    <a:pt x="651" y="84"/>
                  </a:lnTo>
                  <a:lnTo>
                    <a:pt x="653" y="84"/>
                  </a:lnTo>
                  <a:lnTo>
                    <a:pt x="653" y="82"/>
                  </a:lnTo>
                  <a:lnTo>
                    <a:pt x="655" y="82"/>
                  </a:lnTo>
                  <a:lnTo>
                    <a:pt x="657" y="82"/>
                  </a:lnTo>
                  <a:lnTo>
                    <a:pt x="659" y="82"/>
                  </a:lnTo>
                  <a:lnTo>
                    <a:pt x="659" y="80"/>
                  </a:lnTo>
                  <a:lnTo>
                    <a:pt x="660" y="80"/>
                  </a:lnTo>
                  <a:lnTo>
                    <a:pt x="660" y="78"/>
                  </a:lnTo>
                  <a:lnTo>
                    <a:pt x="662" y="78"/>
                  </a:lnTo>
                  <a:lnTo>
                    <a:pt x="664" y="78"/>
                  </a:lnTo>
                  <a:lnTo>
                    <a:pt x="664" y="76"/>
                  </a:lnTo>
                  <a:lnTo>
                    <a:pt x="666" y="76"/>
                  </a:lnTo>
                  <a:lnTo>
                    <a:pt x="666" y="74"/>
                  </a:lnTo>
                  <a:lnTo>
                    <a:pt x="666" y="72"/>
                  </a:lnTo>
                  <a:lnTo>
                    <a:pt x="666" y="71"/>
                  </a:lnTo>
                  <a:lnTo>
                    <a:pt x="666" y="69"/>
                  </a:lnTo>
                  <a:lnTo>
                    <a:pt x="666" y="67"/>
                  </a:lnTo>
                  <a:lnTo>
                    <a:pt x="666" y="65"/>
                  </a:lnTo>
                  <a:lnTo>
                    <a:pt x="666" y="63"/>
                  </a:lnTo>
                  <a:lnTo>
                    <a:pt x="666" y="61"/>
                  </a:lnTo>
                  <a:lnTo>
                    <a:pt x="666" y="59"/>
                  </a:lnTo>
                  <a:lnTo>
                    <a:pt x="664" y="59"/>
                  </a:lnTo>
                  <a:lnTo>
                    <a:pt x="664" y="57"/>
                  </a:lnTo>
                  <a:lnTo>
                    <a:pt x="662" y="55"/>
                  </a:lnTo>
                  <a:lnTo>
                    <a:pt x="662" y="53"/>
                  </a:lnTo>
                  <a:lnTo>
                    <a:pt x="664" y="51"/>
                  </a:lnTo>
                  <a:lnTo>
                    <a:pt x="664" y="49"/>
                  </a:lnTo>
                  <a:lnTo>
                    <a:pt x="664" y="47"/>
                  </a:lnTo>
                  <a:lnTo>
                    <a:pt x="666" y="45"/>
                  </a:lnTo>
                  <a:lnTo>
                    <a:pt x="668" y="43"/>
                  </a:lnTo>
                  <a:lnTo>
                    <a:pt x="668" y="41"/>
                  </a:lnTo>
                  <a:lnTo>
                    <a:pt x="668" y="39"/>
                  </a:lnTo>
                  <a:lnTo>
                    <a:pt x="670" y="39"/>
                  </a:lnTo>
                  <a:lnTo>
                    <a:pt x="670" y="37"/>
                  </a:lnTo>
                  <a:lnTo>
                    <a:pt x="668" y="35"/>
                  </a:lnTo>
                  <a:lnTo>
                    <a:pt x="668" y="33"/>
                  </a:lnTo>
                  <a:lnTo>
                    <a:pt x="668" y="31"/>
                  </a:lnTo>
                  <a:lnTo>
                    <a:pt x="668" y="29"/>
                  </a:lnTo>
                  <a:lnTo>
                    <a:pt x="670" y="29"/>
                  </a:lnTo>
                  <a:lnTo>
                    <a:pt x="670" y="27"/>
                  </a:lnTo>
                  <a:lnTo>
                    <a:pt x="672" y="25"/>
                  </a:lnTo>
                  <a:lnTo>
                    <a:pt x="674" y="25"/>
                  </a:lnTo>
                  <a:lnTo>
                    <a:pt x="674" y="23"/>
                  </a:lnTo>
                  <a:lnTo>
                    <a:pt x="676" y="23"/>
                  </a:lnTo>
                  <a:lnTo>
                    <a:pt x="676" y="21"/>
                  </a:lnTo>
                  <a:lnTo>
                    <a:pt x="676" y="19"/>
                  </a:lnTo>
                  <a:lnTo>
                    <a:pt x="678" y="19"/>
                  </a:lnTo>
                  <a:lnTo>
                    <a:pt x="680" y="19"/>
                  </a:lnTo>
                  <a:lnTo>
                    <a:pt x="682" y="19"/>
                  </a:lnTo>
                  <a:lnTo>
                    <a:pt x="684" y="17"/>
                  </a:lnTo>
                  <a:lnTo>
                    <a:pt x="686" y="17"/>
                  </a:lnTo>
                  <a:lnTo>
                    <a:pt x="688" y="17"/>
                  </a:lnTo>
                  <a:lnTo>
                    <a:pt x="690" y="19"/>
                  </a:lnTo>
                  <a:lnTo>
                    <a:pt x="692" y="19"/>
                  </a:lnTo>
                  <a:lnTo>
                    <a:pt x="694" y="21"/>
                  </a:lnTo>
                  <a:lnTo>
                    <a:pt x="696" y="23"/>
                  </a:lnTo>
                  <a:lnTo>
                    <a:pt x="696" y="25"/>
                  </a:lnTo>
                  <a:lnTo>
                    <a:pt x="698" y="27"/>
                  </a:lnTo>
                  <a:lnTo>
                    <a:pt x="700" y="27"/>
                  </a:lnTo>
                  <a:lnTo>
                    <a:pt x="702" y="29"/>
                  </a:lnTo>
                  <a:lnTo>
                    <a:pt x="704" y="29"/>
                  </a:lnTo>
                  <a:lnTo>
                    <a:pt x="706" y="29"/>
                  </a:lnTo>
                  <a:lnTo>
                    <a:pt x="706" y="27"/>
                  </a:lnTo>
                  <a:lnTo>
                    <a:pt x="708" y="27"/>
                  </a:lnTo>
                  <a:lnTo>
                    <a:pt x="710" y="27"/>
                  </a:lnTo>
                  <a:lnTo>
                    <a:pt x="712" y="27"/>
                  </a:lnTo>
                  <a:lnTo>
                    <a:pt x="714" y="29"/>
                  </a:lnTo>
                  <a:lnTo>
                    <a:pt x="714" y="31"/>
                  </a:lnTo>
                  <a:lnTo>
                    <a:pt x="716" y="31"/>
                  </a:lnTo>
                  <a:lnTo>
                    <a:pt x="718" y="33"/>
                  </a:lnTo>
                  <a:lnTo>
                    <a:pt x="718" y="35"/>
                  </a:lnTo>
                  <a:lnTo>
                    <a:pt x="718" y="37"/>
                  </a:lnTo>
                  <a:lnTo>
                    <a:pt x="718" y="39"/>
                  </a:lnTo>
                  <a:lnTo>
                    <a:pt x="718" y="41"/>
                  </a:lnTo>
                  <a:lnTo>
                    <a:pt x="718" y="43"/>
                  </a:lnTo>
                  <a:lnTo>
                    <a:pt x="718" y="45"/>
                  </a:lnTo>
                  <a:lnTo>
                    <a:pt x="720" y="45"/>
                  </a:lnTo>
                  <a:lnTo>
                    <a:pt x="720" y="47"/>
                  </a:lnTo>
                  <a:lnTo>
                    <a:pt x="722" y="47"/>
                  </a:lnTo>
                  <a:lnTo>
                    <a:pt x="724" y="49"/>
                  </a:lnTo>
                  <a:lnTo>
                    <a:pt x="724" y="51"/>
                  </a:lnTo>
                  <a:lnTo>
                    <a:pt x="726" y="53"/>
                  </a:lnTo>
                  <a:lnTo>
                    <a:pt x="728" y="55"/>
                  </a:lnTo>
                  <a:lnTo>
                    <a:pt x="729" y="55"/>
                  </a:lnTo>
                  <a:lnTo>
                    <a:pt x="729" y="57"/>
                  </a:lnTo>
                  <a:lnTo>
                    <a:pt x="731" y="57"/>
                  </a:lnTo>
                  <a:lnTo>
                    <a:pt x="733" y="57"/>
                  </a:lnTo>
                  <a:lnTo>
                    <a:pt x="735" y="57"/>
                  </a:lnTo>
                  <a:lnTo>
                    <a:pt x="737" y="57"/>
                  </a:lnTo>
                  <a:lnTo>
                    <a:pt x="739" y="59"/>
                  </a:lnTo>
                  <a:lnTo>
                    <a:pt x="741" y="61"/>
                  </a:lnTo>
                  <a:lnTo>
                    <a:pt x="743" y="63"/>
                  </a:lnTo>
                  <a:lnTo>
                    <a:pt x="745" y="65"/>
                  </a:lnTo>
                  <a:lnTo>
                    <a:pt x="747" y="65"/>
                  </a:lnTo>
                  <a:lnTo>
                    <a:pt x="749" y="67"/>
                  </a:lnTo>
                  <a:lnTo>
                    <a:pt x="751" y="69"/>
                  </a:lnTo>
                  <a:lnTo>
                    <a:pt x="751" y="71"/>
                  </a:lnTo>
                  <a:lnTo>
                    <a:pt x="751" y="72"/>
                  </a:lnTo>
                  <a:lnTo>
                    <a:pt x="751" y="74"/>
                  </a:lnTo>
                  <a:lnTo>
                    <a:pt x="751" y="76"/>
                  </a:lnTo>
                  <a:lnTo>
                    <a:pt x="749" y="76"/>
                  </a:lnTo>
                  <a:lnTo>
                    <a:pt x="749" y="78"/>
                  </a:lnTo>
                  <a:lnTo>
                    <a:pt x="749" y="80"/>
                  </a:lnTo>
                  <a:lnTo>
                    <a:pt x="747" y="82"/>
                  </a:lnTo>
                  <a:lnTo>
                    <a:pt x="747" y="84"/>
                  </a:lnTo>
                  <a:lnTo>
                    <a:pt x="745" y="84"/>
                  </a:lnTo>
                  <a:lnTo>
                    <a:pt x="747" y="84"/>
                  </a:lnTo>
                  <a:lnTo>
                    <a:pt x="747" y="86"/>
                  </a:lnTo>
                  <a:lnTo>
                    <a:pt x="747" y="88"/>
                  </a:lnTo>
                  <a:lnTo>
                    <a:pt x="747" y="90"/>
                  </a:lnTo>
                  <a:lnTo>
                    <a:pt x="745" y="90"/>
                  </a:lnTo>
                  <a:lnTo>
                    <a:pt x="745" y="92"/>
                  </a:lnTo>
                  <a:lnTo>
                    <a:pt x="743" y="94"/>
                  </a:lnTo>
                  <a:lnTo>
                    <a:pt x="745" y="94"/>
                  </a:lnTo>
                  <a:lnTo>
                    <a:pt x="745" y="96"/>
                  </a:lnTo>
                  <a:lnTo>
                    <a:pt x="747" y="96"/>
                  </a:lnTo>
                  <a:lnTo>
                    <a:pt x="747" y="98"/>
                  </a:lnTo>
                  <a:lnTo>
                    <a:pt x="749" y="98"/>
                  </a:lnTo>
                  <a:lnTo>
                    <a:pt x="749" y="100"/>
                  </a:lnTo>
                  <a:lnTo>
                    <a:pt x="751" y="100"/>
                  </a:lnTo>
                  <a:lnTo>
                    <a:pt x="751" y="102"/>
                  </a:lnTo>
                  <a:lnTo>
                    <a:pt x="749" y="102"/>
                  </a:lnTo>
                  <a:lnTo>
                    <a:pt x="749" y="104"/>
                  </a:lnTo>
                  <a:lnTo>
                    <a:pt x="747" y="104"/>
                  </a:lnTo>
                  <a:lnTo>
                    <a:pt x="745" y="106"/>
                  </a:lnTo>
                  <a:lnTo>
                    <a:pt x="745" y="108"/>
                  </a:lnTo>
                  <a:lnTo>
                    <a:pt x="745" y="110"/>
                  </a:lnTo>
                  <a:lnTo>
                    <a:pt x="743" y="110"/>
                  </a:lnTo>
                  <a:lnTo>
                    <a:pt x="743" y="112"/>
                  </a:lnTo>
                  <a:lnTo>
                    <a:pt x="741" y="112"/>
                  </a:lnTo>
                  <a:lnTo>
                    <a:pt x="741" y="114"/>
                  </a:lnTo>
                  <a:lnTo>
                    <a:pt x="741" y="116"/>
                  </a:lnTo>
                  <a:lnTo>
                    <a:pt x="739" y="116"/>
                  </a:lnTo>
                  <a:lnTo>
                    <a:pt x="739" y="118"/>
                  </a:lnTo>
                  <a:lnTo>
                    <a:pt x="739" y="120"/>
                  </a:lnTo>
                  <a:lnTo>
                    <a:pt x="741" y="120"/>
                  </a:lnTo>
                  <a:lnTo>
                    <a:pt x="741" y="122"/>
                  </a:lnTo>
                  <a:lnTo>
                    <a:pt x="741" y="124"/>
                  </a:lnTo>
                  <a:lnTo>
                    <a:pt x="743" y="124"/>
                  </a:lnTo>
                  <a:lnTo>
                    <a:pt x="743" y="126"/>
                  </a:lnTo>
                  <a:lnTo>
                    <a:pt x="741" y="128"/>
                  </a:lnTo>
                  <a:lnTo>
                    <a:pt x="743" y="128"/>
                  </a:lnTo>
                  <a:lnTo>
                    <a:pt x="745" y="128"/>
                  </a:lnTo>
                  <a:lnTo>
                    <a:pt x="747" y="128"/>
                  </a:lnTo>
                  <a:lnTo>
                    <a:pt x="749" y="128"/>
                  </a:lnTo>
                  <a:lnTo>
                    <a:pt x="749" y="126"/>
                  </a:lnTo>
                  <a:lnTo>
                    <a:pt x="751" y="126"/>
                  </a:lnTo>
                  <a:lnTo>
                    <a:pt x="751" y="124"/>
                  </a:lnTo>
                  <a:lnTo>
                    <a:pt x="753" y="124"/>
                  </a:lnTo>
                  <a:lnTo>
                    <a:pt x="755" y="124"/>
                  </a:lnTo>
                  <a:lnTo>
                    <a:pt x="755" y="122"/>
                  </a:lnTo>
                  <a:lnTo>
                    <a:pt x="757" y="122"/>
                  </a:lnTo>
                  <a:lnTo>
                    <a:pt x="759" y="122"/>
                  </a:lnTo>
                  <a:lnTo>
                    <a:pt x="761" y="122"/>
                  </a:lnTo>
                  <a:lnTo>
                    <a:pt x="761" y="124"/>
                  </a:lnTo>
                  <a:lnTo>
                    <a:pt x="763" y="124"/>
                  </a:lnTo>
                  <a:lnTo>
                    <a:pt x="765" y="124"/>
                  </a:lnTo>
                  <a:lnTo>
                    <a:pt x="767" y="124"/>
                  </a:lnTo>
                  <a:lnTo>
                    <a:pt x="767" y="122"/>
                  </a:lnTo>
                  <a:lnTo>
                    <a:pt x="769" y="122"/>
                  </a:lnTo>
                  <a:lnTo>
                    <a:pt x="769" y="124"/>
                  </a:lnTo>
                  <a:lnTo>
                    <a:pt x="771" y="124"/>
                  </a:lnTo>
                  <a:lnTo>
                    <a:pt x="771" y="126"/>
                  </a:lnTo>
                  <a:lnTo>
                    <a:pt x="773" y="126"/>
                  </a:lnTo>
                  <a:lnTo>
                    <a:pt x="775" y="126"/>
                  </a:lnTo>
                  <a:lnTo>
                    <a:pt x="777" y="124"/>
                  </a:lnTo>
                  <a:lnTo>
                    <a:pt x="779" y="124"/>
                  </a:lnTo>
                  <a:lnTo>
                    <a:pt x="781" y="124"/>
                  </a:lnTo>
                  <a:lnTo>
                    <a:pt x="783" y="124"/>
                  </a:lnTo>
                  <a:lnTo>
                    <a:pt x="783" y="122"/>
                  </a:lnTo>
                  <a:lnTo>
                    <a:pt x="785" y="122"/>
                  </a:lnTo>
                  <a:lnTo>
                    <a:pt x="785" y="120"/>
                  </a:lnTo>
                  <a:lnTo>
                    <a:pt x="785" y="118"/>
                  </a:lnTo>
                  <a:lnTo>
                    <a:pt x="787" y="118"/>
                  </a:lnTo>
                  <a:lnTo>
                    <a:pt x="789" y="118"/>
                  </a:lnTo>
                  <a:lnTo>
                    <a:pt x="789" y="116"/>
                  </a:lnTo>
                  <a:lnTo>
                    <a:pt x="789" y="118"/>
                  </a:lnTo>
                  <a:lnTo>
                    <a:pt x="791" y="118"/>
                  </a:lnTo>
                  <a:lnTo>
                    <a:pt x="793" y="116"/>
                  </a:lnTo>
                  <a:lnTo>
                    <a:pt x="795" y="116"/>
                  </a:lnTo>
                  <a:lnTo>
                    <a:pt x="795" y="114"/>
                  </a:lnTo>
                  <a:lnTo>
                    <a:pt x="797" y="114"/>
                  </a:lnTo>
                  <a:lnTo>
                    <a:pt x="798" y="114"/>
                  </a:lnTo>
                  <a:lnTo>
                    <a:pt x="800" y="112"/>
                  </a:lnTo>
                  <a:lnTo>
                    <a:pt x="802" y="112"/>
                  </a:lnTo>
                  <a:lnTo>
                    <a:pt x="804" y="112"/>
                  </a:lnTo>
                  <a:lnTo>
                    <a:pt x="806" y="110"/>
                  </a:lnTo>
                  <a:lnTo>
                    <a:pt x="806" y="108"/>
                  </a:lnTo>
                  <a:lnTo>
                    <a:pt x="806" y="106"/>
                  </a:lnTo>
                  <a:lnTo>
                    <a:pt x="808" y="106"/>
                  </a:lnTo>
                  <a:lnTo>
                    <a:pt x="808" y="104"/>
                  </a:lnTo>
                  <a:lnTo>
                    <a:pt x="808" y="102"/>
                  </a:lnTo>
                  <a:lnTo>
                    <a:pt x="810" y="102"/>
                  </a:lnTo>
                  <a:lnTo>
                    <a:pt x="812" y="102"/>
                  </a:lnTo>
                  <a:lnTo>
                    <a:pt x="814" y="100"/>
                  </a:lnTo>
                  <a:lnTo>
                    <a:pt x="814" y="98"/>
                  </a:lnTo>
                  <a:lnTo>
                    <a:pt x="814" y="96"/>
                  </a:lnTo>
                  <a:lnTo>
                    <a:pt x="814" y="94"/>
                  </a:lnTo>
                  <a:lnTo>
                    <a:pt x="816" y="94"/>
                  </a:lnTo>
                  <a:lnTo>
                    <a:pt x="816" y="92"/>
                  </a:lnTo>
                  <a:lnTo>
                    <a:pt x="818" y="90"/>
                  </a:lnTo>
                  <a:lnTo>
                    <a:pt x="820" y="90"/>
                  </a:lnTo>
                  <a:lnTo>
                    <a:pt x="820" y="88"/>
                  </a:lnTo>
                  <a:lnTo>
                    <a:pt x="822" y="88"/>
                  </a:lnTo>
                  <a:lnTo>
                    <a:pt x="822" y="86"/>
                  </a:lnTo>
                  <a:lnTo>
                    <a:pt x="824" y="86"/>
                  </a:lnTo>
                  <a:lnTo>
                    <a:pt x="824" y="84"/>
                  </a:lnTo>
                  <a:lnTo>
                    <a:pt x="826" y="84"/>
                  </a:lnTo>
                  <a:lnTo>
                    <a:pt x="826" y="82"/>
                  </a:lnTo>
                  <a:lnTo>
                    <a:pt x="828" y="82"/>
                  </a:lnTo>
                  <a:lnTo>
                    <a:pt x="830" y="82"/>
                  </a:lnTo>
                  <a:lnTo>
                    <a:pt x="830" y="84"/>
                  </a:lnTo>
                  <a:lnTo>
                    <a:pt x="830" y="86"/>
                  </a:lnTo>
                  <a:lnTo>
                    <a:pt x="830" y="88"/>
                  </a:lnTo>
                  <a:lnTo>
                    <a:pt x="832" y="88"/>
                  </a:lnTo>
                  <a:lnTo>
                    <a:pt x="832" y="86"/>
                  </a:lnTo>
                  <a:lnTo>
                    <a:pt x="834" y="86"/>
                  </a:lnTo>
                  <a:lnTo>
                    <a:pt x="836" y="84"/>
                  </a:lnTo>
                  <a:lnTo>
                    <a:pt x="838" y="84"/>
                  </a:lnTo>
                  <a:lnTo>
                    <a:pt x="840" y="84"/>
                  </a:lnTo>
                  <a:lnTo>
                    <a:pt x="842" y="84"/>
                  </a:lnTo>
                  <a:lnTo>
                    <a:pt x="844" y="84"/>
                  </a:lnTo>
                  <a:lnTo>
                    <a:pt x="846" y="84"/>
                  </a:lnTo>
                  <a:lnTo>
                    <a:pt x="846" y="82"/>
                  </a:lnTo>
                  <a:lnTo>
                    <a:pt x="846" y="80"/>
                  </a:lnTo>
                  <a:lnTo>
                    <a:pt x="848" y="80"/>
                  </a:lnTo>
                  <a:lnTo>
                    <a:pt x="848" y="82"/>
                  </a:lnTo>
                  <a:lnTo>
                    <a:pt x="848" y="84"/>
                  </a:lnTo>
                  <a:lnTo>
                    <a:pt x="850" y="84"/>
                  </a:lnTo>
                  <a:lnTo>
                    <a:pt x="850" y="82"/>
                  </a:lnTo>
                  <a:lnTo>
                    <a:pt x="852" y="82"/>
                  </a:lnTo>
                  <a:lnTo>
                    <a:pt x="852" y="80"/>
                  </a:lnTo>
                  <a:lnTo>
                    <a:pt x="854" y="80"/>
                  </a:lnTo>
                  <a:lnTo>
                    <a:pt x="854" y="78"/>
                  </a:lnTo>
                  <a:lnTo>
                    <a:pt x="856" y="78"/>
                  </a:lnTo>
                  <a:lnTo>
                    <a:pt x="858" y="78"/>
                  </a:lnTo>
                  <a:lnTo>
                    <a:pt x="858" y="80"/>
                  </a:lnTo>
                  <a:lnTo>
                    <a:pt x="858" y="82"/>
                  </a:lnTo>
                  <a:lnTo>
                    <a:pt x="856" y="82"/>
                  </a:lnTo>
                  <a:lnTo>
                    <a:pt x="858" y="82"/>
                  </a:lnTo>
                  <a:lnTo>
                    <a:pt x="858" y="84"/>
                  </a:lnTo>
                  <a:lnTo>
                    <a:pt x="860" y="84"/>
                  </a:lnTo>
                  <a:lnTo>
                    <a:pt x="862" y="82"/>
                  </a:lnTo>
                  <a:lnTo>
                    <a:pt x="864" y="82"/>
                  </a:lnTo>
                  <a:lnTo>
                    <a:pt x="864" y="84"/>
                  </a:lnTo>
                  <a:lnTo>
                    <a:pt x="864" y="86"/>
                  </a:lnTo>
                  <a:lnTo>
                    <a:pt x="862" y="86"/>
                  </a:lnTo>
                  <a:lnTo>
                    <a:pt x="862" y="88"/>
                  </a:lnTo>
                  <a:lnTo>
                    <a:pt x="864" y="88"/>
                  </a:lnTo>
                  <a:lnTo>
                    <a:pt x="864" y="90"/>
                  </a:lnTo>
                  <a:lnTo>
                    <a:pt x="866" y="90"/>
                  </a:lnTo>
                  <a:lnTo>
                    <a:pt x="866" y="88"/>
                  </a:lnTo>
                  <a:lnTo>
                    <a:pt x="867" y="88"/>
                  </a:lnTo>
                  <a:lnTo>
                    <a:pt x="867" y="90"/>
                  </a:lnTo>
                  <a:lnTo>
                    <a:pt x="866" y="92"/>
                  </a:lnTo>
                  <a:lnTo>
                    <a:pt x="867" y="92"/>
                  </a:lnTo>
                  <a:lnTo>
                    <a:pt x="869" y="92"/>
                  </a:lnTo>
                  <a:lnTo>
                    <a:pt x="869" y="94"/>
                  </a:lnTo>
                  <a:lnTo>
                    <a:pt x="867" y="94"/>
                  </a:lnTo>
                  <a:lnTo>
                    <a:pt x="867" y="96"/>
                  </a:lnTo>
                  <a:lnTo>
                    <a:pt x="867" y="98"/>
                  </a:lnTo>
                  <a:lnTo>
                    <a:pt x="869" y="98"/>
                  </a:lnTo>
                  <a:lnTo>
                    <a:pt x="869" y="100"/>
                  </a:lnTo>
                  <a:lnTo>
                    <a:pt x="871" y="100"/>
                  </a:lnTo>
                  <a:lnTo>
                    <a:pt x="873" y="100"/>
                  </a:lnTo>
                  <a:lnTo>
                    <a:pt x="873" y="102"/>
                  </a:lnTo>
                  <a:lnTo>
                    <a:pt x="873" y="104"/>
                  </a:lnTo>
                  <a:lnTo>
                    <a:pt x="875" y="104"/>
                  </a:lnTo>
                  <a:lnTo>
                    <a:pt x="875" y="102"/>
                  </a:lnTo>
                  <a:lnTo>
                    <a:pt x="877" y="102"/>
                  </a:lnTo>
                  <a:lnTo>
                    <a:pt x="877" y="104"/>
                  </a:lnTo>
                  <a:lnTo>
                    <a:pt x="875" y="106"/>
                  </a:lnTo>
                  <a:lnTo>
                    <a:pt x="875" y="108"/>
                  </a:lnTo>
                  <a:lnTo>
                    <a:pt x="877" y="108"/>
                  </a:lnTo>
                  <a:lnTo>
                    <a:pt x="877" y="110"/>
                  </a:lnTo>
                  <a:lnTo>
                    <a:pt x="879" y="110"/>
                  </a:lnTo>
                  <a:lnTo>
                    <a:pt x="879" y="112"/>
                  </a:lnTo>
                  <a:lnTo>
                    <a:pt x="879" y="114"/>
                  </a:lnTo>
                  <a:lnTo>
                    <a:pt x="879" y="116"/>
                  </a:lnTo>
                  <a:lnTo>
                    <a:pt x="881" y="116"/>
                  </a:lnTo>
                  <a:lnTo>
                    <a:pt x="883" y="116"/>
                  </a:lnTo>
                  <a:lnTo>
                    <a:pt x="883" y="118"/>
                  </a:lnTo>
                  <a:lnTo>
                    <a:pt x="883" y="120"/>
                  </a:lnTo>
                  <a:lnTo>
                    <a:pt x="885" y="120"/>
                  </a:lnTo>
                  <a:lnTo>
                    <a:pt x="885" y="118"/>
                  </a:lnTo>
                  <a:lnTo>
                    <a:pt x="887" y="118"/>
                  </a:lnTo>
                  <a:lnTo>
                    <a:pt x="887" y="120"/>
                  </a:lnTo>
                  <a:lnTo>
                    <a:pt x="887" y="122"/>
                  </a:lnTo>
                  <a:lnTo>
                    <a:pt x="885" y="124"/>
                  </a:lnTo>
                  <a:lnTo>
                    <a:pt x="885" y="126"/>
                  </a:lnTo>
                  <a:lnTo>
                    <a:pt x="883" y="130"/>
                  </a:lnTo>
                  <a:lnTo>
                    <a:pt x="885" y="132"/>
                  </a:lnTo>
                  <a:lnTo>
                    <a:pt x="885" y="134"/>
                  </a:lnTo>
                  <a:lnTo>
                    <a:pt x="887" y="136"/>
                  </a:lnTo>
                  <a:lnTo>
                    <a:pt x="887" y="138"/>
                  </a:lnTo>
                  <a:lnTo>
                    <a:pt x="887" y="139"/>
                  </a:lnTo>
                  <a:lnTo>
                    <a:pt x="889" y="139"/>
                  </a:lnTo>
                  <a:lnTo>
                    <a:pt x="889" y="141"/>
                  </a:lnTo>
                  <a:lnTo>
                    <a:pt x="891" y="143"/>
                  </a:lnTo>
                  <a:lnTo>
                    <a:pt x="893" y="145"/>
                  </a:lnTo>
                  <a:lnTo>
                    <a:pt x="895" y="145"/>
                  </a:lnTo>
                  <a:lnTo>
                    <a:pt x="895" y="147"/>
                  </a:lnTo>
                  <a:lnTo>
                    <a:pt x="897" y="149"/>
                  </a:lnTo>
                  <a:lnTo>
                    <a:pt x="899" y="149"/>
                  </a:lnTo>
                  <a:lnTo>
                    <a:pt x="899" y="151"/>
                  </a:lnTo>
                  <a:lnTo>
                    <a:pt x="901" y="151"/>
                  </a:lnTo>
                  <a:lnTo>
                    <a:pt x="901" y="149"/>
                  </a:lnTo>
                  <a:lnTo>
                    <a:pt x="903" y="149"/>
                  </a:lnTo>
                  <a:lnTo>
                    <a:pt x="903" y="147"/>
                  </a:lnTo>
                  <a:lnTo>
                    <a:pt x="903" y="149"/>
                  </a:lnTo>
                  <a:lnTo>
                    <a:pt x="905" y="149"/>
                  </a:lnTo>
                  <a:lnTo>
                    <a:pt x="907" y="149"/>
                  </a:lnTo>
                  <a:lnTo>
                    <a:pt x="909" y="149"/>
                  </a:lnTo>
                  <a:lnTo>
                    <a:pt x="911" y="149"/>
                  </a:lnTo>
                  <a:lnTo>
                    <a:pt x="911" y="151"/>
                  </a:lnTo>
                  <a:lnTo>
                    <a:pt x="911" y="153"/>
                  </a:lnTo>
                  <a:lnTo>
                    <a:pt x="913" y="153"/>
                  </a:lnTo>
                  <a:lnTo>
                    <a:pt x="911" y="153"/>
                  </a:lnTo>
                  <a:lnTo>
                    <a:pt x="911" y="155"/>
                  </a:lnTo>
                  <a:lnTo>
                    <a:pt x="911" y="157"/>
                  </a:lnTo>
                  <a:lnTo>
                    <a:pt x="911" y="159"/>
                  </a:lnTo>
                  <a:lnTo>
                    <a:pt x="913" y="161"/>
                  </a:lnTo>
                  <a:lnTo>
                    <a:pt x="913" y="163"/>
                  </a:lnTo>
                  <a:lnTo>
                    <a:pt x="913" y="165"/>
                  </a:lnTo>
                  <a:lnTo>
                    <a:pt x="913" y="167"/>
                  </a:lnTo>
                  <a:lnTo>
                    <a:pt x="911" y="169"/>
                  </a:lnTo>
                  <a:lnTo>
                    <a:pt x="911" y="171"/>
                  </a:lnTo>
                  <a:lnTo>
                    <a:pt x="911" y="173"/>
                  </a:lnTo>
                  <a:lnTo>
                    <a:pt x="911" y="175"/>
                  </a:lnTo>
                  <a:lnTo>
                    <a:pt x="913" y="175"/>
                  </a:lnTo>
                  <a:lnTo>
                    <a:pt x="915" y="175"/>
                  </a:lnTo>
                  <a:lnTo>
                    <a:pt x="917" y="175"/>
                  </a:lnTo>
                  <a:lnTo>
                    <a:pt x="919" y="175"/>
                  </a:lnTo>
                  <a:lnTo>
                    <a:pt x="921" y="175"/>
                  </a:lnTo>
                  <a:lnTo>
                    <a:pt x="923" y="175"/>
                  </a:lnTo>
                  <a:lnTo>
                    <a:pt x="925" y="175"/>
                  </a:lnTo>
                  <a:lnTo>
                    <a:pt x="927" y="177"/>
                  </a:lnTo>
                  <a:lnTo>
                    <a:pt x="929" y="177"/>
                  </a:lnTo>
                  <a:lnTo>
                    <a:pt x="929" y="179"/>
                  </a:lnTo>
                  <a:lnTo>
                    <a:pt x="931" y="179"/>
                  </a:lnTo>
                  <a:lnTo>
                    <a:pt x="931" y="181"/>
                  </a:lnTo>
                  <a:lnTo>
                    <a:pt x="933" y="181"/>
                  </a:lnTo>
                  <a:lnTo>
                    <a:pt x="933" y="179"/>
                  </a:lnTo>
                  <a:lnTo>
                    <a:pt x="935" y="179"/>
                  </a:lnTo>
                  <a:lnTo>
                    <a:pt x="935" y="181"/>
                  </a:lnTo>
                  <a:lnTo>
                    <a:pt x="936" y="181"/>
                  </a:lnTo>
                  <a:lnTo>
                    <a:pt x="936" y="183"/>
                  </a:lnTo>
                  <a:lnTo>
                    <a:pt x="936" y="185"/>
                  </a:lnTo>
                  <a:lnTo>
                    <a:pt x="938" y="185"/>
                  </a:lnTo>
                  <a:lnTo>
                    <a:pt x="938" y="187"/>
                  </a:lnTo>
                  <a:lnTo>
                    <a:pt x="940" y="187"/>
                  </a:lnTo>
                  <a:lnTo>
                    <a:pt x="942" y="187"/>
                  </a:lnTo>
                  <a:lnTo>
                    <a:pt x="944" y="185"/>
                  </a:lnTo>
                  <a:lnTo>
                    <a:pt x="944" y="183"/>
                  </a:lnTo>
                  <a:lnTo>
                    <a:pt x="946" y="183"/>
                  </a:lnTo>
                  <a:lnTo>
                    <a:pt x="948" y="183"/>
                  </a:lnTo>
                  <a:lnTo>
                    <a:pt x="948" y="185"/>
                  </a:lnTo>
                  <a:lnTo>
                    <a:pt x="950" y="185"/>
                  </a:lnTo>
                  <a:lnTo>
                    <a:pt x="952" y="185"/>
                  </a:lnTo>
                  <a:lnTo>
                    <a:pt x="952" y="187"/>
                  </a:lnTo>
                  <a:lnTo>
                    <a:pt x="954" y="185"/>
                  </a:lnTo>
                  <a:lnTo>
                    <a:pt x="956" y="185"/>
                  </a:lnTo>
                  <a:lnTo>
                    <a:pt x="958" y="185"/>
                  </a:lnTo>
                  <a:lnTo>
                    <a:pt x="960" y="185"/>
                  </a:lnTo>
                  <a:lnTo>
                    <a:pt x="962" y="185"/>
                  </a:lnTo>
                  <a:lnTo>
                    <a:pt x="964" y="187"/>
                  </a:lnTo>
                  <a:lnTo>
                    <a:pt x="966" y="185"/>
                  </a:lnTo>
                  <a:lnTo>
                    <a:pt x="968" y="185"/>
                  </a:lnTo>
                  <a:lnTo>
                    <a:pt x="970" y="185"/>
                  </a:lnTo>
                  <a:lnTo>
                    <a:pt x="970" y="187"/>
                  </a:lnTo>
                  <a:lnTo>
                    <a:pt x="972" y="187"/>
                  </a:lnTo>
                  <a:lnTo>
                    <a:pt x="972" y="189"/>
                  </a:lnTo>
                  <a:lnTo>
                    <a:pt x="974" y="189"/>
                  </a:lnTo>
                  <a:lnTo>
                    <a:pt x="974" y="191"/>
                  </a:lnTo>
                  <a:lnTo>
                    <a:pt x="976" y="191"/>
                  </a:lnTo>
                  <a:lnTo>
                    <a:pt x="978" y="191"/>
                  </a:lnTo>
                  <a:lnTo>
                    <a:pt x="978" y="189"/>
                  </a:lnTo>
                  <a:lnTo>
                    <a:pt x="980" y="189"/>
                  </a:lnTo>
                  <a:lnTo>
                    <a:pt x="982" y="189"/>
                  </a:lnTo>
                  <a:lnTo>
                    <a:pt x="984" y="191"/>
                  </a:lnTo>
                  <a:lnTo>
                    <a:pt x="984" y="189"/>
                  </a:lnTo>
                  <a:lnTo>
                    <a:pt x="986" y="189"/>
                  </a:lnTo>
                  <a:lnTo>
                    <a:pt x="988" y="189"/>
                  </a:lnTo>
                  <a:lnTo>
                    <a:pt x="988" y="191"/>
                  </a:lnTo>
                  <a:lnTo>
                    <a:pt x="990" y="191"/>
                  </a:lnTo>
                  <a:lnTo>
                    <a:pt x="992" y="191"/>
                  </a:lnTo>
                  <a:lnTo>
                    <a:pt x="992" y="189"/>
                  </a:lnTo>
                  <a:lnTo>
                    <a:pt x="994" y="189"/>
                  </a:lnTo>
                  <a:lnTo>
                    <a:pt x="996" y="189"/>
                  </a:lnTo>
                  <a:lnTo>
                    <a:pt x="998" y="189"/>
                  </a:lnTo>
                  <a:lnTo>
                    <a:pt x="998" y="191"/>
                  </a:lnTo>
                  <a:lnTo>
                    <a:pt x="1000" y="191"/>
                  </a:lnTo>
                  <a:lnTo>
                    <a:pt x="1002" y="191"/>
                  </a:lnTo>
                  <a:lnTo>
                    <a:pt x="1002" y="189"/>
                  </a:lnTo>
                  <a:lnTo>
                    <a:pt x="1002" y="191"/>
                  </a:lnTo>
                  <a:lnTo>
                    <a:pt x="1004" y="191"/>
                  </a:lnTo>
                  <a:lnTo>
                    <a:pt x="1004" y="193"/>
                  </a:lnTo>
                  <a:lnTo>
                    <a:pt x="1005" y="193"/>
                  </a:lnTo>
                  <a:lnTo>
                    <a:pt x="1007" y="193"/>
                  </a:lnTo>
                  <a:lnTo>
                    <a:pt x="1009" y="193"/>
                  </a:lnTo>
                  <a:lnTo>
                    <a:pt x="1009" y="195"/>
                  </a:lnTo>
                  <a:lnTo>
                    <a:pt x="1011" y="195"/>
                  </a:lnTo>
                  <a:lnTo>
                    <a:pt x="1011" y="193"/>
                  </a:lnTo>
                  <a:lnTo>
                    <a:pt x="1013" y="193"/>
                  </a:lnTo>
                  <a:lnTo>
                    <a:pt x="1013" y="191"/>
                  </a:lnTo>
                  <a:lnTo>
                    <a:pt x="1015" y="189"/>
                  </a:lnTo>
                  <a:lnTo>
                    <a:pt x="1015" y="187"/>
                  </a:lnTo>
                  <a:lnTo>
                    <a:pt x="1015" y="185"/>
                  </a:lnTo>
                  <a:lnTo>
                    <a:pt x="1015" y="183"/>
                  </a:lnTo>
                  <a:lnTo>
                    <a:pt x="1015" y="181"/>
                  </a:lnTo>
                  <a:lnTo>
                    <a:pt x="1017" y="181"/>
                  </a:lnTo>
                  <a:lnTo>
                    <a:pt x="1017" y="179"/>
                  </a:lnTo>
                  <a:lnTo>
                    <a:pt x="1017" y="177"/>
                  </a:lnTo>
                  <a:lnTo>
                    <a:pt x="1017" y="179"/>
                  </a:lnTo>
                  <a:lnTo>
                    <a:pt x="1019" y="179"/>
                  </a:lnTo>
                  <a:lnTo>
                    <a:pt x="1021" y="179"/>
                  </a:lnTo>
                  <a:lnTo>
                    <a:pt x="1023" y="179"/>
                  </a:lnTo>
                  <a:lnTo>
                    <a:pt x="1023" y="181"/>
                  </a:lnTo>
                  <a:lnTo>
                    <a:pt x="1025" y="181"/>
                  </a:lnTo>
                  <a:lnTo>
                    <a:pt x="1027" y="181"/>
                  </a:lnTo>
                  <a:lnTo>
                    <a:pt x="1027" y="183"/>
                  </a:lnTo>
                  <a:lnTo>
                    <a:pt x="1029" y="183"/>
                  </a:lnTo>
                  <a:lnTo>
                    <a:pt x="1031" y="185"/>
                  </a:lnTo>
                  <a:lnTo>
                    <a:pt x="1031" y="187"/>
                  </a:lnTo>
                  <a:lnTo>
                    <a:pt x="1033" y="187"/>
                  </a:lnTo>
                  <a:lnTo>
                    <a:pt x="1035" y="185"/>
                  </a:lnTo>
                  <a:lnTo>
                    <a:pt x="1037" y="185"/>
                  </a:lnTo>
                  <a:lnTo>
                    <a:pt x="1039" y="185"/>
                  </a:lnTo>
                  <a:lnTo>
                    <a:pt x="1039" y="183"/>
                  </a:lnTo>
                  <a:lnTo>
                    <a:pt x="1041" y="183"/>
                  </a:lnTo>
                  <a:lnTo>
                    <a:pt x="1043" y="183"/>
                  </a:lnTo>
                  <a:lnTo>
                    <a:pt x="1045" y="181"/>
                  </a:lnTo>
                  <a:lnTo>
                    <a:pt x="1047" y="181"/>
                  </a:lnTo>
                  <a:lnTo>
                    <a:pt x="1049" y="181"/>
                  </a:lnTo>
                  <a:lnTo>
                    <a:pt x="1049" y="179"/>
                  </a:lnTo>
                  <a:lnTo>
                    <a:pt x="1051" y="179"/>
                  </a:lnTo>
                  <a:lnTo>
                    <a:pt x="1053" y="177"/>
                  </a:lnTo>
                  <a:lnTo>
                    <a:pt x="1055" y="177"/>
                  </a:lnTo>
                  <a:lnTo>
                    <a:pt x="1055" y="175"/>
                  </a:lnTo>
                  <a:lnTo>
                    <a:pt x="1057" y="175"/>
                  </a:lnTo>
                  <a:lnTo>
                    <a:pt x="1057" y="173"/>
                  </a:lnTo>
                  <a:lnTo>
                    <a:pt x="1059" y="171"/>
                  </a:lnTo>
                  <a:lnTo>
                    <a:pt x="1061" y="169"/>
                  </a:lnTo>
                  <a:lnTo>
                    <a:pt x="1061" y="167"/>
                  </a:lnTo>
                  <a:lnTo>
                    <a:pt x="1063" y="167"/>
                  </a:lnTo>
                  <a:lnTo>
                    <a:pt x="1063" y="165"/>
                  </a:lnTo>
                  <a:lnTo>
                    <a:pt x="1065" y="165"/>
                  </a:lnTo>
                  <a:lnTo>
                    <a:pt x="1065" y="163"/>
                  </a:lnTo>
                  <a:lnTo>
                    <a:pt x="1067" y="161"/>
                  </a:lnTo>
                  <a:lnTo>
                    <a:pt x="1069" y="159"/>
                  </a:lnTo>
                  <a:lnTo>
                    <a:pt x="1067" y="159"/>
                  </a:lnTo>
                  <a:lnTo>
                    <a:pt x="1067" y="157"/>
                  </a:lnTo>
                  <a:lnTo>
                    <a:pt x="1067" y="155"/>
                  </a:lnTo>
                  <a:lnTo>
                    <a:pt x="1067" y="153"/>
                  </a:lnTo>
                  <a:lnTo>
                    <a:pt x="1067" y="151"/>
                  </a:lnTo>
                  <a:lnTo>
                    <a:pt x="1069" y="151"/>
                  </a:lnTo>
                  <a:lnTo>
                    <a:pt x="1069" y="149"/>
                  </a:lnTo>
                  <a:lnTo>
                    <a:pt x="1069" y="147"/>
                  </a:lnTo>
                  <a:lnTo>
                    <a:pt x="1071" y="145"/>
                  </a:lnTo>
                  <a:lnTo>
                    <a:pt x="1071" y="143"/>
                  </a:lnTo>
                  <a:lnTo>
                    <a:pt x="1071" y="141"/>
                  </a:lnTo>
                  <a:lnTo>
                    <a:pt x="1073" y="141"/>
                  </a:lnTo>
                  <a:lnTo>
                    <a:pt x="1073" y="139"/>
                  </a:lnTo>
                  <a:lnTo>
                    <a:pt x="1074" y="138"/>
                  </a:lnTo>
                  <a:lnTo>
                    <a:pt x="1074" y="136"/>
                  </a:lnTo>
                  <a:lnTo>
                    <a:pt x="1074" y="134"/>
                  </a:lnTo>
                  <a:lnTo>
                    <a:pt x="1076" y="134"/>
                  </a:lnTo>
                  <a:lnTo>
                    <a:pt x="1076" y="132"/>
                  </a:lnTo>
                  <a:lnTo>
                    <a:pt x="1076" y="130"/>
                  </a:lnTo>
                  <a:lnTo>
                    <a:pt x="1078" y="130"/>
                  </a:lnTo>
                  <a:lnTo>
                    <a:pt x="1078" y="132"/>
                  </a:lnTo>
                  <a:lnTo>
                    <a:pt x="1080" y="134"/>
                  </a:lnTo>
                  <a:lnTo>
                    <a:pt x="1082" y="136"/>
                  </a:lnTo>
                  <a:lnTo>
                    <a:pt x="1084" y="138"/>
                  </a:lnTo>
                  <a:lnTo>
                    <a:pt x="1084" y="139"/>
                  </a:lnTo>
                  <a:lnTo>
                    <a:pt x="1086" y="139"/>
                  </a:lnTo>
                  <a:lnTo>
                    <a:pt x="1086" y="141"/>
                  </a:lnTo>
                  <a:lnTo>
                    <a:pt x="1088" y="143"/>
                  </a:lnTo>
                  <a:lnTo>
                    <a:pt x="1090" y="145"/>
                  </a:lnTo>
                  <a:lnTo>
                    <a:pt x="1090" y="147"/>
                  </a:lnTo>
                  <a:lnTo>
                    <a:pt x="1092" y="147"/>
                  </a:lnTo>
                  <a:lnTo>
                    <a:pt x="1092" y="149"/>
                  </a:lnTo>
                  <a:lnTo>
                    <a:pt x="1094" y="149"/>
                  </a:lnTo>
                  <a:lnTo>
                    <a:pt x="1094" y="151"/>
                  </a:lnTo>
                  <a:lnTo>
                    <a:pt x="1096" y="151"/>
                  </a:lnTo>
                  <a:lnTo>
                    <a:pt x="1098" y="155"/>
                  </a:lnTo>
                  <a:lnTo>
                    <a:pt x="1100" y="157"/>
                  </a:lnTo>
                  <a:lnTo>
                    <a:pt x="1102" y="159"/>
                  </a:lnTo>
                  <a:lnTo>
                    <a:pt x="1104" y="161"/>
                  </a:lnTo>
                  <a:lnTo>
                    <a:pt x="1106" y="161"/>
                  </a:lnTo>
                  <a:lnTo>
                    <a:pt x="1106" y="163"/>
                  </a:lnTo>
                  <a:lnTo>
                    <a:pt x="1108" y="163"/>
                  </a:lnTo>
                  <a:lnTo>
                    <a:pt x="1110" y="165"/>
                  </a:lnTo>
                  <a:lnTo>
                    <a:pt x="1112" y="167"/>
                  </a:lnTo>
                  <a:lnTo>
                    <a:pt x="1116" y="167"/>
                  </a:lnTo>
                  <a:lnTo>
                    <a:pt x="1118" y="169"/>
                  </a:lnTo>
                  <a:lnTo>
                    <a:pt x="1120" y="167"/>
                  </a:lnTo>
                  <a:lnTo>
                    <a:pt x="1120" y="165"/>
                  </a:lnTo>
                  <a:lnTo>
                    <a:pt x="1122" y="165"/>
                  </a:lnTo>
                  <a:lnTo>
                    <a:pt x="1122" y="163"/>
                  </a:lnTo>
                  <a:lnTo>
                    <a:pt x="1124" y="163"/>
                  </a:lnTo>
                  <a:lnTo>
                    <a:pt x="1122" y="159"/>
                  </a:lnTo>
                  <a:lnTo>
                    <a:pt x="1122" y="157"/>
                  </a:lnTo>
                  <a:lnTo>
                    <a:pt x="1124" y="157"/>
                  </a:lnTo>
                  <a:lnTo>
                    <a:pt x="1124" y="155"/>
                  </a:lnTo>
                  <a:lnTo>
                    <a:pt x="1126" y="155"/>
                  </a:lnTo>
                  <a:lnTo>
                    <a:pt x="1128" y="153"/>
                  </a:lnTo>
                  <a:lnTo>
                    <a:pt x="1128" y="151"/>
                  </a:lnTo>
                  <a:lnTo>
                    <a:pt x="1130" y="151"/>
                  </a:lnTo>
                  <a:lnTo>
                    <a:pt x="1132" y="149"/>
                  </a:lnTo>
                  <a:lnTo>
                    <a:pt x="1132" y="147"/>
                  </a:lnTo>
                  <a:lnTo>
                    <a:pt x="1134" y="145"/>
                  </a:lnTo>
                  <a:lnTo>
                    <a:pt x="1136" y="143"/>
                  </a:lnTo>
                  <a:lnTo>
                    <a:pt x="1136" y="145"/>
                  </a:lnTo>
                  <a:lnTo>
                    <a:pt x="1138" y="145"/>
                  </a:lnTo>
                  <a:lnTo>
                    <a:pt x="1140" y="145"/>
                  </a:lnTo>
                  <a:lnTo>
                    <a:pt x="1140" y="147"/>
                  </a:lnTo>
                  <a:lnTo>
                    <a:pt x="1142" y="147"/>
                  </a:lnTo>
                  <a:lnTo>
                    <a:pt x="1143" y="149"/>
                  </a:lnTo>
                  <a:lnTo>
                    <a:pt x="1145" y="149"/>
                  </a:lnTo>
                  <a:lnTo>
                    <a:pt x="1145" y="151"/>
                  </a:lnTo>
                  <a:lnTo>
                    <a:pt x="1147" y="151"/>
                  </a:lnTo>
                  <a:lnTo>
                    <a:pt x="1149" y="151"/>
                  </a:lnTo>
                  <a:lnTo>
                    <a:pt x="1149" y="153"/>
                  </a:lnTo>
                  <a:lnTo>
                    <a:pt x="1151" y="153"/>
                  </a:lnTo>
                  <a:lnTo>
                    <a:pt x="1153" y="153"/>
                  </a:lnTo>
                  <a:lnTo>
                    <a:pt x="1153" y="155"/>
                  </a:lnTo>
                  <a:lnTo>
                    <a:pt x="1155" y="155"/>
                  </a:lnTo>
                  <a:lnTo>
                    <a:pt x="1155" y="153"/>
                  </a:lnTo>
                  <a:lnTo>
                    <a:pt x="1155" y="155"/>
                  </a:lnTo>
                  <a:lnTo>
                    <a:pt x="1157" y="155"/>
                  </a:lnTo>
                  <a:lnTo>
                    <a:pt x="1159" y="157"/>
                  </a:lnTo>
                  <a:lnTo>
                    <a:pt x="1161" y="157"/>
                  </a:lnTo>
                  <a:lnTo>
                    <a:pt x="1163" y="159"/>
                  </a:lnTo>
                  <a:lnTo>
                    <a:pt x="1165" y="161"/>
                  </a:lnTo>
                  <a:lnTo>
                    <a:pt x="1167" y="161"/>
                  </a:lnTo>
                  <a:lnTo>
                    <a:pt x="1169" y="163"/>
                  </a:lnTo>
                  <a:lnTo>
                    <a:pt x="1169" y="165"/>
                  </a:lnTo>
                  <a:lnTo>
                    <a:pt x="1169" y="167"/>
                  </a:lnTo>
                  <a:lnTo>
                    <a:pt x="1171" y="167"/>
                  </a:lnTo>
                  <a:lnTo>
                    <a:pt x="1171" y="169"/>
                  </a:lnTo>
                  <a:lnTo>
                    <a:pt x="1173" y="169"/>
                  </a:lnTo>
                  <a:lnTo>
                    <a:pt x="1175" y="169"/>
                  </a:lnTo>
                  <a:lnTo>
                    <a:pt x="1177" y="169"/>
                  </a:lnTo>
                  <a:lnTo>
                    <a:pt x="1179" y="169"/>
                  </a:lnTo>
                  <a:lnTo>
                    <a:pt x="1181" y="169"/>
                  </a:lnTo>
                  <a:lnTo>
                    <a:pt x="1181" y="167"/>
                  </a:lnTo>
                  <a:lnTo>
                    <a:pt x="1183" y="167"/>
                  </a:lnTo>
                  <a:lnTo>
                    <a:pt x="1185" y="167"/>
                  </a:lnTo>
                  <a:lnTo>
                    <a:pt x="1187" y="169"/>
                  </a:lnTo>
                  <a:lnTo>
                    <a:pt x="1189" y="169"/>
                  </a:lnTo>
                  <a:lnTo>
                    <a:pt x="1189" y="171"/>
                  </a:lnTo>
                  <a:lnTo>
                    <a:pt x="1189" y="169"/>
                  </a:lnTo>
                  <a:lnTo>
                    <a:pt x="1189" y="167"/>
                  </a:lnTo>
                  <a:lnTo>
                    <a:pt x="1189" y="165"/>
                  </a:lnTo>
                  <a:lnTo>
                    <a:pt x="1189" y="163"/>
                  </a:lnTo>
                  <a:lnTo>
                    <a:pt x="1187" y="163"/>
                  </a:lnTo>
                  <a:lnTo>
                    <a:pt x="1187" y="161"/>
                  </a:lnTo>
                  <a:lnTo>
                    <a:pt x="1185" y="161"/>
                  </a:lnTo>
                  <a:lnTo>
                    <a:pt x="1185" y="159"/>
                  </a:lnTo>
                  <a:lnTo>
                    <a:pt x="1185" y="157"/>
                  </a:lnTo>
                  <a:lnTo>
                    <a:pt x="1187" y="157"/>
                  </a:lnTo>
                  <a:lnTo>
                    <a:pt x="1187" y="155"/>
                  </a:lnTo>
                  <a:lnTo>
                    <a:pt x="1189" y="155"/>
                  </a:lnTo>
                  <a:lnTo>
                    <a:pt x="1189" y="153"/>
                  </a:lnTo>
                  <a:lnTo>
                    <a:pt x="1191" y="153"/>
                  </a:lnTo>
                  <a:lnTo>
                    <a:pt x="1191" y="155"/>
                  </a:lnTo>
                  <a:lnTo>
                    <a:pt x="1193" y="153"/>
                  </a:lnTo>
                  <a:lnTo>
                    <a:pt x="1195" y="153"/>
                  </a:lnTo>
                  <a:lnTo>
                    <a:pt x="1195" y="151"/>
                  </a:lnTo>
                  <a:lnTo>
                    <a:pt x="1197" y="149"/>
                  </a:lnTo>
                  <a:lnTo>
                    <a:pt x="1197" y="151"/>
                  </a:lnTo>
                  <a:lnTo>
                    <a:pt x="1199" y="151"/>
                  </a:lnTo>
                  <a:lnTo>
                    <a:pt x="1199" y="153"/>
                  </a:lnTo>
                  <a:lnTo>
                    <a:pt x="1201" y="153"/>
                  </a:lnTo>
                  <a:lnTo>
                    <a:pt x="1201" y="155"/>
                  </a:lnTo>
                  <a:lnTo>
                    <a:pt x="1203" y="153"/>
                  </a:lnTo>
                  <a:lnTo>
                    <a:pt x="1203" y="151"/>
                  </a:lnTo>
                  <a:lnTo>
                    <a:pt x="1201" y="149"/>
                  </a:lnTo>
                  <a:lnTo>
                    <a:pt x="1201" y="147"/>
                  </a:lnTo>
                  <a:lnTo>
                    <a:pt x="1203" y="145"/>
                  </a:lnTo>
                  <a:lnTo>
                    <a:pt x="1201" y="145"/>
                  </a:lnTo>
                  <a:lnTo>
                    <a:pt x="1199" y="145"/>
                  </a:lnTo>
                  <a:lnTo>
                    <a:pt x="1197" y="145"/>
                  </a:lnTo>
                  <a:lnTo>
                    <a:pt x="1195" y="145"/>
                  </a:lnTo>
                  <a:lnTo>
                    <a:pt x="1193" y="145"/>
                  </a:lnTo>
                  <a:lnTo>
                    <a:pt x="1193" y="143"/>
                  </a:lnTo>
                  <a:lnTo>
                    <a:pt x="1193" y="141"/>
                  </a:lnTo>
                  <a:lnTo>
                    <a:pt x="1195" y="141"/>
                  </a:lnTo>
                  <a:lnTo>
                    <a:pt x="1195" y="139"/>
                  </a:lnTo>
                  <a:lnTo>
                    <a:pt x="1197" y="139"/>
                  </a:lnTo>
                  <a:lnTo>
                    <a:pt x="1197" y="138"/>
                  </a:lnTo>
                  <a:lnTo>
                    <a:pt x="1197" y="136"/>
                  </a:lnTo>
                  <a:lnTo>
                    <a:pt x="1199" y="136"/>
                  </a:lnTo>
                  <a:lnTo>
                    <a:pt x="1201" y="138"/>
                  </a:lnTo>
                  <a:lnTo>
                    <a:pt x="1201" y="136"/>
                  </a:lnTo>
                  <a:lnTo>
                    <a:pt x="1203" y="138"/>
                  </a:lnTo>
                  <a:lnTo>
                    <a:pt x="1203" y="136"/>
                  </a:lnTo>
                  <a:lnTo>
                    <a:pt x="1205" y="138"/>
                  </a:lnTo>
                  <a:lnTo>
                    <a:pt x="1205" y="136"/>
                  </a:lnTo>
                  <a:lnTo>
                    <a:pt x="1205" y="134"/>
                  </a:lnTo>
                  <a:lnTo>
                    <a:pt x="1207" y="132"/>
                  </a:lnTo>
                  <a:lnTo>
                    <a:pt x="1209" y="130"/>
                  </a:lnTo>
                  <a:lnTo>
                    <a:pt x="1209" y="128"/>
                  </a:lnTo>
                  <a:lnTo>
                    <a:pt x="1209" y="126"/>
                  </a:lnTo>
                  <a:lnTo>
                    <a:pt x="1209" y="124"/>
                  </a:lnTo>
                  <a:lnTo>
                    <a:pt x="1209" y="122"/>
                  </a:lnTo>
                  <a:lnTo>
                    <a:pt x="1211" y="122"/>
                  </a:lnTo>
                  <a:lnTo>
                    <a:pt x="1212" y="120"/>
                  </a:lnTo>
                  <a:lnTo>
                    <a:pt x="1214" y="118"/>
                  </a:lnTo>
                  <a:lnTo>
                    <a:pt x="1216" y="118"/>
                  </a:lnTo>
                  <a:lnTo>
                    <a:pt x="1216" y="116"/>
                  </a:lnTo>
                  <a:lnTo>
                    <a:pt x="1218" y="116"/>
                  </a:lnTo>
                  <a:lnTo>
                    <a:pt x="1220" y="114"/>
                  </a:lnTo>
                  <a:lnTo>
                    <a:pt x="1222" y="112"/>
                  </a:lnTo>
                  <a:lnTo>
                    <a:pt x="1224" y="110"/>
                  </a:lnTo>
                  <a:lnTo>
                    <a:pt x="1226" y="108"/>
                  </a:lnTo>
                  <a:lnTo>
                    <a:pt x="1228" y="106"/>
                  </a:lnTo>
                  <a:lnTo>
                    <a:pt x="1230" y="106"/>
                  </a:lnTo>
                  <a:lnTo>
                    <a:pt x="1232" y="104"/>
                  </a:lnTo>
                  <a:lnTo>
                    <a:pt x="1234" y="104"/>
                  </a:lnTo>
                  <a:lnTo>
                    <a:pt x="1236" y="104"/>
                  </a:lnTo>
                  <a:lnTo>
                    <a:pt x="1238" y="106"/>
                  </a:lnTo>
                  <a:lnTo>
                    <a:pt x="1240" y="106"/>
                  </a:lnTo>
                  <a:lnTo>
                    <a:pt x="1242" y="106"/>
                  </a:lnTo>
                  <a:lnTo>
                    <a:pt x="1244" y="106"/>
                  </a:lnTo>
                  <a:lnTo>
                    <a:pt x="1246" y="106"/>
                  </a:lnTo>
                  <a:lnTo>
                    <a:pt x="1248" y="106"/>
                  </a:lnTo>
                  <a:lnTo>
                    <a:pt x="1250" y="106"/>
                  </a:lnTo>
                  <a:lnTo>
                    <a:pt x="1252" y="106"/>
                  </a:lnTo>
                  <a:lnTo>
                    <a:pt x="1254" y="106"/>
                  </a:lnTo>
                  <a:lnTo>
                    <a:pt x="1256" y="106"/>
                  </a:lnTo>
                  <a:lnTo>
                    <a:pt x="1258" y="108"/>
                  </a:lnTo>
                  <a:lnTo>
                    <a:pt x="1260" y="108"/>
                  </a:lnTo>
                  <a:lnTo>
                    <a:pt x="1262" y="108"/>
                  </a:lnTo>
                  <a:lnTo>
                    <a:pt x="1264" y="108"/>
                  </a:lnTo>
                  <a:lnTo>
                    <a:pt x="1266" y="108"/>
                  </a:lnTo>
                  <a:lnTo>
                    <a:pt x="1268" y="108"/>
                  </a:lnTo>
                  <a:lnTo>
                    <a:pt x="1270" y="108"/>
                  </a:lnTo>
                  <a:lnTo>
                    <a:pt x="1272" y="108"/>
                  </a:lnTo>
                  <a:lnTo>
                    <a:pt x="1272" y="106"/>
                  </a:lnTo>
                  <a:lnTo>
                    <a:pt x="1270" y="104"/>
                  </a:lnTo>
                  <a:lnTo>
                    <a:pt x="1270" y="102"/>
                  </a:lnTo>
                  <a:lnTo>
                    <a:pt x="1270" y="100"/>
                  </a:lnTo>
                  <a:lnTo>
                    <a:pt x="1270" y="98"/>
                  </a:lnTo>
                  <a:lnTo>
                    <a:pt x="1272" y="98"/>
                  </a:lnTo>
                  <a:lnTo>
                    <a:pt x="1274" y="98"/>
                  </a:lnTo>
                  <a:lnTo>
                    <a:pt x="1274" y="100"/>
                  </a:lnTo>
                  <a:lnTo>
                    <a:pt x="1276" y="100"/>
                  </a:lnTo>
                  <a:lnTo>
                    <a:pt x="1278" y="100"/>
                  </a:lnTo>
                  <a:lnTo>
                    <a:pt x="1278" y="98"/>
                  </a:lnTo>
                  <a:lnTo>
                    <a:pt x="1280" y="98"/>
                  </a:lnTo>
                  <a:lnTo>
                    <a:pt x="1280" y="100"/>
                  </a:lnTo>
                  <a:lnTo>
                    <a:pt x="1281" y="100"/>
                  </a:lnTo>
                  <a:lnTo>
                    <a:pt x="1283" y="100"/>
                  </a:lnTo>
                  <a:lnTo>
                    <a:pt x="1281" y="100"/>
                  </a:lnTo>
                  <a:lnTo>
                    <a:pt x="1281" y="98"/>
                  </a:lnTo>
                  <a:lnTo>
                    <a:pt x="1281" y="96"/>
                  </a:lnTo>
                  <a:lnTo>
                    <a:pt x="1281" y="94"/>
                  </a:lnTo>
                  <a:lnTo>
                    <a:pt x="1283" y="94"/>
                  </a:lnTo>
                  <a:lnTo>
                    <a:pt x="1285" y="94"/>
                  </a:lnTo>
                  <a:lnTo>
                    <a:pt x="1287" y="92"/>
                  </a:lnTo>
                  <a:lnTo>
                    <a:pt x="1289" y="92"/>
                  </a:lnTo>
                  <a:lnTo>
                    <a:pt x="1289" y="90"/>
                  </a:lnTo>
                  <a:lnTo>
                    <a:pt x="1291" y="90"/>
                  </a:lnTo>
                  <a:lnTo>
                    <a:pt x="1291" y="88"/>
                  </a:lnTo>
                  <a:lnTo>
                    <a:pt x="1293" y="88"/>
                  </a:lnTo>
                  <a:lnTo>
                    <a:pt x="1295" y="88"/>
                  </a:lnTo>
                  <a:lnTo>
                    <a:pt x="1295" y="86"/>
                  </a:lnTo>
                  <a:lnTo>
                    <a:pt x="1297" y="86"/>
                  </a:lnTo>
                  <a:lnTo>
                    <a:pt x="1299" y="86"/>
                  </a:lnTo>
                  <a:lnTo>
                    <a:pt x="1299" y="84"/>
                  </a:lnTo>
                  <a:lnTo>
                    <a:pt x="1299" y="82"/>
                  </a:lnTo>
                  <a:lnTo>
                    <a:pt x="1301" y="82"/>
                  </a:lnTo>
                  <a:lnTo>
                    <a:pt x="1301" y="80"/>
                  </a:lnTo>
                  <a:lnTo>
                    <a:pt x="1299" y="80"/>
                  </a:lnTo>
                  <a:lnTo>
                    <a:pt x="1299" y="78"/>
                  </a:lnTo>
                  <a:lnTo>
                    <a:pt x="1299" y="76"/>
                  </a:lnTo>
                  <a:lnTo>
                    <a:pt x="1299" y="74"/>
                  </a:lnTo>
                  <a:lnTo>
                    <a:pt x="1301" y="74"/>
                  </a:lnTo>
                  <a:lnTo>
                    <a:pt x="1301" y="72"/>
                  </a:lnTo>
                  <a:lnTo>
                    <a:pt x="1301" y="71"/>
                  </a:lnTo>
                  <a:lnTo>
                    <a:pt x="1299" y="71"/>
                  </a:lnTo>
                  <a:lnTo>
                    <a:pt x="1299" y="69"/>
                  </a:lnTo>
                  <a:lnTo>
                    <a:pt x="1299" y="67"/>
                  </a:lnTo>
                  <a:lnTo>
                    <a:pt x="1301" y="67"/>
                  </a:lnTo>
                  <a:lnTo>
                    <a:pt x="1301" y="65"/>
                  </a:lnTo>
                  <a:lnTo>
                    <a:pt x="1299" y="65"/>
                  </a:lnTo>
                  <a:lnTo>
                    <a:pt x="1297" y="65"/>
                  </a:lnTo>
                  <a:lnTo>
                    <a:pt x="1297" y="63"/>
                  </a:lnTo>
                  <a:lnTo>
                    <a:pt x="1295" y="63"/>
                  </a:lnTo>
                  <a:lnTo>
                    <a:pt x="1295" y="61"/>
                  </a:lnTo>
                  <a:lnTo>
                    <a:pt x="1293" y="61"/>
                  </a:lnTo>
                  <a:lnTo>
                    <a:pt x="1293" y="59"/>
                  </a:lnTo>
                  <a:lnTo>
                    <a:pt x="1293" y="57"/>
                  </a:lnTo>
                  <a:lnTo>
                    <a:pt x="1291" y="57"/>
                  </a:lnTo>
                  <a:lnTo>
                    <a:pt x="1291" y="55"/>
                  </a:lnTo>
                  <a:lnTo>
                    <a:pt x="1289" y="55"/>
                  </a:lnTo>
                  <a:lnTo>
                    <a:pt x="1287" y="53"/>
                  </a:lnTo>
                  <a:lnTo>
                    <a:pt x="1285" y="51"/>
                  </a:lnTo>
                  <a:lnTo>
                    <a:pt x="1285" y="49"/>
                  </a:lnTo>
                  <a:lnTo>
                    <a:pt x="1287" y="47"/>
                  </a:lnTo>
                  <a:lnTo>
                    <a:pt x="1287" y="45"/>
                  </a:lnTo>
                  <a:lnTo>
                    <a:pt x="1289" y="45"/>
                  </a:lnTo>
                  <a:lnTo>
                    <a:pt x="1291" y="45"/>
                  </a:lnTo>
                  <a:lnTo>
                    <a:pt x="1291" y="47"/>
                  </a:lnTo>
                  <a:lnTo>
                    <a:pt x="1293" y="47"/>
                  </a:lnTo>
                  <a:lnTo>
                    <a:pt x="1295" y="47"/>
                  </a:lnTo>
                  <a:lnTo>
                    <a:pt x="1297" y="47"/>
                  </a:lnTo>
                  <a:lnTo>
                    <a:pt x="1299" y="47"/>
                  </a:lnTo>
                  <a:lnTo>
                    <a:pt x="1297" y="47"/>
                  </a:lnTo>
                  <a:lnTo>
                    <a:pt x="1297" y="45"/>
                  </a:lnTo>
                  <a:lnTo>
                    <a:pt x="1297" y="43"/>
                  </a:lnTo>
                  <a:lnTo>
                    <a:pt x="1297" y="41"/>
                  </a:lnTo>
                  <a:lnTo>
                    <a:pt x="1295" y="41"/>
                  </a:lnTo>
                  <a:lnTo>
                    <a:pt x="1295" y="39"/>
                  </a:lnTo>
                  <a:lnTo>
                    <a:pt x="1295" y="37"/>
                  </a:lnTo>
                  <a:lnTo>
                    <a:pt x="1295" y="35"/>
                  </a:lnTo>
                  <a:lnTo>
                    <a:pt x="1295" y="33"/>
                  </a:lnTo>
                  <a:lnTo>
                    <a:pt x="1297" y="33"/>
                  </a:lnTo>
                  <a:lnTo>
                    <a:pt x="1299" y="33"/>
                  </a:lnTo>
                  <a:lnTo>
                    <a:pt x="1299" y="31"/>
                  </a:lnTo>
                  <a:lnTo>
                    <a:pt x="1301" y="31"/>
                  </a:lnTo>
                  <a:lnTo>
                    <a:pt x="1301" y="29"/>
                  </a:lnTo>
                  <a:lnTo>
                    <a:pt x="1303" y="29"/>
                  </a:lnTo>
                  <a:lnTo>
                    <a:pt x="1305" y="27"/>
                  </a:lnTo>
                  <a:lnTo>
                    <a:pt x="1307" y="27"/>
                  </a:lnTo>
                  <a:lnTo>
                    <a:pt x="1307" y="25"/>
                  </a:lnTo>
                  <a:lnTo>
                    <a:pt x="1309" y="25"/>
                  </a:lnTo>
                  <a:lnTo>
                    <a:pt x="1309" y="27"/>
                  </a:lnTo>
                  <a:lnTo>
                    <a:pt x="1311" y="27"/>
                  </a:lnTo>
                  <a:lnTo>
                    <a:pt x="1311" y="29"/>
                  </a:lnTo>
                  <a:lnTo>
                    <a:pt x="1313" y="31"/>
                  </a:lnTo>
                  <a:lnTo>
                    <a:pt x="1313" y="33"/>
                  </a:lnTo>
                  <a:lnTo>
                    <a:pt x="1315" y="33"/>
                  </a:lnTo>
                  <a:lnTo>
                    <a:pt x="1315" y="35"/>
                  </a:lnTo>
                  <a:lnTo>
                    <a:pt x="1315" y="37"/>
                  </a:lnTo>
                  <a:lnTo>
                    <a:pt x="1315" y="39"/>
                  </a:lnTo>
                  <a:lnTo>
                    <a:pt x="1317" y="39"/>
                  </a:lnTo>
                  <a:lnTo>
                    <a:pt x="1317" y="41"/>
                  </a:lnTo>
                  <a:lnTo>
                    <a:pt x="1319" y="41"/>
                  </a:lnTo>
                  <a:lnTo>
                    <a:pt x="1321" y="43"/>
                  </a:lnTo>
                  <a:lnTo>
                    <a:pt x="1321" y="45"/>
                  </a:lnTo>
                  <a:lnTo>
                    <a:pt x="1323" y="45"/>
                  </a:lnTo>
                  <a:lnTo>
                    <a:pt x="1323" y="47"/>
                  </a:lnTo>
                  <a:lnTo>
                    <a:pt x="1325" y="47"/>
                  </a:lnTo>
                  <a:lnTo>
                    <a:pt x="1325" y="49"/>
                  </a:lnTo>
                  <a:lnTo>
                    <a:pt x="1325" y="51"/>
                  </a:lnTo>
                  <a:lnTo>
                    <a:pt x="1327" y="51"/>
                  </a:lnTo>
                  <a:lnTo>
                    <a:pt x="1327" y="53"/>
                  </a:lnTo>
                  <a:lnTo>
                    <a:pt x="1329" y="53"/>
                  </a:lnTo>
                  <a:lnTo>
                    <a:pt x="1329" y="55"/>
                  </a:lnTo>
                  <a:lnTo>
                    <a:pt x="1329" y="53"/>
                  </a:lnTo>
                  <a:lnTo>
                    <a:pt x="1331" y="53"/>
                  </a:lnTo>
                  <a:lnTo>
                    <a:pt x="1331" y="55"/>
                  </a:lnTo>
                  <a:lnTo>
                    <a:pt x="1331" y="57"/>
                  </a:lnTo>
                  <a:lnTo>
                    <a:pt x="1333" y="57"/>
                  </a:lnTo>
                  <a:lnTo>
                    <a:pt x="1333" y="59"/>
                  </a:lnTo>
                  <a:lnTo>
                    <a:pt x="1335" y="59"/>
                  </a:lnTo>
                  <a:lnTo>
                    <a:pt x="1335" y="57"/>
                  </a:lnTo>
                  <a:lnTo>
                    <a:pt x="1337" y="57"/>
                  </a:lnTo>
                  <a:lnTo>
                    <a:pt x="1337" y="55"/>
                  </a:lnTo>
                  <a:lnTo>
                    <a:pt x="1339" y="55"/>
                  </a:lnTo>
                  <a:lnTo>
                    <a:pt x="1339" y="53"/>
                  </a:lnTo>
                  <a:lnTo>
                    <a:pt x="1341" y="53"/>
                  </a:lnTo>
                  <a:lnTo>
                    <a:pt x="1341" y="55"/>
                  </a:lnTo>
                  <a:lnTo>
                    <a:pt x="1341" y="57"/>
                  </a:lnTo>
                  <a:lnTo>
                    <a:pt x="1343" y="57"/>
                  </a:lnTo>
                  <a:lnTo>
                    <a:pt x="1343" y="59"/>
                  </a:lnTo>
                  <a:lnTo>
                    <a:pt x="1345" y="59"/>
                  </a:lnTo>
                  <a:lnTo>
                    <a:pt x="1345" y="61"/>
                  </a:lnTo>
                  <a:lnTo>
                    <a:pt x="1347" y="61"/>
                  </a:lnTo>
                  <a:lnTo>
                    <a:pt x="1347" y="59"/>
                  </a:lnTo>
                  <a:lnTo>
                    <a:pt x="1349" y="59"/>
                  </a:lnTo>
                  <a:lnTo>
                    <a:pt x="1350" y="59"/>
                  </a:lnTo>
                  <a:lnTo>
                    <a:pt x="1352" y="57"/>
                  </a:lnTo>
                  <a:lnTo>
                    <a:pt x="1354" y="57"/>
                  </a:lnTo>
                  <a:lnTo>
                    <a:pt x="1354" y="55"/>
                  </a:lnTo>
                  <a:lnTo>
                    <a:pt x="1356" y="55"/>
                  </a:lnTo>
                  <a:lnTo>
                    <a:pt x="1358" y="55"/>
                  </a:lnTo>
                  <a:lnTo>
                    <a:pt x="1360" y="55"/>
                  </a:lnTo>
                  <a:lnTo>
                    <a:pt x="1362" y="55"/>
                  </a:lnTo>
                  <a:lnTo>
                    <a:pt x="1362" y="57"/>
                  </a:lnTo>
                  <a:lnTo>
                    <a:pt x="1364" y="57"/>
                  </a:lnTo>
                  <a:lnTo>
                    <a:pt x="1366" y="57"/>
                  </a:lnTo>
                  <a:lnTo>
                    <a:pt x="1366" y="59"/>
                  </a:lnTo>
                  <a:lnTo>
                    <a:pt x="1366" y="61"/>
                  </a:lnTo>
                  <a:lnTo>
                    <a:pt x="1364" y="61"/>
                  </a:lnTo>
                  <a:lnTo>
                    <a:pt x="1364" y="63"/>
                  </a:lnTo>
                  <a:lnTo>
                    <a:pt x="1364" y="65"/>
                  </a:lnTo>
                  <a:lnTo>
                    <a:pt x="1364" y="67"/>
                  </a:lnTo>
                  <a:lnTo>
                    <a:pt x="1364" y="69"/>
                  </a:lnTo>
                  <a:lnTo>
                    <a:pt x="1364" y="71"/>
                  </a:lnTo>
                  <a:lnTo>
                    <a:pt x="1362" y="71"/>
                  </a:lnTo>
                  <a:lnTo>
                    <a:pt x="1362" y="72"/>
                  </a:lnTo>
                  <a:lnTo>
                    <a:pt x="1360" y="74"/>
                  </a:lnTo>
                  <a:lnTo>
                    <a:pt x="1362" y="74"/>
                  </a:lnTo>
                  <a:lnTo>
                    <a:pt x="1364" y="76"/>
                  </a:lnTo>
                  <a:lnTo>
                    <a:pt x="1366" y="76"/>
                  </a:lnTo>
                  <a:lnTo>
                    <a:pt x="1366" y="74"/>
                  </a:lnTo>
                  <a:lnTo>
                    <a:pt x="1366" y="72"/>
                  </a:lnTo>
                  <a:lnTo>
                    <a:pt x="1368" y="72"/>
                  </a:lnTo>
                  <a:lnTo>
                    <a:pt x="1370" y="72"/>
                  </a:lnTo>
                  <a:lnTo>
                    <a:pt x="1372" y="72"/>
                  </a:lnTo>
                  <a:lnTo>
                    <a:pt x="1372" y="74"/>
                  </a:lnTo>
                  <a:lnTo>
                    <a:pt x="1374" y="74"/>
                  </a:lnTo>
                  <a:lnTo>
                    <a:pt x="1374" y="72"/>
                  </a:lnTo>
                  <a:lnTo>
                    <a:pt x="1376" y="72"/>
                  </a:lnTo>
                  <a:lnTo>
                    <a:pt x="1378" y="72"/>
                  </a:lnTo>
                  <a:lnTo>
                    <a:pt x="1380" y="72"/>
                  </a:lnTo>
                  <a:lnTo>
                    <a:pt x="1380" y="74"/>
                  </a:lnTo>
                  <a:lnTo>
                    <a:pt x="1382" y="74"/>
                  </a:lnTo>
                  <a:lnTo>
                    <a:pt x="1382" y="76"/>
                  </a:lnTo>
                  <a:lnTo>
                    <a:pt x="1384" y="76"/>
                  </a:lnTo>
                  <a:lnTo>
                    <a:pt x="1386" y="78"/>
                  </a:lnTo>
                  <a:lnTo>
                    <a:pt x="1386" y="80"/>
                  </a:lnTo>
                  <a:lnTo>
                    <a:pt x="1388" y="80"/>
                  </a:lnTo>
                  <a:lnTo>
                    <a:pt x="1388" y="82"/>
                  </a:lnTo>
                  <a:lnTo>
                    <a:pt x="1390" y="82"/>
                  </a:lnTo>
                  <a:lnTo>
                    <a:pt x="1388" y="82"/>
                  </a:lnTo>
                  <a:lnTo>
                    <a:pt x="1388" y="84"/>
                  </a:lnTo>
                  <a:lnTo>
                    <a:pt x="1390" y="84"/>
                  </a:lnTo>
                  <a:lnTo>
                    <a:pt x="1392" y="84"/>
                  </a:lnTo>
                  <a:lnTo>
                    <a:pt x="1392" y="86"/>
                  </a:lnTo>
                  <a:lnTo>
                    <a:pt x="1394" y="86"/>
                  </a:lnTo>
                  <a:lnTo>
                    <a:pt x="1396" y="86"/>
                  </a:lnTo>
                  <a:lnTo>
                    <a:pt x="1396" y="88"/>
                  </a:lnTo>
                  <a:lnTo>
                    <a:pt x="1398" y="88"/>
                  </a:lnTo>
                  <a:lnTo>
                    <a:pt x="1400" y="88"/>
                  </a:lnTo>
                  <a:lnTo>
                    <a:pt x="1400" y="90"/>
                  </a:lnTo>
                  <a:lnTo>
                    <a:pt x="1402" y="90"/>
                  </a:lnTo>
                  <a:lnTo>
                    <a:pt x="1402" y="92"/>
                  </a:lnTo>
                  <a:lnTo>
                    <a:pt x="1402" y="94"/>
                  </a:lnTo>
                  <a:lnTo>
                    <a:pt x="1400" y="94"/>
                  </a:lnTo>
                  <a:lnTo>
                    <a:pt x="1400" y="96"/>
                  </a:lnTo>
                  <a:lnTo>
                    <a:pt x="1398" y="96"/>
                  </a:lnTo>
                  <a:lnTo>
                    <a:pt x="1398" y="98"/>
                  </a:lnTo>
                  <a:lnTo>
                    <a:pt x="1396" y="98"/>
                  </a:lnTo>
                  <a:lnTo>
                    <a:pt x="1394" y="98"/>
                  </a:lnTo>
                  <a:lnTo>
                    <a:pt x="1396" y="100"/>
                  </a:lnTo>
                  <a:lnTo>
                    <a:pt x="1396" y="102"/>
                  </a:lnTo>
                  <a:lnTo>
                    <a:pt x="1394" y="104"/>
                  </a:lnTo>
                  <a:lnTo>
                    <a:pt x="1394" y="102"/>
                  </a:lnTo>
                  <a:lnTo>
                    <a:pt x="1392" y="102"/>
                  </a:lnTo>
                  <a:lnTo>
                    <a:pt x="1392" y="100"/>
                  </a:lnTo>
                  <a:lnTo>
                    <a:pt x="1392" y="102"/>
                  </a:lnTo>
                  <a:lnTo>
                    <a:pt x="1390" y="104"/>
                  </a:lnTo>
                  <a:lnTo>
                    <a:pt x="1390" y="106"/>
                  </a:lnTo>
                  <a:lnTo>
                    <a:pt x="1390" y="108"/>
                  </a:lnTo>
                  <a:lnTo>
                    <a:pt x="1392" y="108"/>
                  </a:lnTo>
                  <a:lnTo>
                    <a:pt x="1392" y="106"/>
                  </a:lnTo>
                  <a:lnTo>
                    <a:pt x="1392" y="108"/>
                  </a:lnTo>
                  <a:lnTo>
                    <a:pt x="1390" y="108"/>
                  </a:lnTo>
                  <a:lnTo>
                    <a:pt x="1390" y="110"/>
                  </a:lnTo>
                  <a:lnTo>
                    <a:pt x="1390" y="112"/>
                  </a:lnTo>
                  <a:lnTo>
                    <a:pt x="1390" y="114"/>
                  </a:lnTo>
                  <a:lnTo>
                    <a:pt x="1392" y="114"/>
                  </a:lnTo>
                  <a:lnTo>
                    <a:pt x="1392" y="116"/>
                  </a:lnTo>
                  <a:lnTo>
                    <a:pt x="1392" y="118"/>
                  </a:lnTo>
                  <a:lnTo>
                    <a:pt x="1390" y="118"/>
                  </a:lnTo>
                  <a:lnTo>
                    <a:pt x="1390" y="120"/>
                  </a:lnTo>
                  <a:lnTo>
                    <a:pt x="1388" y="120"/>
                  </a:lnTo>
                  <a:lnTo>
                    <a:pt x="1388" y="122"/>
                  </a:lnTo>
                  <a:lnTo>
                    <a:pt x="1388" y="124"/>
                  </a:lnTo>
                  <a:lnTo>
                    <a:pt x="1388" y="126"/>
                  </a:lnTo>
                  <a:lnTo>
                    <a:pt x="1390" y="126"/>
                  </a:lnTo>
                  <a:lnTo>
                    <a:pt x="1390" y="128"/>
                  </a:lnTo>
                  <a:lnTo>
                    <a:pt x="1392" y="128"/>
                  </a:lnTo>
                  <a:lnTo>
                    <a:pt x="1394" y="128"/>
                  </a:lnTo>
                  <a:lnTo>
                    <a:pt x="1394" y="130"/>
                  </a:lnTo>
                  <a:lnTo>
                    <a:pt x="1396" y="130"/>
                  </a:lnTo>
                  <a:lnTo>
                    <a:pt x="1398" y="130"/>
                  </a:lnTo>
                  <a:lnTo>
                    <a:pt x="1398" y="132"/>
                  </a:lnTo>
                  <a:lnTo>
                    <a:pt x="1400" y="132"/>
                  </a:lnTo>
                  <a:lnTo>
                    <a:pt x="1400" y="134"/>
                  </a:lnTo>
                  <a:lnTo>
                    <a:pt x="1400" y="136"/>
                  </a:lnTo>
                  <a:lnTo>
                    <a:pt x="1400" y="138"/>
                  </a:lnTo>
                  <a:lnTo>
                    <a:pt x="1398" y="138"/>
                  </a:lnTo>
                  <a:lnTo>
                    <a:pt x="1398" y="139"/>
                  </a:lnTo>
                  <a:lnTo>
                    <a:pt x="1396" y="139"/>
                  </a:lnTo>
                  <a:lnTo>
                    <a:pt x="1394" y="141"/>
                  </a:lnTo>
                  <a:lnTo>
                    <a:pt x="1392" y="143"/>
                  </a:lnTo>
                  <a:lnTo>
                    <a:pt x="1390" y="143"/>
                  </a:lnTo>
                  <a:lnTo>
                    <a:pt x="1390" y="145"/>
                  </a:lnTo>
                  <a:lnTo>
                    <a:pt x="1388" y="145"/>
                  </a:lnTo>
                  <a:lnTo>
                    <a:pt x="1388" y="147"/>
                  </a:lnTo>
                  <a:lnTo>
                    <a:pt x="1388" y="149"/>
                  </a:lnTo>
                  <a:lnTo>
                    <a:pt x="1390" y="149"/>
                  </a:lnTo>
                  <a:lnTo>
                    <a:pt x="1390" y="151"/>
                  </a:lnTo>
                  <a:lnTo>
                    <a:pt x="1392" y="151"/>
                  </a:lnTo>
                  <a:lnTo>
                    <a:pt x="1392" y="153"/>
                  </a:lnTo>
                  <a:lnTo>
                    <a:pt x="1394" y="153"/>
                  </a:lnTo>
                  <a:lnTo>
                    <a:pt x="1396" y="153"/>
                  </a:lnTo>
                  <a:lnTo>
                    <a:pt x="1396" y="155"/>
                  </a:lnTo>
                  <a:lnTo>
                    <a:pt x="1398" y="155"/>
                  </a:lnTo>
                  <a:lnTo>
                    <a:pt x="1400" y="155"/>
                  </a:lnTo>
                  <a:lnTo>
                    <a:pt x="1402" y="155"/>
                  </a:lnTo>
                  <a:lnTo>
                    <a:pt x="1404" y="155"/>
                  </a:lnTo>
                  <a:lnTo>
                    <a:pt x="1404" y="157"/>
                  </a:lnTo>
                  <a:lnTo>
                    <a:pt x="1406" y="157"/>
                  </a:lnTo>
                  <a:lnTo>
                    <a:pt x="1408" y="157"/>
                  </a:lnTo>
                  <a:lnTo>
                    <a:pt x="1408" y="159"/>
                  </a:lnTo>
                  <a:lnTo>
                    <a:pt x="1410" y="159"/>
                  </a:lnTo>
                  <a:lnTo>
                    <a:pt x="1412" y="159"/>
                  </a:lnTo>
                  <a:lnTo>
                    <a:pt x="1412" y="161"/>
                  </a:lnTo>
                  <a:lnTo>
                    <a:pt x="1414" y="161"/>
                  </a:lnTo>
                  <a:lnTo>
                    <a:pt x="1414" y="163"/>
                  </a:lnTo>
                  <a:lnTo>
                    <a:pt x="1416" y="163"/>
                  </a:lnTo>
                  <a:lnTo>
                    <a:pt x="1416" y="165"/>
                  </a:lnTo>
                  <a:lnTo>
                    <a:pt x="1418" y="165"/>
                  </a:lnTo>
                  <a:lnTo>
                    <a:pt x="1418" y="167"/>
                  </a:lnTo>
                  <a:lnTo>
                    <a:pt x="1419" y="167"/>
                  </a:lnTo>
                  <a:lnTo>
                    <a:pt x="1419" y="169"/>
                  </a:lnTo>
                  <a:lnTo>
                    <a:pt x="1421" y="169"/>
                  </a:lnTo>
                  <a:lnTo>
                    <a:pt x="1423" y="169"/>
                  </a:lnTo>
                  <a:lnTo>
                    <a:pt x="1423" y="171"/>
                  </a:lnTo>
                  <a:lnTo>
                    <a:pt x="1425" y="171"/>
                  </a:lnTo>
                  <a:lnTo>
                    <a:pt x="1425" y="173"/>
                  </a:lnTo>
                  <a:lnTo>
                    <a:pt x="1427" y="173"/>
                  </a:lnTo>
                  <a:lnTo>
                    <a:pt x="1429" y="173"/>
                  </a:lnTo>
                  <a:lnTo>
                    <a:pt x="1429" y="175"/>
                  </a:lnTo>
                  <a:lnTo>
                    <a:pt x="1431" y="175"/>
                  </a:lnTo>
                  <a:lnTo>
                    <a:pt x="1431" y="177"/>
                  </a:lnTo>
                  <a:lnTo>
                    <a:pt x="1433" y="177"/>
                  </a:lnTo>
                  <a:lnTo>
                    <a:pt x="1435" y="179"/>
                  </a:lnTo>
                  <a:lnTo>
                    <a:pt x="1437" y="179"/>
                  </a:lnTo>
                  <a:lnTo>
                    <a:pt x="1437" y="181"/>
                  </a:lnTo>
                  <a:lnTo>
                    <a:pt x="1437" y="183"/>
                  </a:lnTo>
                  <a:lnTo>
                    <a:pt x="1437" y="185"/>
                  </a:lnTo>
                  <a:lnTo>
                    <a:pt x="1439" y="185"/>
                  </a:lnTo>
                  <a:lnTo>
                    <a:pt x="1439" y="187"/>
                  </a:lnTo>
                  <a:lnTo>
                    <a:pt x="1437" y="189"/>
                  </a:lnTo>
                  <a:lnTo>
                    <a:pt x="1437" y="191"/>
                  </a:lnTo>
                  <a:lnTo>
                    <a:pt x="1435" y="191"/>
                  </a:lnTo>
                  <a:lnTo>
                    <a:pt x="1435" y="193"/>
                  </a:lnTo>
                  <a:lnTo>
                    <a:pt x="1435" y="195"/>
                  </a:lnTo>
                  <a:lnTo>
                    <a:pt x="1435" y="197"/>
                  </a:lnTo>
                  <a:lnTo>
                    <a:pt x="1433" y="197"/>
                  </a:lnTo>
                  <a:lnTo>
                    <a:pt x="1433" y="199"/>
                  </a:lnTo>
                  <a:lnTo>
                    <a:pt x="1433" y="201"/>
                  </a:lnTo>
                  <a:lnTo>
                    <a:pt x="1433" y="203"/>
                  </a:lnTo>
                  <a:lnTo>
                    <a:pt x="1431" y="203"/>
                  </a:lnTo>
                  <a:lnTo>
                    <a:pt x="1431" y="205"/>
                  </a:lnTo>
                  <a:lnTo>
                    <a:pt x="1433" y="205"/>
                  </a:lnTo>
                  <a:lnTo>
                    <a:pt x="1433" y="207"/>
                  </a:lnTo>
                  <a:lnTo>
                    <a:pt x="1433" y="208"/>
                  </a:lnTo>
                  <a:lnTo>
                    <a:pt x="1433" y="210"/>
                  </a:lnTo>
                  <a:lnTo>
                    <a:pt x="1435" y="210"/>
                  </a:lnTo>
                  <a:lnTo>
                    <a:pt x="1435" y="212"/>
                  </a:lnTo>
                  <a:lnTo>
                    <a:pt x="1435" y="214"/>
                  </a:lnTo>
                  <a:lnTo>
                    <a:pt x="1437" y="214"/>
                  </a:lnTo>
                  <a:lnTo>
                    <a:pt x="1437" y="216"/>
                  </a:lnTo>
                  <a:lnTo>
                    <a:pt x="1435" y="216"/>
                  </a:lnTo>
                  <a:lnTo>
                    <a:pt x="1435" y="218"/>
                  </a:lnTo>
                  <a:lnTo>
                    <a:pt x="1435" y="220"/>
                  </a:lnTo>
                  <a:lnTo>
                    <a:pt x="1433" y="220"/>
                  </a:lnTo>
                  <a:lnTo>
                    <a:pt x="1431" y="220"/>
                  </a:lnTo>
                  <a:lnTo>
                    <a:pt x="1433" y="220"/>
                  </a:lnTo>
                  <a:lnTo>
                    <a:pt x="1433" y="222"/>
                  </a:lnTo>
                  <a:lnTo>
                    <a:pt x="1435" y="222"/>
                  </a:lnTo>
                  <a:lnTo>
                    <a:pt x="1435" y="224"/>
                  </a:lnTo>
                  <a:lnTo>
                    <a:pt x="1435" y="226"/>
                  </a:lnTo>
                  <a:lnTo>
                    <a:pt x="1437" y="226"/>
                  </a:lnTo>
                  <a:lnTo>
                    <a:pt x="1437" y="228"/>
                  </a:lnTo>
                  <a:lnTo>
                    <a:pt x="1437" y="230"/>
                  </a:lnTo>
                  <a:lnTo>
                    <a:pt x="1437" y="232"/>
                  </a:lnTo>
                  <a:lnTo>
                    <a:pt x="1437" y="234"/>
                  </a:lnTo>
                  <a:lnTo>
                    <a:pt x="1439" y="234"/>
                  </a:lnTo>
                  <a:lnTo>
                    <a:pt x="1439" y="236"/>
                  </a:lnTo>
                  <a:lnTo>
                    <a:pt x="1439" y="238"/>
                  </a:lnTo>
                  <a:lnTo>
                    <a:pt x="1439" y="236"/>
                  </a:lnTo>
                  <a:lnTo>
                    <a:pt x="1441" y="236"/>
                  </a:lnTo>
                  <a:lnTo>
                    <a:pt x="1441" y="234"/>
                  </a:lnTo>
                  <a:lnTo>
                    <a:pt x="1443" y="234"/>
                  </a:lnTo>
                  <a:lnTo>
                    <a:pt x="1443" y="232"/>
                  </a:lnTo>
                  <a:lnTo>
                    <a:pt x="1443" y="234"/>
                  </a:lnTo>
                  <a:lnTo>
                    <a:pt x="1445" y="234"/>
                  </a:lnTo>
                  <a:lnTo>
                    <a:pt x="1445" y="236"/>
                  </a:lnTo>
                  <a:lnTo>
                    <a:pt x="1445" y="238"/>
                  </a:lnTo>
                  <a:lnTo>
                    <a:pt x="1447" y="238"/>
                  </a:lnTo>
                  <a:lnTo>
                    <a:pt x="1447" y="240"/>
                  </a:lnTo>
                  <a:lnTo>
                    <a:pt x="1449" y="240"/>
                  </a:lnTo>
                  <a:lnTo>
                    <a:pt x="1451" y="240"/>
                  </a:lnTo>
                  <a:lnTo>
                    <a:pt x="1451" y="242"/>
                  </a:lnTo>
                  <a:lnTo>
                    <a:pt x="1453" y="242"/>
                  </a:lnTo>
                  <a:lnTo>
                    <a:pt x="1455" y="242"/>
                  </a:lnTo>
                  <a:lnTo>
                    <a:pt x="1455" y="244"/>
                  </a:lnTo>
                  <a:lnTo>
                    <a:pt x="1457" y="244"/>
                  </a:lnTo>
                  <a:lnTo>
                    <a:pt x="1455" y="246"/>
                  </a:lnTo>
                  <a:lnTo>
                    <a:pt x="1455" y="248"/>
                  </a:lnTo>
                  <a:lnTo>
                    <a:pt x="1453" y="248"/>
                  </a:lnTo>
                  <a:lnTo>
                    <a:pt x="1455" y="248"/>
                  </a:lnTo>
                  <a:lnTo>
                    <a:pt x="1455" y="250"/>
                  </a:lnTo>
                  <a:lnTo>
                    <a:pt x="1455" y="252"/>
                  </a:lnTo>
                  <a:lnTo>
                    <a:pt x="1457" y="254"/>
                  </a:lnTo>
                  <a:lnTo>
                    <a:pt x="1457" y="256"/>
                  </a:lnTo>
                  <a:lnTo>
                    <a:pt x="1459" y="256"/>
                  </a:lnTo>
                  <a:lnTo>
                    <a:pt x="1459" y="258"/>
                  </a:lnTo>
                  <a:lnTo>
                    <a:pt x="1459" y="260"/>
                  </a:lnTo>
                  <a:lnTo>
                    <a:pt x="1459" y="262"/>
                  </a:lnTo>
                  <a:lnTo>
                    <a:pt x="1457" y="262"/>
                  </a:lnTo>
                  <a:lnTo>
                    <a:pt x="1455" y="262"/>
                  </a:lnTo>
                  <a:lnTo>
                    <a:pt x="1455" y="260"/>
                  </a:lnTo>
                  <a:lnTo>
                    <a:pt x="1453" y="260"/>
                  </a:lnTo>
                  <a:lnTo>
                    <a:pt x="1451" y="260"/>
                  </a:lnTo>
                  <a:lnTo>
                    <a:pt x="1451" y="258"/>
                  </a:lnTo>
                  <a:lnTo>
                    <a:pt x="1451" y="256"/>
                  </a:lnTo>
                  <a:lnTo>
                    <a:pt x="1451" y="258"/>
                  </a:lnTo>
                  <a:lnTo>
                    <a:pt x="1449" y="258"/>
                  </a:lnTo>
                  <a:lnTo>
                    <a:pt x="1449" y="260"/>
                  </a:lnTo>
                  <a:lnTo>
                    <a:pt x="1447" y="260"/>
                  </a:lnTo>
                  <a:lnTo>
                    <a:pt x="1445" y="260"/>
                  </a:lnTo>
                  <a:lnTo>
                    <a:pt x="1445" y="262"/>
                  </a:lnTo>
                  <a:lnTo>
                    <a:pt x="1443" y="262"/>
                  </a:lnTo>
                  <a:lnTo>
                    <a:pt x="1441" y="262"/>
                  </a:lnTo>
                  <a:lnTo>
                    <a:pt x="1439" y="262"/>
                  </a:lnTo>
                  <a:lnTo>
                    <a:pt x="1437" y="262"/>
                  </a:lnTo>
                  <a:lnTo>
                    <a:pt x="1437" y="264"/>
                  </a:lnTo>
                  <a:lnTo>
                    <a:pt x="1439" y="264"/>
                  </a:lnTo>
                  <a:lnTo>
                    <a:pt x="1439" y="266"/>
                  </a:lnTo>
                  <a:lnTo>
                    <a:pt x="1441" y="266"/>
                  </a:lnTo>
                  <a:lnTo>
                    <a:pt x="1443" y="266"/>
                  </a:lnTo>
                  <a:lnTo>
                    <a:pt x="1443" y="268"/>
                  </a:lnTo>
                  <a:lnTo>
                    <a:pt x="1445" y="268"/>
                  </a:lnTo>
                  <a:lnTo>
                    <a:pt x="1447" y="268"/>
                  </a:lnTo>
                  <a:lnTo>
                    <a:pt x="1449" y="268"/>
                  </a:lnTo>
                  <a:lnTo>
                    <a:pt x="1449" y="270"/>
                  </a:lnTo>
                  <a:lnTo>
                    <a:pt x="1451" y="270"/>
                  </a:lnTo>
                  <a:lnTo>
                    <a:pt x="1451" y="272"/>
                  </a:lnTo>
                  <a:lnTo>
                    <a:pt x="1453" y="272"/>
                  </a:lnTo>
                  <a:lnTo>
                    <a:pt x="1453" y="274"/>
                  </a:lnTo>
                  <a:lnTo>
                    <a:pt x="1455" y="274"/>
                  </a:lnTo>
                  <a:lnTo>
                    <a:pt x="1455" y="275"/>
                  </a:lnTo>
                  <a:lnTo>
                    <a:pt x="1457" y="275"/>
                  </a:lnTo>
                  <a:lnTo>
                    <a:pt x="1457" y="277"/>
                  </a:lnTo>
                  <a:lnTo>
                    <a:pt x="1459" y="277"/>
                  </a:lnTo>
                  <a:lnTo>
                    <a:pt x="1459" y="279"/>
                  </a:lnTo>
                  <a:lnTo>
                    <a:pt x="1459" y="281"/>
                  </a:lnTo>
                  <a:lnTo>
                    <a:pt x="1461" y="281"/>
                  </a:lnTo>
                  <a:lnTo>
                    <a:pt x="1461" y="283"/>
                  </a:lnTo>
                  <a:lnTo>
                    <a:pt x="1459" y="283"/>
                  </a:lnTo>
                  <a:lnTo>
                    <a:pt x="1459" y="285"/>
                  </a:lnTo>
                  <a:lnTo>
                    <a:pt x="1461" y="285"/>
                  </a:lnTo>
                  <a:lnTo>
                    <a:pt x="1459" y="285"/>
                  </a:lnTo>
                  <a:lnTo>
                    <a:pt x="1459" y="287"/>
                  </a:lnTo>
                  <a:lnTo>
                    <a:pt x="1461" y="287"/>
                  </a:lnTo>
                  <a:lnTo>
                    <a:pt x="1461" y="289"/>
                  </a:lnTo>
                  <a:lnTo>
                    <a:pt x="1463" y="289"/>
                  </a:lnTo>
                  <a:lnTo>
                    <a:pt x="1463" y="291"/>
                  </a:lnTo>
                  <a:lnTo>
                    <a:pt x="1463" y="293"/>
                  </a:lnTo>
                  <a:lnTo>
                    <a:pt x="1463" y="295"/>
                  </a:lnTo>
                  <a:lnTo>
                    <a:pt x="1463" y="297"/>
                  </a:lnTo>
                  <a:lnTo>
                    <a:pt x="1465" y="297"/>
                  </a:lnTo>
                  <a:lnTo>
                    <a:pt x="1467" y="297"/>
                  </a:lnTo>
                  <a:lnTo>
                    <a:pt x="1469" y="297"/>
                  </a:lnTo>
                  <a:lnTo>
                    <a:pt x="1469" y="299"/>
                  </a:lnTo>
                  <a:lnTo>
                    <a:pt x="1469" y="301"/>
                  </a:lnTo>
                  <a:lnTo>
                    <a:pt x="1469" y="303"/>
                  </a:lnTo>
                  <a:lnTo>
                    <a:pt x="1469" y="305"/>
                  </a:lnTo>
                  <a:lnTo>
                    <a:pt x="1471" y="305"/>
                  </a:lnTo>
                  <a:lnTo>
                    <a:pt x="1469" y="305"/>
                  </a:lnTo>
                  <a:lnTo>
                    <a:pt x="1471" y="305"/>
                  </a:lnTo>
                  <a:lnTo>
                    <a:pt x="1469" y="305"/>
                  </a:lnTo>
                  <a:lnTo>
                    <a:pt x="1471" y="307"/>
                  </a:lnTo>
                  <a:lnTo>
                    <a:pt x="1471" y="309"/>
                  </a:lnTo>
                  <a:lnTo>
                    <a:pt x="1471" y="311"/>
                  </a:lnTo>
                  <a:lnTo>
                    <a:pt x="1471" y="313"/>
                  </a:lnTo>
                  <a:lnTo>
                    <a:pt x="1471" y="315"/>
                  </a:lnTo>
                  <a:lnTo>
                    <a:pt x="1471" y="317"/>
                  </a:lnTo>
                  <a:lnTo>
                    <a:pt x="1471" y="319"/>
                  </a:lnTo>
                  <a:lnTo>
                    <a:pt x="1473" y="319"/>
                  </a:lnTo>
                  <a:lnTo>
                    <a:pt x="1473" y="321"/>
                  </a:lnTo>
                  <a:lnTo>
                    <a:pt x="1473" y="323"/>
                  </a:lnTo>
                  <a:lnTo>
                    <a:pt x="1473" y="325"/>
                  </a:lnTo>
                  <a:lnTo>
                    <a:pt x="1473" y="327"/>
                  </a:lnTo>
                  <a:lnTo>
                    <a:pt x="1475" y="327"/>
                  </a:lnTo>
                  <a:lnTo>
                    <a:pt x="1475" y="329"/>
                  </a:lnTo>
                  <a:lnTo>
                    <a:pt x="1475" y="331"/>
                  </a:lnTo>
                  <a:lnTo>
                    <a:pt x="1475" y="333"/>
                  </a:lnTo>
                  <a:lnTo>
                    <a:pt x="1475" y="331"/>
                  </a:lnTo>
                  <a:lnTo>
                    <a:pt x="1477" y="331"/>
                  </a:lnTo>
                  <a:lnTo>
                    <a:pt x="1479" y="331"/>
                  </a:lnTo>
                  <a:lnTo>
                    <a:pt x="1481" y="329"/>
                  </a:lnTo>
                  <a:lnTo>
                    <a:pt x="1483" y="327"/>
                  </a:lnTo>
                  <a:lnTo>
                    <a:pt x="1485" y="325"/>
                  </a:lnTo>
                  <a:lnTo>
                    <a:pt x="1487" y="325"/>
                  </a:lnTo>
                  <a:lnTo>
                    <a:pt x="1487" y="323"/>
                  </a:lnTo>
                  <a:lnTo>
                    <a:pt x="1488" y="323"/>
                  </a:lnTo>
                  <a:lnTo>
                    <a:pt x="1490" y="321"/>
                  </a:lnTo>
                  <a:lnTo>
                    <a:pt x="1494" y="321"/>
                  </a:lnTo>
                  <a:lnTo>
                    <a:pt x="1494" y="319"/>
                  </a:lnTo>
                  <a:lnTo>
                    <a:pt x="1496" y="319"/>
                  </a:lnTo>
                  <a:lnTo>
                    <a:pt x="1498" y="319"/>
                  </a:lnTo>
                  <a:lnTo>
                    <a:pt x="1500" y="319"/>
                  </a:lnTo>
                  <a:lnTo>
                    <a:pt x="1500" y="317"/>
                  </a:lnTo>
                  <a:lnTo>
                    <a:pt x="1502" y="317"/>
                  </a:lnTo>
                  <a:lnTo>
                    <a:pt x="1504" y="317"/>
                  </a:lnTo>
                  <a:lnTo>
                    <a:pt x="1502" y="317"/>
                  </a:lnTo>
                  <a:lnTo>
                    <a:pt x="1502" y="319"/>
                  </a:lnTo>
                  <a:lnTo>
                    <a:pt x="1500" y="319"/>
                  </a:lnTo>
                  <a:lnTo>
                    <a:pt x="1500" y="321"/>
                  </a:lnTo>
                  <a:lnTo>
                    <a:pt x="1498" y="321"/>
                  </a:lnTo>
                  <a:lnTo>
                    <a:pt x="1498" y="323"/>
                  </a:lnTo>
                  <a:lnTo>
                    <a:pt x="1498" y="325"/>
                  </a:lnTo>
                  <a:lnTo>
                    <a:pt x="1496" y="325"/>
                  </a:lnTo>
                  <a:lnTo>
                    <a:pt x="1496" y="327"/>
                  </a:lnTo>
                  <a:lnTo>
                    <a:pt x="1498" y="327"/>
                  </a:lnTo>
                  <a:lnTo>
                    <a:pt x="1498" y="329"/>
                  </a:lnTo>
                  <a:lnTo>
                    <a:pt x="1500" y="329"/>
                  </a:lnTo>
                  <a:lnTo>
                    <a:pt x="1500" y="331"/>
                  </a:lnTo>
                  <a:lnTo>
                    <a:pt x="1500" y="333"/>
                  </a:lnTo>
                  <a:lnTo>
                    <a:pt x="1502" y="333"/>
                  </a:lnTo>
                  <a:lnTo>
                    <a:pt x="1504" y="333"/>
                  </a:lnTo>
                  <a:lnTo>
                    <a:pt x="1506" y="331"/>
                  </a:lnTo>
                  <a:lnTo>
                    <a:pt x="1508" y="331"/>
                  </a:lnTo>
                  <a:lnTo>
                    <a:pt x="1508" y="329"/>
                  </a:lnTo>
                  <a:lnTo>
                    <a:pt x="1510" y="329"/>
                  </a:lnTo>
                  <a:lnTo>
                    <a:pt x="1512" y="329"/>
                  </a:lnTo>
                  <a:lnTo>
                    <a:pt x="1512" y="327"/>
                  </a:lnTo>
                  <a:lnTo>
                    <a:pt x="1514" y="327"/>
                  </a:lnTo>
                  <a:lnTo>
                    <a:pt x="1516" y="327"/>
                  </a:lnTo>
                  <a:lnTo>
                    <a:pt x="1518" y="327"/>
                  </a:lnTo>
                  <a:lnTo>
                    <a:pt x="1518" y="325"/>
                  </a:lnTo>
                  <a:lnTo>
                    <a:pt x="1520" y="325"/>
                  </a:lnTo>
                  <a:lnTo>
                    <a:pt x="1520" y="327"/>
                  </a:lnTo>
                  <a:lnTo>
                    <a:pt x="1520" y="329"/>
                  </a:lnTo>
                  <a:lnTo>
                    <a:pt x="1520" y="331"/>
                  </a:lnTo>
                  <a:lnTo>
                    <a:pt x="1520" y="333"/>
                  </a:lnTo>
                  <a:lnTo>
                    <a:pt x="1518" y="333"/>
                  </a:lnTo>
                  <a:lnTo>
                    <a:pt x="1518" y="335"/>
                  </a:lnTo>
                  <a:lnTo>
                    <a:pt x="1518" y="337"/>
                  </a:lnTo>
                  <a:lnTo>
                    <a:pt x="1520" y="337"/>
                  </a:lnTo>
                  <a:lnTo>
                    <a:pt x="1522" y="337"/>
                  </a:lnTo>
                  <a:lnTo>
                    <a:pt x="1524" y="337"/>
                  </a:lnTo>
                  <a:lnTo>
                    <a:pt x="1526" y="337"/>
                  </a:lnTo>
                  <a:lnTo>
                    <a:pt x="1528" y="337"/>
                  </a:lnTo>
                  <a:lnTo>
                    <a:pt x="1528" y="335"/>
                  </a:lnTo>
                  <a:lnTo>
                    <a:pt x="1530" y="335"/>
                  </a:lnTo>
                  <a:lnTo>
                    <a:pt x="1532" y="335"/>
                  </a:lnTo>
                  <a:lnTo>
                    <a:pt x="1532" y="333"/>
                  </a:lnTo>
                  <a:lnTo>
                    <a:pt x="1534" y="333"/>
                  </a:lnTo>
                  <a:lnTo>
                    <a:pt x="1536" y="333"/>
                  </a:lnTo>
                  <a:lnTo>
                    <a:pt x="1536" y="331"/>
                  </a:lnTo>
                  <a:lnTo>
                    <a:pt x="1538" y="331"/>
                  </a:lnTo>
                  <a:lnTo>
                    <a:pt x="1540" y="329"/>
                  </a:lnTo>
                  <a:lnTo>
                    <a:pt x="1542" y="329"/>
                  </a:lnTo>
                  <a:lnTo>
                    <a:pt x="1542" y="327"/>
                  </a:lnTo>
                  <a:lnTo>
                    <a:pt x="1544" y="327"/>
                  </a:lnTo>
                  <a:lnTo>
                    <a:pt x="1544" y="325"/>
                  </a:lnTo>
                  <a:lnTo>
                    <a:pt x="1546" y="327"/>
                  </a:lnTo>
                  <a:lnTo>
                    <a:pt x="1546" y="329"/>
                  </a:lnTo>
                  <a:lnTo>
                    <a:pt x="1548" y="329"/>
                  </a:lnTo>
                  <a:lnTo>
                    <a:pt x="1548" y="327"/>
                  </a:lnTo>
                  <a:lnTo>
                    <a:pt x="1550" y="327"/>
                  </a:lnTo>
                  <a:lnTo>
                    <a:pt x="1552" y="327"/>
                  </a:lnTo>
                  <a:lnTo>
                    <a:pt x="1552" y="325"/>
                  </a:lnTo>
                  <a:lnTo>
                    <a:pt x="1550" y="325"/>
                  </a:lnTo>
                  <a:lnTo>
                    <a:pt x="1552" y="325"/>
                  </a:lnTo>
                  <a:lnTo>
                    <a:pt x="1552" y="323"/>
                  </a:lnTo>
                  <a:lnTo>
                    <a:pt x="1554" y="323"/>
                  </a:lnTo>
                  <a:lnTo>
                    <a:pt x="1556" y="321"/>
                  </a:lnTo>
                  <a:lnTo>
                    <a:pt x="1557" y="321"/>
                  </a:lnTo>
                  <a:lnTo>
                    <a:pt x="1557" y="319"/>
                  </a:lnTo>
                  <a:lnTo>
                    <a:pt x="1559" y="319"/>
                  </a:lnTo>
                  <a:lnTo>
                    <a:pt x="1557" y="319"/>
                  </a:lnTo>
                  <a:lnTo>
                    <a:pt x="1557" y="317"/>
                  </a:lnTo>
                  <a:lnTo>
                    <a:pt x="1556" y="319"/>
                  </a:lnTo>
                  <a:lnTo>
                    <a:pt x="1554" y="319"/>
                  </a:lnTo>
                  <a:lnTo>
                    <a:pt x="1552" y="319"/>
                  </a:lnTo>
                  <a:lnTo>
                    <a:pt x="1554" y="317"/>
                  </a:lnTo>
                  <a:lnTo>
                    <a:pt x="1556" y="317"/>
                  </a:lnTo>
                  <a:lnTo>
                    <a:pt x="1556" y="315"/>
                  </a:lnTo>
                  <a:lnTo>
                    <a:pt x="1557" y="315"/>
                  </a:lnTo>
                  <a:lnTo>
                    <a:pt x="1559" y="313"/>
                  </a:lnTo>
                  <a:lnTo>
                    <a:pt x="1557" y="313"/>
                  </a:lnTo>
                  <a:lnTo>
                    <a:pt x="1557" y="311"/>
                  </a:lnTo>
                  <a:lnTo>
                    <a:pt x="1557" y="309"/>
                  </a:lnTo>
                  <a:lnTo>
                    <a:pt x="1556" y="309"/>
                  </a:lnTo>
                  <a:lnTo>
                    <a:pt x="1556" y="307"/>
                  </a:lnTo>
                  <a:lnTo>
                    <a:pt x="1554" y="307"/>
                  </a:lnTo>
                  <a:lnTo>
                    <a:pt x="1554" y="305"/>
                  </a:lnTo>
                  <a:lnTo>
                    <a:pt x="1554" y="303"/>
                  </a:lnTo>
                  <a:lnTo>
                    <a:pt x="1552" y="303"/>
                  </a:lnTo>
                  <a:lnTo>
                    <a:pt x="1554" y="301"/>
                  </a:lnTo>
                  <a:lnTo>
                    <a:pt x="1556" y="299"/>
                  </a:lnTo>
                  <a:lnTo>
                    <a:pt x="1556" y="297"/>
                  </a:lnTo>
                  <a:lnTo>
                    <a:pt x="1554" y="297"/>
                  </a:lnTo>
                  <a:lnTo>
                    <a:pt x="1552" y="297"/>
                  </a:lnTo>
                  <a:lnTo>
                    <a:pt x="1552" y="295"/>
                  </a:lnTo>
                  <a:lnTo>
                    <a:pt x="1554" y="295"/>
                  </a:lnTo>
                  <a:lnTo>
                    <a:pt x="1556" y="295"/>
                  </a:lnTo>
                  <a:lnTo>
                    <a:pt x="1556" y="293"/>
                  </a:lnTo>
                  <a:lnTo>
                    <a:pt x="1557" y="293"/>
                  </a:lnTo>
                  <a:lnTo>
                    <a:pt x="1559" y="293"/>
                  </a:lnTo>
                  <a:lnTo>
                    <a:pt x="1559" y="291"/>
                  </a:lnTo>
                  <a:lnTo>
                    <a:pt x="1561" y="291"/>
                  </a:lnTo>
                  <a:lnTo>
                    <a:pt x="1563" y="291"/>
                  </a:lnTo>
                  <a:lnTo>
                    <a:pt x="1565" y="291"/>
                  </a:lnTo>
                  <a:lnTo>
                    <a:pt x="1567" y="291"/>
                  </a:lnTo>
                  <a:lnTo>
                    <a:pt x="1567" y="289"/>
                  </a:lnTo>
                  <a:lnTo>
                    <a:pt x="1569" y="289"/>
                  </a:lnTo>
                  <a:lnTo>
                    <a:pt x="1571" y="289"/>
                  </a:lnTo>
                  <a:lnTo>
                    <a:pt x="1573" y="289"/>
                  </a:lnTo>
                  <a:lnTo>
                    <a:pt x="1573" y="287"/>
                  </a:lnTo>
                  <a:lnTo>
                    <a:pt x="1573" y="285"/>
                  </a:lnTo>
                  <a:lnTo>
                    <a:pt x="1575" y="285"/>
                  </a:lnTo>
                  <a:lnTo>
                    <a:pt x="1575" y="283"/>
                  </a:lnTo>
                  <a:lnTo>
                    <a:pt x="1577" y="283"/>
                  </a:lnTo>
                  <a:lnTo>
                    <a:pt x="1577" y="281"/>
                  </a:lnTo>
                  <a:lnTo>
                    <a:pt x="1577" y="279"/>
                  </a:lnTo>
                  <a:lnTo>
                    <a:pt x="1577" y="277"/>
                  </a:lnTo>
                  <a:lnTo>
                    <a:pt x="1579" y="277"/>
                  </a:lnTo>
                  <a:lnTo>
                    <a:pt x="1579" y="275"/>
                  </a:lnTo>
                  <a:lnTo>
                    <a:pt x="1581" y="275"/>
                  </a:lnTo>
                  <a:lnTo>
                    <a:pt x="1583" y="275"/>
                  </a:lnTo>
                  <a:lnTo>
                    <a:pt x="1583" y="274"/>
                  </a:lnTo>
                  <a:lnTo>
                    <a:pt x="1585" y="274"/>
                  </a:lnTo>
                  <a:lnTo>
                    <a:pt x="1587" y="274"/>
                  </a:lnTo>
                  <a:lnTo>
                    <a:pt x="1589" y="274"/>
                  </a:lnTo>
                  <a:lnTo>
                    <a:pt x="1589" y="275"/>
                  </a:lnTo>
                  <a:lnTo>
                    <a:pt x="1589" y="277"/>
                  </a:lnTo>
                  <a:lnTo>
                    <a:pt x="1591" y="277"/>
                  </a:lnTo>
                  <a:lnTo>
                    <a:pt x="1591" y="279"/>
                  </a:lnTo>
                  <a:lnTo>
                    <a:pt x="1593" y="279"/>
                  </a:lnTo>
                  <a:lnTo>
                    <a:pt x="1593" y="281"/>
                  </a:lnTo>
                  <a:lnTo>
                    <a:pt x="1595" y="281"/>
                  </a:lnTo>
                  <a:lnTo>
                    <a:pt x="1595" y="283"/>
                  </a:lnTo>
                  <a:lnTo>
                    <a:pt x="1597" y="283"/>
                  </a:lnTo>
                  <a:lnTo>
                    <a:pt x="1597" y="285"/>
                  </a:lnTo>
                  <a:lnTo>
                    <a:pt x="1599" y="285"/>
                  </a:lnTo>
                  <a:lnTo>
                    <a:pt x="1599" y="287"/>
                  </a:lnTo>
                  <a:lnTo>
                    <a:pt x="1601" y="287"/>
                  </a:lnTo>
                  <a:lnTo>
                    <a:pt x="1601" y="289"/>
                  </a:lnTo>
                  <a:lnTo>
                    <a:pt x="1603" y="289"/>
                  </a:lnTo>
                  <a:lnTo>
                    <a:pt x="1603" y="291"/>
                  </a:lnTo>
                  <a:lnTo>
                    <a:pt x="1605" y="291"/>
                  </a:lnTo>
                  <a:lnTo>
                    <a:pt x="1607" y="291"/>
                  </a:lnTo>
                  <a:lnTo>
                    <a:pt x="1607" y="289"/>
                  </a:lnTo>
                  <a:lnTo>
                    <a:pt x="1607" y="287"/>
                  </a:lnTo>
                  <a:lnTo>
                    <a:pt x="1609" y="287"/>
                  </a:lnTo>
                  <a:lnTo>
                    <a:pt x="1609" y="285"/>
                  </a:lnTo>
                  <a:lnTo>
                    <a:pt x="1611" y="285"/>
                  </a:lnTo>
                  <a:lnTo>
                    <a:pt x="1611" y="283"/>
                  </a:lnTo>
                  <a:lnTo>
                    <a:pt x="1613" y="283"/>
                  </a:lnTo>
                  <a:lnTo>
                    <a:pt x="1613" y="281"/>
                  </a:lnTo>
                  <a:lnTo>
                    <a:pt x="1613" y="279"/>
                  </a:lnTo>
                  <a:lnTo>
                    <a:pt x="1611" y="279"/>
                  </a:lnTo>
                  <a:lnTo>
                    <a:pt x="1613" y="279"/>
                  </a:lnTo>
                  <a:lnTo>
                    <a:pt x="1613" y="277"/>
                  </a:lnTo>
                  <a:lnTo>
                    <a:pt x="1615" y="277"/>
                  </a:lnTo>
                  <a:lnTo>
                    <a:pt x="1615" y="279"/>
                  </a:lnTo>
                  <a:lnTo>
                    <a:pt x="1617" y="279"/>
                  </a:lnTo>
                  <a:lnTo>
                    <a:pt x="1619" y="279"/>
                  </a:lnTo>
                  <a:lnTo>
                    <a:pt x="1619" y="277"/>
                  </a:lnTo>
                  <a:lnTo>
                    <a:pt x="1621" y="277"/>
                  </a:lnTo>
                  <a:lnTo>
                    <a:pt x="1623" y="275"/>
                  </a:lnTo>
                  <a:lnTo>
                    <a:pt x="1625" y="275"/>
                  </a:lnTo>
                  <a:lnTo>
                    <a:pt x="1625" y="277"/>
                  </a:lnTo>
                  <a:lnTo>
                    <a:pt x="1626" y="277"/>
                  </a:lnTo>
                  <a:lnTo>
                    <a:pt x="1628" y="277"/>
                  </a:lnTo>
                  <a:lnTo>
                    <a:pt x="1628" y="275"/>
                  </a:lnTo>
                  <a:lnTo>
                    <a:pt x="1628" y="274"/>
                  </a:lnTo>
                  <a:lnTo>
                    <a:pt x="1628" y="272"/>
                  </a:lnTo>
                  <a:lnTo>
                    <a:pt x="1628" y="270"/>
                  </a:lnTo>
                  <a:lnTo>
                    <a:pt x="1628" y="268"/>
                  </a:lnTo>
                  <a:lnTo>
                    <a:pt x="1628" y="266"/>
                  </a:lnTo>
                  <a:lnTo>
                    <a:pt x="1628" y="264"/>
                  </a:lnTo>
                  <a:lnTo>
                    <a:pt x="1630" y="264"/>
                  </a:lnTo>
                  <a:lnTo>
                    <a:pt x="1630" y="262"/>
                  </a:lnTo>
                  <a:lnTo>
                    <a:pt x="1632" y="262"/>
                  </a:lnTo>
                  <a:lnTo>
                    <a:pt x="1634" y="264"/>
                  </a:lnTo>
                  <a:lnTo>
                    <a:pt x="1634" y="262"/>
                  </a:lnTo>
                  <a:lnTo>
                    <a:pt x="1636" y="262"/>
                  </a:lnTo>
                  <a:lnTo>
                    <a:pt x="1638" y="262"/>
                  </a:lnTo>
                  <a:lnTo>
                    <a:pt x="1640" y="262"/>
                  </a:lnTo>
                  <a:lnTo>
                    <a:pt x="1642" y="262"/>
                  </a:lnTo>
                  <a:lnTo>
                    <a:pt x="1644" y="262"/>
                  </a:lnTo>
                  <a:lnTo>
                    <a:pt x="1646" y="262"/>
                  </a:lnTo>
                  <a:lnTo>
                    <a:pt x="1646" y="264"/>
                  </a:lnTo>
                  <a:lnTo>
                    <a:pt x="1648" y="264"/>
                  </a:lnTo>
                  <a:lnTo>
                    <a:pt x="1650" y="266"/>
                  </a:lnTo>
                  <a:lnTo>
                    <a:pt x="1652" y="266"/>
                  </a:lnTo>
                  <a:lnTo>
                    <a:pt x="1652" y="268"/>
                  </a:lnTo>
                  <a:lnTo>
                    <a:pt x="1652" y="270"/>
                  </a:lnTo>
                  <a:lnTo>
                    <a:pt x="1652" y="272"/>
                  </a:lnTo>
                  <a:lnTo>
                    <a:pt x="1654" y="272"/>
                  </a:lnTo>
                  <a:lnTo>
                    <a:pt x="1656" y="272"/>
                  </a:lnTo>
                  <a:lnTo>
                    <a:pt x="1656" y="274"/>
                  </a:lnTo>
                  <a:lnTo>
                    <a:pt x="1658" y="274"/>
                  </a:lnTo>
                  <a:lnTo>
                    <a:pt x="1658" y="275"/>
                  </a:lnTo>
                  <a:lnTo>
                    <a:pt x="1658" y="277"/>
                  </a:lnTo>
                  <a:lnTo>
                    <a:pt x="1660" y="277"/>
                  </a:lnTo>
                  <a:lnTo>
                    <a:pt x="1660" y="279"/>
                  </a:lnTo>
                  <a:lnTo>
                    <a:pt x="1662" y="281"/>
                  </a:lnTo>
                  <a:lnTo>
                    <a:pt x="1662" y="283"/>
                  </a:lnTo>
                  <a:lnTo>
                    <a:pt x="1664" y="283"/>
                  </a:lnTo>
                  <a:lnTo>
                    <a:pt x="1664" y="285"/>
                  </a:lnTo>
                  <a:lnTo>
                    <a:pt x="1664" y="287"/>
                  </a:lnTo>
                  <a:lnTo>
                    <a:pt x="1666" y="287"/>
                  </a:lnTo>
                  <a:lnTo>
                    <a:pt x="1666" y="289"/>
                  </a:lnTo>
                  <a:lnTo>
                    <a:pt x="1668" y="289"/>
                  </a:lnTo>
                  <a:lnTo>
                    <a:pt x="1668" y="287"/>
                  </a:lnTo>
                  <a:lnTo>
                    <a:pt x="1670" y="287"/>
                  </a:lnTo>
                  <a:lnTo>
                    <a:pt x="1670" y="285"/>
                  </a:lnTo>
                  <a:lnTo>
                    <a:pt x="1672" y="283"/>
                  </a:lnTo>
                  <a:lnTo>
                    <a:pt x="1672" y="281"/>
                  </a:lnTo>
                  <a:lnTo>
                    <a:pt x="1674" y="281"/>
                  </a:lnTo>
                  <a:lnTo>
                    <a:pt x="1676" y="279"/>
                  </a:lnTo>
                  <a:lnTo>
                    <a:pt x="1678" y="279"/>
                  </a:lnTo>
                  <a:lnTo>
                    <a:pt x="1678" y="281"/>
                  </a:lnTo>
                  <a:lnTo>
                    <a:pt x="1680" y="281"/>
                  </a:lnTo>
                  <a:lnTo>
                    <a:pt x="1680" y="283"/>
                  </a:lnTo>
                  <a:lnTo>
                    <a:pt x="1680" y="281"/>
                  </a:lnTo>
                  <a:lnTo>
                    <a:pt x="1682" y="281"/>
                  </a:lnTo>
                  <a:lnTo>
                    <a:pt x="1682" y="283"/>
                  </a:lnTo>
                  <a:lnTo>
                    <a:pt x="1684" y="285"/>
                  </a:lnTo>
                  <a:lnTo>
                    <a:pt x="1686" y="285"/>
                  </a:lnTo>
                  <a:lnTo>
                    <a:pt x="1688" y="285"/>
                  </a:lnTo>
                  <a:lnTo>
                    <a:pt x="1690" y="285"/>
                  </a:lnTo>
                  <a:lnTo>
                    <a:pt x="1690" y="287"/>
                  </a:lnTo>
                  <a:lnTo>
                    <a:pt x="1688" y="287"/>
                  </a:lnTo>
                  <a:lnTo>
                    <a:pt x="1688" y="289"/>
                  </a:lnTo>
                  <a:lnTo>
                    <a:pt x="1688" y="287"/>
                  </a:lnTo>
                  <a:lnTo>
                    <a:pt x="1686" y="287"/>
                  </a:lnTo>
                  <a:lnTo>
                    <a:pt x="1684" y="285"/>
                  </a:lnTo>
                  <a:lnTo>
                    <a:pt x="1682" y="285"/>
                  </a:lnTo>
                  <a:lnTo>
                    <a:pt x="1680" y="285"/>
                  </a:lnTo>
                  <a:lnTo>
                    <a:pt x="1680" y="287"/>
                  </a:lnTo>
                  <a:lnTo>
                    <a:pt x="1680" y="289"/>
                  </a:lnTo>
                  <a:lnTo>
                    <a:pt x="1680" y="291"/>
                  </a:lnTo>
                  <a:lnTo>
                    <a:pt x="1680" y="293"/>
                  </a:lnTo>
                  <a:lnTo>
                    <a:pt x="1680" y="295"/>
                  </a:lnTo>
                  <a:lnTo>
                    <a:pt x="1682" y="295"/>
                  </a:lnTo>
                  <a:lnTo>
                    <a:pt x="1680" y="295"/>
                  </a:lnTo>
                  <a:lnTo>
                    <a:pt x="1678" y="297"/>
                  </a:lnTo>
                  <a:lnTo>
                    <a:pt x="1676" y="297"/>
                  </a:lnTo>
                  <a:lnTo>
                    <a:pt x="1676" y="299"/>
                  </a:lnTo>
                  <a:lnTo>
                    <a:pt x="1676" y="301"/>
                  </a:lnTo>
                  <a:lnTo>
                    <a:pt x="1676" y="303"/>
                  </a:lnTo>
                  <a:lnTo>
                    <a:pt x="1678" y="303"/>
                  </a:lnTo>
                  <a:lnTo>
                    <a:pt x="1678" y="305"/>
                  </a:lnTo>
                  <a:lnTo>
                    <a:pt x="1680" y="305"/>
                  </a:lnTo>
                  <a:lnTo>
                    <a:pt x="1680" y="307"/>
                  </a:lnTo>
                  <a:lnTo>
                    <a:pt x="1682" y="307"/>
                  </a:lnTo>
                  <a:lnTo>
                    <a:pt x="1680" y="309"/>
                  </a:lnTo>
                  <a:lnTo>
                    <a:pt x="1682" y="311"/>
                  </a:lnTo>
                  <a:lnTo>
                    <a:pt x="1682" y="313"/>
                  </a:lnTo>
                  <a:lnTo>
                    <a:pt x="1684" y="313"/>
                  </a:lnTo>
                  <a:lnTo>
                    <a:pt x="1684" y="315"/>
                  </a:lnTo>
                  <a:lnTo>
                    <a:pt x="1684" y="317"/>
                  </a:lnTo>
                  <a:lnTo>
                    <a:pt x="1684" y="319"/>
                  </a:lnTo>
                  <a:lnTo>
                    <a:pt x="1686" y="319"/>
                  </a:lnTo>
                  <a:lnTo>
                    <a:pt x="1686" y="321"/>
                  </a:lnTo>
                  <a:lnTo>
                    <a:pt x="1684" y="321"/>
                  </a:lnTo>
                  <a:lnTo>
                    <a:pt x="1682" y="323"/>
                  </a:lnTo>
                  <a:lnTo>
                    <a:pt x="1680" y="323"/>
                  </a:lnTo>
                  <a:lnTo>
                    <a:pt x="1680" y="325"/>
                  </a:lnTo>
                  <a:lnTo>
                    <a:pt x="1678" y="325"/>
                  </a:lnTo>
                  <a:lnTo>
                    <a:pt x="1678" y="327"/>
                  </a:lnTo>
                  <a:lnTo>
                    <a:pt x="1676" y="327"/>
                  </a:lnTo>
                  <a:lnTo>
                    <a:pt x="1676" y="329"/>
                  </a:lnTo>
                  <a:lnTo>
                    <a:pt x="1678" y="329"/>
                  </a:lnTo>
                  <a:lnTo>
                    <a:pt x="1678" y="331"/>
                  </a:lnTo>
                  <a:lnTo>
                    <a:pt x="1678" y="333"/>
                  </a:lnTo>
                  <a:lnTo>
                    <a:pt x="1680" y="333"/>
                  </a:lnTo>
                  <a:lnTo>
                    <a:pt x="1680" y="335"/>
                  </a:lnTo>
                  <a:lnTo>
                    <a:pt x="1678" y="335"/>
                  </a:lnTo>
                  <a:lnTo>
                    <a:pt x="1678" y="337"/>
                  </a:lnTo>
                  <a:lnTo>
                    <a:pt x="1678" y="335"/>
                  </a:lnTo>
                  <a:lnTo>
                    <a:pt x="1676" y="335"/>
                  </a:lnTo>
                  <a:lnTo>
                    <a:pt x="1676" y="337"/>
                  </a:lnTo>
                  <a:lnTo>
                    <a:pt x="1674" y="337"/>
                  </a:lnTo>
                  <a:lnTo>
                    <a:pt x="1672" y="339"/>
                  </a:lnTo>
                  <a:lnTo>
                    <a:pt x="1672" y="341"/>
                  </a:lnTo>
                  <a:lnTo>
                    <a:pt x="1670" y="341"/>
                  </a:lnTo>
                  <a:lnTo>
                    <a:pt x="1670" y="342"/>
                  </a:lnTo>
                  <a:lnTo>
                    <a:pt x="1668" y="342"/>
                  </a:lnTo>
                  <a:lnTo>
                    <a:pt x="1668" y="344"/>
                  </a:lnTo>
                  <a:lnTo>
                    <a:pt x="1666" y="344"/>
                  </a:lnTo>
                  <a:lnTo>
                    <a:pt x="1666" y="346"/>
                  </a:lnTo>
                  <a:lnTo>
                    <a:pt x="1668" y="346"/>
                  </a:lnTo>
                  <a:lnTo>
                    <a:pt x="1668" y="348"/>
                  </a:lnTo>
                  <a:lnTo>
                    <a:pt x="1666" y="348"/>
                  </a:lnTo>
                  <a:lnTo>
                    <a:pt x="1666" y="350"/>
                  </a:lnTo>
                  <a:lnTo>
                    <a:pt x="1666" y="352"/>
                  </a:lnTo>
                  <a:lnTo>
                    <a:pt x="1664" y="352"/>
                  </a:lnTo>
                  <a:lnTo>
                    <a:pt x="1664" y="354"/>
                  </a:lnTo>
                  <a:lnTo>
                    <a:pt x="1662" y="354"/>
                  </a:lnTo>
                  <a:lnTo>
                    <a:pt x="1660" y="354"/>
                  </a:lnTo>
                  <a:lnTo>
                    <a:pt x="1660" y="356"/>
                  </a:lnTo>
                  <a:lnTo>
                    <a:pt x="1660" y="358"/>
                  </a:lnTo>
                  <a:lnTo>
                    <a:pt x="1660" y="360"/>
                  </a:lnTo>
                  <a:lnTo>
                    <a:pt x="1662" y="360"/>
                  </a:lnTo>
                  <a:lnTo>
                    <a:pt x="1662" y="362"/>
                  </a:lnTo>
                  <a:lnTo>
                    <a:pt x="1662" y="364"/>
                  </a:lnTo>
                  <a:lnTo>
                    <a:pt x="1664" y="364"/>
                  </a:lnTo>
                  <a:lnTo>
                    <a:pt x="1664" y="362"/>
                  </a:lnTo>
                  <a:lnTo>
                    <a:pt x="1666" y="362"/>
                  </a:lnTo>
                  <a:lnTo>
                    <a:pt x="1668" y="362"/>
                  </a:lnTo>
                  <a:lnTo>
                    <a:pt x="1668" y="360"/>
                  </a:lnTo>
                  <a:lnTo>
                    <a:pt x="1668" y="362"/>
                  </a:lnTo>
                  <a:lnTo>
                    <a:pt x="1670" y="362"/>
                  </a:lnTo>
                  <a:lnTo>
                    <a:pt x="1672" y="362"/>
                  </a:lnTo>
                  <a:lnTo>
                    <a:pt x="1674" y="364"/>
                  </a:lnTo>
                  <a:lnTo>
                    <a:pt x="1672" y="364"/>
                  </a:lnTo>
                  <a:lnTo>
                    <a:pt x="1672" y="366"/>
                  </a:lnTo>
                  <a:lnTo>
                    <a:pt x="1670" y="366"/>
                  </a:lnTo>
                  <a:lnTo>
                    <a:pt x="1668" y="366"/>
                  </a:lnTo>
                  <a:lnTo>
                    <a:pt x="1668" y="368"/>
                  </a:lnTo>
                  <a:lnTo>
                    <a:pt x="1666" y="368"/>
                  </a:lnTo>
                  <a:lnTo>
                    <a:pt x="1666" y="370"/>
                  </a:lnTo>
                  <a:lnTo>
                    <a:pt x="1666" y="372"/>
                  </a:lnTo>
                  <a:lnTo>
                    <a:pt x="1666" y="374"/>
                  </a:lnTo>
                  <a:lnTo>
                    <a:pt x="1666" y="376"/>
                  </a:lnTo>
                  <a:lnTo>
                    <a:pt x="1666" y="378"/>
                  </a:lnTo>
                  <a:lnTo>
                    <a:pt x="1666" y="380"/>
                  </a:lnTo>
                  <a:lnTo>
                    <a:pt x="1666" y="382"/>
                  </a:lnTo>
                  <a:lnTo>
                    <a:pt x="1668" y="382"/>
                  </a:lnTo>
                  <a:lnTo>
                    <a:pt x="1668" y="380"/>
                  </a:lnTo>
                  <a:lnTo>
                    <a:pt x="1670" y="380"/>
                  </a:lnTo>
                  <a:lnTo>
                    <a:pt x="1672" y="382"/>
                  </a:lnTo>
                  <a:lnTo>
                    <a:pt x="1672" y="384"/>
                  </a:lnTo>
                  <a:lnTo>
                    <a:pt x="1672" y="386"/>
                  </a:lnTo>
                  <a:lnTo>
                    <a:pt x="1670" y="386"/>
                  </a:lnTo>
                  <a:lnTo>
                    <a:pt x="1670" y="388"/>
                  </a:lnTo>
                  <a:lnTo>
                    <a:pt x="1672" y="388"/>
                  </a:lnTo>
                  <a:lnTo>
                    <a:pt x="1674" y="388"/>
                  </a:lnTo>
                  <a:lnTo>
                    <a:pt x="1674" y="386"/>
                  </a:lnTo>
                  <a:lnTo>
                    <a:pt x="1676" y="386"/>
                  </a:lnTo>
                  <a:lnTo>
                    <a:pt x="1678" y="386"/>
                  </a:lnTo>
                  <a:lnTo>
                    <a:pt x="1680" y="386"/>
                  </a:lnTo>
                  <a:lnTo>
                    <a:pt x="1680" y="388"/>
                  </a:lnTo>
                  <a:lnTo>
                    <a:pt x="1680" y="390"/>
                  </a:lnTo>
                  <a:lnTo>
                    <a:pt x="1680" y="392"/>
                  </a:lnTo>
                  <a:lnTo>
                    <a:pt x="1682" y="392"/>
                  </a:lnTo>
                  <a:lnTo>
                    <a:pt x="1682" y="394"/>
                  </a:lnTo>
                  <a:lnTo>
                    <a:pt x="1682" y="396"/>
                  </a:lnTo>
                  <a:lnTo>
                    <a:pt x="1684" y="396"/>
                  </a:lnTo>
                  <a:lnTo>
                    <a:pt x="1684" y="398"/>
                  </a:lnTo>
                  <a:lnTo>
                    <a:pt x="1686" y="398"/>
                  </a:lnTo>
                  <a:lnTo>
                    <a:pt x="1686" y="400"/>
                  </a:lnTo>
                  <a:lnTo>
                    <a:pt x="1688" y="400"/>
                  </a:lnTo>
                  <a:lnTo>
                    <a:pt x="1690" y="400"/>
                  </a:lnTo>
                  <a:lnTo>
                    <a:pt x="1690" y="402"/>
                  </a:lnTo>
                  <a:lnTo>
                    <a:pt x="1692" y="402"/>
                  </a:lnTo>
                  <a:lnTo>
                    <a:pt x="1692" y="404"/>
                  </a:lnTo>
                  <a:lnTo>
                    <a:pt x="1694" y="404"/>
                  </a:lnTo>
                  <a:lnTo>
                    <a:pt x="1694" y="406"/>
                  </a:lnTo>
                  <a:lnTo>
                    <a:pt x="1692" y="406"/>
                  </a:lnTo>
                  <a:lnTo>
                    <a:pt x="1692" y="408"/>
                  </a:lnTo>
                  <a:lnTo>
                    <a:pt x="1690" y="408"/>
                  </a:lnTo>
                  <a:lnTo>
                    <a:pt x="1690" y="409"/>
                  </a:lnTo>
                  <a:lnTo>
                    <a:pt x="1688" y="409"/>
                  </a:lnTo>
                  <a:lnTo>
                    <a:pt x="1688" y="411"/>
                  </a:lnTo>
                  <a:lnTo>
                    <a:pt x="1686" y="411"/>
                  </a:lnTo>
                  <a:lnTo>
                    <a:pt x="1686" y="413"/>
                  </a:lnTo>
                  <a:lnTo>
                    <a:pt x="1684" y="413"/>
                  </a:lnTo>
                  <a:lnTo>
                    <a:pt x="1682" y="415"/>
                  </a:lnTo>
                  <a:lnTo>
                    <a:pt x="1680" y="415"/>
                  </a:lnTo>
                  <a:lnTo>
                    <a:pt x="1680" y="417"/>
                  </a:lnTo>
                  <a:lnTo>
                    <a:pt x="1678" y="417"/>
                  </a:lnTo>
                  <a:lnTo>
                    <a:pt x="1676" y="419"/>
                  </a:lnTo>
                  <a:lnTo>
                    <a:pt x="1674" y="419"/>
                  </a:lnTo>
                  <a:lnTo>
                    <a:pt x="1672" y="421"/>
                  </a:lnTo>
                  <a:lnTo>
                    <a:pt x="1670" y="421"/>
                  </a:lnTo>
                  <a:lnTo>
                    <a:pt x="1670" y="423"/>
                  </a:lnTo>
                  <a:lnTo>
                    <a:pt x="1668" y="423"/>
                  </a:lnTo>
                  <a:lnTo>
                    <a:pt x="1668" y="425"/>
                  </a:lnTo>
                  <a:lnTo>
                    <a:pt x="1666" y="425"/>
                  </a:lnTo>
                  <a:lnTo>
                    <a:pt x="1664" y="425"/>
                  </a:lnTo>
                  <a:lnTo>
                    <a:pt x="1662" y="425"/>
                  </a:lnTo>
                  <a:lnTo>
                    <a:pt x="1660" y="425"/>
                  </a:lnTo>
                  <a:lnTo>
                    <a:pt x="1658" y="425"/>
                  </a:lnTo>
                  <a:lnTo>
                    <a:pt x="1658" y="427"/>
                  </a:lnTo>
                  <a:lnTo>
                    <a:pt x="1656" y="427"/>
                  </a:lnTo>
                  <a:lnTo>
                    <a:pt x="1656" y="425"/>
                  </a:lnTo>
                  <a:lnTo>
                    <a:pt x="1658" y="425"/>
                  </a:lnTo>
                  <a:lnTo>
                    <a:pt x="1656" y="425"/>
                  </a:lnTo>
                  <a:lnTo>
                    <a:pt x="1654" y="425"/>
                  </a:lnTo>
                  <a:lnTo>
                    <a:pt x="1652" y="427"/>
                  </a:lnTo>
                  <a:lnTo>
                    <a:pt x="1650" y="427"/>
                  </a:lnTo>
                  <a:lnTo>
                    <a:pt x="1648" y="429"/>
                  </a:lnTo>
                  <a:lnTo>
                    <a:pt x="1646" y="429"/>
                  </a:lnTo>
                  <a:lnTo>
                    <a:pt x="1646" y="431"/>
                  </a:lnTo>
                  <a:lnTo>
                    <a:pt x="1644" y="431"/>
                  </a:lnTo>
                  <a:lnTo>
                    <a:pt x="1642" y="433"/>
                  </a:lnTo>
                  <a:lnTo>
                    <a:pt x="1640" y="435"/>
                  </a:lnTo>
                  <a:lnTo>
                    <a:pt x="1638" y="435"/>
                  </a:lnTo>
                  <a:lnTo>
                    <a:pt x="1638" y="437"/>
                  </a:lnTo>
                  <a:lnTo>
                    <a:pt x="1636" y="437"/>
                  </a:lnTo>
                  <a:lnTo>
                    <a:pt x="1636" y="439"/>
                  </a:lnTo>
                  <a:lnTo>
                    <a:pt x="1634" y="439"/>
                  </a:lnTo>
                  <a:lnTo>
                    <a:pt x="1634" y="441"/>
                  </a:lnTo>
                  <a:lnTo>
                    <a:pt x="1632" y="441"/>
                  </a:lnTo>
                  <a:lnTo>
                    <a:pt x="1632" y="443"/>
                  </a:lnTo>
                  <a:lnTo>
                    <a:pt x="1630" y="443"/>
                  </a:lnTo>
                  <a:lnTo>
                    <a:pt x="1630" y="445"/>
                  </a:lnTo>
                  <a:lnTo>
                    <a:pt x="1628" y="445"/>
                  </a:lnTo>
                  <a:lnTo>
                    <a:pt x="1628" y="447"/>
                  </a:lnTo>
                  <a:lnTo>
                    <a:pt x="1628" y="449"/>
                  </a:lnTo>
                  <a:lnTo>
                    <a:pt x="1628" y="451"/>
                  </a:lnTo>
                  <a:lnTo>
                    <a:pt x="1628" y="453"/>
                  </a:lnTo>
                  <a:lnTo>
                    <a:pt x="1630" y="453"/>
                  </a:lnTo>
                  <a:lnTo>
                    <a:pt x="1630" y="451"/>
                  </a:lnTo>
                  <a:lnTo>
                    <a:pt x="1630" y="453"/>
                  </a:lnTo>
                  <a:lnTo>
                    <a:pt x="1630" y="455"/>
                  </a:lnTo>
                  <a:lnTo>
                    <a:pt x="1630" y="457"/>
                  </a:lnTo>
                  <a:lnTo>
                    <a:pt x="1632" y="459"/>
                  </a:lnTo>
                  <a:lnTo>
                    <a:pt x="1632" y="461"/>
                  </a:lnTo>
                  <a:lnTo>
                    <a:pt x="1630" y="461"/>
                  </a:lnTo>
                  <a:lnTo>
                    <a:pt x="1630" y="463"/>
                  </a:lnTo>
                  <a:lnTo>
                    <a:pt x="1630" y="465"/>
                  </a:lnTo>
                  <a:lnTo>
                    <a:pt x="1628" y="465"/>
                  </a:lnTo>
                  <a:lnTo>
                    <a:pt x="1628" y="467"/>
                  </a:lnTo>
                  <a:lnTo>
                    <a:pt x="1628" y="469"/>
                  </a:lnTo>
                  <a:lnTo>
                    <a:pt x="1626" y="471"/>
                  </a:lnTo>
                  <a:lnTo>
                    <a:pt x="1626" y="473"/>
                  </a:lnTo>
                  <a:lnTo>
                    <a:pt x="1625" y="473"/>
                  </a:lnTo>
                  <a:lnTo>
                    <a:pt x="1625" y="475"/>
                  </a:lnTo>
                  <a:lnTo>
                    <a:pt x="1625" y="476"/>
                  </a:lnTo>
                  <a:lnTo>
                    <a:pt x="1625" y="478"/>
                  </a:lnTo>
                  <a:lnTo>
                    <a:pt x="1623" y="478"/>
                  </a:lnTo>
                  <a:lnTo>
                    <a:pt x="1623" y="480"/>
                  </a:lnTo>
                  <a:lnTo>
                    <a:pt x="1621" y="480"/>
                  </a:lnTo>
                  <a:lnTo>
                    <a:pt x="1621" y="482"/>
                  </a:lnTo>
                  <a:lnTo>
                    <a:pt x="1621" y="484"/>
                  </a:lnTo>
                  <a:lnTo>
                    <a:pt x="1621" y="486"/>
                  </a:lnTo>
                  <a:lnTo>
                    <a:pt x="1621" y="488"/>
                  </a:lnTo>
                  <a:lnTo>
                    <a:pt x="1621" y="490"/>
                  </a:lnTo>
                  <a:lnTo>
                    <a:pt x="1621" y="492"/>
                  </a:lnTo>
                  <a:lnTo>
                    <a:pt x="1621" y="494"/>
                  </a:lnTo>
                  <a:lnTo>
                    <a:pt x="1621" y="496"/>
                  </a:lnTo>
                  <a:lnTo>
                    <a:pt x="1621" y="498"/>
                  </a:lnTo>
                  <a:lnTo>
                    <a:pt x="1619" y="498"/>
                  </a:lnTo>
                  <a:lnTo>
                    <a:pt x="1619" y="500"/>
                  </a:lnTo>
                  <a:lnTo>
                    <a:pt x="1621" y="500"/>
                  </a:lnTo>
                  <a:lnTo>
                    <a:pt x="1621" y="502"/>
                  </a:lnTo>
                  <a:lnTo>
                    <a:pt x="1621" y="504"/>
                  </a:lnTo>
                  <a:lnTo>
                    <a:pt x="1623" y="504"/>
                  </a:lnTo>
                  <a:lnTo>
                    <a:pt x="1623" y="506"/>
                  </a:lnTo>
                  <a:lnTo>
                    <a:pt x="1623" y="508"/>
                  </a:lnTo>
                  <a:lnTo>
                    <a:pt x="1623" y="510"/>
                  </a:lnTo>
                  <a:lnTo>
                    <a:pt x="1623" y="512"/>
                  </a:lnTo>
                  <a:lnTo>
                    <a:pt x="1621" y="512"/>
                  </a:lnTo>
                  <a:lnTo>
                    <a:pt x="1623" y="512"/>
                  </a:lnTo>
                  <a:lnTo>
                    <a:pt x="1621" y="514"/>
                  </a:lnTo>
                  <a:lnTo>
                    <a:pt x="1623" y="516"/>
                  </a:lnTo>
                  <a:lnTo>
                    <a:pt x="1621" y="516"/>
                  </a:lnTo>
                  <a:lnTo>
                    <a:pt x="1621" y="518"/>
                  </a:lnTo>
                  <a:lnTo>
                    <a:pt x="1621" y="520"/>
                  </a:lnTo>
                  <a:lnTo>
                    <a:pt x="1621" y="522"/>
                  </a:lnTo>
                  <a:lnTo>
                    <a:pt x="1619" y="524"/>
                  </a:lnTo>
                  <a:lnTo>
                    <a:pt x="1619" y="526"/>
                  </a:lnTo>
                  <a:lnTo>
                    <a:pt x="1619" y="528"/>
                  </a:lnTo>
                  <a:lnTo>
                    <a:pt x="1619" y="530"/>
                  </a:lnTo>
                  <a:lnTo>
                    <a:pt x="1619" y="532"/>
                  </a:lnTo>
                  <a:lnTo>
                    <a:pt x="1619" y="534"/>
                  </a:lnTo>
                  <a:lnTo>
                    <a:pt x="1619" y="538"/>
                  </a:lnTo>
                  <a:lnTo>
                    <a:pt x="1619" y="540"/>
                  </a:lnTo>
                  <a:lnTo>
                    <a:pt x="1619" y="542"/>
                  </a:lnTo>
                  <a:lnTo>
                    <a:pt x="1619" y="543"/>
                  </a:lnTo>
                  <a:lnTo>
                    <a:pt x="1619" y="545"/>
                  </a:lnTo>
                  <a:lnTo>
                    <a:pt x="1619" y="547"/>
                  </a:lnTo>
                  <a:lnTo>
                    <a:pt x="1619" y="549"/>
                  </a:lnTo>
                  <a:lnTo>
                    <a:pt x="1619" y="551"/>
                  </a:lnTo>
                  <a:lnTo>
                    <a:pt x="1619" y="553"/>
                  </a:lnTo>
                  <a:lnTo>
                    <a:pt x="1619" y="555"/>
                  </a:lnTo>
                  <a:lnTo>
                    <a:pt x="1619" y="557"/>
                  </a:lnTo>
                  <a:lnTo>
                    <a:pt x="1619" y="559"/>
                  </a:lnTo>
                  <a:lnTo>
                    <a:pt x="1619" y="561"/>
                  </a:lnTo>
                  <a:lnTo>
                    <a:pt x="1617" y="563"/>
                  </a:lnTo>
                  <a:lnTo>
                    <a:pt x="1617" y="565"/>
                  </a:lnTo>
                  <a:lnTo>
                    <a:pt x="1617" y="567"/>
                  </a:lnTo>
                  <a:lnTo>
                    <a:pt x="1617" y="569"/>
                  </a:lnTo>
                  <a:lnTo>
                    <a:pt x="1617" y="571"/>
                  </a:lnTo>
                  <a:lnTo>
                    <a:pt x="1617" y="573"/>
                  </a:lnTo>
                  <a:lnTo>
                    <a:pt x="1617" y="575"/>
                  </a:lnTo>
                  <a:lnTo>
                    <a:pt x="1617" y="577"/>
                  </a:lnTo>
                  <a:lnTo>
                    <a:pt x="1619" y="577"/>
                  </a:lnTo>
                  <a:lnTo>
                    <a:pt x="1619" y="579"/>
                  </a:lnTo>
                  <a:lnTo>
                    <a:pt x="1619" y="581"/>
                  </a:lnTo>
                  <a:lnTo>
                    <a:pt x="1621" y="583"/>
                  </a:lnTo>
                  <a:lnTo>
                    <a:pt x="1621" y="585"/>
                  </a:lnTo>
                  <a:lnTo>
                    <a:pt x="1623" y="587"/>
                  </a:lnTo>
                  <a:lnTo>
                    <a:pt x="1623" y="589"/>
                  </a:lnTo>
                  <a:lnTo>
                    <a:pt x="1625" y="589"/>
                  </a:lnTo>
                  <a:lnTo>
                    <a:pt x="1626" y="589"/>
                  </a:lnTo>
                  <a:lnTo>
                    <a:pt x="1628" y="589"/>
                  </a:lnTo>
                  <a:lnTo>
                    <a:pt x="1630" y="589"/>
                  </a:lnTo>
                  <a:lnTo>
                    <a:pt x="1632" y="589"/>
                  </a:lnTo>
                  <a:lnTo>
                    <a:pt x="1634" y="589"/>
                  </a:lnTo>
                  <a:lnTo>
                    <a:pt x="1636" y="589"/>
                  </a:lnTo>
                  <a:lnTo>
                    <a:pt x="1638" y="587"/>
                  </a:lnTo>
                  <a:lnTo>
                    <a:pt x="1640" y="587"/>
                  </a:lnTo>
                  <a:lnTo>
                    <a:pt x="1642" y="587"/>
                  </a:lnTo>
                  <a:lnTo>
                    <a:pt x="1642" y="589"/>
                  </a:lnTo>
                  <a:lnTo>
                    <a:pt x="1642" y="587"/>
                  </a:lnTo>
                  <a:lnTo>
                    <a:pt x="1644" y="589"/>
                  </a:lnTo>
                  <a:lnTo>
                    <a:pt x="1646" y="589"/>
                  </a:lnTo>
                  <a:lnTo>
                    <a:pt x="1648" y="589"/>
                  </a:lnTo>
                  <a:lnTo>
                    <a:pt x="1648" y="591"/>
                  </a:lnTo>
                  <a:lnTo>
                    <a:pt x="1650" y="593"/>
                  </a:lnTo>
                  <a:lnTo>
                    <a:pt x="1650" y="595"/>
                  </a:lnTo>
                  <a:lnTo>
                    <a:pt x="1648" y="595"/>
                  </a:lnTo>
                  <a:lnTo>
                    <a:pt x="1648" y="597"/>
                  </a:lnTo>
                  <a:lnTo>
                    <a:pt x="1646" y="597"/>
                  </a:lnTo>
                  <a:lnTo>
                    <a:pt x="1644" y="599"/>
                  </a:lnTo>
                  <a:lnTo>
                    <a:pt x="1644" y="601"/>
                  </a:lnTo>
                  <a:lnTo>
                    <a:pt x="1642" y="601"/>
                  </a:lnTo>
                  <a:lnTo>
                    <a:pt x="1640" y="601"/>
                  </a:lnTo>
                  <a:lnTo>
                    <a:pt x="1640" y="603"/>
                  </a:lnTo>
                  <a:lnTo>
                    <a:pt x="1638" y="603"/>
                  </a:lnTo>
                  <a:lnTo>
                    <a:pt x="1638" y="605"/>
                  </a:lnTo>
                  <a:lnTo>
                    <a:pt x="1636" y="605"/>
                  </a:lnTo>
                  <a:lnTo>
                    <a:pt x="1634" y="607"/>
                  </a:lnTo>
                  <a:lnTo>
                    <a:pt x="1634" y="609"/>
                  </a:lnTo>
                  <a:lnTo>
                    <a:pt x="1632" y="610"/>
                  </a:lnTo>
                  <a:lnTo>
                    <a:pt x="1632" y="612"/>
                  </a:lnTo>
                  <a:lnTo>
                    <a:pt x="1630" y="612"/>
                  </a:lnTo>
                  <a:lnTo>
                    <a:pt x="1630" y="614"/>
                  </a:lnTo>
                  <a:lnTo>
                    <a:pt x="1630" y="616"/>
                  </a:lnTo>
                  <a:lnTo>
                    <a:pt x="1630" y="618"/>
                  </a:lnTo>
                  <a:lnTo>
                    <a:pt x="1630" y="620"/>
                  </a:lnTo>
                  <a:lnTo>
                    <a:pt x="1632" y="620"/>
                  </a:lnTo>
                  <a:lnTo>
                    <a:pt x="1632" y="624"/>
                  </a:lnTo>
                  <a:lnTo>
                    <a:pt x="1630" y="624"/>
                  </a:lnTo>
                  <a:lnTo>
                    <a:pt x="1630" y="626"/>
                  </a:lnTo>
                  <a:lnTo>
                    <a:pt x="1628" y="628"/>
                  </a:lnTo>
                  <a:lnTo>
                    <a:pt x="1628" y="630"/>
                  </a:lnTo>
                  <a:lnTo>
                    <a:pt x="1630" y="632"/>
                  </a:lnTo>
                  <a:lnTo>
                    <a:pt x="1628" y="636"/>
                  </a:lnTo>
                  <a:lnTo>
                    <a:pt x="1626" y="638"/>
                  </a:lnTo>
                  <a:lnTo>
                    <a:pt x="1626" y="640"/>
                  </a:lnTo>
                  <a:lnTo>
                    <a:pt x="1626" y="642"/>
                  </a:lnTo>
                  <a:lnTo>
                    <a:pt x="1626" y="644"/>
                  </a:lnTo>
                  <a:lnTo>
                    <a:pt x="1626" y="646"/>
                  </a:lnTo>
                  <a:lnTo>
                    <a:pt x="1626" y="648"/>
                  </a:lnTo>
                  <a:lnTo>
                    <a:pt x="1625" y="648"/>
                  </a:lnTo>
                  <a:lnTo>
                    <a:pt x="1623" y="650"/>
                  </a:lnTo>
                  <a:lnTo>
                    <a:pt x="1621" y="652"/>
                  </a:lnTo>
                  <a:lnTo>
                    <a:pt x="1619" y="654"/>
                  </a:lnTo>
                  <a:lnTo>
                    <a:pt x="1619" y="656"/>
                  </a:lnTo>
                  <a:lnTo>
                    <a:pt x="1619" y="658"/>
                  </a:lnTo>
                  <a:lnTo>
                    <a:pt x="1619" y="660"/>
                  </a:lnTo>
                  <a:lnTo>
                    <a:pt x="1615" y="664"/>
                  </a:lnTo>
                  <a:lnTo>
                    <a:pt x="1615" y="666"/>
                  </a:lnTo>
                  <a:lnTo>
                    <a:pt x="1613" y="666"/>
                  </a:lnTo>
                  <a:lnTo>
                    <a:pt x="1611" y="666"/>
                  </a:lnTo>
                  <a:lnTo>
                    <a:pt x="1607" y="666"/>
                  </a:lnTo>
                  <a:lnTo>
                    <a:pt x="1605" y="664"/>
                  </a:lnTo>
                  <a:lnTo>
                    <a:pt x="1605" y="666"/>
                  </a:lnTo>
                  <a:lnTo>
                    <a:pt x="1603" y="666"/>
                  </a:lnTo>
                  <a:lnTo>
                    <a:pt x="1603" y="668"/>
                  </a:lnTo>
                  <a:lnTo>
                    <a:pt x="1601" y="670"/>
                  </a:lnTo>
                  <a:lnTo>
                    <a:pt x="1601" y="672"/>
                  </a:lnTo>
                  <a:lnTo>
                    <a:pt x="1601" y="674"/>
                  </a:lnTo>
                  <a:lnTo>
                    <a:pt x="1601" y="676"/>
                  </a:lnTo>
                  <a:lnTo>
                    <a:pt x="1601" y="679"/>
                  </a:lnTo>
                  <a:lnTo>
                    <a:pt x="1601" y="681"/>
                  </a:lnTo>
                  <a:lnTo>
                    <a:pt x="1601" y="683"/>
                  </a:lnTo>
                  <a:lnTo>
                    <a:pt x="1601" y="685"/>
                  </a:lnTo>
                  <a:lnTo>
                    <a:pt x="1599" y="685"/>
                  </a:lnTo>
                  <a:lnTo>
                    <a:pt x="1599" y="687"/>
                  </a:lnTo>
                  <a:lnTo>
                    <a:pt x="1599" y="689"/>
                  </a:lnTo>
                  <a:lnTo>
                    <a:pt x="1597" y="691"/>
                  </a:lnTo>
                  <a:lnTo>
                    <a:pt x="1597" y="693"/>
                  </a:lnTo>
                  <a:lnTo>
                    <a:pt x="1593" y="699"/>
                  </a:lnTo>
                  <a:lnTo>
                    <a:pt x="1591" y="701"/>
                  </a:lnTo>
                  <a:lnTo>
                    <a:pt x="1589" y="703"/>
                  </a:lnTo>
                  <a:lnTo>
                    <a:pt x="1587" y="707"/>
                  </a:lnTo>
                  <a:lnTo>
                    <a:pt x="1585" y="709"/>
                  </a:lnTo>
                  <a:lnTo>
                    <a:pt x="1583" y="711"/>
                  </a:lnTo>
                  <a:lnTo>
                    <a:pt x="1581" y="715"/>
                  </a:lnTo>
                  <a:lnTo>
                    <a:pt x="1581" y="717"/>
                  </a:lnTo>
                  <a:lnTo>
                    <a:pt x="1581" y="723"/>
                  </a:lnTo>
                  <a:lnTo>
                    <a:pt x="1581" y="725"/>
                  </a:lnTo>
                  <a:lnTo>
                    <a:pt x="1583" y="727"/>
                  </a:lnTo>
                  <a:lnTo>
                    <a:pt x="1583" y="729"/>
                  </a:lnTo>
                  <a:lnTo>
                    <a:pt x="1583" y="733"/>
                  </a:lnTo>
                  <a:lnTo>
                    <a:pt x="1583" y="735"/>
                  </a:lnTo>
                  <a:lnTo>
                    <a:pt x="1585" y="739"/>
                  </a:lnTo>
                  <a:lnTo>
                    <a:pt x="1583" y="741"/>
                  </a:lnTo>
                  <a:lnTo>
                    <a:pt x="1583" y="743"/>
                  </a:lnTo>
                  <a:lnTo>
                    <a:pt x="1583" y="745"/>
                  </a:lnTo>
                  <a:lnTo>
                    <a:pt x="1583" y="746"/>
                  </a:lnTo>
                  <a:lnTo>
                    <a:pt x="1581" y="748"/>
                  </a:lnTo>
                  <a:lnTo>
                    <a:pt x="1581" y="750"/>
                  </a:lnTo>
                  <a:lnTo>
                    <a:pt x="1577" y="752"/>
                  </a:lnTo>
                  <a:lnTo>
                    <a:pt x="1575" y="752"/>
                  </a:lnTo>
                  <a:lnTo>
                    <a:pt x="1573" y="754"/>
                  </a:lnTo>
                  <a:lnTo>
                    <a:pt x="1571" y="754"/>
                  </a:lnTo>
                  <a:lnTo>
                    <a:pt x="1569" y="756"/>
                  </a:lnTo>
                  <a:lnTo>
                    <a:pt x="1569" y="758"/>
                  </a:lnTo>
                  <a:lnTo>
                    <a:pt x="1567" y="760"/>
                  </a:lnTo>
                  <a:lnTo>
                    <a:pt x="1569" y="760"/>
                  </a:lnTo>
                  <a:lnTo>
                    <a:pt x="1569" y="762"/>
                  </a:lnTo>
                  <a:lnTo>
                    <a:pt x="1569" y="764"/>
                  </a:lnTo>
                  <a:lnTo>
                    <a:pt x="1569" y="766"/>
                  </a:lnTo>
                  <a:lnTo>
                    <a:pt x="1569" y="768"/>
                  </a:lnTo>
                  <a:lnTo>
                    <a:pt x="1569" y="772"/>
                  </a:lnTo>
                  <a:lnTo>
                    <a:pt x="1569" y="774"/>
                  </a:lnTo>
                  <a:lnTo>
                    <a:pt x="1567" y="774"/>
                  </a:lnTo>
                  <a:lnTo>
                    <a:pt x="1567" y="776"/>
                  </a:lnTo>
                  <a:lnTo>
                    <a:pt x="1567" y="778"/>
                  </a:lnTo>
                  <a:lnTo>
                    <a:pt x="1567" y="780"/>
                  </a:lnTo>
                  <a:lnTo>
                    <a:pt x="1567" y="782"/>
                  </a:lnTo>
                  <a:lnTo>
                    <a:pt x="1567" y="784"/>
                  </a:lnTo>
                  <a:lnTo>
                    <a:pt x="1567" y="786"/>
                  </a:lnTo>
                  <a:lnTo>
                    <a:pt x="1567" y="788"/>
                  </a:lnTo>
                  <a:lnTo>
                    <a:pt x="1565" y="790"/>
                  </a:lnTo>
                  <a:lnTo>
                    <a:pt x="1565" y="792"/>
                  </a:lnTo>
                  <a:lnTo>
                    <a:pt x="1563" y="794"/>
                  </a:lnTo>
                  <a:lnTo>
                    <a:pt x="1563" y="796"/>
                  </a:lnTo>
                  <a:lnTo>
                    <a:pt x="1563" y="798"/>
                  </a:lnTo>
                  <a:lnTo>
                    <a:pt x="1561" y="798"/>
                  </a:lnTo>
                  <a:lnTo>
                    <a:pt x="1561" y="800"/>
                  </a:lnTo>
                  <a:lnTo>
                    <a:pt x="1561" y="802"/>
                  </a:lnTo>
                  <a:lnTo>
                    <a:pt x="1561" y="804"/>
                  </a:lnTo>
                  <a:lnTo>
                    <a:pt x="1561" y="806"/>
                  </a:lnTo>
                  <a:lnTo>
                    <a:pt x="1561" y="808"/>
                  </a:lnTo>
                  <a:lnTo>
                    <a:pt x="1561" y="810"/>
                  </a:lnTo>
                  <a:lnTo>
                    <a:pt x="1561" y="812"/>
                  </a:lnTo>
                  <a:lnTo>
                    <a:pt x="1561" y="815"/>
                  </a:lnTo>
                  <a:lnTo>
                    <a:pt x="1563" y="815"/>
                  </a:lnTo>
                  <a:lnTo>
                    <a:pt x="1565" y="817"/>
                  </a:lnTo>
                  <a:lnTo>
                    <a:pt x="1567" y="817"/>
                  </a:lnTo>
                  <a:lnTo>
                    <a:pt x="1569" y="817"/>
                  </a:lnTo>
                  <a:lnTo>
                    <a:pt x="1571" y="817"/>
                  </a:lnTo>
                  <a:lnTo>
                    <a:pt x="1571" y="815"/>
                  </a:lnTo>
                  <a:lnTo>
                    <a:pt x="1571" y="813"/>
                  </a:lnTo>
                  <a:lnTo>
                    <a:pt x="1573" y="813"/>
                  </a:lnTo>
                  <a:lnTo>
                    <a:pt x="1573" y="812"/>
                  </a:lnTo>
                  <a:lnTo>
                    <a:pt x="1575" y="810"/>
                  </a:lnTo>
                  <a:lnTo>
                    <a:pt x="1575" y="808"/>
                  </a:lnTo>
                  <a:lnTo>
                    <a:pt x="1577" y="808"/>
                  </a:lnTo>
                  <a:lnTo>
                    <a:pt x="1577" y="806"/>
                  </a:lnTo>
                  <a:lnTo>
                    <a:pt x="1579" y="806"/>
                  </a:lnTo>
                  <a:lnTo>
                    <a:pt x="1581" y="804"/>
                  </a:lnTo>
                  <a:lnTo>
                    <a:pt x="1583" y="804"/>
                  </a:lnTo>
                  <a:lnTo>
                    <a:pt x="1585" y="804"/>
                  </a:lnTo>
                  <a:lnTo>
                    <a:pt x="1587" y="804"/>
                  </a:lnTo>
                  <a:lnTo>
                    <a:pt x="1589" y="806"/>
                  </a:lnTo>
                  <a:lnTo>
                    <a:pt x="1589" y="808"/>
                  </a:lnTo>
                  <a:lnTo>
                    <a:pt x="1591" y="808"/>
                  </a:lnTo>
                  <a:lnTo>
                    <a:pt x="1591" y="810"/>
                  </a:lnTo>
                  <a:lnTo>
                    <a:pt x="1591" y="812"/>
                  </a:lnTo>
                  <a:lnTo>
                    <a:pt x="1591" y="813"/>
                  </a:lnTo>
                  <a:lnTo>
                    <a:pt x="1589" y="815"/>
                  </a:lnTo>
                  <a:lnTo>
                    <a:pt x="1589" y="817"/>
                  </a:lnTo>
                  <a:lnTo>
                    <a:pt x="1589" y="819"/>
                  </a:lnTo>
                  <a:lnTo>
                    <a:pt x="1589" y="821"/>
                  </a:lnTo>
                  <a:lnTo>
                    <a:pt x="1587" y="823"/>
                  </a:lnTo>
                  <a:lnTo>
                    <a:pt x="1587" y="825"/>
                  </a:lnTo>
                  <a:lnTo>
                    <a:pt x="1585" y="825"/>
                  </a:lnTo>
                  <a:lnTo>
                    <a:pt x="1585" y="827"/>
                  </a:lnTo>
                  <a:lnTo>
                    <a:pt x="1583" y="829"/>
                  </a:lnTo>
                  <a:lnTo>
                    <a:pt x="1581" y="831"/>
                  </a:lnTo>
                  <a:lnTo>
                    <a:pt x="1581" y="833"/>
                  </a:lnTo>
                  <a:lnTo>
                    <a:pt x="1579" y="833"/>
                  </a:lnTo>
                  <a:lnTo>
                    <a:pt x="1577" y="835"/>
                  </a:lnTo>
                  <a:lnTo>
                    <a:pt x="1575" y="835"/>
                  </a:lnTo>
                  <a:lnTo>
                    <a:pt x="1573" y="835"/>
                  </a:lnTo>
                  <a:lnTo>
                    <a:pt x="1571" y="835"/>
                  </a:lnTo>
                  <a:lnTo>
                    <a:pt x="1571" y="837"/>
                  </a:lnTo>
                  <a:lnTo>
                    <a:pt x="1569" y="839"/>
                  </a:lnTo>
                  <a:lnTo>
                    <a:pt x="1569" y="841"/>
                  </a:lnTo>
                  <a:lnTo>
                    <a:pt x="1571" y="843"/>
                  </a:lnTo>
                  <a:lnTo>
                    <a:pt x="1571" y="845"/>
                  </a:lnTo>
                  <a:lnTo>
                    <a:pt x="1571" y="847"/>
                  </a:lnTo>
                  <a:lnTo>
                    <a:pt x="1571" y="849"/>
                  </a:lnTo>
                  <a:lnTo>
                    <a:pt x="1569" y="849"/>
                  </a:lnTo>
                  <a:lnTo>
                    <a:pt x="1569" y="851"/>
                  </a:lnTo>
                  <a:lnTo>
                    <a:pt x="1569" y="853"/>
                  </a:lnTo>
                  <a:lnTo>
                    <a:pt x="1569" y="855"/>
                  </a:lnTo>
                  <a:lnTo>
                    <a:pt x="1567" y="855"/>
                  </a:lnTo>
                  <a:lnTo>
                    <a:pt x="1565" y="855"/>
                  </a:lnTo>
                  <a:lnTo>
                    <a:pt x="1565" y="857"/>
                  </a:lnTo>
                  <a:lnTo>
                    <a:pt x="1563" y="857"/>
                  </a:lnTo>
                  <a:lnTo>
                    <a:pt x="1561" y="857"/>
                  </a:lnTo>
                  <a:lnTo>
                    <a:pt x="1561" y="859"/>
                  </a:lnTo>
                  <a:lnTo>
                    <a:pt x="1559" y="859"/>
                  </a:lnTo>
                  <a:lnTo>
                    <a:pt x="1557" y="859"/>
                  </a:lnTo>
                  <a:lnTo>
                    <a:pt x="1556" y="859"/>
                  </a:lnTo>
                  <a:lnTo>
                    <a:pt x="1554" y="859"/>
                  </a:lnTo>
                  <a:lnTo>
                    <a:pt x="1554" y="861"/>
                  </a:lnTo>
                  <a:lnTo>
                    <a:pt x="1552" y="861"/>
                  </a:lnTo>
                  <a:lnTo>
                    <a:pt x="1550" y="863"/>
                  </a:lnTo>
                  <a:lnTo>
                    <a:pt x="1550" y="865"/>
                  </a:lnTo>
                  <a:lnTo>
                    <a:pt x="1550" y="867"/>
                  </a:lnTo>
                  <a:lnTo>
                    <a:pt x="1548" y="869"/>
                  </a:lnTo>
                  <a:lnTo>
                    <a:pt x="1548" y="871"/>
                  </a:lnTo>
                  <a:lnTo>
                    <a:pt x="1546" y="873"/>
                  </a:lnTo>
                  <a:lnTo>
                    <a:pt x="1544" y="875"/>
                  </a:lnTo>
                  <a:lnTo>
                    <a:pt x="1546" y="875"/>
                  </a:lnTo>
                  <a:lnTo>
                    <a:pt x="1548" y="877"/>
                  </a:lnTo>
                  <a:lnTo>
                    <a:pt x="1548" y="875"/>
                  </a:lnTo>
                  <a:lnTo>
                    <a:pt x="1548" y="873"/>
                  </a:lnTo>
                  <a:lnTo>
                    <a:pt x="1550" y="873"/>
                  </a:lnTo>
                  <a:lnTo>
                    <a:pt x="1550" y="871"/>
                  </a:lnTo>
                  <a:lnTo>
                    <a:pt x="1552" y="871"/>
                  </a:lnTo>
                  <a:lnTo>
                    <a:pt x="1552" y="873"/>
                  </a:lnTo>
                  <a:lnTo>
                    <a:pt x="1554" y="873"/>
                  </a:lnTo>
                  <a:lnTo>
                    <a:pt x="1554" y="871"/>
                  </a:lnTo>
                  <a:lnTo>
                    <a:pt x="1554" y="869"/>
                  </a:lnTo>
                  <a:lnTo>
                    <a:pt x="1556" y="869"/>
                  </a:lnTo>
                  <a:lnTo>
                    <a:pt x="1557" y="869"/>
                  </a:lnTo>
                  <a:lnTo>
                    <a:pt x="1559" y="869"/>
                  </a:lnTo>
                  <a:lnTo>
                    <a:pt x="1559" y="867"/>
                  </a:lnTo>
                  <a:lnTo>
                    <a:pt x="1561" y="867"/>
                  </a:lnTo>
                  <a:lnTo>
                    <a:pt x="1561" y="869"/>
                  </a:lnTo>
                  <a:lnTo>
                    <a:pt x="1563" y="869"/>
                  </a:lnTo>
                  <a:lnTo>
                    <a:pt x="1565" y="869"/>
                  </a:lnTo>
                  <a:lnTo>
                    <a:pt x="1565" y="867"/>
                  </a:lnTo>
                  <a:lnTo>
                    <a:pt x="1567" y="867"/>
                  </a:lnTo>
                  <a:lnTo>
                    <a:pt x="1567" y="869"/>
                  </a:lnTo>
                  <a:lnTo>
                    <a:pt x="1569" y="869"/>
                  </a:lnTo>
                  <a:lnTo>
                    <a:pt x="1569" y="871"/>
                  </a:lnTo>
                  <a:lnTo>
                    <a:pt x="1569" y="873"/>
                  </a:lnTo>
                  <a:lnTo>
                    <a:pt x="1569" y="875"/>
                  </a:lnTo>
                  <a:lnTo>
                    <a:pt x="1571" y="875"/>
                  </a:lnTo>
                  <a:lnTo>
                    <a:pt x="1573" y="875"/>
                  </a:lnTo>
                  <a:lnTo>
                    <a:pt x="1573" y="873"/>
                  </a:lnTo>
                  <a:lnTo>
                    <a:pt x="1575" y="875"/>
                  </a:lnTo>
                  <a:lnTo>
                    <a:pt x="1573" y="877"/>
                  </a:lnTo>
                  <a:lnTo>
                    <a:pt x="1575" y="877"/>
                  </a:lnTo>
                  <a:lnTo>
                    <a:pt x="1577" y="877"/>
                  </a:lnTo>
                  <a:lnTo>
                    <a:pt x="1577" y="879"/>
                  </a:lnTo>
                  <a:lnTo>
                    <a:pt x="1579" y="879"/>
                  </a:lnTo>
                  <a:lnTo>
                    <a:pt x="1577" y="879"/>
                  </a:lnTo>
                  <a:lnTo>
                    <a:pt x="1577" y="880"/>
                  </a:lnTo>
                  <a:lnTo>
                    <a:pt x="1579" y="880"/>
                  </a:lnTo>
                  <a:lnTo>
                    <a:pt x="1581" y="879"/>
                  </a:lnTo>
                  <a:lnTo>
                    <a:pt x="1583" y="879"/>
                  </a:lnTo>
                  <a:lnTo>
                    <a:pt x="1583" y="880"/>
                  </a:lnTo>
                  <a:lnTo>
                    <a:pt x="1583" y="882"/>
                  </a:lnTo>
                  <a:lnTo>
                    <a:pt x="1585" y="882"/>
                  </a:lnTo>
                  <a:lnTo>
                    <a:pt x="1587" y="882"/>
                  </a:lnTo>
                  <a:lnTo>
                    <a:pt x="1587" y="884"/>
                  </a:lnTo>
                  <a:lnTo>
                    <a:pt x="1587" y="886"/>
                  </a:lnTo>
                  <a:lnTo>
                    <a:pt x="1587" y="888"/>
                  </a:lnTo>
                  <a:lnTo>
                    <a:pt x="1589" y="888"/>
                  </a:lnTo>
                  <a:lnTo>
                    <a:pt x="1591" y="888"/>
                  </a:lnTo>
                  <a:lnTo>
                    <a:pt x="1593" y="888"/>
                  </a:lnTo>
                  <a:lnTo>
                    <a:pt x="1593" y="886"/>
                  </a:lnTo>
                  <a:lnTo>
                    <a:pt x="1593" y="884"/>
                  </a:lnTo>
                  <a:lnTo>
                    <a:pt x="1595" y="884"/>
                  </a:lnTo>
                  <a:lnTo>
                    <a:pt x="1597" y="884"/>
                  </a:lnTo>
                  <a:lnTo>
                    <a:pt x="1597" y="886"/>
                  </a:lnTo>
                  <a:lnTo>
                    <a:pt x="1595" y="886"/>
                  </a:lnTo>
                  <a:lnTo>
                    <a:pt x="1595" y="888"/>
                  </a:lnTo>
                  <a:lnTo>
                    <a:pt x="1597" y="888"/>
                  </a:lnTo>
                  <a:lnTo>
                    <a:pt x="1597" y="890"/>
                  </a:lnTo>
                  <a:lnTo>
                    <a:pt x="1595" y="890"/>
                  </a:lnTo>
                  <a:lnTo>
                    <a:pt x="1597" y="890"/>
                  </a:lnTo>
                  <a:lnTo>
                    <a:pt x="1599" y="890"/>
                  </a:lnTo>
                  <a:lnTo>
                    <a:pt x="1601" y="888"/>
                  </a:lnTo>
                  <a:lnTo>
                    <a:pt x="1601" y="890"/>
                  </a:lnTo>
                  <a:lnTo>
                    <a:pt x="1601" y="892"/>
                  </a:lnTo>
                  <a:lnTo>
                    <a:pt x="1603" y="892"/>
                  </a:lnTo>
                  <a:lnTo>
                    <a:pt x="1603" y="890"/>
                  </a:lnTo>
                  <a:lnTo>
                    <a:pt x="1605" y="892"/>
                  </a:lnTo>
                  <a:lnTo>
                    <a:pt x="1605" y="894"/>
                  </a:lnTo>
                  <a:lnTo>
                    <a:pt x="1607" y="894"/>
                  </a:lnTo>
                  <a:lnTo>
                    <a:pt x="1607" y="896"/>
                  </a:lnTo>
                  <a:lnTo>
                    <a:pt x="1605" y="896"/>
                  </a:lnTo>
                  <a:lnTo>
                    <a:pt x="1605" y="898"/>
                  </a:lnTo>
                  <a:lnTo>
                    <a:pt x="1607" y="898"/>
                  </a:lnTo>
                  <a:lnTo>
                    <a:pt x="1609" y="898"/>
                  </a:lnTo>
                  <a:lnTo>
                    <a:pt x="1609" y="896"/>
                  </a:lnTo>
                  <a:lnTo>
                    <a:pt x="1611" y="896"/>
                  </a:lnTo>
                  <a:lnTo>
                    <a:pt x="1611" y="898"/>
                  </a:lnTo>
                  <a:lnTo>
                    <a:pt x="1611" y="900"/>
                  </a:lnTo>
                  <a:lnTo>
                    <a:pt x="1611" y="902"/>
                  </a:lnTo>
                  <a:lnTo>
                    <a:pt x="1609" y="904"/>
                  </a:lnTo>
                  <a:lnTo>
                    <a:pt x="1611" y="904"/>
                  </a:lnTo>
                  <a:lnTo>
                    <a:pt x="1611" y="906"/>
                  </a:lnTo>
                  <a:lnTo>
                    <a:pt x="1611" y="908"/>
                  </a:lnTo>
                  <a:lnTo>
                    <a:pt x="1611" y="910"/>
                  </a:lnTo>
                  <a:lnTo>
                    <a:pt x="1613" y="912"/>
                  </a:lnTo>
                  <a:lnTo>
                    <a:pt x="1613" y="914"/>
                  </a:lnTo>
                  <a:lnTo>
                    <a:pt x="1613" y="916"/>
                  </a:lnTo>
                  <a:lnTo>
                    <a:pt x="1615" y="918"/>
                  </a:lnTo>
                  <a:lnTo>
                    <a:pt x="1615" y="920"/>
                  </a:lnTo>
                  <a:lnTo>
                    <a:pt x="1617" y="922"/>
                  </a:lnTo>
                  <a:lnTo>
                    <a:pt x="1617" y="924"/>
                  </a:lnTo>
                  <a:lnTo>
                    <a:pt x="1617" y="926"/>
                  </a:lnTo>
                  <a:lnTo>
                    <a:pt x="1617" y="928"/>
                  </a:lnTo>
                  <a:lnTo>
                    <a:pt x="1619" y="932"/>
                  </a:lnTo>
                  <a:lnTo>
                    <a:pt x="1621" y="934"/>
                  </a:lnTo>
                  <a:lnTo>
                    <a:pt x="1623" y="936"/>
                  </a:lnTo>
                  <a:lnTo>
                    <a:pt x="1623" y="938"/>
                  </a:lnTo>
                  <a:lnTo>
                    <a:pt x="1625" y="940"/>
                  </a:lnTo>
                  <a:lnTo>
                    <a:pt x="1626" y="942"/>
                  </a:lnTo>
                  <a:lnTo>
                    <a:pt x="1626" y="944"/>
                  </a:lnTo>
                  <a:lnTo>
                    <a:pt x="1628" y="944"/>
                  </a:lnTo>
                  <a:lnTo>
                    <a:pt x="1628" y="946"/>
                  </a:lnTo>
                  <a:lnTo>
                    <a:pt x="1630" y="947"/>
                  </a:lnTo>
                  <a:lnTo>
                    <a:pt x="1632" y="949"/>
                  </a:lnTo>
                  <a:lnTo>
                    <a:pt x="1632" y="951"/>
                  </a:lnTo>
                  <a:lnTo>
                    <a:pt x="1634" y="951"/>
                  </a:lnTo>
                  <a:lnTo>
                    <a:pt x="1634" y="953"/>
                  </a:lnTo>
                  <a:lnTo>
                    <a:pt x="1636" y="955"/>
                  </a:lnTo>
                  <a:lnTo>
                    <a:pt x="1638" y="955"/>
                  </a:lnTo>
                  <a:lnTo>
                    <a:pt x="1638" y="957"/>
                  </a:lnTo>
                  <a:lnTo>
                    <a:pt x="1642" y="961"/>
                  </a:lnTo>
                  <a:lnTo>
                    <a:pt x="1642" y="963"/>
                  </a:lnTo>
                  <a:lnTo>
                    <a:pt x="1644" y="965"/>
                  </a:lnTo>
                  <a:lnTo>
                    <a:pt x="1644" y="967"/>
                  </a:lnTo>
                  <a:lnTo>
                    <a:pt x="1646" y="967"/>
                  </a:lnTo>
                  <a:lnTo>
                    <a:pt x="1646" y="969"/>
                  </a:lnTo>
                  <a:lnTo>
                    <a:pt x="1648" y="971"/>
                  </a:lnTo>
                  <a:lnTo>
                    <a:pt x="1650" y="973"/>
                  </a:lnTo>
                  <a:lnTo>
                    <a:pt x="1652" y="975"/>
                  </a:lnTo>
                  <a:lnTo>
                    <a:pt x="1654" y="977"/>
                  </a:lnTo>
                  <a:lnTo>
                    <a:pt x="1654" y="979"/>
                  </a:lnTo>
                  <a:lnTo>
                    <a:pt x="1656" y="981"/>
                  </a:lnTo>
                  <a:lnTo>
                    <a:pt x="1658" y="983"/>
                  </a:lnTo>
                  <a:lnTo>
                    <a:pt x="1662" y="985"/>
                  </a:lnTo>
                  <a:lnTo>
                    <a:pt x="1664" y="987"/>
                  </a:lnTo>
                  <a:lnTo>
                    <a:pt x="1666" y="989"/>
                  </a:lnTo>
                  <a:lnTo>
                    <a:pt x="1668" y="991"/>
                  </a:lnTo>
                  <a:lnTo>
                    <a:pt x="1668" y="993"/>
                  </a:lnTo>
                  <a:lnTo>
                    <a:pt x="1670" y="995"/>
                  </a:lnTo>
                  <a:lnTo>
                    <a:pt x="1672" y="997"/>
                  </a:lnTo>
                  <a:lnTo>
                    <a:pt x="1674" y="999"/>
                  </a:lnTo>
                  <a:lnTo>
                    <a:pt x="1674" y="1001"/>
                  </a:lnTo>
                  <a:lnTo>
                    <a:pt x="1676" y="1003"/>
                  </a:lnTo>
                  <a:lnTo>
                    <a:pt x="1678" y="1005"/>
                  </a:lnTo>
                  <a:lnTo>
                    <a:pt x="1680" y="1009"/>
                  </a:lnTo>
                  <a:lnTo>
                    <a:pt x="1682" y="1011"/>
                  </a:lnTo>
                  <a:lnTo>
                    <a:pt x="1684" y="1013"/>
                  </a:lnTo>
                  <a:lnTo>
                    <a:pt x="1686" y="1013"/>
                  </a:lnTo>
                  <a:lnTo>
                    <a:pt x="1688" y="1013"/>
                  </a:lnTo>
                  <a:lnTo>
                    <a:pt x="1690" y="1016"/>
                  </a:lnTo>
                  <a:lnTo>
                    <a:pt x="1692" y="1018"/>
                  </a:lnTo>
                  <a:lnTo>
                    <a:pt x="1694" y="1020"/>
                  </a:lnTo>
                  <a:lnTo>
                    <a:pt x="1695" y="1022"/>
                  </a:lnTo>
                  <a:lnTo>
                    <a:pt x="1697" y="1024"/>
                  </a:lnTo>
                  <a:lnTo>
                    <a:pt x="1697" y="1026"/>
                  </a:lnTo>
                  <a:lnTo>
                    <a:pt x="1699" y="1028"/>
                  </a:lnTo>
                  <a:lnTo>
                    <a:pt x="1701" y="1030"/>
                  </a:lnTo>
                  <a:lnTo>
                    <a:pt x="1703" y="1032"/>
                  </a:lnTo>
                  <a:lnTo>
                    <a:pt x="1703" y="1034"/>
                  </a:lnTo>
                  <a:lnTo>
                    <a:pt x="1705" y="1034"/>
                  </a:lnTo>
                  <a:lnTo>
                    <a:pt x="1705" y="1036"/>
                  </a:lnTo>
                  <a:lnTo>
                    <a:pt x="1705" y="1038"/>
                  </a:lnTo>
                  <a:lnTo>
                    <a:pt x="1705" y="1040"/>
                  </a:lnTo>
                  <a:lnTo>
                    <a:pt x="1705" y="1042"/>
                  </a:lnTo>
                  <a:lnTo>
                    <a:pt x="1707" y="1044"/>
                  </a:lnTo>
                  <a:lnTo>
                    <a:pt x="1707" y="1046"/>
                  </a:lnTo>
                  <a:lnTo>
                    <a:pt x="1709" y="1048"/>
                  </a:lnTo>
                  <a:lnTo>
                    <a:pt x="1709" y="1050"/>
                  </a:lnTo>
                  <a:lnTo>
                    <a:pt x="1711" y="1052"/>
                  </a:lnTo>
                  <a:lnTo>
                    <a:pt x="1711" y="1054"/>
                  </a:lnTo>
                  <a:lnTo>
                    <a:pt x="1713" y="1058"/>
                  </a:lnTo>
                  <a:lnTo>
                    <a:pt x="1713" y="1060"/>
                  </a:lnTo>
                  <a:lnTo>
                    <a:pt x="1715" y="1060"/>
                  </a:lnTo>
                  <a:lnTo>
                    <a:pt x="1715" y="1062"/>
                  </a:lnTo>
                  <a:lnTo>
                    <a:pt x="1717" y="1064"/>
                  </a:lnTo>
                  <a:lnTo>
                    <a:pt x="1719" y="1066"/>
                  </a:lnTo>
                  <a:lnTo>
                    <a:pt x="1719" y="1068"/>
                  </a:lnTo>
                  <a:lnTo>
                    <a:pt x="1721" y="1070"/>
                  </a:lnTo>
                  <a:lnTo>
                    <a:pt x="1723" y="1072"/>
                  </a:lnTo>
                  <a:lnTo>
                    <a:pt x="1723" y="1074"/>
                  </a:lnTo>
                  <a:lnTo>
                    <a:pt x="1723" y="1076"/>
                  </a:lnTo>
                  <a:lnTo>
                    <a:pt x="1725" y="1078"/>
                  </a:lnTo>
                  <a:lnTo>
                    <a:pt x="1727" y="1080"/>
                  </a:lnTo>
                  <a:lnTo>
                    <a:pt x="1727" y="1081"/>
                  </a:lnTo>
                  <a:lnTo>
                    <a:pt x="1729" y="1083"/>
                  </a:lnTo>
                  <a:lnTo>
                    <a:pt x="1731" y="1083"/>
                  </a:lnTo>
                  <a:lnTo>
                    <a:pt x="1731" y="1085"/>
                  </a:lnTo>
                  <a:lnTo>
                    <a:pt x="1733" y="1087"/>
                  </a:lnTo>
                  <a:lnTo>
                    <a:pt x="1733" y="1089"/>
                  </a:lnTo>
                  <a:lnTo>
                    <a:pt x="1735" y="1091"/>
                  </a:lnTo>
                  <a:lnTo>
                    <a:pt x="1737" y="1093"/>
                  </a:lnTo>
                  <a:lnTo>
                    <a:pt x="1739" y="1095"/>
                  </a:lnTo>
                  <a:lnTo>
                    <a:pt x="1739" y="1097"/>
                  </a:lnTo>
                  <a:lnTo>
                    <a:pt x="1741" y="1097"/>
                  </a:lnTo>
                  <a:lnTo>
                    <a:pt x="1743" y="1097"/>
                  </a:lnTo>
                  <a:lnTo>
                    <a:pt x="1743" y="1099"/>
                  </a:lnTo>
                  <a:lnTo>
                    <a:pt x="1741" y="1103"/>
                  </a:lnTo>
                  <a:lnTo>
                    <a:pt x="1741" y="1105"/>
                  </a:lnTo>
                  <a:lnTo>
                    <a:pt x="1743" y="1105"/>
                  </a:lnTo>
                  <a:lnTo>
                    <a:pt x="1745" y="1103"/>
                  </a:lnTo>
                  <a:lnTo>
                    <a:pt x="1747" y="1101"/>
                  </a:lnTo>
                  <a:lnTo>
                    <a:pt x="1749" y="1101"/>
                  </a:lnTo>
                  <a:lnTo>
                    <a:pt x="1751" y="1103"/>
                  </a:lnTo>
                  <a:lnTo>
                    <a:pt x="1751" y="1105"/>
                  </a:lnTo>
                  <a:lnTo>
                    <a:pt x="1751" y="1103"/>
                  </a:lnTo>
                  <a:lnTo>
                    <a:pt x="1751" y="1105"/>
                  </a:lnTo>
                  <a:lnTo>
                    <a:pt x="1753" y="1105"/>
                  </a:lnTo>
                  <a:lnTo>
                    <a:pt x="1753" y="1103"/>
                  </a:lnTo>
                  <a:lnTo>
                    <a:pt x="1755" y="1103"/>
                  </a:lnTo>
                  <a:lnTo>
                    <a:pt x="1757" y="1105"/>
                  </a:lnTo>
                  <a:lnTo>
                    <a:pt x="1759" y="1105"/>
                  </a:lnTo>
                  <a:lnTo>
                    <a:pt x="1759" y="1107"/>
                  </a:lnTo>
                  <a:lnTo>
                    <a:pt x="1757" y="1109"/>
                  </a:lnTo>
                  <a:lnTo>
                    <a:pt x="1759" y="1109"/>
                  </a:lnTo>
                  <a:lnTo>
                    <a:pt x="1761" y="1109"/>
                  </a:lnTo>
                  <a:lnTo>
                    <a:pt x="1763" y="1109"/>
                  </a:lnTo>
                  <a:lnTo>
                    <a:pt x="1764" y="1109"/>
                  </a:lnTo>
                  <a:lnTo>
                    <a:pt x="1763" y="1109"/>
                  </a:lnTo>
                  <a:lnTo>
                    <a:pt x="1763" y="1111"/>
                  </a:lnTo>
                  <a:lnTo>
                    <a:pt x="1761" y="1111"/>
                  </a:lnTo>
                  <a:lnTo>
                    <a:pt x="1761" y="1113"/>
                  </a:lnTo>
                  <a:lnTo>
                    <a:pt x="1761" y="1115"/>
                  </a:lnTo>
                  <a:lnTo>
                    <a:pt x="1763" y="1115"/>
                  </a:lnTo>
                  <a:lnTo>
                    <a:pt x="1761" y="1115"/>
                  </a:lnTo>
                  <a:lnTo>
                    <a:pt x="1761" y="1117"/>
                  </a:lnTo>
                  <a:lnTo>
                    <a:pt x="1761" y="1119"/>
                  </a:lnTo>
                  <a:lnTo>
                    <a:pt x="1761" y="1121"/>
                  </a:lnTo>
                  <a:lnTo>
                    <a:pt x="1763" y="1121"/>
                  </a:lnTo>
                  <a:lnTo>
                    <a:pt x="1764" y="1121"/>
                  </a:lnTo>
                  <a:lnTo>
                    <a:pt x="1764" y="1119"/>
                  </a:lnTo>
                  <a:lnTo>
                    <a:pt x="1764" y="1117"/>
                  </a:lnTo>
                  <a:lnTo>
                    <a:pt x="1766" y="1117"/>
                  </a:lnTo>
                  <a:lnTo>
                    <a:pt x="1766" y="1119"/>
                  </a:lnTo>
                  <a:lnTo>
                    <a:pt x="1768" y="1119"/>
                  </a:lnTo>
                  <a:lnTo>
                    <a:pt x="1766" y="1119"/>
                  </a:lnTo>
                  <a:lnTo>
                    <a:pt x="1766" y="1121"/>
                  </a:lnTo>
                  <a:lnTo>
                    <a:pt x="1768" y="1121"/>
                  </a:lnTo>
                  <a:lnTo>
                    <a:pt x="1766" y="1123"/>
                  </a:lnTo>
                  <a:lnTo>
                    <a:pt x="1768" y="1123"/>
                  </a:lnTo>
                  <a:lnTo>
                    <a:pt x="1768" y="1125"/>
                  </a:lnTo>
                  <a:lnTo>
                    <a:pt x="1768" y="1127"/>
                  </a:lnTo>
                  <a:lnTo>
                    <a:pt x="1768" y="1129"/>
                  </a:lnTo>
                  <a:lnTo>
                    <a:pt x="1770" y="1129"/>
                  </a:lnTo>
                  <a:lnTo>
                    <a:pt x="1770" y="1127"/>
                  </a:lnTo>
                  <a:lnTo>
                    <a:pt x="1770" y="1129"/>
                  </a:lnTo>
                  <a:lnTo>
                    <a:pt x="1772" y="1129"/>
                  </a:lnTo>
                  <a:lnTo>
                    <a:pt x="1772" y="1131"/>
                  </a:lnTo>
                  <a:lnTo>
                    <a:pt x="1772" y="1133"/>
                  </a:lnTo>
                  <a:lnTo>
                    <a:pt x="1770" y="1133"/>
                  </a:lnTo>
                  <a:lnTo>
                    <a:pt x="1770" y="1135"/>
                  </a:lnTo>
                  <a:lnTo>
                    <a:pt x="1770" y="1137"/>
                  </a:lnTo>
                  <a:lnTo>
                    <a:pt x="1772" y="1139"/>
                  </a:lnTo>
                  <a:lnTo>
                    <a:pt x="1772" y="1141"/>
                  </a:lnTo>
                  <a:lnTo>
                    <a:pt x="1772" y="1143"/>
                  </a:lnTo>
                  <a:lnTo>
                    <a:pt x="1772" y="1145"/>
                  </a:lnTo>
                  <a:lnTo>
                    <a:pt x="1770" y="1145"/>
                  </a:lnTo>
                  <a:lnTo>
                    <a:pt x="1770" y="1147"/>
                  </a:lnTo>
                  <a:lnTo>
                    <a:pt x="1770" y="1149"/>
                  </a:lnTo>
                  <a:lnTo>
                    <a:pt x="1772" y="1149"/>
                  </a:lnTo>
                  <a:lnTo>
                    <a:pt x="1772" y="1150"/>
                  </a:lnTo>
                  <a:lnTo>
                    <a:pt x="1772" y="1152"/>
                  </a:lnTo>
                  <a:lnTo>
                    <a:pt x="1772" y="1154"/>
                  </a:lnTo>
                  <a:lnTo>
                    <a:pt x="1772" y="1158"/>
                  </a:lnTo>
                  <a:lnTo>
                    <a:pt x="1774" y="1158"/>
                  </a:lnTo>
                  <a:lnTo>
                    <a:pt x="1772" y="1160"/>
                  </a:lnTo>
                  <a:lnTo>
                    <a:pt x="1772" y="1162"/>
                  </a:lnTo>
                  <a:lnTo>
                    <a:pt x="1774" y="1162"/>
                  </a:lnTo>
                  <a:lnTo>
                    <a:pt x="1774" y="1164"/>
                  </a:lnTo>
                  <a:lnTo>
                    <a:pt x="1776" y="1166"/>
                  </a:lnTo>
                  <a:lnTo>
                    <a:pt x="1776" y="1168"/>
                  </a:lnTo>
                  <a:lnTo>
                    <a:pt x="1778" y="1168"/>
                  </a:lnTo>
                  <a:lnTo>
                    <a:pt x="1776" y="1168"/>
                  </a:lnTo>
                  <a:lnTo>
                    <a:pt x="1778" y="1172"/>
                  </a:lnTo>
                  <a:lnTo>
                    <a:pt x="1780" y="1176"/>
                  </a:lnTo>
                  <a:lnTo>
                    <a:pt x="1782" y="1178"/>
                  </a:lnTo>
                  <a:lnTo>
                    <a:pt x="1782" y="1180"/>
                  </a:lnTo>
                  <a:lnTo>
                    <a:pt x="1784" y="1182"/>
                  </a:lnTo>
                  <a:lnTo>
                    <a:pt x="1784" y="1184"/>
                  </a:lnTo>
                  <a:lnTo>
                    <a:pt x="1786" y="1184"/>
                  </a:lnTo>
                  <a:lnTo>
                    <a:pt x="1788" y="1188"/>
                  </a:lnTo>
                  <a:lnTo>
                    <a:pt x="1792" y="1190"/>
                  </a:lnTo>
                  <a:lnTo>
                    <a:pt x="1792" y="1192"/>
                  </a:lnTo>
                  <a:lnTo>
                    <a:pt x="1794" y="1194"/>
                  </a:lnTo>
                  <a:lnTo>
                    <a:pt x="1796" y="1196"/>
                  </a:lnTo>
                  <a:lnTo>
                    <a:pt x="1796" y="1200"/>
                  </a:lnTo>
                  <a:lnTo>
                    <a:pt x="1798" y="1200"/>
                  </a:lnTo>
                  <a:lnTo>
                    <a:pt x="1798" y="1202"/>
                  </a:lnTo>
                  <a:lnTo>
                    <a:pt x="1798" y="1204"/>
                  </a:lnTo>
                  <a:lnTo>
                    <a:pt x="1800" y="1204"/>
                  </a:lnTo>
                  <a:lnTo>
                    <a:pt x="1802" y="1204"/>
                  </a:lnTo>
                  <a:lnTo>
                    <a:pt x="1804" y="1204"/>
                  </a:lnTo>
                  <a:lnTo>
                    <a:pt x="1804" y="1206"/>
                  </a:lnTo>
                  <a:lnTo>
                    <a:pt x="1804" y="1208"/>
                  </a:lnTo>
                  <a:lnTo>
                    <a:pt x="1804" y="1210"/>
                  </a:lnTo>
                  <a:lnTo>
                    <a:pt x="1804" y="1212"/>
                  </a:lnTo>
                  <a:lnTo>
                    <a:pt x="1806" y="1212"/>
                  </a:lnTo>
                  <a:lnTo>
                    <a:pt x="1808" y="1212"/>
                  </a:lnTo>
                  <a:lnTo>
                    <a:pt x="1810" y="1212"/>
                  </a:lnTo>
                  <a:lnTo>
                    <a:pt x="1810" y="1214"/>
                  </a:lnTo>
                  <a:lnTo>
                    <a:pt x="1810" y="1216"/>
                  </a:lnTo>
                  <a:lnTo>
                    <a:pt x="1808" y="1216"/>
                  </a:lnTo>
                  <a:lnTo>
                    <a:pt x="1808" y="1217"/>
                  </a:lnTo>
                  <a:lnTo>
                    <a:pt x="1810" y="1217"/>
                  </a:lnTo>
                  <a:lnTo>
                    <a:pt x="1810" y="1219"/>
                  </a:lnTo>
                  <a:lnTo>
                    <a:pt x="1810" y="1221"/>
                  </a:lnTo>
                  <a:lnTo>
                    <a:pt x="1812" y="1221"/>
                  </a:lnTo>
                  <a:lnTo>
                    <a:pt x="1812" y="1223"/>
                  </a:lnTo>
                  <a:lnTo>
                    <a:pt x="1812" y="1225"/>
                  </a:lnTo>
                  <a:lnTo>
                    <a:pt x="1812" y="1227"/>
                  </a:lnTo>
                  <a:lnTo>
                    <a:pt x="1812" y="1229"/>
                  </a:lnTo>
                  <a:lnTo>
                    <a:pt x="1814" y="1229"/>
                  </a:lnTo>
                  <a:lnTo>
                    <a:pt x="1812" y="1231"/>
                  </a:lnTo>
                  <a:lnTo>
                    <a:pt x="1814" y="1231"/>
                  </a:lnTo>
                  <a:lnTo>
                    <a:pt x="1816" y="1231"/>
                  </a:lnTo>
                  <a:lnTo>
                    <a:pt x="1816" y="1233"/>
                  </a:lnTo>
                  <a:lnTo>
                    <a:pt x="1816" y="1235"/>
                  </a:lnTo>
                  <a:lnTo>
                    <a:pt x="1816" y="1237"/>
                  </a:lnTo>
                  <a:lnTo>
                    <a:pt x="1816" y="1239"/>
                  </a:lnTo>
                  <a:lnTo>
                    <a:pt x="1814" y="1239"/>
                  </a:lnTo>
                  <a:lnTo>
                    <a:pt x="1812" y="1239"/>
                  </a:lnTo>
                  <a:lnTo>
                    <a:pt x="1812" y="1241"/>
                  </a:lnTo>
                  <a:lnTo>
                    <a:pt x="1810" y="1241"/>
                  </a:lnTo>
                  <a:lnTo>
                    <a:pt x="1810" y="1243"/>
                  </a:lnTo>
                  <a:lnTo>
                    <a:pt x="1808" y="1243"/>
                  </a:lnTo>
                  <a:lnTo>
                    <a:pt x="1806" y="1243"/>
                  </a:lnTo>
                  <a:lnTo>
                    <a:pt x="1804" y="1243"/>
                  </a:lnTo>
                  <a:lnTo>
                    <a:pt x="1802" y="1243"/>
                  </a:lnTo>
                  <a:lnTo>
                    <a:pt x="1802" y="1241"/>
                  </a:lnTo>
                  <a:lnTo>
                    <a:pt x="1800" y="1241"/>
                  </a:lnTo>
                  <a:lnTo>
                    <a:pt x="1798" y="1241"/>
                  </a:lnTo>
                  <a:lnTo>
                    <a:pt x="1798" y="1243"/>
                  </a:lnTo>
                  <a:lnTo>
                    <a:pt x="1796" y="1243"/>
                  </a:lnTo>
                  <a:lnTo>
                    <a:pt x="1796" y="1245"/>
                  </a:lnTo>
                  <a:lnTo>
                    <a:pt x="1796" y="1247"/>
                  </a:lnTo>
                  <a:lnTo>
                    <a:pt x="1794" y="1247"/>
                  </a:lnTo>
                  <a:lnTo>
                    <a:pt x="1794" y="1249"/>
                  </a:lnTo>
                  <a:lnTo>
                    <a:pt x="1794" y="1251"/>
                  </a:lnTo>
                  <a:lnTo>
                    <a:pt x="1794" y="1253"/>
                  </a:lnTo>
                  <a:lnTo>
                    <a:pt x="1794" y="1255"/>
                  </a:lnTo>
                  <a:lnTo>
                    <a:pt x="1794" y="1257"/>
                  </a:lnTo>
                  <a:lnTo>
                    <a:pt x="1794" y="1259"/>
                  </a:lnTo>
                  <a:lnTo>
                    <a:pt x="1794" y="1261"/>
                  </a:lnTo>
                  <a:lnTo>
                    <a:pt x="1792" y="1261"/>
                  </a:lnTo>
                  <a:lnTo>
                    <a:pt x="1792" y="1263"/>
                  </a:lnTo>
                  <a:lnTo>
                    <a:pt x="1790" y="1263"/>
                  </a:lnTo>
                  <a:lnTo>
                    <a:pt x="1790" y="1265"/>
                  </a:lnTo>
                  <a:lnTo>
                    <a:pt x="1788" y="1265"/>
                  </a:lnTo>
                  <a:lnTo>
                    <a:pt x="1786" y="1265"/>
                  </a:lnTo>
                  <a:lnTo>
                    <a:pt x="1784" y="1265"/>
                  </a:lnTo>
                  <a:lnTo>
                    <a:pt x="1782" y="1265"/>
                  </a:lnTo>
                  <a:lnTo>
                    <a:pt x="1780" y="1265"/>
                  </a:lnTo>
                  <a:lnTo>
                    <a:pt x="1780" y="1263"/>
                  </a:lnTo>
                  <a:lnTo>
                    <a:pt x="1778" y="1265"/>
                  </a:lnTo>
                  <a:lnTo>
                    <a:pt x="1778" y="1263"/>
                  </a:lnTo>
                  <a:lnTo>
                    <a:pt x="1776" y="1263"/>
                  </a:lnTo>
                  <a:lnTo>
                    <a:pt x="1774" y="1263"/>
                  </a:lnTo>
                  <a:lnTo>
                    <a:pt x="1774" y="1261"/>
                  </a:lnTo>
                  <a:lnTo>
                    <a:pt x="1772" y="1261"/>
                  </a:lnTo>
                  <a:lnTo>
                    <a:pt x="1770" y="1261"/>
                  </a:lnTo>
                  <a:lnTo>
                    <a:pt x="1770" y="1259"/>
                  </a:lnTo>
                  <a:lnTo>
                    <a:pt x="1768" y="1259"/>
                  </a:lnTo>
                  <a:lnTo>
                    <a:pt x="1766" y="1259"/>
                  </a:lnTo>
                  <a:lnTo>
                    <a:pt x="1766" y="1261"/>
                  </a:lnTo>
                  <a:lnTo>
                    <a:pt x="1764" y="1261"/>
                  </a:lnTo>
                  <a:lnTo>
                    <a:pt x="1763" y="1261"/>
                  </a:lnTo>
                  <a:lnTo>
                    <a:pt x="1763" y="1263"/>
                  </a:lnTo>
                  <a:lnTo>
                    <a:pt x="1763" y="1265"/>
                  </a:lnTo>
                  <a:lnTo>
                    <a:pt x="1763" y="1267"/>
                  </a:lnTo>
                  <a:lnTo>
                    <a:pt x="1763" y="1269"/>
                  </a:lnTo>
                  <a:lnTo>
                    <a:pt x="1761" y="1269"/>
                  </a:lnTo>
                  <a:lnTo>
                    <a:pt x="1761" y="1271"/>
                  </a:lnTo>
                  <a:lnTo>
                    <a:pt x="1761" y="1273"/>
                  </a:lnTo>
                  <a:lnTo>
                    <a:pt x="1761" y="1275"/>
                  </a:lnTo>
                  <a:lnTo>
                    <a:pt x="1761" y="1277"/>
                  </a:lnTo>
                  <a:lnTo>
                    <a:pt x="1761" y="1279"/>
                  </a:lnTo>
                  <a:lnTo>
                    <a:pt x="1763" y="1279"/>
                  </a:lnTo>
                  <a:lnTo>
                    <a:pt x="1763" y="1281"/>
                  </a:lnTo>
                  <a:lnTo>
                    <a:pt x="1764" y="1281"/>
                  </a:lnTo>
                  <a:lnTo>
                    <a:pt x="1764" y="1283"/>
                  </a:lnTo>
                  <a:lnTo>
                    <a:pt x="1766" y="1283"/>
                  </a:lnTo>
                  <a:lnTo>
                    <a:pt x="1766" y="1284"/>
                  </a:lnTo>
                  <a:lnTo>
                    <a:pt x="1766" y="1286"/>
                  </a:lnTo>
                  <a:lnTo>
                    <a:pt x="1764" y="1286"/>
                  </a:lnTo>
                  <a:lnTo>
                    <a:pt x="1764" y="1288"/>
                  </a:lnTo>
                  <a:lnTo>
                    <a:pt x="1763" y="1288"/>
                  </a:lnTo>
                  <a:lnTo>
                    <a:pt x="1763" y="1286"/>
                  </a:lnTo>
                  <a:lnTo>
                    <a:pt x="1761" y="1286"/>
                  </a:lnTo>
                  <a:lnTo>
                    <a:pt x="1759" y="1284"/>
                  </a:lnTo>
                  <a:lnTo>
                    <a:pt x="1757" y="1283"/>
                  </a:lnTo>
                  <a:lnTo>
                    <a:pt x="1755" y="1283"/>
                  </a:lnTo>
                  <a:lnTo>
                    <a:pt x="1755" y="1281"/>
                  </a:lnTo>
                  <a:lnTo>
                    <a:pt x="1755" y="1279"/>
                  </a:lnTo>
                  <a:lnTo>
                    <a:pt x="1753" y="1279"/>
                  </a:lnTo>
                  <a:lnTo>
                    <a:pt x="1753" y="1277"/>
                  </a:lnTo>
                  <a:lnTo>
                    <a:pt x="1753" y="1275"/>
                  </a:lnTo>
                  <a:lnTo>
                    <a:pt x="1751" y="1275"/>
                  </a:lnTo>
                  <a:lnTo>
                    <a:pt x="1751" y="1273"/>
                  </a:lnTo>
                  <a:lnTo>
                    <a:pt x="1751" y="1271"/>
                  </a:lnTo>
                  <a:lnTo>
                    <a:pt x="1749" y="1271"/>
                  </a:lnTo>
                  <a:lnTo>
                    <a:pt x="1749" y="1269"/>
                  </a:lnTo>
                  <a:lnTo>
                    <a:pt x="1749" y="1267"/>
                  </a:lnTo>
                  <a:lnTo>
                    <a:pt x="1747" y="1265"/>
                  </a:lnTo>
                  <a:lnTo>
                    <a:pt x="1747" y="1263"/>
                  </a:lnTo>
                  <a:lnTo>
                    <a:pt x="1747" y="1261"/>
                  </a:lnTo>
                  <a:lnTo>
                    <a:pt x="1745" y="1259"/>
                  </a:lnTo>
                  <a:lnTo>
                    <a:pt x="1745" y="1257"/>
                  </a:lnTo>
                  <a:lnTo>
                    <a:pt x="1743" y="1255"/>
                  </a:lnTo>
                  <a:lnTo>
                    <a:pt x="1743" y="1251"/>
                  </a:lnTo>
                  <a:lnTo>
                    <a:pt x="1741" y="1249"/>
                  </a:lnTo>
                  <a:lnTo>
                    <a:pt x="1741" y="1247"/>
                  </a:lnTo>
                  <a:lnTo>
                    <a:pt x="1741" y="1245"/>
                  </a:lnTo>
                  <a:lnTo>
                    <a:pt x="1739" y="1243"/>
                  </a:lnTo>
                  <a:lnTo>
                    <a:pt x="1739" y="1241"/>
                  </a:lnTo>
                  <a:lnTo>
                    <a:pt x="1737" y="1239"/>
                  </a:lnTo>
                  <a:lnTo>
                    <a:pt x="1737" y="1237"/>
                  </a:lnTo>
                  <a:lnTo>
                    <a:pt x="1735" y="1237"/>
                  </a:lnTo>
                  <a:lnTo>
                    <a:pt x="1735" y="1235"/>
                  </a:lnTo>
                  <a:lnTo>
                    <a:pt x="1733" y="1235"/>
                  </a:lnTo>
                  <a:lnTo>
                    <a:pt x="1733" y="1233"/>
                  </a:lnTo>
                  <a:lnTo>
                    <a:pt x="1731" y="1233"/>
                  </a:lnTo>
                  <a:lnTo>
                    <a:pt x="1731" y="1231"/>
                  </a:lnTo>
                  <a:lnTo>
                    <a:pt x="1731" y="1229"/>
                  </a:lnTo>
                  <a:lnTo>
                    <a:pt x="1731" y="1227"/>
                  </a:lnTo>
                  <a:lnTo>
                    <a:pt x="1729" y="1227"/>
                  </a:lnTo>
                  <a:lnTo>
                    <a:pt x="1729" y="1225"/>
                  </a:lnTo>
                  <a:lnTo>
                    <a:pt x="1729" y="1223"/>
                  </a:lnTo>
                  <a:lnTo>
                    <a:pt x="1729" y="1221"/>
                  </a:lnTo>
                  <a:lnTo>
                    <a:pt x="1727" y="1221"/>
                  </a:lnTo>
                  <a:lnTo>
                    <a:pt x="1727" y="1219"/>
                  </a:lnTo>
                  <a:lnTo>
                    <a:pt x="1727" y="1217"/>
                  </a:lnTo>
                  <a:lnTo>
                    <a:pt x="1727" y="1216"/>
                  </a:lnTo>
                  <a:lnTo>
                    <a:pt x="1727" y="1214"/>
                  </a:lnTo>
                  <a:lnTo>
                    <a:pt x="1725" y="1214"/>
                  </a:lnTo>
                  <a:lnTo>
                    <a:pt x="1725" y="1212"/>
                  </a:lnTo>
                  <a:lnTo>
                    <a:pt x="1723" y="1210"/>
                  </a:lnTo>
                  <a:lnTo>
                    <a:pt x="1723" y="1208"/>
                  </a:lnTo>
                  <a:lnTo>
                    <a:pt x="1721" y="1208"/>
                  </a:lnTo>
                  <a:lnTo>
                    <a:pt x="1721" y="1206"/>
                  </a:lnTo>
                  <a:lnTo>
                    <a:pt x="1719" y="1206"/>
                  </a:lnTo>
                  <a:lnTo>
                    <a:pt x="1719" y="1204"/>
                  </a:lnTo>
                  <a:lnTo>
                    <a:pt x="1719" y="1202"/>
                  </a:lnTo>
                  <a:lnTo>
                    <a:pt x="1717" y="1202"/>
                  </a:lnTo>
                  <a:lnTo>
                    <a:pt x="1717" y="1200"/>
                  </a:lnTo>
                  <a:lnTo>
                    <a:pt x="1715" y="1200"/>
                  </a:lnTo>
                  <a:lnTo>
                    <a:pt x="1715" y="1198"/>
                  </a:lnTo>
                  <a:lnTo>
                    <a:pt x="1713" y="1198"/>
                  </a:lnTo>
                  <a:lnTo>
                    <a:pt x="1713" y="1196"/>
                  </a:lnTo>
                  <a:lnTo>
                    <a:pt x="1711" y="1194"/>
                  </a:lnTo>
                  <a:lnTo>
                    <a:pt x="1711" y="1192"/>
                  </a:lnTo>
                  <a:lnTo>
                    <a:pt x="1709" y="1192"/>
                  </a:lnTo>
                  <a:lnTo>
                    <a:pt x="1709" y="1190"/>
                  </a:lnTo>
                  <a:lnTo>
                    <a:pt x="1707" y="1188"/>
                  </a:lnTo>
                  <a:lnTo>
                    <a:pt x="1707" y="1186"/>
                  </a:lnTo>
                  <a:lnTo>
                    <a:pt x="1707" y="1184"/>
                  </a:lnTo>
                  <a:lnTo>
                    <a:pt x="1707" y="1182"/>
                  </a:lnTo>
                  <a:lnTo>
                    <a:pt x="1707" y="1180"/>
                  </a:lnTo>
                  <a:lnTo>
                    <a:pt x="1707" y="1178"/>
                  </a:lnTo>
                  <a:lnTo>
                    <a:pt x="1709" y="1178"/>
                  </a:lnTo>
                  <a:lnTo>
                    <a:pt x="1709" y="1176"/>
                  </a:lnTo>
                  <a:lnTo>
                    <a:pt x="1709" y="1174"/>
                  </a:lnTo>
                  <a:lnTo>
                    <a:pt x="1709" y="1172"/>
                  </a:lnTo>
                  <a:lnTo>
                    <a:pt x="1711" y="1172"/>
                  </a:lnTo>
                  <a:lnTo>
                    <a:pt x="1711" y="1170"/>
                  </a:lnTo>
                  <a:lnTo>
                    <a:pt x="1711" y="1168"/>
                  </a:lnTo>
                  <a:lnTo>
                    <a:pt x="1711" y="1166"/>
                  </a:lnTo>
                  <a:lnTo>
                    <a:pt x="1713" y="1166"/>
                  </a:lnTo>
                  <a:lnTo>
                    <a:pt x="1713" y="1164"/>
                  </a:lnTo>
                  <a:lnTo>
                    <a:pt x="1713" y="1162"/>
                  </a:lnTo>
                  <a:lnTo>
                    <a:pt x="1713" y="1160"/>
                  </a:lnTo>
                  <a:lnTo>
                    <a:pt x="1715" y="1158"/>
                  </a:lnTo>
                  <a:lnTo>
                    <a:pt x="1717" y="1156"/>
                  </a:lnTo>
                  <a:lnTo>
                    <a:pt x="1717" y="1154"/>
                  </a:lnTo>
                  <a:lnTo>
                    <a:pt x="1717" y="1152"/>
                  </a:lnTo>
                  <a:lnTo>
                    <a:pt x="1715" y="1152"/>
                  </a:lnTo>
                  <a:lnTo>
                    <a:pt x="1713" y="1152"/>
                  </a:lnTo>
                  <a:lnTo>
                    <a:pt x="1711" y="1152"/>
                  </a:lnTo>
                  <a:lnTo>
                    <a:pt x="1711" y="1150"/>
                  </a:lnTo>
                  <a:lnTo>
                    <a:pt x="1709" y="1150"/>
                  </a:lnTo>
                  <a:lnTo>
                    <a:pt x="1707" y="1150"/>
                  </a:lnTo>
                  <a:lnTo>
                    <a:pt x="1705" y="1150"/>
                  </a:lnTo>
                  <a:lnTo>
                    <a:pt x="1705" y="1149"/>
                  </a:lnTo>
                  <a:lnTo>
                    <a:pt x="1703" y="1149"/>
                  </a:lnTo>
                  <a:lnTo>
                    <a:pt x="1701" y="1149"/>
                  </a:lnTo>
                  <a:lnTo>
                    <a:pt x="1699" y="1147"/>
                  </a:lnTo>
                  <a:lnTo>
                    <a:pt x="1697" y="1147"/>
                  </a:lnTo>
                  <a:lnTo>
                    <a:pt x="1695" y="1147"/>
                  </a:lnTo>
                  <a:lnTo>
                    <a:pt x="1695" y="1145"/>
                  </a:lnTo>
                  <a:lnTo>
                    <a:pt x="1694" y="1145"/>
                  </a:lnTo>
                  <a:lnTo>
                    <a:pt x="1692" y="1145"/>
                  </a:lnTo>
                  <a:lnTo>
                    <a:pt x="1690" y="1145"/>
                  </a:lnTo>
                  <a:lnTo>
                    <a:pt x="1688" y="1143"/>
                  </a:lnTo>
                  <a:lnTo>
                    <a:pt x="1686" y="1143"/>
                  </a:lnTo>
                  <a:lnTo>
                    <a:pt x="1684" y="1143"/>
                  </a:lnTo>
                  <a:lnTo>
                    <a:pt x="1684" y="1141"/>
                  </a:lnTo>
                  <a:lnTo>
                    <a:pt x="1682" y="1141"/>
                  </a:lnTo>
                  <a:lnTo>
                    <a:pt x="1680" y="1139"/>
                  </a:lnTo>
                  <a:lnTo>
                    <a:pt x="1678" y="1139"/>
                  </a:lnTo>
                  <a:lnTo>
                    <a:pt x="1676" y="1139"/>
                  </a:lnTo>
                  <a:lnTo>
                    <a:pt x="1674" y="1139"/>
                  </a:lnTo>
                  <a:lnTo>
                    <a:pt x="1672" y="1139"/>
                  </a:lnTo>
                  <a:lnTo>
                    <a:pt x="1670" y="1139"/>
                  </a:lnTo>
                  <a:lnTo>
                    <a:pt x="1668" y="1139"/>
                  </a:lnTo>
                  <a:lnTo>
                    <a:pt x="1666" y="1139"/>
                  </a:lnTo>
                  <a:lnTo>
                    <a:pt x="1664" y="1137"/>
                  </a:lnTo>
                  <a:lnTo>
                    <a:pt x="1662" y="1135"/>
                  </a:lnTo>
                  <a:lnTo>
                    <a:pt x="1660" y="1133"/>
                  </a:lnTo>
                  <a:lnTo>
                    <a:pt x="1658" y="1133"/>
                  </a:lnTo>
                  <a:lnTo>
                    <a:pt x="1658" y="1131"/>
                  </a:lnTo>
                  <a:lnTo>
                    <a:pt x="1656" y="1131"/>
                  </a:lnTo>
                  <a:lnTo>
                    <a:pt x="1654" y="1129"/>
                  </a:lnTo>
                  <a:lnTo>
                    <a:pt x="1654" y="1127"/>
                  </a:lnTo>
                  <a:lnTo>
                    <a:pt x="1652" y="1127"/>
                  </a:lnTo>
                  <a:lnTo>
                    <a:pt x="1652" y="1125"/>
                  </a:lnTo>
                  <a:lnTo>
                    <a:pt x="1650" y="1123"/>
                  </a:lnTo>
                  <a:lnTo>
                    <a:pt x="1650" y="1121"/>
                  </a:lnTo>
                  <a:lnTo>
                    <a:pt x="1648" y="1121"/>
                  </a:lnTo>
                  <a:lnTo>
                    <a:pt x="1648" y="1119"/>
                  </a:lnTo>
                  <a:lnTo>
                    <a:pt x="1646" y="1117"/>
                  </a:lnTo>
                  <a:lnTo>
                    <a:pt x="1646" y="1115"/>
                  </a:lnTo>
                  <a:lnTo>
                    <a:pt x="1644" y="1113"/>
                  </a:lnTo>
                  <a:lnTo>
                    <a:pt x="1644" y="1111"/>
                  </a:lnTo>
                  <a:lnTo>
                    <a:pt x="1642" y="1109"/>
                  </a:lnTo>
                  <a:lnTo>
                    <a:pt x="1642" y="1107"/>
                  </a:lnTo>
                  <a:lnTo>
                    <a:pt x="1640" y="1107"/>
                  </a:lnTo>
                  <a:lnTo>
                    <a:pt x="1640" y="1105"/>
                  </a:lnTo>
                  <a:lnTo>
                    <a:pt x="1638" y="1105"/>
                  </a:lnTo>
                  <a:lnTo>
                    <a:pt x="1638" y="1103"/>
                  </a:lnTo>
                  <a:lnTo>
                    <a:pt x="1636" y="1101"/>
                  </a:lnTo>
                  <a:lnTo>
                    <a:pt x="1634" y="1101"/>
                  </a:lnTo>
                  <a:lnTo>
                    <a:pt x="1634" y="1099"/>
                  </a:lnTo>
                  <a:lnTo>
                    <a:pt x="1634" y="1097"/>
                  </a:lnTo>
                  <a:lnTo>
                    <a:pt x="1634" y="1095"/>
                  </a:lnTo>
                  <a:lnTo>
                    <a:pt x="1636" y="1095"/>
                  </a:lnTo>
                  <a:lnTo>
                    <a:pt x="1636" y="1093"/>
                  </a:lnTo>
                  <a:lnTo>
                    <a:pt x="1636" y="1091"/>
                  </a:lnTo>
                  <a:lnTo>
                    <a:pt x="1634" y="1091"/>
                  </a:lnTo>
                  <a:lnTo>
                    <a:pt x="1634" y="1089"/>
                  </a:lnTo>
                  <a:lnTo>
                    <a:pt x="1634" y="1087"/>
                  </a:lnTo>
                  <a:lnTo>
                    <a:pt x="1634" y="1085"/>
                  </a:lnTo>
                  <a:lnTo>
                    <a:pt x="1634" y="1083"/>
                  </a:lnTo>
                  <a:lnTo>
                    <a:pt x="1634" y="1081"/>
                  </a:lnTo>
                  <a:lnTo>
                    <a:pt x="1634" y="1080"/>
                  </a:lnTo>
                  <a:lnTo>
                    <a:pt x="1634" y="1078"/>
                  </a:lnTo>
                  <a:lnTo>
                    <a:pt x="1632" y="1078"/>
                  </a:lnTo>
                  <a:lnTo>
                    <a:pt x="1632" y="1076"/>
                  </a:lnTo>
                  <a:lnTo>
                    <a:pt x="1632" y="1074"/>
                  </a:lnTo>
                  <a:lnTo>
                    <a:pt x="1630" y="1072"/>
                  </a:lnTo>
                  <a:lnTo>
                    <a:pt x="1630" y="1070"/>
                  </a:lnTo>
                  <a:lnTo>
                    <a:pt x="1632" y="1070"/>
                  </a:lnTo>
                  <a:lnTo>
                    <a:pt x="1632" y="1068"/>
                  </a:lnTo>
                  <a:lnTo>
                    <a:pt x="1630" y="1070"/>
                  </a:lnTo>
                  <a:lnTo>
                    <a:pt x="1630" y="1068"/>
                  </a:lnTo>
                  <a:lnTo>
                    <a:pt x="1628" y="1066"/>
                  </a:lnTo>
                  <a:lnTo>
                    <a:pt x="1628" y="1064"/>
                  </a:lnTo>
                  <a:lnTo>
                    <a:pt x="1626" y="1062"/>
                  </a:lnTo>
                  <a:lnTo>
                    <a:pt x="1626" y="1060"/>
                  </a:lnTo>
                  <a:lnTo>
                    <a:pt x="1625" y="1060"/>
                  </a:lnTo>
                  <a:lnTo>
                    <a:pt x="1625" y="1058"/>
                  </a:lnTo>
                  <a:lnTo>
                    <a:pt x="1623" y="1058"/>
                  </a:lnTo>
                  <a:lnTo>
                    <a:pt x="1621" y="1058"/>
                  </a:lnTo>
                  <a:lnTo>
                    <a:pt x="1621" y="1056"/>
                  </a:lnTo>
                  <a:lnTo>
                    <a:pt x="1621" y="1054"/>
                  </a:lnTo>
                  <a:lnTo>
                    <a:pt x="1619" y="1054"/>
                  </a:lnTo>
                  <a:lnTo>
                    <a:pt x="1619" y="1052"/>
                  </a:lnTo>
                  <a:lnTo>
                    <a:pt x="1619" y="1050"/>
                  </a:lnTo>
                  <a:lnTo>
                    <a:pt x="1617" y="1050"/>
                  </a:lnTo>
                  <a:lnTo>
                    <a:pt x="1617" y="1048"/>
                  </a:lnTo>
                  <a:lnTo>
                    <a:pt x="1615" y="1048"/>
                  </a:lnTo>
                  <a:lnTo>
                    <a:pt x="1615" y="1046"/>
                  </a:lnTo>
                  <a:lnTo>
                    <a:pt x="1613" y="1046"/>
                  </a:lnTo>
                  <a:lnTo>
                    <a:pt x="1613" y="1044"/>
                  </a:lnTo>
                  <a:lnTo>
                    <a:pt x="1613" y="1042"/>
                  </a:lnTo>
                  <a:lnTo>
                    <a:pt x="1613" y="1040"/>
                  </a:lnTo>
                  <a:lnTo>
                    <a:pt x="1615" y="1040"/>
                  </a:lnTo>
                  <a:lnTo>
                    <a:pt x="1615" y="1038"/>
                  </a:lnTo>
                  <a:lnTo>
                    <a:pt x="1615" y="1036"/>
                  </a:lnTo>
                  <a:lnTo>
                    <a:pt x="1615" y="1034"/>
                  </a:lnTo>
                  <a:lnTo>
                    <a:pt x="1613" y="1034"/>
                  </a:lnTo>
                  <a:lnTo>
                    <a:pt x="1613" y="1032"/>
                  </a:lnTo>
                  <a:lnTo>
                    <a:pt x="1613" y="1030"/>
                  </a:lnTo>
                  <a:lnTo>
                    <a:pt x="1611" y="1030"/>
                  </a:lnTo>
                  <a:lnTo>
                    <a:pt x="1609" y="1030"/>
                  </a:lnTo>
                  <a:lnTo>
                    <a:pt x="1607" y="1030"/>
                  </a:lnTo>
                  <a:lnTo>
                    <a:pt x="1605" y="1030"/>
                  </a:lnTo>
                  <a:lnTo>
                    <a:pt x="1605" y="1028"/>
                  </a:lnTo>
                  <a:lnTo>
                    <a:pt x="1603" y="1028"/>
                  </a:lnTo>
                  <a:lnTo>
                    <a:pt x="1601" y="1028"/>
                  </a:lnTo>
                  <a:lnTo>
                    <a:pt x="1601" y="1030"/>
                  </a:lnTo>
                  <a:lnTo>
                    <a:pt x="1599" y="1030"/>
                  </a:lnTo>
                  <a:lnTo>
                    <a:pt x="1599" y="1032"/>
                  </a:lnTo>
                  <a:lnTo>
                    <a:pt x="1597" y="1032"/>
                  </a:lnTo>
                  <a:lnTo>
                    <a:pt x="1597" y="1034"/>
                  </a:lnTo>
                  <a:lnTo>
                    <a:pt x="1595" y="1034"/>
                  </a:lnTo>
                  <a:lnTo>
                    <a:pt x="1595" y="1036"/>
                  </a:lnTo>
                  <a:lnTo>
                    <a:pt x="1593" y="1036"/>
                  </a:lnTo>
                  <a:lnTo>
                    <a:pt x="1591" y="1036"/>
                  </a:lnTo>
                  <a:lnTo>
                    <a:pt x="1589" y="1036"/>
                  </a:lnTo>
                  <a:lnTo>
                    <a:pt x="1587" y="1036"/>
                  </a:lnTo>
                  <a:lnTo>
                    <a:pt x="1585" y="1036"/>
                  </a:lnTo>
                  <a:lnTo>
                    <a:pt x="1585" y="1038"/>
                  </a:lnTo>
                  <a:lnTo>
                    <a:pt x="1583" y="1038"/>
                  </a:lnTo>
                  <a:lnTo>
                    <a:pt x="1581" y="1038"/>
                  </a:lnTo>
                  <a:lnTo>
                    <a:pt x="1579" y="1038"/>
                  </a:lnTo>
                  <a:lnTo>
                    <a:pt x="1579" y="1036"/>
                  </a:lnTo>
                  <a:lnTo>
                    <a:pt x="1577" y="1038"/>
                  </a:lnTo>
                  <a:lnTo>
                    <a:pt x="1575" y="1038"/>
                  </a:lnTo>
                  <a:lnTo>
                    <a:pt x="1573" y="1038"/>
                  </a:lnTo>
                  <a:lnTo>
                    <a:pt x="1573" y="1040"/>
                  </a:lnTo>
                  <a:lnTo>
                    <a:pt x="1573" y="1042"/>
                  </a:lnTo>
                  <a:lnTo>
                    <a:pt x="1571" y="1042"/>
                  </a:lnTo>
                  <a:lnTo>
                    <a:pt x="1571" y="1044"/>
                  </a:lnTo>
                  <a:lnTo>
                    <a:pt x="1569" y="1044"/>
                  </a:lnTo>
                  <a:lnTo>
                    <a:pt x="1569" y="1046"/>
                  </a:lnTo>
                  <a:lnTo>
                    <a:pt x="1567" y="1046"/>
                  </a:lnTo>
                  <a:lnTo>
                    <a:pt x="1567" y="1048"/>
                  </a:lnTo>
                  <a:lnTo>
                    <a:pt x="1565" y="1048"/>
                  </a:lnTo>
                  <a:lnTo>
                    <a:pt x="1565" y="1050"/>
                  </a:lnTo>
                  <a:lnTo>
                    <a:pt x="1563" y="1050"/>
                  </a:lnTo>
                  <a:lnTo>
                    <a:pt x="1561" y="1050"/>
                  </a:lnTo>
                  <a:lnTo>
                    <a:pt x="1559" y="1050"/>
                  </a:lnTo>
                  <a:lnTo>
                    <a:pt x="1557" y="1050"/>
                  </a:lnTo>
                  <a:lnTo>
                    <a:pt x="1556" y="1050"/>
                  </a:lnTo>
                  <a:lnTo>
                    <a:pt x="1554" y="1050"/>
                  </a:lnTo>
                  <a:lnTo>
                    <a:pt x="1552" y="1050"/>
                  </a:lnTo>
                  <a:lnTo>
                    <a:pt x="1552" y="1048"/>
                  </a:lnTo>
                  <a:lnTo>
                    <a:pt x="1550" y="1048"/>
                  </a:lnTo>
                  <a:lnTo>
                    <a:pt x="1550" y="1046"/>
                  </a:lnTo>
                  <a:lnTo>
                    <a:pt x="1548" y="1046"/>
                  </a:lnTo>
                  <a:lnTo>
                    <a:pt x="1548" y="1044"/>
                  </a:lnTo>
                  <a:lnTo>
                    <a:pt x="1546" y="1044"/>
                  </a:lnTo>
                  <a:lnTo>
                    <a:pt x="1544" y="1044"/>
                  </a:lnTo>
                  <a:lnTo>
                    <a:pt x="1544" y="1046"/>
                  </a:lnTo>
                  <a:lnTo>
                    <a:pt x="1544" y="1048"/>
                  </a:lnTo>
                  <a:lnTo>
                    <a:pt x="1542" y="1048"/>
                  </a:lnTo>
                  <a:lnTo>
                    <a:pt x="1542" y="1050"/>
                  </a:lnTo>
                  <a:lnTo>
                    <a:pt x="1540" y="1050"/>
                  </a:lnTo>
                  <a:lnTo>
                    <a:pt x="1540" y="1052"/>
                  </a:lnTo>
                  <a:lnTo>
                    <a:pt x="1538" y="1052"/>
                  </a:lnTo>
                  <a:lnTo>
                    <a:pt x="1538" y="1054"/>
                  </a:lnTo>
                  <a:lnTo>
                    <a:pt x="1538" y="1056"/>
                  </a:lnTo>
                  <a:lnTo>
                    <a:pt x="1536" y="1056"/>
                  </a:lnTo>
                  <a:lnTo>
                    <a:pt x="1536" y="1058"/>
                  </a:lnTo>
                  <a:lnTo>
                    <a:pt x="1534" y="1058"/>
                  </a:lnTo>
                  <a:lnTo>
                    <a:pt x="1534" y="1060"/>
                  </a:lnTo>
                  <a:lnTo>
                    <a:pt x="1532" y="1060"/>
                  </a:lnTo>
                  <a:lnTo>
                    <a:pt x="1532" y="1062"/>
                  </a:lnTo>
                  <a:lnTo>
                    <a:pt x="1530" y="1062"/>
                  </a:lnTo>
                  <a:lnTo>
                    <a:pt x="1530" y="1064"/>
                  </a:lnTo>
                  <a:lnTo>
                    <a:pt x="1528" y="1064"/>
                  </a:lnTo>
                  <a:lnTo>
                    <a:pt x="1528" y="1066"/>
                  </a:lnTo>
                  <a:lnTo>
                    <a:pt x="1526" y="1066"/>
                  </a:lnTo>
                  <a:lnTo>
                    <a:pt x="1526" y="1068"/>
                  </a:lnTo>
                  <a:lnTo>
                    <a:pt x="1526" y="1070"/>
                  </a:lnTo>
                  <a:lnTo>
                    <a:pt x="1526" y="1072"/>
                  </a:lnTo>
                  <a:lnTo>
                    <a:pt x="1524" y="1074"/>
                  </a:lnTo>
                  <a:lnTo>
                    <a:pt x="1524" y="1076"/>
                  </a:lnTo>
                  <a:lnTo>
                    <a:pt x="1524" y="1078"/>
                  </a:lnTo>
                  <a:lnTo>
                    <a:pt x="1522" y="1078"/>
                  </a:lnTo>
                  <a:lnTo>
                    <a:pt x="1520" y="1078"/>
                  </a:lnTo>
                  <a:lnTo>
                    <a:pt x="1518" y="1078"/>
                  </a:lnTo>
                  <a:lnTo>
                    <a:pt x="1516" y="1078"/>
                  </a:lnTo>
                  <a:lnTo>
                    <a:pt x="1514" y="1078"/>
                  </a:lnTo>
                  <a:lnTo>
                    <a:pt x="1514" y="1076"/>
                  </a:lnTo>
                  <a:lnTo>
                    <a:pt x="1512" y="1076"/>
                  </a:lnTo>
                  <a:lnTo>
                    <a:pt x="1510" y="1076"/>
                  </a:lnTo>
                  <a:lnTo>
                    <a:pt x="1508" y="1078"/>
                  </a:lnTo>
                  <a:lnTo>
                    <a:pt x="1506" y="1078"/>
                  </a:lnTo>
                  <a:lnTo>
                    <a:pt x="1504" y="1078"/>
                  </a:lnTo>
                  <a:lnTo>
                    <a:pt x="1502" y="1078"/>
                  </a:lnTo>
                  <a:lnTo>
                    <a:pt x="1500" y="1078"/>
                  </a:lnTo>
                  <a:lnTo>
                    <a:pt x="1498" y="1078"/>
                  </a:lnTo>
                  <a:lnTo>
                    <a:pt x="1496" y="1078"/>
                  </a:lnTo>
                  <a:lnTo>
                    <a:pt x="1496" y="1076"/>
                  </a:lnTo>
                  <a:lnTo>
                    <a:pt x="1494" y="1076"/>
                  </a:lnTo>
                  <a:lnTo>
                    <a:pt x="1494" y="1074"/>
                  </a:lnTo>
                  <a:lnTo>
                    <a:pt x="1492" y="1074"/>
                  </a:lnTo>
                  <a:lnTo>
                    <a:pt x="1490" y="1074"/>
                  </a:lnTo>
                  <a:lnTo>
                    <a:pt x="1488" y="1074"/>
                  </a:lnTo>
                  <a:lnTo>
                    <a:pt x="1487" y="1074"/>
                  </a:lnTo>
                  <a:lnTo>
                    <a:pt x="1487" y="1076"/>
                  </a:lnTo>
                  <a:lnTo>
                    <a:pt x="1485" y="1076"/>
                  </a:lnTo>
                  <a:lnTo>
                    <a:pt x="1485" y="1078"/>
                  </a:lnTo>
                  <a:lnTo>
                    <a:pt x="1485" y="1080"/>
                  </a:lnTo>
                  <a:lnTo>
                    <a:pt x="1483" y="1080"/>
                  </a:lnTo>
                  <a:lnTo>
                    <a:pt x="1483" y="1081"/>
                  </a:lnTo>
                  <a:lnTo>
                    <a:pt x="1481" y="1081"/>
                  </a:lnTo>
                  <a:lnTo>
                    <a:pt x="1481" y="1083"/>
                  </a:lnTo>
                  <a:lnTo>
                    <a:pt x="1479" y="1083"/>
                  </a:lnTo>
                  <a:lnTo>
                    <a:pt x="1477" y="1083"/>
                  </a:lnTo>
                  <a:lnTo>
                    <a:pt x="1475" y="1083"/>
                  </a:lnTo>
                  <a:lnTo>
                    <a:pt x="1475" y="1081"/>
                  </a:lnTo>
                  <a:lnTo>
                    <a:pt x="1475" y="1080"/>
                  </a:lnTo>
                  <a:lnTo>
                    <a:pt x="1477" y="1080"/>
                  </a:lnTo>
                  <a:lnTo>
                    <a:pt x="1477" y="1078"/>
                  </a:lnTo>
                  <a:lnTo>
                    <a:pt x="1475" y="1078"/>
                  </a:lnTo>
                  <a:lnTo>
                    <a:pt x="1473" y="1078"/>
                  </a:lnTo>
                  <a:lnTo>
                    <a:pt x="1471" y="1078"/>
                  </a:lnTo>
                  <a:lnTo>
                    <a:pt x="1469" y="1078"/>
                  </a:lnTo>
                  <a:lnTo>
                    <a:pt x="1467" y="1078"/>
                  </a:lnTo>
                  <a:lnTo>
                    <a:pt x="1465" y="1078"/>
                  </a:lnTo>
                  <a:lnTo>
                    <a:pt x="1463" y="1078"/>
                  </a:lnTo>
                  <a:lnTo>
                    <a:pt x="1463" y="1080"/>
                  </a:lnTo>
                  <a:lnTo>
                    <a:pt x="1463" y="1081"/>
                  </a:lnTo>
                  <a:lnTo>
                    <a:pt x="1463" y="1083"/>
                  </a:lnTo>
                  <a:lnTo>
                    <a:pt x="1465" y="1083"/>
                  </a:lnTo>
                  <a:lnTo>
                    <a:pt x="1465" y="1085"/>
                  </a:lnTo>
                  <a:lnTo>
                    <a:pt x="1467" y="1085"/>
                  </a:lnTo>
                  <a:lnTo>
                    <a:pt x="1469" y="1085"/>
                  </a:lnTo>
                  <a:lnTo>
                    <a:pt x="1471" y="1085"/>
                  </a:lnTo>
                  <a:lnTo>
                    <a:pt x="1473" y="1085"/>
                  </a:lnTo>
                  <a:lnTo>
                    <a:pt x="1473" y="1087"/>
                  </a:lnTo>
                  <a:lnTo>
                    <a:pt x="1475" y="1087"/>
                  </a:lnTo>
                  <a:lnTo>
                    <a:pt x="1475" y="1089"/>
                  </a:lnTo>
                  <a:lnTo>
                    <a:pt x="1475" y="1091"/>
                  </a:lnTo>
                  <a:lnTo>
                    <a:pt x="1473" y="1091"/>
                  </a:lnTo>
                  <a:lnTo>
                    <a:pt x="1471" y="1093"/>
                  </a:lnTo>
                  <a:lnTo>
                    <a:pt x="1471" y="1095"/>
                  </a:lnTo>
                  <a:lnTo>
                    <a:pt x="1471" y="1097"/>
                  </a:lnTo>
                  <a:lnTo>
                    <a:pt x="1471" y="1099"/>
                  </a:lnTo>
                  <a:lnTo>
                    <a:pt x="1471" y="1101"/>
                  </a:lnTo>
                  <a:lnTo>
                    <a:pt x="1471" y="1103"/>
                  </a:lnTo>
                  <a:lnTo>
                    <a:pt x="1469" y="1103"/>
                  </a:lnTo>
                  <a:lnTo>
                    <a:pt x="1469" y="1105"/>
                  </a:lnTo>
                  <a:lnTo>
                    <a:pt x="1467" y="1105"/>
                  </a:lnTo>
                  <a:lnTo>
                    <a:pt x="1465" y="1105"/>
                  </a:lnTo>
                  <a:lnTo>
                    <a:pt x="1465" y="1107"/>
                  </a:lnTo>
                  <a:lnTo>
                    <a:pt x="1463" y="1107"/>
                  </a:lnTo>
                  <a:lnTo>
                    <a:pt x="1463" y="1109"/>
                  </a:lnTo>
                  <a:lnTo>
                    <a:pt x="1463" y="1111"/>
                  </a:lnTo>
                  <a:lnTo>
                    <a:pt x="1461" y="1111"/>
                  </a:lnTo>
                  <a:lnTo>
                    <a:pt x="1463" y="1111"/>
                  </a:lnTo>
                  <a:lnTo>
                    <a:pt x="1461" y="1111"/>
                  </a:lnTo>
                  <a:lnTo>
                    <a:pt x="1461" y="1113"/>
                  </a:lnTo>
                  <a:lnTo>
                    <a:pt x="1463" y="1113"/>
                  </a:lnTo>
                  <a:lnTo>
                    <a:pt x="1463" y="1115"/>
                  </a:lnTo>
                  <a:lnTo>
                    <a:pt x="1463" y="1117"/>
                  </a:lnTo>
                  <a:lnTo>
                    <a:pt x="1463" y="1119"/>
                  </a:lnTo>
                  <a:lnTo>
                    <a:pt x="1463" y="1123"/>
                  </a:lnTo>
                  <a:lnTo>
                    <a:pt x="1461" y="1125"/>
                  </a:lnTo>
                  <a:lnTo>
                    <a:pt x="1459" y="1125"/>
                  </a:lnTo>
                  <a:lnTo>
                    <a:pt x="1459" y="1127"/>
                  </a:lnTo>
                  <a:lnTo>
                    <a:pt x="1457" y="1127"/>
                  </a:lnTo>
                  <a:lnTo>
                    <a:pt x="1457" y="1129"/>
                  </a:lnTo>
                  <a:lnTo>
                    <a:pt x="1455" y="1129"/>
                  </a:lnTo>
                  <a:lnTo>
                    <a:pt x="1455" y="1131"/>
                  </a:lnTo>
                  <a:lnTo>
                    <a:pt x="1453" y="1131"/>
                  </a:lnTo>
                  <a:lnTo>
                    <a:pt x="1451" y="1131"/>
                  </a:lnTo>
                  <a:lnTo>
                    <a:pt x="1449" y="1131"/>
                  </a:lnTo>
                  <a:lnTo>
                    <a:pt x="1447" y="1131"/>
                  </a:lnTo>
                  <a:lnTo>
                    <a:pt x="1445" y="1131"/>
                  </a:lnTo>
                  <a:lnTo>
                    <a:pt x="1445" y="1133"/>
                  </a:lnTo>
                  <a:lnTo>
                    <a:pt x="1443" y="1133"/>
                  </a:lnTo>
                  <a:lnTo>
                    <a:pt x="1441" y="1133"/>
                  </a:lnTo>
                  <a:lnTo>
                    <a:pt x="1439" y="1133"/>
                  </a:lnTo>
                  <a:lnTo>
                    <a:pt x="1437" y="1133"/>
                  </a:lnTo>
                  <a:lnTo>
                    <a:pt x="1435" y="1133"/>
                  </a:lnTo>
                  <a:lnTo>
                    <a:pt x="1435" y="1135"/>
                  </a:lnTo>
                  <a:lnTo>
                    <a:pt x="1433" y="1135"/>
                  </a:lnTo>
                  <a:lnTo>
                    <a:pt x="1433" y="1137"/>
                  </a:lnTo>
                  <a:lnTo>
                    <a:pt x="1433" y="1139"/>
                  </a:lnTo>
                  <a:lnTo>
                    <a:pt x="1431" y="1139"/>
                  </a:lnTo>
                  <a:lnTo>
                    <a:pt x="1431" y="1141"/>
                  </a:lnTo>
                  <a:lnTo>
                    <a:pt x="1431" y="1143"/>
                  </a:lnTo>
                  <a:lnTo>
                    <a:pt x="1431" y="1145"/>
                  </a:lnTo>
                  <a:lnTo>
                    <a:pt x="1431" y="1147"/>
                  </a:lnTo>
                  <a:lnTo>
                    <a:pt x="1431" y="1149"/>
                  </a:lnTo>
                  <a:lnTo>
                    <a:pt x="1429" y="1149"/>
                  </a:lnTo>
                  <a:lnTo>
                    <a:pt x="1429" y="1150"/>
                  </a:lnTo>
                  <a:lnTo>
                    <a:pt x="1429" y="1152"/>
                  </a:lnTo>
                  <a:lnTo>
                    <a:pt x="1429" y="1154"/>
                  </a:lnTo>
                  <a:lnTo>
                    <a:pt x="1429" y="1156"/>
                  </a:lnTo>
                  <a:lnTo>
                    <a:pt x="1429" y="1158"/>
                  </a:lnTo>
                  <a:lnTo>
                    <a:pt x="1427" y="1158"/>
                  </a:lnTo>
                  <a:lnTo>
                    <a:pt x="1427" y="1160"/>
                  </a:lnTo>
                  <a:lnTo>
                    <a:pt x="1427" y="1162"/>
                  </a:lnTo>
                  <a:lnTo>
                    <a:pt x="1425" y="1162"/>
                  </a:lnTo>
                  <a:lnTo>
                    <a:pt x="1425" y="1164"/>
                  </a:lnTo>
                  <a:lnTo>
                    <a:pt x="1423" y="1164"/>
                  </a:lnTo>
                  <a:lnTo>
                    <a:pt x="1423" y="1166"/>
                  </a:lnTo>
                  <a:lnTo>
                    <a:pt x="1421" y="1166"/>
                  </a:lnTo>
                  <a:lnTo>
                    <a:pt x="1419" y="1166"/>
                  </a:lnTo>
                  <a:lnTo>
                    <a:pt x="1419" y="1168"/>
                  </a:lnTo>
                  <a:lnTo>
                    <a:pt x="1418" y="1168"/>
                  </a:lnTo>
                  <a:lnTo>
                    <a:pt x="1416" y="1168"/>
                  </a:lnTo>
                  <a:lnTo>
                    <a:pt x="1414" y="1170"/>
                  </a:lnTo>
                  <a:lnTo>
                    <a:pt x="1414" y="1172"/>
                  </a:lnTo>
                  <a:lnTo>
                    <a:pt x="1412" y="1172"/>
                  </a:lnTo>
                  <a:lnTo>
                    <a:pt x="1410" y="1172"/>
                  </a:lnTo>
                  <a:lnTo>
                    <a:pt x="1410" y="1174"/>
                  </a:lnTo>
                  <a:lnTo>
                    <a:pt x="1408" y="1174"/>
                  </a:lnTo>
                  <a:lnTo>
                    <a:pt x="1408" y="1176"/>
                  </a:lnTo>
                  <a:lnTo>
                    <a:pt x="1408" y="1178"/>
                  </a:lnTo>
                  <a:lnTo>
                    <a:pt x="1406" y="1178"/>
                  </a:lnTo>
                  <a:lnTo>
                    <a:pt x="1406" y="1180"/>
                  </a:lnTo>
                  <a:lnTo>
                    <a:pt x="1406" y="1182"/>
                  </a:lnTo>
                  <a:lnTo>
                    <a:pt x="1406" y="1184"/>
                  </a:lnTo>
                  <a:lnTo>
                    <a:pt x="1404" y="1188"/>
                  </a:lnTo>
                  <a:lnTo>
                    <a:pt x="1402" y="1192"/>
                  </a:lnTo>
                  <a:lnTo>
                    <a:pt x="1400" y="1196"/>
                  </a:lnTo>
                  <a:lnTo>
                    <a:pt x="1398" y="1200"/>
                  </a:lnTo>
                  <a:lnTo>
                    <a:pt x="1396" y="1202"/>
                  </a:lnTo>
                  <a:lnTo>
                    <a:pt x="1394" y="1202"/>
                  </a:lnTo>
                  <a:lnTo>
                    <a:pt x="1392" y="1204"/>
                  </a:lnTo>
                  <a:lnTo>
                    <a:pt x="1390" y="1204"/>
                  </a:lnTo>
                  <a:lnTo>
                    <a:pt x="1388" y="1204"/>
                  </a:lnTo>
                  <a:lnTo>
                    <a:pt x="1386" y="1204"/>
                  </a:lnTo>
                  <a:lnTo>
                    <a:pt x="1384" y="1204"/>
                  </a:lnTo>
                  <a:lnTo>
                    <a:pt x="1382" y="1204"/>
                  </a:lnTo>
                  <a:lnTo>
                    <a:pt x="1382" y="1206"/>
                  </a:lnTo>
                  <a:lnTo>
                    <a:pt x="1380" y="1206"/>
                  </a:lnTo>
                  <a:lnTo>
                    <a:pt x="1378" y="1206"/>
                  </a:lnTo>
                  <a:lnTo>
                    <a:pt x="1376" y="1206"/>
                  </a:lnTo>
                  <a:lnTo>
                    <a:pt x="1374" y="1208"/>
                  </a:lnTo>
                  <a:lnTo>
                    <a:pt x="1372" y="1208"/>
                  </a:lnTo>
                  <a:lnTo>
                    <a:pt x="1370" y="1208"/>
                  </a:lnTo>
                  <a:lnTo>
                    <a:pt x="1368" y="1210"/>
                  </a:lnTo>
                  <a:lnTo>
                    <a:pt x="1366" y="1210"/>
                  </a:lnTo>
                  <a:lnTo>
                    <a:pt x="1360" y="1216"/>
                  </a:lnTo>
                  <a:lnTo>
                    <a:pt x="1358" y="1216"/>
                  </a:lnTo>
                  <a:lnTo>
                    <a:pt x="1358" y="1217"/>
                  </a:lnTo>
                  <a:lnTo>
                    <a:pt x="1358" y="1219"/>
                  </a:lnTo>
                  <a:lnTo>
                    <a:pt x="1356" y="1221"/>
                  </a:lnTo>
                  <a:lnTo>
                    <a:pt x="1356" y="1223"/>
                  </a:lnTo>
                  <a:lnTo>
                    <a:pt x="1356" y="1225"/>
                  </a:lnTo>
                  <a:lnTo>
                    <a:pt x="1358" y="1225"/>
                  </a:lnTo>
                  <a:lnTo>
                    <a:pt x="1358" y="1227"/>
                  </a:lnTo>
                  <a:lnTo>
                    <a:pt x="1358" y="1229"/>
                  </a:lnTo>
                  <a:lnTo>
                    <a:pt x="1360" y="1231"/>
                  </a:lnTo>
                  <a:lnTo>
                    <a:pt x="1360" y="1233"/>
                  </a:lnTo>
                  <a:lnTo>
                    <a:pt x="1362" y="1233"/>
                  </a:lnTo>
                  <a:lnTo>
                    <a:pt x="1362" y="1235"/>
                  </a:lnTo>
                  <a:lnTo>
                    <a:pt x="1362" y="1237"/>
                  </a:lnTo>
                  <a:lnTo>
                    <a:pt x="1364" y="1239"/>
                  </a:lnTo>
                  <a:lnTo>
                    <a:pt x="1364" y="1241"/>
                  </a:lnTo>
                  <a:lnTo>
                    <a:pt x="1362" y="1241"/>
                  </a:lnTo>
                  <a:lnTo>
                    <a:pt x="1358" y="1243"/>
                  </a:lnTo>
                  <a:lnTo>
                    <a:pt x="1356" y="1243"/>
                  </a:lnTo>
                  <a:lnTo>
                    <a:pt x="1354" y="1241"/>
                  </a:lnTo>
                  <a:lnTo>
                    <a:pt x="1352" y="1241"/>
                  </a:lnTo>
                  <a:lnTo>
                    <a:pt x="1350" y="1241"/>
                  </a:lnTo>
                  <a:lnTo>
                    <a:pt x="1349" y="1241"/>
                  </a:lnTo>
                  <a:lnTo>
                    <a:pt x="1347" y="1241"/>
                  </a:lnTo>
                  <a:lnTo>
                    <a:pt x="1343" y="1241"/>
                  </a:lnTo>
                  <a:lnTo>
                    <a:pt x="1341" y="1241"/>
                  </a:lnTo>
                  <a:lnTo>
                    <a:pt x="1339" y="1241"/>
                  </a:lnTo>
                  <a:lnTo>
                    <a:pt x="1337" y="1241"/>
                  </a:lnTo>
                  <a:lnTo>
                    <a:pt x="1337" y="1239"/>
                  </a:lnTo>
                  <a:lnTo>
                    <a:pt x="1335" y="1239"/>
                  </a:lnTo>
                  <a:lnTo>
                    <a:pt x="1333" y="1239"/>
                  </a:lnTo>
                  <a:lnTo>
                    <a:pt x="1331" y="1239"/>
                  </a:lnTo>
                  <a:lnTo>
                    <a:pt x="1329" y="1239"/>
                  </a:lnTo>
                  <a:lnTo>
                    <a:pt x="1327" y="1239"/>
                  </a:lnTo>
                  <a:lnTo>
                    <a:pt x="1325" y="1237"/>
                  </a:lnTo>
                  <a:lnTo>
                    <a:pt x="1323" y="1237"/>
                  </a:lnTo>
                  <a:lnTo>
                    <a:pt x="1321" y="1237"/>
                  </a:lnTo>
                  <a:lnTo>
                    <a:pt x="1319" y="1237"/>
                  </a:lnTo>
                  <a:lnTo>
                    <a:pt x="1317" y="1237"/>
                  </a:lnTo>
                  <a:lnTo>
                    <a:pt x="1317" y="1235"/>
                  </a:lnTo>
                  <a:lnTo>
                    <a:pt x="1315" y="1235"/>
                  </a:lnTo>
                  <a:lnTo>
                    <a:pt x="1313" y="1235"/>
                  </a:lnTo>
                  <a:lnTo>
                    <a:pt x="1311" y="1235"/>
                  </a:lnTo>
                  <a:lnTo>
                    <a:pt x="1309" y="1235"/>
                  </a:lnTo>
                  <a:lnTo>
                    <a:pt x="1307" y="1235"/>
                  </a:lnTo>
                  <a:lnTo>
                    <a:pt x="1305" y="1235"/>
                  </a:lnTo>
                  <a:lnTo>
                    <a:pt x="1303" y="1235"/>
                  </a:lnTo>
                  <a:lnTo>
                    <a:pt x="1303" y="1233"/>
                  </a:lnTo>
                  <a:lnTo>
                    <a:pt x="1301" y="1233"/>
                  </a:lnTo>
                  <a:lnTo>
                    <a:pt x="1299" y="1235"/>
                  </a:lnTo>
                  <a:lnTo>
                    <a:pt x="1297" y="1235"/>
                  </a:lnTo>
                  <a:lnTo>
                    <a:pt x="1295" y="1235"/>
                  </a:lnTo>
                  <a:lnTo>
                    <a:pt x="1293" y="1235"/>
                  </a:lnTo>
                  <a:lnTo>
                    <a:pt x="1291" y="1235"/>
                  </a:lnTo>
                  <a:lnTo>
                    <a:pt x="1289" y="1235"/>
                  </a:lnTo>
                  <a:lnTo>
                    <a:pt x="1289" y="1233"/>
                  </a:lnTo>
                  <a:lnTo>
                    <a:pt x="1287" y="1233"/>
                  </a:lnTo>
                  <a:lnTo>
                    <a:pt x="1287" y="1235"/>
                  </a:lnTo>
                  <a:lnTo>
                    <a:pt x="1285" y="1235"/>
                  </a:lnTo>
                  <a:lnTo>
                    <a:pt x="1285" y="1237"/>
                  </a:lnTo>
                  <a:lnTo>
                    <a:pt x="1283" y="1237"/>
                  </a:lnTo>
                  <a:lnTo>
                    <a:pt x="1281" y="1239"/>
                  </a:lnTo>
                  <a:lnTo>
                    <a:pt x="1280" y="1241"/>
                  </a:lnTo>
                  <a:lnTo>
                    <a:pt x="1278" y="1243"/>
                  </a:lnTo>
                  <a:lnTo>
                    <a:pt x="1276" y="1241"/>
                  </a:lnTo>
                  <a:lnTo>
                    <a:pt x="1274" y="1239"/>
                  </a:lnTo>
                  <a:lnTo>
                    <a:pt x="1272" y="1239"/>
                  </a:lnTo>
                  <a:lnTo>
                    <a:pt x="1270" y="1239"/>
                  </a:lnTo>
                  <a:lnTo>
                    <a:pt x="1270" y="1237"/>
                  </a:lnTo>
                  <a:lnTo>
                    <a:pt x="1268" y="1237"/>
                  </a:lnTo>
                  <a:lnTo>
                    <a:pt x="1266" y="1235"/>
                  </a:lnTo>
                  <a:lnTo>
                    <a:pt x="1266" y="1237"/>
                  </a:lnTo>
                  <a:lnTo>
                    <a:pt x="1264" y="1235"/>
                  </a:lnTo>
                  <a:lnTo>
                    <a:pt x="1262" y="1235"/>
                  </a:lnTo>
                  <a:lnTo>
                    <a:pt x="1260" y="1233"/>
                  </a:lnTo>
                  <a:lnTo>
                    <a:pt x="1260" y="1231"/>
                  </a:lnTo>
                  <a:lnTo>
                    <a:pt x="1258" y="1231"/>
                  </a:lnTo>
                  <a:lnTo>
                    <a:pt x="1260" y="1231"/>
                  </a:lnTo>
                  <a:lnTo>
                    <a:pt x="1260" y="1229"/>
                  </a:lnTo>
                  <a:lnTo>
                    <a:pt x="1258" y="1229"/>
                  </a:lnTo>
                  <a:lnTo>
                    <a:pt x="1258" y="1227"/>
                  </a:lnTo>
                  <a:lnTo>
                    <a:pt x="1256" y="1227"/>
                  </a:lnTo>
                  <a:lnTo>
                    <a:pt x="1254" y="1227"/>
                  </a:lnTo>
                  <a:lnTo>
                    <a:pt x="1254" y="1225"/>
                  </a:lnTo>
                  <a:lnTo>
                    <a:pt x="1252" y="1225"/>
                  </a:lnTo>
                  <a:lnTo>
                    <a:pt x="1252" y="1223"/>
                  </a:lnTo>
                  <a:lnTo>
                    <a:pt x="1252" y="1221"/>
                  </a:lnTo>
                  <a:lnTo>
                    <a:pt x="1250" y="1221"/>
                  </a:lnTo>
                  <a:lnTo>
                    <a:pt x="1248" y="1221"/>
                  </a:lnTo>
                  <a:lnTo>
                    <a:pt x="1248" y="1219"/>
                  </a:lnTo>
                  <a:lnTo>
                    <a:pt x="1246" y="1219"/>
                  </a:lnTo>
                  <a:lnTo>
                    <a:pt x="1244" y="1219"/>
                  </a:lnTo>
                  <a:lnTo>
                    <a:pt x="1242" y="1219"/>
                  </a:lnTo>
                  <a:lnTo>
                    <a:pt x="1240" y="1221"/>
                  </a:lnTo>
                  <a:lnTo>
                    <a:pt x="1238" y="1221"/>
                  </a:lnTo>
                  <a:lnTo>
                    <a:pt x="1236" y="1221"/>
                  </a:lnTo>
                  <a:lnTo>
                    <a:pt x="1232" y="1221"/>
                  </a:lnTo>
                  <a:lnTo>
                    <a:pt x="1228" y="1221"/>
                  </a:lnTo>
                  <a:lnTo>
                    <a:pt x="1226" y="1221"/>
                  </a:lnTo>
                  <a:lnTo>
                    <a:pt x="1222" y="1219"/>
                  </a:lnTo>
                  <a:lnTo>
                    <a:pt x="1220" y="1219"/>
                  </a:lnTo>
                  <a:lnTo>
                    <a:pt x="1220" y="1217"/>
                  </a:lnTo>
                  <a:lnTo>
                    <a:pt x="1218" y="1217"/>
                  </a:lnTo>
                  <a:lnTo>
                    <a:pt x="1218" y="1216"/>
                  </a:lnTo>
                  <a:lnTo>
                    <a:pt x="1216" y="1216"/>
                  </a:lnTo>
                  <a:lnTo>
                    <a:pt x="1212" y="1216"/>
                  </a:lnTo>
                  <a:lnTo>
                    <a:pt x="1211" y="1216"/>
                  </a:lnTo>
                  <a:lnTo>
                    <a:pt x="1207" y="1214"/>
                  </a:lnTo>
                  <a:lnTo>
                    <a:pt x="1203" y="1214"/>
                  </a:lnTo>
                  <a:lnTo>
                    <a:pt x="1201" y="1214"/>
                  </a:lnTo>
                  <a:lnTo>
                    <a:pt x="1199" y="1214"/>
                  </a:lnTo>
                  <a:lnTo>
                    <a:pt x="1197" y="1212"/>
                  </a:lnTo>
                  <a:lnTo>
                    <a:pt x="1195" y="1214"/>
                  </a:lnTo>
                  <a:lnTo>
                    <a:pt x="1193" y="1214"/>
                  </a:lnTo>
                  <a:lnTo>
                    <a:pt x="1193" y="1216"/>
                  </a:lnTo>
                  <a:lnTo>
                    <a:pt x="1191" y="1216"/>
                  </a:lnTo>
                  <a:lnTo>
                    <a:pt x="1189" y="1216"/>
                  </a:lnTo>
                  <a:lnTo>
                    <a:pt x="1187" y="1216"/>
                  </a:lnTo>
                  <a:lnTo>
                    <a:pt x="1187" y="1217"/>
                  </a:lnTo>
                  <a:lnTo>
                    <a:pt x="1185" y="1217"/>
                  </a:lnTo>
                  <a:lnTo>
                    <a:pt x="1185" y="1219"/>
                  </a:lnTo>
                  <a:lnTo>
                    <a:pt x="1183" y="1219"/>
                  </a:lnTo>
                  <a:lnTo>
                    <a:pt x="1181" y="1219"/>
                  </a:lnTo>
                  <a:lnTo>
                    <a:pt x="1179" y="1219"/>
                  </a:lnTo>
                  <a:lnTo>
                    <a:pt x="1177" y="1221"/>
                  </a:lnTo>
                  <a:lnTo>
                    <a:pt x="1175" y="1221"/>
                  </a:lnTo>
                  <a:lnTo>
                    <a:pt x="1173" y="1221"/>
                  </a:lnTo>
                  <a:lnTo>
                    <a:pt x="1169" y="1223"/>
                  </a:lnTo>
                  <a:lnTo>
                    <a:pt x="1167" y="1223"/>
                  </a:lnTo>
                  <a:lnTo>
                    <a:pt x="1165" y="1225"/>
                  </a:lnTo>
                  <a:lnTo>
                    <a:pt x="1163" y="1225"/>
                  </a:lnTo>
                  <a:lnTo>
                    <a:pt x="1161" y="1225"/>
                  </a:lnTo>
                  <a:lnTo>
                    <a:pt x="1157" y="1225"/>
                  </a:lnTo>
                  <a:lnTo>
                    <a:pt x="1155" y="1225"/>
                  </a:lnTo>
                  <a:lnTo>
                    <a:pt x="1153" y="1223"/>
                  </a:lnTo>
                  <a:lnTo>
                    <a:pt x="1151" y="1223"/>
                  </a:lnTo>
                  <a:lnTo>
                    <a:pt x="1151" y="1221"/>
                  </a:lnTo>
                  <a:lnTo>
                    <a:pt x="1149" y="1221"/>
                  </a:lnTo>
                  <a:lnTo>
                    <a:pt x="1147" y="1221"/>
                  </a:lnTo>
                  <a:lnTo>
                    <a:pt x="1145" y="1219"/>
                  </a:lnTo>
                  <a:lnTo>
                    <a:pt x="1143" y="1219"/>
                  </a:lnTo>
                  <a:lnTo>
                    <a:pt x="1145" y="1219"/>
                  </a:lnTo>
                  <a:lnTo>
                    <a:pt x="1145" y="1217"/>
                  </a:lnTo>
                  <a:lnTo>
                    <a:pt x="1143" y="1217"/>
                  </a:lnTo>
                  <a:lnTo>
                    <a:pt x="1142" y="1217"/>
                  </a:lnTo>
                  <a:lnTo>
                    <a:pt x="1142" y="1216"/>
                  </a:lnTo>
                  <a:lnTo>
                    <a:pt x="1140" y="1216"/>
                  </a:lnTo>
                  <a:lnTo>
                    <a:pt x="1138" y="1216"/>
                  </a:lnTo>
                  <a:lnTo>
                    <a:pt x="1136" y="1216"/>
                  </a:lnTo>
                  <a:lnTo>
                    <a:pt x="1134" y="1214"/>
                  </a:lnTo>
                  <a:lnTo>
                    <a:pt x="1134" y="1212"/>
                  </a:lnTo>
                  <a:lnTo>
                    <a:pt x="1132" y="1212"/>
                  </a:lnTo>
                  <a:lnTo>
                    <a:pt x="1130" y="1212"/>
                  </a:lnTo>
                  <a:lnTo>
                    <a:pt x="1130" y="1210"/>
                  </a:lnTo>
                  <a:lnTo>
                    <a:pt x="1128" y="1210"/>
                  </a:lnTo>
                  <a:lnTo>
                    <a:pt x="1126" y="1210"/>
                  </a:lnTo>
                  <a:lnTo>
                    <a:pt x="1124" y="1210"/>
                  </a:lnTo>
                  <a:lnTo>
                    <a:pt x="1122" y="1210"/>
                  </a:lnTo>
                  <a:lnTo>
                    <a:pt x="1120" y="1210"/>
                  </a:lnTo>
                  <a:lnTo>
                    <a:pt x="1118" y="1210"/>
                  </a:lnTo>
                  <a:lnTo>
                    <a:pt x="1116" y="1210"/>
                  </a:lnTo>
                  <a:lnTo>
                    <a:pt x="1116" y="1208"/>
                  </a:lnTo>
                  <a:lnTo>
                    <a:pt x="1114" y="1208"/>
                  </a:lnTo>
                  <a:lnTo>
                    <a:pt x="1112" y="1208"/>
                  </a:lnTo>
                  <a:lnTo>
                    <a:pt x="1110" y="1206"/>
                  </a:lnTo>
                  <a:lnTo>
                    <a:pt x="1108" y="1206"/>
                  </a:lnTo>
                  <a:lnTo>
                    <a:pt x="1106" y="1206"/>
                  </a:lnTo>
                  <a:lnTo>
                    <a:pt x="1106" y="1204"/>
                  </a:lnTo>
                  <a:lnTo>
                    <a:pt x="1104" y="1204"/>
                  </a:lnTo>
                  <a:lnTo>
                    <a:pt x="1102" y="1202"/>
                  </a:lnTo>
                  <a:lnTo>
                    <a:pt x="1100" y="1200"/>
                  </a:lnTo>
                  <a:lnTo>
                    <a:pt x="1098" y="1198"/>
                  </a:lnTo>
                  <a:lnTo>
                    <a:pt x="1096" y="1198"/>
                  </a:lnTo>
                  <a:lnTo>
                    <a:pt x="1096" y="1196"/>
                  </a:lnTo>
                  <a:lnTo>
                    <a:pt x="1094" y="1196"/>
                  </a:lnTo>
                  <a:lnTo>
                    <a:pt x="1092" y="1194"/>
                  </a:lnTo>
                  <a:lnTo>
                    <a:pt x="1090" y="1192"/>
                  </a:lnTo>
                  <a:lnTo>
                    <a:pt x="1088" y="1190"/>
                  </a:lnTo>
                  <a:lnTo>
                    <a:pt x="1088" y="1188"/>
                  </a:lnTo>
                  <a:lnTo>
                    <a:pt x="1086" y="1188"/>
                  </a:lnTo>
                  <a:lnTo>
                    <a:pt x="1084" y="1186"/>
                  </a:lnTo>
                  <a:lnTo>
                    <a:pt x="1084" y="1184"/>
                  </a:lnTo>
                  <a:lnTo>
                    <a:pt x="1082" y="1184"/>
                  </a:lnTo>
                  <a:lnTo>
                    <a:pt x="1082" y="1182"/>
                  </a:lnTo>
                  <a:lnTo>
                    <a:pt x="1080" y="1182"/>
                  </a:lnTo>
                  <a:lnTo>
                    <a:pt x="1082" y="1180"/>
                  </a:lnTo>
                  <a:lnTo>
                    <a:pt x="1080" y="1178"/>
                  </a:lnTo>
                  <a:lnTo>
                    <a:pt x="1078" y="1176"/>
                  </a:lnTo>
                  <a:lnTo>
                    <a:pt x="1076" y="1176"/>
                  </a:lnTo>
                  <a:lnTo>
                    <a:pt x="1074" y="1176"/>
                  </a:lnTo>
                  <a:lnTo>
                    <a:pt x="1073" y="1174"/>
                  </a:lnTo>
                  <a:lnTo>
                    <a:pt x="1073" y="1172"/>
                  </a:lnTo>
                  <a:lnTo>
                    <a:pt x="1071" y="1172"/>
                  </a:lnTo>
                  <a:lnTo>
                    <a:pt x="1071" y="1170"/>
                  </a:lnTo>
                  <a:lnTo>
                    <a:pt x="1069" y="1170"/>
                  </a:lnTo>
                  <a:lnTo>
                    <a:pt x="1067" y="1170"/>
                  </a:lnTo>
                  <a:lnTo>
                    <a:pt x="1065" y="1170"/>
                  </a:lnTo>
                  <a:lnTo>
                    <a:pt x="1065" y="1168"/>
                  </a:lnTo>
                  <a:lnTo>
                    <a:pt x="1063" y="1166"/>
                  </a:lnTo>
                  <a:lnTo>
                    <a:pt x="1061" y="1166"/>
                  </a:lnTo>
                  <a:lnTo>
                    <a:pt x="1059" y="1164"/>
                  </a:lnTo>
                  <a:lnTo>
                    <a:pt x="1057" y="1162"/>
                  </a:lnTo>
                  <a:lnTo>
                    <a:pt x="1055" y="1162"/>
                  </a:lnTo>
                  <a:lnTo>
                    <a:pt x="1055" y="1160"/>
                  </a:lnTo>
                  <a:lnTo>
                    <a:pt x="1053" y="1160"/>
                  </a:lnTo>
                  <a:lnTo>
                    <a:pt x="1053" y="1158"/>
                  </a:lnTo>
                  <a:lnTo>
                    <a:pt x="1051" y="1158"/>
                  </a:lnTo>
                  <a:lnTo>
                    <a:pt x="1049" y="1156"/>
                  </a:lnTo>
                  <a:lnTo>
                    <a:pt x="1047" y="1156"/>
                  </a:lnTo>
                  <a:lnTo>
                    <a:pt x="1045" y="1156"/>
                  </a:lnTo>
                  <a:lnTo>
                    <a:pt x="1043" y="1156"/>
                  </a:lnTo>
                  <a:lnTo>
                    <a:pt x="1041" y="1156"/>
                  </a:lnTo>
                  <a:lnTo>
                    <a:pt x="1039" y="1156"/>
                  </a:lnTo>
                  <a:lnTo>
                    <a:pt x="1037" y="1156"/>
                  </a:lnTo>
                  <a:lnTo>
                    <a:pt x="1035" y="1156"/>
                  </a:lnTo>
                  <a:lnTo>
                    <a:pt x="1035" y="1154"/>
                  </a:lnTo>
                  <a:lnTo>
                    <a:pt x="1033" y="1154"/>
                  </a:lnTo>
                  <a:lnTo>
                    <a:pt x="1031" y="1154"/>
                  </a:lnTo>
                  <a:lnTo>
                    <a:pt x="1031" y="1156"/>
                  </a:lnTo>
                  <a:lnTo>
                    <a:pt x="1029" y="1154"/>
                  </a:lnTo>
                  <a:lnTo>
                    <a:pt x="1027" y="1154"/>
                  </a:lnTo>
                  <a:lnTo>
                    <a:pt x="1025" y="1154"/>
                  </a:lnTo>
                  <a:lnTo>
                    <a:pt x="1025" y="1152"/>
                  </a:lnTo>
                  <a:lnTo>
                    <a:pt x="1023" y="1152"/>
                  </a:lnTo>
                  <a:lnTo>
                    <a:pt x="1021" y="1150"/>
                  </a:lnTo>
                  <a:lnTo>
                    <a:pt x="1019" y="1150"/>
                  </a:lnTo>
                  <a:lnTo>
                    <a:pt x="1019" y="1149"/>
                  </a:lnTo>
                  <a:lnTo>
                    <a:pt x="1017" y="1149"/>
                  </a:lnTo>
                  <a:lnTo>
                    <a:pt x="1017" y="1147"/>
                  </a:lnTo>
                  <a:lnTo>
                    <a:pt x="1015" y="1147"/>
                  </a:lnTo>
                  <a:lnTo>
                    <a:pt x="1013" y="1147"/>
                  </a:lnTo>
                  <a:lnTo>
                    <a:pt x="1013" y="1149"/>
                  </a:lnTo>
                  <a:lnTo>
                    <a:pt x="1011" y="1149"/>
                  </a:lnTo>
                  <a:lnTo>
                    <a:pt x="1009" y="1150"/>
                  </a:lnTo>
                  <a:lnTo>
                    <a:pt x="1007" y="1150"/>
                  </a:lnTo>
                  <a:lnTo>
                    <a:pt x="1007" y="1152"/>
                  </a:lnTo>
                  <a:lnTo>
                    <a:pt x="1007" y="1154"/>
                  </a:lnTo>
                  <a:lnTo>
                    <a:pt x="1005" y="1154"/>
                  </a:lnTo>
                  <a:lnTo>
                    <a:pt x="1005" y="1152"/>
                  </a:lnTo>
                  <a:lnTo>
                    <a:pt x="1004" y="1152"/>
                  </a:lnTo>
                  <a:lnTo>
                    <a:pt x="1004" y="1154"/>
                  </a:lnTo>
                  <a:lnTo>
                    <a:pt x="1002" y="1154"/>
                  </a:lnTo>
                  <a:lnTo>
                    <a:pt x="1000" y="1154"/>
                  </a:lnTo>
                  <a:lnTo>
                    <a:pt x="1000" y="1156"/>
                  </a:lnTo>
                  <a:lnTo>
                    <a:pt x="1000" y="1158"/>
                  </a:lnTo>
                  <a:lnTo>
                    <a:pt x="998" y="1158"/>
                  </a:lnTo>
                  <a:lnTo>
                    <a:pt x="998" y="1160"/>
                  </a:lnTo>
                  <a:lnTo>
                    <a:pt x="996" y="1160"/>
                  </a:lnTo>
                  <a:lnTo>
                    <a:pt x="994" y="1160"/>
                  </a:lnTo>
                  <a:lnTo>
                    <a:pt x="992" y="1160"/>
                  </a:lnTo>
                  <a:lnTo>
                    <a:pt x="990" y="1160"/>
                  </a:lnTo>
                  <a:lnTo>
                    <a:pt x="988" y="1160"/>
                  </a:lnTo>
                  <a:lnTo>
                    <a:pt x="986" y="1160"/>
                  </a:lnTo>
                  <a:lnTo>
                    <a:pt x="984" y="1160"/>
                  </a:lnTo>
                  <a:lnTo>
                    <a:pt x="982" y="1160"/>
                  </a:lnTo>
                  <a:lnTo>
                    <a:pt x="982" y="1158"/>
                  </a:lnTo>
                  <a:lnTo>
                    <a:pt x="982" y="1156"/>
                  </a:lnTo>
                  <a:lnTo>
                    <a:pt x="980" y="1156"/>
                  </a:lnTo>
                  <a:lnTo>
                    <a:pt x="980" y="1154"/>
                  </a:lnTo>
                  <a:lnTo>
                    <a:pt x="980" y="1152"/>
                  </a:lnTo>
                  <a:lnTo>
                    <a:pt x="980" y="1150"/>
                  </a:lnTo>
                  <a:lnTo>
                    <a:pt x="978" y="1150"/>
                  </a:lnTo>
                  <a:lnTo>
                    <a:pt x="978" y="1149"/>
                  </a:lnTo>
                  <a:lnTo>
                    <a:pt x="976" y="1149"/>
                  </a:lnTo>
                  <a:lnTo>
                    <a:pt x="974" y="1147"/>
                  </a:lnTo>
                  <a:lnTo>
                    <a:pt x="972" y="1147"/>
                  </a:lnTo>
                  <a:lnTo>
                    <a:pt x="970" y="1147"/>
                  </a:lnTo>
                  <a:lnTo>
                    <a:pt x="970" y="1149"/>
                  </a:lnTo>
                  <a:lnTo>
                    <a:pt x="970" y="1150"/>
                  </a:lnTo>
                  <a:lnTo>
                    <a:pt x="968" y="1149"/>
                  </a:lnTo>
                  <a:lnTo>
                    <a:pt x="968" y="1150"/>
                  </a:lnTo>
                  <a:lnTo>
                    <a:pt x="966" y="1150"/>
                  </a:lnTo>
                  <a:lnTo>
                    <a:pt x="964" y="1150"/>
                  </a:lnTo>
                  <a:lnTo>
                    <a:pt x="962" y="1149"/>
                  </a:lnTo>
                  <a:lnTo>
                    <a:pt x="960" y="1149"/>
                  </a:lnTo>
                  <a:lnTo>
                    <a:pt x="958" y="1150"/>
                  </a:lnTo>
                  <a:lnTo>
                    <a:pt x="956" y="1150"/>
                  </a:lnTo>
                  <a:lnTo>
                    <a:pt x="956" y="1149"/>
                  </a:lnTo>
                  <a:lnTo>
                    <a:pt x="954" y="1149"/>
                  </a:lnTo>
                  <a:lnTo>
                    <a:pt x="954" y="1147"/>
                  </a:lnTo>
                  <a:lnTo>
                    <a:pt x="952" y="1145"/>
                  </a:lnTo>
                  <a:lnTo>
                    <a:pt x="950" y="1143"/>
                  </a:lnTo>
                  <a:lnTo>
                    <a:pt x="948" y="1141"/>
                  </a:lnTo>
                  <a:lnTo>
                    <a:pt x="946" y="1141"/>
                  </a:lnTo>
                  <a:lnTo>
                    <a:pt x="944" y="1141"/>
                  </a:lnTo>
                  <a:lnTo>
                    <a:pt x="942" y="1141"/>
                  </a:lnTo>
                  <a:lnTo>
                    <a:pt x="940" y="1139"/>
                  </a:lnTo>
                  <a:lnTo>
                    <a:pt x="938" y="1139"/>
                  </a:lnTo>
                  <a:lnTo>
                    <a:pt x="938" y="1137"/>
                  </a:lnTo>
                  <a:lnTo>
                    <a:pt x="938" y="1135"/>
                  </a:lnTo>
                  <a:lnTo>
                    <a:pt x="936" y="1135"/>
                  </a:lnTo>
                  <a:lnTo>
                    <a:pt x="936" y="1133"/>
                  </a:lnTo>
                  <a:lnTo>
                    <a:pt x="935" y="1133"/>
                  </a:lnTo>
                  <a:lnTo>
                    <a:pt x="933" y="1133"/>
                  </a:lnTo>
                  <a:lnTo>
                    <a:pt x="931" y="1131"/>
                  </a:lnTo>
                  <a:lnTo>
                    <a:pt x="929" y="1131"/>
                  </a:lnTo>
                  <a:lnTo>
                    <a:pt x="927" y="1133"/>
                  </a:lnTo>
                  <a:lnTo>
                    <a:pt x="925" y="1133"/>
                  </a:lnTo>
                  <a:lnTo>
                    <a:pt x="923" y="1133"/>
                  </a:lnTo>
                  <a:lnTo>
                    <a:pt x="923" y="1131"/>
                  </a:lnTo>
                  <a:lnTo>
                    <a:pt x="921" y="1131"/>
                  </a:lnTo>
                  <a:lnTo>
                    <a:pt x="921" y="1129"/>
                  </a:lnTo>
                  <a:lnTo>
                    <a:pt x="919" y="1127"/>
                  </a:lnTo>
                  <a:lnTo>
                    <a:pt x="919" y="1125"/>
                  </a:lnTo>
                  <a:lnTo>
                    <a:pt x="917" y="1123"/>
                  </a:lnTo>
                  <a:lnTo>
                    <a:pt x="915" y="1123"/>
                  </a:lnTo>
                  <a:lnTo>
                    <a:pt x="915" y="1121"/>
                  </a:lnTo>
                  <a:lnTo>
                    <a:pt x="913" y="1121"/>
                  </a:lnTo>
                  <a:lnTo>
                    <a:pt x="911" y="1121"/>
                  </a:lnTo>
                  <a:lnTo>
                    <a:pt x="909" y="1119"/>
                  </a:lnTo>
                  <a:lnTo>
                    <a:pt x="905" y="1115"/>
                  </a:lnTo>
                  <a:lnTo>
                    <a:pt x="903" y="1115"/>
                  </a:lnTo>
                  <a:lnTo>
                    <a:pt x="901" y="1113"/>
                  </a:lnTo>
                  <a:lnTo>
                    <a:pt x="897" y="1113"/>
                  </a:lnTo>
                  <a:lnTo>
                    <a:pt x="897" y="1111"/>
                  </a:lnTo>
                  <a:lnTo>
                    <a:pt x="895" y="1111"/>
                  </a:lnTo>
                  <a:lnTo>
                    <a:pt x="895" y="1109"/>
                  </a:lnTo>
                  <a:lnTo>
                    <a:pt x="893" y="1109"/>
                  </a:lnTo>
                  <a:lnTo>
                    <a:pt x="891" y="1107"/>
                  </a:lnTo>
                  <a:lnTo>
                    <a:pt x="889" y="1107"/>
                  </a:lnTo>
                  <a:lnTo>
                    <a:pt x="889" y="1105"/>
                  </a:lnTo>
                  <a:lnTo>
                    <a:pt x="887" y="1103"/>
                  </a:lnTo>
                  <a:lnTo>
                    <a:pt x="885" y="1101"/>
                  </a:lnTo>
                  <a:lnTo>
                    <a:pt x="883" y="1101"/>
                  </a:lnTo>
                  <a:lnTo>
                    <a:pt x="883" y="1103"/>
                  </a:lnTo>
                  <a:lnTo>
                    <a:pt x="881" y="1103"/>
                  </a:lnTo>
                  <a:lnTo>
                    <a:pt x="881" y="1105"/>
                  </a:lnTo>
                  <a:lnTo>
                    <a:pt x="879" y="1105"/>
                  </a:lnTo>
                  <a:lnTo>
                    <a:pt x="879" y="1107"/>
                  </a:lnTo>
                  <a:lnTo>
                    <a:pt x="879" y="1109"/>
                  </a:lnTo>
                  <a:lnTo>
                    <a:pt x="877" y="1109"/>
                  </a:lnTo>
                  <a:lnTo>
                    <a:pt x="877" y="1107"/>
                  </a:lnTo>
                  <a:lnTo>
                    <a:pt x="875" y="1107"/>
                  </a:lnTo>
                  <a:lnTo>
                    <a:pt x="875" y="1105"/>
                  </a:lnTo>
                  <a:lnTo>
                    <a:pt x="873" y="1105"/>
                  </a:lnTo>
                  <a:lnTo>
                    <a:pt x="873" y="1103"/>
                  </a:lnTo>
                  <a:lnTo>
                    <a:pt x="873" y="1101"/>
                  </a:lnTo>
                  <a:lnTo>
                    <a:pt x="875" y="1101"/>
                  </a:lnTo>
                  <a:lnTo>
                    <a:pt x="875" y="1099"/>
                  </a:lnTo>
                  <a:lnTo>
                    <a:pt x="877" y="1099"/>
                  </a:lnTo>
                  <a:lnTo>
                    <a:pt x="875" y="1097"/>
                  </a:lnTo>
                  <a:lnTo>
                    <a:pt x="873" y="1097"/>
                  </a:lnTo>
                  <a:lnTo>
                    <a:pt x="873" y="1095"/>
                  </a:lnTo>
                  <a:lnTo>
                    <a:pt x="871" y="1095"/>
                  </a:lnTo>
                  <a:lnTo>
                    <a:pt x="869" y="1093"/>
                  </a:lnTo>
                  <a:lnTo>
                    <a:pt x="867" y="1093"/>
                  </a:lnTo>
                  <a:lnTo>
                    <a:pt x="866" y="1093"/>
                  </a:lnTo>
                  <a:lnTo>
                    <a:pt x="866" y="1091"/>
                  </a:lnTo>
                  <a:lnTo>
                    <a:pt x="864" y="1091"/>
                  </a:lnTo>
                  <a:lnTo>
                    <a:pt x="862" y="1091"/>
                  </a:lnTo>
                  <a:lnTo>
                    <a:pt x="860" y="1089"/>
                  </a:lnTo>
                  <a:lnTo>
                    <a:pt x="858" y="1089"/>
                  </a:lnTo>
                  <a:lnTo>
                    <a:pt x="856" y="1087"/>
                  </a:lnTo>
                  <a:lnTo>
                    <a:pt x="854" y="1087"/>
                  </a:lnTo>
                  <a:lnTo>
                    <a:pt x="852" y="1087"/>
                  </a:lnTo>
                  <a:lnTo>
                    <a:pt x="852" y="1085"/>
                  </a:lnTo>
                  <a:lnTo>
                    <a:pt x="850" y="1085"/>
                  </a:lnTo>
                  <a:lnTo>
                    <a:pt x="850" y="1083"/>
                  </a:lnTo>
                  <a:lnTo>
                    <a:pt x="848" y="1083"/>
                  </a:lnTo>
                  <a:lnTo>
                    <a:pt x="848" y="1081"/>
                  </a:lnTo>
                  <a:lnTo>
                    <a:pt x="846" y="1080"/>
                  </a:lnTo>
                  <a:lnTo>
                    <a:pt x="844" y="1080"/>
                  </a:lnTo>
                  <a:lnTo>
                    <a:pt x="844" y="1078"/>
                  </a:lnTo>
                  <a:lnTo>
                    <a:pt x="842" y="1076"/>
                  </a:lnTo>
                  <a:lnTo>
                    <a:pt x="840" y="1074"/>
                  </a:lnTo>
                  <a:lnTo>
                    <a:pt x="838" y="1074"/>
                  </a:lnTo>
                  <a:lnTo>
                    <a:pt x="836" y="1072"/>
                  </a:lnTo>
                  <a:lnTo>
                    <a:pt x="834" y="1072"/>
                  </a:lnTo>
                  <a:lnTo>
                    <a:pt x="832" y="1072"/>
                  </a:lnTo>
                  <a:lnTo>
                    <a:pt x="830" y="1072"/>
                  </a:lnTo>
                  <a:lnTo>
                    <a:pt x="828" y="1072"/>
                  </a:lnTo>
                  <a:lnTo>
                    <a:pt x="826" y="1070"/>
                  </a:lnTo>
                  <a:lnTo>
                    <a:pt x="824" y="1070"/>
                  </a:lnTo>
                  <a:lnTo>
                    <a:pt x="822" y="1070"/>
                  </a:lnTo>
                  <a:lnTo>
                    <a:pt x="820" y="1070"/>
                  </a:lnTo>
                  <a:lnTo>
                    <a:pt x="820" y="1068"/>
                  </a:lnTo>
                  <a:lnTo>
                    <a:pt x="818" y="1068"/>
                  </a:lnTo>
                  <a:lnTo>
                    <a:pt x="816" y="1066"/>
                  </a:lnTo>
                  <a:lnTo>
                    <a:pt x="814" y="1066"/>
                  </a:lnTo>
                  <a:lnTo>
                    <a:pt x="812" y="1066"/>
                  </a:lnTo>
                  <a:lnTo>
                    <a:pt x="812" y="1064"/>
                  </a:lnTo>
                  <a:lnTo>
                    <a:pt x="810" y="1064"/>
                  </a:lnTo>
                  <a:lnTo>
                    <a:pt x="808" y="1062"/>
                  </a:lnTo>
                  <a:lnTo>
                    <a:pt x="806" y="1060"/>
                  </a:lnTo>
                  <a:lnTo>
                    <a:pt x="804" y="1060"/>
                  </a:lnTo>
                  <a:lnTo>
                    <a:pt x="804" y="1058"/>
                  </a:lnTo>
                  <a:lnTo>
                    <a:pt x="802" y="1058"/>
                  </a:lnTo>
                  <a:lnTo>
                    <a:pt x="802" y="1056"/>
                  </a:lnTo>
                  <a:lnTo>
                    <a:pt x="800" y="1056"/>
                  </a:lnTo>
                  <a:lnTo>
                    <a:pt x="797" y="1056"/>
                  </a:lnTo>
                  <a:lnTo>
                    <a:pt x="795" y="1054"/>
                  </a:lnTo>
                  <a:lnTo>
                    <a:pt x="793" y="1054"/>
                  </a:lnTo>
                  <a:lnTo>
                    <a:pt x="791" y="1052"/>
                  </a:lnTo>
                  <a:lnTo>
                    <a:pt x="791" y="1054"/>
                  </a:lnTo>
                  <a:lnTo>
                    <a:pt x="791" y="1056"/>
                  </a:lnTo>
                  <a:lnTo>
                    <a:pt x="789" y="1056"/>
                  </a:lnTo>
                  <a:lnTo>
                    <a:pt x="787" y="1058"/>
                  </a:lnTo>
                  <a:lnTo>
                    <a:pt x="785" y="1058"/>
                  </a:lnTo>
                  <a:lnTo>
                    <a:pt x="785" y="1060"/>
                  </a:lnTo>
                  <a:lnTo>
                    <a:pt x="783" y="1060"/>
                  </a:lnTo>
                  <a:lnTo>
                    <a:pt x="783" y="1062"/>
                  </a:lnTo>
                  <a:lnTo>
                    <a:pt x="781" y="1062"/>
                  </a:lnTo>
                  <a:lnTo>
                    <a:pt x="781" y="1064"/>
                  </a:lnTo>
                  <a:lnTo>
                    <a:pt x="779" y="1064"/>
                  </a:lnTo>
                  <a:lnTo>
                    <a:pt x="779" y="1066"/>
                  </a:lnTo>
                  <a:lnTo>
                    <a:pt x="777" y="1066"/>
                  </a:lnTo>
                  <a:lnTo>
                    <a:pt x="777" y="1068"/>
                  </a:lnTo>
                  <a:lnTo>
                    <a:pt x="777" y="1070"/>
                  </a:lnTo>
                  <a:lnTo>
                    <a:pt x="775" y="1070"/>
                  </a:lnTo>
                  <a:lnTo>
                    <a:pt x="775" y="1072"/>
                  </a:lnTo>
                  <a:lnTo>
                    <a:pt x="775" y="1074"/>
                  </a:lnTo>
                  <a:lnTo>
                    <a:pt x="775" y="1076"/>
                  </a:lnTo>
                  <a:lnTo>
                    <a:pt x="773" y="1076"/>
                  </a:lnTo>
                  <a:lnTo>
                    <a:pt x="771" y="1076"/>
                  </a:lnTo>
                  <a:lnTo>
                    <a:pt x="771" y="1078"/>
                  </a:lnTo>
                  <a:lnTo>
                    <a:pt x="769" y="1078"/>
                  </a:lnTo>
                  <a:lnTo>
                    <a:pt x="767" y="1078"/>
                  </a:lnTo>
                  <a:lnTo>
                    <a:pt x="765" y="1078"/>
                  </a:lnTo>
                  <a:lnTo>
                    <a:pt x="763" y="1080"/>
                  </a:lnTo>
                  <a:lnTo>
                    <a:pt x="761" y="1080"/>
                  </a:lnTo>
                  <a:lnTo>
                    <a:pt x="759" y="1080"/>
                  </a:lnTo>
                  <a:lnTo>
                    <a:pt x="757" y="1080"/>
                  </a:lnTo>
                  <a:lnTo>
                    <a:pt x="757" y="1078"/>
                  </a:lnTo>
                  <a:lnTo>
                    <a:pt x="757" y="1076"/>
                  </a:lnTo>
                  <a:lnTo>
                    <a:pt x="755" y="1076"/>
                  </a:lnTo>
                  <a:lnTo>
                    <a:pt x="755" y="1078"/>
                  </a:lnTo>
                  <a:lnTo>
                    <a:pt x="753" y="1078"/>
                  </a:lnTo>
                  <a:lnTo>
                    <a:pt x="751" y="1078"/>
                  </a:lnTo>
                  <a:lnTo>
                    <a:pt x="749" y="1078"/>
                  </a:lnTo>
                  <a:lnTo>
                    <a:pt x="747" y="1078"/>
                  </a:lnTo>
                  <a:lnTo>
                    <a:pt x="745" y="1078"/>
                  </a:lnTo>
                  <a:lnTo>
                    <a:pt x="743" y="1076"/>
                  </a:lnTo>
                  <a:lnTo>
                    <a:pt x="741" y="1074"/>
                  </a:lnTo>
                  <a:lnTo>
                    <a:pt x="739" y="1072"/>
                  </a:lnTo>
                  <a:lnTo>
                    <a:pt x="737" y="1070"/>
                  </a:lnTo>
                  <a:lnTo>
                    <a:pt x="735" y="1068"/>
                  </a:lnTo>
                  <a:lnTo>
                    <a:pt x="733" y="1068"/>
                  </a:lnTo>
                  <a:lnTo>
                    <a:pt x="735" y="1066"/>
                  </a:lnTo>
                  <a:lnTo>
                    <a:pt x="733" y="1066"/>
                  </a:lnTo>
                  <a:lnTo>
                    <a:pt x="733" y="1064"/>
                  </a:lnTo>
                  <a:lnTo>
                    <a:pt x="731" y="1064"/>
                  </a:lnTo>
                  <a:lnTo>
                    <a:pt x="731" y="1062"/>
                  </a:lnTo>
                  <a:lnTo>
                    <a:pt x="729" y="1060"/>
                  </a:lnTo>
                  <a:lnTo>
                    <a:pt x="728" y="1058"/>
                  </a:lnTo>
                  <a:lnTo>
                    <a:pt x="726" y="1056"/>
                  </a:lnTo>
                  <a:lnTo>
                    <a:pt x="726" y="1054"/>
                  </a:lnTo>
                  <a:lnTo>
                    <a:pt x="724" y="1054"/>
                  </a:lnTo>
                  <a:lnTo>
                    <a:pt x="724" y="1052"/>
                  </a:lnTo>
                  <a:lnTo>
                    <a:pt x="724" y="1050"/>
                  </a:lnTo>
                  <a:lnTo>
                    <a:pt x="722" y="1050"/>
                  </a:lnTo>
                  <a:lnTo>
                    <a:pt x="722" y="1048"/>
                  </a:lnTo>
                  <a:lnTo>
                    <a:pt x="722" y="1046"/>
                  </a:lnTo>
                  <a:lnTo>
                    <a:pt x="720" y="1046"/>
                  </a:lnTo>
                  <a:lnTo>
                    <a:pt x="720" y="1044"/>
                  </a:lnTo>
                  <a:lnTo>
                    <a:pt x="718" y="1044"/>
                  </a:lnTo>
                  <a:lnTo>
                    <a:pt x="718" y="1042"/>
                  </a:lnTo>
                  <a:lnTo>
                    <a:pt x="718" y="1040"/>
                  </a:lnTo>
                  <a:lnTo>
                    <a:pt x="716" y="1040"/>
                  </a:lnTo>
                  <a:lnTo>
                    <a:pt x="716" y="1042"/>
                  </a:lnTo>
                  <a:lnTo>
                    <a:pt x="714" y="1042"/>
                  </a:lnTo>
                  <a:lnTo>
                    <a:pt x="712" y="1042"/>
                  </a:lnTo>
                  <a:lnTo>
                    <a:pt x="710" y="1042"/>
                  </a:lnTo>
                  <a:lnTo>
                    <a:pt x="708" y="1042"/>
                  </a:lnTo>
                  <a:lnTo>
                    <a:pt x="708" y="1040"/>
                  </a:lnTo>
                  <a:lnTo>
                    <a:pt x="706" y="1040"/>
                  </a:lnTo>
                  <a:lnTo>
                    <a:pt x="706" y="1038"/>
                  </a:lnTo>
                  <a:lnTo>
                    <a:pt x="704" y="1038"/>
                  </a:lnTo>
                  <a:lnTo>
                    <a:pt x="702" y="1040"/>
                  </a:lnTo>
                  <a:lnTo>
                    <a:pt x="700" y="1040"/>
                  </a:lnTo>
                  <a:lnTo>
                    <a:pt x="698" y="1042"/>
                  </a:lnTo>
                  <a:lnTo>
                    <a:pt x="698" y="1044"/>
                  </a:lnTo>
                  <a:lnTo>
                    <a:pt x="696" y="1044"/>
                  </a:lnTo>
                  <a:lnTo>
                    <a:pt x="696" y="1046"/>
                  </a:lnTo>
                  <a:lnTo>
                    <a:pt x="694" y="1046"/>
                  </a:lnTo>
                  <a:lnTo>
                    <a:pt x="694" y="1048"/>
                  </a:lnTo>
                  <a:lnTo>
                    <a:pt x="692" y="1048"/>
                  </a:lnTo>
                  <a:lnTo>
                    <a:pt x="692" y="1050"/>
                  </a:lnTo>
                  <a:lnTo>
                    <a:pt x="690" y="1050"/>
                  </a:lnTo>
                  <a:lnTo>
                    <a:pt x="688" y="1052"/>
                  </a:lnTo>
                  <a:lnTo>
                    <a:pt x="686" y="1052"/>
                  </a:lnTo>
                  <a:lnTo>
                    <a:pt x="684" y="1052"/>
                  </a:lnTo>
                  <a:lnTo>
                    <a:pt x="682" y="1050"/>
                  </a:lnTo>
                  <a:lnTo>
                    <a:pt x="680" y="1050"/>
                  </a:lnTo>
                  <a:lnTo>
                    <a:pt x="680" y="1048"/>
                  </a:lnTo>
                  <a:lnTo>
                    <a:pt x="678" y="1048"/>
                  </a:lnTo>
                  <a:lnTo>
                    <a:pt x="678" y="1046"/>
                  </a:lnTo>
                  <a:lnTo>
                    <a:pt x="676" y="1046"/>
                  </a:lnTo>
                  <a:lnTo>
                    <a:pt x="676" y="1048"/>
                  </a:lnTo>
                  <a:lnTo>
                    <a:pt x="674" y="1048"/>
                  </a:lnTo>
                  <a:lnTo>
                    <a:pt x="672" y="1048"/>
                  </a:lnTo>
                  <a:lnTo>
                    <a:pt x="670" y="1048"/>
                  </a:lnTo>
                  <a:lnTo>
                    <a:pt x="670" y="1050"/>
                  </a:lnTo>
                  <a:lnTo>
                    <a:pt x="668" y="1050"/>
                  </a:lnTo>
                  <a:lnTo>
                    <a:pt x="666" y="1050"/>
                  </a:lnTo>
                  <a:lnTo>
                    <a:pt x="664" y="1050"/>
                  </a:lnTo>
                  <a:lnTo>
                    <a:pt x="662" y="1050"/>
                  </a:lnTo>
                  <a:lnTo>
                    <a:pt x="660" y="1050"/>
                  </a:lnTo>
                  <a:lnTo>
                    <a:pt x="659" y="1048"/>
                  </a:lnTo>
                  <a:lnTo>
                    <a:pt x="657" y="1048"/>
                  </a:lnTo>
                  <a:lnTo>
                    <a:pt x="655" y="1048"/>
                  </a:lnTo>
                  <a:lnTo>
                    <a:pt x="653" y="1048"/>
                  </a:lnTo>
                  <a:lnTo>
                    <a:pt x="651" y="1048"/>
                  </a:lnTo>
                  <a:lnTo>
                    <a:pt x="649" y="1050"/>
                  </a:lnTo>
                  <a:lnTo>
                    <a:pt x="647" y="1050"/>
                  </a:lnTo>
                  <a:lnTo>
                    <a:pt x="645" y="1050"/>
                  </a:lnTo>
                  <a:lnTo>
                    <a:pt x="643" y="1050"/>
                  </a:lnTo>
                  <a:lnTo>
                    <a:pt x="641" y="1050"/>
                  </a:lnTo>
                  <a:lnTo>
                    <a:pt x="641" y="1052"/>
                  </a:lnTo>
                  <a:lnTo>
                    <a:pt x="639" y="1052"/>
                  </a:lnTo>
                  <a:lnTo>
                    <a:pt x="639" y="1050"/>
                  </a:lnTo>
                  <a:lnTo>
                    <a:pt x="637" y="1052"/>
                  </a:lnTo>
                  <a:lnTo>
                    <a:pt x="635" y="1052"/>
                  </a:lnTo>
                  <a:lnTo>
                    <a:pt x="635" y="1054"/>
                  </a:lnTo>
                  <a:lnTo>
                    <a:pt x="633" y="1054"/>
                  </a:lnTo>
                  <a:lnTo>
                    <a:pt x="631" y="1054"/>
                  </a:lnTo>
                  <a:lnTo>
                    <a:pt x="631" y="1056"/>
                  </a:lnTo>
                  <a:lnTo>
                    <a:pt x="629" y="1056"/>
                  </a:lnTo>
                  <a:lnTo>
                    <a:pt x="629" y="1058"/>
                  </a:lnTo>
                  <a:lnTo>
                    <a:pt x="627" y="1058"/>
                  </a:lnTo>
                  <a:lnTo>
                    <a:pt x="625" y="1058"/>
                  </a:lnTo>
                  <a:lnTo>
                    <a:pt x="623" y="1058"/>
                  </a:lnTo>
                  <a:lnTo>
                    <a:pt x="621" y="1058"/>
                  </a:lnTo>
                  <a:lnTo>
                    <a:pt x="619" y="1058"/>
                  </a:lnTo>
                  <a:lnTo>
                    <a:pt x="619" y="1060"/>
                  </a:lnTo>
                  <a:lnTo>
                    <a:pt x="617" y="1060"/>
                  </a:lnTo>
                  <a:lnTo>
                    <a:pt x="615" y="1060"/>
                  </a:lnTo>
                  <a:lnTo>
                    <a:pt x="613" y="1060"/>
                  </a:lnTo>
                  <a:lnTo>
                    <a:pt x="611" y="1060"/>
                  </a:lnTo>
                  <a:lnTo>
                    <a:pt x="611" y="1058"/>
                  </a:lnTo>
                  <a:lnTo>
                    <a:pt x="609" y="1058"/>
                  </a:lnTo>
                  <a:lnTo>
                    <a:pt x="607" y="1058"/>
                  </a:lnTo>
                  <a:lnTo>
                    <a:pt x="605" y="1058"/>
                  </a:lnTo>
                  <a:lnTo>
                    <a:pt x="603" y="1058"/>
                  </a:lnTo>
                  <a:lnTo>
                    <a:pt x="603" y="1056"/>
                  </a:lnTo>
                  <a:lnTo>
                    <a:pt x="601" y="1056"/>
                  </a:lnTo>
                  <a:lnTo>
                    <a:pt x="601" y="1054"/>
                  </a:lnTo>
                  <a:lnTo>
                    <a:pt x="599" y="1054"/>
                  </a:lnTo>
                  <a:lnTo>
                    <a:pt x="599" y="1052"/>
                  </a:lnTo>
                  <a:lnTo>
                    <a:pt x="599" y="1050"/>
                  </a:lnTo>
                  <a:lnTo>
                    <a:pt x="599" y="1048"/>
                  </a:lnTo>
                  <a:lnTo>
                    <a:pt x="597" y="1048"/>
                  </a:lnTo>
                  <a:lnTo>
                    <a:pt x="597" y="1046"/>
                  </a:lnTo>
                  <a:lnTo>
                    <a:pt x="597" y="1044"/>
                  </a:lnTo>
                  <a:lnTo>
                    <a:pt x="595" y="1044"/>
                  </a:lnTo>
                  <a:lnTo>
                    <a:pt x="595" y="1042"/>
                  </a:lnTo>
                  <a:lnTo>
                    <a:pt x="595" y="1040"/>
                  </a:lnTo>
                  <a:lnTo>
                    <a:pt x="593" y="1040"/>
                  </a:lnTo>
                  <a:lnTo>
                    <a:pt x="593" y="1038"/>
                  </a:lnTo>
                  <a:lnTo>
                    <a:pt x="593" y="1036"/>
                  </a:lnTo>
                  <a:lnTo>
                    <a:pt x="591" y="1036"/>
                  </a:lnTo>
                  <a:lnTo>
                    <a:pt x="590" y="1036"/>
                  </a:lnTo>
                  <a:lnTo>
                    <a:pt x="588" y="1036"/>
                  </a:lnTo>
                  <a:lnTo>
                    <a:pt x="586" y="1036"/>
                  </a:lnTo>
                  <a:lnTo>
                    <a:pt x="586" y="1038"/>
                  </a:lnTo>
                  <a:lnTo>
                    <a:pt x="584" y="1038"/>
                  </a:lnTo>
                  <a:lnTo>
                    <a:pt x="582" y="1038"/>
                  </a:lnTo>
                  <a:lnTo>
                    <a:pt x="580" y="1038"/>
                  </a:lnTo>
                  <a:lnTo>
                    <a:pt x="580" y="1040"/>
                  </a:lnTo>
                  <a:lnTo>
                    <a:pt x="580" y="1042"/>
                  </a:lnTo>
                  <a:lnTo>
                    <a:pt x="580" y="1044"/>
                  </a:lnTo>
                  <a:lnTo>
                    <a:pt x="582" y="1044"/>
                  </a:lnTo>
                  <a:lnTo>
                    <a:pt x="582" y="1046"/>
                  </a:lnTo>
                  <a:lnTo>
                    <a:pt x="582" y="1048"/>
                  </a:lnTo>
                  <a:lnTo>
                    <a:pt x="582" y="1050"/>
                  </a:lnTo>
                  <a:lnTo>
                    <a:pt x="580" y="1050"/>
                  </a:lnTo>
                  <a:lnTo>
                    <a:pt x="578" y="1050"/>
                  </a:lnTo>
                  <a:lnTo>
                    <a:pt x="576" y="1050"/>
                  </a:lnTo>
                  <a:lnTo>
                    <a:pt x="574" y="1050"/>
                  </a:lnTo>
                  <a:lnTo>
                    <a:pt x="572" y="1050"/>
                  </a:lnTo>
                  <a:lnTo>
                    <a:pt x="570" y="1050"/>
                  </a:lnTo>
                  <a:lnTo>
                    <a:pt x="568" y="1050"/>
                  </a:lnTo>
                  <a:lnTo>
                    <a:pt x="568" y="1048"/>
                  </a:lnTo>
                  <a:lnTo>
                    <a:pt x="566" y="1048"/>
                  </a:lnTo>
                  <a:lnTo>
                    <a:pt x="566" y="1046"/>
                  </a:lnTo>
                  <a:lnTo>
                    <a:pt x="564" y="1046"/>
                  </a:lnTo>
                  <a:lnTo>
                    <a:pt x="564" y="1044"/>
                  </a:lnTo>
                  <a:lnTo>
                    <a:pt x="562" y="1042"/>
                  </a:lnTo>
                  <a:lnTo>
                    <a:pt x="560" y="1042"/>
                  </a:lnTo>
                  <a:lnTo>
                    <a:pt x="560" y="1040"/>
                  </a:lnTo>
                  <a:lnTo>
                    <a:pt x="560" y="1038"/>
                  </a:lnTo>
                  <a:lnTo>
                    <a:pt x="558" y="1038"/>
                  </a:lnTo>
                  <a:lnTo>
                    <a:pt x="558" y="1036"/>
                  </a:lnTo>
                  <a:lnTo>
                    <a:pt x="556" y="1036"/>
                  </a:lnTo>
                  <a:lnTo>
                    <a:pt x="556" y="1034"/>
                  </a:lnTo>
                  <a:lnTo>
                    <a:pt x="554" y="1034"/>
                  </a:lnTo>
                  <a:lnTo>
                    <a:pt x="554" y="1032"/>
                  </a:lnTo>
                  <a:lnTo>
                    <a:pt x="552" y="1032"/>
                  </a:lnTo>
                  <a:lnTo>
                    <a:pt x="550" y="1030"/>
                  </a:lnTo>
                  <a:lnTo>
                    <a:pt x="548" y="1028"/>
                  </a:lnTo>
                  <a:lnTo>
                    <a:pt x="546" y="1028"/>
                  </a:lnTo>
                  <a:lnTo>
                    <a:pt x="546" y="1026"/>
                  </a:lnTo>
                  <a:lnTo>
                    <a:pt x="544" y="1026"/>
                  </a:lnTo>
                  <a:lnTo>
                    <a:pt x="544" y="1024"/>
                  </a:lnTo>
                  <a:lnTo>
                    <a:pt x="542" y="1024"/>
                  </a:lnTo>
                  <a:lnTo>
                    <a:pt x="542" y="1022"/>
                  </a:lnTo>
                  <a:lnTo>
                    <a:pt x="540" y="1020"/>
                  </a:lnTo>
                  <a:lnTo>
                    <a:pt x="538" y="1018"/>
                  </a:lnTo>
                  <a:lnTo>
                    <a:pt x="538" y="1016"/>
                  </a:lnTo>
                  <a:lnTo>
                    <a:pt x="536" y="1016"/>
                  </a:lnTo>
                  <a:lnTo>
                    <a:pt x="534" y="1014"/>
                  </a:lnTo>
                  <a:lnTo>
                    <a:pt x="532" y="1014"/>
                  </a:lnTo>
                  <a:lnTo>
                    <a:pt x="530" y="1014"/>
                  </a:lnTo>
                  <a:lnTo>
                    <a:pt x="530" y="1013"/>
                  </a:lnTo>
                  <a:lnTo>
                    <a:pt x="528" y="1013"/>
                  </a:lnTo>
                  <a:lnTo>
                    <a:pt x="526" y="1013"/>
                  </a:lnTo>
                  <a:lnTo>
                    <a:pt x="524" y="1013"/>
                  </a:lnTo>
                  <a:lnTo>
                    <a:pt x="522" y="1013"/>
                  </a:lnTo>
                  <a:lnTo>
                    <a:pt x="521" y="1013"/>
                  </a:lnTo>
                  <a:lnTo>
                    <a:pt x="519" y="1013"/>
                  </a:lnTo>
                  <a:lnTo>
                    <a:pt x="517" y="1013"/>
                  </a:lnTo>
                  <a:lnTo>
                    <a:pt x="515" y="1013"/>
                  </a:lnTo>
                  <a:lnTo>
                    <a:pt x="513" y="1013"/>
                  </a:lnTo>
                  <a:lnTo>
                    <a:pt x="513" y="1011"/>
                  </a:lnTo>
                  <a:lnTo>
                    <a:pt x="509" y="1011"/>
                  </a:lnTo>
                  <a:lnTo>
                    <a:pt x="507" y="1011"/>
                  </a:lnTo>
                  <a:lnTo>
                    <a:pt x="505" y="1011"/>
                  </a:lnTo>
                  <a:lnTo>
                    <a:pt x="503" y="1011"/>
                  </a:lnTo>
                  <a:lnTo>
                    <a:pt x="501" y="1011"/>
                  </a:lnTo>
                  <a:lnTo>
                    <a:pt x="499" y="1011"/>
                  </a:lnTo>
                  <a:lnTo>
                    <a:pt x="497" y="1011"/>
                  </a:lnTo>
                  <a:lnTo>
                    <a:pt x="495" y="1011"/>
                  </a:lnTo>
                  <a:lnTo>
                    <a:pt x="493" y="1011"/>
                  </a:lnTo>
                  <a:lnTo>
                    <a:pt x="491" y="1011"/>
                  </a:lnTo>
                  <a:lnTo>
                    <a:pt x="487" y="1011"/>
                  </a:lnTo>
                  <a:lnTo>
                    <a:pt x="485" y="1009"/>
                  </a:lnTo>
                  <a:lnTo>
                    <a:pt x="481" y="1009"/>
                  </a:lnTo>
                  <a:lnTo>
                    <a:pt x="479" y="1009"/>
                  </a:lnTo>
                  <a:lnTo>
                    <a:pt x="479" y="1007"/>
                  </a:lnTo>
                  <a:lnTo>
                    <a:pt x="477" y="1007"/>
                  </a:lnTo>
                  <a:lnTo>
                    <a:pt x="475" y="1005"/>
                  </a:lnTo>
                  <a:lnTo>
                    <a:pt x="473" y="1003"/>
                  </a:lnTo>
                  <a:lnTo>
                    <a:pt x="471" y="1003"/>
                  </a:lnTo>
                  <a:lnTo>
                    <a:pt x="469" y="1003"/>
                  </a:lnTo>
                  <a:lnTo>
                    <a:pt x="469" y="1001"/>
                  </a:lnTo>
                  <a:lnTo>
                    <a:pt x="467" y="1001"/>
                  </a:lnTo>
                  <a:lnTo>
                    <a:pt x="465" y="1001"/>
                  </a:lnTo>
                  <a:lnTo>
                    <a:pt x="463" y="1001"/>
                  </a:lnTo>
                  <a:lnTo>
                    <a:pt x="461" y="1001"/>
                  </a:lnTo>
                  <a:lnTo>
                    <a:pt x="459" y="1001"/>
                  </a:lnTo>
                  <a:lnTo>
                    <a:pt x="457" y="1001"/>
                  </a:lnTo>
                  <a:lnTo>
                    <a:pt x="455" y="1001"/>
                  </a:lnTo>
                  <a:lnTo>
                    <a:pt x="453" y="1001"/>
                  </a:lnTo>
                  <a:lnTo>
                    <a:pt x="453" y="999"/>
                  </a:lnTo>
                  <a:lnTo>
                    <a:pt x="453" y="997"/>
                  </a:lnTo>
                  <a:lnTo>
                    <a:pt x="453" y="995"/>
                  </a:lnTo>
                  <a:lnTo>
                    <a:pt x="453" y="993"/>
                  </a:lnTo>
                  <a:lnTo>
                    <a:pt x="453" y="991"/>
                  </a:lnTo>
                  <a:lnTo>
                    <a:pt x="452" y="991"/>
                  </a:lnTo>
                  <a:lnTo>
                    <a:pt x="452" y="989"/>
                  </a:lnTo>
                  <a:lnTo>
                    <a:pt x="450" y="987"/>
                  </a:lnTo>
                  <a:lnTo>
                    <a:pt x="450" y="985"/>
                  </a:lnTo>
                  <a:lnTo>
                    <a:pt x="448" y="983"/>
                  </a:lnTo>
                  <a:lnTo>
                    <a:pt x="448" y="981"/>
                  </a:lnTo>
                  <a:lnTo>
                    <a:pt x="448" y="979"/>
                  </a:lnTo>
                  <a:lnTo>
                    <a:pt x="446" y="977"/>
                  </a:lnTo>
                  <a:lnTo>
                    <a:pt x="446" y="975"/>
                  </a:lnTo>
                  <a:lnTo>
                    <a:pt x="446" y="973"/>
                  </a:lnTo>
                  <a:lnTo>
                    <a:pt x="444" y="973"/>
                  </a:lnTo>
                  <a:lnTo>
                    <a:pt x="432" y="971"/>
                  </a:lnTo>
                  <a:lnTo>
                    <a:pt x="430" y="971"/>
                  </a:lnTo>
                  <a:lnTo>
                    <a:pt x="428" y="969"/>
                  </a:lnTo>
                  <a:lnTo>
                    <a:pt x="426" y="969"/>
                  </a:lnTo>
                  <a:lnTo>
                    <a:pt x="424" y="969"/>
                  </a:lnTo>
                  <a:lnTo>
                    <a:pt x="422" y="969"/>
                  </a:lnTo>
                  <a:lnTo>
                    <a:pt x="422" y="967"/>
                  </a:lnTo>
                  <a:lnTo>
                    <a:pt x="420" y="967"/>
                  </a:lnTo>
                  <a:lnTo>
                    <a:pt x="418" y="967"/>
                  </a:lnTo>
                  <a:lnTo>
                    <a:pt x="416" y="967"/>
                  </a:lnTo>
                  <a:lnTo>
                    <a:pt x="414" y="967"/>
                  </a:lnTo>
                  <a:lnTo>
                    <a:pt x="410" y="969"/>
                  </a:lnTo>
                  <a:lnTo>
                    <a:pt x="408" y="969"/>
                  </a:lnTo>
                  <a:lnTo>
                    <a:pt x="406" y="969"/>
                  </a:lnTo>
                  <a:lnTo>
                    <a:pt x="402" y="971"/>
                  </a:lnTo>
                  <a:lnTo>
                    <a:pt x="400" y="971"/>
                  </a:lnTo>
                  <a:lnTo>
                    <a:pt x="396" y="971"/>
                  </a:lnTo>
                  <a:lnTo>
                    <a:pt x="392" y="973"/>
                  </a:lnTo>
                  <a:lnTo>
                    <a:pt x="392" y="971"/>
                  </a:lnTo>
                  <a:lnTo>
                    <a:pt x="394" y="969"/>
                  </a:lnTo>
                  <a:lnTo>
                    <a:pt x="394" y="967"/>
                  </a:lnTo>
                  <a:lnTo>
                    <a:pt x="396" y="967"/>
                  </a:lnTo>
                  <a:lnTo>
                    <a:pt x="396" y="965"/>
                  </a:lnTo>
                  <a:lnTo>
                    <a:pt x="396" y="963"/>
                  </a:lnTo>
                  <a:lnTo>
                    <a:pt x="398" y="963"/>
                  </a:lnTo>
                  <a:lnTo>
                    <a:pt x="398" y="961"/>
                  </a:lnTo>
                  <a:lnTo>
                    <a:pt x="400" y="959"/>
                  </a:lnTo>
                  <a:lnTo>
                    <a:pt x="400" y="957"/>
                  </a:lnTo>
                  <a:lnTo>
                    <a:pt x="402" y="955"/>
                  </a:lnTo>
                  <a:lnTo>
                    <a:pt x="402" y="953"/>
                  </a:lnTo>
                  <a:lnTo>
                    <a:pt x="404" y="951"/>
                  </a:lnTo>
                  <a:lnTo>
                    <a:pt x="406" y="949"/>
                  </a:lnTo>
                  <a:lnTo>
                    <a:pt x="408" y="947"/>
                  </a:lnTo>
                  <a:lnTo>
                    <a:pt x="410" y="944"/>
                  </a:lnTo>
                  <a:lnTo>
                    <a:pt x="412" y="944"/>
                  </a:lnTo>
                  <a:lnTo>
                    <a:pt x="412" y="942"/>
                  </a:lnTo>
                  <a:lnTo>
                    <a:pt x="414" y="938"/>
                  </a:lnTo>
                  <a:lnTo>
                    <a:pt x="414" y="936"/>
                  </a:lnTo>
                  <a:lnTo>
                    <a:pt x="416" y="934"/>
                  </a:lnTo>
                  <a:lnTo>
                    <a:pt x="416" y="932"/>
                  </a:lnTo>
                  <a:lnTo>
                    <a:pt x="418" y="932"/>
                  </a:lnTo>
                  <a:lnTo>
                    <a:pt x="418" y="930"/>
                  </a:lnTo>
                  <a:lnTo>
                    <a:pt x="420" y="928"/>
                  </a:lnTo>
                  <a:lnTo>
                    <a:pt x="422" y="928"/>
                  </a:lnTo>
                  <a:lnTo>
                    <a:pt x="424" y="926"/>
                  </a:lnTo>
                  <a:lnTo>
                    <a:pt x="426" y="924"/>
                  </a:lnTo>
                  <a:lnTo>
                    <a:pt x="426" y="922"/>
                  </a:lnTo>
                  <a:lnTo>
                    <a:pt x="426" y="920"/>
                  </a:lnTo>
                  <a:lnTo>
                    <a:pt x="432" y="918"/>
                  </a:lnTo>
                  <a:lnTo>
                    <a:pt x="432" y="916"/>
                  </a:lnTo>
                  <a:lnTo>
                    <a:pt x="436" y="916"/>
                  </a:lnTo>
                  <a:lnTo>
                    <a:pt x="438" y="914"/>
                  </a:lnTo>
                  <a:lnTo>
                    <a:pt x="436" y="910"/>
                  </a:lnTo>
                  <a:lnTo>
                    <a:pt x="436" y="908"/>
                  </a:lnTo>
                  <a:lnTo>
                    <a:pt x="434" y="906"/>
                  </a:lnTo>
                  <a:lnTo>
                    <a:pt x="432" y="904"/>
                  </a:lnTo>
                  <a:lnTo>
                    <a:pt x="430" y="904"/>
                  </a:lnTo>
                  <a:lnTo>
                    <a:pt x="428" y="902"/>
                  </a:lnTo>
                  <a:lnTo>
                    <a:pt x="426" y="902"/>
                  </a:lnTo>
                  <a:lnTo>
                    <a:pt x="424" y="900"/>
                  </a:lnTo>
                  <a:lnTo>
                    <a:pt x="420" y="898"/>
                  </a:lnTo>
                  <a:lnTo>
                    <a:pt x="418" y="898"/>
                  </a:lnTo>
                  <a:lnTo>
                    <a:pt x="416" y="896"/>
                  </a:lnTo>
                  <a:lnTo>
                    <a:pt x="416" y="894"/>
                  </a:lnTo>
                  <a:lnTo>
                    <a:pt x="418" y="894"/>
                  </a:lnTo>
                  <a:lnTo>
                    <a:pt x="420" y="894"/>
                  </a:lnTo>
                  <a:lnTo>
                    <a:pt x="422" y="894"/>
                  </a:lnTo>
                  <a:lnTo>
                    <a:pt x="424" y="894"/>
                  </a:lnTo>
                  <a:lnTo>
                    <a:pt x="426" y="894"/>
                  </a:lnTo>
                  <a:lnTo>
                    <a:pt x="426" y="892"/>
                  </a:lnTo>
                  <a:lnTo>
                    <a:pt x="428" y="892"/>
                  </a:lnTo>
                  <a:lnTo>
                    <a:pt x="430" y="892"/>
                  </a:lnTo>
                  <a:lnTo>
                    <a:pt x="430" y="894"/>
                  </a:lnTo>
                  <a:lnTo>
                    <a:pt x="432" y="894"/>
                  </a:lnTo>
                  <a:lnTo>
                    <a:pt x="434" y="896"/>
                  </a:lnTo>
                  <a:lnTo>
                    <a:pt x="436" y="894"/>
                  </a:lnTo>
                  <a:lnTo>
                    <a:pt x="436" y="892"/>
                  </a:lnTo>
                  <a:lnTo>
                    <a:pt x="436" y="890"/>
                  </a:lnTo>
                  <a:lnTo>
                    <a:pt x="434" y="890"/>
                  </a:lnTo>
                  <a:lnTo>
                    <a:pt x="434" y="888"/>
                  </a:lnTo>
                  <a:lnTo>
                    <a:pt x="434" y="886"/>
                  </a:lnTo>
                  <a:lnTo>
                    <a:pt x="434" y="884"/>
                  </a:lnTo>
                  <a:lnTo>
                    <a:pt x="432" y="882"/>
                  </a:lnTo>
                  <a:lnTo>
                    <a:pt x="432" y="880"/>
                  </a:lnTo>
                  <a:lnTo>
                    <a:pt x="432" y="879"/>
                  </a:lnTo>
                  <a:lnTo>
                    <a:pt x="432" y="877"/>
                  </a:lnTo>
                  <a:lnTo>
                    <a:pt x="432" y="875"/>
                  </a:lnTo>
                  <a:lnTo>
                    <a:pt x="430" y="875"/>
                  </a:lnTo>
                  <a:lnTo>
                    <a:pt x="430" y="873"/>
                  </a:lnTo>
                  <a:lnTo>
                    <a:pt x="428" y="873"/>
                  </a:lnTo>
                  <a:lnTo>
                    <a:pt x="428" y="875"/>
                  </a:lnTo>
                  <a:lnTo>
                    <a:pt x="426" y="875"/>
                  </a:lnTo>
                  <a:lnTo>
                    <a:pt x="424" y="875"/>
                  </a:lnTo>
                  <a:lnTo>
                    <a:pt x="422" y="875"/>
                  </a:lnTo>
                  <a:lnTo>
                    <a:pt x="420" y="875"/>
                  </a:lnTo>
                  <a:lnTo>
                    <a:pt x="418" y="875"/>
                  </a:lnTo>
                  <a:lnTo>
                    <a:pt x="416" y="875"/>
                  </a:lnTo>
                  <a:lnTo>
                    <a:pt x="414" y="875"/>
                  </a:lnTo>
                  <a:lnTo>
                    <a:pt x="414" y="877"/>
                  </a:lnTo>
                  <a:lnTo>
                    <a:pt x="412" y="877"/>
                  </a:lnTo>
                  <a:lnTo>
                    <a:pt x="408" y="877"/>
                  </a:lnTo>
                  <a:lnTo>
                    <a:pt x="408" y="875"/>
                  </a:lnTo>
                  <a:lnTo>
                    <a:pt x="406" y="875"/>
                  </a:lnTo>
                  <a:lnTo>
                    <a:pt x="404" y="875"/>
                  </a:lnTo>
                  <a:lnTo>
                    <a:pt x="402" y="875"/>
                  </a:lnTo>
                  <a:lnTo>
                    <a:pt x="400" y="873"/>
                  </a:lnTo>
                  <a:lnTo>
                    <a:pt x="398" y="873"/>
                  </a:lnTo>
                  <a:lnTo>
                    <a:pt x="396" y="875"/>
                  </a:lnTo>
                  <a:lnTo>
                    <a:pt x="394" y="875"/>
                  </a:lnTo>
                  <a:lnTo>
                    <a:pt x="394" y="877"/>
                  </a:lnTo>
                  <a:lnTo>
                    <a:pt x="392" y="877"/>
                  </a:lnTo>
                  <a:lnTo>
                    <a:pt x="390" y="875"/>
                  </a:lnTo>
                  <a:lnTo>
                    <a:pt x="390" y="873"/>
                  </a:lnTo>
                  <a:lnTo>
                    <a:pt x="390" y="871"/>
                  </a:lnTo>
                  <a:lnTo>
                    <a:pt x="390" y="869"/>
                  </a:lnTo>
                  <a:lnTo>
                    <a:pt x="388" y="867"/>
                  </a:lnTo>
                  <a:lnTo>
                    <a:pt x="390" y="865"/>
                  </a:lnTo>
                  <a:lnTo>
                    <a:pt x="388" y="863"/>
                  </a:lnTo>
                  <a:lnTo>
                    <a:pt x="390" y="863"/>
                  </a:lnTo>
                  <a:lnTo>
                    <a:pt x="392" y="861"/>
                  </a:lnTo>
                  <a:lnTo>
                    <a:pt x="392" y="859"/>
                  </a:lnTo>
                  <a:lnTo>
                    <a:pt x="392" y="857"/>
                  </a:lnTo>
                  <a:lnTo>
                    <a:pt x="390" y="855"/>
                  </a:lnTo>
                  <a:lnTo>
                    <a:pt x="390" y="853"/>
                  </a:lnTo>
                  <a:lnTo>
                    <a:pt x="392" y="851"/>
                  </a:lnTo>
                  <a:lnTo>
                    <a:pt x="396" y="849"/>
                  </a:lnTo>
                  <a:lnTo>
                    <a:pt x="398" y="847"/>
                  </a:lnTo>
                  <a:lnTo>
                    <a:pt x="400" y="847"/>
                  </a:lnTo>
                  <a:lnTo>
                    <a:pt x="400" y="845"/>
                  </a:lnTo>
                  <a:lnTo>
                    <a:pt x="402" y="845"/>
                  </a:lnTo>
                  <a:lnTo>
                    <a:pt x="406" y="843"/>
                  </a:lnTo>
                  <a:lnTo>
                    <a:pt x="402" y="839"/>
                  </a:lnTo>
                  <a:lnTo>
                    <a:pt x="402" y="837"/>
                  </a:lnTo>
                  <a:lnTo>
                    <a:pt x="402" y="835"/>
                  </a:lnTo>
                  <a:lnTo>
                    <a:pt x="400" y="833"/>
                  </a:lnTo>
                  <a:lnTo>
                    <a:pt x="400" y="831"/>
                  </a:lnTo>
                  <a:lnTo>
                    <a:pt x="400" y="829"/>
                  </a:lnTo>
                  <a:lnTo>
                    <a:pt x="398" y="829"/>
                  </a:lnTo>
                  <a:lnTo>
                    <a:pt x="398" y="827"/>
                  </a:lnTo>
                  <a:lnTo>
                    <a:pt x="398" y="825"/>
                  </a:lnTo>
                  <a:lnTo>
                    <a:pt x="396" y="825"/>
                  </a:lnTo>
                  <a:lnTo>
                    <a:pt x="396" y="823"/>
                  </a:lnTo>
                  <a:lnTo>
                    <a:pt x="396" y="821"/>
                  </a:lnTo>
                  <a:lnTo>
                    <a:pt x="396" y="819"/>
                  </a:lnTo>
                  <a:lnTo>
                    <a:pt x="394" y="815"/>
                  </a:lnTo>
                  <a:lnTo>
                    <a:pt x="392" y="813"/>
                  </a:lnTo>
                  <a:lnTo>
                    <a:pt x="392" y="812"/>
                  </a:lnTo>
                  <a:lnTo>
                    <a:pt x="392" y="810"/>
                  </a:lnTo>
                  <a:lnTo>
                    <a:pt x="392" y="808"/>
                  </a:lnTo>
                  <a:lnTo>
                    <a:pt x="390" y="806"/>
                  </a:lnTo>
                  <a:lnTo>
                    <a:pt x="390" y="804"/>
                  </a:lnTo>
                  <a:lnTo>
                    <a:pt x="388" y="804"/>
                  </a:lnTo>
                  <a:lnTo>
                    <a:pt x="386" y="802"/>
                  </a:lnTo>
                  <a:lnTo>
                    <a:pt x="384" y="800"/>
                  </a:lnTo>
                  <a:lnTo>
                    <a:pt x="384" y="798"/>
                  </a:lnTo>
                  <a:lnTo>
                    <a:pt x="384" y="796"/>
                  </a:lnTo>
                  <a:lnTo>
                    <a:pt x="383" y="794"/>
                  </a:lnTo>
                  <a:lnTo>
                    <a:pt x="383" y="792"/>
                  </a:lnTo>
                  <a:lnTo>
                    <a:pt x="383" y="790"/>
                  </a:lnTo>
                  <a:lnTo>
                    <a:pt x="381" y="786"/>
                  </a:lnTo>
                  <a:lnTo>
                    <a:pt x="381" y="784"/>
                  </a:lnTo>
                  <a:lnTo>
                    <a:pt x="379" y="782"/>
                  </a:lnTo>
                  <a:lnTo>
                    <a:pt x="377" y="774"/>
                  </a:lnTo>
                  <a:lnTo>
                    <a:pt x="377" y="772"/>
                  </a:lnTo>
                  <a:lnTo>
                    <a:pt x="373" y="768"/>
                  </a:lnTo>
                  <a:lnTo>
                    <a:pt x="371" y="766"/>
                  </a:lnTo>
                  <a:lnTo>
                    <a:pt x="371" y="764"/>
                  </a:lnTo>
                  <a:lnTo>
                    <a:pt x="369" y="762"/>
                  </a:lnTo>
                  <a:lnTo>
                    <a:pt x="367" y="760"/>
                  </a:lnTo>
                  <a:lnTo>
                    <a:pt x="365" y="758"/>
                  </a:lnTo>
                  <a:lnTo>
                    <a:pt x="365" y="756"/>
                  </a:lnTo>
                  <a:lnTo>
                    <a:pt x="363" y="756"/>
                  </a:lnTo>
                  <a:lnTo>
                    <a:pt x="363" y="754"/>
                  </a:lnTo>
                  <a:lnTo>
                    <a:pt x="361" y="754"/>
                  </a:lnTo>
                  <a:lnTo>
                    <a:pt x="361" y="752"/>
                  </a:lnTo>
                  <a:lnTo>
                    <a:pt x="359" y="750"/>
                  </a:lnTo>
                  <a:lnTo>
                    <a:pt x="357" y="750"/>
                  </a:lnTo>
                  <a:lnTo>
                    <a:pt x="355" y="748"/>
                  </a:lnTo>
                  <a:lnTo>
                    <a:pt x="353" y="746"/>
                  </a:lnTo>
                  <a:lnTo>
                    <a:pt x="351" y="746"/>
                  </a:lnTo>
                  <a:lnTo>
                    <a:pt x="349" y="745"/>
                  </a:lnTo>
                  <a:lnTo>
                    <a:pt x="349" y="743"/>
                  </a:lnTo>
                  <a:lnTo>
                    <a:pt x="349" y="741"/>
                  </a:lnTo>
                  <a:lnTo>
                    <a:pt x="349" y="739"/>
                  </a:lnTo>
                  <a:lnTo>
                    <a:pt x="349" y="737"/>
                  </a:lnTo>
                  <a:lnTo>
                    <a:pt x="347" y="737"/>
                  </a:lnTo>
                  <a:lnTo>
                    <a:pt x="347" y="735"/>
                  </a:lnTo>
                  <a:lnTo>
                    <a:pt x="345" y="733"/>
                  </a:lnTo>
                  <a:lnTo>
                    <a:pt x="345" y="731"/>
                  </a:lnTo>
                  <a:lnTo>
                    <a:pt x="343" y="729"/>
                  </a:lnTo>
                  <a:lnTo>
                    <a:pt x="343" y="727"/>
                  </a:lnTo>
                  <a:lnTo>
                    <a:pt x="343" y="725"/>
                  </a:lnTo>
                  <a:lnTo>
                    <a:pt x="341" y="723"/>
                  </a:lnTo>
                  <a:lnTo>
                    <a:pt x="341" y="719"/>
                  </a:lnTo>
                  <a:lnTo>
                    <a:pt x="339" y="717"/>
                  </a:lnTo>
                  <a:lnTo>
                    <a:pt x="339" y="715"/>
                  </a:lnTo>
                  <a:lnTo>
                    <a:pt x="337" y="715"/>
                  </a:lnTo>
                  <a:lnTo>
                    <a:pt x="335" y="715"/>
                  </a:lnTo>
                  <a:lnTo>
                    <a:pt x="333" y="715"/>
                  </a:lnTo>
                  <a:lnTo>
                    <a:pt x="331" y="715"/>
                  </a:lnTo>
                  <a:lnTo>
                    <a:pt x="329" y="715"/>
                  </a:lnTo>
                  <a:lnTo>
                    <a:pt x="327" y="715"/>
                  </a:lnTo>
                  <a:lnTo>
                    <a:pt x="325" y="715"/>
                  </a:lnTo>
                  <a:lnTo>
                    <a:pt x="325" y="717"/>
                  </a:lnTo>
                  <a:lnTo>
                    <a:pt x="323" y="717"/>
                  </a:lnTo>
                  <a:lnTo>
                    <a:pt x="321" y="719"/>
                  </a:lnTo>
                  <a:lnTo>
                    <a:pt x="319" y="719"/>
                  </a:lnTo>
                  <a:lnTo>
                    <a:pt x="317" y="719"/>
                  </a:lnTo>
                  <a:lnTo>
                    <a:pt x="315" y="721"/>
                  </a:lnTo>
                  <a:lnTo>
                    <a:pt x="314" y="721"/>
                  </a:lnTo>
                  <a:lnTo>
                    <a:pt x="312" y="721"/>
                  </a:lnTo>
                  <a:lnTo>
                    <a:pt x="312" y="723"/>
                  </a:lnTo>
                  <a:lnTo>
                    <a:pt x="310" y="723"/>
                  </a:lnTo>
                  <a:lnTo>
                    <a:pt x="310" y="725"/>
                  </a:lnTo>
                  <a:lnTo>
                    <a:pt x="308" y="725"/>
                  </a:lnTo>
                  <a:lnTo>
                    <a:pt x="306" y="725"/>
                  </a:lnTo>
                  <a:lnTo>
                    <a:pt x="304" y="727"/>
                  </a:lnTo>
                  <a:lnTo>
                    <a:pt x="302" y="727"/>
                  </a:lnTo>
                  <a:lnTo>
                    <a:pt x="300" y="729"/>
                  </a:lnTo>
                  <a:lnTo>
                    <a:pt x="298" y="731"/>
                  </a:lnTo>
                  <a:lnTo>
                    <a:pt x="298" y="733"/>
                  </a:lnTo>
                  <a:lnTo>
                    <a:pt x="296" y="735"/>
                  </a:lnTo>
                  <a:lnTo>
                    <a:pt x="294" y="741"/>
                  </a:lnTo>
                  <a:lnTo>
                    <a:pt x="290" y="745"/>
                  </a:lnTo>
                  <a:lnTo>
                    <a:pt x="282" y="748"/>
                  </a:lnTo>
                  <a:lnTo>
                    <a:pt x="280" y="748"/>
                  </a:lnTo>
                  <a:lnTo>
                    <a:pt x="278" y="750"/>
                  </a:lnTo>
                  <a:lnTo>
                    <a:pt x="276" y="750"/>
                  </a:lnTo>
                  <a:lnTo>
                    <a:pt x="274" y="750"/>
                  </a:lnTo>
                  <a:lnTo>
                    <a:pt x="270" y="750"/>
                  </a:lnTo>
                  <a:lnTo>
                    <a:pt x="268" y="750"/>
                  </a:lnTo>
                  <a:lnTo>
                    <a:pt x="264" y="750"/>
                  </a:lnTo>
                  <a:lnTo>
                    <a:pt x="260" y="750"/>
                  </a:lnTo>
                  <a:lnTo>
                    <a:pt x="256" y="750"/>
                  </a:lnTo>
                  <a:lnTo>
                    <a:pt x="254" y="750"/>
                  </a:lnTo>
                  <a:lnTo>
                    <a:pt x="254" y="748"/>
                  </a:lnTo>
                  <a:lnTo>
                    <a:pt x="252" y="748"/>
                  </a:lnTo>
                  <a:lnTo>
                    <a:pt x="250" y="746"/>
                  </a:lnTo>
                  <a:lnTo>
                    <a:pt x="250" y="745"/>
                  </a:lnTo>
                  <a:lnTo>
                    <a:pt x="248" y="741"/>
                  </a:lnTo>
                  <a:lnTo>
                    <a:pt x="248" y="743"/>
                  </a:lnTo>
                  <a:lnTo>
                    <a:pt x="246" y="745"/>
                  </a:lnTo>
                  <a:lnTo>
                    <a:pt x="245" y="746"/>
                  </a:lnTo>
                  <a:lnTo>
                    <a:pt x="243" y="746"/>
                  </a:lnTo>
                  <a:lnTo>
                    <a:pt x="241" y="746"/>
                  </a:lnTo>
                  <a:lnTo>
                    <a:pt x="239" y="746"/>
                  </a:lnTo>
                  <a:lnTo>
                    <a:pt x="235" y="748"/>
                  </a:lnTo>
                  <a:lnTo>
                    <a:pt x="233" y="748"/>
                  </a:lnTo>
                  <a:lnTo>
                    <a:pt x="231" y="748"/>
                  </a:lnTo>
                  <a:lnTo>
                    <a:pt x="225" y="754"/>
                  </a:lnTo>
                  <a:lnTo>
                    <a:pt x="223" y="756"/>
                  </a:lnTo>
                  <a:lnTo>
                    <a:pt x="219" y="756"/>
                  </a:lnTo>
                  <a:lnTo>
                    <a:pt x="213" y="756"/>
                  </a:lnTo>
                  <a:lnTo>
                    <a:pt x="213" y="754"/>
                  </a:lnTo>
                  <a:lnTo>
                    <a:pt x="213" y="750"/>
                  </a:lnTo>
                  <a:lnTo>
                    <a:pt x="213" y="748"/>
                  </a:lnTo>
                  <a:lnTo>
                    <a:pt x="211" y="746"/>
                  </a:lnTo>
                  <a:lnTo>
                    <a:pt x="211" y="745"/>
                  </a:lnTo>
                  <a:lnTo>
                    <a:pt x="211" y="743"/>
                  </a:lnTo>
                  <a:lnTo>
                    <a:pt x="211" y="741"/>
                  </a:lnTo>
                  <a:lnTo>
                    <a:pt x="211" y="739"/>
                  </a:lnTo>
                  <a:lnTo>
                    <a:pt x="209" y="737"/>
                  </a:lnTo>
                  <a:lnTo>
                    <a:pt x="209" y="735"/>
                  </a:lnTo>
                  <a:lnTo>
                    <a:pt x="209" y="733"/>
                  </a:lnTo>
                  <a:lnTo>
                    <a:pt x="207" y="733"/>
                  </a:lnTo>
                  <a:lnTo>
                    <a:pt x="205" y="735"/>
                  </a:lnTo>
                  <a:lnTo>
                    <a:pt x="203" y="735"/>
                  </a:lnTo>
                  <a:lnTo>
                    <a:pt x="201" y="735"/>
                  </a:lnTo>
                  <a:lnTo>
                    <a:pt x="201" y="737"/>
                  </a:lnTo>
                  <a:lnTo>
                    <a:pt x="199" y="737"/>
                  </a:lnTo>
                  <a:lnTo>
                    <a:pt x="197" y="737"/>
                  </a:lnTo>
                  <a:lnTo>
                    <a:pt x="197" y="739"/>
                  </a:lnTo>
                  <a:lnTo>
                    <a:pt x="195" y="739"/>
                  </a:lnTo>
                  <a:lnTo>
                    <a:pt x="193" y="739"/>
                  </a:lnTo>
                  <a:lnTo>
                    <a:pt x="193" y="737"/>
                  </a:lnTo>
                  <a:lnTo>
                    <a:pt x="193" y="735"/>
                  </a:lnTo>
                  <a:lnTo>
                    <a:pt x="193" y="733"/>
                  </a:lnTo>
                  <a:lnTo>
                    <a:pt x="193" y="731"/>
                  </a:lnTo>
                  <a:lnTo>
                    <a:pt x="193" y="729"/>
                  </a:lnTo>
                  <a:lnTo>
                    <a:pt x="193" y="725"/>
                  </a:lnTo>
                  <a:lnTo>
                    <a:pt x="193" y="723"/>
                  </a:lnTo>
                  <a:lnTo>
                    <a:pt x="191" y="719"/>
                  </a:lnTo>
                  <a:lnTo>
                    <a:pt x="191" y="717"/>
                  </a:lnTo>
                  <a:lnTo>
                    <a:pt x="191" y="711"/>
                  </a:lnTo>
                  <a:lnTo>
                    <a:pt x="187" y="709"/>
                  </a:lnTo>
                  <a:lnTo>
                    <a:pt x="185" y="709"/>
                  </a:lnTo>
                  <a:lnTo>
                    <a:pt x="183" y="711"/>
                  </a:lnTo>
                  <a:lnTo>
                    <a:pt x="181" y="711"/>
                  </a:lnTo>
                  <a:lnTo>
                    <a:pt x="179" y="711"/>
                  </a:lnTo>
                  <a:lnTo>
                    <a:pt x="177" y="711"/>
                  </a:lnTo>
                  <a:lnTo>
                    <a:pt x="176" y="713"/>
                  </a:lnTo>
                  <a:lnTo>
                    <a:pt x="174" y="713"/>
                  </a:lnTo>
                  <a:lnTo>
                    <a:pt x="172" y="715"/>
                  </a:lnTo>
                  <a:lnTo>
                    <a:pt x="170" y="715"/>
                  </a:lnTo>
                  <a:lnTo>
                    <a:pt x="166" y="717"/>
                  </a:lnTo>
                  <a:lnTo>
                    <a:pt x="164" y="717"/>
                  </a:lnTo>
                  <a:lnTo>
                    <a:pt x="162" y="717"/>
                  </a:lnTo>
                  <a:lnTo>
                    <a:pt x="162" y="719"/>
                  </a:lnTo>
                  <a:lnTo>
                    <a:pt x="164" y="719"/>
                  </a:lnTo>
                  <a:lnTo>
                    <a:pt x="164" y="721"/>
                  </a:lnTo>
                  <a:lnTo>
                    <a:pt x="168" y="725"/>
                  </a:lnTo>
                  <a:lnTo>
                    <a:pt x="168" y="727"/>
                  </a:lnTo>
                  <a:lnTo>
                    <a:pt x="170" y="729"/>
                  </a:lnTo>
                  <a:lnTo>
                    <a:pt x="174" y="733"/>
                  </a:lnTo>
                  <a:lnTo>
                    <a:pt x="174" y="735"/>
                  </a:lnTo>
                  <a:lnTo>
                    <a:pt x="176" y="737"/>
                  </a:lnTo>
                  <a:lnTo>
                    <a:pt x="177" y="743"/>
                  </a:lnTo>
                  <a:lnTo>
                    <a:pt x="177" y="746"/>
                  </a:lnTo>
                  <a:lnTo>
                    <a:pt x="177" y="748"/>
                  </a:lnTo>
                  <a:lnTo>
                    <a:pt x="177" y="752"/>
                  </a:lnTo>
                  <a:lnTo>
                    <a:pt x="177" y="754"/>
                  </a:lnTo>
                  <a:lnTo>
                    <a:pt x="176" y="754"/>
                  </a:lnTo>
                  <a:lnTo>
                    <a:pt x="174" y="756"/>
                  </a:lnTo>
                  <a:lnTo>
                    <a:pt x="172" y="756"/>
                  </a:lnTo>
                  <a:lnTo>
                    <a:pt x="172" y="758"/>
                  </a:lnTo>
                  <a:lnTo>
                    <a:pt x="172" y="760"/>
                  </a:lnTo>
                  <a:lnTo>
                    <a:pt x="170" y="760"/>
                  </a:lnTo>
                  <a:lnTo>
                    <a:pt x="168" y="760"/>
                  </a:lnTo>
                  <a:lnTo>
                    <a:pt x="166" y="760"/>
                  </a:lnTo>
                  <a:lnTo>
                    <a:pt x="166" y="762"/>
                  </a:lnTo>
                  <a:lnTo>
                    <a:pt x="164" y="762"/>
                  </a:lnTo>
                  <a:lnTo>
                    <a:pt x="162" y="762"/>
                  </a:lnTo>
                  <a:lnTo>
                    <a:pt x="162" y="764"/>
                  </a:lnTo>
                  <a:lnTo>
                    <a:pt x="162" y="762"/>
                  </a:lnTo>
                  <a:lnTo>
                    <a:pt x="160" y="764"/>
                  </a:lnTo>
                  <a:lnTo>
                    <a:pt x="158" y="764"/>
                  </a:lnTo>
                  <a:lnTo>
                    <a:pt x="156" y="764"/>
                  </a:lnTo>
                  <a:lnTo>
                    <a:pt x="154" y="764"/>
                  </a:lnTo>
                  <a:lnTo>
                    <a:pt x="152" y="764"/>
                  </a:lnTo>
                  <a:lnTo>
                    <a:pt x="152" y="762"/>
                  </a:lnTo>
                  <a:lnTo>
                    <a:pt x="150" y="760"/>
                  </a:lnTo>
                  <a:lnTo>
                    <a:pt x="150" y="758"/>
                  </a:lnTo>
                  <a:lnTo>
                    <a:pt x="150" y="754"/>
                  </a:lnTo>
                  <a:lnTo>
                    <a:pt x="150" y="752"/>
                  </a:lnTo>
                  <a:lnTo>
                    <a:pt x="150" y="750"/>
                  </a:lnTo>
                  <a:lnTo>
                    <a:pt x="150" y="748"/>
                  </a:lnTo>
                  <a:lnTo>
                    <a:pt x="150" y="746"/>
                  </a:lnTo>
                  <a:lnTo>
                    <a:pt x="148" y="745"/>
                  </a:lnTo>
                  <a:lnTo>
                    <a:pt x="148" y="743"/>
                  </a:lnTo>
                  <a:lnTo>
                    <a:pt x="148" y="741"/>
                  </a:lnTo>
                  <a:lnTo>
                    <a:pt x="144" y="739"/>
                  </a:lnTo>
                  <a:lnTo>
                    <a:pt x="142" y="739"/>
                  </a:lnTo>
                  <a:lnTo>
                    <a:pt x="136" y="739"/>
                  </a:lnTo>
                  <a:lnTo>
                    <a:pt x="130" y="739"/>
                  </a:lnTo>
                  <a:lnTo>
                    <a:pt x="124" y="737"/>
                  </a:lnTo>
                  <a:lnTo>
                    <a:pt x="116" y="737"/>
                  </a:lnTo>
                  <a:lnTo>
                    <a:pt x="112" y="737"/>
                  </a:lnTo>
                  <a:lnTo>
                    <a:pt x="108" y="735"/>
                  </a:lnTo>
                  <a:lnTo>
                    <a:pt x="107" y="735"/>
                  </a:lnTo>
                  <a:lnTo>
                    <a:pt x="103" y="735"/>
                  </a:lnTo>
                  <a:lnTo>
                    <a:pt x="101" y="735"/>
                  </a:lnTo>
                  <a:lnTo>
                    <a:pt x="101" y="733"/>
                  </a:lnTo>
                  <a:lnTo>
                    <a:pt x="101" y="731"/>
                  </a:lnTo>
                  <a:lnTo>
                    <a:pt x="101" y="729"/>
                  </a:lnTo>
                  <a:lnTo>
                    <a:pt x="99" y="723"/>
                  </a:lnTo>
                  <a:lnTo>
                    <a:pt x="99" y="721"/>
                  </a:lnTo>
                  <a:lnTo>
                    <a:pt x="99" y="719"/>
                  </a:lnTo>
                  <a:lnTo>
                    <a:pt x="99" y="717"/>
                  </a:lnTo>
                  <a:lnTo>
                    <a:pt x="99" y="715"/>
                  </a:lnTo>
                  <a:lnTo>
                    <a:pt x="99" y="713"/>
                  </a:lnTo>
                  <a:lnTo>
                    <a:pt x="99" y="711"/>
                  </a:lnTo>
                  <a:lnTo>
                    <a:pt x="95" y="713"/>
                  </a:lnTo>
                  <a:lnTo>
                    <a:pt x="93" y="715"/>
                  </a:lnTo>
                  <a:lnTo>
                    <a:pt x="89" y="717"/>
                  </a:lnTo>
                  <a:lnTo>
                    <a:pt x="87" y="717"/>
                  </a:lnTo>
                  <a:lnTo>
                    <a:pt x="85" y="717"/>
                  </a:lnTo>
                  <a:lnTo>
                    <a:pt x="81" y="719"/>
                  </a:lnTo>
                  <a:lnTo>
                    <a:pt x="73" y="713"/>
                  </a:lnTo>
                  <a:lnTo>
                    <a:pt x="71" y="713"/>
                  </a:lnTo>
                  <a:lnTo>
                    <a:pt x="67" y="711"/>
                  </a:lnTo>
                  <a:lnTo>
                    <a:pt x="67" y="709"/>
                  </a:lnTo>
                  <a:lnTo>
                    <a:pt x="65" y="709"/>
                  </a:lnTo>
                  <a:lnTo>
                    <a:pt x="61" y="707"/>
                  </a:lnTo>
                  <a:lnTo>
                    <a:pt x="59" y="707"/>
                  </a:lnTo>
                  <a:lnTo>
                    <a:pt x="57" y="707"/>
                  </a:lnTo>
                  <a:lnTo>
                    <a:pt x="57" y="705"/>
                  </a:lnTo>
                  <a:lnTo>
                    <a:pt x="55" y="705"/>
                  </a:lnTo>
                  <a:lnTo>
                    <a:pt x="53" y="705"/>
                  </a:lnTo>
                  <a:lnTo>
                    <a:pt x="53" y="703"/>
                  </a:lnTo>
                  <a:lnTo>
                    <a:pt x="51" y="703"/>
                  </a:lnTo>
                  <a:lnTo>
                    <a:pt x="49" y="703"/>
                  </a:lnTo>
                  <a:lnTo>
                    <a:pt x="47" y="703"/>
                  </a:lnTo>
                  <a:lnTo>
                    <a:pt x="45" y="703"/>
                  </a:lnTo>
                  <a:lnTo>
                    <a:pt x="43" y="703"/>
                  </a:lnTo>
                  <a:lnTo>
                    <a:pt x="43" y="705"/>
                  </a:lnTo>
                  <a:lnTo>
                    <a:pt x="41" y="705"/>
                  </a:lnTo>
                  <a:lnTo>
                    <a:pt x="39" y="705"/>
                  </a:lnTo>
                  <a:lnTo>
                    <a:pt x="38" y="705"/>
                  </a:lnTo>
                  <a:lnTo>
                    <a:pt x="36" y="705"/>
                  </a:lnTo>
                  <a:lnTo>
                    <a:pt x="36" y="707"/>
                  </a:lnTo>
                  <a:lnTo>
                    <a:pt x="34" y="707"/>
                  </a:lnTo>
                  <a:lnTo>
                    <a:pt x="32" y="707"/>
                  </a:lnTo>
                  <a:lnTo>
                    <a:pt x="30" y="707"/>
                  </a:lnTo>
                  <a:lnTo>
                    <a:pt x="28" y="707"/>
                  </a:lnTo>
                  <a:lnTo>
                    <a:pt x="26" y="707"/>
                  </a:lnTo>
                  <a:lnTo>
                    <a:pt x="24" y="707"/>
                  </a:lnTo>
                  <a:lnTo>
                    <a:pt x="22" y="705"/>
                  </a:lnTo>
                  <a:lnTo>
                    <a:pt x="22" y="703"/>
                  </a:lnTo>
                  <a:lnTo>
                    <a:pt x="22" y="701"/>
                  </a:lnTo>
                  <a:lnTo>
                    <a:pt x="22" y="699"/>
                  </a:lnTo>
                  <a:lnTo>
                    <a:pt x="22" y="695"/>
                  </a:lnTo>
                  <a:lnTo>
                    <a:pt x="22" y="691"/>
                  </a:lnTo>
                  <a:lnTo>
                    <a:pt x="22" y="687"/>
                  </a:lnTo>
                  <a:lnTo>
                    <a:pt x="22" y="685"/>
                  </a:lnTo>
                  <a:lnTo>
                    <a:pt x="22" y="683"/>
                  </a:lnTo>
                  <a:lnTo>
                    <a:pt x="22" y="681"/>
                  </a:lnTo>
                  <a:lnTo>
                    <a:pt x="20" y="678"/>
                  </a:lnTo>
                  <a:lnTo>
                    <a:pt x="16" y="672"/>
                  </a:lnTo>
                  <a:lnTo>
                    <a:pt x="12" y="666"/>
                  </a:lnTo>
                  <a:lnTo>
                    <a:pt x="12" y="662"/>
                  </a:lnTo>
                  <a:lnTo>
                    <a:pt x="12" y="658"/>
                  </a:lnTo>
                  <a:lnTo>
                    <a:pt x="10" y="652"/>
                  </a:lnTo>
                  <a:lnTo>
                    <a:pt x="10" y="648"/>
                  </a:lnTo>
                  <a:lnTo>
                    <a:pt x="10" y="646"/>
                  </a:lnTo>
                  <a:lnTo>
                    <a:pt x="10" y="644"/>
                  </a:lnTo>
                  <a:lnTo>
                    <a:pt x="10" y="642"/>
                  </a:lnTo>
                  <a:lnTo>
                    <a:pt x="8" y="642"/>
                  </a:lnTo>
                  <a:lnTo>
                    <a:pt x="8" y="640"/>
                  </a:lnTo>
                  <a:lnTo>
                    <a:pt x="6" y="640"/>
                  </a:lnTo>
                  <a:lnTo>
                    <a:pt x="6" y="638"/>
                  </a:lnTo>
                  <a:lnTo>
                    <a:pt x="6" y="636"/>
                  </a:lnTo>
                  <a:lnTo>
                    <a:pt x="6" y="634"/>
                  </a:lnTo>
                  <a:lnTo>
                    <a:pt x="4" y="634"/>
                  </a:lnTo>
                  <a:lnTo>
                    <a:pt x="4" y="632"/>
                  </a:lnTo>
                  <a:lnTo>
                    <a:pt x="2" y="630"/>
                  </a:lnTo>
                  <a:lnTo>
                    <a:pt x="2" y="628"/>
                  </a:lnTo>
                  <a:lnTo>
                    <a:pt x="0" y="628"/>
                  </a:lnTo>
                  <a:lnTo>
                    <a:pt x="2" y="628"/>
                  </a:lnTo>
                  <a:lnTo>
                    <a:pt x="2" y="626"/>
                  </a:lnTo>
                  <a:lnTo>
                    <a:pt x="2" y="624"/>
                  </a:lnTo>
                  <a:lnTo>
                    <a:pt x="4" y="624"/>
                  </a:lnTo>
                  <a:lnTo>
                    <a:pt x="4" y="622"/>
                  </a:lnTo>
                  <a:lnTo>
                    <a:pt x="4" y="620"/>
                  </a:lnTo>
                  <a:lnTo>
                    <a:pt x="4" y="618"/>
                  </a:lnTo>
                  <a:lnTo>
                    <a:pt x="6" y="618"/>
                  </a:lnTo>
                  <a:lnTo>
                    <a:pt x="6" y="616"/>
                  </a:lnTo>
                  <a:lnTo>
                    <a:pt x="8" y="616"/>
                  </a:lnTo>
                  <a:lnTo>
                    <a:pt x="8" y="614"/>
                  </a:lnTo>
                  <a:lnTo>
                    <a:pt x="6" y="614"/>
                  </a:lnTo>
                  <a:lnTo>
                    <a:pt x="8" y="614"/>
                  </a:lnTo>
                  <a:lnTo>
                    <a:pt x="10" y="614"/>
                  </a:lnTo>
                  <a:lnTo>
                    <a:pt x="12" y="614"/>
                  </a:lnTo>
                  <a:lnTo>
                    <a:pt x="12" y="612"/>
                  </a:lnTo>
                  <a:lnTo>
                    <a:pt x="14" y="612"/>
                  </a:lnTo>
                  <a:lnTo>
                    <a:pt x="16" y="612"/>
                  </a:lnTo>
                  <a:lnTo>
                    <a:pt x="16" y="610"/>
                  </a:lnTo>
                  <a:lnTo>
                    <a:pt x="18" y="610"/>
                  </a:lnTo>
                  <a:lnTo>
                    <a:pt x="18" y="609"/>
                  </a:lnTo>
                  <a:lnTo>
                    <a:pt x="20" y="609"/>
                  </a:lnTo>
                  <a:lnTo>
                    <a:pt x="20" y="607"/>
                  </a:lnTo>
                  <a:lnTo>
                    <a:pt x="22" y="607"/>
                  </a:lnTo>
                  <a:lnTo>
                    <a:pt x="22" y="605"/>
                  </a:lnTo>
                  <a:lnTo>
                    <a:pt x="24" y="605"/>
                  </a:lnTo>
                  <a:lnTo>
                    <a:pt x="26" y="603"/>
                  </a:lnTo>
                  <a:lnTo>
                    <a:pt x="28" y="603"/>
                  </a:lnTo>
                  <a:lnTo>
                    <a:pt x="28" y="601"/>
                  </a:lnTo>
                  <a:lnTo>
                    <a:pt x="28" y="599"/>
                  </a:lnTo>
                  <a:lnTo>
                    <a:pt x="30" y="599"/>
                  </a:lnTo>
                  <a:lnTo>
                    <a:pt x="28" y="599"/>
                  </a:lnTo>
                  <a:lnTo>
                    <a:pt x="30" y="597"/>
                  </a:lnTo>
                  <a:lnTo>
                    <a:pt x="30" y="595"/>
                  </a:lnTo>
                  <a:lnTo>
                    <a:pt x="32" y="593"/>
                  </a:lnTo>
                  <a:lnTo>
                    <a:pt x="32" y="591"/>
                  </a:lnTo>
                  <a:lnTo>
                    <a:pt x="34" y="591"/>
                  </a:lnTo>
                  <a:lnTo>
                    <a:pt x="34" y="589"/>
                  </a:lnTo>
                  <a:lnTo>
                    <a:pt x="36" y="589"/>
                  </a:lnTo>
                  <a:lnTo>
                    <a:pt x="36" y="587"/>
                  </a:lnTo>
                  <a:lnTo>
                    <a:pt x="38" y="587"/>
                  </a:lnTo>
                  <a:lnTo>
                    <a:pt x="39" y="587"/>
                  </a:lnTo>
                  <a:lnTo>
                    <a:pt x="41" y="585"/>
                  </a:lnTo>
                  <a:lnTo>
                    <a:pt x="43" y="583"/>
                  </a:lnTo>
                  <a:lnTo>
                    <a:pt x="45" y="583"/>
                  </a:lnTo>
                  <a:lnTo>
                    <a:pt x="45" y="581"/>
                  </a:lnTo>
                  <a:lnTo>
                    <a:pt x="47" y="579"/>
                  </a:lnTo>
                  <a:lnTo>
                    <a:pt x="47" y="577"/>
                  </a:lnTo>
                  <a:lnTo>
                    <a:pt x="49" y="575"/>
                  </a:lnTo>
                  <a:lnTo>
                    <a:pt x="49" y="573"/>
                  </a:lnTo>
                  <a:lnTo>
                    <a:pt x="51" y="573"/>
                  </a:lnTo>
                  <a:lnTo>
                    <a:pt x="51" y="571"/>
                  </a:lnTo>
                  <a:lnTo>
                    <a:pt x="53" y="571"/>
                  </a:lnTo>
                  <a:lnTo>
                    <a:pt x="53" y="569"/>
                  </a:lnTo>
                  <a:lnTo>
                    <a:pt x="53" y="567"/>
                  </a:lnTo>
                  <a:lnTo>
                    <a:pt x="55" y="567"/>
                  </a:lnTo>
                  <a:lnTo>
                    <a:pt x="57" y="567"/>
                  </a:lnTo>
                  <a:lnTo>
                    <a:pt x="59" y="565"/>
                  </a:lnTo>
                  <a:lnTo>
                    <a:pt x="61" y="565"/>
                  </a:lnTo>
                  <a:lnTo>
                    <a:pt x="63" y="565"/>
                  </a:lnTo>
                  <a:lnTo>
                    <a:pt x="65" y="565"/>
                  </a:lnTo>
                  <a:lnTo>
                    <a:pt x="67" y="565"/>
                  </a:lnTo>
                  <a:lnTo>
                    <a:pt x="69" y="563"/>
                  </a:lnTo>
                  <a:lnTo>
                    <a:pt x="71" y="563"/>
                  </a:lnTo>
                  <a:lnTo>
                    <a:pt x="71" y="561"/>
                  </a:lnTo>
                  <a:lnTo>
                    <a:pt x="73" y="561"/>
                  </a:lnTo>
                  <a:lnTo>
                    <a:pt x="73" y="559"/>
                  </a:lnTo>
                  <a:lnTo>
                    <a:pt x="75" y="559"/>
                  </a:lnTo>
                  <a:lnTo>
                    <a:pt x="75" y="557"/>
                  </a:lnTo>
                  <a:lnTo>
                    <a:pt x="77" y="557"/>
                  </a:lnTo>
                  <a:lnTo>
                    <a:pt x="77" y="555"/>
                  </a:lnTo>
                  <a:lnTo>
                    <a:pt x="79" y="555"/>
                  </a:lnTo>
                  <a:lnTo>
                    <a:pt x="79" y="553"/>
                  </a:lnTo>
                  <a:lnTo>
                    <a:pt x="81" y="553"/>
                  </a:lnTo>
                  <a:lnTo>
                    <a:pt x="81" y="551"/>
                  </a:lnTo>
                  <a:lnTo>
                    <a:pt x="83" y="549"/>
                  </a:lnTo>
                  <a:lnTo>
                    <a:pt x="83" y="547"/>
                  </a:lnTo>
                  <a:lnTo>
                    <a:pt x="85" y="547"/>
                  </a:lnTo>
                  <a:lnTo>
                    <a:pt x="85" y="545"/>
                  </a:lnTo>
                  <a:lnTo>
                    <a:pt x="85" y="543"/>
                  </a:lnTo>
                  <a:lnTo>
                    <a:pt x="87" y="543"/>
                  </a:lnTo>
                  <a:lnTo>
                    <a:pt x="87" y="542"/>
                  </a:lnTo>
                  <a:lnTo>
                    <a:pt x="89" y="542"/>
                  </a:lnTo>
                  <a:lnTo>
                    <a:pt x="89" y="540"/>
                  </a:lnTo>
                  <a:lnTo>
                    <a:pt x="91" y="538"/>
                  </a:lnTo>
                  <a:lnTo>
                    <a:pt x="93" y="536"/>
                  </a:lnTo>
                  <a:lnTo>
                    <a:pt x="95" y="534"/>
                  </a:lnTo>
                  <a:lnTo>
                    <a:pt x="97" y="532"/>
                  </a:lnTo>
                  <a:lnTo>
                    <a:pt x="95" y="530"/>
                  </a:lnTo>
                  <a:lnTo>
                    <a:pt x="95" y="526"/>
                  </a:lnTo>
                  <a:lnTo>
                    <a:pt x="97" y="526"/>
                  </a:lnTo>
                  <a:lnTo>
                    <a:pt x="99" y="524"/>
                  </a:lnTo>
                  <a:lnTo>
                    <a:pt x="101" y="522"/>
                  </a:lnTo>
                  <a:lnTo>
                    <a:pt x="103" y="520"/>
                  </a:lnTo>
                  <a:lnTo>
                    <a:pt x="105" y="520"/>
                  </a:lnTo>
                  <a:lnTo>
                    <a:pt x="107" y="518"/>
                  </a:lnTo>
                  <a:lnTo>
                    <a:pt x="108" y="518"/>
                  </a:lnTo>
                  <a:lnTo>
                    <a:pt x="110" y="518"/>
                  </a:lnTo>
                  <a:lnTo>
                    <a:pt x="112" y="518"/>
                  </a:lnTo>
                  <a:lnTo>
                    <a:pt x="114" y="518"/>
                  </a:lnTo>
                  <a:lnTo>
                    <a:pt x="116" y="518"/>
                  </a:lnTo>
                  <a:lnTo>
                    <a:pt x="118" y="518"/>
                  </a:lnTo>
                  <a:lnTo>
                    <a:pt x="118" y="516"/>
                  </a:lnTo>
                  <a:lnTo>
                    <a:pt x="120" y="516"/>
                  </a:lnTo>
                  <a:lnTo>
                    <a:pt x="122" y="514"/>
                  </a:lnTo>
                  <a:lnTo>
                    <a:pt x="122" y="512"/>
                  </a:lnTo>
                  <a:lnTo>
                    <a:pt x="124" y="512"/>
                  </a:lnTo>
                  <a:lnTo>
                    <a:pt x="126" y="512"/>
                  </a:lnTo>
                  <a:lnTo>
                    <a:pt x="126" y="510"/>
                  </a:lnTo>
                  <a:lnTo>
                    <a:pt x="128" y="510"/>
                  </a:lnTo>
                  <a:lnTo>
                    <a:pt x="128" y="508"/>
                  </a:lnTo>
                  <a:lnTo>
                    <a:pt x="130" y="508"/>
                  </a:lnTo>
                  <a:lnTo>
                    <a:pt x="132" y="508"/>
                  </a:lnTo>
                  <a:lnTo>
                    <a:pt x="134" y="508"/>
                  </a:lnTo>
                  <a:lnTo>
                    <a:pt x="136" y="508"/>
                  </a:lnTo>
                  <a:lnTo>
                    <a:pt x="136" y="506"/>
                  </a:lnTo>
                  <a:lnTo>
                    <a:pt x="138" y="506"/>
                  </a:lnTo>
                  <a:lnTo>
                    <a:pt x="140" y="504"/>
                  </a:lnTo>
                  <a:lnTo>
                    <a:pt x="140" y="502"/>
                  </a:lnTo>
                  <a:lnTo>
                    <a:pt x="142" y="500"/>
                  </a:lnTo>
                  <a:lnTo>
                    <a:pt x="148" y="498"/>
                  </a:lnTo>
                  <a:lnTo>
                    <a:pt x="150" y="496"/>
                  </a:lnTo>
                  <a:lnTo>
                    <a:pt x="152" y="494"/>
                  </a:lnTo>
                  <a:lnTo>
                    <a:pt x="154" y="490"/>
                  </a:lnTo>
                  <a:lnTo>
                    <a:pt x="156" y="486"/>
                  </a:lnTo>
                  <a:lnTo>
                    <a:pt x="156" y="484"/>
                  </a:lnTo>
                  <a:lnTo>
                    <a:pt x="158" y="482"/>
                  </a:lnTo>
                  <a:lnTo>
                    <a:pt x="160" y="480"/>
                  </a:lnTo>
                  <a:lnTo>
                    <a:pt x="160" y="478"/>
                  </a:lnTo>
                  <a:lnTo>
                    <a:pt x="160" y="476"/>
                  </a:lnTo>
                  <a:lnTo>
                    <a:pt x="162" y="475"/>
                  </a:lnTo>
                  <a:lnTo>
                    <a:pt x="164" y="473"/>
                  </a:lnTo>
                  <a:lnTo>
                    <a:pt x="164" y="471"/>
                  </a:lnTo>
                  <a:lnTo>
                    <a:pt x="166" y="471"/>
                  </a:lnTo>
                  <a:lnTo>
                    <a:pt x="168" y="469"/>
                  </a:lnTo>
                  <a:lnTo>
                    <a:pt x="170" y="469"/>
                  </a:lnTo>
                  <a:lnTo>
                    <a:pt x="172" y="469"/>
                  </a:lnTo>
                  <a:lnTo>
                    <a:pt x="174" y="467"/>
                  </a:lnTo>
                  <a:lnTo>
                    <a:pt x="176" y="467"/>
                  </a:lnTo>
                  <a:lnTo>
                    <a:pt x="177" y="465"/>
                  </a:lnTo>
                  <a:lnTo>
                    <a:pt x="181" y="465"/>
                  </a:lnTo>
                  <a:lnTo>
                    <a:pt x="183" y="463"/>
                  </a:lnTo>
                  <a:lnTo>
                    <a:pt x="185" y="463"/>
                  </a:lnTo>
                  <a:lnTo>
                    <a:pt x="185" y="461"/>
                  </a:lnTo>
                  <a:lnTo>
                    <a:pt x="183" y="459"/>
                  </a:lnTo>
                  <a:lnTo>
                    <a:pt x="183" y="457"/>
                  </a:lnTo>
                  <a:lnTo>
                    <a:pt x="183" y="455"/>
                  </a:lnTo>
                  <a:lnTo>
                    <a:pt x="185" y="455"/>
                  </a:lnTo>
                  <a:lnTo>
                    <a:pt x="185" y="453"/>
                  </a:lnTo>
                  <a:lnTo>
                    <a:pt x="185" y="451"/>
                  </a:lnTo>
                  <a:lnTo>
                    <a:pt x="183" y="451"/>
                  </a:lnTo>
                  <a:lnTo>
                    <a:pt x="183" y="449"/>
                  </a:lnTo>
                  <a:lnTo>
                    <a:pt x="181" y="449"/>
                  </a:lnTo>
                  <a:lnTo>
                    <a:pt x="181" y="447"/>
                  </a:lnTo>
                  <a:lnTo>
                    <a:pt x="179" y="445"/>
                  </a:lnTo>
                  <a:lnTo>
                    <a:pt x="179" y="443"/>
                  </a:lnTo>
                  <a:lnTo>
                    <a:pt x="177" y="443"/>
                  </a:lnTo>
                  <a:lnTo>
                    <a:pt x="176" y="443"/>
                  </a:lnTo>
                  <a:lnTo>
                    <a:pt x="176" y="441"/>
                  </a:lnTo>
                  <a:lnTo>
                    <a:pt x="174" y="439"/>
                  </a:lnTo>
                  <a:lnTo>
                    <a:pt x="174" y="437"/>
                  </a:lnTo>
                  <a:lnTo>
                    <a:pt x="174" y="433"/>
                  </a:lnTo>
                  <a:lnTo>
                    <a:pt x="174" y="431"/>
                  </a:lnTo>
                  <a:lnTo>
                    <a:pt x="174" y="429"/>
                  </a:lnTo>
                  <a:lnTo>
                    <a:pt x="176" y="429"/>
                  </a:lnTo>
                  <a:lnTo>
                    <a:pt x="176" y="427"/>
                  </a:lnTo>
                  <a:lnTo>
                    <a:pt x="177" y="425"/>
                  </a:lnTo>
                  <a:lnTo>
                    <a:pt x="177" y="423"/>
                  </a:lnTo>
                  <a:lnTo>
                    <a:pt x="177" y="421"/>
                  </a:lnTo>
                  <a:lnTo>
                    <a:pt x="179" y="421"/>
                  </a:lnTo>
                  <a:lnTo>
                    <a:pt x="179" y="419"/>
                  </a:lnTo>
                  <a:lnTo>
                    <a:pt x="179" y="417"/>
                  </a:lnTo>
                  <a:lnTo>
                    <a:pt x="181" y="415"/>
                  </a:lnTo>
                  <a:lnTo>
                    <a:pt x="185" y="411"/>
                  </a:lnTo>
                  <a:lnTo>
                    <a:pt x="187" y="409"/>
                  </a:lnTo>
                  <a:lnTo>
                    <a:pt x="189" y="409"/>
                  </a:lnTo>
                  <a:lnTo>
                    <a:pt x="191" y="408"/>
                  </a:lnTo>
                  <a:lnTo>
                    <a:pt x="195" y="406"/>
                  </a:lnTo>
                  <a:lnTo>
                    <a:pt x="197" y="404"/>
                  </a:lnTo>
                  <a:lnTo>
                    <a:pt x="195" y="404"/>
                  </a:lnTo>
                  <a:lnTo>
                    <a:pt x="195" y="402"/>
                  </a:lnTo>
                  <a:lnTo>
                    <a:pt x="195" y="400"/>
                  </a:lnTo>
                  <a:lnTo>
                    <a:pt x="195" y="398"/>
                  </a:lnTo>
                  <a:lnTo>
                    <a:pt x="197" y="396"/>
                  </a:lnTo>
                  <a:lnTo>
                    <a:pt x="197" y="394"/>
                  </a:lnTo>
                  <a:lnTo>
                    <a:pt x="193" y="394"/>
                  </a:lnTo>
                  <a:lnTo>
                    <a:pt x="191" y="392"/>
                  </a:lnTo>
                  <a:lnTo>
                    <a:pt x="189" y="392"/>
                  </a:lnTo>
                  <a:lnTo>
                    <a:pt x="185" y="392"/>
                  </a:lnTo>
                  <a:lnTo>
                    <a:pt x="183" y="390"/>
                  </a:lnTo>
                  <a:lnTo>
                    <a:pt x="181" y="390"/>
                  </a:lnTo>
                  <a:lnTo>
                    <a:pt x="179" y="390"/>
                  </a:lnTo>
                  <a:lnTo>
                    <a:pt x="177" y="390"/>
                  </a:lnTo>
                  <a:lnTo>
                    <a:pt x="176" y="390"/>
                  </a:lnTo>
                  <a:lnTo>
                    <a:pt x="174" y="390"/>
                  </a:lnTo>
                  <a:lnTo>
                    <a:pt x="172" y="390"/>
                  </a:lnTo>
                  <a:lnTo>
                    <a:pt x="170" y="388"/>
                  </a:lnTo>
                  <a:lnTo>
                    <a:pt x="170" y="390"/>
                  </a:lnTo>
                  <a:lnTo>
                    <a:pt x="168" y="390"/>
                  </a:lnTo>
                  <a:lnTo>
                    <a:pt x="166" y="390"/>
                  </a:lnTo>
                  <a:lnTo>
                    <a:pt x="166" y="392"/>
                  </a:lnTo>
                  <a:lnTo>
                    <a:pt x="164" y="392"/>
                  </a:lnTo>
                  <a:lnTo>
                    <a:pt x="162" y="392"/>
                  </a:lnTo>
                  <a:lnTo>
                    <a:pt x="160" y="392"/>
                  </a:lnTo>
                  <a:lnTo>
                    <a:pt x="160" y="394"/>
                  </a:lnTo>
                  <a:lnTo>
                    <a:pt x="158" y="394"/>
                  </a:lnTo>
                  <a:lnTo>
                    <a:pt x="156" y="394"/>
                  </a:lnTo>
                  <a:lnTo>
                    <a:pt x="156" y="392"/>
                  </a:lnTo>
                  <a:lnTo>
                    <a:pt x="154" y="392"/>
                  </a:lnTo>
                  <a:lnTo>
                    <a:pt x="152" y="392"/>
                  </a:lnTo>
                  <a:lnTo>
                    <a:pt x="150" y="392"/>
                  </a:lnTo>
                  <a:lnTo>
                    <a:pt x="148" y="392"/>
                  </a:lnTo>
                  <a:lnTo>
                    <a:pt x="146" y="392"/>
                  </a:lnTo>
                  <a:lnTo>
                    <a:pt x="144" y="392"/>
                  </a:lnTo>
                  <a:lnTo>
                    <a:pt x="142" y="392"/>
                  </a:lnTo>
                  <a:lnTo>
                    <a:pt x="140" y="392"/>
                  </a:lnTo>
                  <a:lnTo>
                    <a:pt x="138" y="392"/>
                  </a:lnTo>
                  <a:lnTo>
                    <a:pt x="136" y="390"/>
                  </a:lnTo>
                  <a:lnTo>
                    <a:pt x="134" y="390"/>
                  </a:lnTo>
                  <a:lnTo>
                    <a:pt x="132" y="390"/>
                  </a:lnTo>
                  <a:lnTo>
                    <a:pt x="134" y="390"/>
                  </a:lnTo>
                  <a:lnTo>
                    <a:pt x="136" y="388"/>
                  </a:lnTo>
                  <a:lnTo>
                    <a:pt x="136" y="386"/>
                  </a:lnTo>
                  <a:lnTo>
                    <a:pt x="138" y="384"/>
                  </a:lnTo>
                  <a:lnTo>
                    <a:pt x="140" y="382"/>
                  </a:lnTo>
                  <a:lnTo>
                    <a:pt x="140" y="380"/>
                  </a:lnTo>
                  <a:lnTo>
                    <a:pt x="142" y="380"/>
                  </a:lnTo>
                  <a:lnTo>
                    <a:pt x="142" y="378"/>
                  </a:lnTo>
                  <a:lnTo>
                    <a:pt x="144" y="378"/>
                  </a:lnTo>
                  <a:lnTo>
                    <a:pt x="144" y="376"/>
                  </a:lnTo>
                  <a:lnTo>
                    <a:pt x="146" y="374"/>
                  </a:lnTo>
                  <a:lnTo>
                    <a:pt x="148" y="372"/>
                  </a:lnTo>
                  <a:lnTo>
                    <a:pt x="150" y="370"/>
                  </a:lnTo>
                  <a:lnTo>
                    <a:pt x="152" y="366"/>
                  </a:lnTo>
                  <a:lnTo>
                    <a:pt x="154" y="364"/>
                  </a:lnTo>
                  <a:lnTo>
                    <a:pt x="156" y="362"/>
                  </a:lnTo>
                  <a:lnTo>
                    <a:pt x="158" y="360"/>
                  </a:lnTo>
                  <a:lnTo>
                    <a:pt x="158" y="358"/>
                  </a:lnTo>
                  <a:lnTo>
                    <a:pt x="160" y="356"/>
                  </a:lnTo>
                  <a:lnTo>
                    <a:pt x="160" y="354"/>
                  </a:lnTo>
                  <a:lnTo>
                    <a:pt x="160" y="352"/>
                  </a:lnTo>
                  <a:lnTo>
                    <a:pt x="162" y="352"/>
                  </a:lnTo>
                  <a:lnTo>
                    <a:pt x="166" y="350"/>
                  </a:lnTo>
                  <a:lnTo>
                    <a:pt x="170" y="348"/>
                  </a:lnTo>
                  <a:lnTo>
                    <a:pt x="170" y="346"/>
                  </a:lnTo>
                  <a:lnTo>
                    <a:pt x="172" y="344"/>
                  </a:lnTo>
                  <a:lnTo>
                    <a:pt x="174" y="342"/>
                  </a:lnTo>
                  <a:lnTo>
                    <a:pt x="174" y="341"/>
                  </a:lnTo>
                  <a:lnTo>
                    <a:pt x="176" y="339"/>
                  </a:lnTo>
                  <a:lnTo>
                    <a:pt x="177" y="339"/>
                  </a:lnTo>
                  <a:lnTo>
                    <a:pt x="179" y="337"/>
                  </a:lnTo>
                  <a:lnTo>
                    <a:pt x="179" y="335"/>
                  </a:lnTo>
                  <a:lnTo>
                    <a:pt x="181" y="333"/>
                  </a:lnTo>
                  <a:lnTo>
                    <a:pt x="183" y="331"/>
                  </a:lnTo>
                  <a:lnTo>
                    <a:pt x="183" y="329"/>
                  </a:lnTo>
                  <a:lnTo>
                    <a:pt x="185" y="329"/>
                  </a:lnTo>
                  <a:lnTo>
                    <a:pt x="185" y="327"/>
                  </a:lnTo>
                  <a:lnTo>
                    <a:pt x="187" y="325"/>
                  </a:lnTo>
                  <a:lnTo>
                    <a:pt x="195" y="327"/>
                  </a:lnTo>
                  <a:lnTo>
                    <a:pt x="195" y="329"/>
                  </a:lnTo>
                  <a:lnTo>
                    <a:pt x="197" y="329"/>
                  </a:lnTo>
                  <a:lnTo>
                    <a:pt x="201" y="329"/>
                  </a:lnTo>
                  <a:lnTo>
                    <a:pt x="203" y="329"/>
                  </a:lnTo>
                  <a:lnTo>
                    <a:pt x="205" y="331"/>
                  </a:lnTo>
                  <a:lnTo>
                    <a:pt x="207" y="331"/>
                  </a:lnTo>
                  <a:lnTo>
                    <a:pt x="209" y="333"/>
                  </a:lnTo>
                  <a:lnTo>
                    <a:pt x="211" y="333"/>
                  </a:lnTo>
                  <a:lnTo>
                    <a:pt x="213" y="335"/>
                  </a:lnTo>
                  <a:lnTo>
                    <a:pt x="213" y="337"/>
                  </a:lnTo>
                  <a:lnTo>
                    <a:pt x="215" y="339"/>
                  </a:lnTo>
                  <a:lnTo>
                    <a:pt x="217" y="341"/>
                  </a:lnTo>
                  <a:lnTo>
                    <a:pt x="219" y="342"/>
                  </a:lnTo>
                  <a:lnTo>
                    <a:pt x="219" y="344"/>
                  </a:lnTo>
                  <a:lnTo>
                    <a:pt x="221" y="344"/>
                  </a:lnTo>
                  <a:lnTo>
                    <a:pt x="221" y="346"/>
                  </a:lnTo>
                  <a:lnTo>
                    <a:pt x="221" y="344"/>
                  </a:lnTo>
                  <a:lnTo>
                    <a:pt x="223" y="342"/>
                  </a:lnTo>
                  <a:lnTo>
                    <a:pt x="223" y="341"/>
                  </a:lnTo>
                  <a:lnTo>
                    <a:pt x="225" y="341"/>
                  </a:lnTo>
                  <a:lnTo>
                    <a:pt x="225" y="339"/>
                  </a:lnTo>
                  <a:lnTo>
                    <a:pt x="227" y="339"/>
                  </a:lnTo>
                  <a:lnTo>
                    <a:pt x="227" y="337"/>
                  </a:lnTo>
                  <a:lnTo>
                    <a:pt x="229" y="337"/>
                  </a:lnTo>
                  <a:lnTo>
                    <a:pt x="229" y="335"/>
                  </a:lnTo>
                  <a:lnTo>
                    <a:pt x="231" y="335"/>
                  </a:lnTo>
                  <a:lnTo>
                    <a:pt x="233" y="333"/>
                  </a:lnTo>
                  <a:lnTo>
                    <a:pt x="235" y="333"/>
                  </a:lnTo>
                  <a:lnTo>
                    <a:pt x="237" y="333"/>
                  </a:lnTo>
                  <a:lnTo>
                    <a:pt x="239" y="333"/>
                  </a:lnTo>
                  <a:lnTo>
                    <a:pt x="241" y="331"/>
                  </a:lnTo>
                  <a:lnTo>
                    <a:pt x="243" y="329"/>
                  </a:lnTo>
                  <a:lnTo>
                    <a:pt x="245" y="327"/>
                  </a:lnTo>
                  <a:lnTo>
                    <a:pt x="245" y="325"/>
                  </a:lnTo>
                  <a:lnTo>
                    <a:pt x="246" y="325"/>
                  </a:lnTo>
                  <a:lnTo>
                    <a:pt x="246" y="323"/>
                  </a:lnTo>
                  <a:lnTo>
                    <a:pt x="248" y="323"/>
                  </a:lnTo>
                  <a:lnTo>
                    <a:pt x="248" y="321"/>
                  </a:lnTo>
                  <a:lnTo>
                    <a:pt x="248" y="319"/>
                  </a:lnTo>
                  <a:lnTo>
                    <a:pt x="250" y="319"/>
                  </a:lnTo>
                  <a:lnTo>
                    <a:pt x="250" y="317"/>
                  </a:lnTo>
                  <a:lnTo>
                    <a:pt x="252" y="317"/>
                  </a:lnTo>
                  <a:lnTo>
                    <a:pt x="252" y="315"/>
                  </a:lnTo>
                  <a:lnTo>
                    <a:pt x="252" y="313"/>
                  </a:lnTo>
                  <a:lnTo>
                    <a:pt x="252" y="311"/>
                  </a:lnTo>
                  <a:lnTo>
                    <a:pt x="254" y="311"/>
                  </a:lnTo>
                  <a:lnTo>
                    <a:pt x="254" y="309"/>
                  </a:lnTo>
                  <a:lnTo>
                    <a:pt x="254" y="307"/>
                  </a:lnTo>
                  <a:lnTo>
                    <a:pt x="254" y="305"/>
                  </a:lnTo>
                  <a:lnTo>
                    <a:pt x="254" y="303"/>
                  </a:lnTo>
                  <a:lnTo>
                    <a:pt x="256" y="301"/>
                  </a:lnTo>
                  <a:lnTo>
                    <a:pt x="256" y="299"/>
                  </a:lnTo>
                  <a:lnTo>
                    <a:pt x="258" y="297"/>
                  </a:lnTo>
                  <a:lnTo>
                    <a:pt x="258" y="295"/>
                  </a:lnTo>
                  <a:lnTo>
                    <a:pt x="260" y="293"/>
                  </a:lnTo>
                  <a:lnTo>
                    <a:pt x="262" y="293"/>
                  </a:lnTo>
                  <a:lnTo>
                    <a:pt x="264" y="293"/>
                  </a:lnTo>
                  <a:lnTo>
                    <a:pt x="266" y="291"/>
                  </a:lnTo>
                  <a:lnTo>
                    <a:pt x="266" y="289"/>
                  </a:lnTo>
                  <a:lnTo>
                    <a:pt x="268" y="289"/>
                  </a:lnTo>
                  <a:lnTo>
                    <a:pt x="268" y="287"/>
                  </a:lnTo>
                  <a:lnTo>
                    <a:pt x="268" y="285"/>
                  </a:lnTo>
                  <a:lnTo>
                    <a:pt x="270" y="285"/>
                  </a:lnTo>
                  <a:lnTo>
                    <a:pt x="274" y="285"/>
                  </a:lnTo>
                  <a:lnTo>
                    <a:pt x="274" y="283"/>
                  </a:lnTo>
                  <a:lnTo>
                    <a:pt x="276" y="283"/>
                  </a:lnTo>
                  <a:lnTo>
                    <a:pt x="280" y="281"/>
                  </a:lnTo>
                  <a:lnTo>
                    <a:pt x="282" y="281"/>
                  </a:lnTo>
                  <a:lnTo>
                    <a:pt x="282" y="285"/>
                  </a:lnTo>
                  <a:lnTo>
                    <a:pt x="282" y="287"/>
                  </a:lnTo>
                  <a:lnTo>
                    <a:pt x="282" y="289"/>
                  </a:lnTo>
                  <a:lnTo>
                    <a:pt x="282" y="291"/>
                  </a:lnTo>
                  <a:lnTo>
                    <a:pt x="282" y="293"/>
                  </a:lnTo>
                  <a:lnTo>
                    <a:pt x="282" y="295"/>
                  </a:lnTo>
                  <a:lnTo>
                    <a:pt x="282" y="297"/>
                  </a:lnTo>
                  <a:lnTo>
                    <a:pt x="284" y="297"/>
                  </a:lnTo>
                  <a:lnTo>
                    <a:pt x="286" y="297"/>
                  </a:lnTo>
                  <a:lnTo>
                    <a:pt x="288" y="297"/>
                  </a:lnTo>
                  <a:lnTo>
                    <a:pt x="290" y="297"/>
                  </a:lnTo>
                  <a:lnTo>
                    <a:pt x="290" y="299"/>
                  </a:lnTo>
                  <a:lnTo>
                    <a:pt x="292" y="301"/>
                  </a:lnTo>
                  <a:lnTo>
                    <a:pt x="292" y="303"/>
                  </a:lnTo>
                  <a:lnTo>
                    <a:pt x="294" y="301"/>
                  </a:lnTo>
                  <a:lnTo>
                    <a:pt x="294" y="299"/>
                  </a:lnTo>
                  <a:lnTo>
                    <a:pt x="296" y="299"/>
                  </a:lnTo>
                  <a:lnTo>
                    <a:pt x="296" y="297"/>
                  </a:lnTo>
                  <a:lnTo>
                    <a:pt x="298" y="297"/>
                  </a:lnTo>
                  <a:lnTo>
                    <a:pt x="298" y="295"/>
                  </a:lnTo>
                  <a:lnTo>
                    <a:pt x="300" y="295"/>
                  </a:lnTo>
                  <a:lnTo>
                    <a:pt x="300" y="293"/>
                  </a:lnTo>
                  <a:lnTo>
                    <a:pt x="302" y="291"/>
                  </a:lnTo>
                  <a:lnTo>
                    <a:pt x="304" y="291"/>
                  </a:lnTo>
                  <a:lnTo>
                    <a:pt x="304" y="289"/>
                  </a:lnTo>
                  <a:lnTo>
                    <a:pt x="306" y="289"/>
                  </a:lnTo>
                  <a:lnTo>
                    <a:pt x="308" y="287"/>
                  </a:lnTo>
                  <a:lnTo>
                    <a:pt x="310" y="285"/>
                  </a:lnTo>
                  <a:lnTo>
                    <a:pt x="312" y="285"/>
                  </a:lnTo>
                  <a:lnTo>
                    <a:pt x="312" y="283"/>
                  </a:lnTo>
                  <a:lnTo>
                    <a:pt x="314" y="283"/>
                  </a:lnTo>
                  <a:lnTo>
                    <a:pt x="314" y="281"/>
                  </a:lnTo>
                  <a:lnTo>
                    <a:pt x="315" y="281"/>
                  </a:lnTo>
                  <a:lnTo>
                    <a:pt x="317" y="281"/>
                  </a:lnTo>
                  <a:lnTo>
                    <a:pt x="319" y="279"/>
                  </a:lnTo>
                  <a:lnTo>
                    <a:pt x="321" y="279"/>
                  </a:lnTo>
                  <a:lnTo>
                    <a:pt x="321" y="277"/>
                  </a:lnTo>
                  <a:lnTo>
                    <a:pt x="323" y="275"/>
                  </a:lnTo>
                  <a:lnTo>
                    <a:pt x="325" y="275"/>
                  </a:lnTo>
                  <a:lnTo>
                    <a:pt x="323" y="275"/>
                  </a:lnTo>
                  <a:lnTo>
                    <a:pt x="321" y="274"/>
                  </a:lnTo>
                  <a:lnTo>
                    <a:pt x="319" y="272"/>
                  </a:lnTo>
                  <a:lnTo>
                    <a:pt x="319" y="270"/>
                  </a:lnTo>
                  <a:lnTo>
                    <a:pt x="317" y="270"/>
                  </a:lnTo>
                  <a:lnTo>
                    <a:pt x="317" y="268"/>
                  </a:lnTo>
                  <a:lnTo>
                    <a:pt x="315" y="268"/>
                  </a:lnTo>
                  <a:lnTo>
                    <a:pt x="315" y="266"/>
                  </a:lnTo>
                  <a:lnTo>
                    <a:pt x="317" y="266"/>
                  </a:lnTo>
                  <a:lnTo>
                    <a:pt x="319" y="264"/>
                  </a:lnTo>
                  <a:lnTo>
                    <a:pt x="321" y="264"/>
                  </a:lnTo>
                  <a:lnTo>
                    <a:pt x="321" y="262"/>
                  </a:lnTo>
                  <a:lnTo>
                    <a:pt x="323" y="262"/>
                  </a:lnTo>
                  <a:lnTo>
                    <a:pt x="323" y="260"/>
                  </a:lnTo>
                  <a:lnTo>
                    <a:pt x="325" y="260"/>
                  </a:lnTo>
                  <a:lnTo>
                    <a:pt x="325" y="258"/>
                  </a:lnTo>
                  <a:lnTo>
                    <a:pt x="327" y="258"/>
                  </a:lnTo>
                  <a:lnTo>
                    <a:pt x="327" y="256"/>
                  </a:lnTo>
                  <a:lnTo>
                    <a:pt x="327" y="254"/>
                  </a:lnTo>
                  <a:lnTo>
                    <a:pt x="329" y="254"/>
                  </a:lnTo>
                  <a:lnTo>
                    <a:pt x="331" y="254"/>
                  </a:lnTo>
                  <a:lnTo>
                    <a:pt x="331" y="256"/>
                  </a:lnTo>
                  <a:lnTo>
                    <a:pt x="333" y="258"/>
                  </a:lnTo>
                  <a:lnTo>
                    <a:pt x="335" y="258"/>
                  </a:lnTo>
                  <a:lnTo>
                    <a:pt x="337" y="258"/>
                  </a:lnTo>
                  <a:lnTo>
                    <a:pt x="339" y="256"/>
                  </a:lnTo>
                  <a:lnTo>
                    <a:pt x="341" y="256"/>
                  </a:lnTo>
                  <a:lnTo>
                    <a:pt x="341" y="258"/>
                  </a:lnTo>
                  <a:lnTo>
                    <a:pt x="341" y="260"/>
                  </a:lnTo>
                  <a:lnTo>
                    <a:pt x="341" y="262"/>
                  </a:lnTo>
                  <a:lnTo>
                    <a:pt x="343" y="262"/>
                  </a:lnTo>
                  <a:lnTo>
                    <a:pt x="343" y="264"/>
                  </a:lnTo>
                  <a:lnTo>
                    <a:pt x="345" y="264"/>
                  </a:lnTo>
                  <a:lnTo>
                    <a:pt x="347" y="264"/>
                  </a:lnTo>
                  <a:lnTo>
                    <a:pt x="347" y="266"/>
                  </a:lnTo>
                  <a:lnTo>
                    <a:pt x="349" y="268"/>
                  </a:lnTo>
                  <a:lnTo>
                    <a:pt x="351" y="268"/>
                  </a:lnTo>
                  <a:lnTo>
                    <a:pt x="353" y="270"/>
                  </a:lnTo>
                  <a:lnTo>
                    <a:pt x="353" y="272"/>
                  </a:lnTo>
                  <a:lnTo>
                    <a:pt x="355" y="272"/>
                  </a:lnTo>
                  <a:lnTo>
                    <a:pt x="355" y="274"/>
                  </a:lnTo>
                  <a:lnTo>
                    <a:pt x="357" y="274"/>
                  </a:lnTo>
                  <a:lnTo>
                    <a:pt x="359" y="274"/>
                  </a:lnTo>
                  <a:lnTo>
                    <a:pt x="359" y="275"/>
                  </a:lnTo>
                  <a:lnTo>
                    <a:pt x="361" y="275"/>
                  </a:lnTo>
                  <a:lnTo>
                    <a:pt x="363" y="277"/>
                  </a:lnTo>
                  <a:lnTo>
                    <a:pt x="365" y="279"/>
                  </a:lnTo>
                  <a:lnTo>
                    <a:pt x="367" y="279"/>
                  </a:lnTo>
                  <a:lnTo>
                    <a:pt x="369" y="279"/>
                  </a:lnTo>
                  <a:lnTo>
                    <a:pt x="371" y="279"/>
                  </a:lnTo>
                  <a:lnTo>
                    <a:pt x="373" y="279"/>
                  </a:lnTo>
                  <a:lnTo>
                    <a:pt x="375" y="277"/>
                  </a:lnTo>
                  <a:lnTo>
                    <a:pt x="377" y="275"/>
                  </a:lnTo>
                  <a:lnTo>
                    <a:pt x="379" y="274"/>
                  </a:lnTo>
                  <a:lnTo>
                    <a:pt x="379" y="272"/>
                  </a:lnTo>
                  <a:lnTo>
                    <a:pt x="379" y="270"/>
                  </a:lnTo>
                  <a:lnTo>
                    <a:pt x="381" y="270"/>
                  </a:lnTo>
                  <a:lnTo>
                    <a:pt x="381" y="268"/>
                  </a:lnTo>
                  <a:lnTo>
                    <a:pt x="381" y="266"/>
                  </a:lnTo>
                  <a:lnTo>
                    <a:pt x="383" y="266"/>
                  </a:lnTo>
                  <a:lnTo>
                    <a:pt x="383" y="264"/>
                  </a:lnTo>
                  <a:lnTo>
                    <a:pt x="384" y="262"/>
                  </a:lnTo>
                  <a:lnTo>
                    <a:pt x="386" y="260"/>
                  </a:lnTo>
                  <a:lnTo>
                    <a:pt x="388" y="258"/>
                  </a:lnTo>
                  <a:lnTo>
                    <a:pt x="388" y="256"/>
                  </a:lnTo>
                  <a:lnTo>
                    <a:pt x="390" y="256"/>
                  </a:lnTo>
                  <a:lnTo>
                    <a:pt x="390" y="254"/>
                  </a:lnTo>
                  <a:lnTo>
                    <a:pt x="392" y="254"/>
                  </a:lnTo>
                  <a:lnTo>
                    <a:pt x="392" y="252"/>
                  </a:lnTo>
                  <a:lnTo>
                    <a:pt x="394" y="250"/>
                  </a:lnTo>
                  <a:lnTo>
                    <a:pt x="396" y="250"/>
                  </a:lnTo>
                  <a:lnTo>
                    <a:pt x="396" y="252"/>
                  </a:lnTo>
                  <a:lnTo>
                    <a:pt x="398" y="254"/>
                  </a:lnTo>
                  <a:lnTo>
                    <a:pt x="398" y="256"/>
                  </a:lnTo>
                  <a:lnTo>
                    <a:pt x="400" y="258"/>
                  </a:lnTo>
                  <a:lnTo>
                    <a:pt x="402" y="260"/>
                  </a:lnTo>
                  <a:lnTo>
                    <a:pt x="402" y="262"/>
                  </a:lnTo>
                  <a:lnTo>
                    <a:pt x="404" y="264"/>
                  </a:lnTo>
                  <a:lnTo>
                    <a:pt x="404" y="266"/>
                  </a:lnTo>
                  <a:lnTo>
                    <a:pt x="406" y="270"/>
                  </a:lnTo>
                  <a:lnTo>
                    <a:pt x="408" y="270"/>
                  </a:lnTo>
                  <a:lnTo>
                    <a:pt x="408" y="268"/>
                  </a:lnTo>
                  <a:lnTo>
                    <a:pt x="408" y="266"/>
                  </a:lnTo>
                  <a:lnTo>
                    <a:pt x="408" y="264"/>
                  </a:lnTo>
                  <a:lnTo>
                    <a:pt x="408" y="262"/>
                  </a:lnTo>
                  <a:lnTo>
                    <a:pt x="410" y="260"/>
                  </a:lnTo>
                  <a:lnTo>
                    <a:pt x="410" y="258"/>
                  </a:lnTo>
                  <a:lnTo>
                    <a:pt x="410" y="256"/>
                  </a:lnTo>
                  <a:lnTo>
                    <a:pt x="410" y="254"/>
                  </a:lnTo>
                  <a:lnTo>
                    <a:pt x="412" y="254"/>
                  </a:lnTo>
                  <a:lnTo>
                    <a:pt x="412" y="250"/>
                  </a:lnTo>
                  <a:lnTo>
                    <a:pt x="412" y="248"/>
                  </a:lnTo>
                  <a:lnTo>
                    <a:pt x="414" y="246"/>
                  </a:lnTo>
                  <a:lnTo>
                    <a:pt x="414" y="244"/>
                  </a:lnTo>
                  <a:lnTo>
                    <a:pt x="414" y="242"/>
                  </a:lnTo>
                  <a:lnTo>
                    <a:pt x="416" y="240"/>
                  </a:lnTo>
                  <a:lnTo>
                    <a:pt x="416" y="238"/>
                  </a:lnTo>
                  <a:lnTo>
                    <a:pt x="416" y="236"/>
                  </a:lnTo>
                  <a:lnTo>
                    <a:pt x="418" y="234"/>
                  </a:lnTo>
                  <a:lnTo>
                    <a:pt x="418" y="236"/>
                  </a:lnTo>
                  <a:lnTo>
                    <a:pt x="418" y="238"/>
                  </a:lnTo>
                  <a:lnTo>
                    <a:pt x="420" y="238"/>
                  </a:lnTo>
                  <a:lnTo>
                    <a:pt x="420" y="240"/>
                  </a:lnTo>
                  <a:lnTo>
                    <a:pt x="420" y="242"/>
                  </a:lnTo>
                  <a:lnTo>
                    <a:pt x="420" y="244"/>
                  </a:lnTo>
                  <a:lnTo>
                    <a:pt x="418" y="244"/>
                  </a:lnTo>
                  <a:lnTo>
                    <a:pt x="418" y="246"/>
                  </a:lnTo>
                  <a:lnTo>
                    <a:pt x="418" y="248"/>
                  </a:lnTo>
                  <a:lnTo>
                    <a:pt x="420" y="248"/>
                  </a:lnTo>
                  <a:lnTo>
                    <a:pt x="422" y="246"/>
                  </a:lnTo>
                  <a:lnTo>
                    <a:pt x="424" y="246"/>
                  </a:lnTo>
                  <a:lnTo>
                    <a:pt x="424" y="248"/>
                  </a:lnTo>
                  <a:lnTo>
                    <a:pt x="424" y="250"/>
                  </a:lnTo>
                  <a:lnTo>
                    <a:pt x="426" y="252"/>
                  </a:lnTo>
                  <a:lnTo>
                    <a:pt x="428" y="252"/>
                  </a:lnTo>
                  <a:lnTo>
                    <a:pt x="428" y="254"/>
                  </a:lnTo>
                  <a:lnTo>
                    <a:pt x="428" y="256"/>
                  </a:lnTo>
                  <a:lnTo>
                    <a:pt x="430" y="256"/>
                  </a:lnTo>
                  <a:lnTo>
                    <a:pt x="430" y="258"/>
                  </a:lnTo>
                  <a:lnTo>
                    <a:pt x="432" y="260"/>
                  </a:lnTo>
                  <a:lnTo>
                    <a:pt x="434" y="260"/>
                  </a:lnTo>
                  <a:lnTo>
                    <a:pt x="436" y="260"/>
                  </a:lnTo>
                  <a:lnTo>
                    <a:pt x="436" y="262"/>
                  </a:lnTo>
                  <a:lnTo>
                    <a:pt x="438" y="262"/>
                  </a:lnTo>
                  <a:lnTo>
                    <a:pt x="438" y="264"/>
                  </a:lnTo>
                  <a:lnTo>
                    <a:pt x="440" y="266"/>
                  </a:lnTo>
                  <a:lnTo>
                    <a:pt x="442" y="266"/>
                  </a:lnTo>
                  <a:lnTo>
                    <a:pt x="444" y="266"/>
                  </a:lnTo>
                  <a:lnTo>
                    <a:pt x="444" y="268"/>
                  </a:lnTo>
                  <a:lnTo>
                    <a:pt x="446" y="268"/>
                  </a:lnTo>
                  <a:lnTo>
                    <a:pt x="446" y="270"/>
                  </a:lnTo>
                  <a:lnTo>
                    <a:pt x="448" y="270"/>
                  </a:lnTo>
                  <a:lnTo>
                    <a:pt x="450" y="270"/>
                  </a:lnTo>
                  <a:lnTo>
                    <a:pt x="450" y="272"/>
                  </a:lnTo>
                  <a:lnTo>
                    <a:pt x="452" y="272"/>
                  </a:lnTo>
                  <a:lnTo>
                    <a:pt x="452" y="274"/>
                  </a:lnTo>
                  <a:lnTo>
                    <a:pt x="453" y="274"/>
                  </a:lnTo>
                  <a:lnTo>
                    <a:pt x="455" y="274"/>
                  </a:lnTo>
                  <a:lnTo>
                    <a:pt x="457" y="274"/>
                  </a:lnTo>
                  <a:lnTo>
                    <a:pt x="459" y="274"/>
                  </a:lnTo>
                  <a:lnTo>
                    <a:pt x="461" y="274"/>
                  </a:lnTo>
                  <a:lnTo>
                    <a:pt x="463" y="274"/>
                  </a:lnTo>
                  <a:lnTo>
                    <a:pt x="463" y="272"/>
                  </a:lnTo>
                  <a:lnTo>
                    <a:pt x="465" y="274"/>
                  </a:lnTo>
                  <a:lnTo>
                    <a:pt x="465" y="275"/>
                  </a:lnTo>
                  <a:lnTo>
                    <a:pt x="463" y="275"/>
                  </a:lnTo>
                  <a:lnTo>
                    <a:pt x="463" y="277"/>
                  </a:lnTo>
                  <a:lnTo>
                    <a:pt x="461" y="279"/>
                  </a:lnTo>
                  <a:lnTo>
                    <a:pt x="461" y="281"/>
                  </a:lnTo>
                  <a:lnTo>
                    <a:pt x="459" y="281"/>
                  </a:lnTo>
                  <a:lnTo>
                    <a:pt x="459" y="283"/>
                  </a:lnTo>
                  <a:lnTo>
                    <a:pt x="457" y="283"/>
                  </a:lnTo>
                  <a:lnTo>
                    <a:pt x="457" y="285"/>
                  </a:lnTo>
                  <a:lnTo>
                    <a:pt x="457" y="287"/>
                  </a:lnTo>
                  <a:lnTo>
                    <a:pt x="455" y="287"/>
                  </a:lnTo>
                  <a:lnTo>
                    <a:pt x="455" y="289"/>
                  </a:lnTo>
                  <a:lnTo>
                    <a:pt x="455" y="291"/>
                  </a:lnTo>
                  <a:lnTo>
                    <a:pt x="457" y="291"/>
                  </a:lnTo>
                  <a:lnTo>
                    <a:pt x="457" y="293"/>
                  </a:lnTo>
                  <a:lnTo>
                    <a:pt x="459" y="293"/>
                  </a:lnTo>
                  <a:lnTo>
                    <a:pt x="459" y="295"/>
                  </a:lnTo>
                  <a:lnTo>
                    <a:pt x="461" y="295"/>
                  </a:lnTo>
                  <a:lnTo>
                    <a:pt x="463" y="295"/>
                  </a:lnTo>
                  <a:lnTo>
                    <a:pt x="463" y="297"/>
                  </a:lnTo>
                  <a:lnTo>
                    <a:pt x="463" y="295"/>
                  </a:lnTo>
                  <a:lnTo>
                    <a:pt x="465" y="295"/>
                  </a:lnTo>
                  <a:lnTo>
                    <a:pt x="465" y="297"/>
                  </a:lnTo>
                  <a:lnTo>
                    <a:pt x="467" y="297"/>
                  </a:lnTo>
                  <a:lnTo>
                    <a:pt x="467" y="299"/>
                  </a:lnTo>
                  <a:lnTo>
                    <a:pt x="469" y="299"/>
                  </a:lnTo>
                  <a:lnTo>
                    <a:pt x="469" y="301"/>
                  </a:lnTo>
                  <a:lnTo>
                    <a:pt x="469" y="303"/>
                  </a:lnTo>
                  <a:lnTo>
                    <a:pt x="471" y="303"/>
                  </a:lnTo>
                  <a:lnTo>
                    <a:pt x="471" y="305"/>
                  </a:lnTo>
                  <a:lnTo>
                    <a:pt x="473" y="305"/>
                  </a:lnTo>
                  <a:lnTo>
                    <a:pt x="473" y="307"/>
                  </a:lnTo>
                  <a:lnTo>
                    <a:pt x="475" y="307"/>
                  </a:lnTo>
                  <a:lnTo>
                    <a:pt x="475" y="309"/>
                  </a:lnTo>
                  <a:lnTo>
                    <a:pt x="477" y="309"/>
                  </a:lnTo>
                  <a:lnTo>
                    <a:pt x="477" y="311"/>
                  </a:lnTo>
                  <a:lnTo>
                    <a:pt x="479" y="311"/>
                  </a:lnTo>
                  <a:lnTo>
                    <a:pt x="481" y="311"/>
                  </a:lnTo>
                  <a:lnTo>
                    <a:pt x="483" y="311"/>
                  </a:lnTo>
                  <a:lnTo>
                    <a:pt x="483" y="313"/>
                  </a:lnTo>
                  <a:lnTo>
                    <a:pt x="485" y="311"/>
                  </a:lnTo>
                  <a:lnTo>
                    <a:pt x="487" y="311"/>
                  </a:lnTo>
                  <a:lnTo>
                    <a:pt x="489" y="309"/>
                  </a:lnTo>
                  <a:lnTo>
                    <a:pt x="489" y="307"/>
                  </a:lnTo>
                  <a:lnTo>
                    <a:pt x="493" y="307"/>
                  </a:lnTo>
                  <a:lnTo>
                    <a:pt x="495" y="305"/>
                  </a:lnTo>
                  <a:lnTo>
                    <a:pt x="497" y="305"/>
                  </a:lnTo>
                  <a:lnTo>
                    <a:pt x="499" y="305"/>
                  </a:lnTo>
                  <a:lnTo>
                    <a:pt x="501" y="305"/>
                  </a:lnTo>
                  <a:lnTo>
                    <a:pt x="501" y="303"/>
                  </a:lnTo>
                  <a:lnTo>
                    <a:pt x="503" y="301"/>
                  </a:lnTo>
                  <a:lnTo>
                    <a:pt x="505" y="299"/>
                  </a:lnTo>
                  <a:lnTo>
                    <a:pt x="507" y="299"/>
                  </a:lnTo>
                  <a:lnTo>
                    <a:pt x="507" y="297"/>
                  </a:lnTo>
                  <a:lnTo>
                    <a:pt x="509" y="295"/>
                  </a:lnTo>
                  <a:lnTo>
                    <a:pt x="509" y="293"/>
                  </a:lnTo>
                  <a:lnTo>
                    <a:pt x="511" y="293"/>
                  </a:lnTo>
                  <a:lnTo>
                    <a:pt x="511" y="295"/>
                  </a:lnTo>
                  <a:lnTo>
                    <a:pt x="513" y="297"/>
                  </a:lnTo>
                  <a:lnTo>
                    <a:pt x="515" y="299"/>
                  </a:lnTo>
                  <a:lnTo>
                    <a:pt x="517" y="301"/>
                  </a:lnTo>
                  <a:lnTo>
                    <a:pt x="519" y="301"/>
                  </a:lnTo>
                  <a:lnTo>
                    <a:pt x="519" y="303"/>
                  </a:lnTo>
                  <a:lnTo>
                    <a:pt x="521" y="303"/>
                  </a:lnTo>
                  <a:lnTo>
                    <a:pt x="521" y="305"/>
                  </a:lnTo>
                  <a:lnTo>
                    <a:pt x="521" y="307"/>
                  </a:lnTo>
                  <a:lnTo>
                    <a:pt x="522" y="307"/>
                  </a:lnTo>
                  <a:lnTo>
                    <a:pt x="522" y="309"/>
                  </a:lnTo>
                  <a:lnTo>
                    <a:pt x="522" y="311"/>
                  </a:lnTo>
                  <a:lnTo>
                    <a:pt x="524" y="311"/>
                  </a:lnTo>
                  <a:lnTo>
                    <a:pt x="526" y="313"/>
                  </a:lnTo>
                  <a:lnTo>
                    <a:pt x="528" y="313"/>
                  </a:lnTo>
                  <a:lnTo>
                    <a:pt x="530" y="315"/>
                  </a:lnTo>
                  <a:lnTo>
                    <a:pt x="532" y="317"/>
                  </a:lnTo>
                  <a:lnTo>
                    <a:pt x="532" y="319"/>
                  </a:lnTo>
                  <a:lnTo>
                    <a:pt x="534" y="321"/>
                  </a:lnTo>
                  <a:lnTo>
                    <a:pt x="536" y="323"/>
                  </a:lnTo>
                  <a:lnTo>
                    <a:pt x="536" y="325"/>
                  </a:lnTo>
                  <a:lnTo>
                    <a:pt x="538" y="325"/>
                  </a:lnTo>
                  <a:lnTo>
                    <a:pt x="538" y="327"/>
                  </a:lnTo>
                  <a:lnTo>
                    <a:pt x="536" y="329"/>
                  </a:lnTo>
                  <a:lnTo>
                    <a:pt x="536" y="331"/>
                  </a:lnTo>
                  <a:lnTo>
                    <a:pt x="534" y="331"/>
                  </a:lnTo>
                  <a:lnTo>
                    <a:pt x="534" y="333"/>
                  </a:lnTo>
                  <a:lnTo>
                    <a:pt x="532" y="333"/>
                  </a:lnTo>
                  <a:lnTo>
                    <a:pt x="532" y="335"/>
                  </a:lnTo>
                  <a:lnTo>
                    <a:pt x="530" y="337"/>
                  </a:lnTo>
                  <a:lnTo>
                    <a:pt x="530" y="339"/>
                  </a:lnTo>
                  <a:lnTo>
                    <a:pt x="534" y="341"/>
                  </a:lnTo>
                  <a:lnTo>
                    <a:pt x="536" y="341"/>
                  </a:lnTo>
                  <a:lnTo>
                    <a:pt x="538" y="342"/>
                  </a:lnTo>
                  <a:lnTo>
                    <a:pt x="540" y="342"/>
                  </a:lnTo>
                  <a:lnTo>
                    <a:pt x="542" y="344"/>
                  </a:lnTo>
                  <a:lnTo>
                    <a:pt x="544" y="346"/>
                  </a:lnTo>
                  <a:lnTo>
                    <a:pt x="544" y="344"/>
                  </a:lnTo>
                  <a:lnTo>
                    <a:pt x="546" y="344"/>
                  </a:lnTo>
                  <a:lnTo>
                    <a:pt x="546" y="342"/>
                  </a:lnTo>
                  <a:lnTo>
                    <a:pt x="548" y="341"/>
                  </a:lnTo>
                  <a:lnTo>
                    <a:pt x="548" y="339"/>
                  </a:lnTo>
                  <a:lnTo>
                    <a:pt x="548" y="337"/>
                  </a:lnTo>
                  <a:lnTo>
                    <a:pt x="550" y="335"/>
                  </a:lnTo>
                  <a:lnTo>
                    <a:pt x="552" y="335"/>
                  </a:lnTo>
                  <a:lnTo>
                    <a:pt x="552" y="333"/>
                  </a:lnTo>
                  <a:lnTo>
                    <a:pt x="554" y="333"/>
                  </a:lnTo>
                  <a:lnTo>
                    <a:pt x="556" y="333"/>
                  </a:lnTo>
                  <a:lnTo>
                    <a:pt x="558" y="333"/>
                  </a:lnTo>
                  <a:lnTo>
                    <a:pt x="560" y="333"/>
                  </a:lnTo>
                  <a:lnTo>
                    <a:pt x="562" y="333"/>
                  </a:lnTo>
                  <a:lnTo>
                    <a:pt x="562" y="335"/>
                  </a:lnTo>
                  <a:lnTo>
                    <a:pt x="564" y="335"/>
                  </a:lnTo>
                  <a:lnTo>
                    <a:pt x="566" y="335"/>
                  </a:lnTo>
                  <a:lnTo>
                    <a:pt x="566" y="337"/>
                  </a:lnTo>
                  <a:lnTo>
                    <a:pt x="566" y="339"/>
                  </a:lnTo>
                  <a:lnTo>
                    <a:pt x="564" y="339"/>
                  </a:lnTo>
                  <a:lnTo>
                    <a:pt x="564" y="341"/>
                  </a:lnTo>
                  <a:lnTo>
                    <a:pt x="564" y="342"/>
                  </a:lnTo>
                  <a:lnTo>
                    <a:pt x="562" y="342"/>
                  </a:lnTo>
                  <a:lnTo>
                    <a:pt x="562" y="344"/>
                  </a:lnTo>
                  <a:lnTo>
                    <a:pt x="562" y="346"/>
                  </a:lnTo>
                  <a:lnTo>
                    <a:pt x="562" y="348"/>
                  </a:lnTo>
                  <a:lnTo>
                    <a:pt x="562" y="350"/>
                  </a:lnTo>
                  <a:lnTo>
                    <a:pt x="560" y="350"/>
                  </a:lnTo>
                  <a:lnTo>
                    <a:pt x="562" y="352"/>
                  </a:lnTo>
                  <a:lnTo>
                    <a:pt x="560" y="352"/>
                  </a:lnTo>
                  <a:lnTo>
                    <a:pt x="562" y="354"/>
                  </a:lnTo>
                  <a:lnTo>
                    <a:pt x="562" y="356"/>
                  </a:lnTo>
                  <a:lnTo>
                    <a:pt x="560" y="356"/>
                  </a:lnTo>
                  <a:lnTo>
                    <a:pt x="562" y="358"/>
                  </a:lnTo>
                  <a:lnTo>
                    <a:pt x="562" y="360"/>
                  </a:lnTo>
                  <a:lnTo>
                    <a:pt x="564" y="362"/>
                  </a:lnTo>
                  <a:lnTo>
                    <a:pt x="564" y="364"/>
                  </a:lnTo>
                  <a:lnTo>
                    <a:pt x="566" y="364"/>
                  </a:lnTo>
                  <a:lnTo>
                    <a:pt x="568" y="366"/>
                  </a:lnTo>
                  <a:lnTo>
                    <a:pt x="568" y="364"/>
                  </a:lnTo>
                  <a:lnTo>
                    <a:pt x="570" y="366"/>
                  </a:lnTo>
                  <a:lnTo>
                    <a:pt x="572" y="366"/>
                  </a:lnTo>
                  <a:lnTo>
                    <a:pt x="572" y="368"/>
                  </a:lnTo>
                  <a:lnTo>
                    <a:pt x="574" y="368"/>
                  </a:lnTo>
                  <a:lnTo>
                    <a:pt x="574" y="370"/>
                  </a:lnTo>
                  <a:lnTo>
                    <a:pt x="576" y="370"/>
                  </a:lnTo>
                  <a:lnTo>
                    <a:pt x="576" y="372"/>
                  </a:lnTo>
                  <a:lnTo>
                    <a:pt x="578" y="372"/>
                  </a:lnTo>
                  <a:lnTo>
                    <a:pt x="580" y="372"/>
                  </a:lnTo>
                  <a:lnTo>
                    <a:pt x="582" y="372"/>
                  </a:lnTo>
                  <a:lnTo>
                    <a:pt x="584" y="372"/>
                  </a:lnTo>
                  <a:lnTo>
                    <a:pt x="584" y="374"/>
                  </a:lnTo>
                  <a:lnTo>
                    <a:pt x="586" y="374"/>
                  </a:lnTo>
                  <a:lnTo>
                    <a:pt x="588" y="376"/>
                  </a:lnTo>
                  <a:lnTo>
                    <a:pt x="590" y="376"/>
                  </a:lnTo>
                  <a:lnTo>
                    <a:pt x="591" y="376"/>
                  </a:lnTo>
                  <a:lnTo>
                    <a:pt x="591" y="378"/>
                  </a:lnTo>
                  <a:lnTo>
                    <a:pt x="593" y="378"/>
                  </a:lnTo>
                  <a:lnTo>
                    <a:pt x="595" y="378"/>
                  </a:lnTo>
                  <a:lnTo>
                    <a:pt x="597" y="378"/>
                  </a:lnTo>
                  <a:lnTo>
                    <a:pt x="599" y="378"/>
                  </a:lnTo>
                  <a:lnTo>
                    <a:pt x="599" y="380"/>
                  </a:lnTo>
                  <a:lnTo>
                    <a:pt x="599" y="378"/>
                  </a:lnTo>
                  <a:lnTo>
                    <a:pt x="601" y="378"/>
                  </a:lnTo>
                  <a:lnTo>
                    <a:pt x="603" y="378"/>
                  </a:lnTo>
                  <a:lnTo>
                    <a:pt x="603" y="376"/>
                  </a:lnTo>
                  <a:lnTo>
                    <a:pt x="603" y="374"/>
                  </a:lnTo>
                  <a:lnTo>
                    <a:pt x="603" y="372"/>
                  </a:lnTo>
                  <a:lnTo>
                    <a:pt x="603" y="370"/>
                  </a:lnTo>
                  <a:lnTo>
                    <a:pt x="603" y="368"/>
                  </a:lnTo>
                  <a:lnTo>
                    <a:pt x="605" y="366"/>
                  </a:lnTo>
                  <a:lnTo>
                    <a:pt x="605" y="364"/>
                  </a:lnTo>
                  <a:lnTo>
                    <a:pt x="603" y="360"/>
                  </a:lnTo>
                  <a:lnTo>
                    <a:pt x="603" y="358"/>
                  </a:lnTo>
                  <a:lnTo>
                    <a:pt x="605" y="358"/>
                  </a:lnTo>
                  <a:lnTo>
                    <a:pt x="605" y="356"/>
                  </a:lnTo>
                  <a:lnTo>
                    <a:pt x="605" y="354"/>
                  </a:lnTo>
                  <a:lnTo>
                    <a:pt x="607" y="352"/>
                  </a:lnTo>
                  <a:lnTo>
                    <a:pt x="609" y="350"/>
                  </a:lnTo>
                  <a:lnTo>
                    <a:pt x="611" y="348"/>
                  </a:lnTo>
                  <a:lnTo>
                    <a:pt x="613" y="348"/>
                  </a:lnTo>
                  <a:lnTo>
                    <a:pt x="613" y="346"/>
                  </a:lnTo>
                  <a:lnTo>
                    <a:pt x="613" y="344"/>
                  </a:lnTo>
                  <a:lnTo>
                    <a:pt x="613" y="342"/>
                  </a:lnTo>
                  <a:lnTo>
                    <a:pt x="613" y="341"/>
                  </a:lnTo>
                  <a:lnTo>
                    <a:pt x="615" y="341"/>
                  </a:lnTo>
                  <a:lnTo>
                    <a:pt x="617" y="339"/>
                  </a:lnTo>
                  <a:lnTo>
                    <a:pt x="619" y="339"/>
                  </a:lnTo>
                  <a:lnTo>
                    <a:pt x="619" y="337"/>
                  </a:lnTo>
                  <a:lnTo>
                    <a:pt x="621" y="335"/>
                  </a:lnTo>
                  <a:lnTo>
                    <a:pt x="621" y="333"/>
                  </a:lnTo>
                  <a:lnTo>
                    <a:pt x="623" y="333"/>
                  </a:lnTo>
                  <a:lnTo>
                    <a:pt x="623" y="331"/>
                  </a:lnTo>
                  <a:lnTo>
                    <a:pt x="623" y="329"/>
                  </a:lnTo>
                  <a:lnTo>
                    <a:pt x="621" y="329"/>
                  </a:lnTo>
                  <a:lnTo>
                    <a:pt x="619" y="327"/>
                  </a:lnTo>
                  <a:lnTo>
                    <a:pt x="619" y="325"/>
                  </a:lnTo>
                  <a:lnTo>
                    <a:pt x="617" y="325"/>
                  </a:lnTo>
                  <a:lnTo>
                    <a:pt x="617" y="323"/>
                  </a:lnTo>
                  <a:lnTo>
                    <a:pt x="615" y="323"/>
                  </a:lnTo>
                  <a:lnTo>
                    <a:pt x="615" y="321"/>
                  </a:lnTo>
                  <a:lnTo>
                    <a:pt x="615" y="319"/>
                  </a:lnTo>
                  <a:lnTo>
                    <a:pt x="613" y="319"/>
                  </a:lnTo>
                  <a:lnTo>
                    <a:pt x="613" y="317"/>
                  </a:lnTo>
                  <a:lnTo>
                    <a:pt x="611" y="317"/>
                  </a:lnTo>
                  <a:lnTo>
                    <a:pt x="611" y="315"/>
                  </a:lnTo>
                  <a:lnTo>
                    <a:pt x="609" y="315"/>
                  </a:lnTo>
                  <a:lnTo>
                    <a:pt x="609" y="313"/>
                  </a:lnTo>
                  <a:lnTo>
                    <a:pt x="607" y="313"/>
                  </a:lnTo>
                  <a:lnTo>
                    <a:pt x="605" y="311"/>
                  </a:lnTo>
                  <a:lnTo>
                    <a:pt x="603" y="311"/>
                  </a:lnTo>
                  <a:lnTo>
                    <a:pt x="601" y="311"/>
                  </a:lnTo>
                  <a:lnTo>
                    <a:pt x="599" y="311"/>
                  </a:lnTo>
                  <a:lnTo>
                    <a:pt x="599" y="309"/>
                  </a:lnTo>
                  <a:lnTo>
                    <a:pt x="597" y="309"/>
                  </a:lnTo>
                  <a:lnTo>
                    <a:pt x="595" y="309"/>
                  </a:lnTo>
                  <a:lnTo>
                    <a:pt x="593" y="309"/>
                  </a:lnTo>
                  <a:lnTo>
                    <a:pt x="593" y="307"/>
                  </a:lnTo>
                  <a:lnTo>
                    <a:pt x="593" y="309"/>
                  </a:lnTo>
                  <a:lnTo>
                    <a:pt x="593" y="311"/>
                  </a:lnTo>
                  <a:lnTo>
                    <a:pt x="593" y="313"/>
                  </a:lnTo>
                  <a:lnTo>
                    <a:pt x="593" y="315"/>
                  </a:lnTo>
                  <a:lnTo>
                    <a:pt x="591" y="317"/>
                  </a:lnTo>
                  <a:lnTo>
                    <a:pt x="591" y="319"/>
                  </a:lnTo>
                  <a:lnTo>
                    <a:pt x="590" y="321"/>
                  </a:lnTo>
                  <a:lnTo>
                    <a:pt x="590" y="323"/>
                  </a:lnTo>
                  <a:lnTo>
                    <a:pt x="588" y="323"/>
                  </a:lnTo>
                  <a:lnTo>
                    <a:pt x="588" y="325"/>
                  </a:lnTo>
                  <a:lnTo>
                    <a:pt x="586" y="325"/>
                  </a:lnTo>
                  <a:lnTo>
                    <a:pt x="586" y="327"/>
                  </a:lnTo>
                  <a:lnTo>
                    <a:pt x="584" y="327"/>
                  </a:lnTo>
                  <a:lnTo>
                    <a:pt x="582" y="327"/>
                  </a:lnTo>
                  <a:lnTo>
                    <a:pt x="582" y="325"/>
                  </a:lnTo>
                  <a:lnTo>
                    <a:pt x="582" y="323"/>
                  </a:lnTo>
                  <a:lnTo>
                    <a:pt x="584" y="323"/>
                  </a:lnTo>
                  <a:lnTo>
                    <a:pt x="584" y="321"/>
                  </a:lnTo>
                  <a:lnTo>
                    <a:pt x="584" y="319"/>
                  </a:lnTo>
                  <a:lnTo>
                    <a:pt x="584" y="317"/>
                  </a:lnTo>
                  <a:lnTo>
                    <a:pt x="582" y="317"/>
                  </a:lnTo>
                  <a:lnTo>
                    <a:pt x="582" y="315"/>
                  </a:lnTo>
                  <a:lnTo>
                    <a:pt x="582" y="313"/>
                  </a:lnTo>
                  <a:lnTo>
                    <a:pt x="580" y="311"/>
                  </a:lnTo>
                  <a:lnTo>
                    <a:pt x="580" y="309"/>
                  </a:lnTo>
                  <a:lnTo>
                    <a:pt x="578" y="309"/>
                  </a:lnTo>
                  <a:lnTo>
                    <a:pt x="578" y="307"/>
                  </a:lnTo>
                  <a:lnTo>
                    <a:pt x="578" y="305"/>
                  </a:lnTo>
                  <a:lnTo>
                    <a:pt x="576" y="305"/>
                  </a:lnTo>
                  <a:lnTo>
                    <a:pt x="576" y="303"/>
                  </a:lnTo>
                  <a:lnTo>
                    <a:pt x="578" y="303"/>
                  </a:lnTo>
                  <a:lnTo>
                    <a:pt x="578" y="301"/>
                  </a:lnTo>
                  <a:lnTo>
                    <a:pt x="576" y="301"/>
                  </a:lnTo>
                  <a:lnTo>
                    <a:pt x="576" y="299"/>
                  </a:lnTo>
                  <a:lnTo>
                    <a:pt x="576" y="297"/>
                  </a:lnTo>
                  <a:lnTo>
                    <a:pt x="576" y="295"/>
                  </a:lnTo>
                  <a:lnTo>
                    <a:pt x="574" y="295"/>
                  </a:lnTo>
                  <a:lnTo>
                    <a:pt x="574" y="293"/>
                  </a:lnTo>
                  <a:lnTo>
                    <a:pt x="572" y="293"/>
                  </a:lnTo>
                  <a:lnTo>
                    <a:pt x="572" y="291"/>
                  </a:lnTo>
                  <a:lnTo>
                    <a:pt x="570" y="291"/>
                  </a:lnTo>
                  <a:lnTo>
                    <a:pt x="568" y="291"/>
                  </a:lnTo>
                  <a:lnTo>
                    <a:pt x="566" y="291"/>
                  </a:lnTo>
                  <a:lnTo>
                    <a:pt x="566" y="289"/>
                  </a:lnTo>
                  <a:lnTo>
                    <a:pt x="566" y="287"/>
                  </a:lnTo>
                  <a:lnTo>
                    <a:pt x="564" y="287"/>
                  </a:lnTo>
                  <a:lnTo>
                    <a:pt x="564" y="289"/>
                  </a:lnTo>
                  <a:lnTo>
                    <a:pt x="562" y="289"/>
                  </a:lnTo>
                  <a:lnTo>
                    <a:pt x="560" y="289"/>
                  </a:lnTo>
                  <a:lnTo>
                    <a:pt x="558" y="289"/>
                  </a:lnTo>
                  <a:lnTo>
                    <a:pt x="556" y="289"/>
                  </a:lnTo>
                  <a:lnTo>
                    <a:pt x="556" y="287"/>
                  </a:lnTo>
                  <a:lnTo>
                    <a:pt x="556" y="285"/>
                  </a:lnTo>
                  <a:lnTo>
                    <a:pt x="554" y="285"/>
                  </a:lnTo>
                  <a:lnTo>
                    <a:pt x="554" y="283"/>
                  </a:lnTo>
                  <a:lnTo>
                    <a:pt x="552" y="283"/>
                  </a:lnTo>
                  <a:lnTo>
                    <a:pt x="550" y="283"/>
                  </a:lnTo>
                  <a:lnTo>
                    <a:pt x="550" y="281"/>
                  </a:lnTo>
                  <a:lnTo>
                    <a:pt x="550" y="279"/>
                  </a:lnTo>
                  <a:lnTo>
                    <a:pt x="552" y="277"/>
                  </a:lnTo>
                  <a:lnTo>
                    <a:pt x="552" y="275"/>
                  </a:lnTo>
                  <a:lnTo>
                    <a:pt x="552" y="274"/>
                  </a:lnTo>
                  <a:lnTo>
                    <a:pt x="552" y="272"/>
                  </a:lnTo>
                  <a:lnTo>
                    <a:pt x="554" y="270"/>
                  </a:lnTo>
                  <a:lnTo>
                    <a:pt x="554" y="268"/>
                  </a:lnTo>
                  <a:lnTo>
                    <a:pt x="554" y="266"/>
                  </a:lnTo>
                  <a:lnTo>
                    <a:pt x="554" y="264"/>
                  </a:lnTo>
                  <a:lnTo>
                    <a:pt x="552" y="264"/>
                  </a:lnTo>
                  <a:lnTo>
                    <a:pt x="552" y="262"/>
                  </a:lnTo>
                  <a:lnTo>
                    <a:pt x="554" y="262"/>
                  </a:lnTo>
                  <a:lnTo>
                    <a:pt x="554" y="260"/>
                  </a:lnTo>
                  <a:lnTo>
                    <a:pt x="556" y="260"/>
                  </a:lnTo>
                  <a:lnTo>
                    <a:pt x="558" y="260"/>
                  </a:lnTo>
                  <a:lnTo>
                    <a:pt x="558" y="258"/>
                  </a:lnTo>
                  <a:lnTo>
                    <a:pt x="560" y="258"/>
                  </a:lnTo>
                  <a:lnTo>
                    <a:pt x="562" y="258"/>
                  </a:lnTo>
                  <a:lnTo>
                    <a:pt x="564" y="258"/>
                  </a:lnTo>
                  <a:lnTo>
                    <a:pt x="564" y="256"/>
                  </a:lnTo>
                  <a:lnTo>
                    <a:pt x="566" y="256"/>
                  </a:lnTo>
                  <a:lnTo>
                    <a:pt x="566" y="254"/>
                  </a:lnTo>
                  <a:lnTo>
                    <a:pt x="568" y="252"/>
                  </a:lnTo>
                  <a:lnTo>
                    <a:pt x="570" y="252"/>
                  </a:lnTo>
                  <a:lnTo>
                    <a:pt x="570" y="250"/>
                  </a:lnTo>
                  <a:lnTo>
                    <a:pt x="572" y="250"/>
                  </a:lnTo>
                  <a:lnTo>
                    <a:pt x="574" y="250"/>
                  </a:lnTo>
                  <a:lnTo>
                    <a:pt x="574" y="248"/>
                  </a:lnTo>
                  <a:lnTo>
                    <a:pt x="576" y="248"/>
                  </a:lnTo>
                  <a:lnTo>
                    <a:pt x="576" y="246"/>
                  </a:lnTo>
                  <a:lnTo>
                    <a:pt x="578" y="246"/>
                  </a:lnTo>
                  <a:lnTo>
                    <a:pt x="578" y="244"/>
                  </a:lnTo>
                  <a:lnTo>
                    <a:pt x="580" y="244"/>
                  </a:lnTo>
                  <a:lnTo>
                    <a:pt x="580" y="242"/>
                  </a:lnTo>
                  <a:lnTo>
                    <a:pt x="582" y="242"/>
                  </a:lnTo>
                  <a:lnTo>
                    <a:pt x="582" y="240"/>
                  </a:lnTo>
                  <a:lnTo>
                    <a:pt x="584" y="240"/>
                  </a:lnTo>
                  <a:lnTo>
                    <a:pt x="584" y="238"/>
                  </a:lnTo>
                  <a:lnTo>
                    <a:pt x="582" y="238"/>
                  </a:lnTo>
                  <a:lnTo>
                    <a:pt x="580" y="238"/>
                  </a:lnTo>
                  <a:lnTo>
                    <a:pt x="580" y="236"/>
                  </a:lnTo>
                  <a:lnTo>
                    <a:pt x="578" y="236"/>
                  </a:lnTo>
                  <a:lnTo>
                    <a:pt x="578" y="234"/>
                  </a:lnTo>
                  <a:lnTo>
                    <a:pt x="576" y="234"/>
                  </a:lnTo>
                  <a:lnTo>
                    <a:pt x="574" y="234"/>
                  </a:lnTo>
                  <a:lnTo>
                    <a:pt x="572" y="234"/>
                  </a:lnTo>
                  <a:lnTo>
                    <a:pt x="572" y="232"/>
                  </a:lnTo>
                  <a:lnTo>
                    <a:pt x="570" y="232"/>
                  </a:lnTo>
                  <a:lnTo>
                    <a:pt x="568" y="232"/>
                  </a:lnTo>
                  <a:lnTo>
                    <a:pt x="568" y="230"/>
                  </a:lnTo>
                  <a:lnTo>
                    <a:pt x="566" y="230"/>
                  </a:lnTo>
                  <a:lnTo>
                    <a:pt x="566" y="228"/>
                  </a:lnTo>
                  <a:lnTo>
                    <a:pt x="564" y="228"/>
                  </a:lnTo>
                  <a:lnTo>
                    <a:pt x="562" y="226"/>
                  </a:lnTo>
                  <a:lnTo>
                    <a:pt x="562" y="224"/>
                  </a:lnTo>
                  <a:lnTo>
                    <a:pt x="560" y="224"/>
                  </a:lnTo>
                  <a:lnTo>
                    <a:pt x="560" y="222"/>
                  </a:lnTo>
                  <a:lnTo>
                    <a:pt x="558" y="220"/>
                  </a:lnTo>
                  <a:lnTo>
                    <a:pt x="558" y="218"/>
                  </a:lnTo>
                  <a:lnTo>
                    <a:pt x="556" y="218"/>
                  </a:lnTo>
                  <a:lnTo>
                    <a:pt x="556" y="220"/>
                  </a:lnTo>
                  <a:lnTo>
                    <a:pt x="554" y="220"/>
                  </a:lnTo>
                  <a:lnTo>
                    <a:pt x="554" y="222"/>
                  </a:lnTo>
                  <a:lnTo>
                    <a:pt x="552" y="222"/>
                  </a:lnTo>
                  <a:lnTo>
                    <a:pt x="552" y="224"/>
                  </a:lnTo>
                  <a:lnTo>
                    <a:pt x="550" y="224"/>
                  </a:lnTo>
                  <a:lnTo>
                    <a:pt x="550" y="226"/>
                  </a:lnTo>
                  <a:lnTo>
                    <a:pt x="548" y="226"/>
                  </a:lnTo>
                  <a:lnTo>
                    <a:pt x="548" y="228"/>
                  </a:lnTo>
                  <a:lnTo>
                    <a:pt x="546" y="228"/>
                  </a:lnTo>
                  <a:lnTo>
                    <a:pt x="544" y="228"/>
                  </a:lnTo>
                  <a:lnTo>
                    <a:pt x="542" y="228"/>
                  </a:lnTo>
                  <a:lnTo>
                    <a:pt x="540" y="228"/>
                  </a:lnTo>
                  <a:lnTo>
                    <a:pt x="540" y="226"/>
                  </a:lnTo>
                  <a:lnTo>
                    <a:pt x="540" y="224"/>
                  </a:lnTo>
                  <a:lnTo>
                    <a:pt x="540" y="222"/>
                  </a:lnTo>
                  <a:lnTo>
                    <a:pt x="540" y="220"/>
                  </a:lnTo>
                  <a:lnTo>
                    <a:pt x="538" y="220"/>
                  </a:lnTo>
                  <a:lnTo>
                    <a:pt x="536" y="220"/>
                  </a:lnTo>
                  <a:lnTo>
                    <a:pt x="534" y="220"/>
                  </a:lnTo>
                  <a:lnTo>
                    <a:pt x="532" y="220"/>
                  </a:lnTo>
                  <a:lnTo>
                    <a:pt x="532" y="222"/>
                  </a:lnTo>
                  <a:lnTo>
                    <a:pt x="530" y="222"/>
                  </a:lnTo>
                  <a:lnTo>
                    <a:pt x="530" y="224"/>
                  </a:lnTo>
                  <a:lnTo>
                    <a:pt x="528" y="224"/>
                  </a:lnTo>
                  <a:lnTo>
                    <a:pt x="528" y="226"/>
                  </a:lnTo>
                  <a:lnTo>
                    <a:pt x="526" y="226"/>
                  </a:lnTo>
                  <a:lnTo>
                    <a:pt x="524" y="226"/>
                  </a:lnTo>
                  <a:lnTo>
                    <a:pt x="524" y="224"/>
                  </a:lnTo>
                  <a:lnTo>
                    <a:pt x="524" y="222"/>
                  </a:lnTo>
                  <a:lnTo>
                    <a:pt x="522" y="220"/>
                  </a:lnTo>
                  <a:lnTo>
                    <a:pt x="524" y="220"/>
                  </a:lnTo>
                  <a:lnTo>
                    <a:pt x="524" y="218"/>
                  </a:lnTo>
                  <a:lnTo>
                    <a:pt x="524" y="216"/>
                  </a:lnTo>
                  <a:lnTo>
                    <a:pt x="524" y="214"/>
                  </a:lnTo>
                  <a:lnTo>
                    <a:pt x="524" y="212"/>
                  </a:lnTo>
                  <a:lnTo>
                    <a:pt x="524" y="210"/>
                  </a:lnTo>
                  <a:lnTo>
                    <a:pt x="522" y="210"/>
                  </a:lnTo>
                  <a:lnTo>
                    <a:pt x="521" y="210"/>
                  </a:lnTo>
                  <a:lnTo>
                    <a:pt x="519" y="210"/>
                  </a:lnTo>
                  <a:lnTo>
                    <a:pt x="519" y="208"/>
                  </a:lnTo>
                  <a:lnTo>
                    <a:pt x="517" y="208"/>
                  </a:lnTo>
                  <a:lnTo>
                    <a:pt x="515" y="208"/>
                  </a:lnTo>
                  <a:lnTo>
                    <a:pt x="515" y="207"/>
                  </a:lnTo>
                  <a:lnTo>
                    <a:pt x="513" y="207"/>
                  </a:lnTo>
                  <a:lnTo>
                    <a:pt x="511" y="207"/>
                  </a:lnTo>
                  <a:lnTo>
                    <a:pt x="509" y="205"/>
                  </a:lnTo>
                  <a:lnTo>
                    <a:pt x="507" y="205"/>
                  </a:lnTo>
                  <a:lnTo>
                    <a:pt x="505" y="205"/>
                  </a:lnTo>
                  <a:lnTo>
                    <a:pt x="505" y="203"/>
                  </a:lnTo>
                  <a:lnTo>
                    <a:pt x="503" y="203"/>
                  </a:lnTo>
                  <a:lnTo>
                    <a:pt x="503" y="201"/>
                  </a:lnTo>
                  <a:lnTo>
                    <a:pt x="501" y="201"/>
                  </a:lnTo>
                  <a:lnTo>
                    <a:pt x="501" y="199"/>
                  </a:lnTo>
                  <a:lnTo>
                    <a:pt x="499" y="199"/>
                  </a:lnTo>
                  <a:lnTo>
                    <a:pt x="497" y="199"/>
                  </a:lnTo>
                  <a:lnTo>
                    <a:pt x="495" y="199"/>
                  </a:lnTo>
                  <a:lnTo>
                    <a:pt x="493" y="199"/>
                  </a:lnTo>
                  <a:lnTo>
                    <a:pt x="493" y="197"/>
                  </a:lnTo>
                  <a:lnTo>
                    <a:pt x="491" y="197"/>
                  </a:lnTo>
                  <a:lnTo>
                    <a:pt x="489" y="197"/>
                  </a:lnTo>
                  <a:lnTo>
                    <a:pt x="487" y="195"/>
                  </a:lnTo>
                  <a:lnTo>
                    <a:pt x="485" y="195"/>
                  </a:lnTo>
                  <a:lnTo>
                    <a:pt x="485" y="193"/>
                  </a:lnTo>
                  <a:lnTo>
                    <a:pt x="483" y="193"/>
                  </a:lnTo>
                  <a:lnTo>
                    <a:pt x="481" y="193"/>
                  </a:lnTo>
                  <a:lnTo>
                    <a:pt x="479" y="193"/>
                  </a:lnTo>
                  <a:lnTo>
                    <a:pt x="479" y="191"/>
                  </a:lnTo>
                  <a:lnTo>
                    <a:pt x="477" y="191"/>
                  </a:lnTo>
                  <a:lnTo>
                    <a:pt x="475" y="191"/>
                  </a:lnTo>
                  <a:lnTo>
                    <a:pt x="473" y="191"/>
                  </a:lnTo>
                  <a:lnTo>
                    <a:pt x="471" y="189"/>
                  </a:lnTo>
                  <a:lnTo>
                    <a:pt x="469" y="189"/>
                  </a:lnTo>
                  <a:lnTo>
                    <a:pt x="467" y="187"/>
                  </a:lnTo>
                  <a:lnTo>
                    <a:pt x="465" y="185"/>
                  </a:lnTo>
                  <a:lnTo>
                    <a:pt x="463" y="185"/>
                  </a:lnTo>
                  <a:lnTo>
                    <a:pt x="463" y="183"/>
                  </a:lnTo>
                  <a:lnTo>
                    <a:pt x="461" y="183"/>
                  </a:lnTo>
                  <a:lnTo>
                    <a:pt x="459" y="183"/>
                  </a:lnTo>
                  <a:lnTo>
                    <a:pt x="459" y="181"/>
                  </a:lnTo>
                  <a:lnTo>
                    <a:pt x="457" y="181"/>
                  </a:lnTo>
                  <a:lnTo>
                    <a:pt x="457" y="179"/>
                  </a:lnTo>
                  <a:lnTo>
                    <a:pt x="455" y="179"/>
                  </a:lnTo>
                  <a:lnTo>
                    <a:pt x="453" y="177"/>
                  </a:lnTo>
                  <a:lnTo>
                    <a:pt x="452" y="177"/>
                  </a:lnTo>
                  <a:lnTo>
                    <a:pt x="453" y="175"/>
                  </a:lnTo>
                  <a:lnTo>
                    <a:pt x="453" y="173"/>
                  </a:lnTo>
                  <a:lnTo>
                    <a:pt x="453" y="171"/>
                  </a:lnTo>
                  <a:lnTo>
                    <a:pt x="455" y="171"/>
                  </a:lnTo>
                  <a:lnTo>
                    <a:pt x="455" y="169"/>
                  </a:lnTo>
                  <a:lnTo>
                    <a:pt x="457" y="167"/>
                  </a:lnTo>
                  <a:lnTo>
                    <a:pt x="457" y="165"/>
                  </a:lnTo>
                  <a:lnTo>
                    <a:pt x="459" y="165"/>
                  </a:lnTo>
                  <a:lnTo>
                    <a:pt x="459" y="163"/>
                  </a:lnTo>
                  <a:lnTo>
                    <a:pt x="461" y="163"/>
                  </a:lnTo>
                  <a:lnTo>
                    <a:pt x="461" y="161"/>
                  </a:lnTo>
                  <a:lnTo>
                    <a:pt x="463" y="159"/>
                  </a:lnTo>
                  <a:lnTo>
                    <a:pt x="463" y="157"/>
                  </a:lnTo>
                  <a:lnTo>
                    <a:pt x="465" y="157"/>
                  </a:lnTo>
                  <a:lnTo>
                    <a:pt x="467" y="157"/>
                  </a:lnTo>
                  <a:lnTo>
                    <a:pt x="467" y="155"/>
                  </a:lnTo>
                  <a:lnTo>
                    <a:pt x="469" y="155"/>
                  </a:lnTo>
                  <a:lnTo>
                    <a:pt x="469" y="153"/>
                  </a:lnTo>
                  <a:lnTo>
                    <a:pt x="471" y="153"/>
                  </a:lnTo>
                  <a:lnTo>
                    <a:pt x="471" y="151"/>
                  </a:lnTo>
                  <a:lnTo>
                    <a:pt x="473" y="151"/>
                  </a:lnTo>
                  <a:lnTo>
                    <a:pt x="475" y="149"/>
                  </a:lnTo>
                  <a:lnTo>
                    <a:pt x="475" y="147"/>
                  </a:lnTo>
                  <a:lnTo>
                    <a:pt x="477" y="147"/>
                  </a:lnTo>
                  <a:lnTo>
                    <a:pt x="477" y="145"/>
                  </a:lnTo>
                  <a:lnTo>
                    <a:pt x="479" y="145"/>
                  </a:lnTo>
                  <a:lnTo>
                    <a:pt x="479" y="143"/>
                  </a:lnTo>
                  <a:lnTo>
                    <a:pt x="479" y="141"/>
                  </a:lnTo>
                  <a:lnTo>
                    <a:pt x="479" y="139"/>
                  </a:lnTo>
                  <a:lnTo>
                    <a:pt x="481" y="139"/>
                  </a:lnTo>
                  <a:lnTo>
                    <a:pt x="481" y="138"/>
                  </a:lnTo>
                  <a:lnTo>
                    <a:pt x="481" y="136"/>
                  </a:lnTo>
                  <a:lnTo>
                    <a:pt x="483" y="136"/>
                  </a:lnTo>
                  <a:lnTo>
                    <a:pt x="483" y="134"/>
                  </a:lnTo>
                  <a:lnTo>
                    <a:pt x="485" y="134"/>
                  </a:lnTo>
                  <a:lnTo>
                    <a:pt x="485" y="132"/>
                  </a:lnTo>
                  <a:lnTo>
                    <a:pt x="487" y="132"/>
                  </a:lnTo>
                  <a:lnTo>
                    <a:pt x="487" y="130"/>
                  </a:lnTo>
                  <a:lnTo>
                    <a:pt x="487" y="128"/>
                  </a:lnTo>
                  <a:lnTo>
                    <a:pt x="487" y="126"/>
                  </a:lnTo>
                  <a:lnTo>
                    <a:pt x="487" y="124"/>
                  </a:lnTo>
                  <a:lnTo>
                    <a:pt x="489" y="124"/>
                  </a:lnTo>
                  <a:lnTo>
                    <a:pt x="487" y="124"/>
                  </a:lnTo>
                  <a:lnTo>
                    <a:pt x="489" y="122"/>
                  </a:lnTo>
                  <a:lnTo>
                    <a:pt x="489" y="120"/>
                  </a:lnTo>
                  <a:lnTo>
                    <a:pt x="489" y="118"/>
                  </a:lnTo>
                  <a:lnTo>
                    <a:pt x="489" y="116"/>
                  </a:lnTo>
                  <a:lnTo>
                    <a:pt x="489" y="114"/>
                  </a:lnTo>
                  <a:lnTo>
                    <a:pt x="489" y="112"/>
                  </a:lnTo>
                  <a:lnTo>
                    <a:pt x="489" y="110"/>
                  </a:lnTo>
                  <a:lnTo>
                    <a:pt x="491" y="110"/>
                  </a:lnTo>
                  <a:lnTo>
                    <a:pt x="491" y="108"/>
                  </a:lnTo>
                  <a:lnTo>
                    <a:pt x="493" y="108"/>
                  </a:lnTo>
                  <a:lnTo>
                    <a:pt x="493" y="106"/>
                  </a:lnTo>
                  <a:lnTo>
                    <a:pt x="493" y="104"/>
                  </a:lnTo>
                  <a:lnTo>
                    <a:pt x="495" y="104"/>
                  </a:lnTo>
                  <a:lnTo>
                    <a:pt x="495" y="102"/>
                  </a:lnTo>
                  <a:lnTo>
                    <a:pt x="493" y="102"/>
                  </a:lnTo>
                  <a:lnTo>
                    <a:pt x="495" y="102"/>
                  </a:lnTo>
                  <a:lnTo>
                    <a:pt x="495" y="100"/>
                  </a:lnTo>
                  <a:lnTo>
                    <a:pt x="495" y="98"/>
                  </a:lnTo>
                  <a:lnTo>
                    <a:pt x="495" y="96"/>
                  </a:lnTo>
                  <a:lnTo>
                    <a:pt x="495" y="94"/>
                  </a:lnTo>
                  <a:lnTo>
                    <a:pt x="495" y="92"/>
                  </a:lnTo>
                  <a:lnTo>
                    <a:pt x="495" y="90"/>
                  </a:lnTo>
                  <a:lnTo>
                    <a:pt x="495" y="88"/>
                  </a:lnTo>
                  <a:lnTo>
                    <a:pt x="495" y="86"/>
                  </a:lnTo>
                  <a:lnTo>
                    <a:pt x="495" y="84"/>
                  </a:lnTo>
                  <a:lnTo>
                    <a:pt x="493" y="84"/>
                  </a:lnTo>
                  <a:lnTo>
                    <a:pt x="493" y="82"/>
                  </a:lnTo>
                  <a:lnTo>
                    <a:pt x="491" y="82"/>
                  </a:lnTo>
                  <a:lnTo>
                    <a:pt x="491" y="80"/>
                  </a:lnTo>
                  <a:lnTo>
                    <a:pt x="489" y="80"/>
                  </a:lnTo>
                  <a:lnTo>
                    <a:pt x="487" y="80"/>
                  </a:lnTo>
                  <a:lnTo>
                    <a:pt x="487" y="78"/>
                  </a:lnTo>
                  <a:lnTo>
                    <a:pt x="489" y="76"/>
                  </a:lnTo>
                  <a:lnTo>
                    <a:pt x="491" y="74"/>
                  </a:lnTo>
                  <a:lnTo>
                    <a:pt x="491" y="72"/>
                  </a:lnTo>
                  <a:lnTo>
                    <a:pt x="493" y="71"/>
                  </a:lnTo>
                  <a:lnTo>
                    <a:pt x="495" y="69"/>
                  </a:lnTo>
                  <a:lnTo>
                    <a:pt x="495" y="67"/>
                  </a:lnTo>
                  <a:lnTo>
                    <a:pt x="497" y="67"/>
                  </a:lnTo>
                  <a:lnTo>
                    <a:pt x="497" y="65"/>
                  </a:lnTo>
                  <a:lnTo>
                    <a:pt x="499" y="65"/>
                  </a:lnTo>
                  <a:lnTo>
                    <a:pt x="499" y="63"/>
                  </a:lnTo>
                  <a:lnTo>
                    <a:pt x="501" y="63"/>
                  </a:lnTo>
                  <a:lnTo>
                    <a:pt x="501" y="61"/>
                  </a:lnTo>
                  <a:lnTo>
                    <a:pt x="503" y="61"/>
                  </a:lnTo>
                  <a:lnTo>
                    <a:pt x="503" y="59"/>
                  </a:lnTo>
                  <a:lnTo>
                    <a:pt x="505" y="59"/>
                  </a:lnTo>
                  <a:lnTo>
                    <a:pt x="505" y="61"/>
                  </a:lnTo>
                  <a:lnTo>
                    <a:pt x="505" y="63"/>
                  </a:lnTo>
                  <a:lnTo>
                    <a:pt x="507" y="63"/>
                  </a:lnTo>
                  <a:lnTo>
                    <a:pt x="507" y="65"/>
                  </a:lnTo>
                  <a:lnTo>
                    <a:pt x="509" y="65"/>
                  </a:lnTo>
                  <a:lnTo>
                    <a:pt x="509" y="67"/>
                  </a:lnTo>
                  <a:lnTo>
                    <a:pt x="511" y="67"/>
                  </a:lnTo>
                  <a:lnTo>
                    <a:pt x="511" y="69"/>
                  </a:lnTo>
                  <a:lnTo>
                    <a:pt x="513" y="69"/>
                  </a:lnTo>
                  <a:lnTo>
                    <a:pt x="513" y="71"/>
                  </a:lnTo>
                  <a:lnTo>
                    <a:pt x="513" y="72"/>
                  </a:lnTo>
                  <a:lnTo>
                    <a:pt x="515" y="72"/>
                  </a:lnTo>
                  <a:lnTo>
                    <a:pt x="515" y="71"/>
                  </a:lnTo>
                  <a:lnTo>
                    <a:pt x="515" y="69"/>
                  </a:lnTo>
                  <a:lnTo>
                    <a:pt x="517" y="69"/>
                  </a:lnTo>
                  <a:lnTo>
                    <a:pt x="517" y="67"/>
                  </a:lnTo>
                  <a:lnTo>
                    <a:pt x="519" y="67"/>
                  </a:lnTo>
                  <a:lnTo>
                    <a:pt x="519" y="65"/>
                  </a:lnTo>
                  <a:lnTo>
                    <a:pt x="521" y="65"/>
                  </a:lnTo>
                  <a:lnTo>
                    <a:pt x="522" y="65"/>
                  </a:lnTo>
                  <a:lnTo>
                    <a:pt x="522" y="63"/>
                  </a:lnTo>
                  <a:lnTo>
                    <a:pt x="524" y="63"/>
                  </a:lnTo>
                  <a:lnTo>
                    <a:pt x="526" y="61"/>
                  </a:lnTo>
                  <a:lnTo>
                    <a:pt x="526" y="59"/>
                  </a:lnTo>
                  <a:lnTo>
                    <a:pt x="528" y="57"/>
                  </a:lnTo>
                  <a:lnTo>
                    <a:pt x="528" y="55"/>
                  </a:lnTo>
                  <a:lnTo>
                    <a:pt x="530" y="55"/>
                  </a:lnTo>
                  <a:lnTo>
                    <a:pt x="528" y="55"/>
                  </a:lnTo>
                  <a:lnTo>
                    <a:pt x="530" y="55"/>
                  </a:lnTo>
                  <a:lnTo>
                    <a:pt x="530" y="53"/>
                  </a:lnTo>
                  <a:lnTo>
                    <a:pt x="530" y="51"/>
                  </a:lnTo>
                  <a:lnTo>
                    <a:pt x="532" y="49"/>
                  </a:lnTo>
                  <a:lnTo>
                    <a:pt x="532" y="47"/>
                  </a:lnTo>
                  <a:lnTo>
                    <a:pt x="532" y="45"/>
                  </a:lnTo>
                  <a:lnTo>
                    <a:pt x="534" y="45"/>
                  </a:lnTo>
                  <a:lnTo>
                    <a:pt x="534" y="43"/>
                  </a:lnTo>
                  <a:lnTo>
                    <a:pt x="536" y="43"/>
                  </a:lnTo>
                  <a:lnTo>
                    <a:pt x="536" y="41"/>
                  </a:lnTo>
                  <a:lnTo>
                    <a:pt x="538" y="39"/>
                  </a:lnTo>
                  <a:lnTo>
                    <a:pt x="538" y="37"/>
                  </a:lnTo>
                  <a:lnTo>
                    <a:pt x="540" y="37"/>
                  </a:lnTo>
                  <a:lnTo>
                    <a:pt x="540" y="35"/>
                  </a:lnTo>
                  <a:lnTo>
                    <a:pt x="542" y="35"/>
                  </a:lnTo>
                  <a:lnTo>
                    <a:pt x="542" y="33"/>
                  </a:lnTo>
                  <a:lnTo>
                    <a:pt x="544" y="31"/>
                  </a:lnTo>
                  <a:lnTo>
                    <a:pt x="544" y="29"/>
                  </a:lnTo>
                  <a:lnTo>
                    <a:pt x="546" y="29"/>
                  </a:lnTo>
                  <a:lnTo>
                    <a:pt x="546" y="27"/>
                  </a:lnTo>
                  <a:lnTo>
                    <a:pt x="548" y="27"/>
                  </a:lnTo>
                  <a:lnTo>
                    <a:pt x="548" y="25"/>
                  </a:lnTo>
                  <a:lnTo>
                    <a:pt x="550" y="25"/>
                  </a:lnTo>
                  <a:lnTo>
                    <a:pt x="550" y="23"/>
                  </a:lnTo>
                  <a:lnTo>
                    <a:pt x="552" y="23"/>
                  </a:lnTo>
                  <a:lnTo>
                    <a:pt x="554" y="21"/>
                  </a:lnTo>
                  <a:lnTo>
                    <a:pt x="556" y="21"/>
                  </a:lnTo>
                  <a:lnTo>
                    <a:pt x="556" y="19"/>
                  </a:lnTo>
                  <a:lnTo>
                    <a:pt x="558" y="19"/>
                  </a:lnTo>
                  <a:lnTo>
                    <a:pt x="558" y="17"/>
                  </a:lnTo>
                  <a:lnTo>
                    <a:pt x="560" y="17"/>
                  </a:lnTo>
                  <a:lnTo>
                    <a:pt x="560" y="15"/>
                  </a:lnTo>
                  <a:lnTo>
                    <a:pt x="562" y="13"/>
                  </a:lnTo>
                  <a:lnTo>
                    <a:pt x="564" y="13"/>
                  </a:lnTo>
                  <a:lnTo>
                    <a:pt x="564" y="11"/>
                  </a:lnTo>
                  <a:lnTo>
                    <a:pt x="564" y="9"/>
                  </a:lnTo>
                  <a:lnTo>
                    <a:pt x="566" y="9"/>
                  </a:lnTo>
                  <a:lnTo>
                    <a:pt x="566" y="11"/>
                  </a:lnTo>
                  <a:lnTo>
                    <a:pt x="568" y="13"/>
                  </a:lnTo>
                  <a:lnTo>
                    <a:pt x="570" y="13"/>
                  </a:lnTo>
                  <a:lnTo>
                    <a:pt x="572" y="13"/>
                  </a:lnTo>
                  <a:lnTo>
                    <a:pt x="574" y="13"/>
                  </a:lnTo>
                  <a:lnTo>
                    <a:pt x="576" y="15"/>
                  </a:lnTo>
                  <a:lnTo>
                    <a:pt x="576" y="17"/>
                  </a:lnTo>
                  <a:lnTo>
                    <a:pt x="578" y="17"/>
                  </a:lnTo>
                  <a:lnTo>
                    <a:pt x="580" y="17"/>
                  </a:lnTo>
                  <a:lnTo>
                    <a:pt x="580" y="15"/>
                  </a:lnTo>
                  <a:lnTo>
                    <a:pt x="582" y="13"/>
                  </a:lnTo>
                  <a:lnTo>
                    <a:pt x="582" y="11"/>
                  </a:lnTo>
                  <a:lnTo>
                    <a:pt x="584" y="11"/>
                  </a:lnTo>
                  <a:lnTo>
                    <a:pt x="584" y="9"/>
                  </a:lnTo>
                  <a:lnTo>
                    <a:pt x="586" y="9"/>
                  </a:lnTo>
                  <a:lnTo>
                    <a:pt x="586" y="7"/>
                  </a:lnTo>
                  <a:lnTo>
                    <a:pt x="588" y="7"/>
                  </a:lnTo>
                  <a:lnTo>
                    <a:pt x="588" y="5"/>
                  </a:lnTo>
                  <a:lnTo>
                    <a:pt x="590" y="4"/>
                  </a:lnTo>
                  <a:lnTo>
                    <a:pt x="590" y="2"/>
                  </a:lnTo>
                  <a:lnTo>
                    <a:pt x="591" y="0"/>
                  </a:lnTo>
                  <a:lnTo>
                    <a:pt x="591" y="2"/>
                  </a:lnTo>
                  <a:lnTo>
                    <a:pt x="593" y="2"/>
                  </a:lnTo>
                  <a:lnTo>
                    <a:pt x="595" y="2"/>
                  </a:lnTo>
                  <a:lnTo>
                    <a:pt x="595" y="4"/>
                  </a:lnTo>
                  <a:lnTo>
                    <a:pt x="597" y="4"/>
                  </a:lnTo>
                  <a:lnTo>
                    <a:pt x="597" y="5"/>
                  </a:lnTo>
                  <a:lnTo>
                    <a:pt x="599" y="5"/>
                  </a:lnTo>
                  <a:lnTo>
                    <a:pt x="599" y="7"/>
                  </a:lnTo>
                  <a:lnTo>
                    <a:pt x="599" y="9"/>
                  </a:lnTo>
                  <a:lnTo>
                    <a:pt x="599" y="11"/>
                  </a:lnTo>
                  <a:lnTo>
                    <a:pt x="601" y="13"/>
                  </a:lnTo>
                  <a:lnTo>
                    <a:pt x="601" y="15"/>
                  </a:lnTo>
                  <a:lnTo>
                    <a:pt x="603" y="17"/>
                  </a:lnTo>
                  <a:close/>
                </a:path>
              </a:pathLst>
            </a:custGeom>
            <a:solidFill>
              <a:srgbClr val="DCE6F1"/>
            </a:solidFill>
            <a:ln w="12700">
              <a:solidFill>
                <a:srgbClr xmlns:mc="http://schemas.openxmlformats.org/markup-compatibility/2006" xmlns:a14="http://schemas.microsoft.com/office/drawing/2010/main" val="808080" mc:Ignorable="a14" a14:legacySpreadsheetColorIndex="23"/>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80" name="A402">
              <a:extLst>
                <a:ext uri="{FF2B5EF4-FFF2-40B4-BE49-F238E27FC236}">
                  <a16:creationId xmlns:a16="http://schemas.microsoft.com/office/drawing/2014/main" xmlns="" id="{00000000-0008-0000-0A00-000039000000}"/>
                </a:ext>
              </a:extLst>
            </xdr:cNvPr>
            <xdr:cNvSpPr>
              <a:spLocks/>
            </xdr:cNvSpPr>
          </xdr:nvSpPr>
          <xdr:spPr bwMode="auto">
            <a:xfrm>
              <a:off x="7112957" y="13040812"/>
              <a:ext cx="2068998" cy="1733137"/>
            </a:xfrm>
            <a:custGeom>
              <a:avLst/>
              <a:gdLst>
                <a:gd name="T0" fmla="*/ 968 w 1614"/>
                <a:gd name="T1" fmla="*/ 94 h 1352"/>
                <a:gd name="T2" fmla="*/ 1037 w 1614"/>
                <a:gd name="T3" fmla="*/ 167 h 1352"/>
                <a:gd name="T4" fmla="*/ 1102 w 1614"/>
                <a:gd name="T5" fmla="*/ 214 h 1352"/>
                <a:gd name="T6" fmla="*/ 1149 w 1614"/>
                <a:gd name="T7" fmla="*/ 268 h 1352"/>
                <a:gd name="T8" fmla="*/ 1196 w 1614"/>
                <a:gd name="T9" fmla="*/ 325 h 1352"/>
                <a:gd name="T10" fmla="*/ 1179 w 1614"/>
                <a:gd name="T11" fmla="*/ 412 h 1352"/>
                <a:gd name="T12" fmla="*/ 1230 w 1614"/>
                <a:gd name="T13" fmla="*/ 510 h 1352"/>
                <a:gd name="T14" fmla="*/ 1271 w 1614"/>
                <a:gd name="T15" fmla="*/ 620 h 1352"/>
                <a:gd name="T16" fmla="*/ 1326 w 1614"/>
                <a:gd name="T17" fmla="*/ 705 h 1352"/>
                <a:gd name="T18" fmla="*/ 1401 w 1614"/>
                <a:gd name="T19" fmla="*/ 745 h 1352"/>
                <a:gd name="T20" fmla="*/ 1401 w 1614"/>
                <a:gd name="T21" fmla="*/ 825 h 1352"/>
                <a:gd name="T22" fmla="*/ 1524 w 1614"/>
                <a:gd name="T23" fmla="*/ 810 h 1352"/>
                <a:gd name="T24" fmla="*/ 1601 w 1614"/>
                <a:gd name="T25" fmla="*/ 890 h 1352"/>
                <a:gd name="T26" fmla="*/ 1585 w 1614"/>
                <a:gd name="T27" fmla="*/ 991 h 1352"/>
                <a:gd name="T28" fmla="*/ 1520 w 1614"/>
                <a:gd name="T29" fmla="*/ 1103 h 1352"/>
                <a:gd name="T30" fmla="*/ 1508 w 1614"/>
                <a:gd name="T31" fmla="*/ 1184 h 1352"/>
                <a:gd name="T32" fmla="*/ 1413 w 1614"/>
                <a:gd name="T33" fmla="*/ 1257 h 1352"/>
                <a:gd name="T34" fmla="*/ 1330 w 1614"/>
                <a:gd name="T35" fmla="*/ 1346 h 1352"/>
                <a:gd name="T36" fmla="*/ 1295 w 1614"/>
                <a:gd name="T37" fmla="*/ 1302 h 1352"/>
                <a:gd name="T38" fmla="*/ 1319 w 1614"/>
                <a:gd name="T39" fmla="*/ 1235 h 1352"/>
                <a:gd name="T40" fmla="*/ 1252 w 1614"/>
                <a:gd name="T41" fmla="*/ 1225 h 1352"/>
                <a:gd name="T42" fmla="*/ 1183 w 1614"/>
                <a:gd name="T43" fmla="*/ 1243 h 1352"/>
                <a:gd name="T44" fmla="*/ 1149 w 1614"/>
                <a:gd name="T45" fmla="*/ 1273 h 1352"/>
                <a:gd name="T46" fmla="*/ 1100 w 1614"/>
                <a:gd name="T47" fmla="*/ 1249 h 1352"/>
                <a:gd name="T48" fmla="*/ 1084 w 1614"/>
                <a:gd name="T49" fmla="*/ 1196 h 1352"/>
                <a:gd name="T50" fmla="*/ 1066 w 1614"/>
                <a:gd name="T51" fmla="*/ 1127 h 1352"/>
                <a:gd name="T52" fmla="*/ 1023 w 1614"/>
                <a:gd name="T53" fmla="*/ 1066 h 1352"/>
                <a:gd name="T54" fmla="*/ 995 w 1614"/>
                <a:gd name="T55" fmla="*/ 1019 h 1352"/>
                <a:gd name="T56" fmla="*/ 938 w 1614"/>
                <a:gd name="T57" fmla="*/ 975 h 1352"/>
                <a:gd name="T58" fmla="*/ 916 w 1614"/>
                <a:gd name="T59" fmla="*/ 1042 h 1352"/>
                <a:gd name="T60" fmla="*/ 832 w 1614"/>
                <a:gd name="T61" fmla="*/ 1086 h 1352"/>
                <a:gd name="T62" fmla="*/ 786 w 1614"/>
                <a:gd name="T63" fmla="*/ 1101 h 1352"/>
                <a:gd name="T64" fmla="*/ 704 w 1614"/>
                <a:gd name="T65" fmla="*/ 1087 h 1352"/>
                <a:gd name="T66" fmla="*/ 635 w 1614"/>
                <a:gd name="T67" fmla="*/ 1141 h 1352"/>
                <a:gd name="T68" fmla="*/ 546 w 1614"/>
                <a:gd name="T69" fmla="*/ 1123 h 1352"/>
                <a:gd name="T70" fmla="*/ 504 w 1614"/>
                <a:gd name="T71" fmla="*/ 1048 h 1352"/>
                <a:gd name="T72" fmla="*/ 447 w 1614"/>
                <a:gd name="T73" fmla="*/ 1042 h 1352"/>
                <a:gd name="T74" fmla="*/ 370 w 1614"/>
                <a:gd name="T75" fmla="*/ 1064 h 1352"/>
                <a:gd name="T76" fmla="*/ 345 w 1614"/>
                <a:gd name="T77" fmla="*/ 977 h 1352"/>
                <a:gd name="T78" fmla="*/ 284 w 1614"/>
                <a:gd name="T79" fmla="*/ 1032 h 1352"/>
                <a:gd name="T80" fmla="*/ 284 w 1614"/>
                <a:gd name="T81" fmla="*/ 965 h 1352"/>
                <a:gd name="T82" fmla="*/ 211 w 1614"/>
                <a:gd name="T83" fmla="*/ 963 h 1352"/>
                <a:gd name="T84" fmla="*/ 144 w 1614"/>
                <a:gd name="T85" fmla="*/ 1017 h 1352"/>
                <a:gd name="T86" fmla="*/ 94 w 1614"/>
                <a:gd name="T87" fmla="*/ 965 h 1352"/>
                <a:gd name="T88" fmla="*/ 63 w 1614"/>
                <a:gd name="T89" fmla="*/ 881 h 1352"/>
                <a:gd name="T90" fmla="*/ 4 w 1614"/>
                <a:gd name="T91" fmla="*/ 823 h 1352"/>
                <a:gd name="T92" fmla="*/ 61 w 1614"/>
                <a:gd name="T93" fmla="*/ 747 h 1352"/>
                <a:gd name="T94" fmla="*/ 138 w 1614"/>
                <a:gd name="T95" fmla="*/ 699 h 1352"/>
                <a:gd name="T96" fmla="*/ 203 w 1614"/>
                <a:gd name="T97" fmla="*/ 638 h 1352"/>
                <a:gd name="T98" fmla="*/ 246 w 1614"/>
                <a:gd name="T99" fmla="*/ 561 h 1352"/>
                <a:gd name="T100" fmla="*/ 313 w 1614"/>
                <a:gd name="T101" fmla="*/ 553 h 1352"/>
                <a:gd name="T102" fmla="*/ 364 w 1614"/>
                <a:gd name="T103" fmla="*/ 477 h 1352"/>
                <a:gd name="T104" fmla="*/ 420 w 1614"/>
                <a:gd name="T105" fmla="*/ 417 h 1352"/>
                <a:gd name="T106" fmla="*/ 457 w 1614"/>
                <a:gd name="T107" fmla="*/ 358 h 1352"/>
                <a:gd name="T108" fmla="*/ 394 w 1614"/>
                <a:gd name="T109" fmla="*/ 307 h 1352"/>
                <a:gd name="T110" fmla="*/ 404 w 1614"/>
                <a:gd name="T111" fmla="*/ 228 h 1352"/>
                <a:gd name="T112" fmla="*/ 439 w 1614"/>
                <a:gd name="T113" fmla="*/ 165 h 1352"/>
                <a:gd name="T114" fmla="*/ 506 w 1614"/>
                <a:gd name="T115" fmla="*/ 185 h 1352"/>
                <a:gd name="T116" fmla="*/ 577 w 1614"/>
                <a:gd name="T117" fmla="*/ 226 h 1352"/>
                <a:gd name="T118" fmla="*/ 648 w 1614"/>
                <a:gd name="T119" fmla="*/ 157 h 1352"/>
                <a:gd name="T120" fmla="*/ 723 w 1614"/>
                <a:gd name="T121" fmla="*/ 90 h 1352"/>
                <a:gd name="T122" fmla="*/ 782 w 1614"/>
                <a:gd name="T123" fmla="*/ 33 h 1352"/>
                <a:gd name="T124" fmla="*/ 863 w 1614"/>
                <a:gd name="T125" fmla="*/ 29 h 135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614" h="1352">
                  <a:moveTo>
                    <a:pt x="928" y="4"/>
                  </a:moveTo>
                  <a:lnTo>
                    <a:pt x="930" y="4"/>
                  </a:lnTo>
                  <a:lnTo>
                    <a:pt x="932" y="4"/>
                  </a:lnTo>
                  <a:lnTo>
                    <a:pt x="934" y="2"/>
                  </a:lnTo>
                  <a:lnTo>
                    <a:pt x="934" y="4"/>
                  </a:lnTo>
                  <a:lnTo>
                    <a:pt x="934" y="6"/>
                  </a:lnTo>
                  <a:lnTo>
                    <a:pt x="934" y="8"/>
                  </a:lnTo>
                  <a:lnTo>
                    <a:pt x="934" y="10"/>
                  </a:lnTo>
                  <a:lnTo>
                    <a:pt x="936" y="10"/>
                  </a:lnTo>
                  <a:lnTo>
                    <a:pt x="938" y="10"/>
                  </a:lnTo>
                  <a:lnTo>
                    <a:pt x="938" y="11"/>
                  </a:lnTo>
                  <a:lnTo>
                    <a:pt x="940" y="11"/>
                  </a:lnTo>
                  <a:lnTo>
                    <a:pt x="940" y="13"/>
                  </a:lnTo>
                  <a:lnTo>
                    <a:pt x="940" y="15"/>
                  </a:lnTo>
                  <a:lnTo>
                    <a:pt x="940" y="17"/>
                  </a:lnTo>
                  <a:lnTo>
                    <a:pt x="940" y="19"/>
                  </a:lnTo>
                  <a:lnTo>
                    <a:pt x="940" y="21"/>
                  </a:lnTo>
                  <a:lnTo>
                    <a:pt x="940" y="23"/>
                  </a:lnTo>
                  <a:lnTo>
                    <a:pt x="940" y="25"/>
                  </a:lnTo>
                  <a:lnTo>
                    <a:pt x="940" y="27"/>
                  </a:lnTo>
                  <a:lnTo>
                    <a:pt x="940" y="29"/>
                  </a:lnTo>
                  <a:lnTo>
                    <a:pt x="942" y="29"/>
                  </a:lnTo>
                  <a:lnTo>
                    <a:pt x="942" y="31"/>
                  </a:lnTo>
                  <a:lnTo>
                    <a:pt x="942" y="33"/>
                  </a:lnTo>
                  <a:lnTo>
                    <a:pt x="942" y="35"/>
                  </a:lnTo>
                  <a:lnTo>
                    <a:pt x="942" y="37"/>
                  </a:lnTo>
                  <a:lnTo>
                    <a:pt x="940" y="37"/>
                  </a:lnTo>
                  <a:lnTo>
                    <a:pt x="940" y="39"/>
                  </a:lnTo>
                  <a:lnTo>
                    <a:pt x="940" y="41"/>
                  </a:lnTo>
                  <a:lnTo>
                    <a:pt x="940" y="43"/>
                  </a:lnTo>
                  <a:lnTo>
                    <a:pt x="940" y="45"/>
                  </a:lnTo>
                  <a:lnTo>
                    <a:pt x="942" y="45"/>
                  </a:lnTo>
                  <a:lnTo>
                    <a:pt x="942" y="47"/>
                  </a:lnTo>
                  <a:lnTo>
                    <a:pt x="944" y="47"/>
                  </a:lnTo>
                  <a:lnTo>
                    <a:pt x="944" y="49"/>
                  </a:lnTo>
                  <a:lnTo>
                    <a:pt x="944" y="51"/>
                  </a:lnTo>
                  <a:lnTo>
                    <a:pt x="944" y="53"/>
                  </a:lnTo>
                  <a:lnTo>
                    <a:pt x="946" y="53"/>
                  </a:lnTo>
                  <a:lnTo>
                    <a:pt x="946" y="55"/>
                  </a:lnTo>
                  <a:lnTo>
                    <a:pt x="948" y="55"/>
                  </a:lnTo>
                  <a:lnTo>
                    <a:pt x="948" y="57"/>
                  </a:lnTo>
                  <a:lnTo>
                    <a:pt x="950" y="57"/>
                  </a:lnTo>
                  <a:lnTo>
                    <a:pt x="952" y="59"/>
                  </a:lnTo>
                  <a:lnTo>
                    <a:pt x="954" y="59"/>
                  </a:lnTo>
                  <a:lnTo>
                    <a:pt x="954" y="61"/>
                  </a:lnTo>
                  <a:lnTo>
                    <a:pt x="956" y="63"/>
                  </a:lnTo>
                  <a:lnTo>
                    <a:pt x="956" y="65"/>
                  </a:lnTo>
                  <a:lnTo>
                    <a:pt x="958" y="65"/>
                  </a:lnTo>
                  <a:lnTo>
                    <a:pt x="960" y="67"/>
                  </a:lnTo>
                  <a:lnTo>
                    <a:pt x="960" y="71"/>
                  </a:lnTo>
                  <a:lnTo>
                    <a:pt x="962" y="73"/>
                  </a:lnTo>
                  <a:lnTo>
                    <a:pt x="962" y="75"/>
                  </a:lnTo>
                  <a:lnTo>
                    <a:pt x="962" y="77"/>
                  </a:lnTo>
                  <a:lnTo>
                    <a:pt x="962" y="78"/>
                  </a:lnTo>
                  <a:lnTo>
                    <a:pt x="962" y="80"/>
                  </a:lnTo>
                  <a:lnTo>
                    <a:pt x="962" y="82"/>
                  </a:lnTo>
                  <a:lnTo>
                    <a:pt x="964" y="84"/>
                  </a:lnTo>
                  <a:lnTo>
                    <a:pt x="962" y="84"/>
                  </a:lnTo>
                  <a:lnTo>
                    <a:pt x="964" y="84"/>
                  </a:lnTo>
                  <a:lnTo>
                    <a:pt x="964" y="86"/>
                  </a:lnTo>
                  <a:lnTo>
                    <a:pt x="966" y="86"/>
                  </a:lnTo>
                  <a:lnTo>
                    <a:pt x="966" y="88"/>
                  </a:lnTo>
                  <a:lnTo>
                    <a:pt x="968" y="88"/>
                  </a:lnTo>
                  <a:lnTo>
                    <a:pt x="968" y="90"/>
                  </a:lnTo>
                  <a:lnTo>
                    <a:pt x="968" y="92"/>
                  </a:lnTo>
                  <a:lnTo>
                    <a:pt x="968" y="94"/>
                  </a:lnTo>
                  <a:lnTo>
                    <a:pt x="970" y="94"/>
                  </a:lnTo>
                  <a:lnTo>
                    <a:pt x="972" y="96"/>
                  </a:lnTo>
                  <a:lnTo>
                    <a:pt x="972" y="98"/>
                  </a:lnTo>
                  <a:lnTo>
                    <a:pt x="972" y="100"/>
                  </a:lnTo>
                  <a:lnTo>
                    <a:pt x="972" y="102"/>
                  </a:lnTo>
                  <a:lnTo>
                    <a:pt x="972" y="104"/>
                  </a:lnTo>
                  <a:lnTo>
                    <a:pt x="974" y="104"/>
                  </a:lnTo>
                  <a:lnTo>
                    <a:pt x="974" y="106"/>
                  </a:lnTo>
                  <a:lnTo>
                    <a:pt x="972" y="108"/>
                  </a:lnTo>
                  <a:lnTo>
                    <a:pt x="972" y="110"/>
                  </a:lnTo>
                  <a:lnTo>
                    <a:pt x="974" y="110"/>
                  </a:lnTo>
                  <a:lnTo>
                    <a:pt x="976" y="112"/>
                  </a:lnTo>
                  <a:lnTo>
                    <a:pt x="978" y="114"/>
                  </a:lnTo>
                  <a:lnTo>
                    <a:pt x="978" y="116"/>
                  </a:lnTo>
                  <a:lnTo>
                    <a:pt x="980" y="116"/>
                  </a:lnTo>
                  <a:lnTo>
                    <a:pt x="981" y="116"/>
                  </a:lnTo>
                  <a:lnTo>
                    <a:pt x="981" y="114"/>
                  </a:lnTo>
                  <a:lnTo>
                    <a:pt x="983" y="114"/>
                  </a:lnTo>
                  <a:lnTo>
                    <a:pt x="985" y="114"/>
                  </a:lnTo>
                  <a:lnTo>
                    <a:pt x="985" y="116"/>
                  </a:lnTo>
                  <a:lnTo>
                    <a:pt x="987" y="116"/>
                  </a:lnTo>
                  <a:lnTo>
                    <a:pt x="987" y="118"/>
                  </a:lnTo>
                  <a:lnTo>
                    <a:pt x="989" y="118"/>
                  </a:lnTo>
                  <a:lnTo>
                    <a:pt x="989" y="120"/>
                  </a:lnTo>
                  <a:lnTo>
                    <a:pt x="991" y="120"/>
                  </a:lnTo>
                  <a:lnTo>
                    <a:pt x="991" y="122"/>
                  </a:lnTo>
                  <a:lnTo>
                    <a:pt x="993" y="124"/>
                  </a:lnTo>
                  <a:lnTo>
                    <a:pt x="995" y="124"/>
                  </a:lnTo>
                  <a:lnTo>
                    <a:pt x="995" y="126"/>
                  </a:lnTo>
                  <a:lnTo>
                    <a:pt x="997" y="126"/>
                  </a:lnTo>
                  <a:lnTo>
                    <a:pt x="999" y="126"/>
                  </a:lnTo>
                  <a:lnTo>
                    <a:pt x="1001" y="126"/>
                  </a:lnTo>
                  <a:lnTo>
                    <a:pt x="1003" y="126"/>
                  </a:lnTo>
                  <a:lnTo>
                    <a:pt x="1005" y="126"/>
                  </a:lnTo>
                  <a:lnTo>
                    <a:pt x="1007" y="128"/>
                  </a:lnTo>
                  <a:lnTo>
                    <a:pt x="1009" y="128"/>
                  </a:lnTo>
                  <a:lnTo>
                    <a:pt x="1011" y="130"/>
                  </a:lnTo>
                  <a:lnTo>
                    <a:pt x="1011" y="132"/>
                  </a:lnTo>
                  <a:lnTo>
                    <a:pt x="1011" y="134"/>
                  </a:lnTo>
                  <a:lnTo>
                    <a:pt x="1013" y="134"/>
                  </a:lnTo>
                  <a:lnTo>
                    <a:pt x="1015" y="134"/>
                  </a:lnTo>
                  <a:lnTo>
                    <a:pt x="1017" y="134"/>
                  </a:lnTo>
                  <a:lnTo>
                    <a:pt x="1017" y="136"/>
                  </a:lnTo>
                  <a:lnTo>
                    <a:pt x="1017" y="138"/>
                  </a:lnTo>
                  <a:lnTo>
                    <a:pt x="1017" y="140"/>
                  </a:lnTo>
                  <a:lnTo>
                    <a:pt x="1019" y="140"/>
                  </a:lnTo>
                  <a:lnTo>
                    <a:pt x="1019" y="142"/>
                  </a:lnTo>
                  <a:lnTo>
                    <a:pt x="1019" y="144"/>
                  </a:lnTo>
                  <a:lnTo>
                    <a:pt x="1019" y="145"/>
                  </a:lnTo>
                  <a:lnTo>
                    <a:pt x="1021" y="145"/>
                  </a:lnTo>
                  <a:lnTo>
                    <a:pt x="1023" y="147"/>
                  </a:lnTo>
                  <a:lnTo>
                    <a:pt x="1025" y="147"/>
                  </a:lnTo>
                  <a:lnTo>
                    <a:pt x="1027" y="149"/>
                  </a:lnTo>
                  <a:lnTo>
                    <a:pt x="1027" y="151"/>
                  </a:lnTo>
                  <a:lnTo>
                    <a:pt x="1029" y="151"/>
                  </a:lnTo>
                  <a:lnTo>
                    <a:pt x="1029" y="153"/>
                  </a:lnTo>
                  <a:lnTo>
                    <a:pt x="1029" y="155"/>
                  </a:lnTo>
                  <a:lnTo>
                    <a:pt x="1029" y="157"/>
                  </a:lnTo>
                  <a:lnTo>
                    <a:pt x="1031" y="157"/>
                  </a:lnTo>
                  <a:lnTo>
                    <a:pt x="1031" y="161"/>
                  </a:lnTo>
                  <a:lnTo>
                    <a:pt x="1031" y="163"/>
                  </a:lnTo>
                  <a:lnTo>
                    <a:pt x="1033" y="163"/>
                  </a:lnTo>
                  <a:lnTo>
                    <a:pt x="1033" y="165"/>
                  </a:lnTo>
                  <a:lnTo>
                    <a:pt x="1033" y="167"/>
                  </a:lnTo>
                  <a:lnTo>
                    <a:pt x="1035" y="167"/>
                  </a:lnTo>
                  <a:lnTo>
                    <a:pt x="1037" y="167"/>
                  </a:lnTo>
                  <a:lnTo>
                    <a:pt x="1035" y="169"/>
                  </a:lnTo>
                  <a:lnTo>
                    <a:pt x="1035" y="171"/>
                  </a:lnTo>
                  <a:lnTo>
                    <a:pt x="1035" y="173"/>
                  </a:lnTo>
                  <a:lnTo>
                    <a:pt x="1037" y="173"/>
                  </a:lnTo>
                  <a:lnTo>
                    <a:pt x="1039" y="173"/>
                  </a:lnTo>
                  <a:lnTo>
                    <a:pt x="1039" y="175"/>
                  </a:lnTo>
                  <a:lnTo>
                    <a:pt x="1039" y="177"/>
                  </a:lnTo>
                  <a:lnTo>
                    <a:pt x="1039" y="179"/>
                  </a:lnTo>
                  <a:lnTo>
                    <a:pt x="1041" y="179"/>
                  </a:lnTo>
                  <a:lnTo>
                    <a:pt x="1041" y="181"/>
                  </a:lnTo>
                  <a:lnTo>
                    <a:pt x="1043" y="181"/>
                  </a:lnTo>
                  <a:lnTo>
                    <a:pt x="1043" y="183"/>
                  </a:lnTo>
                  <a:lnTo>
                    <a:pt x="1045" y="183"/>
                  </a:lnTo>
                  <a:lnTo>
                    <a:pt x="1045" y="185"/>
                  </a:lnTo>
                  <a:lnTo>
                    <a:pt x="1047" y="185"/>
                  </a:lnTo>
                  <a:lnTo>
                    <a:pt x="1049" y="185"/>
                  </a:lnTo>
                  <a:lnTo>
                    <a:pt x="1049" y="187"/>
                  </a:lnTo>
                  <a:lnTo>
                    <a:pt x="1050" y="189"/>
                  </a:lnTo>
                  <a:lnTo>
                    <a:pt x="1052" y="189"/>
                  </a:lnTo>
                  <a:lnTo>
                    <a:pt x="1052" y="191"/>
                  </a:lnTo>
                  <a:lnTo>
                    <a:pt x="1052" y="193"/>
                  </a:lnTo>
                  <a:lnTo>
                    <a:pt x="1054" y="193"/>
                  </a:lnTo>
                  <a:lnTo>
                    <a:pt x="1056" y="193"/>
                  </a:lnTo>
                  <a:lnTo>
                    <a:pt x="1056" y="195"/>
                  </a:lnTo>
                  <a:lnTo>
                    <a:pt x="1058" y="195"/>
                  </a:lnTo>
                  <a:lnTo>
                    <a:pt x="1058" y="193"/>
                  </a:lnTo>
                  <a:lnTo>
                    <a:pt x="1060" y="193"/>
                  </a:lnTo>
                  <a:lnTo>
                    <a:pt x="1060" y="191"/>
                  </a:lnTo>
                  <a:lnTo>
                    <a:pt x="1062" y="191"/>
                  </a:lnTo>
                  <a:lnTo>
                    <a:pt x="1064" y="193"/>
                  </a:lnTo>
                  <a:lnTo>
                    <a:pt x="1066" y="193"/>
                  </a:lnTo>
                  <a:lnTo>
                    <a:pt x="1066" y="195"/>
                  </a:lnTo>
                  <a:lnTo>
                    <a:pt x="1066" y="197"/>
                  </a:lnTo>
                  <a:lnTo>
                    <a:pt x="1066" y="195"/>
                  </a:lnTo>
                  <a:lnTo>
                    <a:pt x="1068" y="195"/>
                  </a:lnTo>
                  <a:lnTo>
                    <a:pt x="1070" y="195"/>
                  </a:lnTo>
                  <a:lnTo>
                    <a:pt x="1072" y="195"/>
                  </a:lnTo>
                  <a:lnTo>
                    <a:pt x="1074" y="195"/>
                  </a:lnTo>
                  <a:lnTo>
                    <a:pt x="1076" y="195"/>
                  </a:lnTo>
                  <a:lnTo>
                    <a:pt x="1078" y="195"/>
                  </a:lnTo>
                  <a:lnTo>
                    <a:pt x="1078" y="197"/>
                  </a:lnTo>
                  <a:lnTo>
                    <a:pt x="1080" y="197"/>
                  </a:lnTo>
                  <a:lnTo>
                    <a:pt x="1082" y="197"/>
                  </a:lnTo>
                  <a:lnTo>
                    <a:pt x="1082" y="195"/>
                  </a:lnTo>
                  <a:lnTo>
                    <a:pt x="1084" y="195"/>
                  </a:lnTo>
                  <a:lnTo>
                    <a:pt x="1086" y="193"/>
                  </a:lnTo>
                  <a:lnTo>
                    <a:pt x="1088" y="193"/>
                  </a:lnTo>
                  <a:lnTo>
                    <a:pt x="1090" y="193"/>
                  </a:lnTo>
                  <a:lnTo>
                    <a:pt x="1092" y="195"/>
                  </a:lnTo>
                  <a:lnTo>
                    <a:pt x="1094" y="195"/>
                  </a:lnTo>
                  <a:lnTo>
                    <a:pt x="1094" y="197"/>
                  </a:lnTo>
                  <a:lnTo>
                    <a:pt x="1096" y="197"/>
                  </a:lnTo>
                  <a:lnTo>
                    <a:pt x="1098" y="197"/>
                  </a:lnTo>
                  <a:lnTo>
                    <a:pt x="1098" y="199"/>
                  </a:lnTo>
                  <a:lnTo>
                    <a:pt x="1098" y="201"/>
                  </a:lnTo>
                  <a:lnTo>
                    <a:pt x="1096" y="201"/>
                  </a:lnTo>
                  <a:lnTo>
                    <a:pt x="1096" y="203"/>
                  </a:lnTo>
                  <a:lnTo>
                    <a:pt x="1098" y="203"/>
                  </a:lnTo>
                  <a:lnTo>
                    <a:pt x="1098" y="205"/>
                  </a:lnTo>
                  <a:lnTo>
                    <a:pt x="1100" y="205"/>
                  </a:lnTo>
                  <a:lnTo>
                    <a:pt x="1100" y="207"/>
                  </a:lnTo>
                  <a:lnTo>
                    <a:pt x="1102" y="207"/>
                  </a:lnTo>
                  <a:lnTo>
                    <a:pt x="1102" y="209"/>
                  </a:lnTo>
                  <a:lnTo>
                    <a:pt x="1102" y="211"/>
                  </a:lnTo>
                  <a:lnTo>
                    <a:pt x="1100" y="213"/>
                  </a:lnTo>
                  <a:lnTo>
                    <a:pt x="1102" y="214"/>
                  </a:lnTo>
                  <a:lnTo>
                    <a:pt x="1102" y="216"/>
                  </a:lnTo>
                  <a:lnTo>
                    <a:pt x="1102" y="218"/>
                  </a:lnTo>
                  <a:lnTo>
                    <a:pt x="1102" y="220"/>
                  </a:lnTo>
                  <a:lnTo>
                    <a:pt x="1100" y="220"/>
                  </a:lnTo>
                  <a:lnTo>
                    <a:pt x="1100" y="222"/>
                  </a:lnTo>
                  <a:lnTo>
                    <a:pt x="1102" y="224"/>
                  </a:lnTo>
                  <a:lnTo>
                    <a:pt x="1102" y="226"/>
                  </a:lnTo>
                  <a:lnTo>
                    <a:pt x="1102" y="228"/>
                  </a:lnTo>
                  <a:lnTo>
                    <a:pt x="1100" y="228"/>
                  </a:lnTo>
                  <a:lnTo>
                    <a:pt x="1100" y="230"/>
                  </a:lnTo>
                  <a:lnTo>
                    <a:pt x="1100" y="232"/>
                  </a:lnTo>
                  <a:lnTo>
                    <a:pt x="1100" y="234"/>
                  </a:lnTo>
                  <a:lnTo>
                    <a:pt x="1100" y="236"/>
                  </a:lnTo>
                  <a:lnTo>
                    <a:pt x="1100" y="238"/>
                  </a:lnTo>
                  <a:lnTo>
                    <a:pt x="1102" y="240"/>
                  </a:lnTo>
                  <a:lnTo>
                    <a:pt x="1104" y="240"/>
                  </a:lnTo>
                  <a:lnTo>
                    <a:pt x="1104" y="242"/>
                  </a:lnTo>
                  <a:lnTo>
                    <a:pt x="1104" y="244"/>
                  </a:lnTo>
                  <a:lnTo>
                    <a:pt x="1106" y="244"/>
                  </a:lnTo>
                  <a:lnTo>
                    <a:pt x="1108" y="244"/>
                  </a:lnTo>
                  <a:lnTo>
                    <a:pt x="1110" y="246"/>
                  </a:lnTo>
                  <a:lnTo>
                    <a:pt x="1112" y="246"/>
                  </a:lnTo>
                  <a:lnTo>
                    <a:pt x="1112" y="248"/>
                  </a:lnTo>
                  <a:lnTo>
                    <a:pt x="1112" y="250"/>
                  </a:lnTo>
                  <a:lnTo>
                    <a:pt x="1112" y="252"/>
                  </a:lnTo>
                  <a:lnTo>
                    <a:pt x="1110" y="252"/>
                  </a:lnTo>
                  <a:lnTo>
                    <a:pt x="1110" y="254"/>
                  </a:lnTo>
                  <a:lnTo>
                    <a:pt x="1108" y="254"/>
                  </a:lnTo>
                  <a:lnTo>
                    <a:pt x="1110" y="254"/>
                  </a:lnTo>
                  <a:lnTo>
                    <a:pt x="1110" y="256"/>
                  </a:lnTo>
                  <a:lnTo>
                    <a:pt x="1112" y="256"/>
                  </a:lnTo>
                  <a:lnTo>
                    <a:pt x="1114" y="256"/>
                  </a:lnTo>
                  <a:lnTo>
                    <a:pt x="1114" y="258"/>
                  </a:lnTo>
                  <a:lnTo>
                    <a:pt x="1116" y="258"/>
                  </a:lnTo>
                  <a:lnTo>
                    <a:pt x="1118" y="258"/>
                  </a:lnTo>
                  <a:lnTo>
                    <a:pt x="1119" y="260"/>
                  </a:lnTo>
                  <a:lnTo>
                    <a:pt x="1121" y="260"/>
                  </a:lnTo>
                  <a:lnTo>
                    <a:pt x="1123" y="260"/>
                  </a:lnTo>
                  <a:lnTo>
                    <a:pt x="1123" y="262"/>
                  </a:lnTo>
                  <a:lnTo>
                    <a:pt x="1125" y="262"/>
                  </a:lnTo>
                  <a:lnTo>
                    <a:pt x="1127" y="262"/>
                  </a:lnTo>
                  <a:lnTo>
                    <a:pt x="1127" y="264"/>
                  </a:lnTo>
                  <a:lnTo>
                    <a:pt x="1127" y="262"/>
                  </a:lnTo>
                  <a:lnTo>
                    <a:pt x="1129" y="262"/>
                  </a:lnTo>
                  <a:lnTo>
                    <a:pt x="1129" y="264"/>
                  </a:lnTo>
                  <a:lnTo>
                    <a:pt x="1129" y="266"/>
                  </a:lnTo>
                  <a:lnTo>
                    <a:pt x="1129" y="268"/>
                  </a:lnTo>
                  <a:lnTo>
                    <a:pt x="1129" y="270"/>
                  </a:lnTo>
                  <a:lnTo>
                    <a:pt x="1131" y="270"/>
                  </a:lnTo>
                  <a:lnTo>
                    <a:pt x="1133" y="268"/>
                  </a:lnTo>
                  <a:lnTo>
                    <a:pt x="1133" y="266"/>
                  </a:lnTo>
                  <a:lnTo>
                    <a:pt x="1135" y="266"/>
                  </a:lnTo>
                  <a:lnTo>
                    <a:pt x="1137" y="266"/>
                  </a:lnTo>
                  <a:lnTo>
                    <a:pt x="1139" y="266"/>
                  </a:lnTo>
                  <a:lnTo>
                    <a:pt x="1141" y="264"/>
                  </a:lnTo>
                  <a:lnTo>
                    <a:pt x="1141" y="262"/>
                  </a:lnTo>
                  <a:lnTo>
                    <a:pt x="1143" y="262"/>
                  </a:lnTo>
                  <a:lnTo>
                    <a:pt x="1145" y="260"/>
                  </a:lnTo>
                  <a:lnTo>
                    <a:pt x="1147" y="260"/>
                  </a:lnTo>
                  <a:lnTo>
                    <a:pt x="1149" y="260"/>
                  </a:lnTo>
                  <a:lnTo>
                    <a:pt x="1149" y="262"/>
                  </a:lnTo>
                  <a:lnTo>
                    <a:pt x="1149" y="264"/>
                  </a:lnTo>
                  <a:lnTo>
                    <a:pt x="1147" y="264"/>
                  </a:lnTo>
                  <a:lnTo>
                    <a:pt x="1149" y="264"/>
                  </a:lnTo>
                  <a:lnTo>
                    <a:pt x="1149" y="266"/>
                  </a:lnTo>
                  <a:lnTo>
                    <a:pt x="1149" y="268"/>
                  </a:lnTo>
                  <a:lnTo>
                    <a:pt x="1151" y="268"/>
                  </a:lnTo>
                  <a:lnTo>
                    <a:pt x="1151" y="270"/>
                  </a:lnTo>
                  <a:lnTo>
                    <a:pt x="1151" y="272"/>
                  </a:lnTo>
                  <a:lnTo>
                    <a:pt x="1151" y="274"/>
                  </a:lnTo>
                  <a:lnTo>
                    <a:pt x="1153" y="274"/>
                  </a:lnTo>
                  <a:lnTo>
                    <a:pt x="1155" y="274"/>
                  </a:lnTo>
                  <a:lnTo>
                    <a:pt x="1157" y="274"/>
                  </a:lnTo>
                  <a:lnTo>
                    <a:pt x="1159" y="274"/>
                  </a:lnTo>
                  <a:lnTo>
                    <a:pt x="1161" y="274"/>
                  </a:lnTo>
                  <a:lnTo>
                    <a:pt x="1163" y="276"/>
                  </a:lnTo>
                  <a:lnTo>
                    <a:pt x="1165" y="276"/>
                  </a:lnTo>
                  <a:lnTo>
                    <a:pt x="1165" y="278"/>
                  </a:lnTo>
                  <a:lnTo>
                    <a:pt x="1167" y="278"/>
                  </a:lnTo>
                  <a:lnTo>
                    <a:pt x="1169" y="278"/>
                  </a:lnTo>
                  <a:lnTo>
                    <a:pt x="1171" y="278"/>
                  </a:lnTo>
                  <a:lnTo>
                    <a:pt x="1173" y="278"/>
                  </a:lnTo>
                  <a:lnTo>
                    <a:pt x="1173" y="280"/>
                  </a:lnTo>
                  <a:lnTo>
                    <a:pt x="1175" y="280"/>
                  </a:lnTo>
                  <a:lnTo>
                    <a:pt x="1175" y="278"/>
                  </a:lnTo>
                  <a:lnTo>
                    <a:pt x="1175" y="280"/>
                  </a:lnTo>
                  <a:lnTo>
                    <a:pt x="1177" y="280"/>
                  </a:lnTo>
                  <a:lnTo>
                    <a:pt x="1179" y="280"/>
                  </a:lnTo>
                  <a:lnTo>
                    <a:pt x="1179" y="281"/>
                  </a:lnTo>
                  <a:lnTo>
                    <a:pt x="1181" y="281"/>
                  </a:lnTo>
                  <a:lnTo>
                    <a:pt x="1181" y="283"/>
                  </a:lnTo>
                  <a:lnTo>
                    <a:pt x="1181" y="285"/>
                  </a:lnTo>
                  <a:lnTo>
                    <a:pt x="1183" y="287"/>
                  </a:lnTo>
                  <a:lnTo>
                    <a:pt x="1185" y="287"/>
                  </a:lnTo>
                  <a:lnTo>
                    <a:pt x="1187" y="287"/>
                  </a:lnTo>
                  <a:lnTo>
                    <a:pt x="1187" y="289"/>
                  </a:lnTo>
                  <a:lnTo>
                    <a:pt x="1188" y="289"/>
                  </a:lnTo>
                  <a:lnTo>
                    <a:pt x="1190" y="289"/>
                  </a:lnTo>
                  <a:lnTo>
                    <a:pt x="1192" y="289"/>
                  </a:lnTo>
                  <a:lnTo>
                    <a:pt x="1194" y="289"/>
                  </a:lnTo>
                  <a:lnTo>
                    <a:pt x="1194" y="291"/>
                  </a:lnTo>
                  <a:lnTo>
                    <a:pt x="1196" y="293"/>
                  </a:lnTo>
                  <a:lnTo>
                    <a:pt x="1198" y="295"/>
                  </a:lnTo>
                  <a:lnTo>
                    <a:pt x="1200" y="295"/>
                  </a:lnTo>
                  <a:lnTo>
                    <a:pt x="1200" y="297"/>
                  </a:lnTo>
                  <a:lnTo>
                    <a:pt x="1202" y="297"/>
                  </a:lnTo>
                  <a:lnTo>
                    <a:pt x="1202" y="295"/>
                  </a:lnTo>
                  <a:lnTo>
                    <a:pt x="1204" y="295"/>
                  </a:lnTo>
                  <a:lnTo>
                    <a:pt x="1204" y="297"/>
                  </a:lnTo>
                  <a:lnTo>
                    <a:pt x="1204" y="299"/>
                  </a:lnTo>
                  <a:lnTo>
                    <a:pt x="1206" y="299"/>
                  </a:lnTo>
                  <a:lnTo>
                    <a:pt x="1206" y="301"/>
                  </a:lnTo>
                  <a:lnTo>
                    <a:pt x="1208" y="301"/>
                  </a:lnTo>
                  <a:lnTo>
                    <a:pt x="1208" y="303"/>
                  </a:lnTo>
                  <a:lnTo>
                    <a:pt x="1210" y="305"/>
                  </a:lnTo>
                  <a:lnTo>
                    <a:pt x="1210" y="307"/>
                  </a:lnTo>
                  <a:lnTo>
                    <a:pt x="1208" y="307"/>
                  </a:lnTo>
                  <a:lnTo>
                    <a:pt x="1208" y="309"/>
                  </a:lnTo>
                  <a:lnTo>
                    <a:pt x="1208" y="311"/>
                  </a:lnTo>
                  <a:lnTo>
                    <a:pt x="1206" y="311"/>
                  </a:lnTo>
                  <a:lnTo>
                    <a:pt x="1204" y="313"/>
                  </a:lnTo>
                  <a:lnTo>
                    <a:pt x="1204" y="315"/>
                  </a:lnTo>
                  <a:lnTo>
                    <a:pt x="1202" y="315"/>
                  </a:lnTo>
                  <a:lnTo>
                    <a:pt x="1202" y="317"/>
                  </a:lnTo>
                  <a:lnTo>
                    <a:pt x="1200" y="317"/>
                  </a:lnTo>
                  <a:lnTo>
                    <a:pt x="1200" y="319"/>
                  </a:lnTo>
                  <a:lnTo>
                    <a:pt x="1198" y="319"/>
                  </a:lnTo>
                  <a:lnTo>
                    <a:pt x="1198" y="321"/>
                  </a:lnTo>
                  <a:lnTo>
                    <a:pt x="1196" y="323"/>
                  </a:lnTo>
                  <a:lnTo>
                    <a:pt x="1198" y="323"/>
                  </a:lnTo>
                  <a:lnTo>
                    <a:pt x="1198" y="325"/>
                  </a:lnTo>
                  <a:lnTo>
                    <a:pt x="1196" y="325"/>
                  </a:lnTo>
                  <a:lnTo>
                    <a:pt x="1196" y="327"/>
                  </a:lnTo>
                  <a:lnTo>
                    <a:pt x="1198" y="327"/>
                  </a:lnTo>
                  <a:lnTo>
                    <a:pt x="1198" y="329"/>
                  </a:lnTo>
                  <a:lnTo>
                    <a:pt x="1198" y="331"/>
                  </a:lnTo>
                  <a:lnTo>
                    <a:pt x="1196" y="331"/>
                  </a:lnTo>
                  <a:lnTo>
                    <a:pt x="1196" y="333"/>
                  </a:lnTo>
                  <a:lnTo>
                    <a:pt x="1198" y="333"/>
                  </a:lnTo>
                  <a:lnTo>
                    <a:pt x="1198" y="335"/>
                  </a:lnTo>
                  <a:lnTo>
                    <a:pt x="1198" y="337"/>
                  </a:lnTo>
                  <a:lnTo>
                    <a:pt x="1196" y="337"/>
                  </a:lnTo>
                  <a:lnTo>
                    <a:pt x="1196" y="339"/>
                  </a:lnTo>
                  <a:lnTo>
                    <a:pt x="1196" y="341"/>
                  </a:lnTo>
                  <a:lnTo>
                    <a:pt x="1196" y="343"/>
                  </a:lnTo>
                  <a:lnTo>
                    <a:pt x="1194" y="343"/>
                  </a:lnTo>
                  <a:lnTo>
                    <a:pt x="1194" y="345"/>
                  </a:lnTo>
                  <a:lnTo>
                    <a:pt x="1194" y="347"/>
                  </a:lnTo>
                  <a:lnTo>
                    <a:pt x="1196" y="347"/>
                  </a:lnTo>
                  <a:lnTo>
                    <a:pt x="1196" y="348"/>
                  </a:lnTo>
                  <a:lnTo>
                    <a:pt x="1198" y="350"/>
                  </a:lnTo>
                  <a:lnTo>
                    <a:pt x="1198" y="352"/>
                  </a:lnTo>
                  <a:lnTo>
                    <a:pt x="1200" y="352"/>
                  </a:lnTo>
                  <a:lnTo>
                    <a:pt x="1200" y="354"/>
                  </a:lnTo>
                  <a:lnTo>
                    <a:pt x="1202" y="354"/>
                  </a:lnTo>
                  <a:lnTo>
                    <a:pt x="1202" y="356"/>
                  </a:lnTo>
                  <a:lnTo>
                    <a:pt x="1202" y="358"/>
                  </a:lnTo>
                  <a:lnTo>
                    <a:pt x="1200" y="358"/>
                  </a:lnTo>
                  <a:lnTo>
                    <a:pt x="1200" y="360"/>
                  </a:lnTo>
                  <a:lnTo>
                    <a:pt x="1200" y="362"/>
                  </a:lnTo>
                  <a:lnTo>
                    <a:pt x="1202" y="362"/>
                  </a:lnTo>
                  <a:lnTo>
                    <a:pt x="1202" y="364"/>
                  </a:lnTo>
                  <a:lnTo>
                    <a:pt x="1202" y="366"/>
                  </a:lnTo>
                  <a:lnTo>
                    <a:pt x="1200" y="366"/>
                  </a:lnTo>
                  <a:lnTo>
                    <a:pt x="1200" y="368"/>
                  </a:lnTo>
                  <a:lnTo>
                    <a:pt x="1200" y="370"/>
                  </a:lnTo>
                  <a:lnTo>
                    <a:pt x="1200" y="372"/>
                  </a:lnTo>
                  <a:lnTo>
                    <a:pt x="1198" y="372"/>
                  </a:lnTo>
                  <a:lnTo>
                    <a:pt x="1198" y="374"/>
                  </a:lnTo>
                  <a:lnTo>
                    <a:pt x="1198" y="376"/>
                  </a:lnTo>
                  <a:lnTo>
                    <a:pt x="1196" y="376"/>
                  </a:lnTo>
                  <a:lnTo>
                    <a:pt x="1196" y="378"/>
                  </a:lnTo>
                  <a:lnTo>
                    <a:pt x="1196" y="380"/>
                  </a:lnTo>
                  <a:lnTo>
                    <a:pt x="1194" y="382"/>
                  </a:lnTo>
                  <a:lnTo>
                    <a:pt x="1194" y="384"/>
                  </a:lnTo>
                  <a:lnTo>
                    <a:pt x="1196" y="384"/>
                  </a:lnTo>
                  <a:lnTo>
                    <a:pt x="1196" y="386"/>
                  </a:lnTo>
                  <a:lnTo>
                    <a:pt x="1194" y="386"/>
                  </a:lnTo>
                  <a:lnTo>
                    <a:pt x="1194" y="388"/>
                  </a:lnTo>
                  <a:lnTo>
                    <a:pt x="1194" y="390"/>
                  </a:lnTo>
                  <a:lnTo>
                    <a:pt x="1192" y="390"/>
                  </a:lnTo>
                  <a:lnTo>
                    <a:pt x="1192" y="392"/>
                  </a:lnTo>
                  <a:lnTo>
                    <a:pt x="1190" y="392"/>
                  </a:lnTo>
                  <a:lnTo>
                    <a:pt x="1188" y="392"/>
                  </a:lnTo>
                  <a:lnTo>
                    <a:pt x="1188" y="390"/>
                  </a:lnTo>
                  <a:lnTo>
                    <a:pt x="1188" y="392"/>
                  </a:lnTo>
                  <a:lnTo>
                    <a:pt x="1188" y="394"/>
                  </a:lnTo>
                  <a:lnTo>
                    <a:pt x="1188" y="396"/>
                  </a:lnTo>
                  <a:lnTo>
                    <a:pt x="1188" y="398"/>
                  </a:lnTo>
                  <a:lnTo>
                    <a:pt x="1187" y="400"/>
                  </a:lnTo>
                  <a:lnTo>
                    <a:pt x="1185" y="402"/>
                  </a:lnTo>
                  <a:lnTo>
                    <a:pt x="1185" y="404"/>
                  </a:lnTo>
                  <a:lnTo>
                    <a:pt x="1185" y="406"/>
                  </a:lnTo>
                  <a:lnTo>
                    <a:pt x="1183" y="406"/>
                  </a:lnTo>
                  <a:lnTo>
                    <a:pt x="1183" y="408"/>
                  </a:lnTo>
                  <a:lnTo>
                    <a:pt x="1181" y="410"/>
                  </a:lnTo>
                  <a:lnTo>
                    <a:pt x="1181" y="412"/>
                  </a:lnTo>
                  <a:lnTo>
                    <a:pt x="1179" y="412"/>
                  </a:lnTo>
                  <a:lnTo>
                    <a:pt x="1179" y="414"/>
                  </a:lnTo>
                  <a:lnTo>
                    <a:pt x="1179" y="415"/>
                  </a:lnTo>
                  <a:lnTo>
                    <a:pt x="1179" y="417"/>
                  </a:lnTo>
                  <a:lnTo>
                    <a:pt x="1179" y="419"/>
                  </a:lnTo>
                  <a:lnTo>
                    <a:pt x="1179" y="421"/>
                  </a:lnTo>
                  <a:lnTo>
                    <a:pt x="1181" y="421"/>
                  </a:lnTo>
                  <a:lnTo>
                    <a:pt x="1181" y="423"/>
                  </a:lnTo>
                  <a:lnTo>
                    <a:pt x="1181" y="421"/>
                  </a:lnTo>
                  <a:lnTo>
                    <a:pt x="1183" y="423"/>
                  </a:lnTo>
                  <a:lnTo>
                    <a:pt x="1183" y="421"/>
                  </a:lnTo>
                  <a:lnTo>
                    <a:pt x="1185" y="423"/>
                  </a:lnTo>
                  <a:lnTo>
                    <a:pt x="1185" y="425"/>
                  </a:lnTo>
                  <a:lnTo>
                    <a:pt x="1187" y="427"/>
                  </a:lnTo>
                  <a:lnTo>
                    <a:pt x="1187" y="429"/>
                  </a:lnTo>
                  <a:lnTo>
                    <a:pt x="1187" y="431"/>
                  </a:lnTo>
                  <a:lnTo>
                    <a:pt x="1188" y="431"/>
                  </a:lnTo>
                  <a:lnTo>
                    <a:pt x="1190" y="431"/>
                  </a:lnTo>
                  <a:lnTo>
                    <a:pt x="1190" y="433"/>
                  </a:lnTo>
                  <a:lnTo>
                    <a:pt x="1192" y="433"/>
                  </a:lnTo>
                  <a:lnTo>
                    <a:pt x="1192" y="435"/>
                  </a:lnTo>
                  <a:lnTo>
                    <a:pt x="1192" y="437"/>
                  </a:lnTo>
                  <a:lnTo>
                    <a:pt x="1192" y="439"/>
                  </a:lnTo>
                  <a:lnTo>
                    <a:pt x="1192" y="441"/>
                  </a:lnTo>
                  <a:lnTo>
                    <a:pt x="1192" y="443"/>
                  </a:lnTo>
                  <a:lnTo>
                    <a:pt x="1192" y="445"/>
                  </a:lnTo>
                  <a:lnTo>
                    <a:pt x="1192" y="447"/>
                  </a:lnTo>
                  <a:lnTo>
                    <a:pt x="1194" y="449"/>
                  </a:lnTo>
                  <a:lnTo>
                    <a:pt x="1194" y="451"/>
                  </a:lnTo>
                  <a:lnTo>
                    <a:pt x="1196" y="451"/>
                  </a:lnTo>
                  <a:lnTo>
                    <a:pt x="1196" y="453"/>
                  </a:lnTo>
                  <a:lnTo>
                    <a:pt x="1198" y="455"/>
                  </a:lnTo>
                  <a:lnTo>
                    <a:pt x="1198" y="457"/>
                  </a:lnTo>
                  <a:lnTo>
                    <a:pt x="1198" y="459"/>
                  </a:lnTo>
                  <a:lnTo>
                    <a:pt x="1198" y="461"/>
                  </a:lnTo>
                  <a:lnTo>
                    <a:pt x="1198" y="463"/>
                  </a:lnTo>
                  <a:lnTo>
                    <a:pt x="1196" y="467"/>
                  </a:lnTo>
                  <a:lnTo>
                    <a:pt x="1196" y="469"/>
                  </a:lnTo>
                  <a:lnTo>
                    <a:pt x="1196" y="473"/>
                  </a:lnTo>
                  <a:lnTo>
                    <a:pt x="1194" y="477"/>
                  </a:lnTo>
                  <a:lnTo>
                    <a:pt x="1192" y="479"/>
                  </a:lnTo>
                  <a:lnTo>
                    <a:pt x="1194" y="481"/>
                  </a:lnTo>
                  <a:lnTo>
                    <a:pt x="1196" y="482"/>
                  </a:lnTo>
                  <a:lnTo>
                    <a:pt x="1196" y="484"/>
                  </a:lnTo>
                  <a:lnTo>
                    <a:pt x="1198" y="486"/>
                  </a:lnTo>
                  <a:lnTo>
                    <a:pt x="1200" y="486"/>
                  </a:lnTo>
                  <a:lnTo>
                    <a:pt x="1200" y="488"/>
                  </a:lnTo>
                  <a:lnTo>
                    <a:pt x="1202" y="490"/>
                  </a:lnTo>
                  <a:lnTo>
                    <a:pt x="1204" y="492"/>
                  </a:lnTo>
                  <a:lnTo>
                    <a:pt x="1206" y="492"/>
                  </a:lnTo>
                  <a:lnTo>
                    <a:pt x="1206" y="494"/>
                  </a:lnTo>
                  <a:lnTo>
                    <a:pt x="1210" y="494"/>
                  </a:lnTo>
                  <a:lnTo>
                    <a:pt x="1212" y="494"/>
                  </a:lnTo>
                  <a:lnTo>
                    <a:pt x="1212" y="496"/>
                  </a:lnTo>
                  <a:lnTo>
                    <a:pt x="1214" y="496"/>
                  </a:lnTo>
                  <a:lnTo>
                    <a:pt x="1216" y="498"/>
                  </a:lnTo>
                  <a:lnTo>
                    <a:pt x="1216" y="500"/>
                  </a:lnTo>
                  <a:lnTo>
                    <a:pt x="1218" y="500"/>
                  </a:lnTo>
                  <a:lnTo>
                    <a:pt x="1220" y="502"/>
                  </a:lnTo>
                  <a:lnTo>
                    <a:pt x="1220" y="504"/>
                  </a:lnTo>
                  <a:lnTo>
                    <a:pt x="1222" y="504"/>
                  </a:lnTo>
                  <a:lnTo>
                    <a:pt x="1222" y="506"/>
                  </a:lnTo>
                  <a:lnTo>
                    <a:pt x="1224" y="506"/>
                  </a:lnTo>
                  <a:lnTo>
                    <a:pt x="1226" y="506"/>
                  </a:lnTo>
                  <a:lnTo>
                    <a:pt x="1226" y="508"/>
                  </a:lnTo>
                  <a:lnTo>
                    <a:pt x="1228" y="510"/>
                  </a:lnTo>
                  <a:lnTo>
                    <a:pt x="1230" y="510"/>
                  </a:lnTo>
                  <a:lnTo>
                    <a:pt x="1230" y="512"/>
                  </a:lnTo>
                  <a:lnTo>
                    <a:pt x="1232" y="514"/>
                  </a:lnTo>
                  <a:lnTo>
                    <a:pt x="1234" y="516"/>
                  </a:lnTo>
                  <a:lnTo>
                    <a:pt x="1236" y="518"/>
                  </a:lnTo>
                  <a:lnTo>
                    <a:pt x="1236" y="520"/>
                  </a:lnTo>
                  <a:lnTo>
                    <a:pt x="1238" y="522"/>
                  </a:lnTo>
                  <a:lnTo>
                    <a:pt x="1240" y="522"/>
                  </a:lnTo>
                  <a:lnTo>
                    <a:pt x="1240" y="524"/>
                  </a:lnTo>
                  <a:lnTo>
                    <a:pt x="1242" y="524"/>
                  </a:lnTo>
                  <a:lnTo>
                    <a:pt x="1242" y="526"/>
                  </a:lnTo>
                  <a:lnTo>
                    <a:pt x="1240" y="528"/>
                  </a:lnTo>
                  <a:lnTo>
                    <a:pt x="1240" y="530"/>
                  </a:lnTo>
                  <a:lnTo>
                    <a:pt x="1240" y="532"/>
                  </a:lnTo>
                  <a:lnTo>
                    <a:pt x="1242" y="534"/>
                  </a:lnTo>
                  <a:lnTo>
                    <a:pt x="1244" y="536"/>
                  </a:lnTo>
                  <a:lnTo>
                    <a:pt x="1246" y="538"/>
                  </a:lnTo>
                  <a:lnTo>
                    <a:pt x="1248" y="540"/>
                  </a:lnTo>
                  <a:lnTo>
                    <a:pt x="1250" y="540"/>
                  </a:lnTo>
                  <a:lnTo>
                    <a:pt x="1250" y="542"/>
                  </a:lnTo>
                  <a:lnTo>
                    <a:pt x="1252" y="544"/>
                  </a:lnTo>
                  <a:lnTo>
                    <a:pt x="1256" y="544"/>
                  </a:lnTo>
                  <a:lnTo>
                    <a:pt x="1256" y="546"/>
                  </a:lnTo>
                  <a:lnTo>
                    <a:pt x="1257" y="548"/>
                  </a:lnTo>
                  <a:lnTo>
                    <a:pt x="1259" y="549"/>
                  </a:lnTo>
                  <a:lnTo>
                    <a:pt x="1261" y="551"/>
                  </a:lnTo>
                  <a:lnTo>
                    <a:pt x="1263" y="553"/>
                  </a:lnTo>
                  <a:lnTo>
                    <a:pt x="1265" y="553"/>
                  </a:lnTo>
                  <a:lnTo>
                    <a:pt x="1267" y="555"/>
                  </a:lnTo>
                  <a:lnTo>
                    <a:pt x="1269" y="557"/>
                  </a:lnTo>
                  <a:lnTo>
                    <a:pt x="1271" y="559"/>
                  </a:lnTo>
                  <a:lnTo>
                    <a:pt x="1273" y="561"/>
                  </a:lnTo>
                  <a:lnTo>
                    <a:pt x="1273" y="563"/>
                  </a:lnTo>
                  <a:lnTo>
                    <a:pt x="1275" y="563"/>
                  </a:lnTo>
                  <a:lnTo>
                    <a:pt x="1277" y="563"/>
                  </a:lnTo>
                  <a:lnTo>
                    <a:pt x="1279" y="565"/>
                  </a:lnTo>
                  <a:lnTo>
                    <a:pt x="1279" y="567"/>
                  </a:lnTo>
                  <a:lnTo>
                    <a:pt x="1281" y="567"/>
                  </a:lnTo>
                  <a:lnTo>
                    <a:pt x="1283" y="567"/>
                  </a:lnTo>
                  <a:lnTo>
                    <a:pt x="1285" y="569"/>
                  </a:lnTo>
                  <a:lnTo>
                    <a:pt x="1285" y="571"/>
                  </a:lnTo>
                  <a:lnTo>
                    <a:pt x="1283" y="571"/>
                  </a:lnTo>
                  <a:lnTo>
                    <a:pt x="1283" y="573"/>
                  </a:lnTo>
                  <a:lnTo>
                    <a:pt x="1281" y="577"/>
                  </a:lnTo>
                  <a:lnTo>
                    <a:pt x="1279" y="581"/>
                  </a:lnTo>
                  <a:lnTo>
                    <a:pt x="1279" y="583"/>
                  </a:lnTo>
                  <a:lnTo>
                    <a:pt x="1277" y="583"/>
                  </a:lnTo>
                  <a:lnTo>
                    <a:pt x="1277" y="585"/>
                  </a:lnTo>
                  <a:lnTo>
                    <a:pt x="1275" y="587"/>
                  </a:lnTo>
                  <a:lnTo>
                    <a:pt x="1275" y="589"/>
                  </a:lnTo>
                  <a:lnTo>
                    <a:pt x="1275" y="591"/>
                  </a:lnTo>
                  <a:lnTo>
                    <a:pt x="1273" y="591"/>
                  </a:lnTo>
                  <a:lnTo>
                    <a:pt x="1273" y="593"/>
                  </a:lnTo>
                  <a:lnTo>
                    <a:pt x="1271" y="595"/>
                  </a:lnTo>
                  <a:lnTo>
                    <a:pt x="1271" y="597"/>
                  </a:lnTo>
                  <a:lnTo>
                    <a:pt x="1271" y="599"/>
                  </a:lnTo>
                  <a:lnTo>
                    <a:pt x="1269" y="601"/>
                  </a:lnTo>
                  <a:lnTo>
                    <a:pt x="1267" y="603"/>
                  </a:lnTo>
                  <a:lnTo>
                    <a:pt x="1267" y="605"/>
                  </a:lnTo>
                  <a:lnTo>
                    <a:pt x="1267" y="607"/>
                  </a:lnTo>
                  <a:lnTo>
                    <a:pt x="1267" y="609"/>
                  </a:lnTo>
                  <a:lnTo>
                    <a:pt x="1267" y="611"/>
                  </a:lnTo>
                  <a:lnTo>
                    <a:pt x="1267" y="613"/>
                  </a:lnTo>
                  <a:lnTo>
                    <a:pt x="1267" y="615"/>
                  </a:lnTo>
                  <a:lnTo>
                    <a:pt x="1269" y="616"/>
                  </a:lnTo>
                  <a:lnTo>
                    <a:pt x="1269" y="618"/>
                  </a:lnTo>
                  <a:lnTo>
                    <a:pt x="1271" y="620"/>
                  </a:lnTo>
                  <a:lnTo>
                    <a:pt x="1273" y="622"/>
                  </a:lnTo>
                  <a:lnTo>
                    <a:pt x="1273" y="624"/>
                  </a:lnTo>
                  <a:lnTo>
                    <a:pt x="1273" y="626"/>
                  </a:lnTo>
                  <a:lnTo>
                    <a:pt x="1273" y="628"/>
                  </a:lnTo>
                  <a:lnTo>
                    <a:pt x="1273" y="630"/>
                  </a:lnTo>
                  <a:lnTo>
                    <a:pt x="1273" y="632"/>
                  </a:lnTo>
                  <a:lnTo>
                    <a:pt x="1273" y="634"/>
                  </a:lnTo>
                  <a:lnTo>
                    <a:pt x="1273" y="636"/>
                  </a:lnTo>
                  <a:lnTo>
                    <a:pt x="1271" y="638"/>
                  </a:lnTo>
                  <a:lnTo>
                    <a:pt x="1271" y="640"/>
                  </a:lnTo>
                  <a:lnTo>
                    <a:pt x="1269" y="642"/>
                  </a:lnTo>
                  <a:lnTo>
                    <a:pt x="1269" y="646"/>
                  </a:lnTo>
                  <a:lnTo>
                    <a:pt x="1269" y="648"/>
                  </a:lnTo>
                  <a:lnTo>
                    <a:pt x="1271" y="650"/>
                  </a:lnTo>
                  <a:lnTo>
                    <a:pt x="1273" y="652"/>
                  </a:lnTo>
                  <a:lnTo>
                    <a:pt x="1273" y="654"/>
                  </a:lnTo>
                  <a:lnTo>
                    <a:pt x="1273" y="656"/>
                  </a:lnTo>
                  <a:lnTo>
                    <a:pt x="1275" y="658"/>
                  </a:lnTo>
                  <a:lnTo>
                    <a:pt x="1277" y="660"/>
                  </a:lnTo>
                  <a:lnTo>
                    <a:pt x="1275" y="662"/>
                  </a:lnTo>
                  <a:lnTo>
                    <a:pt x="1275" y="666"/>
                  </a:lnTo>
                  <a:lnTo>
                    <a:pt x="1275" y="668"/>
                  </a:lnTo>
                  <a:lnTo>
                    <a:pt x="1275" y="670"/>
                  </a:lnTo>
                  <a:lnTo>
                    <a:pt x="1275" y="672"/>
                  </a:lnTo>
                  <a:lnTo>
                    <a:pt x="1275" y="674"/>
                  </a:lnTo>
                  <a:lnTo>
                    <a:pt x="1275" y="676"/>
                  </a:lnTo>
                  <a:lnTo>
                    <a:pt x="1277" y="676"/>
                  </a:lnTo>
                  <a:lnTo>
                    <a:pt x="1279" y="676"/>
                  </a:lnTo>
                  <a:lnTo>
                    <a:pt x="1279" y="678"/>
                  </a:lnTo>
                  <a:lnTo>
                    <a:pt x="1281" y="678"/>
                  </a:lnTo>
                  <a:lnTo>
                    <a:pt x="1283" y="680"/>
                  </a:lnTo>
                  <a:lnTo>
                    <a:pt x="1285" y="682"/>
                  </a:lnTo>
                  <a:lnTo>
                    <a:pt x="1287" y="682"/>
                  </a:lnTo>
                  <a:lnTo>
                    <a:pt x="1287" y="684"/>
                  </a:lnTo>
                  <a:lnTo>
                    <a:pt x="1289" y="684"/>
                  </a:lnTo>
                  <a:lnTo>
                    <a:pt x="1289" y="685"/>
                  </a:lnTo>
                  <a:lnTo>
                    <a:pt x="1291" y="685"/>
                  </a:lnTo>
                  <a:lnTo>
                    <a:pt x="1291" y="687"/>
                  </a:lnTo>
                  <a:lnTo>
                    <a:pt x="1293" y="687"/>
                  </a:lnTo>
                  <a:lnTo>
                    <a:pt x="1293" y="689"/>
                  </a:lnTo>
                  <a:lnTo>
                    <a:pt x="1293" y="691"/>
                  </a:lnTo>
                  <a:lnTo>
                    <a:pt x="1295" y="691"/>
                  </a:lnTo>
                  <a:lnTo>
                    <a:pt x="1297" y="693"/>
                  </a:lnTo>
                  <a:lnTo>
                    <a:pt x="1299" y="695"/>
                  </a:lnTo>
                  <a:lnTo>
                    <a:pt x="1297" y="695"/>
                  </a:lnTo>
                  <a:lnTo>
                    <a:pt x="1299" y="695"/>
                  </a:lnTo>
                  <a:lnTo>
                    <a:pt x="1299" y="697"/>
                  </a:lnTo>
                  <a:lnTo>
                    <a:pt x="1301" y="697"/>
                  </a:lnTo>
                  <a:lnTo>
                    <a:pt x="1303" y="697"/>
                  </a:lnTo>
                  <a:lnTo>
                    <a:pt x="1305" y="699"/>
                  </a:lnTo>
                  <a:lnTo>
                    <a:pt x="1307" y="699"/>
                  </a:lnTo>
                  <a:lnTo>
                    <a:pt x="1307" y="701"/>
                  </a:lnTo>
                  <a:lnTo>
                    <a:pt x="1309" y="701"/>
                  </a:lnTo>
                  <a:lnTo>
                    <a:pt x="1311" y="701"/>
                  </a:lnTo>
                  <a:lnTo>
                    <a:pt x="1313" y="701"/>
                  </a:lnTo>
                  <a:lnTo>
                    <a:pt x="1313" y="703"/>
                  </a:lnTo>
                  <a:lnTo>
                    <a:pt x="1313" y="705"/>
                  </a:lnTo>
                  <a:lnTo>
                    <a:pt x="1315" y="705"/>
                  </a:lnTo>
                  <a:lnTo>
                    <a:pt x="1317" y="705"/>
                  </a:lnTo>
                  <a:lnTo>
                    <a:pt x="1319" y="705"/>
                  </a:lnTo>
                  <a:lnTo>
                    <a:pt x="1321" y="705"/>
                  </a:lnTo>
                  <a:lnTo>
                    <a:pt x="1321" y="707"/>
                  </a:lnTo>
                  <a:lnTo>
                    <a:pt x="1323" y="707"/>
                  </a:lnTo>
                  <a:lnTo>
                    <a:pt x="1325" y="707"/>
                  </a:lnTo>
                  <a:lnTo>
                    <a:pt x="1325" y="705"/>
                  </a:lnTo>
                  <a:lnTo>
                    <a:pt x="1326" y="705"/>
                  </a:lnTo>
                  <a:lnTo>
                    <a:pt x="1328" y="705"/>
                  </a:lnTo>
                  <a:lnTo>
                    <a:pt x="1330" y="705"/>
                  </a:lnTo>
                  <a:lnTo>
                    <a:pt x="1332" y="705"/>
                  </a:lnTo>
                  <a:lnTo>
                    <a:pt x="1332" y="707"/>
                  </a:lnTo>
                  <a:lnTo>
                    <a:pt x="1334" y="707"/>
                  </a:lnTo>
                  <a:lnTo>
                    <a:pt x="1334" y="709"/>
                  </a:lnTo>
                  <a:lnTo>
                    <a:pt x="1336" y="709"/>
                  </a:lnTo>
                  <a:lnTo>
                    <a:pt x="1336" y="711"/>
                  </a:lnTo>
                  <a:lnTo>
                    <a:pt x="1338" y="711"/>
                  </a:lnTo>
                  <a:lnTo>
                    <a:pt x="1340" y="711"/>
                  </a:lnTo>
                  <a:lnTo>
                    <a:pt x="1342" y="711"/>
                  </a:lnTo>
                  <a:lnTo>
                    <a:pt x="1342" y="713"/>
                  </a:lnTo>
                  <a:lnTo>
                    <a:pt x="1344" y="713"/>
                  </a:lnTo>
                  <a:lnTo>
                    <a:pt x="1346" y="713"/>
                  </a:lnTo>
                  <a:lnTo>
                    <a:pt x="1348" y="713"/>
                  </a:lnTo>
                  <a:lnTo>
                    <a:pt x="1348" y="715"/>
                  </a:lnTo>
                  <a:lnTo>
                    <a:pt x="1350" y="715"/>
                  </a:lnTo>
                  <a:lnTo>
                    <a:pt x="1352" y="715"/>
                  </a:lnTo>
                  <a:lnTo>
                    <a:pt x="1354" y="715"/>
                  </a:lnTo>
                  <a:lnTo>
                    <a:pt x="1356" y="715"/>
                  </a:lnTo>
                  <a:lnTo>
                    <a:pt x="1358" y="715"/>
                  </a:lnTo>
                  <a:lnTo>
                    <a:pt x="1358" y="713"/>
                  </a:lnTo>
                  <a:lnTo>
                    <a:pt x="1360" y="713"/>
                  </a:lnTo>
                  <a:lnTo>
                    <a:pt x="1362" y="713"/>
                  </a:lnTo>
                  <a:lnTo>
                    <a:pt x="1364" y="713"/>
                  </a:lnTo>
                  <a:lnTo>
                    <a:pt x="1364" y="715"/>
                  </a:lnTo>
                  <a:lnTo>
                    <a:pt x="1366" y="715"/>
                  </a:lnTo>
                  <a:lnTo>
                    <a:pt x="1366" y="717"/>
                  </a:lnTo>
                  <a:lnTo>
                    <a:pt x="1368" y="717"/>
                  </a:lnTo>
                  <a:lnTo>
                    <a:pt x="1370" y="719"/>
                  </a:lnTo>
                  <a:lnTo>
                    <a:pt x="1372" y="721"/>
                  </a:lnTo>
                  <a:lnTo>
                    <a:pt x="1374" y="721"/>
                  </a:lnTo>
                  <a:lnTo>
                    <a:pt x="1374" y="723"/>
                  </a:lnTo>
                  <a:lnTo>
                    <a:pt x="1376" y="723"/>
                  </a:lnTo>
                  <a:lnTo>
                    <a:pt x="1376" y="721"/>
                  </a:lnTo>
                  <a:lnTo>
                    <a:pt x="1378" y="721"/>
                  </a:lnTo>
                  <a:lnTo>
                    <a:pt x="1378" y="723"/>
                  </a:lnTo>
                  <a:lnTo>
                    <a:pt x="1380" y="723"/>
                  </a:lnTo>
                  <a:lnTo>
                    <a:pt x="1380" y="725"/>
                  </a:lnTo>
                  <a:lnTo>
                    <a:pt x="1382" y="725"/>
                  </a:lnTo>
                  <a:lnTo>
                    <a:pt x="1382" y="727"/>
                  </a:lnTo>
                  <a:lnTo>
                    <a:pt x="1384" y="727"/>
                  </a:lnTo>
                  <a:lnTo>
                    <a:pt x="1386" y="727"/>
                  </a:lnTo>
                  <a:lnTo>
                    <a:pt x="1386" y="725"/>
                  </a:lnTo>
                  <a:lnTo>
                    <a:pt x="1386" y="727"/>
                  </a:lnTo>
                  <a:lnTo>
                    <a:pt x="1388" y="727"/>
                  </a:lnTo>
                  <a:lnTo>
                    <a:pt x="1390" y="727"/>
                  </a:lnTo>
                  <a:lnTo>
                    <a:pt x="1390" y="725"/>
                  </a:lnTo>
                  <a:lnTo>
                    <a:pt x="1392" y="725"/>
                  </a:lnTo>
                  <a:lnTo>
                    <a:pt x="1392" y="727"/>
                  </a:lnTo>
                  <a:lnTo>
                    <a:pt x="1394" y="727"/>
                  </a:lnTo>
                  <a:lnTo>
                    <a:pt x="1395" y="727"/>
                  </a:lnTo>
                  <a:lnTo>
                    <a:pt x="1397" y="727"/>
                  </a:lnTo>
                  <a:lnTo>
                    <a:pt x="1399" y="727"/>
                  </a:lnTo>
                  <a:lnTo>
                    <a:pt x="1399" y="729"/>
                  </a:lnTo>
                  <a:lnTo>
                    <a:pt x="1399" y="731"/>
                  </a:lnTo>
                  <a:lnTo>
                    <a:pt x="1399" y="733"/>
                  </a:lnTo>
                  <a:lnTo>
                    <a:pt x="1399" y="735"/>
                  </a:lnTo>
                  <a:lnTo>
                    <a:pt x="1401" y="735"/>
                  </a:lnTo>
                  <a:lnTo>
                    <a:pt x="1401" y="737"/>
                  </a:lnTo>
                  <a:lnTo>
                    <a:pt x="1401" y="739"/>
                  </a:lnTo>
                  <a:lnTo>
                    <a:pt x="1399" y="739"/>
                  </a:lnTo>
                  <a:lnTo>
                    <a:pt x="1399" y="741"/>
                  </a:lnTo>
                  <a:lnTo>
                    <a:pt x="1401" y="741"/>
                  </a:lnTo>
                  <a:lnTo>
                    <a:pt x="1401" y="743"/>
                  </a:lnTo>
                  <a:lnTo>
                    <a:pt x="1401" y="745"/>
                  </a:lnTo>
                  <a:lnTo>
                    <a:pt x="1399" y="745"/>
                  </a:lnTo>
                  <a:lnTo>
                    <a:pt x="1399" y="747"/>
                  </a:lnTo>
                  <a:lnTo>
                    <a:pt x="1397" y="747"/>
                  </a:lnTo>
                  <a:lnTo>
                    <a:pt x="1397" y="749"/>
                  </a:lnTo>
                  <a:lnTo>
                    <a:pt x="1397" y="751"/>
                  </a:lnTo>
                  <a:lnTo>
                    <a:pt x="1397" y="752"/>
                  </a:lnTo>
                  <a:lnTo>
                    <a:pt x="1395" y="752"/>
                  </a:lnTo>
                  <a:lnTo>
                    <a:pt x="1395" y="754"/>
                  </a:lnTo>
                  <a:lnTo>
                    <a:pt x="1394" y="756"/>
                  </a:lnTo>
                  <a:lnTo>
                    <a:pt x="1394" y="758"/>
                  </a:lnTo>
                  <a:lnTo>
                    <a:pt x="1392" y="758"/>
                  </a:lnTo>
                  <a:lnTo>
                    <a:pt x="1392" y="760"/>
                  </a:lnTo>
                  <a:lnTo>
                    <a:pt x="1394" y="760"/>
                  </a:lnTo>
                  <a:lnTo>
                    <a:pt x="1394" y="762"/>
                  </a:lnTo>
                  <a:lnTo>
                    <a:pt x="1395" y="762"/>
                  </a:lnTo>
                  <a:lnTo>
                    <a:pt x="1395" y="764"/>
                  </a:lnTo>
                  <a:lnTo>
                    <a:pt x="1397" y="764"/>
                  </a:lnTo>
                  <a:lnTo>
                    <a:pt x="1397" y="766"/>
                  </a:lnTo>
                  <a:lnTo>
                    <a:pt x="1397" y="768"/>
                  </a:lnTo>
                  <a:lnTo>
                    <a:pt x="1395" y="768"/>
                  </a:lnTo>
                  <a:lnTo>
                    <a:pt x="1395" y="770"/>
                  </a:lnTo>
                  <a:lnTo>
                    <a:pt x="1395" y="772"/>
                  </a:lnTo>
                  <a:lnTo>
                    <a:pt x="1394" y="772"/>
                  </a:lnTo>
                  <a:lnTo>
                    <a:pt x="1394" y="774"/>
                  </a:lnTo>
                  <a:lnTo>
                    <a:pt x="1392" y="774"/>
                  </a:lnTo>
                  <a:lnTo>
                    <a:pt x="1392" y="776"/>
                  </a:lnTo>
                  <a:lnTo>
                    <a:pt x="1392" y="778"/>
                  </a:lnTo>
                  <a:lnTo>
                    <a:pt x="1392" y="780"/>
                  </a:lnTo>
                  <a:lnTo>
                    <a:pt x="1390" y="780"/>
                  </a:lnTo>
                  <a:lnTo>
                    <a:pt x="1390" y="782"/>
                  </a:lnTo>
                  <a:lnTo>
                    <a:pt x="1390" y="784"/>
                  </a:lnTo>
                  <a:lnTo>
                    <a:pt x="1392" y="784"/>
                  </a:lnTo>
                  <a:lnTo>
                    <a:pt x="1390" y="784"/>
                  </a:lnTo>
                  <a:lnTo>
                    <a:pt x="1390" y="786"/>
                  </a:lnTo>
                  <a:lnTo>
                    <a:pt x="1390" y="788"/>
                  </a:lnTo>
                  <a:lnTo>
                    <a:pt x="1388" y="788"/>
                  </a:lnTo>
                  <a:lnTo>
                    <a:pt x="1388" y="790"/>
                  </a:lnTo>
                  <a:lnTo>
                    <a:pt x="1388" y="792"/>
                  </a:lnTo>
                  <a:lnTo>
                    <a:pt x="1390" y="792"/>
                  </a:lnTo>
                  <a:lnTo>
                    <a:pt x="1390" y="794"/>
                  </a:lnTo>
                  <a:lnTo>
                    <a:pt x="1388" y="794"/>
                  </a:lnTo>
                  <a:lnTo>
                    <a:pt x="1388" y="796"/>
                  </a:lnTo>
                  <a:lnTo>
                    <a:pt x="1388" y="798"/>
                  </a:lnTo>
                  <a:lnTo>
                    <a:pt x="1386" y="798"/>
                  </a:lnTo>
                  <a:lnTo>
                    <a:pt x="1386" y="800"/>
                  </a:lnTo>
                  <a:lnTo>
                    <a:pt x="1384" y="800"/>
                  </a:lnTo>
                  <a:lnTo>
                    <a:pt x="1384" y="802"/>
                  </a:lnTo>
                  <a:lnTo>
                    <a:pt x="1382" y="802"/>
                  </a:lnTo>
                  <a:lnTo>
                    <a:pt x="1382" y="804"/>
                  </a:lnTo>
                  <a:lnTo>
                    <a:pt x="1384" y="804"/>
                  </a:lnTo>
                  <a:lnTo>
                    <a:pt x="1384" y="806"/>
                  </a:lnTo>
                  <a:lnTo>
                    <a:pt x="1384" y="808"/>
                  </a:lnTo>
                  <a:lnTo>
                    <a:pt x="1384" y="810"/>
                  </a:lnTo>
                  <a:lnTo>
                    <a:pt x="1384" y="812"/>
                  </a:lnTo>
                  <a:lnTo>
                    <a:pt x="1386" y="814"/>
                  </a:lnTo>
                  <a:lnTo>
                    <a:pt x="1388" y="816"/>
                  </a:lnTo>
                  <a:lnTo>
                    <a:pt x="1388" y="818"/>
                  </a:lnTo>
                  <a:lnTo>
                    <a:pt x="1388" y="819"/>
                  </a:lnTo>
                  <a:lnTo>
                    <a:pt x="1390" y="819"/>
                  </a:lnTo>
                  <a:lnTo>
                    <a:pt x="1390" y="821"/>
                  </a:lnTo>
                  <a:lnTo>
                    <a:pt x="1394" y="821"/>
                  </a:lnTo>
                  <a:lnTo>
                    <a:pt x="1395" y="823"/>
                  </a:lnTo>
                  <a:lnTo>
                    <a:pt x="1397" y="823"/>
                  </a:lnTo>
                  <a:lnTo>
                    <a:pt x="1399" y="823"/>
                  </a:lnTo>
                  <a:lnTo>
                    <a:pt x="1399" y="825"/>
                  </a:lnTo>
                  <a:lnTo>
                    <a:pt x="1401" y="825"/>
                  </a:lnTo>
                  <a:lnTo>
                    <a:pt x="1403" y="825"/>
                  </a:lnTo>
                  <a:lnTo>
                    <a:pt x="1405" y="825"/>
                  </a:lnTo>
                  <a:lnTo>
                    <a:pt x="1407" y="825"/>
                  </a:lnTo>
                  <a:lnTo>
                    <a:pt x="1409" y="827"/>
                  </a:lnTo>
                  <a:lnTo>
                    <a:pt x="1411" y="827"/>
                  </a:lnTo>
                  <a:lnTo>
                    <a:pt x="1415" y="827"/>
                  </a:lnTo>
                  <a:lnTo>
                    <a:pt x="1417" y="829"/>
                  </a:lnTo>
                  <a:lnTo>
                    <a:pt x="1419" y="829"/>
                  </a:lnTo>
                  <a:lnTo>
                    <a:pt x="1421" y="829"/>
                  </a:lnTo>
                  <a:lnTo>
                    <a:pt x="1423" y="829"/>
                  </a:lnTo>
                  <a:lnTo>
                    <a:pt x="1423" y="831"/>
                  </a:lnTo>
                  <a:lnTo>
                    <a:pt x="1425" y="831"/>
                  </a:lnTo>
                  <a:lnTo>
                    <a:pt x="1427" y="831"/>
                  </a:lnTo>
                  <a:lnTo>
                    <a:pt x="1429" y="831"/>
                  </a:lnTo>
                  <a:lnTo>
                    <a:pt x="1429" y="833"/>
                  </a:lnTo>
                  <a:lnTo>
                    <a:pt x="1431" y="833"/>
                  </a:lnTo>
                  <a:lnTo>
                    <a:pt x="1433" y="833"/>
                  </a:lnTo>
                  <a:lnTo>
                    <a:pt x="1435" y="833"/>
                  </a:lnTo>
                  <a:lnTo>
                    <a:pt x="1437" y="831"/>
                  </a:lnTo>
                  <a:lnTo>
                    <a:pt x="1437" y="829"/>
                  </a:lnTo>
                  <a:lnTo>
                    <a:pt x="1437" y="827"/>
                  </a:lnTo>
                  <a:lnTo>
                    <a:pt x="1439" y="827"/>
                  </a:lnTo>
                  <a:lnTo>
                    <a:pt x="1439" y="825"/>
                  </a:lnTo>
                  <a:lnTo>
                    <a:pt x="1441" y="825"/>
                  </a:lnTo>
                  <a:lnTo>
                    <a:pt x="1445" y="823"/>
                  </a:lnTo>
                  <a:lnTo>
                    <a:pt x="1447" y="823"/>
                  </a:lnTo>
                  <a:lnTo>
                    <a:pt x="1449" y="821"/>
                  </a:lnTo>
                  <a:lnTo>
                    <a:pt x="1451" y="821"/>
                  </a:lnTo>
                  <a:lnTo>
                    <a:pt x="1453" y="821"/>
                  </a:lnTo>
                  <a:lnTo>
                    <a:pt x="1455" y="821"/>
                  </a:lnTo>
                  <a:lnTo>
                    <a:pt x="1457" y="821"/>
                  </a:lnTo>
                  <a:lnTo>
                    <a:pt x="1459" y="821"/>
                  </a:lnTo>
                  <a:lnTo>
                    <a:pt x="1459" y="819"/>
                  </a:lnTo>
                  <a:lnTo>
                    <a:pt x="1461" y="819"/>
                  </a:lnTo>
                  <a:lnTo>
                    <a:pt x="1463" y="819"/>
                  </a:lnTo>
                  <a:lnTo>
                    <a:pt x="1464" y="819"/>
                  </a:lnTo>
                  <a:lnTo>
                    <a:pt x="1466" y="819"/>
                  </a:lnTo>
                  <a:lnTo>
                    <a:pt x="1466" y="818"/>
                  </a:lnTo>
                  <a:lnTo>
                    <a:pt x="1468" y="818"/>
                  </a:lnTo>
                  <a:lnTo>
                    <a:pt x="1470" y="816"/>
                  </a:lnTo>
                  <a:lnTo>
                    <a:pt x="1472" y="816"/>
                  </a:lnTo>
                  <a:lnTo>
                    <a:pt x="1474" y="814"/>
                  </a:lnTo>
                  <a:lnTo>
                    <a:pt x="1476" y="814"/>
                  </a:lnTo>
                  <a:lnTo>
                    <a:pt x="1478" y="814"/>
                  </a:lnTo>
                  <a:lnTo>
                    <a:pt x="1480" y="814"/>
                  </a:lnTo>
                  <a:lnTo>
                    <a:pt x="1482" y="814"/>
                  </a:lnTo>
                  <a:lnTo>
                    <a:pt x="1482" y="812"/>
                  </a:lnTo>
                  <a:lnTo>
                    <a:pt x="1484" y="812"/>
                  </a:lnTo>
                  <a:lnTo>
                    <a:pt x="1486" y="812"/>
                  </a:lnTo>
                  <a:lnTo>
                    <a:pt x="1488" y="812"/>
                  </a:lnTo>
                  <a:lnTo>
                    <a:pt x="1490" y="810"/>
                  </a:lnTo>
                  <a:lnTo>
                    <a:pt x="1492" y="808"/>
                  </a:lnTo>
                  <a:lnTo>
                    <a:pt x="1494" y="806"/>
                  </a:lnTo>
                  <a:lnTo>
                    <a:pt x="1496" y="806"/>
                  </a:lnTo>
                  <a:lnTo>
                    <a:pt x="1498" y="806"/>
                  </a:lnTo>
                  <a:lnTo>
                    <a:pt x="1502" y="806"/>
                  </a:lnTo>
                  <a:lnTo>
                    <a:pt x="1504" y="806"/>
                  </a:lnTo>
                  <a:lnTo>
                    <a:pt x="1508" y="806"/>
                  </a:lnTo>
                  <a:lnTo>
                    <a:pt x="1510" y="806"/>
                  </a:lnTo>
                  <a:lnTo>
                    <a:pt x="1512" y="806"/>
                  </a:lnTo>
                  <a:lnTo>
                    <a:pt x="1514" y="806"/>
                  </a:lnTo>
                  <a:lnTo>
                    <a:pt x="1516" y="806"/>
                  </a:lnTo>
                  <a:lnTo>
                    <a:pt x="1518" y="806"/>
                  </a:lnTo>
                  <a:lnTo>
                    <a:pt x="1520" y="808"/>
                  </a:lnTo>
                  <a:lnTo>
                    <a:pt x="1522" y="808"/>
                  </a:lnTo>
                  <a:lnTo>
                    <a:pt x="1524" y="810"/>
                  </a:lnTo>
                  <a:lnTo>
                    <a:pt x="1526" y="810"/>
                  </a:lnTo>
                  <a:lnTo>
                    <a:pt x="1526" y="812"/>
                  </a:lnTo>
                  <a:lnTo>
                    <a:pt x="1528" y="812"/>
                  </a:lnTo>
                  <a:lnTo>
                    <a:pt x="1530" y="814"/>
                  </a:lnTo>
                  <a:lnTo>
                    <a:pt x="1532" y="814"/>
                  </a:lnTo>
                  <a:lnTo>
                    <a:pt x="1532" y="816"/>
                  </a:lnTo>
                  <a:lnTo>
                    <a:pt x="1533" y="816"/>
                  </a:lnTo>
                  <a:lnTo>
                    <a:pt x="1533" y="818"/>
                  </a:lnTo>
                  <a:lnTo>
                    <a:pt x="1535" y="818"/>
                  </a:lnTo>
                  <a:lnTo>
                    <a:pt x="1537" y="818"/>
                  </a:lnTo>
                  <a:lnTo>
                    <a:pt x="1537" y="819"/>
                  </a:lnTo>
                  <a:lnTo>
                    <a:pt x="1539" y="819"/>
                  </a:lnTo>
                  <a:lnTo>
                    <a:pt x="1539" y="821"/>
                  </a:lnTo>
                  <a:lnTo>
                    <a:pt x="1541" y="821"/>
                  </a:lnTo>
                  <a:lnTo>
                    <a:pt x="1541" y="823"/>
                  </a:lnTo>
                  <a:lnTo>
                    <a:pt x="1543" y="823"/>
                  </a:lnTo>
                  <a:lnTo>
                    <a:pt x="1543" y="825"/>
                  </a:lnTo>
                  <a:lnTo>
                    <a:pt x="1545" y="825"/>
                  </a:lnTo>
                  <a:lnTo>
                    <a:pt x="1547" y="827"/>
                  </a:lnTo>
                  <a:lnTo>
                    <a:pt x="1549" y="827"/>
                  </a:lnTo>
                  <a:lnTo>
                    <a:pt x="1551" y="827"/>
                  </a:lnTo>
                  <a:lnTo>
                    <a:pt x="1551" y="829"/>
                  </a:lnTo>
                  <a:lnTo>
                    <a:pt x="1553" y="829"/>
                  </a:lnTo>
                  <a:lnTo>
                    <a:pt x="1555" y="829"/>
                  </a:lnTo>
                  <a:lnTo>
                    <a:pt x="1555" y="831"/>
                  </a:lnTo>
                  <a:lnTo>
                    <a:pt x="1557" y="831"/>
                  </a:lnTo>
                  <a:lnTo>
                    <a:pt x="1559" y="831"/>
                  </a:lnTo>
                  <a:lnTo>
                    <a:pt x="1561" y="833"/>
                  </a:lnTo>
                  <a:lnTo>
                    <a:pt x="1563" y="835"/>
                  </a:lnTo>
                  <a:lnTo>
                    <a:pt x="1565" y="837"/>
                  </a:lnTo>
                  <a:lnTo>
                    <a:pt x="1567" y="837"/>
                  </a:lnTo>
                  <a:lnTo>
                    <a:pt x="1567" y="839"/>
                  </a:lnTo>
                  <a:lnTo>
                    <a:pt x="1569" y="839"/>
                  </a:lnTo>
                  <a:lnTo>
                    <a:pt x="1569" y="841"/>
                  </a:lnTo>
                  <a:lnTo>
                    <a:pt x="1571" y="843"/>
                  </a:lnTo>
                  <a:lnTo>
                    <a:pt x="1573" y="843"/>
                  </a:lnTo>
                  <a:lnTo>
                    <a:pt x="1575" y="845"/>
                  </a:lnTo>
                  <a:lnTo>
                    <a:pt x="1575" y="847"/>
                  </a:lnTo>
                  <a:lnTo>
                    <a:pt x="1577" y="847"/>
                  </a:lnTo>
                  <a:lnTo>
                    <a:pt x="1577" y="849"/>
                  </a:lnTo>
                  <a:lnTo>
                    <a:pt x="1579" y="849"/>
                  </a:lnTo>
                  <a:lnTo>
                    <a:pt x="1579" y="851"/>
                  </a:lnTo>
                  <a:lnTo>
                    <a:pt x="1579" y="853"/>
                  </a:lnTo>
                  <a:lnTo>
                    <a:pt x="1581" y="855"/>
                  </a:lnTo>
                  <a:lnTo>
                    <a:pt x="1581" y="857"/>
                  </a:lnTo>
                  <a:lnTo>
                    <a:pt x="1583" y="859"/>
                  </a:lnTo>
                  <a:lnTo>
                    <a:pt x="1583" y="861"/>
                  </a:lnTo>
                  <a:lnTo>
                    <a:pt x="1583" y="863"/>
                  </a:lnTo>
                  <a:lnTo>
                    <a:pt x="1585" y="863"/>
                  </a:lnTo>
                  <a:lnTo>
                    <a:pt x="1587" y="865"/>
                  </a:lnTo>
                  <a:lnTo>
                    <a:pt x="1587" y="867"/>
                  </a:lnTo>
                  <a:lnTo>
                    <a:pt x="1589" y="869"/>
                  </a:lnTo>
                  <a:lnTo>
                    <a:pt x="1591" y="871"/>
                  </a:lnTo>
                  <a:lnTo>
                    <a:pt x="1591" y="873"/>
                  </a:lnTo>
                  <a:lnTo>
                    <a:pt x="1591" y="875"/>
                  </a:lnTo>
                  <a:lnTo>
                    <a:pt x="1591" y="877"/>
                  </a:lnTo>
                  <a:lnTo>
                    <a:pt x="1591" y="879"/>
                  </a:lnTo>
                  <a:lnTo>
                    <a:pt x="1593" y="879"/>
                  </a:lnTo>
                  <a:lnTo>
                    <a:pt x="1593" y="881"/>
                  </a:lnTo>
                  <a:lnTo>
                    <a:pt x="1595" y="883"/>
                  </a:lnTo>
                  <a:lnTo>
                    <a:pt x="1597" y="885"/>
                  </a:lnTo>
                  <a:lnTo>
                    <a:pt x="1597" y="886"/>
                  </a:lnTo>
                  <a:lnTo>
                    <a:pt x="1599" y="886"/>
                  </a:lnTo>
                  <a:lnTo>
                    <a:pt x="1599" y="888"/>
                  </a:lnTo>
                  <a:lnTo>
                    <a:pt x="1601" y="888"/>
                  </a:lnTo>
                  <a:lnTo>
                    <a:pt x="1601" y="890"/>
                  </a:lnTo>
                  <a:lnTo>
                    <a:pt x="1601" y="892"/>
                  </a:lnTo>
                  <a:lnTo>
                    <a:pt x="1602" y="894"/>
                  </a:lnTo>
                  <a:lnTo>
                    <a:pt x="1602" y="896"/>
                  </a:lnTo>
                  <a:lnTo>
                    <a:pt x="1604" y="898"/>
                  </a:lnTo>
                  <a:lnTo>
                    <a:pt x="1602" y="900"/>
                  </a:lnTo>
                  <a:lnTo>
                    <a:pt x="1602" y="902"/>
                  </a:lnTo>
                  <a:lnTo>
                    <a:pt x="1601" y="902"/>
                  </a:lnTo>
                  <a:lnTo>
                    <a:pt x="1601" y="904"/>
                  </a:lnTo>
                  <a:lnTo>
                    <a:pt x="1601" y="906"/>
                  </a:lnTo>
                  <a:lnTo>
                    <a:pt x="1601" y="908"/>
                  </a:lnTo>
                  <a:lnTo>
                    <a:pt x="1599" y="910"/>
                  </a:lnTo>
                  <a:lnTo>
                    <a:pt x="1599" y="912"/>
                  </a:lnTo>
                  <a:lnTo>
                    <a:pt x="1597" y="912"/>
                  </a:lnTo>
                  <a:lnTo>
                    <a:pt x="1599" y="914"/>
                  </a:lnTo>
                  <a:lnTo>
                    <a:pt x="1597" y="916"/>
                  </a:lnTo>
                  <a:lnTo>
                    <a:pt x="1597" y="918"/>
                  </a:lnTo>
                  <a:lnTo>
                    <a:pt x="1595" y="920"/>
                  </a:lnTo>
                  <a:lnTo>
                    <a:pt x="1595" y="922"/>
                  </a:lnTo>
                  <a:lnTo>
                    <a:pt x="1597" y="922"/>
                  </a:lnTo>
                  <a:lnTo>
                    <a:pt x="1597" y="924"/>
                  </a:lnTo>
                  <a:lnTo>
                    <a:pt x="1599" y="924"/>
                  </a:lnTo>
                  <a:lnTo>
                    <a:pt x="1599" y="926"/>
                  </a:lnTo>
                  <a:lnTo>
                    <a:pt x="1601" y="928"/>
                  </a:lnTo>
                  <a:lnTo>
                    <a:pt x="1601" y="930"/>
                  </a:lnTo>
                  <a:lnTo>
                    <a:pt x="1602" y="930"/>
                  </a:lnTo>
                  <a:lnTo>
                    <a:pt x="1602" y="932"/>
                  </a:lnTo>
                  <a:lnTo>
                    <a:pt x="1604" y="932"/>
                  </a:lnTo>
                  <a:lnTo>
                    <a:pt x="1604" y="934"/>
                  </a:lnTo>
                  <a:lnTo>
                    <a:pt x="1606" y="936"/>
                  </a:lnTo>
                  <a:lnTo>
                    <a:pt x="1608" y="936"/>
                  </a:lnTo>
                  <a:lnTo>
                    <a:pt x="1608" y="938"/>
                  </a:lnTo>
                  <a:lnTo>
                    <a:pt x="1610" y="940"/>
                  </a:lnTo>
                  <a:lnTo>
                    <a:pt x="1610" y="942"/>
                  </a:lnTo>
                  <a:lnTo>
                    <a:pt x="1612" y="944"/>
                  </a:lnTo>
                  <a:lnTo>
                    <a:pt x="1614" y="944"/>
                  </a:lnTo>
                  <a:lnTo>
                    <a:pt x="1612" y="946"/>
                  </a:lnTo>
                  <a:lnTo>
                    <a:pt x="1610" y="948"/>
                  </a:lnTo>
                  <a:lnTo>
                    <a:pt x="1608" y="950"/>
                  </a:lnTo>
                  <a:lnTo>
                    <a:pt x="1608" y="952"/>
                  </a:lnTo>
                  <a:lnTo>
                    <a:pt x="1606" y="952"/>
                  </a:lnTo>
                  <a:lnTo>
                    <a:pt x="1606" y="953"/>
                  </a:lnTo>
                  <a:lnTo>
                    <a:pt x="1604" y="953"/>
                  </a:lnTo>
                  <a:lnTo>
                    <a:pt x="1604" y="955"/>
                  </a:lnTo>
                  <a:lnTo>
                    <a:pt x="1602" y="955"/>
                  </a:lnTo>
                  <a:lnTo>
                    <a:pt x="1602" y="957"/>
                  </a:lnTo>
                  <a:lnTo>
                    <a:pt x="1602" y="959"/>
                  </a:lnTo>
                  <a:lnTo>
                    <a:pt x="1601" y="959"/>
                  </a:lnTo>
                  <a:lnTo>
                    <a:pt x="1601" y="961"/>
                  </a:lnTo>
                  <a:lnTo>
                    <a:pt x="1599" y="961"/>
                  </a:lnTo>
                  <a:lnTo>
                    <a:pt x="1599" y="963"/>
                  </a:lnTo>
                  <a:lnTo>
                    <a:pt x="1599" y="965"/>
                  </a:lnTo>
                  <a:lnTo>
                    <a:pt x="1597" y="967"/>
                  </a:lnTo>
                  <a:lnTo>
                    <a:pt x="1597" y="969"/>
                  </a:lnTo>
                  <a:lnTo>
                    <a:pt x="1595" y="971"/>
                  </a:lnTo>
                  <a:lnTo>
                    <a:pt x="1595" y="973"/>
                  </a:lnTo>
                  <a:lnTo>
                    <a:pt x="1593" y="973"/>
                  </a:lnTo>
                  <a:lnTo>
                    <a:pt x="1593" y="975"/>
                  </a:lnTo>
                  <a:lnTo>
                    <a:pt x="1593" y="977"/>
                  </a:lnTo>
                  <a:lnTo>
                    <a:pt x="1593" y="979"/>
                  </a:lnTo>
                  <a:lnTo>
                    <a:pt x="1591" y="979"/>
                  </a:lnTo>
                  <a:lnTo>
                    <a:pt x="1591" y="981"/>
                  </a:lnTo>
                  <a:lnTo>
                    <a:pt x="1591" y="983"/>
                  </a:lnTo>
                  <a:lnTo>
                    <a:pt x="1589" y="985"/>
                  </a:lnTo>
                  <a:lnTo>
                    <a:pt x="1587" y="987"/>
                  </a:lnTo>
                  <a:lnTo>
                    <a:pt x="1587" y="989"/>
                  </a:lnTo>
                  <a:lnTo>
                    <a:pt x="1585" y="991"/>
                  </a:lnTo>
                  <a:lnTo>
                    <a:pt x="1585" y="993"/>
                  </a:lnTo>
                  <a:lnTo>
                    <a:pt x="1585" y="995"/>
                  </a:lnTo>
                  <a:lnTo>
                    <a:pt x="1583" y="995"/>
                  </a:lnTo>
                  <a:lnTo>
                    <a:pt x="1583" y="997"/>
                  </a:lnTo>
                  <a:lnTo>
                    <a:pt x="1583" y="999"/>
                  </a:lnTo>
                  <a:lnTo>
                    <a:pt x="1581" y="999"/>
                  </a:lnTo>
                  <a:lnTo>
                    <a:pt x="1581" y="1001"/>
                  </a:lnTo>
                  <a:lnTo>
                    <a:pt x="1579" y="1001"/>
                  </a:lnTo>
                  <a:lnTo>
                    <a:pt x="1579" y="1003"/>
                  </a:lnTo>
                  <a:lnTo>
                    <a:pt x="1579" y="1005"/>
                  </a:lnTo>
                  <a:lnTo>
                    <a:pt x="1579" y="1007"/>
                  </a:lnTo>
                  <a:lnTo>
                    <a:pt x="1577" y="1009"/>
                  </a:lnTo>
                  <a:lnTo>
                    <a:pt x="1577" y="1011"/>
                  </a:lnTo>
                  <a:lnTo>
                    <a:pt x="1575" y="1011"/>
                  </a:lnTo>
                  <a:lnTo>
                    <a:pt x="1575" y="1013"/>
                  </a:lnTo>
                  <a:lnTo>
                    <a:pt x="1575" y="1015"/>
                  </a:lnTo>
                  <a:lnTo>
                    <a:pt x="1573" y="1015"/>
                  </a:lnTo>
                  <a:lnTo>
                    <a:pt x="1573" y="1017"/>
                  </a:lnTo>
                  <a:lnTo>
                    <a:pt x="1571" y="1017"/>
                  </a:lnTo>
                  <a:lnTo>
                    <a:pt x="1571" y="1019"/>
                  </a:lnTo>
                  <a:lnTo>
                    <a:pt x="1569" y="1019"/>
                  </a:lnTo>
                  <a:lnTo>
                    <a:pt x="1569" y="1020"/>
                  </a:lnTo>
                  <a:lnTo>
                    <a:pt x="1567" y="1020"/>
                  </a:lnTo>
                  <a:lnTo>
                    <a:pt x="1565" y="1024"/>
                  </a:lnTo>
                  <a:lnTo>
                    <a:pt x="1565" y="1026"/>
                  </a:lnTo>
                  <a:lnTo>
                    <a:pt x="1563" y="1028"/>
                  </a:lnTo>
                  <a:lnTo>
                    <a:pt x="1561" y="1030"/>
                  </a:lnTo>
                  <a:lnTo>
                    <a:pt x="1561" y="1032"/>
                  </a:lnTo>
                  <a:lnTo>
                    <a:pt x="1561" y="1034"/>
                  </a:lnTo>
                  <a:lnTo>
                    <a:pt x="1559" y="1036"/>
                  </a:lnTo>
                  <a:lnTo>
                    <a:pt x="1557" y="1038"/>
                  </a:lnTo>
                  <a:lnTo>
                    <a:pt x="1557" y="1040"/>
                  </a:lnTo>
                  <a:lnTo>
                    <a:pt x="1555" y="1042"/>
                  </a:lnTo>
                  <a:lnTo>
                    <a:pt x="1553" y="1044"/>
                  </a:lnTo>
                  <a:lnTo>
                    <a:pt x="1551" y="1044"/>
                  </a:lnTo>
                  <a:lnTo>
                    <a:pt x="1551" y="1046"/>
                  </a:lnTo>
                  <a:lnTo>
                    <a:pt x="1549" y="1046"/>
                  </a:lnTo>
                  <a:lnTo>
                    <a:pt x="1549" y="1048"/>
                  </a:lnTo>
                  <a:lnTo>
                    <a:pt x="1547" y="1050"/>
                  </a:lnTo>
                  <a:lnTo>
                    <a:pt x="1545" y="1052"/>
                  </a:lnTo>
                  <a:lnTo>
                    <a:pt x="1545" y="1054"/>
                  </a:lnTo>
                  <a:lnTo>
                    <a:pt x="1543" y="1056"/>
                  </a:lnTo>
                  <a:lnTo>
                    <a:pt x="1541" y="1058"/>
                  </a:lnTo>
                  <a:lnTo>
                    <a:pt x="1541" y="1060"/>
                  </a:lnTo>
                  <a:lnTo>
                    <a:pt x="1539" y="1062"/>
                  </a:lnTo>
                  <a:lnTo>
                    <a:pt x="1539" y="1064"/>
                  </a:lnTo>
                  <a:lnTo>
                    <a:pt x="1537" y="1066"/>
                  </a:lnTo>
                  <a:lnTo>
                    <a:pt x="1537" y="1068"/>
                  </a:lnTo>
                  <a:lnTo>
                    <a:pt x="1535" y="1068"/>
                  </a:lnTo>
                  <a:lnTo>
                    <a:pt x="1535" y="1070"/>
                  </a:lnTo>
                  <a:lnTo>
                    <a:pt x="1533" y="1072"/>
                  </a:lnTo>
                  <a:lnTo>
                    <a:pt x="1533" y="1076"/>
                  </a:lnTo>
                  <a:lnTo>
                    <a:pt x="1533" y="1078"/>
                  </a:lnTo>
                  <a:lnTo>
                    <a:pt x="1532" y="1080"/>
                  </a:lnTo>
                  <a:lnTo>
                    <a:pt x="1532" y="1082"/>
                  </a:lnTo>
                  <a:lnTo>
                    <a:pt x="1532" y="1084"/>
                  </a:lnTo>
                  <a:lnTo>
                    <a:pt x="1530" y="1087"/>
                  </a:lnTo>
                  <a:lnTo>
                    <a:pt x="1530" y="1089"/>
                  </a:lnTo>
                  <a:lnTo>
                    <a:pt x="1530" y="1091"/>
                  </a:lnTo>
                  <a:lnTo>
                    <a:pt x="1528" y="1093"/>
                  </a:lnTo>
                  <a:lnTo>
                    <a:pt x="1528" y="1095"/>
                  </a:lnTo>
                  <a:lnTo>
                    <a:pt x="1526" y="1097"/>
                  </a:lnTo>
                  <a:lnTo>
                    <a:pt x="1524" y="1099"/>
                  </a:lnTo>
                  <a:lnTo>
                    <a:pt x="1522" y="1101"/>
                  </a:lnTo>
                  <a:lnTo>
                    <a:pt x="1520" y="1101"/>
                  </a:lnTo>
                  <a:lnTo>
                    <a:pt x="1520" y="1103"/>
                  </a:lnTo>
                  <a:lnTo>
                    <a:pt x="1518" y="1103"/>
                  </a:lnTo>
                  <a:lnTo>
                    <a:pt x="1518" y="1105"/>
                  </a:lnTo>
                  <a:lnTo>
                    <a:pt x="1516" y="1105"/>
                  </a:lnTo>
                  <a:lnTo>
                    <a:pt x="1514" y="1107"/>
                  </a:lnTo>
                  <a:lnTo>
                    <a:pt x="1512" y="1109"/>
                  </a:lnTo>
                  <a:lnTo>
                    <a:pt x="1510" y="1109"/>
                  </a:lnTo>
                  <a:lnTo>
                    <a:pt x="1508" y="1111"/>
                  </a:lnTo>
                  <a:lnTo>
                    <a:pt x="1508" y="1113"/>
                  </a:lnTo>
                  <a:lnTo>
                    <a:pt x="1506" y="1113"/>
                  </a:lnTo>
                  <a:lnTo>
                    <a:pt x="1504" y="1115"/>
                  </a:lnTo>
                  <a:lnTo>
                    <a:pt x="1502" y="1117"/>
                  </a:lnTo>
                  <a:lnTo>
                    <a:pt x="1500" y="1117"/>
                  </a:lnTo>
                  <a:lnTo>
                    <a:pt x="1500" y="1119"/>
                  </a:lnTo>
                  <a:lnTo>
                    <a:pt x="1498" y="1119"/>
                  </a:lnTo>
                  <a:lnTo>
                    <a:pt x="1500" y="1119"/>
                  </a:lnTo>
                  <a:lnTo>
                    <a:pt x="1500" y="1121"/>
                  </a:lnTo>
                  <a:lnTo>
                    <a:pt x="1502" y="1123"/>
                  </a:lnTo>
                  <a:lnTo>
                    <a:pt x="1502" y="1125"/>
                  </a:lnTo>
                  <a:lnTo>
                    <a:pt x="1504" y="1125"/>
                  </a:lnTo>
                  <a:lnTo>
                    <a:pt x="1504" y="1127"/>
                  </a:lnTo>
                  <a:lnTo>
                    <a:pt x="1506" y="1127"/>
                  </a:lnTo>
                  <a:lnTo>
                    <a:pt x="1506" y="1125"/>
                  </a:lnTo>
                  <a:lnTo>
                    <a:pt x="1506" y="1127"/>
                  </a:lnTo>
                  <a:lnTo>
                    <a:pt x="1508" y="1127"/>
                  </a:lnTo>
                  <a:lnTo>
                    <a:pt x="1508" y="1129"/>
                  </a:lnTo>
                  <a:lnTo>
                    <a:pt x="1510" y="1129"/>
                  </a:lnTo>
                  <a:lnTo>
                    <a:pt x="1510" y="1131"/>
                  </a:lnTo>
                  <a:lnTo>
                    <a:pt x="1512" y="1133"/>
                  </a:lnTo>
                  <a:lnTo>
                    <a:pt x="1512" y="1135"/>
                  </a:lnTo>
                  <a:lnTo>
                    <a:pt x="1512" y="1137"/>
                  </a:lnTo>
                  <a:lnTo>
                    <a:pt x="1514" y="1139"/>
                  </a:lnTo>
                  <a:lnTo>
                    <a:pt x="1514" y="1141"/>
                  </a:lnTo>
                  <a:lnTo>
                    <a:pt x="1514" y="1143"/>
                  </a:lnTo>
                  <a:lnTo>
                    <a:pt x="1514" y="1145"/>
                  </a:lnTo>
                  <a:lnTo>
                    <a:pt x="1514" y="1147"/>
                  </a:lnTo>
                  <a:lnTo>
                    <a:pt x="1514" y="1149"/>
                  </a:lnTo>
                  <a:lnTo>
                    <a:pt x="1514" y="1151"/>
                  </a:lnTo>
                  <a:lnTo>
                    <a:pt x="1514" y="1153"/>
                  </a:lnTo>
                  <a:lnTo>
                    <a:pt x="1512" y="1153"/>
                  </a:lnTo>
                  <a:lnTo>
                    <a:pt x="1514" y="1155"/>
                  </a:lnTo>
                  <a:lnTo>
                    <a:pt x="1516" y="1155"/>
                  </a:lnTo>
                  <a:lnTo>
                    <a:pt x="1518" y="1153"/>
                  </a:lnTo>
                  <a:lnTo>
                    <a:pt x="1518" y="1155"/>
                  </a:lnTo>
                  <a:lnTo>
                    <a:pt x="1520" y="1155"/>
                  </a:lnTo>
                  <a:lnTo>
                    <a:pt x="1520" y="1156"/>
                  </a:lnTo>
                  <a:lnTo>
                    <a:pt x="1520" y="1158"/>
                  </a:lnTo>
                  <a:lnTo>
                    <a:pt x="1522" y="1160"/>
                  </a:lnTo>
                  <a:lnTo>
                    <a:pt x="1522" y="1162"/>
                  </a:lnTo>
                  <a:lnTo>
                    <a:pt x="1522" y="1164"/>
                  </a:lnTo>
                  <a:lnTo>
                    <a:pt x="1520" y="1164"/>
                  </a:lnTo>
                  <a:lnTo>
                    <a:pt x="1518" y="1164"/>
                  </a:lnTo>
                  <a:lnTo>
                    <a:pt x="1518" y="1166"/>
                  </a:lnTo>
                  <a:lnTo>
                    <a:pt x="1518" y="1170"/>
                  </a:lnTo>
                  <a:lnTo>
                    <a:pt x="1516" y="1170"/>
                  </a:lnTo>
                  <a:lnTo>
                    <a:pt x="1516" y="1172"/>
                  </a:lnTo>
                  <a:lnTo>
                    <a:pt x="1514" y="1172"/>
                  </a:lnTo>
                  <a:lnTo>
                    <a:pt x="1514" y="1174"/>
                  </a:lnTo>
                  <a:lnTo>
                    <a:pt x="1514" y="1176"/>
                  </a:lnTo>
                  <a:lnTo>
                    <a:pt x="1514" y="1178"/>
                  </a:lnTo>
                  <a:lnTo>
                    <a:pt x="1516" y="1178"/>
                  </a:lnTo>
                  <a:lnTo>
                    <a:pt x="1516" y="1180"/>
                  </a:lnTo>
                  <a:lnTo>
                    <a:pt x="1514" y="1180"/>
                  </a:lnTo>
                  <a:lnTo>
                    <a:pt x="1514" y="1182"/>
                  </a:lnTo>
                  <a:lnTo>
                    <a:pt x="1512" y="1184"/>
                  </a:lnTo>
                  <a:lnTo>
                    <a:pt x="1510" y="1184"/>
                  </a:lnTo>
                  <a:lnTo>
                    <a:pt x="1508" y="1184"/>
                  </a:lnTo>
                  <a:lnTo>
                    <a:pt x="1510" y="1182"/>
                  </a:lnTo>
                  <a:lnTo>
                    <a:pt x="1508" y="1182"/>
                  </a:lnTo>
                  <a:lnTo>
                    <a:pt x="1508" y="1180"/>
                  </a:lnTo>
                  <a:lnTo>
                    <a:pt x="1508" y="1182"/>
                  </a:lnTo>
                  <a:lnTo>
                    <a:pt x="1506" y="1182"/>
                  </a:lnTo>
                  <a:lnTo>
                    <a:pt x="1506" y="1184"/>
                  </a:lnTo>
                  <a:lnTo>
                    <a:pt x="1506" y="1186"/>
                  </a:lnTo>
                  <a:lnTo>
                    <a:pt x="1504" y="1186"/>
                  </a:lnTo>
                  <a:lnTo>
                    <a:pt x="1502" y="1188"/>
                  </a:lnTo>
                  <a:lnTo>
                    <a:pt x="1500" y="1188"/>
                  </a:lnTo>
                  <a:lnTo>
                    <a:pt x="1500" y="1190"/>
                  </a:lnTo>
                  <a:lnTo>
                    <a:pt x="1498" y="1190"/>
                  </a:lnTo>
                  <a:lnTo>
                    <a:pt x="1498" y="1192"/>
                  </a:lnTo>
                  <a:lnTo>
                    <a:pt x="1496" y="1192"/>
                  </a:lnTo>
                  <a:lnTo>
                    <a:pt x="1494" y="1192"/>
                  </a:lnTo>
                  <a:lnTo>
                    <a:pt x="1492" y="1192"/>
                  </a:lnTo>
                  <a:lnTo>
                    <a:pt x="1490" y="1192"/>
                  </a:lnTo>
                  <a:lnTo>
                    <a:pt x="1488" y="1192"/>
                  </a:lnTo>
                  <a:lnTo>
                    <a:pt x="1488" y="1194"/>
                  </a:lnTo>
                  <a:lnTo>
                    <a:pt x="1486" y="1194"/>
                  </a:lnTo>
                  <a:lnTo>
                    <a:pt x="1486" y="1196"/>
                  </a:lnTo>
                  <a:lnTo>
                    <a:pt x="1484" y="1198"/>
                  </a:lnTo>
                  <a:lnTo>
                    <a:pt x="1482" y="1198"/>
                  </a:lnTo>
                  <a:lnTo>
                    <a:pt x="1480" y="1198"/>
                  </a:lnTo>
                  <a:lnTo>
                    <a:pt x="1480" y="1200"/>
                  </a:lnTo>
                  <a:lnTo>
                    <a:pt x="1478" y="1200"/>
                  </a:lnTo>
                  <a:lnTo>
                    <a:pt x="1478" y="1202"/>
                  </a:lnTo>
                  <a:lnTo>
                    <a:pt x="1476" y="1204"/>
                  </a:lnTo>
                  <a:lnTo>
                    <a:pt x="1476" y="1206"/>
                  </a:lnTo>
                  <a:lnTo>
                    <a:pt x="1474" y="1206"/>
                  </a:lnTo>
                  <a:lnTo>
                    <a:pt x="1474" y="1208"/>
                  </a:lnTo>
                  <a:lnTo>
                    <a:pt x="1472" y="1210"/>
                  </a:lnTo>
                  <a:lnTo>
                    <a:pt x="1472" y="1212"/>
                  </a:lnTo>
                  <a:lnTo>
                    <a:pt x="1470" y="1216"/>
                  </a:lnTo>
                  <a:lnTo>
                    <a:pt x="1470" y="1218"/>
                  </a:lnTo>
                  <a:lnTo>
                    <a:pt x="1470" y="1220"/>
                  </a:lnTo>
                  <a:lnTo>
                    <a:pt x="1468" y="1222"/>
                  </a:lnTo>
                  <a:lnTo>
                    <a:pt x="1466" y="1225"/>
                  </a:lnTo>
                  <a:lnTo>
                    <a:pt x="1464" y="1227"/>
                  </a:lnTo>
                  <a:lnTo>
                    <a:pt x="1463" y="1229"/>
                  </a:lnTo>
                  <a:lnTo>
                    <a:pt x="1463" y="1231"/>
                  </a:lnTo>
                  <a:lnTo>
                    <a:pt x="1461" y="1233"/>
                  </a:lnTo>
                  <a:lnTo>
                    <a:pt x="1461" y="1235"/>
                  </a:lnTo>
                  <a:lnTo>
                    <a:pt x="1461" y="1237"/>
                  </a:lnTo>
                  <a:lnTo>
                    <a:pt x="1461" y="1239"/>
                  </a:lnTo>
                  <a:lnTo>
                    <a:pt x="1459" y="1243"/>
                  </a:lnTo>
                  <a:lnTo>
                    <a:pt x="1459" y="1245"/>
                  </a:lnTo>
                  <a:lnTo>
                    <a:pt x="1457" y="1247"/>
                  </a:lnTo>
                  <a:lnTo>
                    <a:pt x="1457" y="1249"/>
                  </a:lnTo>
                  <a:lnTo>
                    <a:pt x="1455" y="1249"/>
                  </a:lnTo>
                  <a:lnTo>
                    <a:pt x="1453" y="1251"/>
                  </a:lnTo>
                  <a:lnTo>
                    <a:pt x="1451" y="1253"/>
                  </a:lnTo>
                  <a:lnTo>
                    <a:pt x="1449" y="1255"/>
                  </a:lnTo>
                  <a:lnTo>
                    <a:pt x="1447" y="1255"/>
                  </a:lnTo>
                  <a:lnTo>
                    <a:pt x="1445" y="1255"/>
                  </a:lnTo>
                  <a:lnTo>
                    <a:pt x="1443" y="1255"/>
                  </a:lnTo>
                  <a:lnTo>
                    <a:pt x="1439" y="1253"/>
                  </a:lnTo>
                  <a:lnTo>
                    <a:pt x="1435" y="1253"/>
                  </a:lnTo>
                  <a:lnTo>
                    <a:pt x="1433" y="1255"/>
                  </a:lnTo>
                  <a:lnTo>
                    <a:pt x="1431" y="1255"/>
                  </a:lnTo>
                  <a:lnTo>
                    <a:pt x="1425" y="1255"/>
                  </a:lnTo>
                  <a:lnTo>
                    <a:pt x="1421" y="1255"/>
                  </a:lnTo>
                  <a:lnTo>
                    <a:pt x="1419" y="1255"/>
                  </a:lnTo>
                  <a:lnTo>
                    <a:pt x="1417" y="1255"/>
                  </a:lnTo>
                  <a:lnTo>
                    <a:pt x="1415" y="1257"/>
                  </a:lnTo>
                  <a:lnTo>
                    <a:pt x="1413" y="1257"/>
                  </a:lnTo>
                  <a:lnTo>
                    <a:pt x="1411" y="1259"/>
                  </a:lnTo>
                  <a:lnTo>
                    <a:pt x="1409" y="1261"/>
                  </a:lnTo>
                  <a:lnTo>
                    <a:pt x="1407" y="1263"/>
                  </a:lnTo>
                  <a:lnTo>
                    <a:pt x="1403" y="1267"/>
                  </a:lnTo>
                  <a:lnTo>
                    <a:pt x="1397" y="1271"/>
                  </a:lnTo>
                  <a:lnTo>
                    <a:pt x="1395" y="1273"/>
                  </a:lnTo>
                  <a:lnTo>
                    <a:pt x="1394" y="1275"/>
                  </a:lnTo>
                  <a:lnTo>
                    <a:pt x="1392" y="1277"/>
                  </a:lnTo>
                  <a:lnTo>
                    <a:pt x="1390" y="1279"/>
                  </a:lnTo>
                  <a:lnTo>
                    <a:pt x="1388" y="1281"/>
                  </a:lnTo>
                  <a:lnTo>
                    <a:pt x="1384" y="1287"/>
                  </a:lnTo>
                  <a:lnTo>
                    <a:pt x="1382" y="1289"/>
                  </a:lnTo>
                  <a:lnTo>
                    <a:pt x="1380" y="1290"/>
                  </a:lnTo>
                  <a:lnTo>
                    <a:pt x="1380" y="1292"/>
                  </a:lnTo>
                  <a:lnTo>
                    <a:pt x="1380" y="1294"/>
                  </a:lnTo>
                  <a:lnTo>
                    <a:pt x="1378" y="1298"/>
                  </a:lnTo>
                  <a:lnTo>
                    <a:pt x="1376" y="1302"/>
                  </a:lnTo>
                  <a:lnTo>
                    <a:pt x="1374" y="1304"/>
                  </a:lnTo>
                  <a:lnTo>
                    <a:pt x="1374" y="1306"/>
                  </a:lnTo>
                  <a:lnTo>
                    <a:pt x="1374" y="1308"/>
                  </a:lnTo>
                  <a:lnTo>
                    <a:pt x="1372" y="1308"/>
                  </a:lnTo>
                  <a:lnTo>
                    <a:pt x="1372" y="1310"/>
                  </a:lnTo>
                  <a:lnTo>
                    <a:pt x="1370" y="1310"/>
                  </a:lnTo>
                  <a:lnTo>
                    <a:pt x="1370" y="1312"/>
                  </a:lnTo>
                  <a:lnTo>
                    <a:pt x="1368" y="1312"/>
                  </a:lnTo>
                  <a:lnTo>
                    <a:pt x="1366" y="1312"/>
                  </a:lnTo>
                  <a:lnTo>
                    <a:pt x="1366" y="1314"/>
                  </a:lnTo>
                  <a:lnTo>
                    <a:pt x="1364" y="1314"/>
                  </a:lnTo>
                  <a:lnTo>
                    <a:pt x="1362" y="1314"/>
                  </a:lnTo>
                  <a:lnTo>
                    <a:pt x="1360" y="1316"/>
                  </a:lnTo>
                  <a:lnTo>
                    <a:pt x="1358" y="1316"/>
                  </a:lnTo>
                  <a:lnTo>
                    <a:pt x="1356" y="1316"/>
                  </a:lnTo>
                  <a:lnTo>
                    <a:pt x="1356" y="1318"/>
                  </a:lnTo>
                  <a:lnTo>
                    <a:pt x="1354" y="1318"/>
                  </a:lnTo>
                  <a:lnTo>
                    <a:pt x="1352" y="1318"/>
                  </a:lnTo>
                  <a:lnTo>
                    <a:pt x="1350" y="1318"/>
                  </a:lnTo>
                  <a:lnTo>
                    <a:pt x="1350" y="1320"/>
                  </a:lnTo>
                  <a:lnTo>
                    <a:pt x="1348" y="1320"/>
                  </a:lnTo>
                  <a:lnTo>
                    <a:pt x="1348" y="1322"/>
                  </a:lnTo>
                  <a:lnTo>
                    <a:pt x="1346" y="1322"/>
                  </a:lnTo>
                  <a:lnTo>
                    <a:pt x="1346" y="1324"/>
                  </a:lnTo>
                  <a:lnTo>
                    <a:pt x="1344" y="1322"/>
                  </a:lnTo>
                  <a:lnTo>
                    <a:pt x="1344" y="1324"/>
                  </a:lnTo>
                  <a:lnTo>
                    <a:pt x="1342" y="1324"/>
                  </a:lnTo>
                  <a:lnTo>
                    <a:pt x="1342" y="1322"/>
                  </a:lnTo>
                  <a:lnTo>
                    <a:pt x="1342" y="1324"/>
                  </a:lnTo>
                  <a:lnTo>
                    <a:pt x="1342" y="1326"/>
                  </a:lnTo>
                  <a:lnTo>
                    <a:pt x="1340" y="1326"/>
                  </a:lnTo>
                  <a:lnTo>
                    <a:pt x="1340" y="1324"/>
                  </a:lnTo>
                  <a:lnTo>
                    <a:pt x="1340" y="1326"/>
                  </a:lnTo>
                  <a:lnTo>
                    <a:pt x="1338" y="1326"/>
                  </a:lnTo>
                  <a:lnTo>
                    <a:pt x="1338" y="1328"/>
                  </a:lnTo>
                  <a:lnTo>
                    <a:pt x="1336" y="1328"/>
                  </a:lnTo>
                  <a:lnTo>
                    <a:pt x="1336" y="1330"/>
                  </a:lnTo>
                  <a:lnTo>
                    <a:pt x="1334" y="1330"/>
                  </a:lnTo>
                  <a:lnTo>
                    <a:pt x="1334" y="1332"/>
                  </a:lnTo>
                  <a:lnTo>
                    <a:pt x="1332" y="1332"/>
                  </a:lnTo>
                  <a:lnTo>
                    <a:pt x="1332" y="1334"/>
                  </a:lnTo>
                  <a:lnTo>
                    <a:pt x="1334" y="1334"/>
                  </a:lnTo>
                  <a:lnTo>
                    <a:pt x="1334" y="1336"/>
                  </a:lnTo>
                  <a:lnTo>
                    <a:pt x="1334" y="1338"/>
                  </a:lnTo>
                  <a:lnTo>
                    <a:pt x="1334" y="1340"/>
                  </a:lnTo>
                  <a:lnTo>
                    <a:pt x="1332" y="1340"/>
                  </a:lnTo>
                  <a:lnTo>
                    <a:pt x="1332" y="1342"/>
                  </a:lnTo>
                  <a:lnTo>
                    <a:pt x="1330" y="1344"/>
                  </a:lnTo>
                  <a:lnTo>
                    <a:pt x="1330" y="1346"/>
                  </a:lnTo>
                  <a:lnTo>
                    <a:pt x="1328" y="1346"/>
                  </a:lnTo>
                  <a:lnTo>
                    <a:pt x="1328" y="1348"/>
                  </a:lnTo>
                  <a:lnTo>
                    <a:pt x="1328" y="1350"/>
                  </a:lnTo>
                  <a:lnTo>
                    <a:pt x="1326" y="1350"/>
                  </a:lnTo>
                  <a:lnTo>
                    <a:pt x="1326" y="1352"/>
                  </a:lnTo>
                  <a:lnTo>
                    <a:pt x="1325" y="1352"/>
                  </a:lnTo>
                  <a:lnTo>
                    <a:pt x="1323" y="1352"/>
                  </a:lnTo>
                  <a:lnTo>
                    <a:pt x="1323" y="1350"/>
                  </a:lnTo>
                  <a:lnTo>
                    <a:pt x="1321" y="1350"/>
                  </a:lnTo>
                  <a:lnTo>
                    <a:pt x="1321" y="1348"/>
                  </a:lnTo>
                  <a:lnTo>
                    <a:pt x="1319" y="1348"/>
                  </a:lnTo>
                  <a:lnTo>
                    <a:pt x="1317" y="1348"/>
                  </a:lnTo>
                  <a:lnTo>
                    <a:pt x="1317" y="1346"/>
                  </a:lnTo>
                  <a:lnTo>
                    <a:pt x="1315" y="1346"/>
                  </a:lnTo>
                  <a:lnTo>
                    <a:pt x="1315" y="1344"/>
                  </a:lnTo>
                  <a:lnTo>
                    <a:pt x="1313" y="1344"/>
                  </a:lnTo>
                  <a:lnTo>
                    <a:pt x="1313" y="1342"/>
                  </a:lnTo>
                  <a:lnTo>
                    <a:pt x="1313" y="1340"/>
                  </a:lnTo>
                  <a:lnTo>
                    <a:pt x="1311" y="1340"/>
                  </a:lnTo>
                  <a:lnTo>
                    <a:pt x="1311" y="1338"/>
                  </a:lnTo>
                  <a:lnTo>
                    <a:pt x="1311" y="1336"/>
                  </a:lnTo>
                  <a:lnTo>
                    <a:pt x="1311" y="1334"/>
                  </a:lnTo>
                  <a:lnTo>
                    <a:pt x="1309" y="1334"/>
                  </a:lnTo>
                  <a:lnTo>
                    <a:pt x="1307" y="1334"/>
                  </a:lnTo>
                  <a:lnTo>
                    <a:pt x="1305" y="1334"/>
                  </a:lnTo>
                  <a:lnTo>
                    <a:pt x="1305" y="1336"/>
                  </a:lnTo>
                  <a:lnTo>
                    <a:pt x="1303" y="1336"/>
                  </a:lnTo>
                  <a:lnTo>
                    <a:pt x="1301" y="1336"/>
                  </a:lnTo>
                  <a:lnTo>
                    <a:pt x="1301" y="1334"/>
                  </a:lnTo>
                  <a:lnTo>
                    <a:pt x="1303" y="1334"/>
                  </a:lnTo>
                  <a:lnTo>
                    <a:pt x="1303" y="1332"/>
                  </a:lnTo>
                  <a:lnTo>
                    <a:pt x="1303" y="1330"/>
                  </a:lnTo>
                  <a:lnTo>
                    <a:pt x="1301" y="1328"/>
                  </a:lnTo>
                  <a:lnTo>
                    <a:pt x="1299" y="1328"/>
                  </a:lnTo>
                  <a:lnTo>
                    <a:pt x="1299" y="1330"/>
                  </a:lnTo>
                  <a:lnTo>
                    <a:pt x="1297" y="1330"/>
                  </a:lnTo>
                  <a:lnTo>
                    <a:pt x="1297" y="1328"/>
                  </a:lnTo>
                  <a:lnTo>
                    <a:pt x="1297" y="1326"/>
                  </a:lnTo>
                  <a:lnTo>
                    <a:pt x="1297" y="1324"/>
                  </a:lnTo>
                  <a:lnTo>
                    <a:pt x="1297" y="1322"/>
                  </a:lnTo>
                  <a:lnTo>
                    <a:pt x="1297" y="1320"/>
                  </a:lnTo>
                  <a:lnTo>
                    <a:pt x="1297" y="1318"/>
                  </a:lnTo>
                  <a:lnTo>
                    <a:pt x="1297" y="1316"/>
                  </a:lnTo>
                  <a:lnTo>
                    <a:pt x="1299" y="1316"/>
                  </a:lnTo>
                  <a:lnTo>
                    <a:pt x="1299" y="1314"/>
                  </a:lnTo>
                  <a:lnTo>
                    <a:pt x="1301" y="1314"/>
                  </a:lnTo>
                  <a:lnTo>
                    <a:pt x="1303" y="1314"/>
                  </a:lnTo>
                  <a:lnTo>
                    <a:pt x="1303" y="1312"/>
                  </a:lnTo>
                  <a:lnTo>
                    <a:pt x="1305" y="1312"/>
                  </a:lnTo>
                  <a:lnTo>
                    <a:pt x="1303" y="1310"/>
                  </a:lnTo>
                  <a:lnTo>
                    <a:pt x="1301" y="1310"/>
                  </a:lnTo>
                  <a:lnTo>
                    <a:pt x="1299" y="1310"/>
                  </a:lnTo>
                  <a:lnTo>
                    <a:pt x="1299" y="1308"/>
                  </a:lnTo>
                  <a:lnTo>
                    <a:pt x="1299" y="1310"/>
                  </a:lnTo>
                  <a:lnTo>
                    <a:pt x="1297" y="1310"/>
                  </a:lnTo>
                  <a:lnTo>
                    <a:pt x="1295" y="1310"/>
                  </a:lnTo>
                  <a:lnTo>
                    <a:pt x="1295" y="1312"/>
                  </a:lnTo>
                  <a:lnTo>
                    <a:pt x="1293" y="1312"/>
                  </a:lnTo>
                  <a:lnTo>
                    <a:pt x="1293" y="1310"/>
                  </a:lnTo>
                  <a:lnTo>
                    <a:pt x="1293" y="1308"/>
                  </a:lnTo>
                  <a:lnTo>
                    <a:pt x="1291" y="1308"/>
                  </a:lnTo>
                  <a:lnTo>
                    <a:pt x="1291" y="1306"/>
                  </a:lnTo>
                  <a:lnTo>
                    <a:pt x="1291" y="1304"/>
                  </a:lnTo>
                  <a:lnTo>
                    <a:pt x="1291" y="1302"/>
                  </a:lnTo>
                  <a:lnTo>
                    <a:pt x="1293" y="1302"/>
                  </a:lnTo>
                  <a:lnTo>
                    <a:pt x="1295" y="1302"/>
                  </a:lnTo>
                  <a:lnTo>
                    <a:pt x="1295" y="1300"/>
                  </a:lnTo>
                  <a:lnTo>
                    <a:pt x="1297" y="1300"/>
                  </a:lnTo>
                  <a:lnTo>
                    <a:pt x="1297" y="1298"/>
                  </a:lnTo>
                  <a:lnTo>
                    <a:pt x="1297" y="1296"/>
                  </a:lnTo>
                  <a:lnTo>
                    <a:pt x="1299" y="1296"/>
                  </a:lnTo>
                  <a:lnTo>
                    <a:pt x="1299" y="1294"/>
                  </a:lnTo>
                  <a:lnTo>
                    <a:pt x="1297" y="1294"/>
                  </a:lnTo>
                  <a:lnTo>
                    <a:pt x="1297" y="1292"/>
                  </a:lnTo>
                  <a:lnTo>
                    <a:pt x="1299" y="1292"/>
                  </a:lnTo>
                  <a:lnTo>
                    <a:pt x="1299" y="1290"/>
                  </a:lnTo>
                  <a:lnTo>
                    <a:pt x="1301" y="1290"/>
                  </a:lnTo>
                  <a:lnTo>
                    <a:pt x="1301" y="1289"/>
                  </a:lnTo>
                  <a:lnTo>
                    <a:pt x="1303" y="1289"/>
                  </a:lnTo>
                  <a:lnTo>
                    <a:pt x="1303" y="1287"/>
                  </a:lnTo>
                  <a:lnTo>
                    <a:pt x="1305" y="1285"/>
                  </a:lnTo>
                  <a:lnTo>
                    <a:pt x="1307" y="1285"/>
                  </a:lnTo>
                  <a:lnTo>
                    <a:pt x="1307" y="1283"/>
                  </a:lnTo>
                  <a:lnTo>
                    <a:pt x="1309" y="1283"/>
                  </a:lnTo>
                  <a:lnTo>
                    <a:pt x="1309" y="1285"/>
                  </a:lnTo>
                  <a:lnTo>
                    <a:pt x="1309" y="1283"/>
                  </a:lnTo>
                  <a:lnTo>
                    <a:pt x="1311" y="1283"/>
                  </a:lnTo>
                  <a:lnTo>
                    <a:pt x="1311" y="1281"/>
                  </a:lnTo>
                  <a:lnTo>
                    <a:pt x="1309" y="1281"/>
                  </a:lnTo>
                  <a:lnTo>
                    <a:pt x="1309" y="1279"/>
                  </a:lnTo>
                  <a:lnTo>
                    <a:pt x="1309" y="1277"/>
                  </a:lnTo>
                  <a:lnTo>
                    <a:pt x="1307" y="1277"/>
                  </a:lnTo>
                  <a:lnTo>
                    <a:pt x="1307" y="1275"/>
                  </a:lnTo>
                  <a:lnTo>
                    <a:pt x="1309" y="1275"/>
                  </a:lnTo>
                  <a:lnTo>
                    <a:pt x="1309" y="1273"/>
                  </a:lnTo>
                  <a:lnTo>
                    <a:pt x="1311" y="1273"/>
                  </a:lnTo>
                  <a:lnTo>
                    <a:pt x="1311" y="1271"/>
                  </a:lnTo>
                  <a:lnTo>
                    <a:pt x="1313" y="1271"/>
                  </a:lnTo>
                  <a:lnTo>
                    <a:pt x="1315" y="1269"/>
                  </a:lnTo>
                  <a:lnTo>
                    <a:pt x="1317" y="1269"/>
                  </a:lnTo>
                  <a:lnTo>
                    <a:pt x="1317" y="1267"/>
                  </a:lnTo>
                  <a:lnTo>
                    <a:pt x="1315" y="1267"/>
                  </a:lnTo>
                  <a:lnTo>
                    <a:pt x="1315" y="1265"/>
                  </a:lnTo>
                  <a:lnTo>
                    <a:pt x="1315" y="1263"/>
                  </a:lnTo>
                  <a:lnTo>
                    <a:pt x="1315" y="1261"/>
                  </a:lnTo>
                  <a:lnTo>
                    <a:pt x="1313" y="1261"/>
                  </a:lnTo>
                  <a:lnTo>
                    <a:pt x="1313" y="1259"/>
                  </a:lnTo>
                  <a:lnTo>
                    <a:pt x="1311" y="1257"/>
                  </a:lnTo>
                  <a:lnTo>
                    <a:pt x="1313" y="1255"/>
                  </a:lnTo>
                  <a:lnTo>
                    <a:pt x="1311" y="1255"/>
                  </a:lnTo>
                  <a:lnTo>
                    <a:pt x="1311" y="1253"/>
                  </a:lnTo>
                  <a:lnTo>
                    <a:pt x="1309" y="1253"/>
                  </a:lnTo>
                  <a:lnTo>
                    <a:pt x="1309" y="1251"/>
                  </a:lnTo>
                  <a:lnTo>
                    <a:pt x="1307" y="1251"/>
                  </a:lnTo>
                  <a:lnTo>
                    <a:pt x="1307" y="1249"/>
                  </a:lnTo>
                  <a:lnTo>
                    <a:pt x="1307" y="1247"/>
                  </a:lnTo>
                  <a:lnTo>
                    <a:pt x="1307" y="1245"/>
                  </a:lnTo>
                  <a:lnTo>
                    <a:pt x="1309" y="1245"/>
                  </a:lnTo>
                  <a:lnTo>
                    <a:pt x="1311" y="1243"/>
                  </a:lnTo>
                  <a:lnTo>
                    <a:pt x="1313" y="1243"/>
                  </a:lnTo>
                  <a:lnTo>
                    <a:pt x="1311" y="1243"/>
                  </a:lnTo>
                  <a:lnTo>
                    <a:pt x="1311" y="1241"/>
                  </a:lnTo>
                  <a:lnTo>
                    <a:pt x="1311" y="1239"/>
                  </a:lnTo>
                  <a:lnTo>
                    <a:pt x="1311" y="1237"/>
                  </a:lnTo>
                  <a:lnTo>
                    <a:pt x="1311" y="1235"/>
                  </a:lnTo>
                  <a:lnTo>
                    <a:pt x="1311" y="1233"/>
                  </a:lnTo>
                  <a:lnTo>
                    <a:pt x="1313" y="1233"/>
                  </a:lnTo>
                  <a:lnTo>
                    <a:pt x="1315" y="1233"/>
                  </a:lnTo>
                  <a:lnTo>
                    <a:pt x="1317" y="1235"/>
                  </a:lnTo>
                  <a:lnTo>
                    <a:pt x="1319" y="1235"/>
                  </a:lnTo>
                  <a:lnTo>
                    <a:pt x="1319" y="1237"/>
                  </a:lnTo>
                  <a:lnTo>
                    <a:pt x="1319" y="1235"/>
                  </a:lnTo>
                  <a:lnTo>
                    <a:pt x="1321" y="1235"/>
                  </a:lnTo>
                  <a:lnTo>
                    <a:pt x="1321" y="1233"/>
                  </a:lnTo>
                  <a:lnTo>
                    <a:pt x="1319" y="1233"/>
                  </a:lnTo>
                  <a:lnTo>
                    <a:pt x="1317" y="1233"/>
                  </a:lnTo>
                  <a:lnTo>
                    <a:pt x="1315" y="1233"/>
                  </a:lnTo>
                  <a:lnTo>
                    <a:pt x="1313" y="1231"/>
                  </a:lnTo>
                  <a:lnTo>
                    <a:pt x="1313" y="1229"/>
                  </a:lnTo>
                  <a:lnTo>
                    <a:pt x="1311" y="1229"/>
                  </a:lnTo>
                  <a:lnTo>
                    <a:pt x="1311" y="1231"/>
                  </a:lnTo>
                  <a:lnTo>
                    <a:pt x="1311" y="1229"/>
                  </a:lnTo>
                  <a:lnTo>
                    <a:pt x="1309" y="1229"/>
                  </a:lnTo>
                  <a:lnTo>
                    <a:pt x="1309" y="1227"/>
                  </a:lnTo>
                  <a:lnTo>
                    <a:pt x="1307" y="1227"/>
                  </a:lnTo>
                  <a:lnTo>
                    <a:pt x="1305" y="1229"/>
                  </a:lnTo>
                  <a:lnTo>
                    <a:pt x="1303" y="1229"/>
                  </a:lnTo>
                  <a:lnTo>
                    <a:pt x="1303" y="1231"/>
                  </a:lnTo>
                  <a:lnTo>
                    <a:pt x="1301" y="1233"/>
                  </a:lnTo>
                  <a:lnTo>
                    <a:pt x="1301" y="1235"/>
                  </a:lnTo>
                  <a:lnTo>
                    <a:pt x="1299" y="1235"/>
                  </a:lnTo>
                  <a:lnTo>
                    <a:pt x="1299" y="1237"/>
                  </a:lnTo>
                  <a:lnTo>
                    <a:pt x="1297" y="1237"/>
                  </a:lnTo>
                  <a:lnTo>
                    <a:pt x="1297" y="1235"/>
                  </a:lnTo>
                  <a:lnTo>
                    <a:pt x="1295" y="1235"/>
                  </a:lnTo>
                  <a:lnTo>
                    <a:pt x="1295" y="1233"/>
                  </a:lnTo>
                  <a:lnTo>
                    <a:pt x="1295" y="1231"/>
                  </a:lnTo>
                  <a:lnTo>
                    <a:pt x="1293" y="1231"/>
                  </a:lnTo>
                  <a:lnTo>
                    <a:pt x="1293" y="1229"/>
                  </a:lnTo>
                  <a:lnTo>
                    <a:pt x="1291" y="1227"/>
                  </a:lnTo>
                  <a:lnTo>
                    <a:pt x="1291" y="1225"/>
                  </a:lnTo>
                  <a:lnTo>
                    <a:pt x="1289" y="1225"/>
                  </a:lnTo>
                  <a:lnTo>
                    <a:pt x="1289" y="1223"/>
                  </a:lnTo>
                  <a:lnTo>
                    <a:pt x="1289" y="1222"/>
                  </a:lnTo>
                  <a:lnTo>
                    <a:pt x="1287" y="1222"/>
                  </a:lnTo>
                  <a:lnTo>
                    <a:pt x="1287" y="1220"/>
                  </a:lnTo>
                  <a:lnTo>
                    <a:pt x="1285" y="1220"/>
                  </a:lnTo>
                  <a:lnTo>
                    <a:pt x="1283" y="1220"/>
                  </a:lnTo>
                  <a:lnTo>
                    <a:pt x="1283" y="1218"/>
                  </a:lnTo>
                  <a:lnTo>
                    <a:pt x="1283" y="1216"/>
                  </a:lnTo>
                  <a:lnTo>
                    <a:pt x="1283" y="1214"/>
                  </a:lnTo>
                  <a:lnTo>
                    <a:pt x="1281" y="1214"/>
                  </a:lnTo>
                  <a:lnTo>
                    <a:pt x="1279" y="1212"/>
                  </a:lnTo>
                  <a:lnTo>
                    <a:pt x="1277" y="1212"/>
                  </a:lnTo>
                  <a:lnTo>
                    <a:pt x="1277" y="1210"/>
                  </a:lnTo>
                  <a:lnTo>
                    <a:pt x="1275" y="1210"/>
                  </a:lnTo>
                  <a:lnTo>
                    <a:pt x="1273" y="1210"/>
                  </a:lnTo>
                  <a:lnTo>
                    <a:pt x="1271" y="1210"/>
                  </a:lnTo>
                  <a:lnTo>
                    <a:pt x="1269" y="1210"/>
                  </a:lnTo>
                  <a:lnTo>
                    <a:pt x="1267" y="1210"/>
                  </a:lnTo>
                  <a:lnTo>
                    <a:pt x="1265" y="1210"/>
                  </a:lnTo>
                  <a:lnTo>
                    <a:pt x="1265" y="1212"/>
                  </a:lnTo>
                  <a:lnTo>
                    <a:pt x="1263" y="1210"/>
                  </a:lnTo>
                  <a:lnTo>
                    <a:pt x="1261" y="1210"/>
                  </a:lnTo>
                  <a:lnTo>
                    <a:pt x="1261" y="1212"/>
                  </a:lnTo>
                  <a:lnTo>
                    <a:pt x="1259" y="1212"/>
                  </a:lnTo>
                  <a:lnTo>
                    <a:pt x="1259" y="1214"/>
                  </a:lnTo>
                  <a:lnTo>
                    <a:pt x="1259" y="1216"/>
                  </a:lnTo>
                  <a:lnTo>
                    <a:pt x="1259" y="1218"/>
                  </a:lnTo>
                  <a:lnTo>
                    <a:pt x="1259" y="1220"/>
                  </a:lnTo>
                  <a:lnTo>
                    <a:pt x="1259" y="1222"/>
                  </a:lnTo>
                  <a:lnTo>
                    <a:pt x="1259" y="1223"/>
                  </a:lnTo>
                  <a:lnTo>
                    <a:pt x="1259" y="1225"/>
                  </a:lnTo>
                  <a:lnTo>
                    <a:pt x="1257" y="1225"/>
                  </a:lnTo>
                  <a:lnTo>
                    <a:pt x="1256" y="1225"/>
                  </a:lnTo>
                  <a:lnTo>
                    <a:pt x="1256" y="1223"/>
                  </a:lnTo>
                  <a:lnTo>
                    <a:pt x="1254" y="1223"/>
                  </a:lnTo>
                  <a:lnTo>
                    <a:pt x="1252" y="1225"/>
                  </a:lnTo>
                  <a:lnTo>
                    <a:pt x="1250" y="1225"/>
                  </a:lnTo>
                  <a:lnTo>
                    <a:pt x="1250" y="1227"/>
                  </a:lnTo>
                  <a:lnTo>
                    <a:pt x="1248" y="1227"/>
                  </a:lnTo>
                  <a:lnTo>
                    <a:pt x="1246" y="1227"/>
                  </a:lnTo>
                  <a:lnTo>
                    <a:pt x="1246" y="1225"/>
                  </a:lnTo>
                  <a:lnTo>
                    <a:pt x="1244" y="1225"/>
                  </a:lnTo>
                  <a:lnTo>
                    <a:pt x="1244" y="1227"/>
                  </a:lnTo>
                  <a:lnTo>
                    <a:pt x="1242" y="1227"/>
                  </a:lnTo>
                  <a:lnTo>
                    <a:pt x="1244" y="1227"/>
                  </a:lnTo>
                  <a:lnTo>
                    <a:pt x="1244" y="1229"/>
                  </a:lnTo>
                  <a:lnTo>
                    <a:pt x="1244" y="1231"/>
                  </a:lnTo>
                  <a:lnTo>
                    <a:pt x="1242" y="1231"/>
                  </a:lnTo>
                  <a:lnTo>
                    <a:pt x="1242" y="1233"/>
                  </a:lnTo>
                  <a:lnTo>
                    <a:pt x="1240" y="1233"/>
                  </a:lnTo>
                  <a:lnTo>
                    <a:pt x="1240" y="1235"/>
                  </a:lnTo>
                  <a:lnTo>
                    <a:pt x="1238" y="1235"/>
                  </a:lnTo>
                  <a:lnTo>
                    <a:pt x="1238" y="1237"/>
                  </a:lnTo>
                  <a:lnTo>
                    <a:pt x="1238" y="1239"/>
                  </a:lnTo>
                  <a:lnTo>
                    <a:pt x="1236" y="1239"/>
                  </a:lnTo>
                  <a:lnTo>
                    <a:pt x="1234" y="1239"/>
                  </a:lnTo>
                  <a:lnTo>
                    <a:pt x="1234" y="1237"/>
                  </a:lnTo>
                  <a:lnTo>
                    <a:pt x="1232" y="1237"/>
                  </a:lnTo>
                  <a:lnTo>
                    <a:pt x="1232" y="1235"/>
                  </a:lnTo>
                  <a:lnTo>
                    <a:pt x="1230" y="1235"/>
                  </a:lnTo>
                  <a:lnTo>
                    <a:pt x="1230" y="1233"/>
                  </a:lnTo>
                  <a:lnTo>
                    <a:pt x="1228" y="1233"/>
                  </a:lnTo>
                  <a:lnTo>
                    <a:pt x="1228" y="1231"/>
                  </a:lnTo>
                  <a:lnTo>
                    <a:pt x="1226" y="1231"/>
                  </a:lnTo>
                  <a:lnTo>
                    <a:pt x="1226" y="1229"/>
                  </a:lnTo>
                  <a:lnTo>
                    <a:pt x="1224" y="1229"/>
                  </a:lnTo>
                  <a:lnTo>
                    <a:pt x="1224" y="1227"/>
                  </a:lnTo>
                  <a:lnTo>
                    <a:pt x="1222" y="1227"/>
                  </a:lnTo>
                  <a:lnTo>
                    <a:pt x="1222" y="1225"/>
                  </a:lnTo>
                  <a:lnTo>
                    <a:pt x="1220" y="1225"/>
                  </a:lnTo>
                  <a:lnTo>
                    <a:pt x="1220" y="1223"/>
                  </a:lnTo>
                  <a:lnTo>
                    <a:pt x="1220" y="1222"/>
                  </a:lnTo>
                  <a:lnTo>
                    <a:pt x="1218" y="1222"/>
                  </a:lnTo>
                  <a:lnTo>
                    <a:pt x="1216" y="1222"/>
                  </a:lnTo>
                  <a:lnTo>
                    <a:pt x="1214" y="1222"/>
                  </a:lnTo>
                  <a:lnTo>
                    <a:pt x="1214" y="1223"/>
                  </a:lnTo>
                  <a:lnTo>
                    <a:pt x="1212" y="1223"/>
                  </a:lnTo>
                  <a:lnTo>
                    <a:pt x="1210" y="1223"/>
                  </a:lnTo>
                  <a:lnTo>
                    <a:pt x="1210" y="1225"/>
                  </a:lnTo>
                  <a:lnTo>
                    <a:pt x="1208" y="1225"/>
                  </a:lnTo>
                  <a:lnTo>
                    <a:pt x="1208" y="1227"/>
                  </a:lnTo>
                  <a:lnTo>
                    <a:pt x="1208" y="1229"/>
                  </a:lnTo>
                  <a:lnTo>
                    <a:pt x="1208" y="1231"/>
                  </a:lnTo>
                  <a:lnTo>
                    <a:pt x="1206" y="1231"/>
                  </a:lnTo>
                  <a:lnTo>
                    <a:pt x="1206" y="1233"/>
                  </a:lnTo>
                  <a:lnTo>
                    <a:pt x="1204" y="1233"/>
                  </a:lnTo>
                  <a:lnTo>
                    <a:pt x="1204" y="1235"/>
                  </a:lnTo>
                  <a:lnTo>
                    <a:pt x="1204" y="1237"/>
                  </a:lnTo>
                  <a:lnTo>
                    <a:pt x="1202" y="1237"/>
                  </a:lnTo>
                  <a:lnTo>
                    <a:pt x="1200" y="1237"/>
                  </a:lnTo>
                  <a:lnTo>
                    <a:pt x="1198" y="1237"/>
                  </a:lnTo>
                  <a:lnTo>
                    <a:pt x="1198" y="1239"/>
                  </a:lnTo>
                  <a:lnTo>
                    <a:pt x="1196" y="1239"/>
                  </a:lnTo>
                  <a:lnTo>
                    <a:pt x="1194" y="1239"/>
                  </a:lnTo>
                  <a:lnTo>
                    <a:pt x="1192" y="1239"/>
                  </a:lnTo>
                  <a:lnTo>
                    <a:pt x="1190" y="1239"/>
                  </a:lnTo>
                  <a:lnTo>
                    <a:pt x="1190" y="1241"/>
                  </a:lnTo>
                  <a:lnTo>
                    <a:pt x="1188" y="1241"/>
                  </a:lnTo>
                  <a:lnTo>
                    <a:pt x="1187" y="1241"/>
                  </a:lnTo>
                  <a:lnTo>
                    <a:pt x="1187" y="1243"/>
                  </a:lnTo>
                  <a:lnTo>
                    <a:pt x="1185" y="1243"/>
                  </a:lnTo>
                  <a:lnTo>
                    <a:pt x="1183" y="1243"/>
                  </a:lnTo>
                  <a:lnTo>
                    <a:pt x="1183" y="1245"/>
                  </a:lnTo>
                  <a:lnTo>
                    <a:pt x="1185" y="1245"/>
                  </a:lnTo>
                  <a:lnTo>
                    <a:pt x="1187" y="1245"/>
                  </a:lnTo>
                  <a:lnTo>
                    <a:pt x="1187" y="1247"/>
                  </a:lnTo>
                  <a:lnTo>
                    <a:pt x="1185" y="1249"/>
                  </a:lnTo>
                  <a:lnTo>
                    <a:pt x="1183" y="1251"/>
                  </a:lnTo>
                  <a:lnTo>
                    <a:pt x="1185" y="1251"/>
                  </a:lnTo>
                  <a:lnTo>
                    <a:pt x="1185" y="1253"/>
                  </a:lnTo>
                  <a:lnTo>
                    <a:pt x="1185" y="1255"/>
                  </a:lnTo>
                  <a:lnTo>
                    <a:pt x="1187" y="1255"/>
                  </a:lnTo>
                  <a:lnTo>
                    <a:pt x="1187" y="1257"/>
                  </a:lnTo>
                  <a:lnTo>
                    <a:pt x="1188" y="1257"/>
                  </a:lnTo>
                  <a:lnTo>
                    <a:pt x="1188" y="1259"/>
                  </a:lnTo>
                  <a:lnTo>
                    <a:pt x="1188" y="1261"/>
                  </a:lnTo>
                  <a:lnTo>
                    <a:pt x="1190" y="1261"/>
                  </a:lnTo>
                  <a:lnTo>
                    <a:pt x="1188" y="1263"/>
                  </a:lnTo>
                  <a:lnTo>
                    <a:pt x="1187" y="1263"/>
                  </a:lnTo>
                  <a:lnTo>
                    <a:pt x="1187" y="1265"/>
                  </a:lnTo>
                  <a:lnTo>
                    <a:pt x="1185" y="1265"/>
                  </a:lnTo>
                  <a:lnTo>
                    <a:pt x="1183" y="1267"/>
                  </a:lnTo>
                  <a:lnTo>
                    <a:pt x="1185" y="1267"/>
                  </a:lnTo>
                  <a:lnTo>
                    <a:pt x="1187" y="1267"/>
                  </a:lnTo>
                  <a:lnTo>
                    <a:pt x="1188" y="1265"/>
                  </a:lnTo>
                  <a:lnTo>
                    <a:pt x="1188" y="1267"/>
                  </a:lnTo>
                  <a:lnTo>
                    <a:pt x="1190" y="1267"/>
                  </a:lnTo>
                  <a:lnTo>
                    <a:pt x="1188" y="1267"/>
                  </a:lnTo>
                  <a:lnTo>
                    <a:pt x="1188" y="1269"/>
                  </a:lnTo>
                  <a:lnTo>
                    <a:pt x="1187" y="1269"/>
                  </a:lnTo>
                  <a:lnTo>
                    <a:pt x="1185" y="1271"/>
                  </a:lnTo>
                  <a:lnTo>
                    <a:pt x="1183" y="1271"/>
                  </a:lnTo>
                  <a:lnTo>
                    <a:pt x="1183" y="1273"/>
                  </a:lnTo>
                  <a:lnTo>
                    <a:pt x="1181" y="1273"/>
                  </a:lnTo>
                  <a:lnTo>
                    <a:pt x="1183" y="1273"/>
                  </a:lnTo>
                  <a:lnTo>
                    <a:pt x="1183" y="1275"/>
                  </a:lnTo>
                  <a:lnTo>
                    <a:pt x="1181" y="1275"/>
                  </a:lnTo>
                  <a:lnTo>
                    <a:pt x="1179" y="1275"/>
                  </a:lnTo>
                  <a:lnTo>
                    <a:pt x="1179" y="1277"/>
                  </a:lnTo>
                  <a:lnTo>
                    <a:pt x="1177" y="1277"/>
                  </a:lnTo>
                  <a:lnTo>
                    <a:pt x="1177" y="1275"/>
                  </a:lnTo>
                  <a:lnTo>
                    <a:pt x="1175" y="1273"/>
                  </a:lnTo>
                  <a:lnTo>
                    <a:pt x="1175" y="1275"/>
                  </a:lnTo>
                  <a:lnTo>
                    <a:pt x="1173" y="1275"/>
                  </a:lnTo>
                  <a:lnTo>
                    <a:pt x="1173" y="1277"/>
                  </a:lnTo>
                  <a:lnTo>
                    <a:pt x="1171" y="1277"/>
                  </a:lnTo>
                  <a:lnTo>
                    <a:pt x="1169" y="1279"/>
                  </a:lnTo>
                  <a:lnTo>
                    <a:pt x="1167" y="1279"/>
                  </a:lnTo>
                  <a:lnTo>
                    <a:pt x="1167" y="1281"/>
                  </a:lnTo>
                  <a:lnTo>
                    <a:pt x="1165" y="1281"/>
                  </a:lnTo>
                  <a:lnTo>
                    <a:pt x="1163" y="1281"/>
                  </a:lnTo>
                  <a:lnTo>
                    <a:pt x="1163" y="1283"/>
                  </a:lnTo>
                  <a:lnTo>
                    <a:pt x="1161" y="1283"/>
                  </a:lnTo>
                  <a:lnTo>
                    <a:pt x="1159" y="1283"/>
                  </a:lnTo>
                  <a:lnTo>
                    <a:pt x="1159" y="1285"/>
                  </a:lnTo>
                  <a:lnTo>
                    <a:pt x="1157" y="1285"/>
                  </a:lnTo>
                  <a:lnTo>
                    <a:pt x="1155" y="1285"/>
                  </a:lnTo>
                  <a:lnTo>
                    <a:pt x="1153" y="1285"/>
                  </a:lnTo>
                  <a:lnTo>
                    <a:pt x="1151" y="1285"/>
                  </a:lnTo>
                  <a:lnTo>
                    <a:pt x="1149" y="1285"/>
                  </a:lnTo>
                  <a:lnTo>
                    <a:pt x="1149" y="1283"/>
                  </a:lnTo>
                  <a:lnTo>
                    <a:pt x="1149" y="1281"/>
                  </a:lnTo>
                  <a:lnTo>
                    <a:pt x="1151" y="1281"/>
                  </a:lnTo>
                  <a:lnTo>
                    <a:pt x="1151" y="1279"/>
                  </a:lnTo>
                  <a:lnTo>
                    <a:pt x="1151" y="1277"/>
                  </a:lnTo>
                  <a:lnTo>
                    <a:pt x="1151" y="1275"/>
                  </a:lnTo>
                  <a:lnTo>
                    <a:pt x="1151" y="1273"/>
                  </a:lnTo>
                  <a:lnTo>
                    <a:pt x="1149" y="1273"/>
                  </a:lnTo>
                  <a:lnTo>
                    <a:pt x="1149" y="1275"/>
                  </a:lnTo>
                  <a:lnTo>
                    <a:pt x="1147" y="1275"/>
                  </a:lnTo>
                  <a:lnTo>
                    <a:pt x="1145" y="1275"/>
                  </a:lnTo>
                  <a:lnTo>
                    <a:pt x="1143" y="1275"/>
                  </a:lnTo>
                  <a:lnTo>
                    <a:pt x="1143" y="1277"/>
                  </a:lnTo>
                  <a:lnTo>
                    <a:pt x="1141" y="1277"/>
                  </a:lnTo>
                  <a:lnTo>
                    <a:pt x="1139" y="1277"/>
                  </a:lnTo>
                  <a:lnTo>
                    <a:pt x="1139" y="1279"/>
                  </a:lnTo>
                  <a:lnTo>
                    <a:pt x="1137" y="1279"/>
                  </a:lnTo>
                  <a:lnTo>
                    <a:pt x="1135" y="1281"/>
                  </a:lnTo>
                  <a:lnTo>
                    <a:pt x="1133" y="1281"/>
                  </a:lnTo>
                  <a:lnTo>
                    <a:pt x="1131" y="1281"/>
                  </a:lnTo>
                  <a:lnTo>
                    <a:pt x="1131" y="1279"/>
                  </a:lnTo>
                  <a:lnTo>
                    <a:pt x="1131" y="1277"/>
                  </a:lnTo>
                  <a:lnTo>
                    <a:pt x="1129" y="1277"/>
                  </a:lnTo>
                  <a:lnTo>
                    <a:pt x="1129" y="1275"/>
                  </a:lnTo>
                  <a:lnTo>
                    <a:pt x="1127" y="1275"/>
                  </a:lnTo>
                  <a:lnTo>
                    <a:pt x="1127" y="1273"/>
                  </a:lnTo>
                  <a:lnTo>
                    <a:pt x="1129" y="1273"/>
                  </a:lnTo>
                  <a:lnTo>
                    <a:pt x="1129" y="1271"/>
                  </a:lnTo>
                  <a:lnTo>
                    <a:pt x="1129" y="1269"/>
                  </a:lnTo>
                  <a:lnTo>
                    <a:pt x="1131" y="1269"/>
                  </a:lnTo>
                  <a:lnTo>
                    <a:pt x="1131" y="1267"/>
                  </a:lnTo>
                  <a:lnTo>
                    <a:pt x="1133" y="1267"/>
                  </a:lnTo>
                  <a:lnTo>
                    <a:pt x="1133" y="1265"/>
                  </a:lnTo>
                  <a:lnTo>
                    <a:pt x="1135" y="1265"/>
                  </a:lnTo>
                  <a:lnTo>
                    <a:pt x="1133" y="1265"/>
                  </a:lnTo>
                  <a:lnTo>
                    <a:pt x="1131" y="1265"/>
                  </a:lnTo>
                  <a:lnTo>
                    <a:pt x="1131" y="1267"/>
                  </a:lnTo>
                  <a:lnTo>
                    <a:pt x="1129" y="1267"/>
                  </a:lnTo>
                  <a:lnTo>
                    <a:pt x="1127" y="1267"/>
                  </a:lnTo>
                  <a:lnTo>
                    <a:pt x="1125" y="1267"/>
                  </a:lnTo>
                  <a:lnTo>
                    <a:pt x="1125" y="1269"/>
                  </a:lnTo>
                  <a:lnTo>
                    <a:pt x="1121" y="1269"/>
                  </a:lnTo>
                  <a:lnTo>
                    <a:pt x="1119" y="1271"/>
                  </a:lnTo>
                  <a:lnTo>
                    <a:pt x="1118" y="1271"/>
                  </a:lnTo>
                  <a:lnTo>
                    <a:pt x="1118" y="1273"/>
                  </a:lnTo>
                  <a:lnTo>
                    <a:pt x="1116" y="1273"/>
                  </a:lnTo>
                  <a:lnTo>
                    <a:pt x="1114" y="1275"/>
                  </a:lnTo>
                  <a:lnTo>
                    <a:pt x="1112" y="1277"/>
                  </a:lnTo>
                  <a:lnTo>
                    <a:pt x="1110" y="1279"/>
                  </a:lnTo>
                  <a:lnTo>
                    <a:pt x="1108" y="1279"/>
                  </a:lnTo>
                  <a:lnTo>
                    <a:pt x="1106" y="1279"/>
                  </a:lnTo>
                  <a:lnTo>
                    <a:pt x="1106" y="1281"/>
                  </a:lnTo>
                  <a:lnTo>
                    <a:pt x="1106" y="1279"/>
                  </a:lnTo>
                  <a:lnTo>
                    <a:pt x="1106" y="1277"/>
                  </a:lnTo>
                  <a:lnTo>
                    <a:pt x="1106" y="1275"/>
                  </a:lnTo>
                  <a:lnTo>
                    <a:pt x="1104" y="1275"/>
                  </a:lnTo>
                  <a:lnTo>
                    <a:pt x="1104" y="1273"/>
                  </a:lnTo>
                  <a:lnTo>
                    <a:pt x="1104" y="1271"/>
                  </a:lnTo>
                  <a:lnTo>
                    <a:pt x="1104" y="1269"/>
                  </a:lnTo>
                  <a:lnTo>
                    <a:pt x="1104" y="1267"/>
                  </a:lnTo>
                  <a:lnTo>
                    <a:pt x="1102" y="1267"/>
                  </a:lnTo>
                  <a:lnTo>
                    <a:pt x="1102" y="1265"/>
                  </a:lnTo>
                  <a:lnTo>
                    <a:pt x="1102" y="1263"/>
                  </a:lnTo>
                  <a:lnTo>
                    <a:pt x="1102" y="1261"/>
                  </a:lnTo>
                  <a:lnTo>
                    <a:pt x="1102" y="1259"/>
                  </a:lnTo>
                  <a:lnTo>
                    <a:pt x="1102" y="1257"/>
                  </a:lnTo>
                  <a:lnTo>
                    <a:pt x="1102" y="1255"/>
                  </a:lnTo>
                  <a:lnTo>
                    <a:pt x="1100" y="1253"/>
                  </a:lnTo>
                  <a:lnTo>
                    <a:pt x="1102" y="1253"/>
                  </a:lnTo>
                  <a:lnTo>
                    <a:pt x="1100" y="1253"/>
                  </a:lnTo>
                  <a:lnTo>
                    <a:pt x="1102" y="1253"/>
                  </a:lnTo>
                  <a:lnTo>
                    <a:pt x="1100" y="1253"/>
                  </a:lnTo>
                  <a:lnTo>
                    <a:pt x="1100" y="1251"/>
                  </a:lnTo>
                  <a:lnTo>
                    <a:pt x="1100" y="1249"/>
                  </a:lnTo>
                  <a:lnTo>
                    <a:pt x="1100" y="1247"/>
                  </a:lnTo>
                  <a:lnTo>
                    <a:pt x="1100" y="1245"/>
                  </a:lnTo>
                  <a:lnTo>
                    <a:pt x="1098" y="1245"/>
                  </a:lnTo>
                  <a:lnTo>
                    <a:pt x="1096" y="1245"/>
                  </a:lnTo>
                  <a:lnTo>
                    <a:pt x="1094" y="1245"/>
                  </a:lnTo>
                  <a:lnTo>
                    <a:pt x="1094" y="1243"/>
                  </a:lnTo>
                  <a:lnTo>
                    <a:pt x="1094" y="1241"/>
                  </a:lnTo>
                  <a:lnTo>
                    <a:pt x="1094" y="1239"/>
                  </a:lnTo>
                  <a:lnTo>
                    <a:pt x="1094" y="1237"/>
                  </a:lnTo>
                  <a:lnTo>
                    <a:pt x="1092" y="1237"/>
                  </a:lnTo>
                  <a:lnTo>
                    <a:pt x="1092" y="1235"/>
                  </a:lnTo>
                  <a:lnTo>
                    <a:pt x="1090" y="1235"/>
                  </a:lnTo>
                  <a:lnTo>
                    <a:pt x="1090" y="1233"/>
                  </a:lnTo>
                  <a:lnTo>
                    <a:pt x="1092" y="1233"/>
                  </a:lnTo>
                  <a:lnTo>
                    <a:pt x="1090" y="1233"/>
                  </a:lnTo>
                  <a:lnTo>
                    <a:pt x="1090" y="1231"/>
                  </a:lnTo>
                  <a:lnTo>
                    <a:pt x="1092" y="1231"/>
                  </a:lnTo>
                  <a:lnTo>
                    <a:pt x="1092" y="1229"/>
                  </a:lnTo>
                  <a:lnTo>
                    <a:pt x="1090" y="1229"/>
                  </a:lnTo>
                  <a:lnTo>
                    <a:pt x="1090" y="1227"/>
                  </a:lnTo>
                  <a:lnTo>
                    <a:pt x="1090" y="1225"/>
                  </a:lnTo>
                  <a:lnTo>
                    <a:pt x="1088" y="1225"/>
                  </a:lnTo>
                  <a:lnTo>
                    <a:pt x="1088" y="1223"/>
                  </a:lnTo>
                  <a:lnTo>
                    <a:pt x="1086" y="1223"/>
                  </a:lnTo>
                  <a:lnTo>
                    <a:pt x="1086" y="1222"/>
                  </a:lnTo>
                  <a:lnTo>
                    <a:pt x="1084" y="1222"/>
                  </a:lnTo>
                  <a:lnTo>
                    <a:pt x="1084" y="1220"/>
                  </a:lnTo>
                  <a:lnTo>
                    <a:pt x="1082" y="1220"/>
                  </a:lnTo>
                  <a:lnTo>
                    <a:pt x="1082" y="1218"/>
                  </a:lnTo>
                  <a:lnTo>
                    <a:pt x="1080" y="1218"/>
                  </a:lnTo>
                  <a:lnTo>
                    <a:pt x="1080" y="1216"/>
                  </a:lnTo>
                  <a:lnTo>
                    <a:pt x="1078" y="1216"/>
                  </a:lnTo>
                  <a:lnTo>
                    <a:pt x="1076" y="1216"/>
                  </a:lnTo>
                  <a:lnTo>
                    <a:pt x="1074" y="1216"/>
                  </a:lnTo>
                  <a:lnTo>
                    <a:pt x="1074" y="1214"/>
                  </a:lnTo>
                  <a:lnTo>
                    <a:pt x="1072" y="1214"/>
                  </a:lnTo>
                  <a:lnTo>
                    <a:pt x="1070" y="1214"/>
                  </a:lnTo>
                  <a:lnTo>
                    <a:pt x="1070" y="1212"/>
                  </a:lnTo>
                  <a:lnTo>
                    <a:pt x="1068" y="1212"/>
                  </a:lnTo>
                  <a:lnTo>
                    <a:pt x="1068" y="1210"/>
                  </a:lnTo>
                  <a:lnTo>
                    <a:pt x="1070" y="1210"/>
                  </a:lnTo>
                  <a:lnTo>
                    <a:pt x="1072" y="1210"/>
                  </a:lnTo>
                  <a:lnTo>
                    <a:pt x="1074" y="1210"/>
                  </a:lnTo>
                  <a:lnTo>
                    <a:pt x="1076" y="1210"/>
                  </a:lnTo>
                  <a:lnTo>
                    <a:pt x="1076" y="1208"/>
                  </a:lnTo>
                  <a:lnTo>
                    <a:pt x="1078" y="1208"/>
                  </a:lnTo>
                  <a:lnTo>
                    <a:pt x="1080" y="1208"/>
                  </a:lnTo>
                  <a:lnTo>
                    <a:pt x="1080" y="1206"/>
                  </a:lnTo>
                  <a:lnTo>
                    <a:pt x="1082" y="1206"/>
                  </a:lnTo>
                  <a:lnTo>
                    <a:pt x="1082" y="1204"/>
                  </a:lnTo>
                  <a:lnTo>
                    <a:pt x="1082" y="1206"/>
                  </a:lnTo>
                  <a:lnTo>
                    <a:pt x="1082" y="1208"/>
                  </a:lnTo>
                  <a:lnTo>
                    <a:pt x="1084" y="1208"/>
                  </a:lnTo>
                  <a:lnTo>
                    <a:pt x="1086" y="1208"/>
                  </a:lnTo>
                  <a:lnTo>
                    <a:pt x="1086" y="1210"/>
                  </a:lnTo>
                  <a:lnTo>
                    <a:pt x="1088" y="1210"/>
                  </a:lnTo>
                  <a:lnTo>
                    <a:pt x="1090" y="1210"/>
                  </a:lnTo>
                  <a:lnTo>
                    <a:pt x="1090" y="1208"/>
                  </a:lnTo>
                  <a:lnTo>
                    <a:pt x="1090" y="1206"/>
                  </a:lnTo>
                  <a:lnTo>
                    <a:pt x="1090" y="1204"/>
                  </a:lnTo>
                  <a:lnTo>
                    <a:pt x="1088" y="1204"/>
                  </a:lnTo>
                  <a:lnTo>
                    <a:pt x="1088" y="1202"/>
                  </a:lnTo>
                  <a:lnTo>
                    <a:pt x="1086" y="1200"/>
                  </a:lnTo>
                  <a:lnTo>
                    <a:pt x="1086" y="1198"/>
                  </a:lnTo>
                  <a:lnTo>
                    <a:pt x="1086" y="1196"/>
                  </a:lnTo>
                  <a:lnTo>
                    <a:pt x="1084" y="1196"/>
                  </a:lnTo>
                  <a:lnTo>
                    <a:pt x="1086" y="1196"/>
                  </a:lnTo>
                  <a:lnTo>
                    <a:pt x="1086" y="1194"/>
                  </a:lnTo>
                  <a:lnTo>
                    <a:pt x="1088" y="1192"/>
                  </a:lnTo>
                  <a:lnTo>
                    <a:pt x="1086" y="1192"/>
                  </a:lnTo>
                  <a:lnTo>
                    <a:pt x="1086" y="1190"/>
                  </a:lnTo>
                  <a:lnTo>
                    <a:pt x="1084" y="1190"/>
                  </a:lnTo>
                  <a:lnTo>
                    <a:pt x="1082" y="1190"/>
                  </a:lnTo>
                  <a:lnTo>
                    <a:pt x="1082" y="1188"/>
                  </a:lnTo>
                  <a:lnTo>
                    <a:pt x="1080" y="1188"/>
                  </a:lnTo>
                  <a:lnTo>
                    <a:pt x="1078" y="1188"/>
                  </a:lnTo>
                  <a:lnTo>
                    <a:pt x="1078" y="1186"/>
                  </a:lnTo>
                  <a:lnTo>
                    <a:pt x="1076" y="1186"/>
                  </a:lnTo>
                  <a:lnTo>
                    <a:pt x="1076" y="1184"/>
                  </a:lnTo>
                  <a:lnTo>
                    <a:pt x="1076" y="1182"/>
                  </a:lnTo>
                  <a:lnTo>
                    <a:pt x="1074" y="1182"/>
                  </a:lnTo>
                  <a:lnTo>
                    <a:pt x="1074" y="1180"/>
                  </a:lnTo>
                  <a:lnTo>
                    <a:pt x="1074" y="1182"/>
                  </a:lnTo>
                  <a:lnTo>
                    <a:pt x="1072" y="1182"/>
                  </a:lnTo>
                  <a:lnTo>
                    <a:pt x="1072" y="1184"/>
                  </a:lnTo>
                  <a:lnTo>
                    <a:pt x="1070" y="1184"/>
                  </a:lnTo>
                  <a:lnTo>
                    <a:pt x="1070" y="1186"/>
                  </a:lnTo>
                  <a:lnTo>
                    <a:pt x="1070" y="1184"/>
                  </a:lnTo>
                  <a:lnTo>
                    <a:pt x="1070" y="1182"/>
                  </a:lnTo>
                  <a:lnTo>
                    <a:pt x="1068" y="1182"/>
                  </a:lnTo>
                  <a:lnTo>
                    <a:pt x="1068" y="1180"/>
                  </a:lnTo>
                  <a:lnTo>
                    <a:pt x="1068" y="1178"/>
                  </a:lnTo>
                  <a:lnTo>
                    <a:pt x="1068" y="1176"/>
                  </a:lnTo>
                  <a:lnTo>
                    <a:pt x="1068" y="1174"/>
                  </a:lnTo>
                  <a:lnTo>
                    <a:pt x="1066" y="1174"/>
                  </a:lnTo>
                  <a:lnTo>
                    <a:pt x="1066" y="1172"/>
                  </a:lnTo>
                  <a:lnTo>
                    <a:pt x="1066" y="1170"/>
                  </a:lnTo>
                  <a:lnTo>
                    <a:pt x="1064" y="1170"/>
                  </a:lnTo>
                  <a:lnTo>
                    <a:pt x="1064" y="1168"/>
                  </a:lnTo>
                  <a:lnTo>
                    <a:pt x="1062" y="1168"/>
                  </a:lnTo>
                  <a:lnTo>
                    <a:pt x="1064" y="1168"/>
                  </a:lnTo>
                  <a:lnTo>
                    <a:pt x="1066" y="1168"/>
                  </a:lnTo>
                  <a:lnTo>
                    <a:pt x="1066" y="1166"/>
                  </a:lnTo>
                  <a:lnTo>
                    <a:pt x="1066" y="1164"/>
                  </a:lnTo>
                  <a:lnTo>
                    <a:pt x="1068" y="1164"/>
                  </a:lnTo>
                  <a:lnTo>
                    <a:pt x="1068" y="1162"/>
                  </a:lnTo>
                  <a:lnTo>
                    <a:pt x="1066" y="1162"/>
                  </a:lnTo>
                  <a:lnTo>
                    <a:pt x="1066" y="1160"/>
                  </a:lnTo>
                  <a:lnTo>
                    <a:pt x="1066" y="1158"/>
                  </a:lnTo>
                  <a:lnTo>
                    <a:pt x="1064" y="1158"/>
                  </a:lnTo>
                  <a:lnTo>
                    <a:pt x="1064" y="1156"/>
                  </a:lnTo>
                  <a:lnTo>
                    <a:pt x="1064" y="1155"/>
                  </a:lnTo>
                  <a:lnTo>
                    <a:pt x="1064" y="1153"/>
                  </a:lnTo>
                  <a:lnTo>
                    <a:pt x="1062" y="1153"/>
                  </a:lnTo>
                  <a:lnTo>
                    <a:pt x="1062" y="1151"/>
                  </a:lnTo>
                  <a:lnTo>
                    <a:pt x="1064" y="1151"/>
                  </a:lnTo>
                  <a:lnTo>
                    <a:pt x="1064" y="1149"/>
                  </a:lnTo>
                  <a:lnTo>
                    <a:pt x="1064" y="1147"/>
                  </a:lnTo>
                  <a:lnTo>
                    <a:pt x="1064" y="1145"/>
                  </a:lnTo>
                  <a:lnTo>
                    <a:pt x="1066" y="1145"/>
                  </a:lnTo>
                  <a:lnTo>
                    <a:pt x="1066" y="1143"/>
                  </a:lnTo>
                  <a:lnTo>
                    <a:pt x="1066" y="1141"/>
                  </a:lnTo>
                  <a:lnTo>
                    <a:pt x="1066" y="1139"/>
                  </a:lnTo>
                  <a:lnTo>
                    <a:pt x="1068" y="1139"/>
                  </a:lnTo>
                  <a:lnTo>
                    <a:pt x="1068" y="1137"/>
                  </a:lnTo>
                  <a:lnTo>
                    <a:pt x="1070" y="1135"/>
                  </a:lnTo>
                  <a:lnTo>
                    <a:pt x="1070" y="1133"/>
                  </a:lnTo>
                  <a:lnTo>
                    <a:pt x="1068" y="1133"/>
                  </a:lnTo>
                  <a:lnTo>
                    <a:pt x="1068" y="1131"/>
                  </a:lnTo>
                  <a:lnTo>
                    <a:pt x="1068" y="1129"/>
                  </a:lnTo>
                  <a:lnTo>
                    <a:pt x="1068" y="1127"/>
                  </a:lnTo>
                  <a:lnTo>
                    <a:pt x="1066" y="1127"/>
                  </a:lnTo>
                  <a:lnTo>
                    <a:pt x="1064" y="1125"/>
                  </a:lnTo>
                  <a:lnTo>
                    <a:pt x="1062" y="1125"/>
                  </a:lnTo>
                  <a:lnTo>
                    <a:pt x="1062" y="1123"/>
                  </a:lnTo>
                  <a:lnTo>
                    <a:pt x="1060" y="1123"/>
                  </a:lnTo>
                  <a:lnTo>
                    <a:pt x="1060" y="1121"/>
                  </a:lnTo>
                  <a:lnTo>
                    <a:pt x="1058" y="1121"/>
                  </a:lnTo>
                  <a:lnTo>
                    <a:pt x="1056" y="1121"/>
                  </a:lnTo>
                  <a:lnTo>
                    <a:pt x="1056" y="1119"/>
                  </a:lnTo>
                  <a:lnTo>
                    <a:pt x="1054" y="1119"/>
                  </a:lnTo>
                  <a:lnTo>
                    <a:pt x="1054" y="1117"/>
                  </a:lnTo>
                  <a:lnTo>
                    <a:pt x="1052" y="1117"/>
                  </a:lnTo>
                  <a:lnTo>
                    <a:pt x="1050" y="1117"/>
                  </a:lnTo>
                  <a:lnTo>
                    <a:pt x="1050" y="1115"/>
                  </a:lnTo>
                  <a:lnTo>
                    <a:pt x="1049" y="1115"/>
                  </a:lnTo>
                  <a:lnTo>
                    <a:pt x="1049" y="1113"/>
                  </a:lnTo>
                  <a:lnTo>
                    <a:pt x="1047" y="1113"/>
                  </a:lnTo>
                  <a:lnTo>
                    <a:pt x="1047" y="1111"/>
                  </a:lnTo>
                  <a:lnTo>
                    <a:pt x="1045" y="1111"/>
                  </a:lnTo>
                  <a:lnTo>
                    <a:pt x="1045" y="1109"/>
                  </a:lnTo>
                  <a:lnTo>
                    <a:pt x="1043" y="1109"/>
                  </a:lnTo>
                  <a:lnTo>
                    <a:pt x="1043" y="1107"/>
                  </a:lnTo>
                  <a:lnTo>
                    <a:pt x="1041" y="1107"/>
                  </a:lnTo>
                  <a:lnTo>
                    <a:pt x="1039" y="1107"/>
                  </a:lnTo>
                  <a:lnTo>
                    <a:pt x="1039" y="1105"/>
                  </a:lnTo>
                  <a:lnTo>
                    <a:pt x="1037" y="1105"/>
                  </a:lnTo>
                  <a:lnTo>
                    <a:pt x="1035" y="1105"/>
                  </a:lnTo>
                  <a:lnTo>
                    <a:pt x="1035" y="1103"/>
                  </a:lnTo>
                  <a:lnTo>
                    <a:pt x="1033" y="1103"/>
                  </a:lnTo>
                  <a:lnTo>
                    <a:pt x="1031" y="1103"/>
                  </a:lnTo>
                  <a:lnTo>
                    <a:pt x="1029" y="1103"/>
                  </a:lnTo>
                  <a:lnTo>
                    <a:pt x="1027" y="1103"/>
                  </a:lnTo>
                  <a:lnTo>
                    <a:pt x="1027" y="1101"/>
                  </a:lnTo>
                  <a:lnTo>
                    <a:pt x="1025" y="1101"/>
                  </a:lnTo>
                  <a:lnTo>
                    <a:pt x="1023" y="1101"/>
                  </a:lnTo>
                  <a:lnTo>
                    <a:pt x="1023" y="1099"/>
                  </a:lnTo>
                  <a:lnTo>
                    <a:pt x="1021" y="1099"/>
                  </a:lnTo>
                  <a:lnTo>
                    <a:pt x="1021" y="1097"/>
                  </a:lnTo>
                  <a:lnTo>
                    <a:pt x="1019" y="1097"/>
                  </a:lnTo>
                  <a:lnTo>
                    <a:pt x="1019" y="1095"/>
                  </a:lnTo>
                  <a:lnTo>
                    <a:pt x="1019" y="1093"/>
                  </a:lnTo>
                  <a:lnTo>
                    <a:pt x="1021" y="1093"/>
                  </a:lnTo>
                  <a:lnTo>
                    <a:pt x="1021" y="1091"/>
                  </a:lnTo>
                  <a:lnTo>
                    <a:pt x="1023" y="1091"/>
                  </a:lnTo>
                  <a:lnTo>
                    <a:pt x="1025" y="1089"/>
                  </a:lnTo>
                  <a:lnTo>
                    <a:pt x="1027" y="1087"/>
                  </a:lnTo>
                  <a:lnTo>
                    <a:pt x="1029" y="1087"/>
                  </a:lnTo>
                  <a:lnTo>
                    <a:pt x="1029" y="1086"/>
                  </a:lnTo>
                  <a:lnTo>
                    <a:pt x="1031" y="1086"/>
                  </a:lnTo>
                  <a:lnTo>
                    <a:pt x="1031" y="1084"/>
                  </a:lnTo>
                  <a:lnTo>
                    <a:pt x="1031" y="1082"/>
                  </a:lnTo>
                  <a:lnTo>
                    <a:pt x="1031" y="1080"/>
                  </a:lnTo>
                  <a:lnTo>
                    <a:pt x="1029" y="1080"/>
                  </a:lnTo>
                  <a:lnTo>
                    <a:pt x="1029" y="1078"/>
                  </a:lnTo>
                  <a:lnTo>
                    <a:pt x="1027" y="1078"/>
                  </a:lnTo>
                  <a:lnTo>
                    <a:pt x="1025" y="1078"/>
                  </a:lnTo>
                  <a:lnTo>
                    <a:pt x="1025" y="1076"/>
                  </a:lnTo>
                  <a:lnTo>
                    <a:pt x="1023" y="1076"/>
                  </a:lnTo>
                  <a:lnTo>
                    <a:pt x="1021" y="1076"/>
                  </a:lnTo>
                  <a:lnTo>
                    <a:pt x="1021" y="1074"/>
                  </a:lnTo>
                  <a:lnTo>
                    <a:pt x="1019" y="1074"/>
                  </a:lnTo>
                  <a:lnTo>
                    <a:pt x="1019" y="1072"/>
                  </a:lnTo>
                  <a:lnTo>
                    <a:pt x="1019" y="1070"/>
                  </a:lnTo>
                  <a:lnTo>
                    <a:pt x="1019" y="1068"/>
                  </a:lnTo>
                  <a:lnTo>
                    <a:pt x="1021" y="1068"/>
                  </a:lnTo>
                  <a:lnTo>
                    <a:pt x="1021" y="1066"/>
                  </a:lnTo>
                  <a:lnTo>
                    <a:pt x="1023" y="1066"/>
                  </a:lnTo>
                  <a:lnTo>
                    <a:pt x="1023" y="1064"/>
                  </a:lnTo>
                  <a:lnTo>
                    <a:pt x="1023" y="1062"/>
                  </a:lnTo>
                  <a:lnTo>
                    <a:pt x="1021" y="1062"/>
                  </a:lnTo>
                  <a:lnTo>
                    <a:pt x="1021" y="1060"/>
                  </a:lnTo>
                  <a:lnTo>
                    <a:pt x="1021" y="1058"/>
                  </a:lnTo>
                  <a:lnTo>
                    <a:pt x="1021" y="1056"/>
                  </a:lnTo>
                  <a:lnTo>
                    <a:pt x="1023" y="1056"/>
                  </a:lnTo>
                  <a:lnTo>
                    <a:pt x="1023" y="1054"/>
                  </a:lnTo>
                  <a:lnTo>
                    <a:pt x="1023" y="1056"/>
                  </a:lnTo>
                  <a:lnTo>
                    <a:pt x="1021" y="1056"/>
                  </a:lnTo>
                  <a:lnTo>
                    <a:pt x="1021" y="1054"/>
                  </a:lnTo>
                  <a:lnTo>
                    <a:pt x="1021" y="1052"/>
                  </a:lnTo>
                  <a:lnTo>
                    <a:pt x="1023" y="1050"/>
                  </a:lnTo>
                  <a:lnTo>
                    <a:pt x="1023" y="1048"/>
                  </a:lnTo>
                  <a:lnTo>
                    <a:pt x="1023" y="1050"/>
                  </a:lnTo>
                  <a:lnTo>
                    <a:pt x="1025" y="1050"/>
                  </a:lnTo>
                  <a:lnTo>
                    <a:pt x="1025" y="1052"/>
                  </a:lnTo>
                  <a:lnTo>
                    <a:pt x="1027" y="1050"/>
                  </a:lnTo>
                  <a:lnTo>
                    <a:pt x="1027" y="1048"/>
                  </a:lnTo>
                  <a:lnTo>
                    <a:pt x="1025" y="1046"/>
                  </a:lnTo>
                  <a:lnTo>
                    <a:pt x="1027" y="1046"/>
                  </a:lnTo>
                  <a:lnTo>
                    <a:pt x="1029" y="1046"/>
                  </a:lnTo>
                  <a:lnTo>
                    <a:pt x="1029" y="1044"/>
                  </a:lnTo>
                  <a:lnTo>
                    <a:pt x="1031" y="1044"/>
                  </a:lnTo>
                  <a:lnTo>
                    <a:pt x="1031" y="1042"/>
                  </a:lnTo>
                  <a:lnTo>
                    <a:pt x="1033" y="1042"/>
                  </a:lnTo>
                  <a:lnTo>
                    <a:pt x="1033" y="1040"/>
                  </a:lnTo>
                  <a:lnTo>
                    <a:pt x="1033" y="1038"/>
                  </a:lnTo>
                  <a:lnTo>
                    <a:pt x="1031" y="1038"/>
                  </a:lnTo>
                  <a:lnTo>
                    <a:pt x="1031" y="1036"/>
                  </a:lnTo>
                  <a:lnTo>
                    <a:pt x="1029" y="1036"/>
                  </a:lnTo>
                  <a:lnTo>
                    <a:pt x="1027" y="1036"/>
                  </a:lnTo>
                  <a:lnTo>
                    <a:pt x="1027" y="1034"/>
                  </a:lnTo>
                  <a:lnTo>
                    <a:pt x="1025" y="1034"/>
                  </a:lnTo>
                  <a:lnTo>
                    <a:pt x="1023" y="1034"/>
                  </a:lnTo>
                  <a:lnTo>
                    <a:pt x="1023" y="1032"/>
                  </a:lnTo>
                  <a:lnTo>
                    <a:pt x="1021" y="1032"/>
                  </a:lnTo>
                  <a:lnTo>
                    <a:pt x="1019" y="1032"/>
                  </a:lnTo>
                  <a:lnTo>
                    <a:pt x="1019" y="1030"/>
                  </a:lnTo>
                  <a:lnTo>
                    <a:pt x="1021" y="1030"/>
                  </a:lnTo>
                  <a:lnTo>
                    <a:pt x="1019" y="1030"/>
                  </a:lnTo>
                  <a:lnTo>
                    <a:pt x="1019" y="1028"/>
                  </a:lnTo>
                  <a:lnTo>
                    <a:pt x="1017" y="1028"/>
                  </a:lnTo>
                  <a:lnTo>
                    <a:pt x="1017" y="1026"/>
                  </a:lnTo>
                  <a:lnTo>
                    <a:pt x="1015" y="1024"/>
                  </a:lnTo>
                  <a:lnTo>
                    <a:pt x="1013" y="1024"/>
                  </a:lnTo>
                  <a:lnTo>
                    <a:pt x="1013" y="1022"/>
                  </a:lnTo>
                  <a:lnTo>
                    <a:pt x="1011" y="1022"/>
                  </a:lnTo>
                  <a:lnTo>
                    <a:pt x="1011" y="1020"/>
                  </a:lnTo>
                  <a:lnTo>
                    <a:pt x="1009" y="1020"/>
                  </a:lnTo>
                  <a:lnTo>
                    <a:pt x="1007" y="1020"/>
                  </a:lnTo>
                  <a:lnTo>
                    <a:pt x="1005" y="1020"/>
                  </a:lnTo>
                  <a:lnTo>
                    <a:pt x="1005" y="1022"/>
                  </a:lnTo>
                  <a:lnTo>
                    <a:pt x="1003" y="1022"/>
                  </a:lnTo>
                  <a:lnTo>
                    <a:pt x="1003" y="1020"/>
                  </a:lnTo>
                  <a:lnTo>
                    <a:pt x="1001" y="1020"/>
                  </a:lnTo>
                  <a:lnTo>
                    <a:pt x="999" y="1020"/>
                  </a:lnTo>
                  <a:lnTo>
                    <a:pt x="997" y="1020"/>
                  </a:lnTo>
                  <a:lnTo>
                    <a:pt x="997" y="1022"/>
                  </a:lnTo>
                  <a:lnTo>
                    <a:pt x="997" y="1024"/>
                  </a:lnTo>
                  <a:lnTo>
                    <a:pt x="995" y="1024"/>
                  </a:lnTo>
                  <a:lnTo>
                    <a:pt x="993" y="1022"/>
                  </a:lnTo>
                  <a:lnTo>
                    <a:pt x="991" y="1022"/>
                  </a:lnTo>
                  <a:lnTo>
                    <a:pt x="993" y="1020"/>
                  </a:lnTo>
                  <a:lnTo>
                    <a:pt x="993" y="1019"/>
                  </a:lnTo>
                  <a:lnTo>
                    <a:pt x="995" y="1019"/>
                  </a:lnTo>
                  <a:lnTo>
                    <a:pt x="995" y="1017"/>
                  </a:lnTo>
                  <a:lnTo>
                    <a:pt x="995" y="1015"/>
                  </a:lnTo>
                  <a:lnTo>
                    <a:pt x="995" y="1013"/>
                  </a:lnTo>
                  <a:lnTo>
                    <a:pt x="995" y="1011"/>
                  </a:lnTo>
                  <a:lnTo>
                    <a:pt x="995" y="1009"/>
                  </a:lnTo>
                  <a:lnTo>
                    <a:pt x="997" y="1009"/>
                  </a:lnTo>
                  <a:lnTo>
                    <a:pt x="997" y="1007"/>
                  </a:lnTo>
                  <a:lnTo>
                    <a:pt x="997" y="1005"/>
                  </a:lnTo>
                  <a:lnTo>
                    <a:pt x="995" y="1005"/>
                  </a:lnTo>
                  <a:lnTo>
                    <a:pt x="993" y="1005"/>
                  </a:lnTo>
                  <a:lnTo>
                    <a:pt x="993" y="1003"/>
                  </a:lnTo>
                  <a:lnTo>
                    <a:pt x="991" y="1003"/>
                  </a:lnTo>
                  <a:lnTo>
                    <a:pt x="989" y="1003"/>
                  </a:lnTo>
                  <a:lnTo>
                    <a:pt x="987" y="1003"/>
                  </a:lnTo>
                  <a:lnTo>
                    <a:pt x="985" y="1003"/>
                  </a:lnTo>
                  <a:lnTo>
                    <a:pt x="985" y="1005"/>
                  </a:lnTo>
                  <a:lnTo>
                    <a:pt x="983" y="1005"/>
                  </a:lnTo>
                  <a:lnTo>
                    <a:pt x="981" y="1007"/>
                  </a:lnTo>
                  <a:lnTo>
                    <a:pt x="980" y="1007"/>
                  </a:lnTo>
                  <a:lnTo>
                    <a:pt x="978" y="1007"/>
                  </a:lnTo>
                  <a:lnTo>
                    <a:pt x="978" y="1009"/>
                  </a:lnTo>
                  <a:lnTo>
                    <a:pt x="976" y="1009"/>
                  </a:lnTo>
                  <a:lnTo>
                    <a:pt x="976" y="1007"/>
                  </a:lnTo>
                  <a:lnTo>
                    <a:pt x="974" y="1007"/>
                  </a:lnTo>
                  <a:lnTo>
                    <a:pt x="974" y="1005"/>
                  </a:lnTo>
                  <a:lnTo>
                    <a:pt x="972" y="1005"/>
                  </a:lnTo>
                  <a:lnTo>
                    <a:pt x="972" y="1003"/>
                  </a:lnTo>
                  <a:lnTo>
                    <a:pt x="972" y="1001"/>
                  </a:lnTo>
                  <a:lnTo>
                    <a:pt x="970" y="1001"/>
                  </a:lnTo>
                  <a:lnTo>
                    <a:pt x="970" y="1003"/>
                  </a:lnTo>
                  <a:lnTo>
                    <a:pt x="968" y="1003"/>
                  </a:lnTo>
                  <a:lnTo>
                    <a:pt x="968" y="1005"/>
                  </a:lnTo>
                  <a:lnTo>
                    <a:pt x="966" y="1005"/>
                  </a:lnTo>
                  <a:lnTo>
                    <a:pt x="966" y="1007"/>
                  </a:lnTo>
                  <a:lnTo>
                    <a:pt x="964" y="1007"/>
                  </a:lnTo>
                  <a:lnTo>
                    <a:pt x="964" y="1005"/>
                  </a:lnTo>
                  <a:lnTo>
                    <a:pt x="962" y="1005"/>
                  </a:lnTo>
                  <a:lnTo>
                    <a:pt x="962" y="1003"/>
                  </a:lnTo>
                  <a:lnTo>
                    <a:pt x="962" y="1001"/>
                  </a:lnTo>
                  <a:lnTo>
                    <a:pt x="960" y="1001"/>
                  </a:lnTo>
                  <a:lnTo>
                    <a:pt x="960" y="1003"/>
                  </a:lnTo>
                  <a:lnTo>
                    <a:pt x="960" y="1001"/>
                  </a:lnTo>
                  <a:lnTo>
                    <a:pt x="958" y="1001"/>
                  </a:lnTo>
                  <a:lnTo>
                    <a:pt x="958" y="999"/>
                  </a:lnTo>
                  <a:lnTo>
                    <a:pt x="956" y="999"/>
                  </a:lnTo>
                  <a:lnTo>
                    <a:pt x="956" y="997"/>
                  </a:lnTo>
                  <a:lnTo>
                    <a:pt x="956" y="995"/>
                  </a:lnTo>
                  <a:lnTo>
                    <a:pt x="954" y="995"/>
                  </a:lnTo>
                  <a:lnTo>
                    <a:pt x="954" y="993"/>
                  </a:lnTo>
                  <a:lnTo>
                    <a:pt x="952" y="993"/>
                  </a:lnTo>
                  <a:lnTo>
                    <a:pt x="952" y="991"/>
                  </a:lnTo>
                  <a:lnTo>
                    <a:pt x="950" y="989"/>
                  </a:lnTo>
                  <a:lnTo>
                    <a:pt x="948" y="989"/>
                  </a:lnTo>
                  <a:lnTo>
                    <a:pt x="948" y="987"/>
                  </a:lnTo>
                  <a:lnTo>
                    <a:pt x="946" y="987"/>
                  </a:lnTo>
                  <a:lnTo>
                    <a:pt x="946" y="985"/>
                  </a:lnTo>
                  <a:lnTo>
                    <a:pt x="946" y="983"/>
                  </a:lnTo>
                  <a:lnTo>
                    <a:pt x="946" y="981"/>
                  </a:lnTo>
                  <a:lnTo>
                    <a:pt x="944" y="981"/>
                  </a:lnTo>
                  <a:lnTo>
                    <a:pt x="944" y="979"/>
                  </a:lnTo>
                  <a:lnTo>
                    <a:pt x="942" y="977"/>
                  </a:lnTo>
                  <a:lnTo>
                    <a:pt x="942" y="975"/>
                  </a:lnTo>
                  <a:lnTo>
                    <a:pt x="940" y="975"/>
                  </a:lnTo>
                  <a:lnTo>
                    <a:pt x="940" y="973"/>
                  </a:lnTo>
                  <a:lnTo>
                    <a:pt x="938" y="973"/>
                  </a:lnTo>
                  <a:lnTo>
                    <a:pt x="938" y="975"/>
                  </a:lnTo>
                  <a:lnTo>
                    <a:pt x="936" y="975"/>
                  </a:lnTo>
                  <a:lnTo>
                    <a:pt x="934" y="977"/>
                  </a:lnTo>
                  <a:lnTo>
                    <a:pt x="932" y="977"/>
                  </a:lnTo>
                  <a:lnTo>
                    <a:pt x="932" y="979"/>
                  </a:lnTo>
                  <a:lnTo>
                    <a:pt x="930" y="979"/>
                  </a:lnTo>
                  <a:lnTo>
                    <a:pt x="930" y="981"/>
                  </a:lnTo>
                  <a:lnTo>
                    <a:pt x="928" y="981"/>
                  </a:lnTo>
                  <a:lnTo>
                    <a:pt x="926" y="981"/>
                  </a:lnTo>
                  <a:lnTo>
                    <a:pt x="926" y="983"/>
                  </a:lnTo>
                  <a:lnTo>
                    <a:pt x="926" y="985"/>
                  </a:lnTo>
                  <a:lnTo>
                    <a:pt x="926" y="987"/>
                  </a:lnTo>
                  <a:lnTo>
                    <a:pt x="926" y="989"/>
                  </a:lnTo>
                  <a:lnTo>
                    <a:pt x="928" y="989"/>
                  </a:lnTo>
                  <a:lnTo>
                    <a:pt x="928" y="991"/>
                  </a:lnTo>
                  <a:lnTo>
                    <a:pt x="928" y="993"/>
                  </a:lnTo>
                  <a:lnTo>
                    <a:pt x="928" y="995"/>
                  </a:lnTo>
                  <a:lnTo>
                    <a:pt x="930" y="995"/>
                  </a:lnTo>
                  <a:lnTo>
                    <a:pt x="928" y="995"/>
                  </a:lnTo>
                  <a:lnTo>
                    <a:pt x="926" y="995"/>
                  </a:lnTo>
                  <a:lnTo>
                    <a:pt x="924" y="995"/>
                  </a:lnTo>
                  <a:lnTo>
                    <a:pt x="922" y="995"/>
                  </a:lnTo>
                  <a:lnTo>
                    <a:pt x="922" y="993"/>
                  </a:lnTo>
                  <a:lnTo>
                    <a:pt x="920" y="993"/>
                  </a:lnTo>
                  <a:lnTo>
                    <a:pt x="918" y="993"/>
                  </a:lnTo>
                  <a:lnTo>
                    <a:pt x="918" y="995"/>
                  </a:lnTo>
                  <a:lnTo>
                    <a:pt x="916" y="997"/>
                  </a:lnTo>
                  <a:lnTo>
                    <a:pt x="916" y="999"/>
                  </a:lnTo>
                  <a:lnTo>
                    <a:pt x="918" y="1001"/>
                  </a:lnTo>
                  <a:lnTo>
                    <a:pt x="920" y="1003"/>
                  </a:lnTo>
                  <a:lnTo>
                    <a:pt x="922" y="1003"/>
                  </a:lnTo>
                  <a:lnTo>
                    <a:pt x="922" y="1005"/>
                  </a:lnTo>
                  <a:lnTo>
                    <a:pt x="924" y="1005"/>
                  </a:lnTo>
                  <a:lnTo>
                    <a:pt x="924" y="1007"/>
                  </a:lnTo>
                  <a:lnTo>
                    <a:pt x="924" y="1009"/>
                  </a:lnTo>
                  <a:lnTo>
                    <a:pt x="926" y="1009"/>
                  </a:lnTo>
                  <a:lnTo>
                    <a:pt x="926" y="1011"/>
                  </a:lnTo>
                  <a:lnTo>
                    <a:pt x="928" y="1011"/>
                  </a:lnTo>
                  <a:lnTo>
                    <a:pt x="928" y="1013"/>
                  </a:lnTo>
                  <a:lnTo>
                    <a:pt x="930" y="1013"/>
                  </a:lnTo>
                  <a:lnTo>
                    <a:pt x="932" y="1013"/>
                  </a:lnTo>
                  <a:lnTo>
                    <a:pt x="932" y="1015"/>
                  </a:lnTo>
                  <a:lnTo>
                    <a:pt x="930" y="1015"/>
                  </a:lnTo>
                  <a:lnTo>
                    <a:pt x="930" y="1017"/>
                  </a:lnTo>
                  <a:lnTo>
                    <a:pt x="930" y="1019"/>
                  </a:lnTo>
                  <a:lnTo>
                    <a:pt x="932" y="1019"/>
                  </a:lnTo>
                  <a:lnTo>
                    <a:pt x="932" y="1020"/>
                  </a:lnTo>
                  <a:lnTo>
                    <a:pt x="932" y="1022"/>
                  </a:lnTo>
                  <a:lnTo>
                    <a:pt x="930" y="1022"/>
                  </a:lnTo>
                  <a:lnTo>
                    <a:pt x="930" y="1024"/>
                  </a:lnTo>
                  <a:lnTo>
                    <a:pt x="930" y="1026"/>
                  </a:lnTo>
                  <a:lnTo>
                    <a:pt x="930" y="1028"/>
                  </a:lnTo>
                  <a:lnTo>
                    <a:pt x="932" y="1028"/>
                  </a:lnTo>
                  <a:lnTo>
                    <a:pt x="932" y="1030"/>
                  </a:lnTo>
                  <a:lnTo>
                    <a:pt x="930" y="1030"/>
                  </a:lnTo>
                  <a:lnTo>
                    <a:pt x="930" y="1032"/>
                  </a:lnTo>
                  <a:lnTo>
                    <a:pt x="930" y="1034"/>
                  </a:lnTo>
                  <a:lnTo>
                    <a:pt x="928" y="1034"/>
                  </a:lnTo>
                  <a:lnTo>
                    <a:pt x="926" y="1034"/>
                  </a:lnTo>
                  <a:lnTo>
                    <a:pt x="926" y="1036"/>
                  </a:lnTo>
                  <a:lnTo>
                    <a:pt x="924" y="1036"/>
                  </a:lnTo>
                  <a:lnTo>
                    <a:pt x="922" y="1036"/>
                  </a:lnTo>
                  <a:lnTo>
                    <a:pt x="922" y="1038"/>
                  </a:lnTo>
                  <a:lnTo>
                    <a:pt x="920" y="1038"/>
                  </a:lnTo>
                  <a:lnTo>
                    <a:pt x="920" y="1040"/>
                  </a:lnTo>
                  <a:lnTo>
                    <a:pt x="918" y="1040"/>
                  </a:lnTo>
                  <a:lnTo>
                    <a:pt x="916" y="1042"/>
                  </a:lnTo>
                  <a:lnTo>
                    <a:pt x="914" y="1042"/>
                  </a:lnTo>
                  <a:lnTo>
                    <a:pt x="912" y="1042"/>
                  </a:lnTo>
                  <a:lnTo>
                    <a:pt x="912" y="1044"/>
                  </a:lnTo>
                  <a:lnTo>
                    <a:pt x="912" y="1046"/>
                  </a:lnTo>
                  <a:lnTo>
                    <a:pt x="912" y="1048"/>
                  </a:lnTo>
                  <a:lnTo>
                    <a:pt x="914" y="1048"/>
                  </a:lnTo>
                  <a:lnTo>
                    <a:pt x="912" y="1048"/>
                  </a:lnTo>
                  <a:lnTo>
                    <a:pt x="911" y="1048"/>
                  </a:lnTo>
                  <a:lnTo>
                    <a:pt x="911" y="1046"/>
                  </a:lnTo>
                  <a:lnTo>
                    <a:pt x="909" y="1046"/>
                  </a:lnTo>
                  <a:lnTo>
                    <a:pt x="909" y="1048"/>
                  </a:lnTo>
                  <a:lnTo>
                    <a:pt x="907" y="1048"/>
                  </a:lnTo>
                  <a:lnTo>
                    <a:pt x="905" y="1048"/>
                  </a:lnTo>
                  <a:lnTo>
                    <a:pt x="905" y="1046"/>
                  </a:lnTo>
                  <a:lnTo>
                    <a:pt x="903" y="1046"/>
                  </a:lnTo>
                  <a:lnTo>
                    <a:pt x="901" y="1046"/>
                  </a:lnTo>
                  <a:lnTo>
                    <a:pt x="901" y="1048"/>
                  </a:lnTo>
                  <a:lnTo>
                    <a:pt x="901" y="1050"/>
                  </a:lnTo>
                  <a:lnTo>
                    <a:pt x="901" y="1052"/>
                  </a:lnTo>
                  <a:lnTo>
                    <a:pt x="903" y="1054"/>
                  </a:lnTo>
                  <a:lnTo>
                    <a:pt x="903" y="1056"/>
                  </a:lnTo>
                  <a:lnTo>
                    <a:pt x="901" y="1056"/>
                  </a:lnTo>
                  <a:lnTo>
                    <a:pt x="899" y="1056"/>
                  </a:lnTo>
                  <a:lnTo>
                    <a:pt x="897" y="1056"/>
                  </a:lnTo>
                  <a:lnTo>
                    <a:pt x="895" y="1056"/>
                  </a:lnTo>
                  <a:lnTo>
                    <a:pt x="893" y="1056"/>
                  </a:lnTo>
                  <a:lnTo>
                    <a:pt x="891" y="1056"/>
                  </a:lnTo>
                  <a:lnTo>
                    <a:pt x="889" y="1056"/>
                  </a:lnTo>
                  <a:lnTo>
                    <a:pt x="887" y="1054"/>
                  </a:lnTo>
                  <a:lnTo>
                    <a:pt x="885" y="1054"/>
                  </a:lnTo>
                  <a:lnTo>
                    <a:pt x="883" y="1054"/>
                  </a:lnTo>
                  <a:lnTo>
                    <a:pt x="881" y="1054"/>
                  </a:lnTo>
                  <a:lnTo>
                    <a:pt x="879" y="1054"/>
                  </a:lnTo>
                  <a:lnTo>
                    <a:pt x="877" y="1054"/>
                  </a:lnTo>
                  <a:lnTo>
                    <a:pt x="875" y="1054"/>
                  </a:lnTo>
                  <a:lnTo>
                    <a:pt x="873" y="1054"/>
                  </a:lnTo>
                  <a:lnTo>
                    <a:pt x="871" y="1054"/>
                  </a:lnTo>
                  <a:lnTo>
                    <a:pt x="869" y="1054"/>
                  </a:lnTo>
                  <a:lnTo>
                    <a:pt x="867" y="1052"/>
                  </a:lnTo>
                  <a:lnTo>
                    <a:pt x="865" y="1052"/>
                  </a:lnTo>
                  <a:lnTo>
                    <a:pt x="863" y="1052"/>
                  </a:lnTo>
                  <a:lnTo>
                    <a:pt x="861" y="1054"/>
                  </a:lnTo>
                  <a:lnTo>
                    <a:pt x="859" y="1054"/>
                  </a:lnTo>
                  <a:lnTo>
                    <a:pt x="857" y="1056"/>
                  </a:lnTo>
                  <a:lnTo>
                    <a:pt x="855" y="1058"/>
                  </a:lnTo>
                  <a:lnTo>
                    <a:pt x="853" y="1060"/>
                  </a:lnTo>
                  <a:lnTo>
                    <a:pt x="851" y="1062"/>
                  </a:lnTo>
                  <a:lnTo>
                    <a:pt x="849" y="1064"/>
                  </a:lnTo>
                  <a:lnTo>
                    <a:pt x="847" y="1064"/>
                  </a:lnTo>
                  <a:lnTo>
                    <a:pt x="847" y="1066"/>
                  </a:lnTo>
                  <a:lnTo>
                    <a:pt x="845" y="1066"/>
                  </a:lnTo>
                  <a:lnTo>
                    <a:pt x="843" y="1068"/>
                  </a:lnTo>
                  <a:lnTo>
                    <a:pt x="842" y="1070"/>
                  </a:lnTo>
                  <a:lnTo>
                    <a:pt x="840" y="1070"/>
                  </a:lnTo>
                  <a:lnTo>
                    <a:pt x="840" y="1072"/>
                  </a:lnTo>
                  <a:lnTo>
                    <a:pt x="840" y="1074"/>
                  </a:lnTo>
                  <a:lnTo>
                    <a:pt x="840" y="1076"/>
                  </a:lnTo>
                  <a:lnTo>
                    <a:pt x="840" y="1078"/>
                  </a:lnTo>
                  <a:lnTo>
                    <a:pt x="838" y="1080"/>
                  </a:lnTo>
                  <a:lnTo>
                    <a:pt x="836" y="1082"/>
                  </a:lnTo>
                  <a:lnTo>
                    <a:pt x="836" y="1084"/>
                  </a:lnTo>
                  <a:lnTo>
                    <a:pt x="836" y="1086"/>
                  </a:lnTo>
                  <a:lnTo>
                    <a:pt x="834" y="1084"/>
                  </a:lnTo>
                  <a:lnTo>
                    <a:pt x="834" y="1086"/>
                  </a:lnTo>
                  <a:lnTo>
                    <a:pt x="832" y="1084"/>
                  </a:lnTo>
                  <a:lnTo>
                    <a:pt x="832" y="1086"/>
                  </a:lnTo>
                  <a:lnTo>
                    <a:pt x="830" y="1084"/>
                  </a:lnTo>
                  <a:lnTo>
                    <a:pt x="828" y="1084"/>
                  </a:lnTo>
                  <a:lnTo>
                    <a:pt x="828" y="1086"/>
                  </a:lnTo>
                  <a:lnTo>
                    <a:pt x="828" y="1087"/>
                  </a:lnTo>
                  <a:lnTo>
                    <a:pt x="826" y="1087"/>
                  </a:lnTo>
                  <a:lnTo>
                    <a:pt x="826" y="1089"/>
                  </a:lnTo>
                  <a:lnTo>
                    <a:pt x="824" y="1089"/>
                  </a:lnTo>
                  <a:lnTo>
                    <a:pt x="824" y="1091"/>
                  </a:lnTo>
                  <a:lnTo>
                    <a:pt x="824" y="1093"/>
                  </a:lnTo>
                  <a:lnTo>
                    <a:pt x="826" y="1093"/>
                  </a:lnTo>
                  <a:lnTo>
                    <a:pt x="828" y="1093"/>
                  </a:lnTo>
                  <a:lnTo>
                    <a:pt x="830" y="1093"/>
                  </a:lnTo>
                  <a:lnTo>
                    <a:pt x="832" y="1093"/>
                  </a:lnTo>
                  <a:lnTo>
                    <a:pt x="834" y="1093"/>
                  </a:lnTo>
                  <a:lnTo>
                    <a:pt x="832" y="1095"/>
                  </a:lnTo>
                  <a:lnTo>
                    <a:pt x="832" y="1097"/>
                  </a:lnTo>
                  <a:lnTo>
                    <a:pt x="834" y="1099"/>
                  </a:lnTo>
                  <a:lnTo>
                    <a:pt x="834" y="1101"/>
                  </a:lnTo>
                  <a:lnTo>
                    <a:pt x="832" y="1103"/>
                  </a:lnTo>
                  <a:lnTo>
                    <a:pt x="832" y="1101"/>
                  </a:lnTo>
                  <a:lnTo>
                    <a:pt x="830" y="1101"/>
                  </a:lnTo>
                  <a:lnTo>
                    <a:pt x="830" y="1099"/>
                  </a:lnTo>
                  <a:lnTo>
                    <a:pt x="828" y="1099"/>
                  </a:lnTo>
                  <a:lnTo>
                    <a:pt x="828" y="1097"/>
                  </a:lnTo>
                  <a:lnTo>
                    <a:pt x="826" y="1099"/>
                  </a:lnTo>
                  <a:lnTo>
                    <a:pt x="826" y="1101"/>
                  </a:lnTo>
                  <a:lnTo>
                    <a:pt x="824" y="1101"/>
                  </a:lnTo>
                  <a:lnTo>
                    <a:pt x="822" y="1103"/>
                  </a:lnTo>
                  <a:lnTo>
                    <a:pt x="822" y="1101"/>
                  </a:lnTo>
                  <a:lnTo>
                    <a:pt x="820" y="1101"/>
                  </a:lnTo>
                  <a:lnTo>
                    <a:pt x="820" y="1103"/>
                  </a:lnTo>
                  <a:lnTo>
                    <a:pt x="818" y="1103"/>
                  </a:lnTo>
                  <a:lnTo>
                    <a:pt x="818" y="1105"/>
                  </a:lnTo>
                  <a:lnTo>
                    <a:pt x="816" y="1105"/>
                  </a:lnTo>
                  <a:lnTo>
                    <a:pt x="816" y="1107"/>
                  </a:lnTo>
                  <a:lnTo>
                    <a:pt x="816" y="1109"/>
                  </a:lnTo>
                  <a:lnTo>
                    <a:pt x="818" y="1109"/>
                  </a:lnTo>
                  <a:lnTo>
                    <a:pt x="818" y="1111"/>
                  </a:lnTo>
                  <a:lnTo>
                    <a:pt x="820" y="1111"/>
                  </a:lnTo>
                  <a:lnTo>
                    <a:pt x="820" y="1113"/>
                  </a:lnTo>
                  <a:lnTo>
                    <a:pt x="820" y="1115"/>
                  </a:lnTo>
                  <a:lnTo>
                    <a:pt x="820" y="1117"/>
                  </a:lnTo>
                  <a:lnTo>
                    <a:pt x="820" y="1119"/>
                  </a:lnTo>
                  <a:lnTo>
                    <a:pt x="820" y="1117"/>
                  </a:lnTo>
                  <a:lnTo>
                    <a:pt x="818" y="1117"/>
                  </a:lnTo>
                  <a:lnTo>
                    <a:pt x="816" y="1115"/>
                  </a:lnTo>
                  <a:lnTo>
                    <a:pt x="814" y="1115"/>
                  </a:lnTo>
                  <a:lnTo>
                    <a:pt x="812" y="1115"/>
                  </a:lnTo>
                  <a:lnTo>
                    <a:pt x="812" y="1117"/>
                  </a:lnTo>
                  <a:lnTo>
                    <a:pt x="810" y="1117"/>
                  </a:lnTo>
                  <a:lnTo>
                    <a:pt x="808" y="1117"/>
                  </a:lnTo>
                  <a:lnTo>
                    <a:pt x="806" y="1117"/>
                  </a:lnTo>
                  <a:lnTo>
                    <a:pt x="804" y="1117"/>
                  </a:lnTo>
                  <a:lnTo>
                    <a:pt x="802" y="1117"/>
                  </a:lnTo>
                  <a:lnTo>
                    <a:pt x="802" y="1115"/>
                  </a:lnTo>
                  <a:lnTo>
                    <a:pt x="800" y="1115"/>
                  </a:lnTo>
                  <a:lnTo>
                    <a:pt x="800" y="1113"/>
                  </a:lnTo>
                  <a:lnTo>
                    <a:pt x="800" y="1111"/>
                  </a:lnTo>
                  <a:lnTo>
                    <a:pt x="798" y="1109"/>
                  </a:lnTo>
                  <a:lnTo>
                    <a:pt x="796" y="1109"/>
                  </a:lnTo>
                  <a:lnTo>
                    <a:pt x="794" y="1107"/>
                  </a:lnTo>
                  <a:lnTo>
                    <a:pt x="792" y="1105"/>
                  </a:lnTo>
                  <a:lnTo>
                    <a:pt x="790" y="1105"/>
                  </a:lnTo>
                  <a:lnTo>
                    <a:pt x="788" y="1103"/>
                  </a:lnTo>
                  <a:lnTo>
                    <a:pt x="786" y="1103"/>
                  </a:lnTo>
                  <a:lnTo>
                    <a:pt x="786" y="1101"/>
                  </a:lnTo>
                  <a:lnTo>
                    <a:pt x="786" y="1103"/>
                  </a:lnTo>
                  <a:lnTo>
                    <a:pt x="784" y="1103"/>
                  </a:lnTo>
                  <a:lnTo>
                    <a:pt x="784" y="1101"/>
                  </a:lnTo>
                  <a:lnTo>
                    <a:pt x="782" y="1101"/>
                  </a:lnTo>
                  <a:lnTo>
                    <a:pt x="780" y="1101"/>
                  </a:lnTo>
                  <a:lnTo>
                    <a:pt x="780" y="1099"/>
                  </a:lnTo>
                  <a:lnTo>
                    <a:pt x="778" y="1099"/>
                  </a:lnTo>
                  <a:lnTo>
                    <a:pt x="776" y="1099"/>
                  </a:lnTo>
                  <a:lnTo>
                    <a:pt x="776" y="1097"/>
                  </a:lnTo>
                  <a:lnTo>
                    <a:pt x="774" y="1097"/>
                  </a:lnTo>
                  <a:lnTo>
                    <a:pt x="773" y="1095"/>
                  </a:lnTo>
                  <a:lnTo>
                    <a:pt x="771" y="1095"/>
                  </a:lnTo>
                  <a:lnTo>
                    <a:pt x="771" y="1093"/>
                  </a:lnTo>
                  <a:lnTo>
                    <a:pt x="769" y="1093"/>
                  </a:lnTo>
                  <a:lnTo>
                    <a:pt x="767" y="1093"/>
                  </a:lnTo>
                  <a:lnTo>
                    <a:pt x="767" y="1091"/>
                  </a:lnTo>
                  <a:lnTo>
                    <a:pt x="765" y="1093"/>
                  </a:lnTo>
                  <a:lnTo>
                    <a:pt x="763" y="1095"/>
                  </a:lnTo>
                  <a:lnTo>
                    <a:pt x="763" y="1097"/>
                  </a:lnTo>
                  <a:lnTo>
                    <a:pt x="761" y="1099"/>
                  </a:lnTo>
                  <a:lnTo>
                    <a:pt x="759" y="1099"/>
                  </a:lnTo>
                  <a:lnTo>
                    <a:pt x="759" y="1101"/>
                  </a:lnTo>
                  <a:lnTo>
                    <a:pt x="757" y="1103"/>
                  </a:lnTo>
                  <a:lnTo>
                    <a:pt x="755" y="1103"/>
                  </a:lnTo>
                  <a:lnTo>
                    <a:pt x="755" y="1105"/>
                  </a:lnTo>
                  <a:lnTo>
                    <a:pt x="753" y="1105"/>
                  </a:lnTo>
                  <a:lnTo>
                    <a:pt x="753" y="1107"/>
                  </a:lnTo>
                  <a:lnTo>
                    <a:pt x="755" y="1111"/>
                  </a:lnTo>
                  <a:lnTo>
                    <a:pt x="753" y="1111"/>
                  </a:lnTo>
                  <a:lnTo>
                    <a:pt x="753" y="1113"/>
                  </a:lnTo>
                  <a:lnTo>
                    <a:pt x="751" y="1113"/>
                  </a:lnTo>
                  <a:lnTo>
                    <a:pt x="751" y="1115"/>
                  </a:lnTo>
                  <a:lnTo>
                    <a:pt x="749" y="1117"/>
                  </a:lnTo>
                  <a:lnTo>
                    <a:pt x="747" y="1115"/>
                  </a:lnTo>
                  <a:lnTo>
                    <a:pt x="743" y="1115"/>
                  </a:lnTo>
                  <a:lnTo>
                    <a:pt x="741" y="1113"/>
                  </a:lnTo>
                  <a:lnTo>
                    <a:pt x="739" y="1111"/>
                  </a:lnTo>
                  <a:lnTo>
                    <a:pt x="737" y="1111"/>
                  </a:lnTo>
                  <a:lnTo>
                    <a:pt x="737" y="1109"/>
                  </a:lnTo>
                  <a:lnTo>
                    <a:pt x="735" y="1109"/>
                  </a:lnTo>
                  <a:lnTo>
                    <a:pt x="733" y="1107"/>
                  </a:lnTo>
                  <a:lnTo>
                    <a:pt x="731" y="1105"/>
                  </a:lnTo>
                  <a:lnTo>
                    <a:pt x="729" y="1103"/>
                  </a:lnTo>
                  <a:lnTo>
                    <a:pt x="727" y="1099"/>
                  </a:lnTo>
                  <a:lnTo>
                    <a:pt x="725" y="1099"/>
                  </a:lnTo>
                  <a:lnTo>
                    <a:pt x="725" y="1097"/>
                  </a:lnTo>
                  <a:lnTo>
                    <a:pt x="723" y="1097"/>
                  </a:lnTo>
                  <a:lnTo>
                    <a:pt x="723" y="1095"/>
                  </a:lnTo>
                  <a:lnTo>
                    <a:pt x="721" y="1095"/>
                  </a:lnTo>
                  <a:lnTo>
                    <a:pt x="721" y="1093"/>
                  </a:lnTo>
                  <a:lnTo>
                    <a:pt x="719" y="1091"/>
                  </a:lnTo>
                  <a:lnTo>
                    <a:pt x="717" y="1089"/>
                  </a:lnTo>
                  <a:lnTo>
                    <a:pt x="717" y="1087"/>
                  </a:lnTo>
                  <a:lnTo>
                    <a:pt x="715" y="1087"/>
                  </a:lnTo>
                  <a:lnTo>
                    <a:pt x="715" y="1086"/>
                  </a:lnTo>
                  <a:lnTo>
                    <a:pt x="713" y="1084"/>
                  </a:lnTo>
                  <a:lnTo>
                    <a:pt x="711" y="1082"/>
                  </a:lnTo>
                  <a:lnTo>
                    <a:pt x="709" y="1080"/>
                  </a:lnTo>
                  <a:lnTo>
                    <a:pt x="709" y="1078"/>
                  </a:lnTo>
                  <a:lnTo>
                    <a:pt x="707" y="1078"/>
                  </a:lnTo>
                  <a:lnTo>
                    <a:pt x="707" y="1080"/>
                  </a:lnTo>
                  <a:lnTo>
                    <a:pt x="707" y="1082"/>
                  </a:lnTo>
                  <a:lnTo>
                    <a:pt x="705" y="1082"/>
                  </a:lnTo>
                  <a:lnTo>
                    <a:pt x="705" y="1084"/>
                  </a:lnTo>
                  <a:lnTo>
                    <a:pt x="705" y="1086"/>
                  </a:lnTo>
                  <a:lnTo>
                    <a:pt x="704" y="1087"/>
                  </a:lnTo>
                  <a:lnTo>
                    <a:pt x="704" y="1089"/>
                  </a:lnTo>
                  <a:lnTo>
                    <a:pt x="702" y="1089"/>
                  </a:lnTo>
                  <a:lnTo>
                    <a:pt x="702" y="1091"/>
                  </a:lnTo>
                  <a:lnTo>
                    <a:pt x="702" y="1093"/>
                  </a:lnTo>
                  <a:lnTo>
                    <a:pt x="700" y="1095"/>
                  </a:lnTo>
                  <a:lnTo>
                    <a:pt x="700" y="1097"/>
                  </a:lnTo>
                  <a:lnTo>
                    <a:pt x="700" y="1099"/>
                  </a:lnTo>
                  <a:lnTo>
                    <a:pt x="698" y="1099"/>
                  </a:lnTo>
                  <a:lnTo>
                    <a:pt x="698" y="1101"/>
                  </a:lnTo>
                  <a:lnTo>
                    <a:pt x="698" y="1103"/>
                  </a:lnTo>
                  <a:lnTo>
                    <a:pt x="698" y="1105"/>
                  </a:lnTo>
                  <a:lnTo>
                    <a:pt x="698" y="1107"/>
                  </a:lnTo>
                  <a:lnTo>
                    <a:pt x="700" y="1107"/>
                  </a:lnTo>
                  <a:lnTo>
                    <a:pt x="698" y="1109"/>
                  </a:lnTo>
                  <a:lnTo>
                    <a:pt x="696" y="1111"/>
                  </a:lnTo>
                  <a:lnTo>
                    <a:pt x="696" y="1113"/>
                  </a:lnTo>
                  <a:lnTo>
                    <a:pt x="694" y="1113"/>
                  </a:lnTo>
                  <a:lnTo>
                    <a:pt x="694" y="1115"/>
                  </a:lnTo>
                  <a:lnTo>
                    <a:pt x="692" y="1115"/>
                  </a:lnTo>
                  <a:lnTo>
                    <a:pt x="692" y="1117"/>
                  </a:lnTo>
                  <a:lnTo>
                    <a:pt x="690" y="1119"/>
                  </a:lnTo>
                  <a:lnTo>
                    <a:pt x="688" y="1121"/>
                  </a:lnTo>
                  <a:lnTo>
                    <a:pt x="688" y="1123"/>
                  </a:lnTo>
                  <a:lnTo>
                    <a:pt x="686" y="1123"/>
                  </a:lnTo>
                  <a:lnTo>
                    <a:pt x="686" y="1125"/>
                  </a:lnTo>
                  <a:lnTo>
                    <a:pt x="684" y="1125"/>
                  </a:lnTo>
                  <a:lnTo>
                    <a:pt x="682" y="1127"/>
                  </a:lnTo>
                  <a:lnTo>
                    <a:pt x="680" y="1127"/>
                  </a:lnTo>
                  <a:lnTo>
                    <a:pt x="680" y="1129"/>
                  </a:lnTo>
                  <a:lnTo>
                    <a:pt x="678" y="1129"/>
                  </a:lnTo>
                  <a:lnTo>
                    <a:pt x="676" y="1129"/>
                  </a:lnTo>
                  <a:lnTo>
                    <a:pt x="674" y="1131"/>
                  </a:lnTo>
                  <a:lnTo>
                    <a:pt x="672" y="1131"/>
                  </a:lnTo>
                  <a:lnTo>
                    <a:pt x="670" y="1131"/>
                  </a:lnTo>
                  <a:lnTo>
                    <a:pt x="670" y="1133"/>
                  </a:lnTo>
                  <a:lnTo>
                    <a:pt x="668" y="1133"/>
                  </a:lnTo>
                  <a:lnTo>
                    <a:pt x="666" y="1133"/>
                  </a:lnTo>
                  <a:lnTo>
                    <a:pt x="664" y="1135"/>
                  </a:lnTo>
                  <a:lnTo>
                    <a:pt x="662" y="1135"/>
                  </a:lnTo>
                  <a:lnTo>
                    <a:pt x="662" y="1133"/>
                  </a:lnTo>
                  <a:lnTo>
                    <a:pt x="660" y="1131"/>
                  </a:lnTo>
                  <a:lnTo>
                    <a:pt x="658" y="1131"/>
                  </a:lnTo>
                  <a:lnTo>
                    <a:pt x="658" y="1129"/>
                  </a:lnTo>
                  <a:lnTo>
                    <a:pt x="656" y="1129"/>
                  </a:lnTo>
                  <a:lnTo>
                    <a:pt x="654" y="1129"/>
                  </a:lnTo>
                  <a:lnTo>
                    <a:pt x="654" y="1127"/>
                  </a:lnTo>
                  <a:lnTo>
                    <a:pt x="652" y="1127"/>
                  </a:lnTo>
                  <a:lnTo>
                    <a:pt x="650" y="1127"/>
                  </a:lnTo>
                  <a:lnTo>
                    <a:pt x="648" y="1127"/>
                  </a:lnTo>
                  <a:lnTo>
                    <a:pt x="648" y="1125"/>
                  </a:lnTo>
                  <a:lnTo>
                    <a:pt x="648" y="1127"/>
                  </a:lnTo>
                  <a:lnTo>
                    <a:pt x="648" y="1129"/>
                  </a:lnTo>
                  <a:lnTo>
                    <a:pt x="646" y="1129"/>
                  </a:lnTo>
                  <a:lnTo>
                    <a:pt x="646" y="1131"/>
                  </a:lnTo>
                  <a:lnTo>
                    <a:pt x="646" y="1133"/>
                  </a:lnTo>
                  <a:lnTo>
                    <a:pt x="646" y="1135"/>
                  </a:lnTo>
                  <a:lnTo>
                    <a:pt x="646" y="1137"/>
                  </a:lnTo>
                  <a:lnTo>
                    <a:pt x="644" y="1139"/>
                  </a:lnTo>
                  <a:lnTo>
                    <a:pt x="644" y="1141"/>
                  </a:lnTo>
                  <a:lnTo>
                    <a:pt x="642" y="1141"/>
                  </a:lnTo>
                  <a:lnTo>
                    <a:pt x="642" y="1143"/>
                  </a:lnTo>
                  <a:lnTo>
                    <a:pt x="640" y="1143"/>
                  </a:lnTo>
                  <a:lnTo>
                    <a:pt x="640" y="1141"/>
                  </a:lnTo>
                  <a:lnTo>
                    <a:pt x="638" y="1141"/>
                  </a:lnTo>
                  <a:lnTo>
                    <a:pt x="636" y="1141"/>
                  </a:lnTo>
                  <a:lnTo>
                    <a:pt x="635" y="1141"/>
                  </a:lnTo>
                  <a:lnTo>
                    <a:pt x="635" y="1139"/>
                  </a:lnTo>
                  <a:lnTo>
                    <a:pt x="633" y="1139"/>
                  </a:lnTo>
                  <a:lnTo>
                    <a:pt x="633" y="1137"/>
                  </a:lnTo>
                  <a:lnTo>
                    <a:pt x="633" y="1139"/>
                  </a:lnTo>
                  <a:lnTo>
                    <a:pt x="631" y="1139"/>
                  </a:lnTo>
                  <a:lnTo>
                    <a:pt x="629" y="1139"/>
                  </a:lnTo>
                  <a:lnTo>
                    <a:pt x="629" y="1137"/>
                  </a:lnTo>
                  <a:lnTo>
                    <a:pt x="627" y="1137"/>
                  </a:lnTo>
                  <a:lnTo>
                    <a:pt x="625" y="1137"/>
                  </a:lnTo>
                  <a:lnTo>
                    <a:pt x="623" y="1137"/>
                  </a:lnTo>
                  <a:lnTo>
                    <a:pt x="623" y="1139"/>
                  </a:lnTo>
                  <a:lnTo>
                    <a:pt x="621" y="1139"/>
                  </a:lnTo>
                  <a:lnTo>
                    <a:pt x="619" y="1139"/>
                  </a:lnTo>
                  <a:lnTo>
                    <a:pt x="619" y="1137"/>
                  </a:lnTo>
                  <a:lnTo>
                    <a:pt x="617" y="1137"/>
                  </a:lnTo>
                  <a:lnTo>
                    <a:pt x="615" y="1137"/>
                  </a:lnTo>
                  <a:lnTo>
                    <a:pt x="615" y="1139"/>
                  </a:lnTo>
                  <a:lnTo>
                    <a:pt x="613" y="1137"/>
                  </a:lnTo>
                  <a:lnTo>
                    <a:pt x="611" y="1137"/>
                  </a:lnTo>
                  <a:lnTo>
                    <a:pt x="609" y="1137"/>
                  </a:lnTo>
                  <a:lnTo>
                    <a:pt x="609" y="1139"/>
                  </a:lnTo>
                  <a:lnTo>
                    <a:pt x="607" y="1139"/>
                  </a:lnTo>
                  <a:lnTo>
                    <a:pt x="605" y="1139"/>
                  </a:lnTo>
                  <a:lnTo>
                    <a:pt x="605" y="1137"/>
                  </a:lnTo>
                  <a:lnTo>
                    <a:pt x="603" y="1137"/>
                  </a:lnTo>
                  <a:lnTo>
                    <a:pt x="603" y="1135"/>
                  </a:lnTo>
                  <a:lnTo>
                    <a:pt x="601" y="1135"/>
                  </a:lnTo>
                  <a:lnTo>
                    <a:pt x="601" y="1133"/>
                  </a:lnTo>
                  <a:lnTo>
                    <a:pt x="599" y="1133"/>
                  </a:lnTo>
                  <a:lnTo>
                    <a:pt x="597" y="1133"/>
                  </a:lnTo>
                  <a:lnTo>
                    <a:pt x="595" y="1135"/>
                  </a:lnTo>
                  <a:lnTo>
                    <a:pt x="593" y="1133"/>
                  </a:lnTo>
                  <a:lnTo>
                    <a:pt x="591" y="1133"/>
                  </a:lnTo>
                  <a:lnTo>
                    <a:pt x="589" y="1133"/>
                  </a:lnTo>
                  <a:lnTo>
                    <a:pt x="587" y="1133"/>
                  </a:lnTo>
                  <a:lnTo>
                    <a:pt x="585" y="1133"/>
                  </a:lnTo>
                  <a:lnTo>
                    <a:pt x="583" y="1135"/>
                  </a:lnTo>
                  <a:lnTo>
                    <a:pt x="583" y="1133"/>
                  </a:lnTo>
                  <a:lnTo>
                    <a:pt x="581" y="1133"/>
                  </a:lnTo>
                  <a:lnTo>
                    <a:pt x="579" y="1133"/>
                  </a:lnTo>
                  <a:lnTo>
                    <a:pt x="579" y="1131"/>
                  </a:lnTo>
                  <a:lnTo>
                    <a:pt x="577" y="1131"/>
                  </a:lnTo>
                  <a:lnTo>
                    <a:pt x="575" y="1131"/>
                  </a:lnTo>
                  <a:lnTo>
                    <a:pt x="575" y="1133"/>
                  </a:lnTo>
                  <a:lnTo>
                    <a:pt x="573" y="1135"/>
                  </a:lnTo>
                  <a:lnTo>
                    <a:pt x="571" y="1135"/>
                  </a:lnTo>
                  <a:lnTo>
                    <a:pt x="569" y="1135"/>
                  </a:lnTo>
                  <a:lnTo>
                    <a:pt x="569" y="1133"/>
                  </a:lnTo>
                  <a:lnTo>
                    <a:pt x="567" y="1133"/>
                  </a:lnTo>
                  <a:lnTo>
                    <a:pt x="567" y="1131"/>
                  </a:lnTo>
                  <a:lnTo>
                    <a:pt x="567" y="1129"/>
                  </a:lnTo>
                  <a:lnTo>
                    <a:pt x="566" y="1129"/>
                  </a:lnTo>
                  <a:lnTo>
                    <a:pt x="566" y="1127"/>
                  </a:lnTo>
                  <a:lnTo>
                    <a:pt x="564" y="1127"/>
                  </a:lnTo>
                  <a:lnTo>
                    <a:pt x="564" y="1129"/>
                  </a:lnTo>
                  <a:lnTo>
                    <a:pt x="562" y="1129"/>
                  </a:lnTo>
                  <a:lnTo>
                    <a:pt x="562" y="1127"/>
                  </a:lnTo>
                  <a:lnTo>
                    <a:pt x="560" y="1127"/>
                  </a:lnTo>
                  <a:lnTo>
                    <a:pt x="560" y="1125"/>
                  </a:lnTo>
                  <a:lnTo>
                    <a:pt x="558" y="1125"/>
                  </a:lnTo>
                  <a:lnTo>
                    <a:pt x="556" y="1123"/>
                  </a:lnTo>
                  <a:lnTo>
                    <a:pt x="554" y="1123"/>
                  </a:lnTo>
                  <a:lnTo>
                    <a:pt x="552" y="1123"/>
                  </a:lnTo>
                  <a:lnTo>
                    <a:pt x="550" y="1123"/>
                  </a:lnTo>
                  <a:lnTo>
                    <a:pt x="548" y="1123"/>
                  </a:lnTo>
                  <a:lnTo>
                    <a:pt x="546" y="1123"/>
                  </a:lnTo>
                  <a:lnTo>
                    <a:pt x="544" y="1123"/>
                  </a:lnTo>
                  <a:lnTo>
                    <a:pt x="542" y="1123"/>
                  </a:lnTo>
                  <a:lnTo>
                    <a:pt x="542" y="1121"/>
                  </a:lnTo>
                  <a:lnTo>
                    <a:pt x="542" y="1119"/>
                  </a:lnTo>
                  <a:lnTo>
                    <a:pt x="542" y="1117"/>
                  </a:lnTo>
                  <a:lnTo>
                    <a:pt x="544" y="1115"/>
                  </a:lnTo>
                  <a:lnTo>
                    <a:pt x="544" y="1113"/>
                  </a:lnTo>
                  <a:lnTo>
                    <a:pt x="544" y="1111"/>
                  </a:lnTo>
                  <a:lnTo>
                    <a:pt x="544" y="1109"/>
                  </a:lnTo>
                  <a:lnTo>
                    <a:pt x="542" y="1107"/>
                  </a:lnTo>
                  <a:lnTo>
                    <a:pt x="542" y="1105"/>
                  </a:lnTo>
                  <a:lnTo>
                    <a:pt x="542" y="1103"/>
                  </a:lnTo>
                  <a:lnTo>
                    <a:pt x="542" y="1101"/>
                  </a:lnTo>
                  <a:lnTo>
                    <a:pt x="544" y="1101"/>
                  </a:lnTo>
                  <a:lnTo>
                    <a:pt x="542" y="1101"/>
                  </a:lnTo>
                  <a:lnTo>
                    <a:pt x="542" y="1099"/>
                  </a:lnTo>
                  <a:lnTo>
                    <a:pt x="542" y="1097"/>
                  </a:lnTo>
                  <a:lnTo>
                    <a:pt x="540" y="1097"/>
                  </a:lnTo>
                  <a:lnTo>
                    <a:pt x="538" y="1097"/>
                  </a:lnTo>
                  <a:lnTo>
                    <a:pt x="536" y="1097"/>
                  </a:lnTo>
                  <a:lnTo>
                    <a:pt x="534" y="1097"/>
                  </a:lnTo>
                  <a:lnTo>
                    <a:pt x="534" y="1095"/>
                  </a:lnTo>
                  <a:lnTo>
                    <a:pt x="534" y="1097"/>
                  </a:lnTo>
                  <a:lnTo>
                    <a:pt x="532" y="1097"/>
                  </a:lnTo>
                  <a:lnTo>
                    <a:pt x="532" y="1099"/>
                  </a:lnTo>
                  <a:lnTo>
                    <a:pt x="530" y="1099"/>
                  </a:lnTo>
                  <a:lnTo>
                    <a:pt x="530" y="1097"/>
                  </a:lnTo>
                  <a:lnTo>
                    <a:pt x="528" y="1097"/>
                  </a:lnTo>
                  <a:lnTo>
                    <a:pt x="526" y="1095"/>
                  </a:lnTo>
                  <a:lnTo>
                    <a:pt x="526" y="1093"/>
                  </a:lnTo>
                  <a:lnTo>
                    <a:pt x="524" y="1093"/>
                  </a:lnTo>
                  <a:lnTo>
                    <a:pt x="522" y="1091"/>
                  </a:lnTo>
                  <a:lnTo>
                    <a:pt x="520" y="1089"/>
                  </a:lnTo>
                  <a:lnTo>
                    <a:pt x="520" y="1087"/>
                  </a:lnTo>
                  <a:lnTo>
                    <a:pt x="518" y="1087"/>
                  </a:lnTo>
                  <a:lnTo>
                    <a:pt x="518" y="1086"/>
                  </a:lnTo>
                  <a:lnTo>
                    <a:pt x="518" y="1084"/>
                  </a:lnTo>
                  <a:lnTo>
                    <a:pt x="516" y="1082"/>
                  </a:lnTo>
                  <a:lnTo>
                    <a:pt x="516" y="1080"/>
                  </a:lnTo>
                  <a:lnTo>
                    <a:pt x="514" y="1078"/>
                  </a:lnTo>
                  <a:lnTo>
                    <a:pt x="516" y="1074"/>
                  </a:lnTo>
                  <a:lnTo>
                    <a:pt x="516" y="1072"/>
                  </a:lnTo>
                  <a:lnTo>
                    <a:pt x="518" y="1070"/>
                  </a:lnTo>
                  <a:lnTo>
                    <a:pt x="518" y="1068"/>
                  </a:lnTo>
                  <a:lnTo>
                    <a:pt x="518" y="1066"/>
                  </a:lnTo>
                  <a:lnTo>
                    <a:pt x="516" y="1066"/>
                  </a:lnTo>
                  <a:lnTo>
                    <a:pt x="516" y="1068"/>
                  </a:lnTo>
                  <a:lnTo>
                    <a:pt x="514" y="1068"/>
                  </a:lnTo>
                  <a:lnTo>
                    <a:pt x="514" y="1066"/>
                  </a:lnTo>
                  <a:lnTo>
                    <a:pt x="514" y="1064"/>
                  </a:lnTo>
                  <a:lnTo>
                    <a:pt x="512" y="1064"/>
                  </a:lnTo>
                  <a:lnTo>
                    <a:pt x="510" y="1064"/>
                  </a:lnTo>
                  <a:lnTo>
                    <a:pt x="510" y="1062"/>
                  </a:lnTo>
                  <a:lnTo>
                    <a:pt x="510" y="1060"/>
                  </a:lnTo>
                  <a:lnTo>
                    <a:pt x="510" y="1058"/>
                  </a:lnTo>
                  <a:lnTo>
                    <a:pt x="508" y="1058"/>
                  </a:lnTo>
                  <a:lnTo>
                    <a:pt x="508" y="1056"/>
                  </a:lnTo>
                  <a:lnTo>
                    <a:pt x="506" y="1056"/>
                  </a:lnTo>
                  <a:lnTo>
                    <a:pt x="506" y="1054"/>
                  </a:lnTo>
                  <a:lnTo>
                    <a:pt x="508" y="1052"/>
                  </a:lnTo>
                  <a:lnTo>
                    <a:pt x="508" y="1050"/>
                  </a:lnTo>
                  <a:lnTo>
                    <a:pt x="506" y="1050"/>
                  </a:lnTo>
                  <a:lnTo>
                    <a:pt x="506" y="1052"/>
                  </a:lnTo>
                  <a:lnTo>
                    <a:pt x="504" y="1052"/>
                  </a:lnTo>
                  <a:lnTo>
                    <a:pt x="504" y="1050"/>
                  </a:lnTo>
                  <a:lnTo>
                    <a:pt x="504" y="1048"/>
                  </a:lnTo>
                  <a:lnTo>
                    <a:pt x="502" y="1048"/>
                  </a:lnTo>
                  <a:lnTo>
                    <a:pt x="500" y="1048"/>
                  </a:lnTo>
                  <a:lnTo>
                    <a:pt x="500" y="1046"/>
                  </a:lnTo>
                  <a:lnTo>
                    <a:pt x="498" y="1046"/>
                  </a:lnTo>
                  <a:lnTo>
                    <a:pt x="498" y="1044"/>
                  </a:lnTo>
                  <a:lnTo>
                    <a:pt x="498" y="1042"/>
                  </a:lnTo>
                  <a:lnTo>
                    <a:pt x="500" y="1042"/>
                  </a:lnTo>
                  <a:lnTo>
                    <a:pt x="500" y="1040"/>
                  </a:lnTo>
                  <a:lnTo>
                    <a:pt x="498" y="1040"/>
                  </a:lnTo>
                  <a:lnTo>
                    <a:pt x="497" y="1040"/>
                  </a:lnTo>
                  <a:lnTo>
                    <a:pt x="498" y="1038"/>
                  </a:lnTo>
                  <a:lnTo>
                    <a:pt x="498" y="1036"/>
                  </a:lnTo>
                  <a:lnTo>
                    <a:pt x="497" y="1036"/>
                  </a:lnTo>
                  <a:lnTo>
                    <a:pt x="497" y="1038"/>
                  </a:lnTo>
                  <a:lnTo>
                    <a:pt x="495" y="1038"/>
                  </a:lnTo>
                  <a:lnTo>
                    <a:pt x="495" y="1036"/>
                  </a:lnTo>
                  <a:lnTo>
                    <a:pt x="493" y="1036"/>
                  </a:lnTo>
                  <a:lnTo>
                    <a:pt x="493" y="1034"/>
                  </a:lnTo>
                  <a:lnTo>
                    <a:pt x="495" y="1034"/>
                  </a:lnTo>
                  <a:lnTo>
                    <a:pt x="495" y="1032"/>
                  </a:lnTo>
                  <a:lnTo>
                    <a:pt x="495" y="1030"/>
                  </a:lnTo>
                  <a:lnTo>
                    <a:pt x="493" y="1030"/>
                  </a:lnTo>
                  <a:lnTo>
                    <a:pt x="491" y="1032"/>
                  </a:lnTo>
                  <a:lnTo>
                    <a:pt x="489" y="1032"/>
                  </a:lnTo>
                  <a:lnTo>
                    <a:pt x="489" y="1030"/>
                  </a:lnTo>
                  <a:lnTo>
                    <a:pt x="487" y="1030"/>
                  </a:lnTo>
                  <a:lnTo>
                    <a:pt x="489" y="1030"/>
                  </a:lnTo>
                  <a:lnTo>
                    <a:pt x="489" y="1028"/>
                  </a:lnTo>
                  <a:lnTo>
                    <a:pt x="489" y="1026"/>
                  </a:lnTo>
                  <a:lnTo>
                    <a:pt x="487" y="1026"/>
                  </a:lnTo>
                  <a:lnTo>
                    <a:pt x="485" y="1026"/>
                  </a:lnTo>
                  <a:lnTo>
                    <a:pt x="485" y="1028"/>
                  </a:lnTo>
                  <a:lnTo>
                    <a:pt x="483" y="1028"/>
                  </a:lnTo>
                  <a:lnTo>
                    <a:pt x="483" y="1030"/>
                  </a:lnTo>
                  <a:lnTo>
                    <a:pt x="481" y="1030"/>
                  </a:lnTo>
                  <a:lnTo>
                    <a:pt x="481" y="1032"/>
                  </a:lnTo>
                  <a:lnTo>
                    <a:pt x="479" y="1032"/>
                  </a:lnTo>
                  <a:lnTo>
                    <a:pt x="479" y="1030"/>
                  </a:lnTo>
                  <a:lnTo>
                    <a:pt x="479" y="1028"/>
                  </a:lnTo>
                  <a:lnTo>
                    <a:pt x="477" y="1028"/>
                  </a:lnTo>
                  <a:lnTo>
                    <a:pt x="477" y="1030"/>
                  </a:lnTo>
                  <a:lnTo>
                    <a:pt x="477" y="1032"/>
                  </a:lnTo>
                  <a:lnTo>
                    <a:pt x="475" y="1032"/>
                  </a:lnTo>
                  <a:lnTo>
                    <a:pt x="473" y="1032"/>
                  </a:lnTo>
                  <a:lnTo>
                    <a:pt x="471" y="1032"/>
                  </a:lnTo>
                  <a:lnTo>
                    <a:pt x="469" y="1032"/>
                  </a:lnTo>
                  <a:lnTo>
                    <a:pt x="467" y="1032"/>
                  </a:lnTo>
                  <a:lnTo>
                    <a:pt x="465" y="1034"/>
                  </a:lnTo>
                  <a:lnTo>
                    <a:pt x="463" y="1034"/>
                  </a:lnTo>
                  <a:lnTo>
                    <a:pt x="463" y="1036"/>
                  </a:lnTo>
                  <a:lnTo>
                    <a:pt x="461" y="1036"/>
                  </a:lnTo>
                  <a:lnTo>
                    <a:pt x="461" y="1034"/>
                  </a:lnTo>
                  <a:lnTo>
                    <a:pt x="461" y="1032"/>
                  </a:lnTo>
                  <a:lnTo>
                    <a:pt x="461" y="1030"/>
                  </a:lnTo>
                  <a:lnTo>
                    <a:pt x="459" y="1030"/>
                  </a:lnTo>
                  <a:lnTo>
                    <a:pt x="457" y="1030"/>
                  </a:lnTo>
                  <a:lnTo>
                    <a:pt x="457" y="1032"/>
                  </a:lnTo>
                  <a:lnTo>
                    <a:pt x="455" y="1032"/>
                  </a:lnTo>
                  <a:lnTo>
                    <a:pt x="455" y="1034"/>
                  </a:lnTo>
                  <a:lnTo>
                    <a:pt x="453" y="1034"/>
                  </a:lnTo>
                  <a:lnTo>
                    <a:pt x="453" y="1036"/>
                  </a:lnTo>
                  <a:lnTo>
                    <a:pt x="451" y="1036"/>
                  </a:lnTo>
                  <a:lnTo>
                    <a:pt x="451" y="1038"/>
                  </a:lnTo>
                  <a:lnTo>
                    <a:pt x="449" y="1038"/>
                  </a:lnTo>
                  <a:lnTo>
                    <a:pt x="447" y="1040"/>
                  </a:lnTo>
                  <a:lnTo>
                    <a:pt x="447" y="1042"/>
                  </a:lnTo>
                  <a:lnTo>
                    <a:pt x="445" y="1042"/>
                  </a:lnTo>
                  <a:lnTo>
                    <a:pt x="445" y="1044"/>
                  </a:lnTo>
                  <a:lnTo>
                    <a:pt x="445" y="1046"/>
                  </a:lnTo>
                  <a:lnTo>
                    <a:pt x="445" y="1048"/>
                  </a:lnTo>
                  <a:lnTo>
                    <a:pt x="443" y="1050"/>
                  </a:lnTo>
                  <a:lnTo>
                    <a:pt x="441" y="1050"/>
                  </a:lnTo>
                  <a:lnTo>
                    <a:pt x="439" y="1050"/>
                  </a:lnTo>
                  <a:lnTo>
                    <a:pt x="439" y="1052"/>
                  </a:lnTo>
                  <a:lnTo>
                    <a:pt x="439" y="1054"/>
                  </a:lnTo>
                  <a:lnTo>
                    <a:pt x="437" y="1054"/>
                  </a:lnTo>
                  <a:lnTo>
                    <a:pt x="437" y="1056"/>
                  </a:lnTo>
                  <a:lnTo>
                    <a:pt x="437" y="1058"/>
                  </a:lnTo>
                  <a:lnTo>
                    <a:pt x="435" y="1060"/>
                  </a:lnTo>
                  <a:lnTo>
                    <a:pt x="433" y="1060"/>
                  </a:lnTo>
                  <a:lnTo>
                    <a:pt x="431" y="1060"/>
                  </a:lnTo>
                  <a:lnTo>
                    <a:pt x="429" y="1062"/>
                  </a:lnTo>
                  <a:lnTo>
                    <a:pt x="428" y="1062"/>
                  </a:lnTo>
                  <a:lnTo>
                    <a:pt x="426" y="1062"/>
                  </a:lnTo>
                  <a:lnTo>
                    <a:pt x="426" y="1064"/>
                  </a:lnTo>
                  <a:lnTo>
                    <a:pt x="424" y="1064"/>
                  </a:lnTo>
                  <a:lnTo>
                    <a:pt x="422" y="1066"/>
                  </a:lnTo>
                  <a:lnTo>
                    <a:pt x="420" y="1066"/>
                  </a:lnTo>
                  <a:lnTo>
                    <a:pt x="420" y="1064"/>
                  </a:lnTo>
                  <a:lnTo>
                    <a:pt x="420" y="1066"/>
                  </a:lnTo>
                  <a:lnTo>
                    <a:pt x="418" y="1066"/>
                  </a:lnTo>
                  <a:lnTo>
                    <a:pt x="416" y="1066"/>
                  </a:lnTo>
                  <a:lnTo>
                    <a:pt x="416" y="1068"/>
                  </a:lnTo>
                  <a:lnTo>
                    <a:pt x="416" y="1070"/>
                  </a:lnTo>
                  <a:lnTo>
                    <a:pt x="414" y="1070"/>
                  </a:lnTo>
                  <a:lnTo>
                    <a:pt x="414" y="1072"/>
                  </a:lnTo>
                  <a:lnTo>
                    <a:pt x="412" y="1072"/>
                  </a:lnTo>
                  <a:lnTo>
                    <a:pt x="410" y="1072"/>
                  </a:lnTo>
                  <a:lnTo>
                    <a:pt x="408" y="1072"/>
                  </a:lnTo>
                  <a:lnTo>
                    <a:pt x="406" y="1074"/>
                  </a:lnTo>
                  <a:lnTo>
                    <a:pt x="404" y="1074"/>
                  </a:lnTo>
                  <a:lnTo>
                    <a:pt x="402" y="1074"/>
                  </a:lnTo>
                  <a:lnTo>
                    <a:pt x="402" y="1072"/>
                  </a:lnTo>
                  <a:lnTo>
                    <a:pt x="400" y="1072"/>
                  </a:lnTo>
                  <a:lnTo>
                    <a:pt x="400" y="1070"/>
                  </a:lnTo>
                  <a:lnTo>
                    <a:pt x="398" y="1070"/>
                  </a:lnTo>
                  <a:lnTo>
                    <a:pt x="398" y="1072"/>
                  </a:lnTo>
                  <a:lnTo>
                    <a:pt x="396" y="1072"/>
                  </a:lnTo>
                  <a:lnTo>
                    <a:pt x="394" y="1072"/>
                  </a:lnTo>
                  <a:lnTo>
                    <a:pt x="392" y="1072"/>
                  </a:lnTo>
                  <a:lnTo>
                    <a:pt x="392" y="1070"/>
                  </a:lnTo>
                  <a:lnTo>
                    <a:pt x="390" y="1070"/>
                  </a:lnTo>
                  <a:lnTo>
                    <a:pt x="388" y="1070"/>
                  </a:lnTo>
                  <a:lnTo>
                    <a:pt x="386" y="1070"/>
                  </a:lnTo>
                  <a:lnTo>
                    <a:pt x="386" y="1072"/>
                  </a:lnTo>
                  <a:lnTo>
                    <a:pt x="384" y="1072"/>
                  </a:lnTo>
                  <a:lnTo>
                    <a:pt x="382" y="1072"/>
                  </a:lnTo>
                  <a:lnTo>
                    <a:pt x="382" y="1074"/>
                  </a:lnTo>
                  <a:lnTo>
                    <a:pt x="380" y="1074"/>
                  </a:lnTo>
                  <a:lnTo>
                    <a:pt x="380" y="1076"/>
                  </a:lnTo>
                  <a:lnTo>
                    <a:pt x="378" y="1076"/>
                  </a:lnTo>
                  <a:lnTo>
                    <a:pt x="376" y="1076"/>
                  </a:lnTo>
                  <a:lnTo>
                    <a:pt x="374" y="1076"/>
                  </a:lnTo>
                  <a:lnTo>
                    <a:pt x="372" y="1076"/>
                  </a:lnTo>
                  <a:lnTo>
                    <a:pt x="374" y="1074"/>
                  </a:lnTo>
                  <a:lnTo>
                    <a:pt x="374" y="1072"/>
                  </a:lnTo>
                  <a:lnTo>
                    <a:pt x="372" y="1072"/>
                  </a:lnTo>
                  <a:lnTo>
                    <a:pt x="372" y="1070"/>
                  </a:lnTo>
                  <a:lnTo>
                    <a:pt x="372" y="1068"/>
                  </a:lnTo>
                  <a:lnTo>
                    <a:pt x="370" y="1068"/>
                  </a:lnTo>
                  <a:lnTo>
                    <a:pt x="370" y="1066"/>
                  </a:lnTo>
                  <a:lnTo>
                    <a:pt x="370" y="1064"/>
                  </a:lnTo>
                  <a:lnTo>
                    <a:pt x="372" y="1064"/>
                  </a:lnTo>
                  <a:lnTo>
                    <a:pt x="372" y="1062"/>
                  </a:lnTo>
                  <a:lnTo>
                    <a:pt x="372" y="1060"/>
                  </a:lnTo>
                  <a:lnTo>
                    <a:pt x="374" y="1060"/>
                  </a:lnTo>
                  <a:lnTo>
                    <a:pt x="374" y="1058"/>
                  </a:lnTo>
                  <a:lnTo>
                    <a:pt x="376" y="1058"/>
                  </a:lnTo>
                  <a:lnTo>
                    <a:pt x="376" y="1056"/>
                  </a:lnTo>
                  <a:lnTo>
                    <a:pt x="376" y="1054"/>
                  </a:lnTo>
                  <a:lnTo>
                    <a:pt x="378" y="1052"/>
                  </a:lnTo>
                  <a:lnTo>
                    <a:pt x="380" y="1052"/>
                  </a:lnTo>
                  <a:lnTo>
                    <a:pt x="380" y="1050"/>
                  </a:lnTo>
                  <a:lnTo>
                    <a:pt x="382" y="1050"/>
                  </a:lnTo>
                  <a:lnTo>
                    <a:pt x="382" y="1048"/>
                  </a:lnTo>
                  <a:lnTo>
                    <a:pt x="380" y="1048"/>
                  </a:lnTo>
                  <a:lnTo>
                    <a:pt x="380" y="1046"/>
                  </a:lnTo>
                  <a:lnTo>
                    <a:pt x="378" y="1046"/>
                  </a:lnTo>
                  <a:lnTo>
                    <a:pt x="378" y="1044"/>
                  </a:lnTo>
                  <a:lnTo>
                    <a:pt x="376" y="1044"/>
                  </a:lnTo>
                  <a:lnTo>
                    <a:pt x="376" y="1042"/>
                  </a:lnTo>
                  <a:lnTo>
                    <a:pt x="374" y="1042"/>
                  </a:lnTo>
                  <a:lnTo>
                    <a:pt x="376" y="1040"/>
                  </a:lnTo>
                  <a:lnTo>
                    <a:pt x="376" y="1038"/>
                  </a:lnTo>
                  <a:lnTo>
                    <a:pt x="378" y="1038"/>
                  </a:lnTo>
                  <a:lnTo>
                    <a:pt x="378" y="1036"/>
                  </a:lnTo>
                  <a:lnTo>
                    <a:pt x="378" y="1034"/>
                  </a:lnTo>
                  <a:lnTo>
                    <a:pt x="378" y="1032"/>
                  </a:lnTo>
                  <a:lnTo>
                    <a:pt x="376" y="1032"/>
                  </a:lnTo>
                  <a:lnTo>
                    <a:pt x="378" y="1032"/>
                  </a:lnTo>
                  <a:lnTo>
                    <a:pt x="378" y="1030"/>
                  </a:lnTo>
                  <a:lnTo>
                    <a:pt x="380" y="1028"/>
                  </a:lnTo>
                  <a:lnTo>
                    <a:pt x="380" y="1026"/>
                  </a:lnTo>
                  <a:lnTo>
                    <a:pt x="380" y="1024"/>
                  </a:lnTo>
                  <a:lnTo>
                    <a:pt x="382" y="1024"/>
                  </a:lnTo>
                  <a:lnTo>
                    <a:pt x="382" y="1022"/>
                  </a:lnTo>
                  <a:lnTo>
                    <a:pt x="382" y="1020"/>
                  </a:lnTo>
                  <a:lnTo>
                    <a:pt x="382" y="1019"/>
                  </a:lnTo>
                  <a:lnTo>
                    <a:pt x="382" y="1017"/>
                  </a:lnTo>
                  <a:lnTo>
                    <a:pt x="380" y="1015"/>
                  </a:lnTo>
                  <a:lnTo>
                    <a:pt x="378" y="1013"/>
                  </a:lnTo>
                  <a:lnTo>
                    <a:pt x="376" y="1013"/>
                  </a:lnTo>
                  <a:lnTo>
                    <a:pt x="374" y="1011"/>
                  </a:lnTo>
                  <a:lnTo>
                    <a:pt x="372" y="1009"/>
                  </a:lnTo>
                  <a:lnTo>
                    <a:pt x="370" y="1007"/>
                  </a:lnTo>
                  <a:lnTo>
                    <a:pt x="368" y="1005"/>
                  </a:lnTo>
                  <a:lnTo>
                    <a:pt x="366" y="1005"/>
                  </a:lnTo>
                  <a:lnTo>
                    <a:pt x="364" y="1005"/>
                  </a:lnTo>
                  <a:lnTo>
                    <a:pt x="362" y="1005"/>
                  </a:lnTo>
                  <a:lnTo>
                    <a:pt x="360" y="1005"/>
                  </a:lnTo>
                  <a:lnTo>
                    <a:pt x="360" y="1003"/>
                  </a:lnTo>
                  <a:lnTo>
                    <a:pt x="359" y="1003"/>
                  </a:lnTo>
                  <a:lnTo>
                    <a:pt x="357" y="1001"/>
                  </a:lnTo>
                  <a:lnTo>
                    <a:pt x="355" y="999"/>
                  </a:lnTo>
                  <a:lnTo>
                    <a:pt x="355" y="997"/>
                  </a:lnTo>
                  <a:lnTo>
                    <a:pt x="353" y="995"/>
                  </a:lnTo>
                  <a:lnTo>
                    <a:pt x="351" y="995"/>
                  </a:lnTo>
                  <a:lnTo>
                    <a:pt x="351" y="993"/>
                  </a:lnTo>
                  <a:lnTo>
                    <a:pt x="349" y="993"/>
                  </a:lnTo>
                  <a:lnTo>
                    <a:pt x="349" y="991"/>
                  </a:lnTo>
                  <a:lnTo>
                    <a:pt x="349" y="989"/>
                  </a:lnTo>
                  <a:lnTo>
                    <a:pt x="349" y="987"/>
                  </a:lnTo>
                  <a:lnTo>
                    <a:pt x="349" y="985"/>
                  </a:lnTo>
                  <a:lnTo>
                    <a:pt x="349" y="983"/>
                  </a:lnTo>
                  <a:lnTo>
                    <a:pt x="349" y="981"/>
                  </a:lnTo>
                  <a:lnTo>
                    <a:pt x="347" y="979"/>
                  </a:lnTo>
                  <a:lnTo>
                    <a:pt x="345" y="979"/>
                  </a:lnTo>
                  <a:lnTo>
                    <a:pt x="345" y="977"/>
                  </a:lnTo>
                  <a:lnTo>
                    <a:pt x="343" y="975"/>
                  </a:lnTo>
                  <a:lnTo>
                    <a:pt x="341" y="975"/>
                  </a:lnTo>
                  <a:lnTo>
                    <a:pt x="339" y="975"/>
                  </a:lnTo>
                  <a:lnTo>
                    <a:pt x="337" y="975"/>
                  </a:lnTo>
                  <a:lnTo>
                    <a:pt x="337" y="977"/>
                  </a:lnTo>
                  <a:lnTo>
                    <a:pt x="335" y="977"/>
                  </a:lnTo>
                  <a:lnTo>
                    <a:pt x="333" y="977"/>
                  </a:lnTo>
                  <a:lnTo>
                    <a:pt x="331" y="975"/>
                  </a:lnTo>
                  <a:lnTo>
                    <a:pt x="329" y="975"/>
                  </a:lnTo>
                  <a:lnTo>
                    <a:pt x="327" y="973"/>
                  </a:lnTo>
                  <a:lnTo>
                    <a:pt x="327" y="971"/>
                  </a:lnTo>
                  <a:lnTo>
                    <a:pt x="325" y="969"/>
                  </a:lnTo>
                  <a:lnTo>
                    <a:pt x="323" y="967"/>
                  </a:lnTo>
                  <a:lnTo>
                    <a:pt x="321" y="967"/>
                  </a:lnTo>
                  <a:lnTo>
                    <a:pt x="319" y="965"/>
                  </a:lnTo>
                  <a:lnTo>
                    <a:pt x="317" y="965"/>
                  </a:lnTo>
                  <a:lnTo>
                    <a:pt x="315" y="965"/>
                  </a:lnTo>
                  <a:lnTo>
                    <a:pt x="313" y="967"/>
                  </a:lnTo>
                  <a:lnTo>
                    <a:pt x="311" y="967"/>
                  </a:lnTo>
                  <a:lnTo>
                    <a:pt x="309" y="967"/>
                  </a:lnTo>
                  <a:lnTo>
                    <a:pt x="307" y="967"/>
                  </a:lnTo>
                  <a:lnTo>
                    <a:pt x="307" y="969"/>
                  </a:lnTo>
                  <a:lnTo>
                    <a:pt x="307" y="971"/>
                  </a:lnTo>
                  <a:lnTo>
                    <a:pt x="305" y="971"/>
                  </a:lnTo>
                  <a:lnTo>
                    <a:pt x="305" y="973"/>
                  </a:lnTo>
                  <a:lnTo>
                    <a:pt x="303" y="973"/>
                  </a:lnTo>
                  <a:lnTo>
                    <a:pt x="301" y="975"/>
                  </a:lnTo>
                  <a:lnTo>
                    <a:pt x="301" y="977"/>
                  </a:lnTo>
                  <a:lnTo>
                    <a:pt x="299" y="977"/>
                  </a:lnTo>
                  <a:lnTo>
                    <a:pt x="299" y="979"/>
                  </a:lnTo>
                  <a:lnTo>
                    <a:pt x="299" y="981"/>
                  </a:lnTo>
                  <a:lnTo>
                    <a:pt x="299" y="983"/>
                  </a:lnTo>
                  <a:lnTo>
                    <a:pt x="301" y="985"/>
                  </a:lnTo>
                  <a:lnTo>
                    <a:pt x="301" y="987"/>
                  </a:lnTo>
                  <a:lnTo>
                    <a:pt x="299" y="987"/>
                  </a:lnTo>
                  <a:lnTo>
                    <a:pt x="299" y="989"/>
                  </a:lnTo>
                  <a:lnTo>
                    <a:pt x="299" y="991"/>
                  </a:lnTo>
                  <a:lnTo>
                    <a:pt x="297" y="993"/>
                  </a:lnTo>
                  <a:lnTo>
                    <a:pt x="295" y="995"/>
                  </a:lnTo>
                  <a:lnTo>
                    <a:pt x="295" y="997"/>
                  </a:lnTo>
                  <a:lnTo>
                    <a:pt x="295" y="999"/>
                  </a:lnTo>
                  <a:lnTo>
                    <a:pt x="293" y="1001"/>
                  </a:lnTo>
                  <a:lnTo>
                    <a:pt x="293" y="1003"/>
                  </a:lnTo>
                  <a:lnTo>
                    <a:pt x="295" y="1005"/>
                  </a:lnTo>
                  <a:lnTo>
                    <a:pt x="295" y="1007"/>
                  </a:lnTo>
                  <a:lnTo>
                    <a:pt x="297" y="1007"/>
                  </a:lnTo>
                  <a:lnTo>
                    <a:pt x="297" y="1009"/>
                  </a:lnTo>
                  <a:lnTo>
                    <a:pt x="297" y="1011"/>
                  </a:lnTo>
                  <a:lnTo>
                    <a:pt x="297" y="1013"/>
                  </a:lnTo>
                  <a:lnTo>
                    <a:pt x="297" y="1015"/>
                  </a:lnTo>
                  <a:lnTo>
                    <a:pt x="297" y="1017"/>
                  </a:lnTo>
                  <a:lnTo>
                    <a:pt x="297" y="1019"/>
                  </a:lnTo>
                  <a:lnTo>
                    <a:pt x="297" y="1020"/>
                  </a:lnTo>
                  <a:lnTo>
                    <a:pt x="297" y="1022"/>
                  </a:lnTo>
                  <a:lnTo>
                    <a:pt x="297" y="1024"/>
                  </a:lnTo>
                  <a:lnTo>
                    <a:pt x="295" y="1024"/>
                  </a:lnTo>
                  <a:lnTo>
                    <a:pt x="295" y="1026"/>
                  </a:lnTo>
                  <a:lnTo>
                    <a:pt x="293" y="1026"/>
                  </a:lnTo>
                  <a:lnTo>
                    <a:pt x="291" y="1026"/>
                  </a:lnTo>
                  <a:lnTo>
                    <a:pt x="291" y="1028"/>
                  </a:lnTo>
                  <a:lnTo>
                    <a:pt x="290" y="1028"/>
                  </a:lnTo>
                  <a:lnTo>
                    <a:pt x="290" y="1030"/>
                  </a:lnTo>
                  <a:lnTo>
                    <a:pt x="288" y="1030"/>
                  </a:lnTo>
                  <a:lnTo>
                    <a:pt x="286" y="1030"/>
                  </a:lnTo>
                  <a:lnTo>
                    <a:pt x="284" y="1030"/>
                  </a:lnTo>
                  <a:lnTo>
                    <a:pt x="284" y="1032"/>
                  </a:lnTo>
                  <a:lnTo>
                    <a:pt x="282" y="1032"/>
                  </a:lnTo>
                  <a:lnTo>
                    <a:pt x="282" y="1034"/>
                  </a:lnTo>
                  <a:lnTo>
                    <a:pt x="280" y="1034"/>
                  </a:lnTo>
                  <a:lnTo>
                    <a:pt x="278" y="1032"/>
                  </a:lnTo>
                  <a:lnTo>
                    <a:pt x="278" y="1030"/>
                  </a:lnTo>
                  <a:lnTo>
                    <a:pt x="278" y="1028"/>
                  </a:lnTo>
                  <a:lnTo>
                    <a:pt x="276" y="1028"/>
                  </a:lnTo>
                  <a:lnTo>
                    <a:pt x="274" y="1026"/>
                  </a:lnTo>
                  <a:lnTo>
                    <a:pt x="274" y="1024"/>
                  </a:lnTo>
                  <a:lnTo>
                    <a:pt x="274" y="1022"/>
                  </a:lnTo>
                  <a:lnTo>
                    <a:pt x="276" y="1022"/>
                  </a:lnTo>
                  <a:lnTo>
                    <a:pt x="274" y="1020"/>
                  </a:lnTo>
                  <a:lnTo>
                    <a:pt x="274" y="1019"/>
                  </a:lnTo>
                  <a:lnTo>
                    <a:pt x="274" y="1017"/>
                  </a:lnTo>
                  <a:lnTo>
                    <a:pt x="272" y="1017"/>
                  </a:lnTo>
                  <a:lnTo>
                    <a:pt x="272" y="1015"/>
                  </a:lnTo>
                  <a:lnTo>
                    <a:pt x="272" y="1013"/>
                  </a:lnTo>
                  <a:lnTo>
                    <a:pt x="272" y="1011"/>
                  </a:lnTo>
                  <a:lnTo>
                    <a:pt x="270" y="1011"/>
                  </a:lnTo>
                  <a:lnTo>
                    <a:pt x="270" y="1009"/>
                  </a:lnTo>
                  <a:lnTo>
                    <a:pt x="270" y="1007"/>
                  </a:lnTo>
                  <a:lnTo>
                    <a:pt x="268" y="1005"/>
                  </a:lnTo>
                  <a:lnTo>
                    <a:pt x="268" y="1003"/>
                  </a:lnTo>
                  <a:lnTo>
                    <a:pt x="268" y="1001"/>
                  </a:lnTo>
                  <a:lnTo>
                    <a:pt x="266" y="1001"/>
                  </a:lnTo>
                  <a:lnTo>
                    <a:pt x="266" y="999"/>
                  </a:lnTo>
                  <a:lnTo>
                    <a:pt x="264" y="999"/>
                  </a:lnTo>
                  <a:lnTo>
                    <a:pt x="264" y="997"/>
                  </a:lnTo>
                  <a:lnTo>
                    <a:pt x="262" y="997"/>
                  </a:lnTo>
                  <a:lnTo>
                    <a:pt x="260" y="997"/>
                  </a:lnTo>
                  <a:lnTo>
                    <a:pt x="260" y="995"/>
                  </a:lnTo>
                  <a:lnTo>
                    <a:pt x="260" y="993"/>
                  </a:lnTo>
                  <a:lnTo>
                    <a:pt x="260" y="991"/>
                  </a:lnTo>
                  <a:lnTo>
                    <a:pt x="260" y="989"/>
                  </a:lnTo>
                  <a:lnTo>
                    <a:pt x="262" y="989"/>
                  </a:lnTo>
                  <a:lnTo>
                    <a:pt x="262" y="987"/>
                  </a:lnTo>
                  <a:lnTo>
                    <a:pt x="262" y="985"/>
                  </a:lnTo>
                  <a:lnTo>
                    <a:pt x="260" y="985"/>
                  </a:lnTo>
                  <a:lnTo>
                    <a:pt x="260" y="983"/>
                  </a:lnTo>
                  <a:lnTo>
                    <a:pt x="260" y="981"/>
                  </a:lnTo>
                  <a:lnTo>
                    <a:pt x="262" y="979"/>
                  </a:lnTo>
                  <a:lnTo>
                    <a:pt x="262" y="977"/>
                  </a:lnTo>
                  <a:lnTo>
                    <a:pt x="264" y="977"/>
                  </a:lnTo>
                  <a:lnTo>
                    <a:pt x="264" y="975"/>
                  </a:lnTo>
                  <a:lnTo>
                    <a:pt x="262" y="975"/>
                  </a:lnTo>
                  <a:lnTo>
                    <a:pt x="262" y="973"/>
                  </a:lnTo>
                  <a:lnTo>
                    <a:pt x="264" y="973"/>
                  </a:lnTo>
                  <a:lnTo>
                    <a:pt x="264" y="971"/>
                  </a:lnTo>
                  <a:lnTo>
                    <a:pt x="266" y="971"/>
                  </a:lnTo>
                  <a:lnTo>
                    <a:pt x="266" y="969"/>
                  </a:lnTo>
                  <a:lnTo>
                    <a:pt x="268" y="969"/>
                  </a:lnTo>
                  <a:lnTo>
                    <a:pt x="268" y="967"/>
                  </a:lnTo>
                  <a:lnTo>
                    <a:pt x="270" y="967"/>
                  </a:lnTo>
                  <a:lnTo>
                    <a:pt x="270" y="969"/>
                  </a:lnTo>
                  <a:lnTo>
                    <a:pt x="272" y="971"/>
                  </a:lnTo>
                  <a:lnTo>
                    <a:pt x="272" y="969"/>
                  </a:lnTo>
                  <a:lnTo>
                    <a:pt x="274" y="969"/>
                  </a:lnTo>
                  <a:lnTo>
                    <a:pt x="276" y="969"/>
                  </a:lnTo>
                  <a:lnTo>
                    <a:pt x="278" y="969"/>
                  </a:lnTo>
                  <a:lnTo>
                    <a:pt x="280" y="969"/>
                  </a:lnTo>
                  <a:lnTo>
                    <a:pt x="280" y="971"/>
                  </a:lnTo>
                  <a:lnTo>
                    <a:pt x="282" y="971"/>
                  </a:lnTo>
                  <a:lnTo>
                    <a:pt x="284" y="971"/>
                  </a:lnTo>
                  <a:lnTo>
                    <a:pt x="284" y="969"/>
                  </a:lnTo>
                  <a:lnTo>
                    <a:pt x="284" y="967"/>
                  </a:lnTo>
                  <a:lnTo>
                    <a:pt x="284" y="965"/>
                  </a:lnTo>
                  <a:lnTo>
                    <a:pt x="282" y="965"/>
                  </a:lnTo>
                  <a:lnTo>
                    <a:pt x="282" y="963"/>
                  </a:lnTo>
                  <a:lnTo>
                    <a:pt x="282" y="961"/>
                  </a:lnTo>
                  <a:lnTo>
                    <a:pt x="280" y="961"/>
                  </a:lnTo>
                  <a:lnTo>
                    <a:pt x="280" y="959"/>
                  </a:lnTo>
                  <a:lnTo>
                    <a:pt x="280" y="957"/>
                  </a:lnTo>
                  <a:lnTo>
                    <a:pt x="278" y="957"/>
                  </a:lnTo>
                  <a:lnTo>
                    <a:pt x="278" y="955"/>
                  </a:lnTo>
                  <a:lnTo>
                    <a:pt x="276" y="955"/>
                  </a:lnTo>
                  <a:lnTo>
                    <a:pt x="274" y="955"/>
                  </a:lnTo>
                  <a:lnTo>
                    <a:pt x="272" y="955"/>
                  </a:lnTo>
                  <a:lnTo>
                    <a:pt x="270" y="955"/>
                  </a:lnTo>
                  <a:lnTo>
                    <a:pt x="268" y="955"/>
                  </a:lnTo>
                  <a:lnTo>
                    <a:pt x="266" y="955"/>
                  </a:lnTo>
                  <a:lnTo>
                    <a:pt x="264" y="955"/>
                  </a:lnTo>
                  <a:lnTo>
                    <a:pt x="262" y="955"/>
                  </a:lnTo>
                  <a:lnTo>
                    <a:pt x="260" y="955"/>
                  </a:lnTo>
                  <a:lnTo>
                    <a:pt x="258" y="953"/>
                  </a:lnTo>
                  <a:lnTo>
                    <a:pt x="256" y="953"/>
                  </a:lnTo>
                  <a:lnTo>
                    <a:pt x="254" y="953"/>
                  </a:lnTo>
                  <a:lnTo>
                    <a:pt x="252" y="953"/>
                  </a:lnTo>
                  <a:lnTo>
                    <a:pt x="250" y="953"/>
                  </a:lnTo>
                  <a:lnTo>
                    <a:pt x="248" y="953"/>
                  </a:lnTo>
                  <a:lnTo>
                    <a:pt x="246" y="953"/>
                  </a:lnTo>
                  <a:lnTo>
                    <a:pt x="246" y="955"/>
                  </a:lnTo>
                  <a:lnTo>
                    <a:pt x="248" y="955"/>
                  </a:lnTo>
                  <a:lnTo>
                    <a:pt x="248" y="957"/>
                  </a:lnTo>
                  <a:lnTo>
                    <a:pt x="248" y="959"/>
                  </a:lnTo>
                  <a:lnTo>
                    <a:pt x="248" y="961"/>
                  </a:lnTo>
                  <a:lnTo>
                    <a:pt x="248" y="963"/>
                  </a:lnTo>
                  <a:lnTo>
                    <a:pt x="248" y="965"/>
                  </a:lnTo>
                  <a:lnTo>
                    <a:pt x="248" y="967"/>
                  </a:lnTo>
                  <a:lnTo>
                    <a:pt x="248" y="969"/>
                  </a:lnTo>
                  <a:lnTo>
                    <a:pt x="250" y="969"/>
                  </a:lnTo>
                  <a:lnTo>
                    <a:pt x="246" y="971"/>
                  </a:lnTo>
                  <a:lnTo>
                    <a:pt x="244" y="971"/>
                  </a:lnTo>
                  <a:lnTo>
                    <a:pt x="242" y="969"/>
                  </a:lnTo>
                  <a:lnTo>
                    <a:pt x="240" y="969"/>
                  </a:lnTo>
                  <a:lnTo>
                    <a:pt x="238" y="969"/>
                  </a:lnTo>
                  <a:lnTo>
                    <a:pt x="236" y="969"/>
                  </a:lnTo>
                  <a:lnTo>
                    <a:pt x="234" y="967"/>
                  </a:lnTo>
                  <a:lnTo>
                    <a:pt x="234" y="965"/>
                  </a:lnTo>
                  <a:lnTo>
                    <a:pt x="232" y="963"/>
                  </a:lnTo>
                  <a:lnTo>
                    <a:pt x="232" y="961"/>
                  </a:lnTo>
                  <a:lnTo>
                    <a:pt x="230" y="959"/>
                  </a:lnTo>
                  <a:lnTo>
                    <a:pt x="230" y="957"/>
                  </a:lnTo>
                  <a:lnTo>
                    <a:pt x="230" y="955"/>
                  </a:lnTo>
                  <a:lnTo>
                    <a:pt x="230" y="953"/>
                  </a:lnTo>
                  <a:lnTo>
                    <a:pt x="228" y="953"/>
                  </a:lnTo>
                  <a:lnTo>
                    <a:pt x="228" y="952"/>
                  </a:lnTo>
                  <a:lnTo>
                    <a:pt x="226" y="952"/>
                  </a:lnTo>
                  <a:lnTo>
                    <a:pt x="226" y="950"/>
                  </a:lnTo>
                  <a:lnTo>
                    <a:pt x="224" y="950"/>
                  </a:lnTo>
                  <a:lnTo>
                    <a:pt x="222" y="950"/>
                  </a:lnTo>
                  <a:lnTo>
                    <a:pt x="222" y="948"/>
                  </a:lnTo>
                  <a:lnTo>
                    <a:pt x="221" y="950"/>
                  </a:lnTo>
                  <a:lnTo>
                    <a:pt x="221" y="952"/>
                  </a:lnTo>
                  <a:lnTo>
                    <a:pt x="219" y="953"/>
                  </a:lnTo>
                  <a:lnTo>
                    <a:pt x="219" y="955"/>
                  </a:lnTo>
                  <a:lnTo>
                    <a:pt x="217" y="955"/>
                  </a:lnTo>
                  <a:lnTo>
                    <a:pt x="217" y="957"/>
                  </a:lnTo>
                  <a:lnTo>
                    <a:pt x="215" y="957"/>
                  </a:lnTo>
                  <a:lnTo>
                    <a:pt x="215" y="959"/>
                  </a:lnTo>
                  <a:lnTo>
                    <a:pt x="213" y="959"/>
                  </a:lnTo>
                  <a:lnTo>
                    <a:pt x="213" y="961"/>
                  </a:lnTo>
                  <a:lnTo>
                    <a:pt x="211" y="963"/>
                  </a:lnTo>
                  <a:lnTo>
                    <a:pt x="211" y="965"/>
                  </a:lnTo>
                  <a:lnTo>
                    <a:pt x="209" y="965"/>
                  </a:lnTo>
                  <a:lnTo>
                    <a:pt x="207" y="965"/>
                  </a:lnTo>
                  <a:lnTo>
                    <a:pt x="207" y="963"/>
                  </a:lnTo>
                  <a:lnTo>
                    <a:pt x="205" y="961"/>
                  </a:lnTo>
                  <a:lnTo>
                    <a:pt x="203" y="961"/>
                  </a:lnTo>
                  <a:lnTo>
                    <a:pt x="201" y="961"/>
                  </a:lnTo>
                  <a:lnTo>
                    <a:pt x="199" y="961"/>
                  </a:lnTo>
                  <a:lnTo>
                    <a:pt x="197" y="959"/>
                  </a:lnTo>
                  <a:lnTo>
                    <a:pt x="197" y="957"/>
                  </a:lnTo>
                  <a:lnTo>
                    <a:pt x="195" y="957"/>
                  </a:lnTo>
                  <a:lnTo>
                    <a:pt x="195" y="959"/>
                  </a:lnTo>
                  <a:lnTo>
                    <a:pt x="195" y="961"/>
                  </a:lnTo>
                  <a:lnTo>
                    <a:pt x="193" y="961"/>
                  </a:lnTo>
                  <a:lnTo>
                    <a:pt x="191" y="963"/>
                  </a:lnTo>
                  <a:lnTo>
                    <a:pt x="191" y="965"/>
                  </a:lnTo>
                  <a:lnTo>
                    <a:pt x="189" y="965"/>
                  </a:lnTo>
                  <a:lnTo>
                    <a:pt x="189" y="967"/>
                  </a:lnTo>
                  <a:lnTo>
                    <a:pt x="187" y="967"/>
                  </a:lnTo>
                  <a:lnTo>
                    <a:pt x="187" y="969"/>
                  </a:lnTo>
                  <a:lnTo>
                    <a:pt x="185" y="969"/>
                  </a:lnTo>
                  <a:lnTo>
                    <a:pt x="183" y="971"/>
                  </a:lnTo>
                  <a:lnTo>
                    <a:pt x="181" y="971"/>
                  </a:lnTo>
                  <a:lnTo>
                    <a:pt x="181" y="973"/>
                  </a:lnTo>
                  <a:lnTo>
                    <a:pt x="179" y="973"/>
                  </a:lnTo>
                  <a:lnTo>
                    <a:pt x="179" y="975"/>
                  </a:lnTo>
                  <a:lnTo>
                    <a:pt x="177" y="975"/>
                  </a:lnTo>
                  <a:lnTo>
                    <a:pt x="177" y="977"/>
                  </a:lnTo>
                  <a:lnTo>
                    <a:pt x="175" y="977"/>
                  </a:lnTo>
                  <a:lnTo>
                    <a:pt x="175" y="979"/>
                  </a:lnTo>
                  <a:lnTo>
                    <a:pt x="173" y="981"/>
                  </a:lnTo>
                  <a:lnTo>
                    <a:pt x="173" y="983"/>
                  </a:lnTo>
                  <a:lnTo>
                    <a:pt x="171" y="983"/>
                  </a:lnTo>
                  <a:lnTo>
                    <a:pt x="171" y="985"/>
                  </a:lnTo>
                  <a:lnTo>
                    <a:pt x="169" y="985"/>
                  </a:lnTo>
                  <a:lnTo>
                    <a:pt x="169" y="987"/>
                  </a:lnTo>
                  <a:lnTo>
                    <a:pt x="167" y="989"/>
                  </a:lnTo>
                  <a:lnTo>
                    <a:pt x="167" y="991"/>
                  </a:lnTo>
                  <a:lnTo>
                    <a:pt x="165" y="991"/>
                  </a:lnTo>
                  <a:lnTo>
                    <a:pt x="165" y="993"/>
                  </a:lnTo>
                  <a:lnTo>
                    <a:pt x="163" y="993"/>
                  </a:lnTo>
                  <a:lnTo>
                    <a:pt x="163" y="995"/>
                  </a:lnTo>
                  <a:lnTo>
                    <a:pt x="163" y="997"/>
                  </a:lnTo>
                  <a:lnTo>
                    <a:pt x="161" y="999"/>
                  </a:lnTo>
                  <a:lnTo>
                    <a:pt x="161" y="1001"/>
                  </a:lnTo>
                  <a:lnTo>
                    <a:pt x="161" y="1003"/>
                  </a:lnTo>
                  <a:lnTo>
                    <a:pt x="159" y="1003"/>
                  </a:lnTo>
                  <a:lnTo>
                    <a:pt x="161" y="1003"/>
                  </a:lnTo>
                  <a:lnTo>
                    <a:pt x="159" y="1003"/>
                  </a:lnTo>
                  <a:lnTo>
                    <a:pt x="159" y="1005"/>
                  </a:lnTo>
                  <a:lnTo>
                    <a:pt x="157" y="1007"/>
                  </a:lnTo>
                  <a:lnTo>
                    <a:pt x="157" y="1009"/>
                  </a:lnTo>
                  <a:lnTo>
                    <a:pt x="155" y="1011"/>
                  </a:lnTo>
                  <a:lnTo>
                    <a:pt x="153" y="1011"/>
                  </a:lnTo>
                  <a:lnTo>
                    <a:pt x="153" y="1013"/>
                  </a:lnTo>
                  <a:lnTo>
                    <a:pt x="152" y="1013"/>
                  </a:lnTo>
                  <a:lnTo>
                    <a:pt x="150" y="1013"/>
                  </a:lnTo>
                  <a:lnTo>
                    <a:pt x="150" y="1015"/>
                  </a:lnTo>
                  <a:lnTo>
                    <a:pt x="148" y="1015"/>
                  </a:lnTo>
                  <a:lnTo>
                    <a:pt x="148" y="1017"/>
                  </a:lnTo>
                  <a:lnTo>
                    <a:pt x="146" y="1017"/>
                  </a:lnTo>
                  <a:lnTo>
                    <a:pt x="146" y="1019"/>
                  </a:lnTo>
                  <a:lnTo>
                    <a:pt x="146" y="1020"/>
                  </a:lnTo>
                  <a:lnTo>
                    <a:pt x="144" y="1020"/>
                  </a:lnTo>
                  <a:lnTo>
                    <a:pt x="144" y="1019"/>
                  </a:lnTo>
                  <a:lnTo>
                    <a:pt x="144" y="1017"/>
                  </a:lnTo>
                  <a:lnTo>
                    <a:pt x="142" y="1017"/>
                  </a:lnTo>
                  <a:lnTo>
                    <a:pt x="142" y="1015"/>
                  </a:lnTo>
                  <a:lnTo>
                    <a:pt x="140" y="1015"/>
                  </a:lnTo>
                  <a:lnTo>
                    <a:pt x="140" y="1013"/>
                  </a:lnTo>
                  <a:lnTo>
                    <a:pt x="138" y="1013"/>
                  </a:lnTo>
                  <a:lnTo>
                    <a:pt x="138" y="1011"/>
                  </a:lnTo>
                  <a:lnTo>
                    <a:pt x="136" y="1011"/>
                  </a:lnTo>
                  <a:lnTo>
                    <a:pt x="136" y="1009"/>
                  </a:lnTo>
                  <a:lnTo>
                    <a:pt x="136" y="1007"/>
                  </a:lnTo>
                  <a:lnTo>
                    <a:pt x="134" y="1007"/>
                  </a:lnTo>
                  <a:lnTo>
                    <a:pt x="136" y="1007"/>
                  </a:lnTo>
                  <a:lnTo>
                    <a:pt x="138" y="1007"/>
                  </a:lnTo>
                  <a:lnTo>
                    <a:pt x="138" y="1005"/>
                  </a:lnTo>
                  <a:lnTo>
                    <a:pt x="140" y="1005"/>
                  </a:lnTo>
                  <a:lnTo>
                    <a:pt x="142" y="1005"/>
                  </a:lnTo>
                  <a:lnTo>
                    <a:pt x="142" y="1003"/>
                  </a:lnTo>
                  <a:lnTo>
                    <a:pt x="144" y="1003"/>
                  </a:lnTo>
                  <a:lnTo>
                    <a:pt x="144" y="1001"/>
                  </a:lnTo>
                  <a:lnTo>
                    <a:pt x="144" y="999"/>
                  </a:lnTo>
                  <a:lnTo>
                    <a:pt x="142" y="999"/>
                  </a:lnTo>
                  <a:lnTo>
                    <a:pt x="142" y="997"/>
                  </a:lnTo>
                  <a:lnTo>
                    <a:pt x="142" y="995"/>
                  </a:lnTo>
                  <a:lnTo>
                    <a:pt x="142" y="993"/>
                  </a:lnTo>
                  <a:lnTo>
                    <a:pt x="140" y="993"/>
                  </a:lnTo>
                  <a:lnTo>
                    <a:pt x="140" y="991"/>
                  </a:lnTo>
                  <a:lnTo>
                    <a:pt x="138" y="991"/>
                  </a:lnTo>
                  <a:lnTo>
                    <a:pt x="138" y="989"/>
                  </a:lnTo>
                  <a:lnTo>
                    <a:pt x="138" y="987"/>
                  </a:lnTo>
                  <a:lnTo>
                    <a:pt x="136" y="987"/>
                  </a:lnTo>
                  <a:lnTo>
                    <a:pt x="136" y="985"/>
                  </a:lnTo>
                  <a:lnTo>
                    <a:pt x="136" y="983"/>
                  </a:lnTo>
                  <a:lnTo>
                    <a:pt x="136" y="981"/>
                  </a:lnTo>
                  <a:lnTo>
                    <a:pt x="134" y="981"/>
                  </a:lnTo>
                  <a:lnTo>
                    <a:pt x="132" y="981"/>
                  </a:lnTo>
                  <a:lnTo>
                    <a:pt x="132" y="983"/>
                  </a:lnTo>
                  <a:lnTo>
                    <a:pt x="130" y="983"/>
                  </a:lnTo>
                  <a:lnTo>
                    <a:pt x="130" y="985"/>
                  </a:lnTo>
                  <a:lnTo>
                    <a:pt x="128" y="985"/>
                  </a:lnTo>
                  <a:lnTo>
                    <a:pt x="126" y="987"/>
                  </a:lnTo>
                  <a:lnTo>
                    <a:pt x="124" y="987"/>
                  </a:lnTo>
                  <a:lnTo>
                    <a:pt x="122" y="987"/>
                  </a:lnTo>
                  <a:lnTo>
                    <a:pt x="120" y="987"/>
                  </a:lnTo>
                  <a:lnTo>
                    <a:pt x="120" y="989"/>
                  </a:lnTo>
                  <a:lnTo>
                    <a:pt x="118" y="989"/>
                  </a:lnTo>
                  <a:lnTo>
                    <a:pt x="116" y="989"/>
                  </a:lnTo>
                  <a:lnTo>
                    <a:pt x="114" y="989"/>
                  </a:lnTo>
                  <a:lnTo>
                    <a:pt x="112" y="989"/>
                  </a:lnTo>
                  <a:lnTo>
                    <a:pt x="112" y="987"/>
                  </a:lnTo>
                  <a:lnTo>
                    <a:pt x="110" y="987"/>
                  </a:lnTo>
                  <a:lnTo>
                    <a:pt x="110" y="985"/>
                  </a:lnTo>
                  <a:lnTo>
                    <a:pt x="110" y="983"/>
                  </a:lnTo>
                  <a:lnTo>
                    <a:pt x="108" y="983"/>
                  </a:lnTo>
                  <a:lnTo>
                    <a:pt x="108" y="981"/>
                  </a:lnTo>
                  <a:lnTo>
                    <a:pt x="108" y="979"/>
                  </a:lnTo>
                  <a:lnTo>
                    <a:pt x="108" y="977"/>
                  </a:lnTo>
                  <a:lnTo>
                    <a:pt x="106" y="977"/>
                  </a:lnTo>
                  <a:lnTo>
                    <a:pt x="106" y="975"/>
                  </a:lnTo>
                  <a:lnTo>
                    <a:pt x="104" y="975"/>
                  </a:lnTo>
                  <a:lnTo>
                    <a:pt x="104" y="973"/>
                  </a:lnTo>
                  <a:lnTo>
                    <a:pt x="102" y="973"/>
                  </a:lnTo>
                  <a:lnTo>
                    <a:pt x="102" y="971"/>
                  </a:lnTo>
                  <a:lnTo>
                    <a:pt x="100" y="971"/>
                  </a:lnTo>
                  <a:lnTo>
                    <a:pt x="98" y="971"/>
                  </a:lnTo>
                  <a:lnTo>
                    <a:pt x="96" y="969"/>
                  </a:lnTo>
                  <a:lnTo>
                    <a:pt x="96" y="967"/>
                  </a:lnTo>
                  <a:lnTo>
                    <a:pt x="94" y="965"/>
                  </a:lnTo>
                  <a:lnTo>
                    <a:pt x="94" y="963"/>
                  </a:lnTo>
                  <a:lnTo>
                    <a:pt x="94" y="961"/>
                  </a:lnTo>
                  <a:lnTo>
                    <a:pt x="94" y="959"/>
                  </a:lnTo>
                  <a:lnTo>
                    <a:pt x="94" y="957"/>
                  </a:lnTo>
                  <a:lnTo>
                    <a:pt x="94" y="955"/>
                  </a:lnTo>
                  <a:lnTo>
                    <a:pt x="94" y="953"/>
                  </a:lnTo>
                  <a:lnTo>
                    <a:pt x="94" y="952"/>
                  </a:lnTo>
                  <a:lnTo>
                    <a:pt x="94" y="950"/>
                  </a:lnTo>
                  <a:lnTo>
                    <a:pt x="94" y="948"/>
                  </a:lnTo>
                  <a:lnTo>
                    <a:pt x="94" y="946"/>
                  </a:lnTo>
                  <a:lnTo>
                    <a:pt x="94" y="944"/>
                  </a:lnTo>
                  <a:lnTo>
                    <a:pt x="94" y="942"/>
                  </a:lnTo>
                  <a:lnTo>
                    <a:pt x="94" y="940"/>
                  </a:lnTo>
                  <a:lnTo>
                    <a:pt x="92" y="940"/>
                  </a:lnTo>
                  <a:lnTo>
                    <a:pt x="94" y="940"/>
                  </a:lnTo>
                  <a:lnTo>
                    <a:pt x="94" y="938"/>
                  </a:lnTo>
                  <a:lnTo>
                    <a:pt x="94" y="936"/>
                  </a:lnTo>
                  <a:lnTo>
                    <a:pt x="92" y="936"/>
                  </a:lnTo>
                  <a:lnTo>
                    <a:pt x="94" y="934"/>
                  </a:lnTo>
                  <a:lnTo>
                    <a:pt x="92" y="934"/>
                  </a:lnTo>
                  <a:lnTo>
                    <a:pt x="92" y="932"/>
                  </a:lnTo>
                  <a:lnTo>
                    <a:pt x="92" y="930"/>
                  </a:lnTo>
                  <a:lnTo>
                    <a:pt x="90" y="930"/>
                  </a:lnTo>
                  <a:lnTo>
                    <a:pt x="92" y="930"/>
                  </a:lnTo>
                  <a:lnTo>
                    <a:pt x="92" y="928"/>
                  </a:lnTo>
                  <a:lnTo>
                    <a:pt x="90" y="928"/>
                  </a:lnTo>
                  <a:lnTo>
                    <a:pt x="90" y="926"/>
                  </a:lnTo>
                  <a:lnTo>
                    <a:pt x="90" y="924"/>
                  </a:lnTo>
                  <a:lnTo>
                    <a:pt x="88" y="924"/>
                  </a:lnTo>
                  <a:lnTo>
                    <a:pt x="88" y="922"/>
                  </a:lnTo>
                  <a:lnTo>
                    <a:pt x="88" y="920"/>
                  </a:lnTo>
                  <a:lnTo>
                    <a:pt x="88" y="918"/>
                  </a:lnTo>
                  <a:lnTo>
                    <a:pt x="88" y="916"/>
                  </a:lnTo>
                  <a:lnTo>
                    <a:pt x="88" y="914"/>
                  </a:lnTo>
                  <a:lnTo>
                    <a:pt x="88" y="912"/>
                  </a:lnTo>
                  <a:lnTo>
                    <a:pt x="88" y="910"/>
                  </a:lnTo>
                  <a:lnTo>
                    <a:pt x="86" y="910"/>
                  </a:lnTo>
                  <a:lnTo>
                    <a:pt x="84" y="910"/>
                  </a:lnTo>
                  <a:lnTo>
                    <a:pt x="83" y="910"/>
                  </a:lnTo>
                  <a:lnTo>
                    <a:pt x="81" y="910"/>
                  </a:lnTo>
                  <a:lnTo>
                    <a:pt x="77" y="910"/>
                  </a:lnTo>
                  <a:lnTo>
                    <a:pt x="75" y="910"/>
                  </a:lnTo>
                  <a:lnTo>
                    <a:pt x="75" y="912"/>
                  </a:lnTo>
                  <a:lnTo>
                    <a:pt x="73" y="912"/>
                  </a:lnTo>
                  <a:lnTo>
                    <a:pt x="73" y="914"/>
                  </a:lnTo>
                  <a:lnTo>
                    <a:pt x="73" y="912"/>
                  </a:lnTo>
                  <a:lnTo>
                    <a:pt x="71" y="912"/>
                  </a:lnTo>
                  <a:lnTo>
                    <a:pt x="69" y="910"/>
                  </a:lnTo>
                  <a:lnTo>
                    <a:pt x="69" y="908"/>
                  </a:lnTo>
                  <a:lnTo>
                    <a:pt x="67" y="908"/>
                  </a:lnTo>
                  <a:lnTo>
                    <a:pt x="67" y="906"/>
                  </a:lnTo>
                  <a:lnTo>
                    <a:pt x="65" y="906"/>
                  </a:lnTo>
                  <a:lnTo>
                    <a:pt x="65" y="904"/>
                  </a:lnTo>
                  <a:lnTo>
                    <a:pt x="63" y="902"/>
                  </a:lnTo>
                  <a:lnTo>
                    <a:pt x="63" y="900"/>
                  </a:lnTo>
                  <a:lnTo>
                    <a:pt x="61" y="900"/>
                  </a:lnTo>
                  <a:lnTo>
                    <a:pt x="61" y="898"/>
                  </a:lnTo>
                  <a:lnTo>
                    <a:pt x="61" y="896"/>
                  </a:lnTo>
                  <a:lnTo>
                    <a:pt x="63" y="894"/>
                  </a:lnTo>
                  <a:lnTo>
                    <a:pt x="63" y="892"/>
                  </a:lnTo>
                  <a:lnTo>
                    <a:pt x="63" y="890"/>
                  </a:lnTo>
                  <a:lnTo>
                    <a:pt x="63" y="888"/>
                  </a:lnTo>
                  <a:lnTo>
                    <a:pt x="63" y="886"/>
                  </a:lnTo>
                  <a:lnTo>
                    <a:pt x="63" y="885"/>
                  </a:lnTo>
                  <a:lnTo>
                    <a:pt x="63" y="883"/>
                  </a:lnTo>
                  <a:lnTo>
                    <a:pt x="63" y="881"/>
                  </a:lnTo>
                  <a:lnTo>
                    <a:pt x="63" y="879"/>
                  </a:lnTo>
                  <a:lnTo>
                    <a:pt x="63" y="877"/>
                  </a:lnTo>
                  <a:lnTo>
                    <a:pt x="63" y="875"/>
                  </a:lnTo>
                  <a:lnTo>
                    <a:pt x="63" y="873"/>
                  </a:lnTo>
                  <a:lnTo>
                    <a:pt x="61" y="871"/>
                  </a:lnTo>
                  <a:lnTo>
                    <a:pt x="61" y="869"/>
                  </a:lnTo>
                  <a:lnTo>
                    <a:pt x="59" y="869"/>
                  </a:lnTo>
                  <a:lnTo>
                    <a:pt x="59" y="867"/>
                  </a:lnTo>
                  <a:lnTo>
                    <a:pt x="57" y="867"/>
                  </a:lnTo>
                  <a:lnTo>
                    <a:pt x="57" y="865"/>
                  </a:lnTo>
                  <a:lnTo>
                    <a:pt x="55" y="865"/>
                  </a:lnTo>
                  <a:lnTo>
                    <a:pt x="53" y="865"/>
                  </a:lnTo>
                  <a:lnTo>
                    <a:pt x="51" y="865"/>
                  </a:lnTo>
                  <a:lnTo>
                    <a:pt x="49" y="865"/>
                  </a:lnTo>
                  <a:lnTo>
                    <a:pt x="47" y="865"/>
                  </a:lnTo>
                  <a:lnTo>
                    <a:pt x="45" y="865"/>
                  </a:lnTo>
                  <a:lnTo>
                    <a:pt x="45" y="863"/>
                  </a:lnTo>
                  <a:lnTo>
                    <a:pt x="43" y="863"/>
                  </a:lnTo>
                  <a:lnTo>
                    <a:pt x="41" y="863"/>
                  </a:lnTo>
                  <a:lnTo>
                    <a:pt x="41" y="861"/>
                  </a:lnTo>
                  <a:lnTo>
                    <a:pt x="39" y="861"/>
                  </a:lnTo>
                  <a:lnTo>
                    <a:pt x="39" y="859"/>
                  </a:lnTo>
                  <a:lnTo>
                    <a:pt x="41" y="859"/>
                  </a:lnTo>
                  <a:lnTo>
                    <a:pt x="39" y="859"/>
                  </a:lnTo>
                  <a:lnTo>
                    <a:pt x="39" y="857"/>
                  </a:lnTo>
                  <a:lnTo>
                    <a:pt x="39" y="855"/>
                  </a:lnTo>
                  <a:lnTo>
                    <a:pt x="37" y="855"/>
                  </a:lnTo>
                  <a:lnTo>
                    <a:pt x="35" y="855"/>
                  </a:lnTo>
                  <a:lnTo>
                    <a:pt x="35" y="853"/>
                  </a:lnTo>
                  <a:lnTo>
                    <a:pt x="33" y="853"/>
                  </a:lnTo>
                  <a:lnTo>
                    <a:pt x="33" y="855"/>
                  </a:lnTo>
                  <a:lnTo>
                    <a:pt x="31" y="855"/>
                  </a:lnTo>
                  <a:lnTo>
                    <a:pt x="29" y="855"/>
                  </a:lnTo>
                  <a:lnTo>
                    <a:pt x="29" y="853"/>
                  </a:lnTo>
                  <a:lnTo>
                    <a:pt x="27" y="853"/>
                  </a:lnTo>
                  <a:lnTo>
                    <a:pt x="25" y="853"/>
                  </a:lnTo>
                  <a:lnTo>
                    <a:pt x="25" y="851"/>
                  </a:lnTo>
                  <a:lnTo>
                    <a:pt x="23" y="851"/>
                  </a:lnTo>
                  <a:lnTo>
                    <a:pt x="21" y="851"/>
                  </a:lnTo>
                  <a:lnTo>
                    <a:pt x="21" y="849"/>
                  </a:lnTo>
                  <a:lnTo>
                    <a:pt x="19" y="849"/>
                  </a:lnTo>
                  <a:lnTo>
                    <a:pt x="17" y="849"/>
                  </a:lnTo>
                  <a:lnTo>
                    <a:pt x="15" y="847"/>
                  </a:lnTo>
                  <a:lnTo>
                    <a:pt x="14" y="847"/>
                  </a:lnTo>
                  <a:lnTo>
                    <a:pt x="12" y="847"/>
                  </a:lnTo>
                  <a:lnTo>
                    <a:pt x="10" y="845"/>
                  </a:lnTo>
                  <a:lnTo>
                    <a:pt x="8" y="845"/>
                  </a:lnTo>
                  <a:lnTo>
                    <a:pt x="8" y="843"/>
                  </a:lnTo>
                  <a:lnTo>
                    <a:pt x="6" y="843"/>
                  </a:lnTo>
                  <a:lnTo>
                    <a:pt x="6" y="841"/>
                  </a:lnTo>
                  <a:lnTo>
                    <a:pt x="4" y="841"/>
                  </a:lnTo>
                  <a:lnTo>
                    <a:pt x="4" y="839"/>
                  </a:lnTo>
                  <a:lnTo>
                    <a:pt x="2" y="839"/>
                  </a:lnTo>
                  <a:lnTo>
                    <a:pt x="0" y="839"/>
                  </a:lnTo>
                  <a:lnTo>
                    <a:pt x="0" y="837"/>
                  </a:lnTo>
                  <a:lnTo>
                    <a:pt x="2" y="837"/>
                  </a:lnTo>
                  <a:lnTo>
                    <a:pt x="2" y="835"/>
                  </a:lnTo>
                  <a:lnTo>
                    <a:pt x="2" y="833"/>
                  </a:lnTo>
                  <a:lnTo>
                    <a:pt x="0" y="833"/>
                  </a:lnTo>
                  <a:lnTo>
                    <a:pt x="0" y="831"/>
                  </a:lnTo>
                  <a:lnTo>
                    <a:pt x="0" y="829"/>
                  </a:lnTo>
                  <a:lnTo>
                    <a:pt x="0" y="827"/>
                  </a:lnTo>
                  <a:lnTo>
                    <a:pt x="2" y="827"/>
                  </a:lnTo>
                  <a:lnTo>
                    <a:pt x="2" y="825"/>
                  </a:lnTo>
                  <a:lnTo>
                    <a:pt x="2" y="823"/>
                  </a:lnTo>
                  <a:lnTo>
                    <a:pt x="4" y="823"/>
                  </a:lnTo>
                  <a:lnTo>
                    <a:pt x="6" y="823"/>
                  </a:lnTo>
                  <a:lnTo>
                    <a:pt x="6" y="821"/>
                  </a:lnTo>
                  <a:lnTo>
                    <a:pt x="8" y="821"/>
                  </a:lnTo>
                  <a:lnTo>
                    <a:pt x="10" y="821"/>
                  </a:lnTo>
                  <a:lnTo>
                    <a:pt x="10" y="819"/>
                  </a:lnTo>
                  <a:lnTo>
                    <a:pt x="12" y="819"/>
                  </a:lnTo>
                  <a:lnTo>
                    <a:pt x="12" y="818"/>
                  </a:lnTo>
                  <a:lnTo>
                    <a:pt x="14" y="818"/>
                  </a:lnTo>
                  <a:lnTo>
                    <a:pt x="14" y="816"/>
                  </a:lnTo>
                  <a:lnTo>
                    <a:pt x="15" y="816"/>
                  </a:lnTo>
                  <a:lnTo>
                    <a:pt x="15" y="814"/>
                  </a:lnTo>
                  <a:lnTo>
                    <a:pt x="15" y="812"/>
                  </a:lnTo>
                  <a:lnTo>
                    <a:pt x="15" y="810"/>
                  </a:lnTo>
                  <a:lnTo>
                    <a:pt x="17" y="810"/>
                  </a:lnTo>
                  <a:lnTo>
                    <a:pt x="17" y="808"/>
                  </a:lnTo>
                  <a:lnTo>
                    <a:pt x="19" y="808"/>
                  </a:lnTo>
                  <a:lnTo>
                    <a:pt x="19" y="806"/>
                  </a:lnTo>
                  <a:lnTo>
                    <a:pt x="21" y="806"/>
                  </a:lnTo>
                  <a:lnTo>
                    <a:pt x="21" y="804"/>
                  </a:lnTo>
                  <a:lnTo>
                    <a:pt x="23" y="804"/>
                  </a:lnTo>
                  <a:lnTo>
                    <a:pt x="23" y="802"/>
                  </a:lnTo>
                  <a:lnTo>
                    <a:pt x="25" y="802"/>
                  </a:lnTo>
                  <a:lnTo>
                    <a:pt x="25" y="800"/>
                  </a:lnTo>
                  <a:lnTo>
                    <a:pt x="27" y="798"/>
                  </a:lnTo>
                  <a:lnTo>
                    <a:pt x="27" y="796"/>
                  </a:lnTo>
                  <a:lnTo>
                    <a:pt x="29" y="796"/>
                  </a:lnTo>
                  <a:lnTo>
                    <a:pt x="29" y="794"/>
                  </a:lnTo>
                  <a:lnTo>
                    <a:pt x="29" y="792"/>
                  </a:lnTo>
                  <a:lnTo>
                    <a:pt x="29" y="790"/>
                  </a:lnTo>
                  <a:lnTo>
                    <a:pt x="31" y="790"/>
                  </a:lnTo>
                  <a:lnTo>
                    <a:pt x="31" y="788"/>
                  </a:lnTo>
                  <a:lnTo>
                    <a:pt x="31" y="786"/>
                  </a:lnTo>
                  <a:lnTo>
                    <a:pt x="31" y="784"/>
                  </a:lnTo>
                  <a:lnTo>
                    <a:pt x="31" y="782"/>
                  </a:lnTo>
                  <a:lnTo>
                    <a:pt x="33" y="782"/>
                  </a:lnTo>
                  <a:lnTo>
                    <a:pt x="33" y="780"/>
                  </a:lnTo>
                  <a:lnTo>
                    <a:pt x="35" y="780"/>
                  </a:lnTo>
                  <a:lnTo>
                    <a:pt x="35" y="778"/>
                  </a:lnTo>
                  <a:lnTo>
                    <a:pt x="37" y="778"/>
                  </a:lnTo>
                  <a:lnTo>
                    <a:pt x="37" y="776"/>
                  </a:lnTo>
                  <a:lnTo>
                    <a:pt x="37" y="774"/>
                  </a:lnTo>
                  <a:lnTo>
                    <a:pt x="39" y="774"/>
                  </a:lnTo>
                  <a:lnTo>
                    <a:pt x="41" y="772"/>
                  </a:lnTo>
                  <a:lnTo>
                    <a:pt x="43" y="770"/>
                  </a:lnTo>
                  <a:lnTo>
                    <a:pt x="45" y="770"/>
                  </a:lnTo>
                  <a:lnTo>
                    <a:pt x="45" y="768"/>
                  </a:lnTo>
                  <a:lnTo>
                    <a:pt x="47" y="768"/>
                  </a:lnTo>
                  <a:lnTo>
                    <a:pt x="47" y="766"/>
                  </a:lnTo>
                  <a:lnTo>
                    <a:pt x="49" y="766"/>
                  </a:lnTo>
                  <a:lnTo>
                    <a:pt x="49" y="764"/>
                  </a:lnTo>
                  <a:lnTo>
                    <a:pt x="49" y="762"/>
                  </a:lnTo>
                  <a:lnTo>
                    <a:pt x="49" y="760"/>
                  </a:lnTo>
                  <a:lnTo>
                    <a:pt x="47" y="758"/>
                  </a:lnTo>
                  <a:lnTo>
                    <a:pt x="47" y="756"/>
                  </a:lnTo>
                  <a:lnTo>
                    <a:pt x="49" y="756"/>
                  </a:lnTo>
                  <a:lnTo>
                    <a:pt x="49" y="754"/>
                  </a:lnTo>
                  <a:lnTo>
                    <a:pt x="51" y="754"/>
                  </a:lnTo>
                  <a:lnTo>
                    <a:pt x="51" y="752"/>
                  </a:lnTo>
                  <a:lnTo>
                    <a:pt x="51" y="751"/>
                  </a:lnTo>
                  <a:lnTo>
                    <a:pt x="51" y="749"/>
                  </a:lnTo>
                  <a:lnTo>
                    <a:pt x="53" y="749"/>
                  </a:lnTo>
                  <a:lnTo>
                    <a:pt x="53" y="747"/>
                  </a:lnTo>
                  <a:lnTo>
                    <a:pt x="55" y="747"/>
                  </a:lnTo>
                  <a:lnTo>
                    <a:pt x="57" y="747"/>
                  </a:lnTo>
                  <a:lnTo>
                    <a:pt x="59" y="747"/>
                  </a:lnTo>
                  <a:lnTo>
                    <a:pt x="61" y="747"/>
                  </a:lnTo>
                  <a:lnTo>
                    <a:pt x="63" y="747"/>
                  </a:lnTo>
                  <a:lnTo>
                    <a:pt x="63" y="745"/>
                  </a:lnTo>
                  <a:lnTo>
                    <a:pt x="65" y="745"/>
                  </a:lnTo>
                  <a:lnTo>
                    <a:pt x="65" y="743"/>
                  </a:lnTo>
                  <a:lnTo>
                    <a:pt x="65" y="741"/>
                  </a:lnTo>
                  <a:lnTo>
                    <a:pt x="67" y="741"/>
                  </a:lnTo>
                  <a:lnTo>
                    <a:pt x="69" y="741"/>
                  </a:lnTo>
                  <a:lnTo>
                    <a:pt x="71" y="741"/>
                  </a:lnTo>
                  <a:lnTo>
                    <a:pt x="71" y="739"/>
                  </a:lnTo>
                  <a:lnTo>
                    <a:pt x="73" y="739"/>
                  </a:lnTo>
                  <a:lnTo>
                    <a:pt x="75" y="739"/>
                  </a:lnTo>
                  <a:lnTo>
                    <a:pt x="77" y="739"/>
                  </a:lnTo>
                  <a:lnTo>
                    <a:pt x="79" y="739"/>
                  </a:lnTo>
                  <a:lnTo>
                    <a:pt x="79" y="737"/>
                  </a:lnTo>
                  <a:lnTo>
                    <a:pt x="81" y="737"/>
                  </a:lnTo>
                  <a:lnTo>
                    <a:pt x="83" y="737"/>
                  </a:lnTo>
                  <a:lnTo>
                    <a:pt x="83" y="735"/>
                  </a:lnTo>
                  <a:lnTo>
                    <a:pt x="84" y="737"/>
                  </a:lnTo>
                  <a:lnTo>
                    <a:pt x="84" y="735"/>
                  </a:lnTo>
                  <a:lnTo>
                    <a:pt x="86" y="735"/>
                  </a:lnTo>
                  <a:lnTo>
                    <a:pt x="88" y="735"/>
                  </a:lnTo>
                  <a:lnTo>
                    <a:pt x="88" y="733"/>
                  </a:lnTo>
                  <a:lnTo>
                    <a:pt x="88" y="731"/>
                  </a:lnTo>
                  <a:lnTo>
                    <a:pt x="90" y="731"/>
                  </a:lnTo>
                  <a:lnTo>
                    <a:pt x="92" y="731"/>
                  </a:lnTo>
                  <a:lnTo>
                    <a:pt x="92" y="729"/>
                  </a:lnTo>
                  <a:lnTo>
                    <a:pt x="94" y="727"/>
                  </a:lnTo>
                  <a:lnTo>
                    <a:pt x="96" y="727"/>
                  </a:lnTo>
                  <a:lnTo>
                    <a:pt x="96" y="725"/>
                  </a:lnTo>
                  <a:lnTo>
                    <a:pt x="94" y="725"/>
                  </a:lnTo>
                  <a:lnTo>
                    <a:pt x="96" y="725"/>
                  </a:lnTo>
                  <a:lnTo>
                    <a:pt x="98" y="725"/>
                  </a:lnTo>
                  <a:lnTo>
                    <a:pt x="98" y="723"/>
                  </a:lnTo>
                  <a:lnTo>
                    <a:pt x="100" y="723"/>
                  </a:lnTo>
                  <a:lnTo>
                    <a:pt x="102" y="721"/>
                  </a:lnTo>
                  <a:lnTo>
                    <a:pt x="104" y="721"/>
                  </a:lnTo>
                  <a:lnTo>
                    <a:pt x="104" y="719"/>
                  </a:lnTo>
                  <a:lnTo>
                    <a:pt x="106" y="719"/>
                  </a:lnTo>
                  <a:lnTo>
                    <a:pt x="108" y="719"/>
                  </a:lnTo>
                  <a:lnTo>
                    <a:pt x="110" y="719"/>
                  </a:lnTo>
                  <a:lnTo>
                    <a:pt x="112" y="719"/>
                  </a:lnTo>
                  <a:lnTo>
                    <a:pt x="114" y="719"/>
                  </a:lnTo>
                  <a:lnTo>
                    <a:pt x="114" y="717"/>
                  </a:lnTo>
                  <a:lnTo>
                    <a:pt x="116" y="717"/>
                  </a:lnTo>
                  <a:lnTo>
                    <a:pt x="118" y="717"/>
                  </a:lnTo>
                  <a:lnTo>
                    <a:pt x="120" y="717"/>
                  </a:lnTo>
                  <a:lnTo>
                    <a:pt x="120" y="719"/>
                  </a:lnTo>
                  <a:lnTo>
                    <a:pt x="122" y="719"/>
                  </a:lnTo>
                  <a:lnTo>
                    <a:pt x="124" y="719"/>
                  </a:lnTo>
                  <a:lnTo>
                    <a:pt x="126" y="719"/>
                  </a:lnTo>
                  <a:lnTo>
                    <a:pt x="128" y="719"/>
                  </a:lnTo>
                  <a:lnTo>
                    <a:pt x="128" y="717"/>
                  </a:lnTo>
                  <a:lnTo>
                    <a:pt x="130" y="717"/>
                  </a:lnTo>
                  <a:lnTo>
                    <a:pt x="130" y="715"/>
                  </a:lnTo>
                  <a:lnTo>
                    <a:pt x="130" y="713"/>
                  </a:lnTo>
                  <a:lnTo>
                    <a:pt x="132" y="713"/>
                  </a:lnTo>
                  <a:lnTo>
                    <a:pt x="132" y="711"/>
                  </a:lnTo>
                  <a:lnTo>
                    <a:pt x="134" y="711"/>
                  </a:lnTo>
                  <a:lnTo>
                    <a:pt x="134" y="709"/>
                  </a:lnTo>
                  <a:lnTo>
                    <a:pt x="134" y="707"/>
                  </a:lnTo>
                  <a:lnTo>
                    <a:pt x="136" y="707"/>
                  </a:lnTo>
                  <a:lnTo>
                    <a:pt x="136" y="705"/>
                  </a:lnTo>
                  <a:lnTo>
                    <a:pt x="136" y="703"/>
                  </a:lnTo>
                  <a:lnTo>
                    <a:pt x="138" y="703"/>
                  </a:lnTo>
                  <a:lnTo>
                    <a:pt x="138" y="701"/>
                  </a:lnTo>
                  <a:lnTo>
                    <a:pt x="138" y="699"/>
                  </a:lnTo>
                  <a:lnTo>
                    <a:pt x="140" y="699"/>
                  </a:lnTo>
                  <a:lnTo>
                    <a:pt x="142" y="699"/>
                  </a:lnTo>
                  <a:lnTo>
                    <a:pt x="142" y="697"/>
                  </a:lnTo>
                  <a:lnTo>
                    <a:pt x="144" y="697"/>
                  </a:lnTo>
                  <a:lnTo>
                    <a:pt x="146" y="697"/>
                  </a:lnTo>
                  <a:lnTo>
                    <a:pt x="146" y="695"/>
                  </a:lnTo>
                  <a:lnTo>
                    <a:pt x="148" y="695"/>
                  </a:lnTo>
                  <a:lnTo>
                    <a:pt x="148" y="693"/>
                  </a:lnTo>
                  <a:lnTo>
                    <a:pt x="150" y="693"/>
                  </a:lnTo>
                  <a:lnTo>
                    <a:pt x="150" y="691"/>
                  </a:lnTo>
                  <a:lnTo>
                    <a:pt x="152" y="691"/>
                  </a:lnTo>
                  <a:lnTo>
                    <a:pt x="152" y="689"/>
                  </a:lnTo>
                  <a:lnTo>
                    <a:pt x="153" y="689"/>
                  </a:lnTo>
                  <a:lnTo>
                    <a:pt x="153" y="687"/>
                  </a:lnTo>
                  <a:lnTo>
                    <a:pt x="155" y="687"/>
                  </a:lnTo>
                  <a:lnTo>
                    <a:pt x="157" y="687"/>
                  </a:lnTo>
                  <a:lnTo>
                    <a:pt x="157" y="685"/>
                  </a:lnTo>
                  <a:lnTo>
                    <a:pt x="159" y="685"/>
                  </a:lnTo>
                  <a:lnTo>
                    <a:pt x="159" y="684"/>
                  </a:lnTo>
                  <a:lnTo>
                    <a:pt x="161" y="684"/>
                  </a:lnTo>
                  <a:lnTo>
                    <a:pt x="161" y="682"/>
                  </a:lnTo>
                  <a:lnTo>
                    <a:pt x="163" y="682"/>
                  </a:lnTo>
                  <a:lnTo>
                    <a:pt x="163" y="680"/>
                  </a:lnTo>
                  <a:lnTo>
                    <a:pt x="165" y="680"/>
                  </a:lnTo>
                  <a:lnTo>
                    <a:pt x="165" y="678"/>
                  </a:lnTo>
                  <a:lnTo>
                    <a:pt x="167" y="678"/>
                  </a:lnTo>
                  <a:lnTo>
                    <a:pt x="167" y="676"/>
                  </a:lnTo>
                  <a:lnTo>
                    <a:pt x="169" y="676"/>
                  </a:lnTo>
                  <a:lnTo>
                    <a:pt x="169" y="674"/>
                  </a:lnTo>
                  <a:lnTo>
                    <a:pt x="169" y="672"/>
                  </a:lnTo>
                  <a:lnTo>
                    <a:pt x="171" y="672"/>
                  </a:lnTo>
                  <a:lnTo>
                    <a:pt x="171" y="670"/>
                  </a:lnTo>
                  <a:lnTo>
                    <a:pt x="173" y="670"/>
                  </a:lnTo>
                  <a:lnTo>
                    <a:pt x="175" y="670"/>
                  </a:lnTo>
                  <a:lnTo>
                    <a:pt x="175" y="668"/>
                  </a:lnTo>
                  <a:lnTo>
                    <a:pt x="177" y="668"/>
                  </a:lnTo>
                  <a:lnTo>
                    <a:pt x="177" y="666"/>
                  </a:lnTo>
                  <a:lnTo>
                    <a:pt x="179" y="666"/>
                  </a:lnTo>
                  <a:lnTo>
                    <a:pt x="181" y="666"/>
                  </a:lnTo>
                  <a:lnTo>
                    <a:pt x="181" y="664"/>
                  </a:lnTo>
                  <a:lnTo>
                    <a:pt x="183" y="664"/>
                  </a:lnTo>
                  <a:lnTo>
                    <a:pt x="185" y="664"/>
                  </a:lnTo>
                  <a:lnTo>
                    <a:pt x="185" y="662"/>
                  </a:lnTo>
                  <a:lnTo>
                    <a:pt x="185" y="660"/>
                  </a:lnTo>
                  <a:lnTo>
                    <a:pt x="187" y="660"/>
                  </a:lnTo>
                  <a:lnTo>
                    <a:pt x="187" y="658"/>
                  </a:lnTo>
                  <a:lnTo>
                    <a:pt x="187" y="656"/>
                  </a:lnTo>
                  <a:lnTo>
                    <a:pt x="187" y="654"/>
                  </a:lnTo>
                  <a:lnTo>
                    <a:pt x="187" y="652"/>
                  </a:lnTo>
                  <a:lnTo>
                    <a:pt x="189" y="652"/>
                  </a:lnTo>
                  <a:lnTo>
                    <a:pt x="189" y="650"/>
                  </a:lnTo>
                  <a:lnTo>
                    <a:pt x="187" y="650"/>
                  </a:lnTo>
                  <a:lnTo>
                    <a:pt x="187" y="648"/>
                  </a:lnTo>
                  <a:lnTo>
                    <a:pt x="189" y="648"/>
                  </a:lnTo>
                  <a:lnTo>
                    <a:pt x="189" y="646"/>
                  </a:lnTo>
                  <a:lnTo>
                    <a:pt x="191" y="646"/>
                  </a:lnTo>
                  <a:lnTo>
                    <a:pt x="193" y="646"/>
                  </a:lnTo>
                  <a:lnTo>
                    <a:pt x="193" y="644"/>
                  </a:lnTo>
                  <a:lnTo>
                    <a:pt x="195" y="644"/>
                  </a:lnTo>
                  <a:lnTo>
                    <a:pt x="197" y="644"/>
                  </a:lnTo>
                  <a:lnTo>
                    <a:pt x="199" y="644"/>
                  </a:lnTo>
                  <a:lnTo>
                    <a:pt x="199" y="642"/>
                  </a:lnTo>
                  <a:lnTo>
                    <a:pt x="199" y="640"/>
                  </a:lnTo>
                  <a:lnTo>
                    <a:pt x="201" y="640"/>
                  </a:lnTo>
                  <a:lnTo>
                    <a:pt x="201" y="638"/>
                  </a:lnTo>
                  <a:lnTo>
                    <a:pt x="203" y="638"/>
                  </a:lnTo>
                  <a:lnTo>
                    <a:pt x="205" y="638"/>
                  </a:lnTo>
                  <a:lnTo>
                    <a:pt x="205" y="636"/>
                  </a:lnTo>
                  <a:lnTo>
                    <a:pt x="207" y="636"/>
                  </a:lnTo>
                  <a:lnTo>
                    <a:pt x="207" y="634"/>
                  </a:lnTo>
                  <a:lnTo>
                    <a:pt x="209" y="634"/>
                  </a:lnTo>
                  <a:lnTo>
                    <a:pt x="211" y="634"/>
                  </a:lnTo>
                  <a:lnTo>
                    <a:pt x="211" y="632"/>
                  </a:lnTo>
                  <a:lnTo>
                    <a:pt x="213" y="632"/>
                  </a:lnTo>
                  <a:lnTo>
                    <a:pt x="213" y="630"/>
                  </a:lnTo>
                  <a:lnTo>
                    <a:pt x="213" y="628"/>
                  </a:lnTo>
                  <a:lnTo>
                    <a:pt x="213" y="626"/>
                  </a:lnTo>
                  <a:lnTo>
                    <a:pt x="215" y="626"/>
                  </a:lnTo>
                  <a:lnTo>
                    <a:pt x="215" y="624"/>
                  </a:lnTo>
                  <a:lnTo>
                    <a:pt x="215" y="622"/>
                  </a:lnTo>
                  <a:lnTo>
                    <a:pt x="217" y="622"/>
                  </a:lnTo>
                  <a:lnTo>
                    <a:pt x="219" y="622"/>
                  </a:lnTo>
                  <a:lnTo>
                    <a:pt x="219" y="620"/>
                  </a:lnTo>
                  <a:lnTo>
                    <a:pt x="221" y="620"/>
                  </a:lnTo>
                  <a:lnTo>
                    <a:pt x="221" y="618"/>
                  </a:lnTo>
                  <a:lnTo>
                    <a:pt x="222" y="618"/>
                  </a:lnTo>
                  <a:lnTo>
                    <a:pt x="222" y="616"/>
                  </a:lnTo>
                  <a:lnTo>
                    <a:pt x="224" y="616"/>
                  </a:lnTo>
                  <a:lnTo>
                    <a:pt x="224" y="615"/>
                  </a:lnTo>
                  <a:lnTo>
                    <a:pt x="222" y="613"/>
                  </a:lnTo>
                  <a:lnTo>
                    <a:pt x="222" y="611"/>
                  </a:lnTo>
                  <a:lnTo>
                    <a:pt x="222" y="609"/>
                  </a:lnTo>
                  <a:lnTo>
                    <a:pt x="221" y="609"/>
                  </a:lnTo>
                  <a:lnTo>
                    <a:pt x="221" y="607"/>
                  </a:lnTo>
                  <a:lnTo>
                    <a:pt x="221" y="605"/>
                  </a:lnTo>
                  <a:lnTo>
                    <a:pt x="219" y="605"/>
                  </a:lnTo>
                  <a:lnTo>
                    <a:pt x="219" y="603"/>
                  </a:lnTo>
                  <a:lnTo>
                    <a:pt x="219" y="601"/>
                  </a:lnTo>
                  <a:lnTo>
                    <a:pt x="219" y="599"/>
                  </a:lnTo>
                  <a:lnTo>
                    <a:pt x="219" y="597"/>
                  </a:lnTo>
                  <a:lnTo>
                    <a:pt x="219" y="595"/>
                  </a:lnTo>
                  <a:lnTo>
                    <a:pt x="219" y="593"/>
                  </a:lnTo>
                  <a:lnTo>
                    <a:pt x="219" y="591"/>
                  </a:lnTo>
                  <a:lnTo>
                    <a:pt x="219" y="589"/>
                  </a:lnTo>
                  <a:lnTo>
                    <a:pt x="221" y="589"/>
                  </a:lnTo>
                  <a:lnTo>
                    <a:pt x="221" y="587"/>
                  </a:lnTo>
                  <a:lnTo>
                    <a:pt x="221" y="585"/>
                  </a:lnTo>
                  <a:lnTo>
                    <a:pt x="221" y="583"/>
                  </a:lnTo>
                  <a:lnTo>
                    <a:pt x="222" y="583"/>
                  </a:lnTo>
                  <a:lnTo>
                    <a:pt x="222" y="581"/>
                  </a:lnTo>
                  <a:lnTo>
                    <a:pt x="224" y="581"/>
                  </a:lnTo>
                  <a:lnTo>
                    <a:pt x="224" y="579"/>
                  </a:lnTo>
                  <a:lnTo>
                    <a:pt x="226" y="579"/>
                  </a:lnTo>
                  <a:lnTo>
                    <a:pt x="226" y="577"/>
                  </a:lnTo>
                  <a:lnTo>
                    <a:pt x="228" y="577"/>
                  </a:lnTo>
                  <a:lnTo>
                    <a:pt x="228" y="575"/>
                  </a:lnTo>
                  <a:lnTo>
                    <a:pt x="230" y="575"/>
                  </a:lnTo>
                  <a:lnTo>
                    <a:pt x="230" y="573"/>
                  </a:lnTo>
                  <a:lnTo>
                    <a:pt x="232" y="573"/>
                  </a:lnTo>
                  <a:lnTo>
                    <a:pt x="232" y="571"/>
                  </a:lnTo>
                  <a:lnTo>
                    <a:pt x="234" y="571"/>
                  </a:lnTo>
                  <a:lnTo>
                    <a:pt x="234" y="569"/>
                  </a:lnTo>
                  <a:lnTo>
                    <a:pt x="236" y="569"/>
                  </a:lnTo>
                  <a:lnTo>
                    <a:pt x="236" y="567"/>
                  </a:lnTo>
                  <a:lnTo>
                    <a:pt x="238" y="567"/>
                  </a:lnTo>
                  <a:lnTo>
                    <a:pt x="238" y="565"/>
                  </a:lnTo>
                  <a:lnTo>
                    <a:pt x="240" y="565"/>
                  </a:lnTo>
                  <a:lnTo>
                    <a:pt x="240" y="563"/>
                  </a:lnTo>
                  <a:lnTo>
                    <a:pt x="242" y="563"/>
                  </a:lnTo>
                  <a:lnTo>
                    <a:pt x="242" y="561"/>
                  </a:lnTo>
                  <a:lnTo>
                    <a:pt x="244" y="561"/>
                  </a:lnTo>
                  <a:lnTo>
                    <a:pt x="246" y="561"/>
                  </a:lnTo>
                  <a:lnTo>
                    <a:pt x="246" y="559"/>
                  </a:lnTo>
                  <a:lnTo>
                    <a:pt x="248" y="559"/>
                  </a:lnTo>
                  <a:lnTo>
                    <a:pt x="248" y="561"/>
                  </a:lnTo>
                  <a:lnTo>
                    <a:pt x="250" y="561"/>
                  </a:lnTo>
                  <a:lnTo>
                    <a:pt x="252" y="561"/>
                  </a:lnTo>
                  <a:lnTo>
                    <a:pt x="254" y="561"/>
                  </a:lnTo>
                  <a:lnTo>
                    <a:pt x="256" y="563"/>
                  </a:lnTo>
                  <a:lnTo>
                    <a:pt x="258" y="563"/>
                  </a:lnTo>
                  <a:lnTo>
                    <a:pt x="260" y="563"/>
                  </a:lnTo>
                  <a:lnTo>
                    <a:pt x="260" y="561"/>
                  </a:lnTo>
                  <a:lnTo>
                    <a:pt x="262" y="561"/>
                  </a:lnTo>
                  <a:lnTo>
                    <a:pt x="262" y="559"/>
                  </a:lnTo>
                  <a:lnTo>
                    <a:pt x="264" y="559"/>
                  </a:lnTo>
                  <a:lnTo>
                    <a:pt x="264" y="561"/>
                  </a:lnTo>
                  <a:lnTo>
                    <a:pt x="266" y="561"/>
                  </a:lnTo>
                  <a:lnTo>
                    <a:pt x="264" y="563"/>
                  </a:lnTo>
                  <a:lnTo>
                    <a:pt x="264" y="565"/>
                  </a:lnTo>
                  <a:lnTo>
                    <a:pt x="264" y="567"/>
                  </a:lnTo>
                  <a:lnTo>
                    <a:pt x="264" y="569"/>
                  </a:lnTo>
                  <a:lnTo>
                    <a:pt x="264" y="571"/>
                  </a:lnTo>
                  <a:lnTo>
                    <a:pt x="262" y="571"/>
                  </a:lnTo>
                  <a:lnTo>
                    <a:pt x="262" y="573"/>
                  </a:lnTo>
                  <a:lnTo>
                    <a:pt x="264" y="573"/>
                  </a:lnTo>
                  <a:lnTo>
                    <a:pt x="266" y="573"/>
                  </a:lnTo>
                  <a:lnTo>
                    <a:pt x="268" y="573"/>
                  </a:lnTo>
                  <a:lnTo>
                    <a:pt x="268" y="575"/>
                  </a:lnTo>
                  <a:lnTo>
                    <a:pt x="270" y="575"/>
                  </a:lnTo>
                  <a:lnTo>
                    <a:pt x="270" y="577"/>
                  </a:lnTo>
                  <a:lnTo>
                    <a:pt x="272" y="577"/>
                  </a:lnTo>
                  <a:lnTo>
                    <a:pt x="274" y="577"/>
                  </a:lnTo>
                  <a:lnTo>
                    <a:pt x="274" y="575"/>
                  </a:lnTo>
                  <a:lnTo>
                    <a:pt x="276" y="575"/>
                  </a:lnTo>
                  <a:lnTo>
                    <a:pt x="278" y="575"/>
                  </a:lnTo>
                  <a:lnTo>
                    <a:pt x="280" y="575"/>
                  </a:lnTo>
                  <a:lnTo>
                    <a:pt x="280" y="577"/>
                  </a:lnTo>
                  <a:lnTo>
                    <a:pt x="282" y="577"/>
                  </a:lnTo>
                  <a:lnTo>
                    <a:pt x="284" y="577"/>
                  </a:lnTo>
                  <a:lnTo>
                    <a:pt x="286" y="577"/>
                  </a:lnTo>
                  <a:lnTo>
                    <a:pt x="288" y="577"/>
                  </a:lnTo>
                  <a:lnTo>
                    <a:pt x="288" y="579"/>
                  </a:lnTo>
                  <a:lnTo>
                    <a:pt x="290" y="579"/>
                  </a:lnTo>
                  <a:lnTo>
                    <a:pt x="291" y="579"/>
                  </a:lnTo>
                  <a:lnTo>
                    <a:pt x="293" y="579"/>
                  </a:lnTo>
                  <a:lnTo>
                    <a:pt x="295" y="579"/>
                  </a:lnTo>
                  <a:lnTo>
                    <a:pt x="297" y="579"/>
                  </a:lnTo>
                  <a:lnTo>
                    <a:pt x="297" y="577"/>
                  </a:lnTo>
                  <a:lnTo>
                    <a:pt x="299" y="577"/>
                  </a:lnTo>
                  <a:lnTo>
                    <a:pt x="301" y="577"/>
                  </a:lnTo>
                  <a:lnTo>
                    <a:pt x="303" y="577"/>
                  </a:lnTo>
                  <a:lnTo>
                    <a:pt x="303" y="575"/>
                  </a:lnTo>
                  <a:lnTo>
                    <a:pt x="305" y="575"/>
                  </a:lnTo>
                  <a:lnTo>
                    <a:pt x="307" y="575"/>
                  </a:lnTo>
                  <a:lnTo>
                    <a:pt x="307" y="573"/>
                  </a:lnTo>
                  <a:lnTo>
                    <a:pt x="307" y="571"/>
                  </a:lnTo>
                  <a:lnTo>
                    <a:pt x="307" y="569"/>
                  </a:lnTo>
                  <a:lnTo>
                    <a:pt x="309" y="569"/>
                  </a:lnTo>
                  <a:lnTo>
                    <a:pt x="309" y="567"/>
                  </a:lnTo>
                  <a:lnTo>
                    <a:pt x="309" y="565"/>
                  </a:lnTo>
                  <a:lnTo>
                    <a:pt x="311" y="565"/>
                  </a:lnTo>
                  <a:lnTo>
                    <a:pt x="311" y="563"/>
                  </a:lnTo>
                  <a:lnTo>
                    <a:pt x="311" y="561"/>
                  </a:lnTo>
                  <a:lnTo>
                    <a:pt x="311" y="559"/>
                  </a:lnTo>
                  <a:lnTo>
                    <a:pt x="311" y="557"/>
                  </a:lnTo>
                  <a:lnTo>
                    <a:pt x="311" y="555"/>
                  </a:lnTo>
                  <a:lnTo>
                    <a:pt x="311" y="553"/>
                  </a:lnTo>
                  <a:lnTo>
                    <a:pt x="313" y="553"/>
                  </a:lnTo>
                  <a:lnTo>
                    <a:pt x="313" y="551"/>
                  </a:lnTo>
                  <a:lnTo>
                    <a:pt x="315" y="551"/>
                  </a:lnTo>
                  <a:lnTo>
                    <a:pt x="315" y="549"/>
                  </a:lnTo>
                  <a:lnTo>
                    <a:pt x="317" y="549"/>
                  </a:lnTo>
                  <a:lnTo>
                    <a:pt x="317" y="548"/>
                  </a:lnTo>
                  <a:lnTo>
                    <a:pt x="319" y="548"/>
                  </a:lnTo>
                  <a:lnTo>
                    <a:pt x="319" y="546"/>
                  </a:lnTo>
                  <a:lnTo>
                    <a:pt x="319" y="544"/>
                  </a:lnTo>
                  <a:lnTo>
                    <a:pt x="319" y="542"/>
                  </a:lnTo>
                  <a:lnTo>
                    <a:pt x="321" y="542"/>
                  </a:lnTo>
                  <a:lnTo>
                    <a:pt x="321" y="540"/>
                  </a:lnTo>
                  <a:lnTo>
                    <a:pt x="323" y="540"/>
                  </a:lnTo>
                  <a:lnTo>
                    <a:pt x="325" y="540"/>
                  </a:lnTo>
                  <a:lnTo>
                    <a:pt x="327" y="540"/>
                  </a:lnTo>
                  <a:lnTo>
                    <a:pt x="327" y="538"/>
                  </a:lnTo>
                  <a:lnTo>
                    <a:pt x="327" y="536"/>
                  </a:lnTo>
                  <a:lnTo>
                    <a:pt x="329" y="536"/>
                  </a:lnTo>
                  <a:lnTo>
                    <a:pt x="329" y="534"/>
                  </a:lnTo>
                  <a:lnTo>
                    <a:pt x="329" y="532"/>
                  </a:lnTo>
                  <a:lnTo>
                    <a:pt x="331" y="530"/>
                  </a:lnTo>
                  <a:lnTo>
                    <a:pt x="331" y="528"/>
                  </a:lnTo>
                  <a:lnTo>
                    <a:pt x="333" y="528"/>
                  </a:lnTo>
                  <a:lnTo>
                    <a:pt x="335" y="528"/>
                  </a:lnTo>
                  <a:lnTo>
                    <a:pt x="337" y="528"/>
                  </a:lnTo>
                  <a:lnTo>
                    <a:pt x="337" y="526"/>
                  </a:lnTo>
                  <a:lnTo>
                    <a:pt x="339" y="528"/>
                  </a:lnTo>
                  <a:lnTo>
                    <a:pt x="339" y="526"/>
                  </a:lnTo>
                  <a:lnTo>
                    <a:pt x="341" y="526"/>
                  </a:lnTo>
                  <a:lnTo>
                    <a:pt x="341" y="524"/>
                  </a:lnTo>
                  <a:lnTo>
                    <a:pt x="341" y="522"/>
                  </a:lnTo>
                  <a:lnTo>
                    <a:pt x="341" y="520"/>
                  </a:lnTo>
                  <a:lnTo>
                    <a:pt x="341" y="518"/>
                  </a:lnTo>
                  <a:lnTo>
                    <a:pt x="341" y="516"/>
                  </a:lnTo>
                  <a:lnTo>
                    <a:pt x="343" y="516"/>
                  </a:lnTo>
                  <a:lnTo>
                    <a:pt x="343" y="514"/>
                  </a:lnTo>
                  <a:lnTo>
                    <a:pt x="343" y="512"/>
                  </a:lnTo>
                  <a:lnTo>
                    <a:pt x="345" y="512"/>
                  </a:lnTo>
                  <a:lnTo>
                    <a:pt x="345" y="510"/>
                  </a:lnTo>
                  <a:lnTo>
                    <a:pt x="347" y="510"/>
                  </a:lnTo>
                  <a:lnTo>
                    <a:pt x="349" y="510"/>
                  </a:lnTo>
                  <a:lnTo>
                    <a:pt x="349" y="508"/>
                  </a:lnTo>
                  <a:lnTo>
                    <a:pt x="349" y="506"/>
                  </a:lnTo>
                  <a:lnTo>
                    <a:pt x="349" y="504"/>
                  </a:lnTo>
                  <a:lnTo>
                    <a:pt x="349" y="502"/>
                  </a:lnTo>
                  <a:lnTo>
                    <a:pt x="349" y="500"/>
                  </a:lnTo>
                  <a:lnTo>
                    <a:pt x="351" y="500"/>
                  </a:lnTo>
                  <a:lnTo>
                    <a:pt x="351" y="498"/>
                  </a:lnTo>
                  <a:lnTo>
                    <a:pt x="351" y="496"/>
                  </a:lnTo>
                  <a:lnTo>
                    <a:pt x="353" y="496"/>
                  </a:lnTo>
                  <a:lnTo>
                    <a:pt x="353" y="494"/>
                  </a:lnTo>
                  <a:lnTo>
                    <a:pt x="355" y="494"/>
                  </a:lnTo>
                  <a:lnTo>
                    <a:pt x="355" y="492"/>
                  </a:lnTo>
                  <a:lnTo>
                    <a:pt x="357" y="492"/>
                  </a:lnTo>
                  <a:lnTo>
                    <a:pt x="359" y="490"/>
                  </a:lnTo>
                  <a:lnTo>
                    <a:pt x="360" y="490"/>
                  </a:lnTo>
                  <a:lnTo>
                    <a:pt x="360" y="488"/>
                  </a:lnTo>
                  <a:lnTo>
                    <a:pt x="362" y="488"/>
                  </a:lnTo>
                  <a:lnTo>
                    <a:pt x="362" y="486"/>
                  </a:lnTo>
                  <a:lnTo>
                    <a:pt x="364" y="486"/>
                  </a:lnTo>
                  <a:lnTo>
                    <a:pt x="364" y="484"/>
                  </a:lnTo>
                  <a:lnTo>
                    <a:pt x="366" y="484"/>
                  </a:lnTo>
                  <a:lnTo>
                    <a:pt x="366" y="482"/>
                  </a:lnTo>
                  <a:lnTo>
                    <a:pt x="366" y="481"/>
                  </a:lnTo>
                  <a:lnTo>
                    <a:pt x="366" y="479"/>
                  </a:lnTo>
                  <a:lnTo>
                    <a:pt x="366" y="477"/>
                  </a:lnTo>
                  <a:lnTo>
                    <a:pt x="364" y="477"/>
                  </a:lnTo>
                  <a:lnTo>
                    <a:pt x="364" y="475"/>
                  </a:lnTo>
                  <a:lnTo>
                    <a:pt x="364" y="473"/>
                  </a:lnTo>
                  <a:lnTo>
                    <a:pt x="364" y="471"/>
                  </a:lnTo>
                  <a:lnTo>
                    <a:pt x="366" y="471"/>
                  </a:lnTo>
                  <a:lnTo>
                    <a:pt x="366" y="469"/>
                  </a:lnTo>
                  <a:lnTo>
                    <a:pt x="366" y="467"/>
                  </a:lnTo>
                  <a:lnTo>
                    <a:pt x="364" y="467"/>
                  </a:lnTo>
                  <a:lnTo>
                    <a:pt x="364" y="465"/>
                  </a:lnTo>
                  <a:lnTo>
                    <a:pt x="364" y="463"/>
                  </a:lnTo>
                  <a:lnTo>
                    <a:pt x="364" y="461"/>
                  </a:lnTo>
                  <a:lnTo>
                    <a:pt x="364" y="459"/>
                  </a:lnTo>
                  <a:lnTo>
                    <a:pt x="364" y="457"/>
                  </a:lnTo>
                  <a:lnTo>
                    <a:pt x="364" y="455"/>
                  </a:lnTo>
                  <a:lnTo>
                    <a:pt x="364" y="453"/>
                  </a:lnTo>
                  <a:lnTo>
                    <a:pt x="362" y="451"/>
                  </a:lnTo>
                  <a:lnTo>
                    <a:pt x="362" y="449"/>
                  </a:lnTo>
                  <a:lnTo>
                    <a:pt x="362" y="447"/>
                  </a:lnTo>
                  <a:lnTo>
                    <a:pt x="364" y="447"/>
                  </a:lnTo>
                  <a:lnTo>
                    <a:pt x="364" y="449"/>
                  </a:lnTo>
                  <a:lnTo>
                    <a:pt x="366" y="449"/>
                  </a:lnTo>
                  <a:lnTo>
                    <a:pt x="366" y="447"/>
                  </a:lnTo>
                  <a:lnTo>
                    <a:pt x="368" y="447"/>
                  </a:lnTo>
                  <a:lnTo>
                    <a:pt x="370" y="445"/>
                  </a:lnTo>
                  <a:lnTo>
                    <a:pt x="372" y="445"/>
                  </a:lnTo>
                  <a:lnTo>
                    <a:pt x="372" y="447"/>
                  </a:lnTo>
                  <a:lnTo>
                    <a:pt x="374" y="447"/>
                  </a:lnTo>
                  <a:lnTo>
                    <a:pt x="376" y="445"/>
                  </a:lnTo>
                  <a:lnTo>
                    <a:pt x="378" y="445"/>
                  </a:lnTo>
                  <a:lnTo>
                    <a:pt x="380" y="445"/>
                  </a:lnTo>
                  <a:lnTo>
                    <a:pt x="380" y="443"/>
                  </a:lnTo>
                  <a:lnTo>
                    <a:pt x="382" y="443"/>
                  </a:lnTo>
                  <a:lnTo>
                    <a:pt x="382" y="445"/>
                  </a:lnTo>
                  <a:lnTo>
                    <a:pt x="382" y="443"/>
                  </a:lnTo>
                  <a:lnTo>
                    <a:pt x="384" y="443"/>
                  </a:lnTo>
                  <a:lnTo>
                    <a:pt x="386" y="443"/>
                  </a:lnTo>
                  <a:lnTo>
                    <a:pt x="388" y="443"/>
                  </a:lnTo>
                  <a:lnTo>
                    <a:pt x="390" y="445"/>
                  </a:lnTo>
                  <a:lnTo>
                    <a:pt x="392" y="445"/>
                  </a:lnTo>
                  <a:lnTo>
                    <a:pt x="392" y="443"/>
                  </a:lnTo>
                  <a:lnTo>
                    <a:pt x="394" y="443"/>
                  </a:lnTo>
                  <a:lnTo>
                    <a:pt x="396" y="443"/>
                  </a:lnTo>
                  <a:lnTo>
                    <a:pt x="396" y="441"/>
                  </a:lnTo>
                  <a:lnTo>
                    <a:pt x="398" y="441"/>
                  </a:lnTo>
                  <a:lnTo>
                    <a:pt x="398" y="439"/>
                  </a:lnTo>
                  <a:lnTo>
                    <a:pt x="398" y="437"/>
                  </a:lnTo>
                  <a:lnTo>
                    <a:pt x="398" y="435"/>
                  </a:lnTo>
                  <a:lnTo>
                    <a:pt x="398" y="433"/>
                  </a:lnTo>
                  <a:lnTo>
                    <a:pt x="398" y="431"/>
                  </a:lnTo>
                  <a:lnTo>
                    <a:pt x="400" y="431"/>
                  </a:lnTo>
                  <a:lnTo>
                    <a:pt x="402" y="429"/>
                  </a:lnTo>
                  <a:lnTo>
                    <a:pt x="404" y="427"/>
                  </a:lnTo>
                  <a:lnTo>
                    <a:pt x="406" y="427"/>
                  </a:lnTo>
                  <a:lnTo>
                    <a:pt x="406" y="425"/>
                  </a:lnTo>
                  <a:lnTo>
                    <a:pt x="406" y="423"/>
                  </a:lnTo>
                  <a:lnTo>
                    <a:pt x="408" y="423"/>
                  </a:lnTo>
                  <a:lnTo>
                    <a:pt x="408" y="421"/>
                  </a:lnTo>
                  <a:lnTo>
                    <a:pt x="408" y="419"/>
                  </a:lnTo>
                  <a:lnTo>
                    <a:pt x="410" y="419"/>
                  </a:lnTo>
                  <a:lnTo>
                    <a:pt x="412" y="419"/>
                  </a:lnTo>
                  <a:lnTo>
                    <a:pt x="412" y="421"/>
                  </a:lnTo>
                  <a:lnTo>
                    <a:pt x="412" y="419"/>
                  </a:lnTo>
                  <a:lnTo>
                    <a:pt x="414" y="419"/>
                  </a:lnTo>
                  <a:lnTo>
                    <a:pt x="414" y="417"/>
                  </a:lnTo>
                  <a:lnTo>
                    <a:pt x="416" y="417"/>
                  </a:lnTo>
                  <a:lnTo>
                    <a:pt x="418" y="417"/>
                  </a:lnTo>
                  <a:lnTo>
                    <a:pt x="420" y="417"/>
                  </a:lnTo>
                  <a:lnTo>
                    <a:pt x="420" y="419"/>
                  </a:lnTo>
                  <a:lnTo>
                    <a:pt x="422" y="419"/>
                  </a:lnTo>
                  <a:lnTo>
                    <a:pt x="424" y="419"/>
                  </a:lnTo>
                  <a:lnTo>
                    <a:pt x="426" y="419"/>
                  </a:lnTo>
                  <a:lnTo>
                    <a:pt x="428" y="419"/>
                  </a:lnTo>
                  <a:lnTo>
                    <a:pt x="428" y="417"/>
                  </a:lnTo>
                  <a:lnTo>
                    <a:pt x="429" y="417"/>
                  </a:lnTo>
                  <a:lnTo>
                    <a:pt x="429" y="419"/>
                  </a:lnTo>
                  <a:lnTo>
                    <a:pt x="431" y="419"/>
                  </a:lnTo>
                  <a:lnTo>
                    <a:pt x="433" y="419"/>
                  </a:lnTo>
                  <a:lnTo>
                    <a:pt x="433" y="421"/>
                  </a:lnTo>
                  <a:lnTo>
                    <a:pt x="433" y="419"/>
                  </a:lnTo>
                  <a:lnTo>
                    <a:pt x="435" y="419"/>
                  </a:lnTo>
                  <a:lnTo>
                    <a:pt x="435" y="417"/>
                  </a:lnTo>
                  <a:lnTo>
                    <a:pt x="435" y="415"/>
                  </a:lnTo>
                  <a:lnTo>
                    <a:pt x="437" y="415"/>
                  </a:lnTo>
                  <a:lnTo>
                    <a:pt x="437" y="414"/>
                  </a:lnTo>
                  <a:lnTo>
                    <a:pt x="435" y="414"/>
                  </a:lnTo>
                  <a:lnTo>
                    <a:pt x="437" y="414"/>
                  </a:lnTo>
                  <a:lnTo>
                    <a:pt x="437" y="412"/>
                  </a:lnTo>
                  <a:lnTo>
                    <a:pt x="439" y="412"/>
                  </a:lnTo>
                  <a:lnTo>
                    <a:pt x="439" y="410"/>
                  </a:lnTo>
                  <a:lnTo>
                    <a:pt x="441" y="410"/>
                  </a:lnTo>
                  <a:lnTo>
                    <a:pt x="441" y="408"/>
                  </a:lnTo>
                  <a:lnTo>
                    <a:pt x="443" y="408"/>
                  </a:lnTo>
                  <a:lnTo>
                    <a:pt x="445" y="408"/>
                  </a:lnTo>
                  <a:lnTo>
                    <a:pt x="445" y="406"/>
                  </a:lnTo>
                  <a:lnTo>
                    <a:pt x="445" y="404"/>
                  </a:lnTo>
                  <a:lnTo>
                    <a:pt x="445" y="402"/>
                  </a:lnTo>
                  <a:lnTo>
                    <a:pt x="445" y="400"/>
                  </a:lnTo>
                  <a:lnTo>
                    <a:pt x="445" y="398"/>
                  </a:lnTo>
                  <a:lnTo>
                    <a:pt x="447" y="398"/>
                  </a:lnTo>
                  <a:lnTo>
                    <a:pt x="449" y="398"/>
                  </a:lnTo>
                  <a:lnTo>
                    <a:pt x="449" y="396"/>
                  </a:lnTo>
                  <a:lnTo>
                    <a:pt x="451" y="396"/>
                  </a:lnTo>
                  <a:lnTo>
                    <a:pt x="453" y="396"/>
                  </a:lnTo>
                  <a:lnTo>
                    <a:pt x="455" y="394"/>
                  </a:lnTo>
                  <a:lnTo>
                    <a:pt x="457" y="394"/>
                  </a:lnTo>
                  <a:lnTo>
                    <a:pt x="457" y="392"/>
                  </a:lnTo>
                  <a:lnTo>
                    <a:pt x="457" y="390"/>
                  </a:lnTo>
                  <a:lnTo>
                    <a:pt x="459" y="388"/>
                  </a:lnTo>
                  <a:lnTo>
                    <a:pt x="459" y="386"/>
                  </a:lnTo>
                  <a:lnTo>
                    <a:pt x="461" y="386"/>
                  </a:lnTo>
                  <a:lnTo>
                    <a:pt x="461" y="384"/>
                  </a:lnTo>
                  <a:lnTo>
                    <a:pt x="463" y="384"/>
                  </a:lnTo>
                  <a:lnTo>
                    <a:pt x="465" y="384"/>
                  </a:lnTo>
                  <a:lnTo>
                    <a:pt x="465" y="382"/>
                  </a:lnTo>
                  <a:lnTo>
                    <a:pt x="467" y="380"/>
                  </a:lnTo>
                  <a:lnTo>
                    <a:pt x="467" y="378"/>
                  </a:lnTo>
                  <a:lnTo>
                    <a:pt x="467" y="376"/>
                  </a:lnTo>
                  <a:lnTo>
                    <a:pt x="465" y="376"/>
                  </a:lnTo>
                  <a:lnTo>
                    <a:pt x="465" y="374"/>
                  </a:lnTo>
                  <a:lnTo>
                    <a:pt x="465" y="372"/>
                  </a:lnTo>
                  <a:lnTo>
                    <a:pt x="465" y="370"/>
                  </a:lnTo>
                  <a:lnTo>
                    <a:pt x="463" y="370"/>
                  </a:lnTo>
                  <a:lnTo>
                    <a:pt x="463" y="368"/>
                  </a:lnTo>
                  <a:lnTo>
                    <a:pt x="465" y="368"/>
                  </a:lnTo>
                  <a:lnTo>
                    <a:pt x="465" y="366"/>
                  </a:lnTo>
                  <a:lnTo>
                    <a:pt x="463" y="366"/>
                  </a:lnTo>
                  <a:lnTo>
                    <a:pt x="463" y="364"/>
                  </a:lnTo>
                  <a:lnTo>
                    <a:pt x="461" y="364"/>
                  </a:lnTo>
                  <a:lnTo>
                    <a:pt x="461" y="362"/>
                  </a:lnTo>
                  <a:lnTo>
                    <a:pt x="461" y="360"/>
                  </a:lnTo>
                  <a:lnTo>
                    <a:pt x="459" y="360"/>
                  </a:lnTo>
                  <a:lnTo>
                    <a:pt x="459" y="358"/>
                  </a:lnTo>
                  <a:lnTo>
                    <a:pt x="457" y="358"/>
                  </a:lnTo>
                  <a:lnTo>
                    <a:pt x="455" y="358"/>
                  </a:lnTo>
                  <a:lnTo>
                    <a:pt x="453" y="358"/>
                  </a:lnTo>
                  <a:lnTo>
                    <a:pt x="451" y="358"/>
                  </a:lnTo>
                  <a:lnTo>
                    <a:pt x="451" y="356"/>
                  </a:lnTo>
                  <a:lnTo>
                    <a:pt x="449" y="356"/>
                  </a:lnTo>
                  <a:lnTo>
                    <a:pt x="449" y="354"/>
                  </a:lnTo>
                  <a:lnTo>
                    <a:pt x="449" y="352"/>
                  </a:lnTo>
                  <a:lnTo>
                    <a:pt x="447" y="352"/>
                  </a:lnTo>
                  <a:lnTo>
                    <a:pt x="445" y="352"/>
                  </a:lnTo>
                  <a:lnTo>
                    <a:pt x="445" y="350"/>
                  </a:lnTo>
                  <a:lnTo>
                    <a:pt x="445" y="352"/>
                  </a:lnTo>
                  <a:lnTo>
                    <a:pt x="443" y="352"/>
                  </a:lnTo>
                  <a:lnTo>
                    <a:pt x="441" y="352"/>
                  </a:lnTo>
                  <a:lnTo>
                    <a:pt x="439" y="352"/>
                  </a:lnTo>
                  <a:lnTo>
                    <a:pt x="437" y="352"/>
                  </a:lnTo>
                  <a:lnTo>
                    <a:pt x="439" y="350"/>
                  </a:lnTo>
                  <a:lnTo>
                    <a:pt x="439" y="348"/>
                  </a:lnTo>
                  <a:lnTo>
                    <a:pt x="437" y="348"/>
                  </a:lnTo>
                  <a:lnTo>
                    <a:pt x="435" y="348"/>
                  </a:lnTo>
                  <a:lnTo>
                    <a:pt x="433" y="347"/>
                  </a:lnTo>
                  <a:lnTo>
                    <a:pt x="433" y="345"/>
                  </a:lnTo>
                  <a:lnTo>
                    <a:pt x="433" y="343"/>
                  </a:lnTo>
                  <a:lnTo>
                    <a:pt x="433" y="341"/>
                  </a:lnTo>
                  <a:lnTo>
                    <a:pt x="431" y="341"/>
                  </a:lnTo>
                  <a:lnTo>
                    <a:pt x="429" y="341"/>
                  </a:lnTo>
                  <a:lnTo>
                    <a:pt x="429" y="343"/>
                  </a:lnTo>
                  <a:lnTo>
                    <a:pt x="428" y="343"/>
                  </a:lnTo>
                  <a:lnTo>
                    <a:pt x="428" y="341"/>
                  </a:lnTo>
                  <a:lnTo>
                    <a:pt x="426" y="341"/>
                  </a:lnTo>
                  <a:lnTo>
                    <a:pt x="426" y="339"/>
                  </a:lnTo>
                  <a:lnTo>
                    <a:pt x="426" y="337"/>
                  </a:lnTo>
                  <a:lnTo>
                    <a:pt x="426" y="335"/>
                  </a:lnTo>
                  <a:lnTo>
                    <a:pt x="424" y="335"/>
                  </a:lnTo>
                  <a:lnTo>
                    <a:pt x="424" y="333"/>
                  </a:lnTo>
                  <a:lnTo>
                    <a:pt x="424" y="335"/>
                  </a:lnTo>
                  <a:lnTo>
                    <a:pt x="422" y="335"/>
                  </a:lnTo>
                  <a:lnTo>
                    <a:pt x="422" y="333"/>
                  </a:lnTo>
                  <a:lnTo>
                    <a:pt x="420" y="333"/>
                  </a:lnTo>
                  <a:lnTo>
                    <a:pt x="420" y="331"/>
                  </a:lnTo>
                  <a:lnTo>
                    <a:pt x="418" y="331"/>
                  </a:lnTo>
                  <a:lnTo>
                    <a:pt x="418" y="329"/>
                  </a:lnTo>
                  <a:lnTo>
                    <a:pt x="416" y="329"/>
                  </a:lnTo>
                  <a:lnTo>
                    <a:pt x="416" y="327"/>
                  </a:lnTo>
                  <a:lnTo>
                    <a:pt x="414" y="327"/>
                  </a:lnTo>
                  <a:lnTo>
                    <a:pt x="414" y="329"/>
                  </a:lnTo>
                  <a:lnTo>
                    <a:pt x="412" y="329"/>
                  </a:lnTo>
                  <a:lnTo>
                    <a:pt x="410" y="329"/>
                  </a:lnTo>
                  <a:lnTo>
                    <a:pt x="410" y="327"/>
                  </a:lnTo>
                  <a:lnTo>
                    <a:pt x="408" y="327"/>
                  </a:lnTo>
                  <a:lnTo>
                    <a:pt x="408" y="325"/>
                  </a:lnTo>
                  <a:lnTo>
                    <a:pt x="406" y="325"/>
                  </a:lnTo>
                  <a:lnTo>
                    <a:pt x="406" y="323"/>
                  </a:lnTo>
                  <a:lnTo>
                    <a:pt x="404" y="323"/>
                  </a:lnTo>
                  <a:lnTo>
                    <a:pt x="402" y="323"/>
                  </a:lnTo>
                  <a:lnTo>
                    <a:pt x="402" y="321"/>
                  </a:lnTo>
                  <a:lnTo>
                    <a:pt x="402" y="319"/>
                  </a:lnTo>
                  <a:lnTo>
                    <a:pt x="402" y="317"/>
                  </a:lnTo>
                  <a:lnTo>
                    <a:pt x="402" y="315"/>
                  </a:lnTo>
                  <a:lnTo>
                    <a:pt x="400" y="315"/>
                  </a:lnTo>
                  <a:lnTo>
                    <a:pt x="400" y="313"/>
                  </a:lnTo>
                  <a:lnTo>
                    <a:pt x="398" y="313"/>
                  </a:lnTo>
                  <a:lnTo>
                    <a:pt x="398" y="311"/>
                  </a:lnTo>
                  <a:lnTo>
                    <a:pt x="396" y="311"/>
                  </a:lnTo>
                  <a:lnTo>
                    <a:pt x="396" y="309"/>
                  </a:lnTo>
                  <a:lnTo>
                    <a:pt x="394" y="309"/>
                  </a:lnTo>
                  <a:lnTo>
                    <a:pt x="394" y="307"/>
                  </a:lnTo>
                  <a:lnTo>
                    <a:pt x="392" y="305"/>
                  </a:lnTo>
                  <a:lnTo>
                    <a:pt x="392" y="303"/>
                  </a:lnTo>
                  <a:lnTo>
                    <a:pt x="390" y="303"/>
                  </a:lnTo>
                  <a:lnTo>
                    <a:pt x="390" y="301"/>
                  </a:lnTo>
                  <a:lnTo>
                    <a:pt x="390" y="299"/>
                  </a:lnTo>
                  <a:lnTo>
                    <a:pt x="390" y="297"/>
                  </a:lnTo>
                  <a:lnTo>
                    <a:pt x="390" y="295"/>
                  </a:lnTo>
                  <a:lnTo>
                    <a:pt x="390" y="293"/>
                  </a:lnTo>
                  <a:lnTo>
                    <a:pt x="390" y="291"/>
                  </a:lnTo>
                  <a:lnTo>
                    <a:pt x="388" y="291"/>
                  </a:lnTo>
                  <a:lnTo>
                    <a:pt x="388" y="289"/>
                  </a:lnTo>
                  <a:lnTo>
                    <a:pt x="388" y="287"/>
                  </a:lnTo>
                  <a:lnTo>
                    <a:pt x="388" y="285"/>
                  </a:lnTo>
                  <a:lnTo>
                    <a:pt x="388" y="283"/>
                  </a:lnTo>
                  <a:lnTo>
                    <a:pt x="390" y="283"/>
                  </a:lnTo>
                  <a:lnTo>
                    <a:pt x="390" y="281"/>
                  </a:lnTo>
                  <a:lnTo>
                    <a:pt x="390" y="280"/>
                  </a:lnTo>
                  <a:lnTo>
                    <a:pt x="392" y="280"/>
                  </a:lnTo>
                  <a:lnTo>
                    <a:pt x="392" y="278"/>
                  </a:lnTo>
                  <a:lnTo>
                    <a:pt x="394" y="278"/>
                  </a:lnTo>
                  <a:lnTo>
                    <a:pt x="394" y="276"/>
                  </a:lnTo>
                  <a:lnTo>
                    <a:pt x="396" y="276"/>
                  </a:lnTo>
                  <a:lnTo>
                    <a:pt x="398" y="276"/>
                  </a:lnTo>
                  <a:lnTo>
                    <a:pt x="398" y="274"/>
                  </a:lnTo>
                  <a:lnTo>
                    <a:pt x="400" y="274"/>
                  </a:lnTo>
                  <a:lnTo>
                    <a:pt x="400" y="276"/>
                  </a:lnTo>
                  <a:lnTo>
                    <a:pt x="402" y="276"/>
                  </a:lnTo>
                  <a:lnTo>
                    <a:pt x="404" y="276"/>
                  </a:lnTo>
                  <a:lnTo>
                    <a:pt x="402" y="276"/>
                  </a:lnTo>
                  <a:lnTo>
                    <a:pt x="402" y="274"/>
                  </a:lnTo>
                  <a:lnTo>
                    <a:pt x="402" y="272"/>
                  </a:lnTo>
                  <a:lnTo>
                    <a:pt x="400" y="272"/>
                  </a:lnTo>
                  <a:lnTo>
                    <a:pt x="398" y="272"/>
                  </a:lnTo>
                  <a:lnTo>
                    <a:pt x="396" y="270"/>
                  </a:lnTo>
                  <a:lnTo>
                    <a:pt x="396" y="268"/>
                  </a:lnTo>
                  <a:lnTo>
                    <a:pt x="396" y="266"/>
                  </a:lnTo>
                  <a:lnTo>
                    <a:pt x="394" y="266"/>
                  </a:lnTo>
                  <a:lnTo>
                    <a:pt x="396" y="266"/>
                  </a:lnTo>
                  <a:lnTo>
                    <a:pt x="396" y="264"/>
                  </a:lnTo>
                  <a:lnTo>
                    <a:pt x="396" y="262"/>
                  </a:lnTo>
                  <a:lnTo>
                    <a:pt x="394" y="262"/>
                  </a:lnTo>
                  <a:lnTo>
                    <a:pt x="394" y="260"/>
                  </a:lnTo>
                  <a:lnTo>
                    <a:pt x="396" y="260"/>
                  </a:lnTo>
                  <a:lnTo>
                    <a:pt x="396" y="258"/>
                  </a:lnTo>
                  <a:lnTo>
                    <a:pt x="396" y="256"/>
                  </a:lnTo>
                  <a:lnTo>
                    <a:pt x="394" y="254"/>
                  </a:lnTo>
                  <a:lnTo>
                    <a:pt x="392" y="254"/>
                  </a:lnTo>
                  <a:lnTo>
                    <a:pt x="392" y="252"/>
                  </a:lnTo>
                  <a:lnTo>
                    <a:pt x="392" y="250"/>
                  </a:lnTo>
                  <a:lnTo>
                    <a:pt x="394" y="250"/>
                  </a:lnTo>
                  <a:lnTo>
                    <a:pt x="394" y="248"/>
                  </a:lnTo>
                  <a:lnTo>
                    <a:pt x="396" y="248"/>
                  </a:lnTo>
                  <a:lnTo>
                    <a:pt x="396" y="246"/>
                  </a:lnTo>
                  <a:lnTo>
                    <a:pt x="396" y="244"/>
                  </a:lnTo>
                  <a:lnTo>
                    <a:pt x="398" y="244"/>
                  </a:lnTo>
                  <a:lnTo>
                    <a:pt x="398" y="242"/>
                  </a:lnTo>
                  <a:lnTo>
                    <a:pt x="398" y="240"/>
                  </a:lnTo>
                  <a:lnTo>
                    <a:pt x="398" y="238"/>
                  </a:lnTo>
                  <a:lnTo>
                    <a:pt x="398" y="236"/>
                  </a:lnTo>
                  <a:lnTo>
                    <a:pt x="400" y="236"/>
                  </a:lnTo>
                  <a:lnTo>
                    <a:pt x="402" y="236"/>
                  </a:lnTo>
                  <a:lnTo>
                    <a:pt x="404" y="236"/>
                  </a:lnTo>
                  <a:lnTo>
                    <a:pt x="404" y="234"/>
                  </a:lnTo>
                  <a:lnTo>
                    <a:pt x="404" y="232"/>
                  </a:lnTo>
                  <a:lnTo>
                    <a:pt x="404" y="230"/>
                  </a:lnTo>
                  <a:lnTo>
                    <a:pt x="404" y="228"/>
                  </a:lnTo>
                  <a:lnTo>
                    <a:pt x="406" y="228"/>
                  </a:lnTo>
                  <a:lnTo>
                    <a:pt x="408" y="228"/>
                  </a:lnTo>
                  <a:lnTo>
                    <a:pt x="408" y="230"/>
                  </a:lnTo>
                  <a:lnTo>
                    <a:pt x="410" y="230"/>
                  </a:lnTo>
                  <a:lnTo>
                    <a:pt x="410" y="228"/>
                  </a:lnTo>
                  <a:lnTo>
                    <a:pt x="410" y="226"/>
                  </a:lnTo>
                  <a:lnTo>
                    <a:pt x="412" y="226"/>
                  </a:lnTo>
                  <a:lnTo>
                    <a:pt x="414" y="226"/>
                  </a:lnTo>
                  <a:lnTo>
                    <a:pt x="416" y="226"/>
                  </a:lnTo>
                  <a:lnTo>
                    <a:pt x="416" y="224"/>
                  </a:lnTo>
                  <a:lnTo>
                    <a:pt x="416" y="222"/>
                  </a:lnTo>
                  <a:lnTo>
                    <a:pt x="418" y="222"/>
                  </a:lnTo>
                  <a:lnTo>
                    <a:pt x="418" y="220"/>
                  </a:lnTo>
                  <a:lnTo>
                    <a:pt x="418" y="218"/>
                  </a:lnTo>
                  <a:lnTo>
                    <a:pt x="420" y="218"/>
                  </a:lnTo>
                  <a:lnTo>
                    <a:pt x="420" y="216"/>
                  </a:lnTo>
                  <a:lnTo>
                    <a:pt x="422" y="216"/>
                  </a:lnTo>
                  <a:lnTo>
                    <a:pt x="422" y="214"/>
                  </a:lnTo>
                  <a:lnTo>
                    <a:pt x="422" y="213"/>
                  </a:lnTo>
                  <a:lnTo>
                    <a:pt x="422" y="211"/>
                  </a:lnTo>
                  <a:lnTo>
                    <a:pt x="422" y="209"/>
                  </a:lnTo>
                  <a:lnTo>
                    <a:pt x="424" y="209"/>
                  </a:lnTo>
                  <a:lnTo>
                    <a:pt x="424" y="207"/>
                  </a:lnTo>
                  <a:lnTo>
                    <a:pt x="426" y="207"/>
                  </a:lnTo>
                  <a:lnTo>
                    <a:pt x="426" y="205"/>
                  </a:lnTo>
                  <a:lnTo>
                    <a:pt x="424" y="205"/>
                  </a:lnTo>
                  <a:lnTo>
                    <a:pt x="424" y="203"/>
                  </a:lnTo>
                  <a:lnTo>
                    <a:pt x="426" y="203"/>
                  </a:lnTo>
                  <a:lnTo>
                    <a:pt x="426" y="201"/>
                  </a:lnTo>
                  <a:lnTo>
                    <a:pt x="428" y="201"/>
                  </a:lnTo>
                  <a:lnTo>
                    <a:pt x="428" y="199"/>
                  </a:lnTo>
                  <a:lnTo>
                    <a:pt x="429" y="199"/>
                  </a:lnTo>
                  <a:lnTo>
                    <a:pt x="429" y="197"/>
                  </a:lnTo>
                  <a:lnTo>
                    <a:pt x="429" y="195"/>
                  </a:lnTo>
                  <a:lnTo>
                    <a:pt x="428" y="195"/>
                  </a:lnTo>
                  <a:lnTo>
                    <a:pt x="429" y="195"/>
                  </a:lnTo>
                  <a:lnTo>
                    <a:pt x="429" y="193"/>
                  </a:lnTo>
                  <a:lnTo>
                    <a:pt x="431" y="193"/>
                  </a:lnTo>
                  <a:lnTo>
                    <a:pt x="431" y="191"/>
                  </a:lnTo>
                  <a:lnTo>
                    <a:pt x="433" y="191"/>
                  </a:lnTo>
                  <a:lnTo>
                    <a:pt x="433" y="189"/>
                  </a:lnTo>
                  <a:lnTo>
                    <a:pt x="431" y="189"/>
                  </a:lnTo>
                  <a:lnTo>
                    <a:pt x="431" y="187"/>
                  </a:lnTo>
                  <a:lnTo>
                    <a:pt x="431" y="185"/>
                  </a:lnTo>
                  <a:lnTo>
                    <a:pt x="433" y="185"/>
                  </a:lnTo>
                  <a:lnTo>
                    <a:pt x="433" y="183"/>
                  </a:lnTo>
                  <a:lnTo>
                    <a:pt x="433" y="181"/>
                  </a:lnTo>
                  <a:lnTo>
                    <a:pt x="435" y="181"/>
                  </a:lnTo>
                  <a:lnTo>
                    <a:pt x="435" y="179"/>
                  </a:lnTo>
                  <a:lnTo>
                    <a:pt x="437" y="179"/>
                  </a:lnTo>
                  <a:lnTo>
                    <a:pt x="437" y="177"/>
                  </a:lnTo>
                  <a:lnTo>
                    <a:pt x="435" y="177"/>
                  </a:lnTo>
                  <a:lnTo>
                    <a:pt x="435" y="179"/>
                  </a:lnTo>
                  <a:lnTo>
                    <a:pt x="435" y="177"/>
                  </a:lnTo>
                  <a:lnTo>
                    <a:pt x="433" y="177"/>
                  </a:lnTo>
                  <a:lnTo>
                    <a:pt x="433" y="175"/>
                  </a:lnTo>
                  <a:lnTo>
                    <a:pt x="431" y="175"/>
                  </a:lnTo>
                  <a:lnTo>
                    <a:pt x="431" y="173"/>
                  </a:lnTo>
                  <a:lnTo>
                    <a:pt x="433" y="173"/>
                  </a:lnTo>
                  <a:lnTo>
                    <a:pt x="435" y="173"/>
                  </a:lnTo>
                  <a:lnTo>
                    <a:pt x="435" y="171"/>
                  </a:lnTo>
                  <a:lnTo>
                    <a:pt x="435" y="169"/>
                  </a:lnTo>
                  <a:lnTo>
                    <a:pt x="435" y="167"/>
                  </a:lnTo>
                  <a:lnTo>
                    <a:pt x="437" y="167"/>
                  </a:lnTo>
                  <a:lnTo>
                    <a:pt x="437" y="165"/>
                  </a:lnTo>
                  <a:lnTo>
                    <a:pt x="439" y="165"/>
                  </a:lnTo>
                  <a:lnTo>
                    <a:pt x="441" y="165"/>
                  </a:lnTo>
                  <a:lnTo>
                    <a:pt x="441" y="163"/>
                  </a:lnTo>
                  <a:lnTo>
                    <a:pt x="443" y="163"/>
                  </a:lnTo>
                  <a:lnTo>
                    <a:pt x="443" y="161"/>
                  </a:lnTo>
                  <a:lnTo>
                    <a:pt x="443" y="159"/>
                  </a:lnTo>
                  <a:lnTo>
                    <a:pt x="443" y="157"/>
                  </a:lnTo>
                  <a:lnTo>
                    <a:pt x="443" y="155"/>
                  </a:lnTo>
                  <a:lnTo>
                    <a:pt x="445" y="153"/>
                  </a:lnTo>
                  <a:lnTo>
                    <a:pt x="447" y="151"/>
                  </a:lnTo>
                  <a:lnTo>
                    <a:pt x="447" y="149"/>
                  </a:lnTo>
                  <a:lnTo>
                    <a:pt x="449" y="149"/>
                  </a:lnTo>
                  <a:lnTo>
                    <a:pt x="451" y="149"/>
                  </a:lnTo>
                  <a:lnTo>
                    <a:pt x="451" y="151"/>
                  </a:lnTo>
                  <a:lnTo>
                    <a:pt x="453" y="151"/>
                  </a:lnTo>
                  <a:lnTo>
                    <a:pt x="453" y="153"/>
                  </a:lnTo>
                  <a:lnTo>
                    <a:pt x="453" y="155"/>
                  </a:lnTo>
                  <a:lnTo>
                    <a:pt x="455" y="155"/>
                  </a:lnTo>
                  <a:lnTo>
                    <a:pt x="455" y="157"/>
                  </a:lnTo>
                  <a:lnTo>
                    <a:pt x="455" y="159"/>
                  </a:lnTo>
                  <a:lnTo>
                    <a:pt x="457" y="159"/>
                  </a:lnTo>
                  <a:lnTo>
                    <a:pt x="459" y="159"/>
                  </a:lnTo>
                  <a:lnTo>
                    <a:pt x="461" y="159"/>
                  </a:lnTo>
                  <a:lnTo>
                    <a:pt x="461" y="161"/>
                  </a:lnTo>
                  <a:lnTo>
                    <a:pt x="463" y="161"/>
                  </a:lnTo>
                  <a:lnTo>
                    <a:pt x="465" y="161"/>
                  </a:lnTo>
                  <a:lnTo>
                    <a:pt x="467" y="161"/>
                  </a:lnTo>
                  <a:lnTo>
                    <a:pt x="469" y="161"/>
                  </a:lnTo>
                  <a:lnTo>
                    <a:pt x="469" y="163"/>
                  </a:lnTo>
                  <a:lnTo>
                    <a:pt x="471" y="163"/>
                  </a:lnTo>
                  <a:lnTo>
                    <a:pt x="473" y="165"/>
                  </a:lnTo>
                  <a:lnTo>
                    <a:pt x="475" y="167"/>
                  </a:lnTo>
                  <a:lnTo>
                    <a:pt x="477" y="167"/>
                  </a:lnTo>
                  <a:lnTo>
                    <a:pt x="477" y="169"/>
                  </a:lnTo>
                  <a:lnTo>
                    <a:pt x="479" y="169"/>
                  </a:lnTo>
                  <a:lnTo>
                    <a:pt x="479" y="167"/>
                  </a:lnTo>
                  <a:lnTo>
                    <a:pt x="479" y="169"/>
                  </a:lnTo>
                  <a:lnTo>
                    <a:pt x="481" y="169"/>
                  </a:lnTo>
                  <a:lnTo>
                    <a:pt x="481" y="167"/>
                  </a:lnTo>
                  <a:lnTo>
                    <a:pt x="483" y="167"/>
                  </a:lnTo>
                  <a:lnTo>
                    <a:pt x="483" y="169"/>
                  </a:lnTo>
                  <a:lnTo>
                    <a:pt x="485" y="169"/>
                  </a:lnTo>
                  <a:lnTo>
                    <a:pt x="485" y="171"/>
                  </a:lnTo>
                  <a:lnTo>
                    <a:pt x="487" y="171"/>
                  </a:lnTo>
                  <a:lnTo>
                    <a:pt x="487" y="169"/>
                  </a:lnTo>
                  <a:lnTo>
                    <a:pt x="489" y="169"/>
                  </a:lnTo>
                  <a:lnTo>
                    <a:pt x="489" y="171"/>
                  </a:lnTo>
                  <a:lnTo>
                    <a:pt x="491" y="171"/>
                  </a:lnTo>
                  <a:lnTo>
                    <a:pt x="493" y="171"/>
                  </a:lnTo>
                  <a:lnTo>
                    <a:pt x="493" y="169"/>
                  </a:lnTo>
                  <a:lnTo>
                    <a:pt x="493" y="171"/>
                  </a:lnTo>
                  <a:lnTo>
                    <a:pt x="495" y="171"/>
                  </a:lnTo>
                  <a:lnTo>
                    <a:pt x="493" y="171"/>
                  </a:lnTo>
                  <a:lnTo>
                    <a:pt x="495" y="171"/>
                  </a:lnTo>
                  <a:lnTo>
                    <a:pt x="495" y="173"/>
                  </a:lnTo>
                  <a:lnTo>
                    <a:pt x="497" y="173"/>
                  </a:lnTo>
                  <a:lnTo>
                    <a:pt x="498" y="173"/>
                  </a:lnTo>
                  <a:lnTo>
                    <a:pt x="500" y="173"/>
                  </a:lnTo>
                  <a:lnTo>
                    <a:pt x="500" y="175"/>
                  </a:lnTo>
                  <a:lnTo>
                    <a:pt x="502" y="175"/>
                  </a:lnTo>
                  <a:lnTo>
                    <a:pt x="502" y="177"/>
                  </a:lnTo>
                  <a:lnTo>
                    <a:pt x="502" y="179"/>
                  </a:lnTo>
                  <a:lnTo>
                    <a:pt x="502" y="181"/>
                  </a:lnTo>
                  <a:lnTo>
                    <a:pt x="504" y="181"/>
                  </a:lnTo>
                  <a:lnTo>
                    <a:pt x="504" y="183"/>
                  </a:lnTo>
                  <a:lnTo>
                    <a:pt x="504" y="185"/>
                  </a:lnTo>
                  <a:lnTo>
                    <a:pt x="506" y="185"/>
                  </a:lnTo>
                  <a:lnTo>
                    <a:pt x="508" y="185"/>
                  </a:lnTo>
                  <a:lnTo>
                    <a:pt x="510" y="185"/>
                  </a:lnTo>
                  <a:lnTo>
                    <a:pt x="512" y="187"/>
                  </a:lnTo>
                  <a:lnTo>
                    <a:pt x="512" y="189"/>
                  </a:lnTo>
                  <a:lnTo>
                    <a:pt x="514" y="189"/>
                  </a:lnTo>
                  <a:lnTo>
                    <a:pt x="514" y="191"/>
                  </a:lnTo>
                  <a:lnTo>
                    <a:pt x="516" y="191"/>
                  </a:lnTo>
                  <a:lnTo>
                    <a:pt x="518" y="191"/>
                  </a:lnTo>
                  <a:lnTo>
                    <a:pt x="518" y="193"/>
                  </a:lnTo>
                  <a:lnTo>
                    <a:pt x="520" y="193"/>
                  </a:lnTo>
                  <a:lnTo>
                    <a:pt x="522" y="193"/>
                  </a:lnTo>
                  <a:lnTo>
                    <a:pt x="522" y="195"/>
                  </a:lnTo>
                  <a:lnTo>
                    <a:pt x="524" y="195"/>
                  </a:lnTo>
                  <a:lnTo>
                    <a:pt x="526" y="195"/>
                  </a:lnTo>
                  <a:lnTo>
                    <a:pt x="526" y="197"/>
                  </a:lnTo>
                  <a:lnTo>
                    <a:pt x="526" y="195"/>
                  </a:lnTo>
                  <a:lnTo>
                    <a:pt x="528" y="195"/>
                  </a:lnTo>
                  <a:lnTo>
                    <a:pt x="528" y="197"/>
                  </a:lnTo>
                  <a:lnTo>
                    <a:pt x="530" y="197"/>
                  </a:lnTo>
                  <a:lnTo>
                    <a:pt x="530" y="199"/>
                  </a:lnTo>
                  <a:lnTo>
                    <a:pt x="532" y="199"/>
                  </a:lnTo>
                  <a:lnTo>
                    <a:pt x="532" y="201"/>
                  </a:lnTo>
                  <a:lnTo>
                    <a:pt x="534" y="201"/>
                  </a:lnTo>
                  <a:lnTo>
                    <a:pt x="534" y="199"/>
                  </a:lnTo>
                  <a:lnTo>
                    <a:pt x="536" y="199"/>
                  </a:lnTo>
                  <a:lnTo>
                    <a:pt x="536" y="201"/>
                  </a:lnTo>
                  <a:lnTo>
                    <a:pt x="536" y="203"/>
                  </a:lnTo>
                  <a:lnTo>
                    <a:pt x="538" y="203"/>
                  </a:lnTo>
                  <a:lnTo>
                    <a:pt x="540" y="203"/>
                  </a:lnTo>
                  <a:lnTo>
                    <a:pt x="542" y="205"/>
                  </a:lnTo>
                  <a:lnTo>
                    <a:pt x="544" y="205"/>
                  </a:lnTo>
                  <a:lnTo>
                    <a:pt x="546" y="205"/>
                  </a:lnTo>
                  <a:lnTo>
                    <a:pt x="546" y="207"/>
                  </a:lnTo>
                  <a:lnTo>
                    <a:pt x="546" y="209"/>
                  </a:lnTo>
                  <a:lnTo>
                    <a:pt x="548" y="209"/>
                  </a:lnTo>
                  <a:lnTo>
                    <a:pt x="548" y="211"/>
                  </a:lnTo>
                  <a:lnTo>
                    <a:pt x="550" y="213"/>
                  </a:lnTo>
                  <a:lnTo>
                    <a:pt x="550" y="214"/>
                  </a:lnTo>
                  <a:lnTo>
                    <a:pt x="552" y="214"/>
                  </a:lnTo>
                  <a:lnTo>
                    <a:pt x="552" y="216"/>
                  </a:lnTo>
                  <a:lnTo>
                    <a:pt x="554" y="216"/>
                  </a:lnTo>
                  <a:lnTo>
                    <a:pt x="556" y="216"/>
                  </a:lnTo>
                  <a:lnTo>
                    <a:pt x="556" y="218"/>
                  </a:lnTo>
                  <a:lnTo>
                    <a:pt x="558" y="218"/>
                  </a:lnTo>
                  <a:lnTo>
                    <a:pt x="558" y="220"/>
                  </a:lnTo>
                  <a:lnTo>
                    <a:pt x="560" y="220"/>
                  </a:lnTo>
                  <a:lnTo>
                    <a:pt x="560" y="222"/>
                  </a:lnTo>
                  <a:lnTo>
                    <a:pt x="560" y="220"/>
                  </a:lnTo>
                  <a:lnTo>
                    <a:pt x="560" y="222"/>
                  </a:lnTo>
                  <a:lnTo>
                    <a:pt x="562" y="222"/>
                  </a:lnTo>
                  <a:lnTo>
                    <a:pt x="562" y="224"/>
                  </a:lnTo>
                  <a:lnTo>
                    <a:pt x="564" y="224"/>
                  </a:lnTo>
                  <a:lnTo>
                    <a:pt x="566" y="224"/>
                  </a:lnTo>
                  <a:lnTo>
                    <a:pt x="566" y="226"/>
                  </a:lnTo>
                  <a:lnTo>
                    <a:pt x="567" y="226"/>
                  </a:lnTo>
                  <a:lnTo>
                    <a:pt x="567" y="228"/>
                  </a:lnTo>
                  <a:lnTo>
                    <a:pt x="569" y="228"/>
                  </a:lnTo>
                  <a:lnTo>
                    <a:pt x="569" y="230"/>
                  </a:lnTo>
                  <a:lnTo>
                    <a:pt x="567" y="230"/>
                  </a:lnTo>
                  <a:lnTo>
                    <a:pt x="569" y="230"/>
                  </a:lnTo>
                  <a:lnTo>
                    <a:pt x="571" y="230"/>
                  </a:lnTo>
                  <a:lnTo>
                    <a:pt x="573" y="230"/>
                  </a:lnTo>
                  <a:lnTo>
                    <a:pt x="573" y="228"/>
                  </a:lnTo>
                  <a:lnTo>
                    <a:pt x="575" y="228"/>
                  </a:lnTo>
                  <a:lnTo>
                    <a:pt x="575" y="226"/>
                  </a:lnTo>
                  <a:lnTo>
                    <a:pt x="577" y="226"/>
                  </a:lnTo>
                  <a:lnTo>
                    <a:pt x="579" y="226"/>
                  </a:lnTo>
                  <a:lnTo>
                    <a:pt x="579" y="224"/>
                  </a:lnTo>
                  <a:lnTo>
                    <a:pt x="581" y="224"/>
                  </a:lnTo>
                  <a:lnTo>
                    <a:pt x="583" y="224"/>
                  </a:lnTo>
                  <a:lnTo>
                    <a:pt x="583" y="222"/>
                  </a:lnTo>
                  <a:lnTo>
                    <a:pt x="585" y="220"/>
                  </a:lnTo>
                  <a:lnTo>
                    <a:pt x="585" y="218"/>
                  </a:lnTo>
                  <a:lnTo>
                    <a:pt x="585" y="216"/>
                  </a:lnTo>
                  <a:lnTo>
                    <a:pt x="585" y="214"/>
                  </a:lnTo>
                  <a:lnTo>
                    <a:pt x="585" y="213"/>
                  </a:lnTo>
                  <a:lnTo>
                    <a:pt x="587" y="211"/>
                  </a:lnTo>
                  <a:lnTo>
                    <a:pt x="587" y="209"/>
                  </a:lnTo>
                  <a:lnTo>
                    <a:pt x="589" y="209"/>
                  </a:lnTo>
                  <a:lnTo>
                    <a:pt x="589" y="207"/>
                  </a:lnTo>
                  <a:lnTo>
                    <a:pt x="591" y="207"/>
                  </a:lnTo>
                  <a:lnTo>
                    <a:pt x="591" y="205"/>
                  </a:lnTo>
                  <a:lnTo>
                    <a:pt x="591" y="203"/>
                  </a:lnTo>
                  <a:lnTo>
                    <a:pt x="593" y="203"/>
                  </a:lnTo>
                  <a:lnTo>
                    <a:pt x="593" y="201"/>
                  </a:lnTo>
                  <a:lnTo>
                    <a:pt x="593" y="199"/>
                  </a:lnTo>
                  <a:lnTo>
                    <a:pt x="595" y="199"/>
                  </a:lnTo>
                  <a:lnTo>
                    <a:pt x="595" y="197"/>
                  </a:lnTo>
                  <a:lnTo>
                    <a:pt x="595" y="195"/>
                  </a:lnTo>
                  <a:lnTo>
                    <a:pt x="597" y="193"/>
                  </a:lnTo>
                  <a:lnTo>
                    <a:pt x="597" y="191"/>
                  </a:lnTo>
                  <a:lnTo>
                    <a:pt x="599" y="191"/>
                  </a:lnTo>
                  <a:lnTo>
                    <a:pt x="599" y="189"/>
                  </a:lnTo>
                  <a:lnTo>
                    <a:pt x="601" y="187"/>
                  </a:lnTo>
                  <a:lnTo>
                    <a:pt x="601" y="185"/>
                  </a:lnTo>
                  <a:lnTo>
                    <a:pt x="603" y="185"/>
                  </a:lnTo>
                  <a:lnTo>
                    <a:pt x="605" y="185"/>
                  </a:lnTo>
                  <a:lnTo>
                    <a:pt x="607" y="185"/>
                  </a:lnTo>
                  <a:lnTo>
                    <a:pt x="607" y="183"/>
                  </a:lnTo>
                  <a:lnTo>
                    <a:pt x="609" y="183"/>
                  </a:lnTo>
                  <a:lnTo>
                    <a:pt x="611" y="181"/>
                  </a:lnTo>
                  <a:lnTo>
                    <a:pt x="613" y="181"/>
                  </a:lnTo>
                  <a:lnTo>
                    <a:pt x="615" y="181"/>
                  </a:lnTo>
                  <a:lnTo>
                    <a:pt x="617" y="181"/>
                  </a:lnTo>
                  <a:lnTo>
                    <a:pt x="619" y="181"/>
                  </a:lnTo>
                  <a:lnTo>
                    <a:pt x="621" y="181"/>
                  </a:lnTo>
                  <a:lnTo>
                    <a:pt x="623" y="181"/>
                  </a:lnTo>
                  <a:lnTo>
                    <a:pt x="625" y="181"/>
                  </a:lnTo>
                  <a:lnTo>
                    <a:pt x="625" y="179"/>
                  </a:lnTo>
                  <a:lnTo>
                    <a:pt x="627" y="181"/>
                  </a:lnTo>
                  <a:lnTo>
                    <a:pt x="627" y="179"/>
                  </a:lnTo>
                  <a:lnTo>
                    <a:pt x="629" y="179"/>
                  </a:lnTo>
                  <a:lnTo>
                    <a:pt x="631" y="179"/>
                  </a:lnTo>
                  <a:lnTo>
                    <a:pt x="631" y="177"/>
                  </a:lnTo>
                  <a:lnTo>
                    <a:pt x="633" y="177"/>
                  </a:lnTo>
                  <a:lnTo>
                    <a:pt x="633" y="175"/>
                  </a:lnTo>
                  <a:lnTo>
                    <a:pt x="635" y="175"/>
                  </a:lnTo>
                  <a:lnTo>
                    <a:pt x="635" y="173"/>
                  </a:lnTo>
                  <a:lnTo>
                    <a:pt x="636" y="173"/>
                  </a:lnTo>
                  <a:lnTo>
                    <a:pt x="638" y="171"/>
                  </a:lnTo>
                  <a:lnTo>
                    <a:pt x="638" y="169"/>
                  </a:lnTo>
                  <a:lnTo>
                    <a:pt x="640" y="169"/>
                  </a:lnTo>
                  <a:lnTo>
                    <a:pt x="640" y="167"/>
                  </a:lnTo>
                  <a:lnTo>
                    <a:pt x="640" y="165"/>
                  </a:lnTo>
                  <a:lnTo>
                    <a:pt x="642" y="165"/>
                  </a:lnTo>
                  <a:lnTo>
                    <a:pt x="642" y="163"/>
                  </a:lnTo>
                  <a:lnTo>
                    <a:pt x="642" y="161"/>
                  </a:lnTo>
                  <a:lnTo>
                    <a:pt x="644" y="161"/>
                  </a:lnTo>
                  <a:lnTo>
                    <a:pt x="644" y="159"/>
                  </a:lnTo>
                  <a:lnTo>
                    <a:pt x="646" y="159"/>
                  </a:lnTo>
                  <a:lnTo>
                    <a:pt x="646" y="157"/>
                  </a:lnTo>
                  <a:lnTo>
                    <a:pt x="648" y="157"/>
                  </a:lnTo>
                  <a:lnTo>
                    <a:pt x="648" y="155"/>
                  </a:lnTo>
                  <a:lnTo>
                    <a:pt x="650" y="155"/>
                  </a:lnTo>
                  <a:lnTo>
                    <a:pt x="652" y="153"/>
                  </a:lnTo>
                  <a:lnTo>
                    <a:pt x="654" y="153"/>
                  </a:lnTo>
                  <a:lnTo>
                    <a:pt x="654" y="151"/>
                  </a:lnTo>
                  <a:lnTo>
                    <a:pt x="656" y="151"/>
                  </a:lnTo>
                  <a:lnTo>
                    <a:pt x="658" y="151"/>
                  </a:lnTo>
                  <a:lnTo>
                    <a:pt x="660" y="151"/>
                  </a:lnTo>
                  <a:lnTo>
                    <a:pt x="660" y="149"/>
                  </a:lnTo>
                  <a:lnTo>
                    <a:pt x="662" y="149"/>
                  </a:lnTo>
                  <a:lnTo>
                    <a:pt x="662" y="147"/>
                  </a:lnTo>
                  <a:lnTo>
                    <a:pt x="664" y="147"/>
                  </a:lnTo>
                  <a:lnTo>
                    <a:pt x="664" y="145"/>
                  </a:lnTo>
                  <a:lnTo>
                    <a:pt x="666" y="144"/>
                  </a:lnTo>
                  <a:lnTo>
                    <a:pt x="666" y="142"/>
                  </a:lnTo>
                  <a:lnTo>
                    <a:pt x="668" y="142"/>
                  </a:lnTo>
                  <a:lnTo>
                    <a:pt x="668" y="140"/>
                  </a:lnTo>
                  <a:lnTo>
                    <a:pt x="668" y="138"/>
                  </a:lnTo>
                  <a:lnTo>
                    <a:pt x="670" y="138"/>
                  </a:lnTo>
                  <a:lnTo>
                    <a:pt x="670" y="136"/>
                  </a:lnTo>
                  <a:lnTo>
                    <a:pt x="670" y="134"/>
                  </a:lnTo>
                  <a:lnTo>
                    <a:pt x="672" y="134"/>
                  </a:lnTo>
                  <a:lnTo>
                    <a:pt x="672" y="132"/>
                  </a:lnTo>
                  <a:lnTo>
                    <a:pt x="672" y="130"/>
                  </a:lnTo>
                  <a:lnTo>
                    <a:pt x="674" y="130"/>
                  </a:lnTo>
                  <a:lnTo>
                    <a:pt x="674" y="128"/>
                  </a:lnTo>
                  <a:lnTo>
                    <a:pt x="674" y="126"/>
                  </a:lnTo>
                  <a:lnTo>
                    <a:pt x="674" y="124"/>
                  </a:lnTo>
                  <a:lnTo>
                    <a:pt x="674" y="122"/>
                  </a:lnTo>
                  <a:lnTo>
                    <a:pt x="676" y="122"/>
                  </a:lnTo>
                  <a:lnTo>
                    <a:pt x="676" y="120"/>
                  </a:lnTo>
                  <a:lnTo>
                    <a:pt x="676" y="118"/>
                  </a:lnTo>
                  <a:lnTo>
                    <a:pt x="676" y="116"/>
                  </a:lnTo>
                  <a:lnTo>
                    <a:pt x="678" y="116"/>
                  </a:lnTo>
                  <a:lnTo>
                    <a:pt x="678" y="114"/>
                  </a:lnTo>
                  <a:lnTo>
                    <a:pt x="680" y="114"/>
                  </a:lnTo>
                  <a:lnTo>
                    <a:pt x="682" y="112"/>
                  </a:lnTo>
                  <a:lnTo>
                    <a:pt x="684" y="112"/>
                  </a:lnTo>
                  <a:lnTo>
                    <a:pt x="686" y="112"/>
                  </a:lnTo>
                  <a:lnTo>
                    <a:pt x="688" y="112"/>
                  </a:lnTo>
                  <a:lnTo>
                    <a:pt x="690" y="110"/>
                  </a:lnTo>
                  <a:lnTo>
                    <a:pt x="692" y="110"/>
                  </a:lnTo>
                  <a:lnTo>
                    <a:pt x="694" y="110"/>
                  </a:lnTo>
                  <a:lnTo>
                    <a:pt x="696" y="108"/>
                  </a:lnTo>
                  <a:lnTo>
                    <a:pt x="698" y="108"/>
                  </a:lnTo>
                  <a:lnTo>
                    <a:pt x="700" y="106"/>
                  </a:lnTo>
                  <a:lnTo>
                    <a:pt x="702" y="106"/>
                  </a:lnTo>
                  <a:lnTo>
                    <a:pt x="704" y="106"/>
                  </a:lnTo>
                  <a:lnTo>
                    <a:pt x="705" y="106"/>
                  </a:lnTo>
                  <a:lnTo>
                    <a:pt x="707" y="106"/>
                  </a:lnTo>
                  <a:lnTo>
                    <a:pt x="707" y="108"/>
                  </a:lnTo>
                  <a:lnTo>
                    <a:pt x="709" y="108"/>
                  </a:lnTo>
                  <a:lnTo>
                    <a:pt x="711" y="108"/>
                  </a:lnTo>
                  <a:lnTo>
                    <a:pt x="713" y="108"/>
                  </a:lnTo>
                  <a:lnTo>
                    <a:pt x="715" y="108"/>
                  </a:lnTo>
                  <a:lnTo>
                    <a:pt x="715" y="106"/>
                  </a:lnTo>
                  <a:lnTo>
                    <a:pt x="717" y="106"/>
                  </a:lnTo>
                  <a:lnTo>
                    <a:pt x="717" y="104"/>
                  </a:lnTo>
                  <a:lnTo>
                    <a:pt x="719" y="102"/>
                  </a:lnTo>
                  <a:lnTo>
                    <a:pt x="719" y="100"/>
                  </a:lnTo>
                  <a:lnTo>
                    <a:pt x="719" y="98"/>
                  </a:lnTo>
                  <a:lnTo>
                    <a:pt x="719" y="96"/>
                  </a:lnTo>
                  <a:lnTo>
                    <a:pt x="721" y="96"/>
                  </a:lnTo>
                  <a:lnTo>
                    <a:pt x="721" y="94"/>
                  </a:lnTo>
                  <a:lnTo>
                    <a:pt x="721" y="92"/>
                  </a:lnTo>
                  <a:lnTo>
                    <a:pt x="723" y="90"/>
                  </a:lnTo>
                  <a:lnTo>
                    <a:pt x="723" y="88"/>
                  </a:lnTo>
                  <a:lnTo>
                    <a:pt x="725" y="88"/>
                  </a:lnTo>
                  <a:lnTo>
                    <a:pt x="725" y="86"/>
                  </a:lnTo>
                  <a:lnTo>
                    <a:pt x="725" y="84"/>
                  </a:lnTo>
                  <a:lnTo>
                    <a:pt x="727" y="84"/>
                  </a:lnTo>
                  <a:lnTo>
                    <a:pt x="727" y="82"/>
                  </a:lnTo>
                  <a:lnTo>
                    <a:pt x="727" y="80"/>
                  </a:lnTo>
                  <a:lnTo>
                    <a:pt x="727" y="78"/>
                  </a:lnTo>
                  <a:lnTo>
                    <a:pt x="727" y="77"/>
                  </a:lnTo>
                  <a:lnTo>
                    <a:pt x="725" y="75"/>
                  </a:lnTo>
                  <a:lnTo>
                    <a:pt x="725" y="73"/>
                  </a:lnTo>
                  <a:lnTo>
                    <a:pt x="725" y="71"/>
                  </a:lnTo>
                  <a:lnTo>
                    <a:pt x="725" y="69"/>
                  </a:lnTo>
                  <a:lnTo>
                    <a:pt x="725" y="67"/>
                  </a:lnTo>
                  <a:lnTo>
                    <a:pt x="725" y="65"/>
                  </a:lnTo>
                  <a:lnTo>
                    <a:pt x="723" y="65"/>
                  </a:lnTo>
                  <a:lnTo>
                    <a:pt x="723" y="63"/>
                  </a:lnTo>
                  <a:lnTo>
                    <a:pt x="723" y="61"/>
                  </a:lnTo>
                  <a:lnTo>
                    <a:pt x="723" y="59"/>
                  </a:lnTo>
                  <a:lnTo>
                    <a:pt x="723" y="57"/>
                  </a:lnTo>
                  <a:lnTo>
                    <a:pt x="725" y="57"/>
                  </a:lnTo>
                  <a:lnTo>
                    <a:pt x="725" y="55"/>
                  </a:lnTo>
                  <a:lnTo>
                    <a:pt x="727" y="55"/>
                  </a:lnTo>
                  <a:lnTo>
                    <a:pt x="729" y="53"/>
                  </a:lnTo>
                  <a:lnTo>
                    <a:pt x="731" y="51"/>
                  </a:lnTo>
                  <a:lnTo>
                    <a:pt x="731" y="49"/>
                  </a:lnTo>
                  <a:lnTo>
                    <a:pt x="733" y="49"/>
                  </a:lnTo>
                  <a:lnTo>
                    <a:pt x="733" y="47"/>
                  </a:lnTo>
                  <a:lnTo>
                    <a:pt x="735" y="45"/>
                  </a:lnTo>
                  <a:lnTo>
                    <a:pt x="735" y="43"/>
                  </a:lnTo>
                  <a:lnTo>
                    <a:pt x="737" y="43"/>
                  </a:lnTo>
                  <a:lnTo>
                    <a:pt x="737" y="41"/>
                  </a:lnTo>
                  <a:lnTo>
                    <a:pt x="739" y="41"/>
                  </a:lnTo>
                  <a:lnTo>
                    <a:pt x="741" y="41"/>
                  </a:lnTo>
                  <a:lnTo>
                    <a:pt x="743" y="41"/>
                  </a:lnTo>
                  <a:lnTo>
                    <a:pt x="745" y="41"/>
                  </a:lnTo>
                  <a:lnTo>
                    <a:pt x="745" y="39"/>
                  </a:lnTo>
                  <a:lnTo>
                    <a:pt x="747" y="39"/>
                  </a:lnTo>
                  <a:lnTo>
                    <a:pt x="749" y="39"/>
                  </a:lnTo>
                  <a:lnTo>
                    <a:pt x="751" y="37"/>
                  </a:lnTo>
                  <a:lnTo>
                    <a:pt x="753" y="35"/>
                  </a:lnTo>
                  <a:lnTo>
                    <a:pt x="753" y="33"/>
                  </a:lnTo>
                  <a:lnTo>
                    <a:pt x="755" y="33"/>
                  </a:lnTo>
                  <a:lnTo>
                    <a:pt x="757" y="33"/>
                  </a:lnTo>
                  <a:lnTo>
                    <a:pt x="757" y="31"/>
                  </a:lnTo>
                  <a:lnTo>
                    <a:pt x="759" y="31"/>
                  </a:lnTo>
                  <a:lnTo>
                    <a:pt x="761" y="31"/>
                  </a:lnTo>
                  <a:lnTo>
                    <a:pt x="761" y="29"/>
                  </a:lnTo>
                  <a:lnTo>
                    <a:pt x="763" y="29"/>
                  </a:lnTo>
                  <a:lnTo>
                    <a:pt x="765" y="29"/>
                  </a:lnTo>
                  <a:lnTo>
                    <a:pt x="765" y="27"/>
                  </a:lnTo>
                  <a:lnTo>
                    <a:pt x="767" y="27"/>
                  </a:lnTo>
                  <a:lnTo>
                    <a:pt x="769" y="27"/>
                  </a:lnTo>
                  <a:lnTo>
                    <a:pt x="769" y="25"/>
                  </a:lnTo>
                  <a:lnTo>
                    <a:pt x="771" y="25"/>
                  </a:lnTo>
                  <a:lnTo>
                    <a:pt x="773" y="23"/>
                  </a:lnTo>
                  <a:lnTo>
                    <a:pt x="774" y="23"/>
                  </a:lnTo>
                  <a:lnTo>
                    <a:pt x="776" y="23"/>
                  </a:lnTo>
                  <a:lnTo>
                    <a:pt x="776" y="25"/>
                  </a:lnTo>
                  <a:lnTo>
                    <a:pt x="778" y="25"/>
                  </a:lnTo>
                  <a:lnTo>
                    <a:pt x="778" y="27"/>
                  </a:lnTo>
                  <a:lnTo>
                    <a:pt x="778" y="29"/>
                  </a:lnTo>
                  <a:lnTo>
                    <a:pt x="780" y="29"/>
                  </a:lnTo>
                  <a:lnTo>
                    <a:pt x="780" y="31"/>
                  </a:lnTo>
                  <a:lnTo>
                    <a:pt x="780" y="33"/>
                  </a:lnTo>
                  <a:lnTo>
                    <a:pt x="782" y="33"/>
                  </a:lnTo>
                  <a:lnTo>
                    <a:pt x="782" y="35"/>
                  </a:lnTo>
                  <a:lnTo>
                    <a:pt x="782" y="37"/>
                  </a:lnTo>
                  <a:lnTo>
                    <a:pt x="784" y="39"/>
                  </a:lnTo>
                  <a:lnTo>
                    <a:pt x="784" y="41"/>
                  </a:lnTo>
                  <a:lnTo>
                    <a:pt x="786" y="43"/>
                  </a:lnTo>
                  <a:lnTo>
                    <a:pt x="786" y="45"/>
                  </a:lnTo>
                  <a:lnTo>
                    <a:pt x="788" y="45"/>
                  </a:lnTo>
                  <a:lnTo>
                    <a:pt x="788" y="47"/>
                  </a:lnTo>
                  <a:lnTo>
                    <a:pt x="790" y="47"/>
                  </a:lnTo>
                  <a:lnTo>
                    <a:pt x="790" y="49"/>
                  </a:lnTo>
                  <a:lnTo>
                    <a:pt x="792" y="49"/>
                  </a:lnTo>
                  <a:lnTo>
                    <a:pt x="792" y="51"/>
                  </a:lnTo>
                  <a:lnTo>
                    <a:pt x="794" y="51"/>
                  </a:lnTo>
                  <a:lnTo>
                    <a:pt x="796" y="53"/>
                  </a:lnTo>
                  <a:lnTo>
                    <a:pt x="798" y="55"/>
                  </a:lnTo>
                  <a:lnTo>
                    <a:pt x="798" y="57"/>
                  </a:lnTo>
                  <a:lnTo>
                    <a:pt x="800" y="57"/>
                  </a:lnTo>
                  <a:lnTo>
                    <a:pt x="800" y="59"/>
                  </a:lnTo>
                  <a:lnTo>
                    <a:pt x="802" y="59"/>
                  </a:lnTo>
                  <a:lnTo>
                    <a:pt x="802" y="61"/>
                  </a:lnTo>
                  <a:lnTo>
                    <a:pt x="804" y="61"/>
                  </a:lnTo>
                  <a:lnTo>
                    <a:pt x="806" y="61"/>
                  </a:lnTo>
                  <a:lnTo>
                    <a:pt x="806" y="63"/>
                  </a:lnTo>
                  <a:lnTo>
                    <a:pt x="808" y="63"/>
                  </a:lnTo>
                  <a:lnTo>
                    <a:pt x="810" y="63"/>
                  </a:lnTo>
                  <a:lnTo>
                    <a:pt x="812" y="63"/>
                  </a:lnTo>
                  <a:lnTo>
                    <a:pt x="814" y="63"/>
                  </a:lnTo>
                  <a:lnTo>
                    <a:pt x="816" y="61"/>
                  </a:lnTo>
                  <a:lnTo>
                    <a:pt x="818" y="61"/>
                  </a:lnTo>
                  <a:lnTo>
                    <a:pt x="820" y="59"/>
                  </a:lnTo>
                  <a:lnTo>
                    <a:pt x="822" y="59"/>
                  </a:lnTo>
                  <a:lnTo>
                    <a:pt x="824" y="57"/>
                  </a:lnTo>
                  <a:lnTo>
                    <a:pt x="826" y="57"/>
                  </a:lnTo>
                  <a:lnTo>
                    <a:pt x="828" y="57"/>
                  </a:lnTo>
                  <a:lnTo>
                    <a:pt x="828" y="55"/>
                  </a:lnTo>
                  <a:lnTo>
                    <a:pt x="830" y="55"/>
                  </a:lnTo>
                  <a:lnTo>
                    <a:pt x="832" y="55"/>
                  </a:lnTo>
                  <a:lnTo>
                    <a:pt x="832" y="53"/>
                  </a:lnTo>
                  <a:lnTo>
                    <a:pt x="834" y="53"/>
                  </a:lnTo>
                  <a:lnTo>
                    <a:pt x="836" y="53"/>
                  </a:lnTo>
                  <a:lnTo>
                    <a:pt x="836" y="51"/>
                  </a:lnTo>
                  <a:lnTo>
                    <a:pt x="838" y="51"/>
                  </a:lnTo>
                  <a:lnTo>
                    <a:pt x="838" y="49"/>
                  </a:lnTo>
                  <a:lnTo>
                    <a:pt x="840" y="49"/>
                  </a:lnTo>
                  <a:lnTo>
                    <a:pt x="840" y="47"/>
                  </a:lnTo>
                  <a:lnTo>
                    <a:pt x="842" y="47"/>
                  </a:lnTo>
                  <a:lnTo>
                    <a:pt x="842" y="45"/>
                  </a:lnTo>
                  <a:lnTo>
                    <a:pt x="843" y="45"/>
                  </a:lnTo>
                  <a:lnTo>
                    <a:pt x="843" y="43"/>
                  </a:lnTo>
                  <a:lnTo>
                    <a:pt x="845" y="43"/>
                  </a:lnTo>
                  <a:lnTo>
                    <a:pt x="845" y="41"/>
                  </a:lnTo>
                  <a:lnTo>
                    <a:pt x="847" y="41"/>
                  </a:lnTo>
                  <a:lnTo>
                    <a:pt x="849" y="41"/>
                  </a:lnTo>
                  <a:lnTo>
                    <a:pt x="849" y="39"/>
                  </a:lnTo>
                  <a:lnTo>
                    <a:pt x="851" y="39"/>
                  </a:lnTo>
                  <a:lnTo>
                    <a:pt x="853" y="39"/>
                  </a:lnTo>
                  <a:lnTo>
                    <a:pt x="853" y="37"/>
                  </a:lnTo>
                  <a:lnTo>
                    <a:pt x="855" y="37"/>
                  </a:lnTo>
                  <a:lnTo>
                    <a:pt x="857" y="37"/>
                  </a:lnTo>
                  <a:lnTo>
                    <a:pt x="859" y="37"/>
                  </a:lnTo>
                  <a:lnTo>
                    <a:pt x="861" y="37"/>
                  </a:lnTo>
                  <a:lnTo>
                    <a:pt x="861" y="35"/>
                  </a:lnTo>
                  <a:lnTo>
                    <a:pt x="861" y="33"/>
                  </a:lnTo>
                  <a:lnTo>
                    <a:pt x="861" y="31"/>
                  </a:lnTo>
                  <a:lnTo>
                    <a:pt x="863" y="31"/>
                  </a:lnTo>
                  <a:lnTo>
                    <a:pt x="863" y="29"/>
                  </a:lnTo>
                  <a:lnTo>
                    <a:pt x="861" y="27"/>
                  </a:lnTo>
                  <a:lnTo>
                    <a:pt x="861" y="25"/>
                  </a:lnTo>
                  <a:lnTo>
                    <a:pt x="861" y="23"/>
                  </a:lnTo>
                  <a:lnTo>
                    <a:pt x="861" y="21"/>
                  </a:lnTo>
                  <a:lnTo>
                    <a:pt x="863" y="21"/>
                  </a:lnTo>
                  <a:lnTo>
                    <a:pt x="863" y="19"/>
                  </a:lnTo>
                  <a:lnTo>
                    <a:pt x="865" y="19"/>
                  </a:lnTo>
                  <a:lnTo>
                    <a:pt x="865" y="17"/>
                  </a:lnTo>
                  <a:lnTo>
                    <a:pt x="867" y="17"/>
                  </a:lnTo>
                  <a:lnTo>
                    <a:pt x="867" y="15"/>
                  </a:lnTo>
                  <a:lnTo>
                    <a:pt x="869" y="15"/>
                  </a:lnTo>
                  <a:lnTo>
                    <a:pt x="869" y="13"/>
                  </a:lnTo>
                  <a:lnTo>
                    <a:pt x="871" y="13"/>
                  </a:lnTo>
                  <a:lnTo>
                    <a:pt x="873" y="13"/>
                  </a:lnTo>
                  <a:lnTo>
                    <a:pt x="873" y="11"/>
                  </a:lnTo>
                  <a:lnTo>
                    <a:pt x="875" y="11"/>
                  </a:lnTo>
                  <a:lnTo>
                    <a:pt x="877" y="10"/>
                  </a:lnTo>
                  <a:lnTo>
                    <a:pt x="879" y="10"/>
                  </a:lnTo>
                  <a:lnTo>
                    <a:pt x="879" y="8"/>
                  </a:lnTo>
                  <a:lnTo>
                    <a:pt x="881" y="8"/>
                  </a:lnTo>
                  <a:lnTo>
                    <a:pt x="883" y="8"/>
                  </a:lnTo>
                  <a:lnTo>
                    <a:pt x="885" y="8"/>
                  </a:lnTo>
                  <a:lnTo>
                    <a:pt x="887" y="8"/>
                  </a:lnTo>
                  <a:lnTo>
                    <a:pt x="889" y="8"/>
                  </a:lnTo>
                  <a:lnTo>
                    <a:pt x="891" y="6"/>
                  </a:lnTo>
                  <a:lnTo>
                    <a:pt x="893" y="6"/>
                  </a:lnTo>
                  <a:lnTo>
                    <a:pt x="895" y="6"/>
                  </a:lnTo>
                  <a:lnTo>
                    <a:pt x="897" y="6"/>
                  </a:lnTo>
                  <a:lnTo>
                    <a:pt x="899" y="6"/>
                  </a:lnTo>
                  <a:lnTo>
                    <a:pt x="899" y="8"/>
                  </a:lnTo>
                  <a:lnTo>
                    <a:pt x="901" y="8"/>
                  </a:lnTo>
                  <a:lnTo>
                    <a:pt x="903" y="8"/>
                  </a:lnTo>
                  <a:lnTo>
                    <a:pt x="905" y="8"/>
                  </a:lnTo>
                  <a:lnTo>
                    <a:pt x="907" y="8"/>
                  </a:lnTo>
                  <a:lnTo>
                    <a:pt x="909" y="8"/>
                  </a:lnTo>
                  <a:lnTo>
                    <a:pt x="909" y="10"/>
                  </a:lnTo>
                  <a:lnTo>
                    <a:pt x="911" y="10"/>
                  </a:lnTo>
                  <a:lnTo>
                    <a:pt x="912" y="10"/>
                  </a:lnTo>
                  <a:lnTo>
                    <a:pt x="914" y="10"/>
                  </a:lnTo>
                  <a:lnTo>
                    <a:pt x="914" y="8"/>
                  </a:lnTo>
                  <a:lnTo>
                    <a:pt x="916" y="8"/>
                  </a:lnTo>
                  <a:lnTo>
                    <a:pt x="916" y="6"/>
                  </a:lnTo>
                  <a:lnTo>
                    <a:pt x="918" y="6"/>
                  </a:lnTo>
                  <a:lnTo>
                    <a:pt x="918" y="4"/>
                  </a:lnTo>
                  <a:lnTo>
                    <a:pt x="920" y="4"/>
                  </a:lnTo>
                  <a:lnTo>
                    <a:pt x="920" y="2"/>
                  </a:lnTo>
                  <a:lnTo>
                    <a:pt x="922" y="2"/>
                  </a:lnTo>
                  <a:lnTo>
                    <a:pt x="922" y="0"/>
                  </a:lnTo>
                  <a:lnTo>
                    <a:pt x="924" y="2"/>
                  </a:lnTo>
                  <a:lnTo>
                    <a:pt x="926" y="2"/>
                  </a:lnTo>
                  <a:lnTo>
                    <a:pt x="926" y="4"/>
                  </a:lnTo>
                  <a:lnTo>
                    <a:pt x="928" y="4"/>
                  </a:lnTo>
                  <a:close/>
                </a:path>
              </a:pathLst>
            </a:custGeom>
            <a:solidFill>
              <a:srgbClr val="DCE6F1"/>
            </a:solidFill>
            <a:ln w="12700">
              <a:solidFill>
                <a:srgbClr xmlns:mc="http://schemas.openxmlformats.org/markup-compatibility/2006" xmlns:a14="http://schemas.microsoft.com/office/drawing/2010/main" val="808080" mc:Ignorable="a14" a14:legacySpreadsheetColorIndex="23"/>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81" name="A403">
              <a:extLst>
                <a:ext uri="{FF2B5EF4-FFF2-40B4-BE49-F238E27FC236}">
                  <a16:creationId xmlns:a16="http://schemas.microsoft.com/office/drawing/2014/main" xmlns="" id="{00000000-0008-0000-0A00-00003A000000}"/>
                </a:ext>
              </a:extLst>
            </xdr:cNvPr>
            <xdr:cNvSpPr>
              <a:spLocks/>
            </xdr:cNvSpPr>
          </xdr:nvSpPr>
          <xdr:spPr bwMode="auto">
            <a:xfrm>
              <a:off x="6920671" y="15573859"/>
              <a:ext cx="2309997" cy="1933115"/>
            </a:xfrm>
            <a:custGeom>
              <a:avLst/>
              <a:gdLst>
                <a:gd name="T0" fmla="*/ 1443 w 1802"/>
                <a:gd name="T1" fmla="*/ 107 h 1508"/>
                <a:gd name="T2" fmla="*/ 1510 w 1802"/>
                <a:gd name="T3" fmla="*/ 193 h 1508"/>
                <a:gd name="T4" fmla="*/ 1565 w 1802"/>
                <a:gd name="T5" fmla="*/ 237 h 1508"/>
                <a:gd name="T6" fmla="*/ 1646 w 1802"/>
                <a:gd name="T7" fmla="*/ 219 h 1508"/>
                <a:gd name="T8" fmla="*/ 1723 w 1802"/>
                <a:gd name="T9" fmla="*/ 188 h 1508"/>
                <a:gd name="T10" fmla="*/ 1798 w 1802"/>
                <a:gd name="T11" fmla="*/ 180 h 1508"/>
                <a:gd name="T12" fmla="*/ 1770 w 1802"/>
                <a:gd name="T13" fmla="*/ 276 h 1508"/>
                <a:gd name="T14" fmla="*/ 1739 w 1802"/>
                <a:gd name="T15" fmla="*/ 377 h 1508"/>
                <a:gd name="T16" fmla="*/ 1680 w 1802"/>
                <a:gd name="T17" fmla="*/ 463 h 1508"/>
                <a:gd name="T18" fmla="*/ 1599 w 1802"/>
                <a:gd name="T19" fmla="*/ 430 h 1508"/>
                <a:gd name="T20" fmla="*/ 1563 w 1802"/>
                <a:gd name="T21" fmla="*/ 491 h 1508"/>
                <a:gd name="T22" fmla="*/ 1469 w 1802"/>
                <a:gd name="T23" fmla="*/ 503 h 1508"/>
                <a:gd name="T24" fmla="*/ 1433 w 1802"/>
                <a:gd name="T25" fmla="*/ 566 h 1508"/>
                <a:gd name="T26" fmla="*/ 1398 w 1802"/>
                <a:gd name="T27" fmla="*/ 670 h 1508"/>
                <a:gd name="T28" fmla="*/ 1337 w 1802"/>
                <a:gd name="T29" fmla="*/ 773 h 1508"/>
                <a:gd name="T30" fmla="*/ 1244 w 1802"/>
                <a:gd name="T31" fmla="*/ 848 h 1508"/>
                <a:gd name="T32" fmla="*/ 1204 w 1802"/>
                <a:gd name="T33" fmla="*/ 946 h 1508"/>
                <a:gd name="T34" fmla="*/ 1175 w 1802"/>
                <a:gd name="T35" fmla="*/ 1041 h 1508"/>
                <a:gd name="T36" fmla="*/ 1130 w 1802"/>
                <a:gd name="T37" fmla="*/ 1137 h 1508"/>
                <a:gd name="T38" fmla="*/ 1090 w 1802"/>
                <a:gd name="T39" fmla="*/ 1206 h 1508"/>
                <a:gd name="T40" fmla="*/ 1025 w 1802"/>
                <a:gd name="T41" fmla="*/ 1236 h 1508"/>
                <a:gd name="T42" fmla="*/ 948 w 1802"/>
                <a:gd name="T43" fmla="*/ 1230 h 1508"/>
                <a:gd name="T44" fmla="*/ 863 w 1802"/>
                <a:gd name="T45" fmla="*/ 1254 h 1508"/>
                <a:gd name="T46" fmla="*/ 798 w 1802"/>
                <a:gd name="T47" fmla="*/ 1281 h 1508"/>
                <a:gd name="T48" fmla="*/ 725 w 1802"/>
                <a:gd name="T49" fmla="*/ 1315 h 1508"/>
                <a:gd name="T50" fmla="*/ 680 w 1802"/>
                <a:gd name="T51" fmla="*/ 1364 h 1508"/>
                <a:gd name="T52" fmla="*/ 619 w 1802"/>
                <a:gd name="T53" fmla="*/ 1374 h 1508"/>
                <a:gd name="T54" fmla="*/ 552 w 1802"/>
                <a:gd name="T55" fmla="*/ 1409 h 1508"/>
                <a:gd name="T56" fmla="*/ 532 w 1802"/>
                <a:gd name="T57" fmla="*/ 1447 h 1508"/>
                <a:gd name="T58" fmla="*/ 499 w 1802"/>
                <a:gd name="T59" fmla="*/ 1484 h 1508"/>
                <a:gd name="T60" fmla="*/ 418 w 1802"/>
                <a:gd name="T61" fmla="*/ 1494 h 1508"/>
                <a:gd name="T62" fmla="*/ 307 w 1802"/>
                <a:gd name="T63" fmla="*/ 1455 h 1508"/>
                <a:gd name="T64" fmla="*/ 227 w 1802"/>
                <a:gd name="T65" fmla="*/ 1405 h 1508"/>
                <a:gd name="T66" fmla="*/ 193 w 1802"/>
                <a:gd name="T67" fmla="*/ 1338 h 1508"/>
                <a:gd name="T68" fmla="*/ 122 w 1802"/>
                <a:gd name="T69" fmla="*/ 1342 h 1508"/>
                <a:gd name="T70" fmla="*/ 83 w 1802"/>
                <a:gd name="T71" fmla="*/ 1271 h 1508"/>
                <a:gd name="T72" fmla="*/ 120 w 1802"/>
                <a:gd name="T73" fmla="*/ 1198 h 1508"/>
                <a:gd name="T74" fmla="*/ 160 w 1802"/>
                <a:gd name="T75" fmla="*/ 1137 h 1508"/>
                <a:gd name="T76" fmla="*/ 165 w 1802"/>
                <a:gd name="T77" fmla="*/ 1092 h 1508"/>
                <a:gd name="T78" fmla="*/ 152 w 1802"/>
                <a:gd name="T79" fmla="*/ 1001 h 1508"/>
                <a:gd name="T80" fmla="*/ 95 w 1802"/>
                <a:gd name="T81" fmla="*/ 970 h 1508"/>
                <a:gd name="T82" fmla="*/ 8 w 1802"/>
                <a:gd name="T83" fmla="*/ 925 h 1508"/>
                <a:gd name="T84" fmla="*/ 79 w 1802"/>
                <a:gd name="T85" fmla="*/ 869 h 1508"/>
                <a:gd name="T86" fmla="*/ 87 w 1802"/>
                <a:gd name="T87" fmla="*/ 761 h 1508"/>
                <a:gd name="T88" fmla="*/ 160 w 1802"/>
                <a:gd name="T89" fmla="*/ 714 h 1508"/>
                <a:gd name="T90" fmla="*/ 195 w 1802"/>
                <a:gd name="T91" fmla="*/ 592 h 1508"/>
                <a:gd name="T92" fmla="*/ 181 w 1802"/>
                <a:gd name="T93" fmla="*/ 473 h 1508"/>
                <a:gd name="T94" fmla="*/ 87 w 1802"/>
                <a:gd name="T95" fmla="*/ 418 h 1508"/>
                <a:gd name="T96" fmla="*/ 108 w 1802"/>
                <a:gd name="T97" fmla="*/ 333 h 1508"/>
                <a:gd name="T98" fmla="*/ 165 w 1802"/>
                <a:gd name="T99" fmla="*/ 272 h 1508"/>
                <a:gd name="T100" fmla="*/ 225 w 1802"/>
                <a:gd name="T101" fmla="*/ 219 h 1508"/>
                <a:gd name="T102" fmla="*/ 353 w 1802"/>
                <a:gd name="T103" fmla="*/ 176 h 1508"/>
                <a:gd name="T104" fmla="*/ 363 w 1802"/>
                <a:gd name="T105" fmla="*/ 28 h 1508"/>
                <a:gd name="T106" fmla="*/ 449 w 1802"/>
                <a:gd name="T107" fmla="*/ 22 h 1508"/>
                <a:gd name="T108" fmla="*/ 552 w 1802"/>
                <a:gd name="T109" fmla="*/ 50 h 1508"/>
                <a:gd name="T110" fmla="*/ 654 w 1802"/>
                <a:gd name="T111" fmla="*/ 73 h 1508"/>
                <a:gd name="T112" fmla="*/ 761 w 1802"/>
                <a:gd name="T113" fmla="*/ 126 h 1508"/>
                <a:gd name="T114" fmla="*/ 865 w 1802"/>
                <a:gd name="T115" fmla="*/ 158 h 1508"/>
                <a:gd name="T116" fmla="*/ 999 w 1802"/>
                <a:gd name="T117" fmla="*/ 189 h 1508"/>
                <a:gd name="T118" fmla="*/ 1124 w 1802"/>
                <a:gd name="T119" fmla="*/ 213 h 1508"/>
                <a:gd name="T120" fmla="*/ 1212 w 1802"/>
                <a:gd name="T121" fmla="*/ 119 h 1508"/>
                <a:gd name="T122" fmla="*/ 1262 w 1802"/>
                <a:gd name="T123" fmla="*/ 55 h 1508"/>
                <a:gd name="T124" fmla="*/ 1354 w 1802"/>
                <a:gd name="T125" fmla="*/ 14 h 15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802" h="1508">
                  <a:moveTo>
                    <a:pt x="1390" y="2"/>
                  </a:moveTo>
                  <a:lnTo>
                    <a:pt x="1392" y="2"/>
                  </a:lnTo>
                  <a:lnTo>
                    <a:pt x="1394" y="2"/>
                  </a:lnTo>
                  <a:lnTo>
                    <a:pt x="1394" y="4"/>
                  </a:lnTo>
                  <a:lnTo>
                    <a:pt x="1394" y="6"/>
                  </a:lnTo>
                  <a:lnTo>
                    <a:pt x="1396" y="6"/>
                  </a:lnTo>
                  <a:lnTo>
                    <a:pt x="1396" y="8"/>
                  </a:lnTo>
                  <a:lnTo>
                    <a:pt x="1396" y="10"/>
                  </a:lnTo>
                  <a:lnTo>
                    <a:pt x="1396" y="12"/>
                  </a:lnTo>
                  <a:lnTo>
                    <a:pt x="1394" y="12"/>
                  </a:lnTo>
                  <a:lnTo>
                    <a:pt x="1394" y="14"/>
                  </a:lnTo>
                  <a:lnTo>
                    <a:pt x="1394" y="16"/>
                  </a:lnTo>
                  <a:lnTo>
                    <a:pt x="1394" y="18"/>
                  </a:lnTo>
                  <a:lnTo>
                    <a:pt x="1396" y="18"/>
                  </a:lnTo>
                  <a:lnTo>
                    <a:pt x="1396" y="20"/>
                  </a:lnTo>
                  <a:lnTo>
                    <a:pt x="1398" y="20"/>
                  </a:lnTo>
                  <a:lnTo>
                    <a:pt x="1398" y="22"/>
                  </a:lnTo>
                  <a:lnTo>
                    <a:pt x="1400" y="22"/>
                  </a:lnTo>
                  <a:lnTo>
                    <a:pt x="1400" y="24"/>
                  </a:lnTo>
                  <a:lnTo>
                    <a:pt x="1400" y="26"/>
                  </a:lnTo>
                  <a:lnTo>
                    <a:pt x="1402" y="26"/>
                  </a:lnTo>
                  <a:lnTo>
                    <a:pt x="1402" y="28"/>
                  </a:lnTo>
                  <a:lnTo>
                    <a:pt x="1402" y="30"/>
                  </a:lnTo>
                  <a:lnTo>
                    <a:pt x="1404" y="30"/>
                  </a:lnTo>
                  <a:lnTo>
                    <a:pt x="1406" y="30"/>
                  </a:lnTo>
                  <a:lnTo>
                    <a:pt x="1406" y="32"/>
                  </a:lnTo>
                  <a:lnTo>
                    <a:pt x="1407" y="32"/>
                  </a:lnTo>
                  <a:lnTo>
                    <a:pt x="1407" y="34"/>
                  </a:lnTo>
                  <a:lnTo>
                    <a:pt x="1409" y="36"/>
                  </a:lnTo>
                  <a:lnTo>
                    <a:pt x="1409" y="38"/>
                  </a:lnTo>
                  <a:lnTo>
                    <a:pt x="1411" y="40"/>
                  </a:lnTo>
                  <a:lnTo>
                    <a:pt x="1411" y="42"/>
                  </a:lnTo>
                  <a:lnTo>
                    <a:pt x="1413" y="40"/>
                  </a:lnTo>
                  <a:lnTo>
                    <a:pt x="1413" y="42"/>
                  </a:lnTo>
                  <a:lnTo>
                    <a:pt x="1411" y="42"/>
                  </a:lnTo>
                  <a:lnTo>
                    <a:pt x="1411" y="44"/>
                  </a:lnTo>
                  <a:lnTo>
                    <a:pt x="1413" y="46"/>
                  </a:lnTo>
                  <a:lnTo>
                    <a:pt x="1413" y="48"/>
                  </a:lnTo>
                  <a:lnTo>
                    <a:pt x="1413" y="50"/>
                  </a:lnTo>
                  <a:lnTo>
                    <a:pt x="1415" y="50"/>
                  </a:lnTo>
                  <a:lnTo>
                    <a:pt x="1415" y="52"/>
                  </a:lnTo>
                  <a:lnTo>
                    <a:pt x="1415" y="53"/>
                  </a:lnTo>
                  <a:lnTo>
                    <a:pt x="1415" y="55"/>
                  </a:lnTo>
                  <a:lnTo>
                    <a:pt x="1415" y="57"/>
                  </a:lnTo>
                  <a:lnTo>
                    <a:pt x="1415" y="59"/>
                  </a:lnTo>
                  <a:lnTo>
                    <a:pt x="1415" y="61"/>
                  </a:lnTo>
                  <a:lnTo>
                    <a:pt x="1415" y="63"/>
                  </a:lnTo>
                  <a:lnTo>
                    <a:pt x="1417" y="63"/>
                  </a:lnTo>
                  <a:lnTo>
                    <a:pt x="1417" y="65"/>
                  </a:lnTo>
                  <a:lnTo>
                    <a:pt x="1417" y="67"/>
                  </a:lnTo>
                  <a:lnTo>
                    <a:pt x="1415" y="67"/>
                  </a:lnTo>
                  <a:lnTo>
                    <a:pt x="1415" y="69"/>
                  </a:lnTo>
                  <a:lnTo>
                    <a:pt x="1415" y="71"/>
                  </a:lnTo>
                  <a:lnTo>
                    <a:pt x="1415" y="73"/>
                  </a:lnTo>
                  <a:lnTo>
                    <a:pt x="1417" y="73"/>
                  </a:lnTo>
                  <a:lnTo>
                    <a:pt x="1419" y="75"/>
                  </a:lnTo>
                  <a:lnTo>
                    <a:pt x="1419" y="77"/>
                  </a:lnTo>
                  <a:lnTo>
                    <a:pt x="1421" y="77"/>
                  </a:lnTo>
                  <a:lnTo>
                    <a:pt x="1421" y="79"/>
                  </a:lnTo>
                  <a:lnTo>
                    <a:pt x="1423" y="79"/>
                  </a:lnTo>
                  <a:lnTo>
                    <a:pt x="1423" y="81"/>
                  </a:lnTo>
                  <a:lnTo>
                    <a:pt x="1425" y="83"/>
                  </a:lnTo>
                  <a:lnTo>
                    <a:pt x="1425" y="85"/>
                  </a:lnTo>
                  <a:lnTo>
                    <a:pt x="1427" y="87"/>
                  </a:lnTo>
                  <a:lnTo>
                    <a:pt x="1427" y="89"/>
                  </a:lnTo>
                  <a:lnTo>
                    <a:pt x="1429" y="91"/>
                  </a:lnTo>
                  <a:lnTo>
                    <a:pt x="1429" y="93"/>
                  </a:lnTo>
                  <a:lnTo>
                    <a:pt x="1431" y="93"/>
                  </a:lnTo>
                  <a:lnTo>
                    <a:pt x="1431" y="95"/>
                  </a:lnTo>
                  <a:lnTo>
                    <a:pt x="1433" y="97"/>
                  </a:lnTo>
                  <a:lnTo>
                    <a:pt x="1433" y="99"/>
                  </a:lnTo>
                  <a:lnTo>
                    <a:pt x="1435" y="99"/>
                  </a:lnTo>
                  <a:lnTo>
                    <a:pt x="1435" y="101"/>
                  </a:lnTo>
                  <a:lnTo>
                    <a:pt x="1437" y="103"/>
                  </a:lnTo>
                  <a:lnTo>
                    <a:pt x="1439" y="103"/>
                  </a:lnTo>
                  <a:lnTo>
                    <a:pt x="1439" y="105"/>
                  </a:lnTo>
                  <a:lnTo>
                    <a:pt x="1441" y="105"/>
                  </a:lnTo>
                  <a:lnTo>
                    <a:pt x="1443" y="107"/>
                  </a:lnTo>
                  <a:lnTo>
                    <a:pt x="1445" y="109"/>
                  </a:lnTo>
                  <a:lnTo>
                    <a:pt x="1447" y="111"/>
                  </a:lnTo>
                  <a:lnTo>
                    <a:pt x="1449" y="111"/>
                  </a:lnTo>
                  <a:lnTo>
                    <a:pt x="1451" y="111"/>
                  </a:lnTo>
                  <a:lnTo>
                    <a:pt x="1453" y="111"/>
                  </a:lnTo>
                  <a:lnTo>
                    <a:pt x="1455" y="111"/>
                  </a:lnTo>
                  <a:lnTo>
                    <a:pt x="1457" y="111"/>
                  </a:lnTo>
                  <a:lnTo>
                    <a:pt x="1459" y="111"/>
                  </a:lnTo>
                  <a:lnTo>
                    <a:pt x="1461" y="111"/>
                  </a:lnTo>
                  <a:lnTo>
                    <a:pt x="1463" y="113"/>
                  </a:lnTo>
                  <a:lnTo>
                    <a:pt x="1465" y="113"/>
                  </a:lnTo>
                  <a:lnTo>
                    <a:pt x="1465" y="115"/>
                  </a:lnTo>
                  <a:lnTo>
                    <a:pt x="1467" y="115"/>
                  </a:lnTo>
                  <a:lnTo>
                    <a:pt x="1469" y="115"/>
                  </a:lnTo>
                  <a:lnTo>
                    <a:pt x="1471" y="117"/>
                  </a:lnTo>
                  <a:lnTo>
                    <a:pt x="1473" y="117"/>
                  </a:lnTo>
                  <a:lnTo>
                    <a:pt x="1475" y="117"/>
                  </a:lnTo>
                  <a:lnTo>
                    <a:pt x="1476" y="117"/>
                  </a:lnTo>
                  <a:lnTo>
                    <a:pt x="1476" y="119"/>
                  </a:lnTo>
                  <a:lnTo>
                    <a:pt x="1478" y="119"/>
                  </a:lnTo>
                  <a:lnTo>
                    <a:pt x="1480" y="119"/>
                  </a:lnTo>
                  <a:lnTo>
                    <a:pt x="1482" y="121"/>
                  </a:lnTo>
                  <a:lnTo>
                    <a:pt x="1484" y="121"/>
                  </a:lnTo>
                  <a:lnTo>
                    <a:pt x="1486" y="121"/>
                  </a:lnTo>
                  <a:lnTo>
                    <a:pt x="1486" y="122"/>
                  </a:lnTo>
                  <a:lnTo>
                    <a:pt x="1488" y="122"/>
                  </a:lnTo>
                  <a:lnTo>
                    <a:pt x="1490" y="122"/>
                  </a:lnTo>
                  <a:lnTo>
                    <a:pt x="1492" y="122"/>
                  </a:lnTo>
                  <a:lnTo>
                    <a:pt x="1492" y="124"/>
                  </a:lnTo>
                  <a:lnTo>
                    <a:pt x="1494" y="124"/>
                  </a:lnTo>
                  <a:lnTo>
                    <a:pt x="1496" y="124"/>
                  </a:lnTo>
                  <a:lnTo>
                    <a:pt x="1498" y="124"/>
                  </a:lnTo>
                  <a:lnTo>
                    <a:pt x="1498" y="126"/>
                  </a:lnTo>
                  <a:lnTo>
                    <a:pt x="1498" y="128"/>
                  </a:lnTo>
                  <a:lnTo>
                    <a:pt x="1496" y="130"/>
                  </a:lnTo>
                  <a:lnTo>
                    <a:pt x="1494" y="132"/>
                  </a:lnTo>
                  <a:lnTo>
                    <a:pt x="1494" y="134"/>
                  </a:lnTo>
                  <a:lnTo>
                    <a:pt x="1494" y="136"/>
                  </a:lnTo>
                  <a:lnTo>
                    <a:pt x="1494" y="138"/>
                  </a:lnTo>
                  <a:lnTo>
                    <a:pt x="1492" y="138"/>
                  </a:lnTo>
                  <a:lnTo>
                    <a:pt x="1492" y="140"/>
                  </a:lnTo>
                  <a:lnTo>
                    <a:pt x="1492" y="142"/>
                  </a:lnTo>
                  <a:lnTo>
                    <a:pt x="1492" y="144"/>
                  </a:lnTo>
                  <a:lnTo>
                    <a:pt x="1490" y="144"/>
                  </a:lnTo>
                  <a:lnTo>
                    <a:pt x="1490" y="146"/>
                  </a:lnTo>
                  <a:lnTo>
                    <a:pt x="1490" y="148"/>
                  </a:lnTo>
                  <a:lnTo>
                    <a:pt x="1490" y="150"/>
                  </a:lnTo>
                  <a:lnTo>
                    <a:pt x="1488" y="150"/>
                  </a:lnTo>
                  <a:lnTo>
                    <a:pt x="1488" y="152"/>
                  </a:lnTo>
                  <a:lnTo>
                    <a:pt x="1488" y="154"/>
                  </a:lnTo>
                  <a:lnTo>
                    <a:pt x="1488" y="156"/>
                  </a:lnTo>
                  <a:lnTo>
                    <a:pt x="1488" y="158"/>
                  </a:lnTo>
                  <a:lnTo>
                    <a:pt x="1488" y="160"/>
                  </a:lnTo>
                  <a:lnTo>
                    <a:pt x="1490" y="162"/>
                  </a:lnTo>
                  <a:lnTo>
                    <a:pt x="1490" y="164"/>
                  </a:lnTo>
                  <a:lnTo>
                    <a:pt x="1492" y="164"/>
                  </a:lnTo>
                  <a:lnTo>
                    <a:pt x="1492" y="166"/>
                  </a:lnTo>
                  <a:lnTo>
                    <a:pt x="1494" y="168"/>
                  </a:lnTo>
                  <a:lnTo>
                    <a:pt x="1494" y="170"/>
                  </a:lnTo>
                  <a:lnTo>
                    <a:pt x="1496" y="170"/>
                  </a:lnTo>
                  <a:lnTo>
                    <a:pt x="1496" y="172"/>
                  </a:lnTo>
                  <a:lnTo>
                    <a:pt x="1498" y="172"/>
                  </a:lnTo>
                  <a:lnTo>
                    <a:pt x="1498" y="174"/>
                  </a:lnTo>
                  <a:lnTo>
                    <a:pt x="1500" y="174"/>
                  </a:lnTo>
                  <a:lnTo>
                    <a:pt x="1500" y="176"/>
                  </a:lnTo>
                  <a:lnTo>
                    <a:pt x="1500" y="178"/>
                  </a:lnTo>
                  <a:lnTo>
                    <a:pt x="1502" y="178"/>
                  </a:lnTo>
                  <a:lnTo>
                    <a:pt x="1502" y="180"/>
                  </a:lnTo>
                  <a:lnTo>
                    <a:pt x="1504" y="180"/>
                  </a:lnTo>
                  <a:lnTo>
                    <a:pt x="1504" y="182"/>
                  </a:lnTo>
                  <a:lnTo>
                    <a:pt x="1506" y="184"/>
                  </a:lnTo>
                  <a:lnTo>
                    <a:pt x="1506" y="186"/>
                  </a:lnTo>
                  <a:lnTo>
                    <a:pt x="1508" y="186"/>
                  </a:lnTo>
                  <a:lnTo>
                    <a:pt x="1508" y="188"/>
                  </a:lnTo>
                  <a:lnTo>
                    <a:pt x="1508" y="189"/>
                  </a:lnTo>
                  <a:lnTo>
                    <a:pt x="1508" y="191"/>
                  </a:lnTo>
                  <a:lnTo>
                    <a:pt x="1508" y="193"/>
                  </a:lnTo>
                  <a:lnTo>
                    <a:pt x="1510" y="193"/>
                  </a:lnTo>
                  <a:lnTo>
                    <a:pt x="1510" y="195"/>
                  </a:lnTo>
                  <a:lnTo>
                    <a:pt x="1510" y="197"/>
                  </a:lnTo>
                  <a:lnTo>
                    <a:pt x="1510" y="199"/>
                  </a:lnTo>
                  <a:lnTo>
                    <a:pt x="1512" y="199"/>
                  </a:lnTo>
                  <a:lnTo>
                    <a:pt x="1512" y="201"/>
                  </a:lnTo>
                  <a:lnTo>
                    <a:pt x="1512" y="203"/>
                  </a:lnTo>
                  <a:lnTo>
                    <a:pt x="1512" y="205"/>
                  </a:lnTo>
                  <a:lnTo>
                    <a:pt x="1514" y="205"/>
                  </a:lnTo>
                  <a:lnTo>
                    <a:pt x="1514" y="207"/>
                  </a:lnTo>
                  <a:lnTo>
                    <a:pt x="1516" y="207"/>
                  </a:lnTo>
                  <a:lnTo>
                    <a:pt x="1516" y="209"/>
                  </a:lnTo>
                  <a:lnTo>
                    <a:pt x="1518" y="209"/>
                  </a:lnTo>
                  <a:lnTo>
                    <a:pt x="1518" y="211"/>
                  </a:lnTo>
                  <a:lnTo>
                    <a:pt x="1520" y="213"/>
                  </a:lnTo>
                  <a:lnTo>
                    <a:pt x="1520" y="215"/>
                  </a:lnTo>
                  <a:lnTo>
                    <a:pt x="1522" y="217"/>
                  </a:lnTo>
                  <a:lnTo>
                    <a:pt x="1522" y="219"/>
                  </a:lnTo>
                  <a:lnTo>
                    <a:pt x="1522" y="221"/>
                  </a:lnTo>
                  <a:lnTo>
                    <a:pt x="1524" y="223"/>
                  </a:lnTo>
                  <a:lnTo>
                    <a:pt x="1524" y="227"/>
                  </a:lnTo>
                  <a:lnTo>
                    <a:pt x="1526" y="229"/>
                  </a:lnTo>
                  <a:lnTo>
                    <a:pt x="1526" y="231"/>
                  </a:lnTo>
                  <a:lnTo>
                    <a:pt x="1528" y="233"/>
                  </a:lnTo>
                  <a:lnTo>
                    <a:pt x="1528" y="235"/>
                  </a:lnTo>
                  <a:lnTo>
                    <a:pt x="1528" y="237"/>
                  </a:lnTo>
                  <a:lnTo>
                    <a:pt x="1530" y="239"/>
                  </a:lnTo>
                  <a:lnTo>
                    <a:pt x="1530" y="241"/>
                  </a:lnTo>
                  <a:lnTo>
                    <a:pt x="1530" y="243"/>
                  </a:lnTo>
                  <a:lnTo>
                    <a:pt x="1532" y="243"/>
                  </a:lnTo>
                  <a:lnTo>
                    <a:pt x="1532" y="245"/>
                  </a:lnTo>
                  <a:lnTo>
                    <a:pt x="1532" y="247"/>
                  </a:lnTo>
                  <a:lnTo>
                    <a:pt x="1534" y="247"/>
                  </a:lnTo>
                  <a:lnTo>
                    <a:pt x="1534" y="249"/>
                  </a:lnTo>
                  <a:lnTo>
                    <a:pt x="1534" y="251"/>
                  </a:lnTo>
                  <a:lnTo>
                    <a:pt x="1536" y="251"/>
                  </a:lnTo>
                  <a:lnTo>
                    <a:pt x="1536" y="253"/>
                  </a:lnTo>
                  <a:lnTo>
                    <a:pt x="1536" y="255"/>
                  </a:lnTo>
                  <a:lnTo>
                    <a:pt x="1538" y="255"/>
                  </a:lnTo>
                  <a:lnTo>
                    <a:pt x="1540" y="256"/>
                  </a:lnTo>
                  <a:lnTo>
                    <a:pt x="1542" y="258"/>
                  </a:lnTo>
                  <a:lnTo>
                    <a:pt x="1544" y="258"/>
                  </a:lnTo>
                  <a:lnTo>
                    <a:pt x="1544" y="260"/>
                  </a:lnTo>
                  <a:lnTo>
                    <a:pt x="1545" y="260"/>
                  </a:lnTo>
                  <a:lnTo>
                    <a:pt x="1545" y="258"/>
                  </a:lnTo>
                  <a:lnTo>
                    <a:pt x="1547" y="258"/>
                  </a:lnTo>
                  <a:lnTo>
                    <a:pt x="1547" y="256"/>
                  </a:lnTo>
                  <a:lnTo>
                    <a:pt x="1547" y="255"/>
                  </a:lnTo>
                  <a:lnTo>
                    <a:pt x="1545" y="255"/>
                  </a:lnTo>
                  <a:lnTo>
                    <a:pt x="1545" y="253"/>
                  </a:lnTo>
                  <a:lnTo>
                    <a:pt x="1544" y="253"/>
                  </a:lnTo>
                  <a:lnTo>
                    <a:pt x="1544" y="251"/>
                  </a:lnTo>
                  <a:lnTo>
                    <a:pt x="1542" y="251"/>
                  </a:lnTo>
                  <a:lnTo>
                    <a:pt x="1542" y="249"/>
                  </a:lnTo>
                  <a:lnTo>
                    <a:pt x="1542" y="247"/>
                  </a:lnTo>
                  <a:lnTo>
                    <a:pt x="1542" y="245"/>
                  </a:lnTo>
                  <a:lnTo>
                    <a:pt x="1542" y="243"/>
                  </a:lnTo>
                  <a:lnTo>
                    <a:pt x="1542" y="241"/>
                  </a:lnTo>
                  <a:lnTo>
                    <a:pt x="1544" y="241"/>
                  </a:lnTo>
                  <a:lnTo>
                    <a:pt x="1544" y="239"/>
                  </a:lnTo>
                  <a:lnTo>
                    <a:pt x="1544" y="237"/>
                  </a:lnTo>
                  <a:lnTo>
                    <a:pt x="1544" y="235"/>
                  </a:lnTo>
                  <a:lnTo>
                    <a:pt x="1544" y="233"/>
                  </a:lnTo>
                  <a:lnTo>
                    <a:pt x="1545" y="233"/>
                  </a:lnTo>
                  <a:lnTo>
                    <a:pt x="1547" y="233"/>
                  </a:lnTo>
                  <a:lnTo>
                    <a:pt x="1547" y="231"/>
                  </a:lnTo>
                  <a:lnTo>
                    <a:pt x="1549" y="231"/>
                  </a:lnTo>
                  <a:lnTo>
                    <a:pt x="1551" y="231"/>
                  </a:lnTo>
                  <a:lnTo>
                    <a:pt x="1551" y="233"/>
                  </a:lnTo>
                  <a:lnTo>
                    <a:pt x="1553" y="233"/>
                  </a:lnTo>
                  <a:lnTo>
                    <a:pt x="1555" y="233"/>
                  </a:lnTo>
                  <a:lnTo>
                    <a:pt x="1555" y="235"/>
                  </a:lnTo>
                  <a:lnTo>
                    <a:pt x="1557" y="235"/>
                  </a:lnTo>
                  <a:lnTo>
                    <a:pt x="1559" y="235"/>
                  </a:lnTo>
                  <a:lnTo>
                    <a:pt x="1559" y="237"/>
                  </a:lnTo>
                  <a:lnTo>
                    <a:pt x="1561" y="235"/>
                  </a:lnTo>
                  <a:lnTo>
                    <a:pt x="1561" y="237"/>
                  </a:lnTo>
                  <a:lnTo>
                    <a:pt x="1563" y="237"/>
                  </a:lnTo>
                  <a:lnTo>
                    <a:pt x="1565" y="237"/>
                  </a:lnTo>
                  <a:lnTo>
                    <a:pt x="1567" y="237"/>
                  </a:lnTo>
                  <a:lnTo>
                    <a:pt x="1569" y="237"/>
                  </a:lnTo>
                  <a:lnTo>
                    <a:pt x="1571" y="237"/>
                  </a:lnTo>
                  <a:lnTo>
                    <a:pt x="1571" y="235"/>
                  </a:lnTo>
                  <a:lnTo>
                    <a:pt x="1573" y="235"/>
                  </a:lnTo>
                  <a:lnTo>
                    <a:pt x="1573" y="233"/>
                  </a:lnTo>
                  <a:lnTo>
                    <a:pt x="1575" y="233"/>
                  </a:lnTo>
                  <a:lnTo>
                    <a:pt x="1575" y="231"/>
                  </a:lnTo>
                  <a:lnTo>
                    <a:pt x="1575" y="229"/>
                  </a:lnTo>
                  <a:lnTo>
                    <a:pt x="1575" y="227"/>
                  </a:lnTo>
                  <a:lnTo>
                    <a:pt x="1575" y="225"/>
                  </a:lnTo>
                  <a:lnTo>
                    <a:pt x="1575" y="223"/>
                  </a:lnTo>
                  <a:lnTo>
                    <a:pt x="1575" y="221"/>
                  </a:lnTo>
                  <a:lnTo>
                    <a:pt x="1575" y="219"/>
                  </a:lnTo>
                  <a:lnTo>
                    <a:pt x="1577" y="219"/>
                  </a:lnTo>
                  <a:lnTo>
                    <a:pt x="1577" y="217"/>
                  </a:lnTo>
                  <a:lnTo>
                    <a:pt x="1577" y="215"/>
                  </a:lnTo>
                  <a:lnTo>
                    <a:pt x="1579" y="215"/>
                  </a:lnTo>
                  <a:lnTo>
                    <a:pt x="1579" y="213"/>
                  </a:lnTo>
                  <a:lnTo>
                    <a:pt x="1581" y="213"/>
                  </a:lnTo>
                  <a:lnTo>
                    <a:pt x="1583" y="213"/>
                  </a:lnTo>
                  <a:lnTo>
                    <a:pt x="1583" y="215"/>
                  </a:lnTo>
                  <a:lnTo>
                    <a:pt x="1585" y="215"/>
                  </a:lnTo>
                  <a:lnTo>
                    <a:pt x="1587" y="215"/>
                  </a:lnTo>
                  <a:lnTo>
                    <a:pt x="1589" y="215"/>
                  </a:lnTo>
                  <a:lnTo>
                    <a:pt x="1591" y="215"/>
                  </a:lnTo>
                  <a:lnTo>
                    <a:pt x="1591" y="213"/>
                  </a:lnTo>
                  <a:lnTo>
                    <a:pt x="1593" y="213"/>
                  </a:lnTo>
                  <a:lnTo>
                    <a:pt x="1593" y="211"/>
                  </a:lnTo>
                  <a:lnTo>
                    <a:pt x="1595" y="211"/>
                  </a:lnTo>
                  <a:lnTo>
                    <a:pt x="1597" y="211"/>
                  </a:lnTo>
                  <a:lnTo>
                    <a:pt x="1599" y="211"/>
                  </a:lnTo>
                  <a:lnTo>
                    <a:pt x="1601" y="211"/>
                  </a:lnTo>
                  <a:lnTo>
                    <a:pt x="1601" y="213"/>
                  </a:lnTo>
                  <a:lnTo>
                    <a:pt x="1603" y="213"/>
                  </a:lnTo>
                  <a:lnTo>
                    <a:pt x="1603" y="215"/>
                  </a:lnTo>
                  <a:lnTo>
                    <a:pt x="1603" y="217"/>
                  </a:lnTo>
                  <a:lnTo>
                    <a:pt x="1605" y="217"/>
                  </a:lnTo>
                  <a:lnTo>
                    <a:pt x="1605" y="219"/>
                  </a:lnTo>
                  <a:lnTo>
                    <a:pt x="1605" y="221"/>
                  </a:lnTo>
                  <a:lnTo>
                    <a:pt x="1607" y="221"/>
                  </a:lnTo>
                  <a:lnTo>
                    <a:pt x="1607" y="223"/>
                  </a:lnTo>
                  <a:lnTo>
                    <a:pt x="1609" y="225"/>
                  </a:lnTo>
                  <a:lnTo>
                    <a:pt x="1611" y="225"/>
                  </a:lnTo>
                  <a:lnTo>
                    <a:pt x="1613" y="225"/>
                  </a:lnTo>
                  <a:lnTo>
                    <a:pt x="1614" y="225"/>
                  </a:lnTo>
                  <a:lnTo>
                    <a:pt x="1616" y="225"/>
                  </a:lnTo>
                  <a:lnTo>
                    <a:pt x="1618" y="225"/>
                  </a:lnTo>
                  <a:lnTo>
                    <a:pt x="1618" y="227"/>
                  </a:lnTo>
                  <a:lnTo>
                    <a:pt x="1620" y="229"/>
                  </a:lnTo>
                  <a:lnTo>
                    <a:pt x="1620" y="231"/>
                  </a:lnTo>
                  <a:lnTo>
                    <a:pt x="1620" y="233"/>
                  </a:lnTo>
                  <a:lnTo>
                    <a:pt x="1620" y="235"/>
                  </a:lnTo>
                  <a:lnTo>
                    <a:pt x="1620" y="237"/>
                  </a:lnTo>
                  <a:lnTo>
                    <a:pt x="1622" y="237"/>
                  </a:lnTo>
                  <a:lnTo>
                    <a:pt x="1622" y="239"/>
                  </a:lnTo>
                  <a:lnTo>
                    <a:pt x="1624" y="239"/>
                  </a:lnTo>
                  <a:lnTo>
                    <a:pt x="1624" y="237"/>
                  </a:lnTo>
                  <a:lnTo>
                    <a:pt x="1626" y="237"/>
                  </a:lnTo>
                  <a:lnTo>
                    <a:pt x="1626" y="235"/>
                  </a:lnTo>
                  <a:lnTo>
                    <a:pt x="1628" y="235"/>
                  </a:lnTo>
                  <a:lnTo>
                    <a:pt x="1628" y="233"/>
                  </a:lnTo>
                  <a:lnTo>
                    <a:pt x="1630" y="233"/>
                  </a:lnTo>
                  <a:lnTo>
                    <a:pt x="1630" y="231"/>
                  </a:lnTo>
                  <a:lnTo>
                    <a:pt x="1632" y="231"/>
                  </a:lnTo>
                  <a:lnTo>
                    <a:pt x="1632" y="229"/>
                  </a:lnTo>
                  <a:lnTo>
                    <a:pt x="1634" y="229"/>
                  </a:lnTo>
                  <a:lnTo>
                    <a:pt x="1634" y="227"/>
                  </a:lnTo>
                  <a:lnTo>
                    <a:pt x="1636" y="227"/>
                  </a:lnTo>
                  <a:lnTo>
                    <a:pt x="1638" y="227"/>
                  </a:lnTo>
                  <a:lnTo>
                    <a:pt x="1640" y="227"/>
                  </a:lnTo>
                  <a:lnTo>
                    <a:pt x="1642" y="227"/>
                  </a:lnTo>
                  <a:lnTo>
                    <a:pt x="1642" y="225"/>
                  </a:lnTo>
                  <a:lnTo>
                    <a:pt x="1644" y="225"/>
                  </a:lnTo>
                  <a:lnTo>
                    <a:pt x="1644" y="223"/>
                  </a:lnTo>
                  <a:lnTo>
                    <a:pt x="1646" y="223"/>
                  </a:lnTo>
                  <a:lnTo>
                    <a:pt x="1646" y="221"/>
                  </a:lnTo>
                  <a:lnTo>
                    <a:pt x="1646" y="219"/>
                  </a:lnTo>
                  <a:lnTo>
                    <a:pt x="1646" y="217"/>
                  </a:lnTo>
                  <a:lnTo>
                    <a:pt x="1644" y="215"/>
                  </a:lnTo>
                  <a:lnTo>
                    <a:pt x="1644" y="213"/>
                  </a:lnTo>
                  <a:lnTo>
                    <a:pt x="1646" y="213"/>
                  </a:lnTo>
                  <a:lnTo>
                    <a:pt x="1648" y="213"/>
                  </a:lnTo>
                  <a:lnTo>
                    <a:pt x="1650" y="213"/>
                  </a:lnTo>
                  <a:lnTo>
                    <a:pt x="1652" y="213"/>
                  </a:lnTo>
                  <a:lnTo>
                    <a:pt x="1654" y="213"/>
                  </a:lnTo>
                  <a:lnTo>
                    <a:pt x="1656" y="213"/>
                  </a:lnTo>
                  <a:lnTo>
                    <a:pt x="1656" y="215"/>
                  </a:lnTo>
                  <a:lnTo>
                    <a:pt x="1658" y="215"/>
                  </a:lnTo>
                  <a:lnTo>
                    <a:pt x="1658" y="217"/>
                  </a:lnTo>
                  <a:lnTo>
                    <a:pt x="1658" y="219"/>
                  </a:lnTo>
                  <a:lnTo>
                    <a:pt x="1656" y="219"/>
                  </a:lnTo>
                  <a:lnTo>
                    <a:pt x="1654" y="221"/>
                  </a:lnTo>
                  <a:lnTo>
                    <a:pt x="1652" y="223"/>
                  </a:lnTo>
                  <a:lnTo>
                    <a:pt x="1652" y="225"/>
                  </a:lnTo>
                  <a:lnTo>
                    <a:pt x="1654" y="225"/>
                  </a:lnTo>
                  <a:lnTo>
                    <a:pt x="1656" y="223"/>
                  </a:lnTo>
                  <a:lnTo>
                    <a:pt x="1658" y="223"/>
                  </a:lnTo>
                  <a:lnTo>
                    <a:pt x="1660" y="223"/>
                  </a:lnTo>
                  <a:lnTo>
                    <a:pt x="1662" y="223"/>
                  </a:lnTo>
                  <a:lnTo>
                    <a:pt x="1664" y="223"/>
                  </a:lnTo>
                  <a:lnTo>
                    <a:pt x="1666" y="221"/>
                  </a:lnTo>
                  <a:lnTo>
                    <a:pt x="1668" y="219"/>
                  </a:lnTo>
                  <a:lnTo>
                    <a:pt x="1668" y="217"/>
                  </a:lnTo>
                  <a:lnTo>
                    <a:pt x="1670" y="215"/>
                  </a:lnTo>
                  <a:lnTo>
                    <a:pt x="1670" y="213"/>
                  </a:lnTo>
                  <a:lnTo>
                    <a:pt x="1672" y="211"/>
                  </a:lnTo>
                  <a:lnTo>
                    <a:pt x="1674" y="211"/>
                  </a:lnTo>
                  <a:lnTo>
                    <a:pt x="1676" y="213"/>
                  </a:lnTo>
                  <a:lnTo>
                    <a:pt x="1678" y="211"/>
                  </a:lnTo>
                  <a:lnTo>
                    <a:pt x="1678" y="213"/>
                  </a:lnTo>
                  <a:lnTo>
                    <a:pt x="1680" y="213"/>
                  </a:lnTo>
                  <a:lnTo>
                    <a:pt x="1682" y="215"/>
                  </a:lnTo>
                  <a:lnTo>
                    <a:pt x="1683" y="217"/>
                  </a:lnTo>
                  <a:lnTo>
                    <a:pt x="1685" y="217"/>
                  </a:lnTo>
                  <a:lnTo>
                    <a:pt x="1687" y="217"/>
                  </a:lnTo>
                  <a:lnTo>
                    <a:pt x="1687" y="219"/>
                  </a:lnTo>
                  <a:lnTo>
                    <a:pt x="1689" y="219"/>
                  </a:lnTo>
                  <a:lnTo>
                    <a:pt x="1689" y="217"/>
                  </a:lnTo>
                  <a:lnTo>
                    <a:pt x="1691" y="217"/>
                  </a:lnTo>
                  <a:lnTo>
                    <a:pt x="1691" y="215"/>
                  </a:lnTo>
                  <a:lnTo>
                    <a:pt x="1693" y="215"/>
                  </a:lnTo>
                  <a:lnTo>
                    <a:pt x="1695" y="215"/>
                  </a:lnTo>
                  <a:lnTo>
                    <a:pt x="1695" y="213"/>
                  </a:lnTo>
                  <a:lnTo>
                    <a:pt x="1697" y="213"/>
                  </a:lnTo>
                  <a:lnTo>
                    <a:pt x="1697" y="211"/>
                  </a:lnTo>
                  <a:lnTo>
                    <a:pt x="1697" y="209"/>
                  </a:lnTo>
                  <a:lnTo>
                    <a:pt x="1699" y="207"/>
                  </a:lnTo>
                  <a:lnTo>
                    <a:pt x="1701" y="205"/>
                  </a:lnTo>
                  <a:lnTo>
                    <a:pt x="1703" y="205"/>
                  </a:lnTo>
                  <a:lnTo>
                    <a:pt x="1703" y="203"/>
                  </a:lnTo>
                  <a:lnTo>
                    <a:pt x="1703" y="201"/>
                  </a:lnTo>
                  <a:lnTo>
                    <a:pt x="1701" y="199"/>
                  </a:lnTo>
                  <a:lnTo>
                    <a:pt x="1701" y="197"/>
                  </a:lnTo>
                  <a:lnTo>
                    <a:pt x="1703" y="197"/>
                  </a:lnTo>
                  <a:lnTo>
                    <a:pt x="1703" y="195"/>
                  </a:lnTo>
                  <a:lnTo>
                    <a:pt x="1705" y="195"/>
                  </a:lnTo>
                  <a:lnTo>
                    <a:pt x="1705" y="197"/>
                  </a:lnTo>
                  <a:lnTo>
                    <a:pt x="1707" y="197"/>
                  </a:lnTo>
                  <a:lnTo>
                    <a:pt x="1707" y="199"/>
                  </a:lnTo>
                  <a:lnTo>
                    <a:pt x="1709" y="199"/>
                  </a:lnTo>
                  <a:lnTo>
                    <a:pt x="1711" y="197"/>
                  </a:lnTo>
                  <a:lnTo>
                    <a:pt x="1711" y="195"/>
                  </a:lnTo>
                  <a:lnTo>
                    <a:pt x="1711" y="193"/>
                  </a:lnTo>
                  <a:lnTo>
                    <a:pt x="1711" y="191"/>
                  </a:lnTo>
                  <a:lnTo>
                    <a:pt x="1711" y="189"/>
                  </a:lnTo>
                  <a:lnTo>
                    <a:pt x="1709" y="189"/>
                  </a:lnTo>
                  <a:lnTo>
                    <a:pt x="1709" y="188"/>
                  </a:lnTo>
                  <a:lnTo>
                    <a:pt x="1709" y="186"/>
                  </a:lnTo>
                  <a:lnTo>
                    <a:pt x="1711" y="186"/>
                  </a:lnTo>
                  <a:lnTo>
                    <a:pt x="1713" y="186"/>
                  </a:lnTo>
                  <a:lnTo>
                    <a:pt x="1715" y="186"/>
                  </a:lnTo>
                  <a:lnTo>
                    <a:pt x="1717" y="186"/>
                  </a:lnTo>
                  <a:lnTo>
                    <a:pt x="1719" y="188"/>
                  </a:lnTo>
                  <a:lnTo>
                    <a:pt x="1721" y="188"/>
                  </a:lnTo>
                  <a:lnTo>
                    <a:pt x="1723" y="188"/>
                  </a:lnTo>
                  <a:lnTo>
                    <a:pt x="1725" y="186"/>
                  </a:lnTo>
                  <a:lnTo>
                    <a:pt x="1727" y="186"/>
                  </a:lnTo>
                  <a:lnTo>
                    <a:pt x="1729" y="186"/>
                  </a:lnTo>
                  <a:lnTo>
                    <a:pt x="1731" y="184"/>
                  </a:lnTo>
                  <a:lnTo>
                    <a:pt x="1733" y="182"/>
                  </a:lnTo>
                  <a:lnTo>
                    <a:pt x="1735" y="180"/>
                  </a:lnTo>
                  <a:lnTo>
                    <a:pt x="1737" y="180"/>
                  </a:lnTo>
                  <a:lnTo>
                    <a:pt x="1739" y="180"/>
                  </a:lnTo>
                  <a:lnTo>
                    <a:pt x="1739" y="178"/>
                  </a:lnTo>
                  <a:lnTo>
                    <a:pt x="1741" y="178"/>
                  </a:lnTo>
                  <a:lnTo>
                    <a:pt x="1741" y="176"/>
                  </a:lnTo>
                  <a:lnTo>
                    <a:pt x="1743" y="176"/>
                  </a:lnTo>
                  <a:lnTo>
                    <a:pt x="1745" y="176"/>
                  </a:lnTo>
                  <a:lnTo>
                    <a:pt x="1747" y="176"/>
                  </a:lnTo>
                  <a:lnTo>
                    <a:pt x="1747" y="178"/>
                  </a:lnTo>
                  <a:lnTo>
                    <a:pt x="1747" y="180"/>
                  </a:lnTo>
                  <a:lnTo>
                    <a:pt x="1747" y="182"/>
                  </a:lnTo>
                  <a:lnTo>
                    <a:pt x="1749" y="182"/>
                  </a:lnTo>
                  <a:lnTo>
                    <a:pt x="1749" y="184"/>
                  </a:lnTo>
                  <a:lnTo>
                    <a:pt x="1751" y="184"/>
                  </a:lnTo>
                  <a:lnTo>
                    <a:pt x="1752" y="186"/>
                  </a:lnTo>
                  <a:lnTo>
                    <a:pt x="1752" y="188"/>
                  </a:lnTo>
                  <a:lnTo>
                    <a:pt x="1754" y="188"/>
                  </a:lnTo>
                  <a:lnTo>
                    <a:pt x="1756" y="188"/>
                  </a:lnTo>
                  <a:lnTo>
                    <a:pt x="1756" y="186"/>
                  </a:lnTo>
                  <a:lnTo>
                    <a:pt x="1758" y="186"/>
                  </a:lnTo>
                  <a:lnTo>
                    <a:pt x="1758" y="184"/>
                  </a:lnTo>
                  <a:lnTo>
                    <a:pt x="1760" y="184"/>
                  </a:lnTo>
                  <a:lnTo>
                    <a:pt x="1760" y="182"/>
                  </a:lnTo>
                  <a:lnTo>
                    <a:pt x="1762" y="180"/>
                  </a:lnTo>
                  <a:lnTo>
                    <a:pt x="1762" y="178"/>
                  </a:lnTo>
                  <a:lnTo>
                    <a:pt x="1764" y="178"/>
                  </a:lnTo>
                  <a:lnTo>
                    <a:pt x="1764" y="176"/>
                  </a:lnTo>
                  <a:lnTo>
                    <a:pt x="1766" y="176"/>
                  </a:lnTo>
                  <a:lnTo>
                    <a:pt x="1766" y="174"/>
                  </a:lnTo>
                  <a:lnTo>
                    <a:pt x="1768" y="174"/>
                  </a:lnTo>
                  <a:lnTo>
                    <a:pt x="1768" y="172"/>
                  </a:lnTo>
                  <a:lnTo>
                    <a:pt x="1770" y="170"/>
                  </a:lnTo>
                  <a:lnTo>
                    <a:pt x="1772" y="168"/>
                  </a:lnTo>
                  <a:lnTo>
                    <a:pt x="1772" y="166"/>
                  </a:lnTo>
                  <a:lnTo>
                    <a:pt x="1774" y="166"/>
                  </a:lnTo>
                  <a:lnTo>
                    <a:pt x="1776" y="166"/>
                  </a:lnTo>
                  <a:lnTo>
                    <a:pt x="1778" y="166"/>
                  </a:lnTo>
                  <a:lnTo>
                    <a:pt x="1778" y="164"/>
                  </a:lnTo>
                  <a:lnTo>
                    <a:pt x="1780" y="164"/>
                  </a:lnTo>
                  <a:lnTo>
                    <a:pt x="1782" y="164"/>
                  </a:lnTo>
                  <a:lnTo>
                    <a:pt x="1784" y="166"/>
                  </a:lnTo>
                  <a:lnTo>
                    <a:pt x="1784" y="168"/>
                  </a:lnTo>
                  <a:lnTo>
                    <a:pt x="1782" y="168"/>
                  </a:lnTo>
                  <a:lnTo>
                    <a:pt x="1782" y="170"/>
                  </a:lnTo>
                  <a:lnTo>
                    <a:pt x="1782" y="172"/>
                  </a:lnTo>
                  <a:lnTo>
                    <a:pt x="1780" y="172"/>
                  </a:lnTo>
                  <a:lnTo>
                    <a:pt x="1782" y="174"/>
                  </a:lnTo>
                  <a:lnTo>
                    <a:pt x="1784" y="174"/>
                  </a:lnTo>
                  <a:lnTo>
                    <a:pt x="1786" y="174"/>
                  </a:lnTo>
                  <a:lnTo>
                    <a:pt x="1786" y="172"/>
                  </a:lnTo>
                  <a:lnTo>
                    <a:pt x="1786" y="170"/>
                  </a:lnTo>
                  <a:lnTo>
                    <a:pt x="1788" y="168"/>
                  </a:lnTo>
                  <a:lnTo>
                    <a:pt x="1788" y="166"/>
                  </a:lnTo>
                  <a:lnTo>
                    <a:pt x="1790" y="164"/>
                  </a:lnTo>
                  <a:lnTo>
                    <a:pt x="1792" y="164"/>
                  </a:lnTo>
                  <a:lnTo>
                    <a:pt x="1792" y="162"/>
                  </a:lnTo>
                  <a:lnTo>
                    <a:pt x="1794" y="162"/>
                  </a:lnTo>
                  <a:lnTo>
                    <a:pt x="1796" y="162"/>
                  </a:lnTo>
                  <a:lnTo>
                    <a:pt x="1796" y="160"/>
                  </a:lnTo>
                  <a:lnTo>
                    <a:pt x="1798" y="162"/>
                  </a:lnTo>
                  <a:lnTo>
                    <a:pt x="1796" y="164"/>
                  </a:lnTo>
                  <a:lnTo>
                    <a:pt x="1796" y="166"/>
                  </a:lnTo>
                  <a:lnTo>
                    <a:pt x="1796" y="168"/>
                  </a:lnTo>
                  <a:lnTo>
                    <a:pt x="1794" y="170"/>
                  </a:lnTo>
                  <a:lnTo>
                    <a:pt x="1794" y="172"/>
                  </a:lnTo>
                  <a:lnTo>
                    <a:pt x="1794" y="174"/>
                  </a:lnTo>
                  <a:lnTo>
                    <a:pt x="1794" y="176"/>
                  </a:lnTo>
                  <a:lnTo>
                    <a:pt x="1794" y="178"/>
                  </a:lnTo>
                  <a:lnTo>
                    <a:pt x="1794" y="180"/>
                  </a:lnTo>
                  <a:lnTo>
                    <a:pt x="1796" y="182"/>
                  </a:lnTo>
                  <a:lnTo>
                    <a:pt x="1798" y="182"/>
                  </a:lnTo>
                  <a:lnTo>
                    <a:pt x="1798" y="180"/>
                  </a:lnTo>
                  <a:lnTo>
                    <a:pt x="1800" y="180"/>
                  </a:lnTo>
                  <a:lnTo>
                    <a:pt x="1800" y="178"/>
                  </a:lnTo>
                  <a:lnTo>
                    <a:pt x="1802" y="178"/>
                  </a:lnTo>
                  <a:lnTo>
                    <a:pt x="1802" y="180"/>
                  </a:lnTo>
                  <a:lnTo>
                    <a:pt x="1802" y="182"/>
                  </a:lnTo>
                  <a:lnTo>
                    <a:pt x="1800" y="184"/>
                  </a:lnTo>
                  <a:lnTo>
                    <a:pt x="1800" y="186"/>
                  </a:lnTo>
                  <a:lnTo>
                    <a:pt x="1800" y="188"/>
                  </a:lnTo>
                  <a:lnTo>
                    <a:pt x="1800" y="189"/>
                  </a:lnTo>
                  <a:lnTo>
                    <a:pt x="1798" y="189"/>
                  </a:lnTo>
                  <a:lnTo>
                    <a:pt x="1798" y="191"/>
                  </a:lnTo>
                  <a:lnTo>
                    <a:pt x="1796" y="193"/>
                  </a:lnTo>
                  <a:lnTo>
                    <a:pt x="1794" y="193"/>
                  </a:lnTo>
                  <a:lnTo>
                    <a:pt x="1794" y="195"/>
                  </a:lnTo>
                  <a:lnTo>
                    <a:pt x="1792" y="197"/>
                  </a:lnTo>
                  <a:lnTo>
                    <a:pt x="1792" y="199"/>
                  </a:lnTo>
                  <a:lnTo>
                    <a:pt x="1790" y="201"/>
                  </a:lnTo>
                  <a:lnTo>
                    <a:pt x="1788" y="203"/>
                  </a:lnTo>
                  <a:lnTo>
                    <a:pt x="1786" y="203"/>
                  </a:lnTo>
                  <a:lnTo>
                    <a:pt x="1786" y="205"/>
                  </a:lnTo>
                  <a:lnTo>
                    <a:pt x="1784" y="205"/>
                  </a:lnTo>
                  <a:lnTo>
                    <a:pt x="1782" y="207"/>
                  </a:lnTo>
                  <a:lnTo>
                    <a:pt x="1782" y="209"/>
                  </a:lnTo>
                  <a:lnTo>
                    <a:pt x="1778" y="209"/>
                  </a:lnTo>
                  <a:lnTo>
                    <a:pt x="1778" y="211"/>
                  </a:lnTo>
                  <a:lnTo>
                    <a:pt x="1776" y="211"/>
                  </a:lnTo>
                  <a:lnTo>
                    <a:pt x="1776" y="213"/>
                  </a:lnTo>
                  <a:lnTo>
                    <a:pt x="1774" y="215"/>
                  </a:lnTo>
                  <a:lnTo>
                    <a:pt x="1774" y="217"/>
                  </a:lnTo>
                  <a:lnTo>
                    <a:pt x="1772" y="217"/>
                  </a:lnTo>
                  <a:lnTo>
                    <a:pt x="1772" y="219"/>
                  </a:lnTo>
                  <a:lnTo>
                    <a:pt x="1770" y="221"/>
                  </a:lnTo>
                  <a:lnTo>
                    <a:pt x="1770" y="223"/>
                  </a:lnTo>
                  <a:lnTo>
                    <a:pt x="1768" y="225"/>
                  </a:lnTo>
                  <a:lnTo>
                    <a:pt x="1768" y="227"/>
                  </a:lnTo>
                  <a:lnTo>
                    <a:pt x="1766" y="229"/>
                  </a:lnTo>
                  <a:lnTo>
                    <a:pt x="1766" y="231"/>
                  </a:lnTo>
                  <a:lnTo>
                    <a:pt x="1764" y="233"/>
                  </a:lnTo>
                  <a:lnTo>
                    <a:pt x="1764" y="235"/>
                  </a:lnTo>
                  <a:lnTo>
                    <a:pt x="1764" y="237"/>
                  </a:lnTo>
                  <a:lnTo>
                    <a:pt x="1762" y="239"/>
                  </a:lnTo>
                  <a:lnTo>
                    <a:pt x="1760" y="239"/>
                  </a:lnTo>
                  <a:lnTo>
                    <a:pt x="1760" y="241"/>
                  </a:lnTo>
                  <a:lnTo>
                    <a:pt x="1758" y="241"/>
                  </a:lnTo>
                  <a:lnTo>
                    <a:pt x="1758" y="243"/>
                  </a:lnTo>
                  <a:lnTo>
                    <a:pt x="1760" y="243"/>
                  </a:lnTo>
                  <a:lnTo>
                    <a:pt x="1760" y="245"/>
                  </a:lnTo>
                  <a:lnTo>
                    <a:pt x="1760" y="247"/>
                  </a:lnTo>
                  <a:lnTo>
                    <a:pt x="1758" y="249"/>
                  </a:lnTo>
                  <a:lnTo>
                    <a:pt x="1758" y="251"/>
                  </a:lnTo>
                  <a:lnTo>
                    <a:pt x="1760" y="251"/>
                  </a:lnTo>
                  <a:lnTo>
                    <a:pt x="1760" y="253"/>
                  </a:lnTo>
                  <a:lnTo>
                    <a:pt x="1762" y="253"/>
                  </a:lnTo>
                  <a:lnTo>
                    <a:pt x="1764" y="255"/>
                  </a:lnTo>
                  <a:lnTo>
                    <a:pt x="1766" y="256"/>
                  </a:lnTo>
                  <a:lnTo>
                    <a:pt x="1766" y="258"/>
                  </a:lnTo>
                  <a:lnTo>
                    <a:pt x="1768" y="258"/>
                  </a:lnTo>
                  <a:lnTo>
                    <a:pt x="1768" y="256"/>
                  </a:lnTo>
                  <a:lnTo>
                    <a:pt x="1770" y="256"/>
                  </a:lnTo>
                  <a:lnTo>
                    <a:pt x="1772" y="256"/>
                  </a:lnTo>
                  <a:lnTo>
                    <a:pt x="1774" y="256"/>
                  </a:lnTo>
                  <a:lnTo>
                    <a:pt x="1776" y="258"/>
                  </a:lnTo>
                  <a:lnTo>
                    <a:pt x="1778" y="258"/>
                  </a:lnTo>
                  <a:lnTo>
                    <a:pt x="1778" y="260"/>
                  </a:lnTo>
                  <a:lnTo>
                    <a:pt x="1780" y="260"/>
                  </a:lnTo>
                  <a:lnTo>
                    <a:pt x="1778" y="262"/>
                  </a:lnTo>
                  <a:lnTo>
                    <a:pt x="1778" y="264"/>
                  </a:lnTo>
                  <a:lnTo>
                    <a:pt x="1776" y="264"/>
                  </a:lnTo>
                  <a:lnTo>
                    <a:pt x="1774" y="264"/>
                  </a:lnTo>
                  <a:lnTo>
                    <a:pt x="1772" y="264"/>
                  </a:lnTo>
                  <a:lnTo>
                    <a:pt x="1772" y="266"/>
                  </a:lnTo>
                  <a:lnTo>
                    <a:pt x="1770" y="266"/>
                  </a:lnTo>
                  <a:lnTo>
                    <a:pt x="1772" y="268"/>
                  </a:lnTo>
                  <a:lnTo>
                    <a:pt x="1772" y="270"/>
                  </a:lnTo>
                  <a:lnTo>
                    <a:pt x="1772" y="272"/>
                  </a:lnTo>
                  <a:lnTo>
                    <a:pt x="1772" y="274"/>
                  </a:lnTo>
                  <a:lnTo>
                    <a:pt x="1770" y="274"/>
                  </a:lnTo>
                  <a:lnTo>
                    <a:pt x="1770" y="276"/>
                  </a:lnTo>
                  <a:lnTo>
                    <a:pt x="1768" y="278"/>
                  </a:lnTo>
                  <a:lnTo>
                    <a:pt x="1768" y="280"/>
                  </a:lnTo>
                  <a:lnTo>
                    <a:pt x="1770" y="282"/>
                  </a:lnTo>
                  <a:lnTo>
                    <a:pt x="1772" y="284"/>
                  </a:lnTo>
                  <a:lnTo>
                    <a:pt x="1772" y="286"/>
                  </a:lnTo>
                  <a:lnTo>
                    <a:pt x="1772" y="288"/>
                  </a:lnTo>
                  <a:lnTo>
                    <a:pt x="1772" y="290"/>
                  </a:lnTo>
                  <a:lnTo>
                    <a:pt x="1770" y="290"/>
                  </a:lnTo>
                  <a:lnTo>
                    <a:pt x="1768" y="292"/>
                  </a:lnTo>
                  <a:lnTo>
                    <a:pt x="1766" y="292"/>
                  </a:lnTo>
                  <a:lnTo>
                    <a:pt x="1766" y="290"/>
                  </a:lnTo>
                  <a:lnTo>
                    <a:pt x="1766" y="292"/>
                  </a:lnTo>
                  <a:lnTo>
                    <a:pt x="1764" y="292"/>
                  </a:lnTo>
                  <a:lnTo>
                    <a:pt x="1764" y="294"/>
                  </a:lnTo>
                  <a:lnTo>
                    <a:pt x="1766" y="294"/>
                  </a:lnTo>
                  <a:lnTo>
                    <a:pt x="1764" y="294"/>
                  </a:lnTo>
                  <a:lnTo>
                    <a:pt x="1764" y="296"/>
                  </a:lnTo>
                  <a:lnTo>
                    <a:pt x="1764" y="298"/>
                  </a:lnTo>
                  <a:lnTo>
                    <a:pt x="1764" y="300"/>
                  </a:lnTo>
                  <a:lnTo>
                    <a:pt x="1762" y="300"/>
                  </a:lnTo>
                  <a:lnTo>
                    <a:pt x="1762" y="302"/>
                  </a:lnTo>
                  <a:lnTo>
                    <a:pt x="1762" y="304"/>
                  </a:lnTo>
                  <a:lnTo>
                    <a:pt x="1760" y="304"/>
                  </a:lnTo>
                  <a:lnTo>
                    <a:pt x="1762" y="306"/>
                  </a:lnTo>
                  <a:lnTo>
                    <a:pt x="1760" y="308"/>
                  </a:lnTo>
                  <a:lnTo>
                    <a:pt x="1758" y="308"/>
                  </a:lnTo>
                  <a:lnTo>
                    <a:pt x="1758" y="310"/>
                  </a:lnTo>
                  <a:lnTo>
                    <a:pt x="1758" y="312"/>
                  </a:lnTo>
                  <a:lnTo>
                    <a:pt x="1758" y="314"/>
                  </a:lnTo>
                  <a:lnTo>
                    <a:pt x="1756" y="314"/>
                  </a:lnTo>
                  <a:lnTo>
                    <a:pt x="1758" y="314"/>
                  </a:lnTo>
                  <a:lnTo>
                    <a:pt x="1758" y="316"/>
                  </a:lnTo>
                  <a:lnTo>
                    <a:pt x="1756" y="318"/>
                  </a:lnTo>
                  <a:lnTo>
                    <a:pt x="1756" y="320"/>
                  </a:lnTo>
                  <a:lnTo>
                    <a:pt x="1756" y="322"/>
                  </a:lnTo>
                  <a:lnTo>
                    <a:pt x="1758" y="322"/>
                  </a:lnTo>
                  <a:lnTo>
                    <a:pt x="1758" y="323"/>
                  </a:lnTo>
                  <a:lnTo>
                    <a:pt x="1758" y="325"/>
                  </a:lnTo>
                  <a:lnTo>
                    <a:pt x="1756" y="325"/>
                  </a:lnTo>
                  <a:lnTo>
                    <a:pt x="1756" y="327"/>
                  </a:lnTo>
                  <a:lnTo>
                    <a:pt x="1754" y="327"/>
                  </a:lnTo>
                  <a:lnTo>
                    <a:pt x="1752" y="327"/>
                  </a:lnTo>
                  <a:lnTo>
                    <a:pt x="1752" y="329"/>
                  </a:lnTo>
                  <a:lnTo>
                    <a:pt x="1752" y="331"/>
                  </a:lnTo>
                  <a:lnTo>
                    <a:pt x="1752" y="333"/>
                  </a:lnTo>
                  <a:lnTo>
                    <a:pt x="1751" y="333"/>
                  </a:lnTo>
                  <a:lnTo>
                    <a:pt x="1749" y="333"/>
                  </a:lnTo>
                  <a:lnTo>
                    <a:pt x="1747" y="333"/>
                  </a:lnTo>
                  <a:lnTo>
                    <a:pt x="1747" y="335"/>
                  </a:lnTo>
                  <a:lnTo>
                    <a:pt x="1745" y="335"/>
                  </a:lnTo>
                  <a:lnTo>
                    <a:pt x="1743" y="335"/>
                  </a:lnTo>
                  <a:lnTo>
                    <a:pt x="1741" y="335"/>
                  </a:lnTo>
                  <a:lnTo>
                    <a:pt x="1739" y="333"/>
                  </a:lnTo>
                  <a:lnTo>
                    <a:pt x="1739" y="335"/>
                  </a:lnTo>
                  <a:lnTo>
                    <a:pt x="1739" y="337"/>
                  </a:lnTo>
                  <a:lnTo>
                    <a:pt x="1739" y="339"/>
                  </a:lnTo>
                  <a:lnTo>
                    <a:pt x="1739" y="341"/>
                  </a:lnTo>
                  <a:lnTo>
                    <a:pt x="1739" y="343"/>
                  </a:lnTo>
                  <a:lnTo>
                    <a:pt x="1737" y="343"/>
                  </a:lnTo>
                  <a:lnTo>
                    <a:pt x="1737" y="345"/>
                  </a:lnTo>
                  <a:lnTo>
                    <a:pt x="1737" y="347"/>
                  </a:lnTo>
                  <a:lnTo>
                    <a:pt x="1737" y="349"/>
                  </a:lnTo>
                  <a:lnTo>
                    <a:pt x="1737" y="351"/>
                  </a:lnTo>
                  <a:lnTo>
                    <a:pt x="1737" y="353"/>
                  </a:lnTo>
                  <a:lnTo>
                    <a:pt x="1737" y="355"/>
                  </a:lnTo>
                  <a:lnTo>
                    <a:pt x="1737" y="357"/>
                  </a:lnTo>
                  <a:lnTo>
                    <a:pt x="1737" y="359"/>
                  </a:lnTo>
                  <a:lnTo>
                    <a:pt x="1737" y="361"/>
                  </a:lnTo>
                  <a:lnTo>
                    <a:pt x="1737" y="363"/>
                  </a:lnTo>
                  <a:lnTo>
                    <a:pt x="1739" y="365"/>
                  </a:lnTo>
                  <a:lnTo>
                    <a:pt x="1737" y="367"/>
                  </a:lnTo>
                  <a:lnTo>
                    <a:pt x="1739" y="369"/>
                  </a:lnTo>
                  <a:lnTo>
                    <a:pt x="1737" y="369"/>
                  </a:lnTo>
                  <a:lnTo>
                    <a:pt x="1739" y="369"/>
                  </a:lnTo>
                  <a:lnTo>
                    <a:pt x="1739" y="371"/>
                  </a:lnTo>
                  <a:lnTo>
                    <a:pt x="1739" y="373"/>
                  </a:lnTo>
                  <a:lnTo>
                    <a:pt x="1739" y="375"/>
                  </a:lnTo>
                  <a:lnTo>
                    <a:pt x="1739" y="377"/>
                  </a:lnTo>
                  <a:lnTo>
                    <a:pt x="1739" y="379"/>
                  </a:lnTo>
                  <a:lnTo>
                    <a:pt x="1739" y="381"/>
                  </a:lnTo>
                  <a:lnTo>
                    <a:pt x="1739" y="383"/>
                  </a:lnTo>
                  <a:lnTo>
                    <a:pt x="1737" y="383"/>
                  </a:lnTo>
                  <a:lnTo>
                    <a:pt x="1737" y="385"/>
                  </a:lnTo>
                  <a:lnTo>
                    <a:pt x="1737" y="387"/>
                  </a:lnTo>
                  <a:lnTo>
                    <a:pt x="1737" y="389"/>
                  </a:lnTo>
                  <a:lnTo>
                    <a:pt x="1735" y="389"/>
                  </a:lnTo>
                  <a:lnTo>
                    <a:pt x="1735" y="390"/>
                  </a:lnTo>
                  <a:lnTo>
                    <a:pt x="1737" y="390"/>
                  </a:lnTo>
                  <a:lnTo>
                    <a:pt x="1737" y="392"/>
                  </a:lnTo>
                  <a:lnTo>
                    <a:pt x="1735" y="392"/>
                  </a:lnTo>
                  <a:lnTo>
                    <a:pt x="1737" y="394"/>
                  </a:lnTo>
                  <a:lnTo>
                    <a:pt x="1737" y="396"/>
                  </a:lnTo>
                  <a:lnTo>
                    <a:pt x="1737" y="398"/>
                  </a:lnTo>
                  <a:lnTo>
                    <a:pt x="1737" y="400"/>
                  </a:lnTo>
                  <a:lnTo>
                    <a:pt x="1737" y="402"/>
                  </a:lnTo>
                  <a:lnTo>
                    <a:pt x="1737" y="404"/>
                  </a:lnTo>
                  <a:lnTo>
                    <a:pt x="1737" y="406"/>
                  </a:lnTo>
                  <a:lnTo>
                    <a:pt x="1737" y="408"/>
                  </a:lnTo>
                  <a:lnTo>
                    <a:pt x="1735" y="408"/>
                  </a:lnTo>
                  <a:lnTo>
                    <a:pt x="1733" y="410"/>
                  </a:lnTo>
                  <a:lnTo>
                    <a:pt x="1733" y="412"/>
                  </a:lnTo>
                  <a:lnTo>
                    <a:pt x="1731" y="412"/>
                  </a:lnTo>
                  <a:lnTo>
                    <a:pt x="1729" y="412"/>
                  </a:lnTo>
                  <a:lnTo>
                    <a:pt x="1729" y="414"/>
                  </a:lnTo>
                  <a:lnTo>
                    <a:pt x="1727" y="414"/>
                  </a:lnTo>
                  <a:lnTo>
                    <a:pt x="1725" y="416"/>
                  </a:lnTo>
                  <a:lnTo>
                    <a:pt x="1725" y="418"/>
                  </a:lnTo>
                  <a:lnTo>
                    <a:pt x="1725" y="420"/>
                  </a:lnTo>
                  <a:lnTo>
                    <a:pt x="1723" y="420"/>
                  </a:lnTo>
                  <a:lnTo>
                    <a:pt x="1723" y="422"/>
                  </a:lnTo>
                  <a:lnTo>
                    <a:pt x="1723" y="424"/>
                  </a:lnTo>
                  <a:lnTo>
                    <a:pt x="1723" y="426"/>
                  </a:lnTo>
                  <a:lnTo>
                    <a:pt x="1723" y="428"/>
                  </a:lnTo>
                  <a:lnTo>
                    <a:pt x="1725" y="432"/>
                  </a:lnTo>
                  <a:lnTo>
                    <a:pt x="1727" y="434"/>
                  </a:lnTo>
                  <a:lnTo>
                    <a:pt x="1727" y="436"/>
                  </a:lnTo>
                  <a:lnTo>
                    <a:pt x="1727" y="438"/>
                  </a:lnTo>
                  <a:lnTo>
                    <a:pt x="1725" y="438"/>
                  </a:lnTo>
                  <a:lnTo>
                    <a:pt x="1725" y="440"/>
                  </a:lnTo>
                  <a:lnTo>
                    <a:pt x="1723" y="440"/>
                  </a:lnTo>
                  <a:lnTo>
                    <a:pt x="1723" y="442"/>
                  </a:lnTo>
                  <a:lnTo>
                    <a:pt x="1723" y="444"/>
                  </a:lnTo>
                  <a:lnTo>
                    <a:pt x="1721" y="444"/>
                  </a:lnTo>
                  <a:lnTo>
                    <a:pt x="1723" y="446"/>
                  </a:lnTo>
                  <a:lnTo>
                    <a:pt x="1723" y="448"/>
                  </a:lnTo>
                  <a:lnTo>
                    <a:pt x="1723" y="450"/>
                  </a:lnTo>
                  <a:lnTo>
                    <a:pt x="1723" y="452"/>
                  </a:lnTo>
                  <a:lnTo>
                    <a:pt x="1723" y="454"/>
                  </a:lnTo>
                  <a:lnTo>
                    <a:pt x="1723" y="456"/>
                  </a:lnTo>
                  <a:lnTo>
                    <a:pt x="1721" y="454"/>
                  </a:lnTo>
                  <a:lnTo>
                    <a:pt x="1721" y="456"/>
                  </a:lnTo>
                  <a:lnTo>
                    <a:pt x="1719" y="456"/>
                  </a:lnTo>
                  <a:lnTo>
                    <a:pt x="1717" y="457"/>
                  </a:lnTo>
                  <a:lnTo>
                    <a:pt x="1715" y="457"/>
                  </a:lnTo>
                  <a:lnTo>
                    <a:pt x="1713" y="457"/>
                  </a:lnTo>
                  <a:lnTo>
                    <a:pt x="1711" y="457"/>
                  </a:lnTo>
                  <a:lnTo>
                    <a:pt x="1709" y="457"/>
                  </a:lnTo>
                  <a:lnTo>
                    <a:pt x="1707" y="457"/>
                  </a:lnTo>
                  <a:lnTo>
                    <a:pt x="1705" y="456"/>
                  </a:lnTo>
                  <a:lnTo>
                    <a:pt x="1703" y="457"/>
                  </a:lnTo>
                  <a:lnTo>
                    <a:pt x="1703" y="456"/>
                  </a:lnTo>
                  <a:lnTo>
                    <a:pt x="1701" y="456"/>
                  </a:lnTo>
                  <a:lnTo>
                    <a:pt x="1699" y="454"/>
                  </a:lnTo>
                  <a:lnTo>
                    <a:pt x="1697" y="452"/>
                  </a:lnTo>
                  <a:lnTo>
                    <a:pt x="1695" y="452"/>
                  </a:lnTo>
                  <a:lnTo>
                    <a:pt x="1695" y="454"/>
                  </a:lnTo>
                  <a:lnTo>
                    <a:pt x="1693" y="454"/>
                  </a:lnTo>
                  <a:lnTo>
                    <a:pt x="1693" y="456"/>
                  </a:lnTo>
                  <a:lnTo>
                    <a:pt x="1691" y="456"/>
                  </a:lnTo>
                  <a:lnTo>
                    <a:pt x="1689" y="456"/>
                  </a:lnTo>
                  <a:lnTo>
                    <a:pt x="1687" y="457"/>
                  </a:lnTo>
                  <a:lnTo>
                    <a:pt x="1685" y="459"/>
                  </a:lnTo>
                  <a:lnTo>
                    <a:pt x="1683" y="461"/>
                  </a:lnTo>
                  <a:lnTo>
                    <a:pt x="1682" y="461"/>
                  </a:lnTo>
                  <a:lnTo>
                    <a:pt x="1682" y="463"/>
                  </a:lnTo>
                  <a:lnTo>
                    <a:pt x="1680" y="463"/>
                  </a:lnTo>
                  <a:lnTo>
                    <a:pt x="1678" y="463"/>
                  </a:lnTo>
                  <a:lnTo>
                    <a:pt x="1676" y="465"/>
                  </a:lnTo>
                  <a:lnTo>
                    <a:pt x="1674" y="465"/>
                  </a:lnTo>
                  <a:lnTo>
                    <a:pt x="1674" y="467"/>
                  </a:lnTo>
                  <a:lnTo>
                    <a:pt x="1674" y="469"/>
                  </a:lnTo>
                  <a:lnTo>
                    <a:pt x="1672" y="467"/>
                  </a:lnTo>
                  <a:lnTo>
                    <a:pt x="1670" y="467"/>
                  </a:lnTo>
                  <a:lnTo>
                    <a:pt x="1668" y="465"/>
                  </a:lnTo>
                  <a:lnTo>
                    <a:pt x="1670" y="463"/>
                  </a:lnTo>
                  <a:lnTo>
                    <a:pt x="1668" y="463"/>
                  </a:lnTo>
                  <a:lnTo>
                    <a:pt x="1666" y="463"/>
                  </a:lnTo>
                  <a:lnTo>
                    <a:pt x="1666" y="461"/>
                  </a:lnTo>
                  <a:lnTo>
                    <a:pt x="1664" y="461"/>
                  </a:lnTo>
                  <a:lnTo>
                    <a:pt x="1662" y="461"/>
                  </a:lnTo>
                  <a:lnTo>
                    <a:pt x="1662" y="463"/>
                  </a:lnTo>
                  <a:lnTo>
                    <a:pt x="1662" y="461"/>
                  </a:lnTo>
                  <a:lnTo>
                    <a:pt x="1660" y="461"/>
                  </a:lnTo>
                  <a:lnTo>
                    <a:pt x="1658" y="461"/>
                  </a:lnTo>
                  <a:lnTo>
                    <a:pt x="1658" y="463"/>
                  </a:lnTo>
                  <a:lnTo>
                    <a:pt x="1656" y="463"/>
                  </a:lnTo>
                  <a:lnTo>
                    <a:pt x="1654" y="463"/>
                  </a:lnTo>
                  <a:lnTo>
                    <a:pt x="1652" y="461"/>
                  </a:lnTo>
                  <a:lnTo>
                    <a:pt x="1650" y="459"/>
                  </a:lnTo>
                  <a:lnTo>
                    <a:pt x="1650" y="457"/>
                  </a:lnTo>
                  <a:lnTo>
                    <a:pt x="1650" y="456"/>
                  </a:lnTo>
                  <a:lnTo>
                    <a:pt x="1652" y="456"/>
                  </a:lnTo>
                  <a:lnTo>
                    <a:pt x="1652" y="454"/>
                  </a:lnTo>
                  <a:lnTo>
                    <a:pt x="1652" y="452"/>
                  </a:lnTo>
                  <a:lnTo>
                    <a:pt x="1652" y="450"/>
                  </a:lnTo>
                  <a:lnTo>
                    <a:pt x="1650" y="450"/>
                  </a:lnTo>
                  <a:lnTo>
                    <a:pt x="1650" y="448"/>
                  </a:lnTo>
                  <a:lnTo>
                    <a:pt x="1648" y="448"/>
                  </a:lnTo>
                  <a:lnTo>
                    <a:pt x="1648" y="450"/>
                  </a:lnTo>
                  <a:lnTo>
                    <a:pt x="1646" y="450"/>
                  </a:lnTo>
                  <a:lnTo>
                    <a:pt x="1646" y="448"/>
                  </a:lnTo>
                  <a:lnTo>
                    <a:pt x="1646" y="446"/>
                  </a:lnTo>
                  <a:lnTo>
                    <a:pt x="1646" y="444"/>
                  </a:lnTo>
                  <a:lnTo>
                    <a:pt x="1646" y="442"/>
                  </a:lnTo>
                  <a:lnTo>
                    <a:pt x="1646" y="440"/>
                  </a:lnTo>
                  <a:lnTo>
                    <a:pt x="1644" y="440"/>
                  </a:lnTo>
                  <a:lnTo>
                    <a:pt x="1642" y="440"/>
                  </a:lnTo>
                  <a:lnTo>
                    <a:pt x="1640" y="440"/>
                  </a:lnTo>
                  <a:lnTo>
                    <a:pt x="1640" y="442"/>
                  </a:lnTo>
                  <a:lnTo>
                    <a:pt x="1638" y="442"/>
                  </a:lnTo>
                  <a:lnTo>
                    <a:pt x="1636" y="442"/>
                  </a:lnTo>
                  <a:lnTo>
                    <a:pt x="1636" y="440"/>
                  </a:lnTo>
                  <a:lnTo>
                    <a:pt x="1634" y="440"/>
                  </a:lnTo>
                  <a:lnTo>
                    <a:pt x="1632" y="440"/>
                  </a:lnTo>
                  <a:lnTo>
                    <a:pt x="1632" y="438"/>
                  </a:lnTo>
                  <a:lnTo>
                    <a:pt x="1630" y="438"/>
                  </a:lnTo>
                  <a:lnTo>
                    <a:pt x="1628" y="438"/>
                  </a:lnTo>
                  <a:lnTo>
                    <a:pt x="1628" y="440"/>
                  </a:lnTo>
                  <a:lnTo>
                    <a:pt x="1628" y="438"/>
                  </a:lnTo>
                  <a:lnTo>
                    <a:pt x="1628" y="436"/>
                  </a:lnTo>
                  <a:lnTo>
                    <a:pt x="1626" y="436"/>
                  </a:lnTo>
                  <a:lnTo>
                    <a:pt x="1624" y="436"/>
                  </a:lnTo>
                  <a:lnTo>
                    <a:pt x="1624" y="434"/>
                  </a:lnTo>
                  <a:lnTo>
                    <a:pt x="1622" y="434"/>
                  </a:lnTo>
                  <a:lnTo>
                    <a:pt x="1620" y="434"/>
                  </a:lnTo>
                  <a:lnTo>
                    <a:pt x="1618" y="434"/>
                  </a:lnTo>
                  <a:lnTo>
                    <a:pt x="1618" y="432"/>
                  </a:lnTo>
                  <a:lnTo>
                    <a:pt x="1618" y="430"/>
                  </a:lnTo>
                  <a:lnTo>
                    <a:pt x="1616" y="430"/>
                  </a:lnTo>
                  <a:lnTo>
                    <a:pt x="1616" y="428"/>
                  </a:lnTo>
                  <a:lnTo>
                    <a:pt x="1614" y="428"/>
                  </a:lnTo>
                  <a:lnTo>
                    <a:pt x="1613" y="428"/>
                  </a:lnTo>
                  <a:lnTo>
                    <a:pt x="1613" y="426"/>
                  </a:lnTo>
                  <a:lnTo>
                    <a:pt x="1611" y="426"/>
                  </a:lnTo>
                  <a:lnTo>
                    <a:pt x="1609" y="426"/>
                  </a:lnTo>
                  <a:lnTo>
                    <a:pt x="1607" y="426"/>
                  </a:lnTo>
                  <a:lnTo>
                    <a:pt x="1607" y="428"/>
                  </a:lnTo>
                  <a:lnTo>
                    <a:pt x="1605" y="428"/>
                  </a:lnTo>
                  <a:lnTo>
                    <a:pt x="1605" y="430"/>
                  </a:lnTo>
                  <a:lnTo>
                    <a:pt x="1603" y="430"/>
                  </a:lnTo>
                  <a:lnTo>
                    <a:pt x="1603" y="428"/>
                  </a:lnTo>
                  <a:lnTo>
                    <a:pt x="1601" y="428"/>
                  </a:lnTo>
                  <a:lnTo>
                    <a:pt x="1601" y="430"/>
                  </a:lnTo>
                  <a:lnTo>
                    <a:pt x="1599" y="430"/>
                  </a:lnTo>
                  <a:lnTo>
                    <a:pt x="1597" y="430"/>
                  </a:lnTo>
                  <a:lnTo>
                    <a:pt x="1597" y="432"/>
                  </a:lnTo>
                  <a:lnTo>
                    <a:pt x="1597" y="434"/>
                  </a:lnTo>
                  <a:lnTo>
                    <a:pt x="1597" y="436"/>
                  </a:lnTo>
                  <a:lnTo>
                    <a:pt x="1595" y="436"/>
                  </a:lnTo>
                  <a:lnTo>
                    <a:pt x="1595" y="434"/>
                  </a:lnTo>
                  <a:lnTo>
                    <a:pt x="1593" y="434"/>
                  </a:lnTo>
                  <a:lnTo>
                    <a:pt x="1593" y="436"/>
                  </a:lnTo>
                  <a:lnTo>
                    <a:pt x="1591" y="436"/>
                  </a:lnTo>
                  <a:lnTo>
                    <a:pt x="1589" y="436"/>
                  </a:lnTo>
                  <a:lnTo>
                    <a:pt x="1589" y="438"/>
                  </a:lnTo>
                  <a:lnTo>
                    <a:pt x="1591" y="438"/>
                  </a:lnTo>
                  <a:lnTo>
                    <a:pt x="1591" y="436"/>
                  </a:lnTo>
                  <a:lnTo>
                    <a:pt x="1591" y="438"/>
                  </a:lnTo>
                  <a:lnTo>
                    <a:pt x="1591" y="440"/>
                  </a:lnTo>
                  <a:lnTo>
                    <a:pt x="1589" y="442"/>
                  </a:lnTo>
                  <a:lnTo>
                    <a:pt x="1589" y="444"/>
                  </a:lnTo>
                  <a:lnTo>
                    <a:pt x="1589" y="442"/>
                  </a:lnTo>
                  <a:lnTo>
                    <a:pt x="1587" y="442"/>
                  </a:lnTo>
                  <a:lnTo>
                    <a:pt x="1587" y="444"/>
                  </a:lnTo>
                  <a:lnTo>
                    <a:pt x="1585" y="444"/>
                  </a:lnTo>
                  <a:lnTo>
                    <a:pt x="1585" y="446"/>
                  </a:lnTo>
                  <a:lnTo>
                    <a:pt x="1585" y="444"/>
                  </a:lnTo>
                  <a:lnTo>
                    <a:pt x="1583" y="442"/>
                  </a:lnTo>
                  <a:lnTo>
                    <a:pt x="1581" y="442"/>
                  </a:lnTo>
                  <a:lnTo>
                    <a:pt x="1581" y="444"/>
                  </a:lnTo>
                  <a:lnTo>
                    <a:pt x="1579" y="444"/>
                  </a:lnTo>
                  <a:lnTo>
                    <a:pt x="1579" y="446"/>
                  </a:lnTo>
                  <a:lnTo>
                    <a:pt x="1577" y="446"/>
                  </a:lnTo>
                  <a:lnTo>
                    <a:pt x="1575" y="446"/>
                  </a:lnTo>
                  <a:lnTo>
                    <a:pt x="1575" y="448"/>
                  </a:lnTo>
                  <a:lnTo>
                    <a:pt x="1575" y="450"/>
                  </a:lnTo>
                  <a:lnTo>
                    <a:pt x="1577" y="452"/>
                  </a:lnTo>
                  <a:lnTo>
                    <a:pt x="1577" y="454"/>
                  </a:lnTo>
                  <a:lnTo>
                    <a:pt x="1579" y="454"/>
                  </a:lnTo>
                  <a:lnTo>
                    <a:pt x="1577" y="454"/>
                  </a:lnTo>
                  <a:lnTo>
                    <a:pt x="1579" y="456"/>
                  </a:lnTo>
                  <a:lnTo>
                    <a:pt x="1577" y="456"/>
                  </a:lnTo>
                  <a:lnTo>
                    <a:pt x="1577" y="457"/>
                  </a:lnTo>
                  <a:lnTo>
                    <a:pt x="1575" y="457"/>
                  </a:lnTo>
                  <a:lnTo>
                    <a:pt x="1573" y="457"/>
                  </a:lnTo>
                  <a:lnTo>
                    <a:pt x="1571" y="457"/>
                  </a:lnTo>
                  <a:lnTo>
                    <a:pt x="1571" y="459"/>
                  </a:lnTo>
                  <a:lnTo>
                    <a:pt x="1573" y="459"/>
                  </a:lnTo>
                  <a:lnTo>
                    <a:pt x="1573" y="461"/>
                  </a:lnTo>
                  <a:lnTo>
                    <a:pt x="1575" y="461"/>
                  </a:lnTo>
                  <a:lnTo>
                    <a:pt x="1575" y="463"/>
                  </a:lnTo>
                  <a:lnTo>
                    <a:pt x="1575" y="465"/>
                  </a:lnTo>
                  <a:lnTo>
                    <a:pt x="1575" y="467"/>
                  </a:lnTo>
                  <a:lnTo>
                    <a:pt x="1575" y="469"/>
                  </a:lnTo>
                  <a:lnTo>
                    <a:pt x="1575" y="471"/>
                  </a:lnTo>
                  <a:lnTo>
                    <a:pt x="1575" y="473"/>
                  </a:lnTo>
                  <a:lnTo>
                    <a:pt x="1573" y="473"/>
                  </a:lnTo>
                  <a:lnTo>
                    <a:pt x="1573" y="475"/>
                  </a:lnTo>
                  <a:lnTo>
                    <a:pt x="1575" y="475"/>
                  </a:lnTo>
                  <a:lnTo>
                    <a:pt x="1575" y="477"/>
                  </a:lnTo>
                  <a:lnTo>
                    <a:pt x="1577" y="477"/>
                  </a:lnTo>
                  <a:lnTo>
                    <a:pt x="1579" y="477"/>
                  </a:lnTo>
                  <a:lnTo>
                    <a:pt x="1579" y="479"/>
                  </a:lnTo>
                  <a:lnTo>
                    <a:pt x="1581" y="479"/>
                  </a:lnTo>
                  <a:lnTo>
                    <a:pt x="1581" y="481"/>
                  </a:lnTo>
                  <a:lnTo>
                    <a:pt x="1583" y="481"/>
                  </a:lnTo>
                  <a:lnTo>
                    <a:pt x="1583" y="483"/>
                  </a:lnTo>
                  <a:lnTo>
                    <a:pt x="1585" y="483"/>
                  </a:lnTo>
                  <a:lnTo>
                    <a:pt x="1583" y="483"/>
                  </a:lnTo>
                  <a:lnTo>
                    <a:pt x="1581" y="485"/>
                  </a:lnTo>
                  <a:lnTo>
                    <a:pt x="1579" y="483"/>
                  </a:lnTo>
                  <a:lnTo>
                    <a:pt x="1577" y="485"/>
                  </a:lnTo>
                  <a:lnTo>
                    <a:pt x="1575" y="487"/>
                  </a:lnTo>
                  <a:lnTo>
                    <a:pt x="1573" y="489"/>
                  </a:lnTo>
                  <a:lnTo>
                    <a:pt x="1571" y="489"/>
                  </a:lnTo>
                  <a:lnTo>
                    <a:pt x="1569" y="489"/>
                  </a:lnTo>
                  <a:lnTo>
                    <a:pt x="1569" y="491"/>
                  </a:lnTo>
                  <a:lnTo>
                    <a:pt x="1567" y="489"/>
                  </a:lnTo>
                  <a:lnTo>
                    <a:pt x="1567" y="491"/>
                  </a:lnTo>
                  <a:lnTo>
                    <a:pt x="1565" y="491"/>
                  </a:lnTo>
                  <a:lnTo>
                    <a:pt x="1565" y="493"/>
                  </a:lnTo>
                  <a:lnTo>
                    <a:pt x="1563" y="491"/>
                  </a:lnTo>
                  <a:lnTo>
                    <a:pt x="1561" y="491"/>
                  </a:lnTo>
                  <a:lnTo>
                    <a:pt x="1559" y="489"/>
                  </a:lnTo>
                  <a:lnTo>
                    <a:pt x="1557" y="487"/>
                  </a:lnTo>
                  <a:lnTo>
                    <a:pt x="1555" y="487"/>
                  </a:lnTo>
                  <a:lnTo>
                    <a:pt x="1553" y="487"/>
                  </a:lnTo>
                  <a:lnTo>
                    <a:pt x="1551" y="489"/>
                  </a:lnTo>
                  <a:lnTo>
                    <a:pt x="1549" y="489"/>
                  </a:lnTo>
                  <a:lnTo>
                    <a:pt x="1549" y="491"/>
                  </a:lnTo>
                  <a:lnTo>
                    <a:pt x="1549" y="493"/>
                  </a:lnTo>
                  <a:lnTo>
                    <a:pt x="1549" y="495"/>
                  </a:lnTo>
                  <a:lnTo>
                    <a:pt x="1547" y="495"/>
                  </a:lnTo>
                  <a:lnTo>
                    <a:pt x="1545" y="495"/>
                  </a:lnTo>
                  <a:lnTo>
                    <a:pt x="1545" y="497"/>
                  </a:lnTo>
                  <a:lnTo>
                    <a:pt x="1544" y="497"/>
                  </a:lnTo>
                  <a:lnTo>
                    <a:pt x="1544" y="499"/>
                  </a:lnTo>
                  <a:lnTo>
                    <a:pt x="1542" y="499"/>
                  </a:lnTo>
                  <a:lnTo>
                    <a:pt x="1540" y="499"/>
                  </a:lnTo>
                  <a:lnTo>
                    <a:pt x="1540" y="501"/>
                  </a:lnTo>
                  <a:lnTo>
                    <a:pt x="1540" y="499"/>
                  </a:lnTo>
                  <a:lnTo>
                    <a:pt x="1538" y="499"/>
                  </a:lnTo>
                  <a:lnTo>
                    <a:pt x="1536" y="499"/>
                  </a:lnTo>
                  <a:lnTo>
                    <a:pt x="1534" y="499"/>
                  </a:lnTo>
                  <a:lnTo>
                    <a:pt x="1532" y="499"/>
                  </a:lnTo>
                  <a:lnTo>
                    <a:pt x="1532" y="497"/>
                  </a:lnTo>
                  <a:lnTo>
                    <a:pt x="1530" y="497"/>
                  </a:lnTo>
                  <a:lnTo>
                    <a:pt x="1530" y="499"/>
                  </a:lnTo>
                  <a:lnTo>
                    <a:pt x="1528" y="499"/>
                  </a:lnTo>
                  <a:lnTo>
                    <a:pt x="1526" y="499"/>
                  </a:lnTo>
                  <a:lnTo>
                    <a:pt x="1526" y="501"/>
                  </a:lnTo>
                  <a:lnTo>
                    <a:pt x="1524" y="501"/>
                  </a:lnTo>
                  <a:lnTo>
                    <a:pt x="1522" y="501"/>
                  </a:lnTo>
                  <a:lnTo>
                    <a:pt x="1522" y="499"/>
                  </a:lnTo>
                  <a:lnTo>
                    <a:pt x="1520" y="497"/>
                  </a:lnTo>
                  <a:lnTo>
                    <a:pt x="1518" y="497"/>
                  </a:lnTo>
                  <a:lnTo>
                    <a:pt x="1518" y="495"/>
                  </a:lnTo>
                  <a:lnTo>
                    <a:pt x="1518" y="493"/>
                  </a:lnTo>
                  <a:lnTo>
                    <a:pt x="1516" y="493"/>
                  </a:lnTo>
                  <a:lnTo>
                    <a:pt x="1516" y="495"/>
                  </a:lnTo>
                  <a:lnTo>
                    <a:pt x="1514" y="495"/>
                  </a:lnTo>
                  <a:lnTo>
                    <a:pt x="1512" y="495"/>
                  </a:lnTo>
                  <a:lnTo>
                    <a:pt x="1510" y="497"/>
                  </a:lnTo>
                  <a:lnTo>
                    <a:pt x="1510" y="495"/>
                  </a:lnTo>
                  <a:lnTo>
                    <a:pt x="1510" y="493"/>
                  </a:lnTo>
                  <a:lnTo>
                    <a:pt x="1508" y="493"/>
                  </a:lnTo>
                  <a:lnTo>
                    <a:pt x="1508" y="491"/>
                  </a:lnTo>
                  <a:lnTo>
                    <a:pt x="1508" y="489"/>
                  </a:lnTo>
                  <a:lnTo>
                    <a:pt x="1506" y="487"/>
                  </a:lnTo>
                  <a:lnTo>
                    <a:pt x="1506" y="489"/>
                  </a:lnTo>
                  <a:lnTo>
                    <a:pt x="1504" y="489"/>
                  </a:lnTo>
                  <a:lnTo>
                    <a:pt x="1504" y="487"/>
                  </a:lnTo>
                  <a:lnTo>
                    <a:pt x="1502" y="487"/>
                  </a:lnTo>
                  <a:lnTo>
                    <a:pt x="1502" y="489"/>
                  </a:lnTo>
                  <a:lnTo>
                    <a:pt x="1500" y="489"/>
                  </a:lnTo>
                  <a:lnTo>
                    <a:pt x="1498" y="491"/>
                  </a:lnTo>
                  <a:lnTo>
                    <a:pt x="1498" y="489"/>
                  </a:lnTo>
                  <a:lnTo>
                    <a:pt x="1496" y="489"/>
                  </a:lnTo>
                  <a:lnTo>
                    <a:pt x="1494" y="489"/>
                  </a:lnTo>
                  <a:lnTo>
                    <a:pt x="1492" y="489"/>
                  </a:lnTo>
                  <a:lnTo>
                    <a:pt x="1492" y="487"/>
                  </a:lnTo>
                  <a:lnTo>
                    <a:pt x="1490" y="487"/>
                  </a:lnTo>
                  <a:lnTo>
                    <a:pt x="1488" y="487"/>
                  </a:lnTo>
                  <a:lnTo>
                    <a:pt x="1486" y="487"/>
                  </a:lnTo>
                  <a:lnTo>
                    <a:pt x="1486" y="489"/>
                  </a:lnTo>
                  <a:lnTo>
                    <a:pt x="1484" y="489"/>
                  </a:lnTo>
                  <a:lnTo>
                    <a:pt x="1482" y="491"/>
                  </a:lnTo>
                  <a:lnTo>
                    <a:pt x="1482" y="493"/>
                  </a:lnTo>
                  <a:lnTo>
                    <a:pt x="1484" y="493"/>
                  </a:lnTo>
                  <a:lnTo>
                    <a:pt x="1484" y="495"/>
                  </a:lnTo>
                  <a:lnTo>
                    <a:pt x="1482" y="495"/>
                  </a:lnTo>
                  <a:lnTo>
                    <a:pt x="1480" y="497"/>
                  </a:lnTo>
                  <a:lnTo>
                    <a:pt x="1478" y="497"/>
                  </a:lnTo>
                  <a:lnTo>
                    <a:pt x="1476" y="497"/>
                  </a:lnTo>
                  <a:lnTo>
                    <a:pt x="1475" y="497"/>
                  </a:lnTo>
                  <a:lnTo>
                    <a:pt x="1475" y="499"/>
                  </a:lnTo>
                  <a:lnTo>
                    <a:pt x="1473" y="497"/>
                  </a:lnTo>
                  <a:lnTo>
                    <a:pt x="1471" y="499"/>
                  </a:lnTo>
                  <a:lnTo>
                    <a:pt x="1469" y="501"/>
                  </a:lnTo>
                  <a:lnTo>
                    <a:pt x="1469" y="503"/>
                  </a:lnTo>
                  <a:lnTo>
                    <a:pt x="1467" y="503"/>
                  </a:lnTo>
                  <a:lnTo>
                    <a:pt x="1467" y="505"/>
                  </a:lnTo>
                  <a:lnTo>
                    <a:pt x="1465" y="507"/>
                  </a:lnTo>
                  <a:lnTo>
                    <a:pt x="1463" y="507"/>
                  </a:lnTo>
                  <a:lnTo>
                    <a:pt x="1463" y="509"/>
                  </a:lnTo>
                  <a:lnTo>
                    <a:pt x="1461" y="509"/>
                  </a:lnTo>
                  <a:lnTo>
                    <a:pt x="1459" y="509"/>
                  </a:lnTo>
                  <a:lnTo>
                    <a:pt x="1459" y="507"/>
                  </a:lnTo>
                  <a:lnTo>
                    <a:pt x="1457" y="505"/>
                  </a:lnTo>
                  <a:lnTo>
                    <a:pt x="1457" y="507"/>
                  </a:lnTo>
                  <a:lnTo>
                    <a:pt x="1455" y="505"/>
                  </a:lnTo>
                  <a:lnTo>
                    <a:pt x="1453" y="505"/>
                  </a:lnTo>
                  <a:lnTo>
                    <a:pt x="1453" y="507"/>
                  </a:lnTo>
                  <a:lnTo>
                    <a:pt x="1451" y="505"/>
                  </a:lnTo>
                  <a:lnTo>
                    <a:pt x="1449" y="505"/>
                  </a:lnTo>
                  <a:lnTo>
                    <a:pt x="1447" y="505"/>
                  </a:lnTo>
                  <a:lnTo>
                    <a:pt x="1445" y="505"/>
                  </a:lnTo>
                  <a:lnTo>
                    <a:pt x="1443" y="505"/>
                  </a:lnTo>
                  <a:lnTo>
                    <a:pt x="1441" y="505"/>
                  </a:lnTo>
                  <a:lnTo>
                    <a:pt x="1439" y="503"/>
                  </a:lnTo>
                  <a:lnTo>
                    <a:pt x="1439" y="505"/>
                  </a:lnTo>
                  <a:lnTo>
                    <a:pt x="1437" y="503"/>
                  </a:lnTo>
                  <a:lnTo>
                    <a:pt x="1437" y="505"/>
                  </a:lnTo>
                  <a:lnTo>
                    <a:pt x="1435" y="507"/>
                  </a:lnTo>
                  <a:lnTo>
                    <a:pt x="1433" y="509"/>
                  </a:lnTo>
                  <a:lnTo>
                    <a:pt x="1435" y="509"/>
                  </a:lnTo>
                  <a:lnTo>
                    <a:pt x="1435" y="511"/>
                  </a:lnTo>
                  <a:lnTo>
                    <a:pt x="1433" y="511"/>
                  </a:lnTo>
                  <a:lnTo>
                    <a:pt x="1433" y="513"/>
                  </a:lnTo>
                  <a:lnTo>
                    <a:pt x="1431" y="513"/>
                  </a:lnTo>
                  <a:lnTo>
                    <a:pt x="1429" y="515"/>
                  </a:lnTo>
                  <a:lnTo>
                    <a:pt x="1427" y="515"/>
                  </a:lnTo>
                  <a:lnTo>
                    <a:pt x="1427" y="517"/>
                  </a:lnTo>
                  <a:lnTo>
                    <a:pt x="1425" y="517"/>
                  </a:lnTo>
                  <a:lnTo>
                    <a:pt x="1425" y="519"/>
                  </a:lnTo>
                  <a:lnTo>
                    <a:pt x="1425" y="521"/>
                  </a:lnTo>
                  <a:lnTo>
                    <a:pt x="1425" y="519"/>
                  </a:lnTo>
                  <a:lnTo>
                    <a:pt x="1423" y="519"/>
                  </a:lnTo>
                  <a:lnTo>
                    <a:pt x="1423" y="521"/>
                  </a:lnTo>
                  <a:lnTo>
                    <a:pt x="1423" y="519"/>
                  </a:lnTo>
                  <a:lnTo>
                    <a:pt x="1421" y="519"/>
                  </a:lnTo>
                  <a:lnTo>
                    <a:pt x="1421" y="521"/>
                  </a:lnTo>
                  <a:lnTo>
                    <a:pt x="1421" y="523"/>
                  </a:lnTo>
                  <a:lnTo>
                    <a:pt x="1419" y="523"/>
                  </a:lnTo>
                  <a:lnTo>
                    <a:pt x="1419" y="521"/>
                  </a:lnTo>
                  <a:lnTo>
                    <a:pt x="1417" y="523"/>
                  </a:lnTo>
                  <a:lnTo>
                    <a:pt x="1417" y="524"/>
                  </a:lnTo>
                  <a:lnTo>
                    <a:pt x="1419" y="526"/>
                  </a:lnTo>
                  <a:lnTo>
                    <a:pt x="1421" y="526"/>
                  </a:lnTo>
                  <a:lnTo>
                    <a:pt x="1421" y="528"/>
                  </a:lnTo>
                  <a:lnTo>
                    <a:pt x="1423" y="530"/>
                  </a:lnTo>
                  <a:lnTo>
                    <a:pt x="1425" y="532"/>
                  </a:lnTo>
                  <a:lnTo>
                    <a:pt x="1425" y="534"/>
                  </a:lnTo>
                  <a:lnTo>
                    <a:pt x="1427" y="534"/>
                  </a:lnTo>
                  <a:lnTo>
                    <a:pt x="1427" y="536"/>
                  </a:lnTo>
                  <a:lnTo>
                    <a:pt x="1429" y="536"/>
                  </a:lnTo>
                  <a:lnTo>
                    <a:pt x="1429" y="538"/>
                  </a:lnTo>
                  <a:lnTo>
                    <a:pt x="1431" y="538"/>
                  </a:lnTo>
                  <a:lnTo>
                    <a:pt x="1431" y="540"/>
                  </a:lnTo>
                  <a:lnTo>
                    <a:pt x="1433" y="540"/>
                  </a:lnTo>
                  <a:lnTo>
                    <a:pt x="1433" y="542"/>
                  </a:lnTo>
                  <a:lnTo>
                    <a:pt x="1431" y="542"/>
                  </a:lnTo>
                  <a:lnTo>
                    <a:pt x="1431" y="544"/>
                  </a:lnTo>
                  <a:lnTo>
                    <a:pt x="1431" y="546"/>
                  </a:lnTo>
                  <a:lnTo>
                    <a:pt x="1431" y="548"/>
                  </a:lnTo>
                  <a:lnTo>
                    <a:pt x="1431" y="550"/>
                  </a:lnTo>
                  <a:lnTo>
                    <a:pt x="1431" y="552"/>
                  </a:lnTo>
                  <a:lnTo>
                    <a:pt x="1431" y="554"/>
                  </a:lnTo>
                  <a:lnTo>
                    <a:pt x="1433" y="554"/>
                  </a:lnTo>
                  <a:lnTo>
                    <a:pt x="1433" y="556"/>
                  </a:lnTo>
                  <a:lnTo>
                    <a:pt x="1435" y="558"/>
                  </a:lnTo>
                  <a:lnTo>
                    <a:pt x="1435" y="560"/>
                  </a:lnTo>
                  <a:lnTo>
                    <a:pt x="1433" y="560"/>
                  </a:lnTo>
                  <a:lnTo>
                    <a:pt x="1433" y="562"/>
                  </a:lnTo>
                  <a:lnTo>
                    <a:pt x="1431" y="562"/>
                  </a:lnTo>
                  <a:lnTo>
                    <a:pt x="1431" y="564"/>
                  </a:lnTo>
                  <a:lnTo>
                    <a:pt x="1433" y="564"/>
                  </a:lnTo>
                  <a:lnTo>
                    <a:pt x="1433" y="566"/>
                  </a:lnTo>
                  <a:lnTo>
                    <a:pt x="1431" y="566"/>
                  </a:lnTo>
                  <a:lnTo>
                    <a:pt x="1431" y="568"/>
                  </a:lnTo>
                  <a:lnTo>
                    <a:pt x="1429" y="568"/>
                  </a:lnTo>
                  <a:lnTo>
                    <a:pt x="1429" y="570"/>
                  </a:lnTo>
                  <a:lnTo>
                    <a:pt x="1429" y="572"/>
                  </a:lnTo>
                  <a:lnTo>
                    <a:pt x="1427" y="572"/>
                  </a:lnTo>
                  <a:lnTo>
                    <a:pt x="1427" y="574"/>
                  </a:lnTo>
                  <a:lnTo>
                    <a:pt x="1429" y="574"/>
                  </a:lnTo>
                  <a:lnTo>
                    <a:pt x="1429" y="576"/>
                  </a:lnTo>
                  <a:lnTo>
                    <a:pt x="1429" y="578"/>
                  </a:lnTo>
                  <a:lnTo>
                    <a:pt x="1429" y="580"/>
                  </a:lnTo>
                  <a:lnTo>
                    <a:pt x="1429" y="582"/>
                  </a:lnTo>
                  <a:lnTo>
                    <a:pt x="1427" y="582"/>
                  </a:lnTo>
                  <a:lnTo>
                    <a:pt x="1427" y="584"/>
                  </a:lnTo>
                  <a:lnTo>
                    <a:pt x="1429" y="584"/>
                  </a:lnTo>
                  <a:lnTo>
                    <a:pt x="1429" y="586"/>
                  </a:lnTo>
                  <a:lnTo>
                    <a:pt x="1427" y="588"/>
                  </a:lnTo>
                  <a:lnTo>
                    <a:pt x="1425" y="590"/>
                  </a:lnTo>
                  <a:lnTo>
                    <a:pt x="1423" y="592"/>
                  </a:lnTo>
                  <a:lnTo>
                    <a:pt x="1423" y="593"/>
                  </a:lnTo>
                  <a:lnTo>
                    <a:pt x="1425" y="593"/>
                  </a:lnTo>
                  <a:lnTo>
                    <a:pt x="1425" y="595"/>
                  </a:lnTo>
                  <a:lnTo>
                    <a:pt x="1425" y="597"/>
                  </a:lnTo>
                  <a:lnTo>
                    <a:pt x="1425" y="599"/>
                  </a:lnTo>
                  <a:lnTo>
                    <a:pt x="1427" y="601"/>
                  </a:lnTo>
                  <a:lnTo>
                    <a:pt x="1427" y="603"/>
                  </a:lnTo>
                  <a:lnTo>
                    <a:pt x="1427" y="605"/>
                  </a:lnTo>
                  <a:lnTo>
                    <a:pt x="1427" y="607"/>
                  </a:lnTo>
                  <a:lnTo>
                    <a:pt x="1425" y="607"/>
                  </a:lnTo>
                  <a:lnTo>
                    <a:pt x="1423" y="607"/>
                  </a:lnTo>
                  <a:lnTo>
                    <a:pt x="1421" y="607"/>
                  </a:lnTo>
                  <a:lnTo>
                    <a:pt x="1421" y="605"/>
                  </a:lnTo>
                  <a:lnTo>
                    <a:pt x="1421" y="603"/>
                  </a:lnTo>
                  <a:lnTo>
                    <a:pt x="1419" y="603"/>
                  </a:lnTo>
                  <a:lnTo>
                    <a:pt x="1419" y="605"/>
                  </a:lnTo>
                  <a:lnTo>
                    <a:pt x="1419" y="607"/>
                  </a:lnTo>
                  <a:lnTo>
                    <a:pt x="1419" y="609"/>
                  </a:lnTo>
                  <a:lnTo>
                    <a:pt x="1419" y="611"/>
                  </a:lnTo>
                  <a:lnTo>
                    <a:pt x="1419" y="613"/>
                  </a:lnTo>
                  <a:lnTo>
                    <a:pt x="1419" y="615"/>
                  </a:lnTo>
                  <a:lnTo>
                    <a:pt x="1417" y="617"/>
                  </a:lnTo>
                  <a:lnTo>
                    <a:pt x="1415" y="619"/>
                  </a:lnTo>
                  <a:lnTo>
                    <a:pt x="1415" y="621"/>
                  </a:lnTo>
                  <a:lnTo>
                    <a:pt x="1413" y="621"/>
                  </a:lnTo>
                  <a:lnTo>
                    <a:pt x="1411" y="621"/>
                  </a:lnTo>
                  <a:lnTo>
                    <a:pt x="1411" y="623"/>
                  </a:lnTo>
                  <a:lnTo>
                    <a:pt x="1411" y="625"/>
                  </a:lnTo>
                  <a:lnTo>
                    <a:pt x="1413" y="625"/>
                  </a:lnTo>
                  <a:lnTo>
                    <a:pt x="1411" y="627"/>
                  </a:lnTo>
                  <a:lnTo>
                    <a:pt x="1411" y="629"/>
                  </a:lnTo>
                  <a:lnTo>
                    <a:pt x="1411" y="631"/>
                  </a:lnTo>
                  <a:lnTo>
                    <a:pt x="1409" y="631"/>
                  </a:lnTo>
                  <a:lnTo>
                    <a:pt x="1407" y="633"/>
                  </a:lnTo>
                  <a:lnTo>
                    <a:pt x="1406" y="633"/>
                  </a:lnTo>
                  <a:lnTo>
                    <a:pt x="1406" y="635"/>
                  </a:lnTo>
                  <a:lnTo>
                    <a:pt x="1404" y="637"/>
                  </a:lnTo>
                  <a:lnTo>
                    <a:pt x="1404" y="639"/>
                  </a:lnTo>
                  <a:lnTo>
                    <a:pt x="1406" y="641"/>
                  </a:lnTo>
                  <a:lnTo>
                    <a:pt x="1406" y="643"/>
                  </a:lnTo>
                  <a:lnTo>
                    <a:pt x="1404" y="643"/>
                  </a:lnTo>
                  <a:lnTo>
                    <a:pt x="1402" y="643"/>
                  </a:lnTo>
                  <a:lnTo>
                    <a:pt x="1400" y="643"/>
                  </a:lnTo>
                  <a:lnTo>
                    <a:pt x="1398" y="643"/>
                  </a:lnTo>
                  <a:lnTo>
                    <a:pt x="1396" y="643"/>
                  </a:lnTo>
                  <a:lnTo>
                    <a:pt x="1396" y="645"/>
                  </a:lnTo>
                  <a:lnTo>
                    <a:pt x="1396" y="647"/>
                  </a:lnTo>
                  <a:lnTo>
                    <a:pt x="1396" y="649"/>
                  </a:lnTo>
                  <a:lnTo>
                    <a:pt x="1396" y="651"/>
                  </a:lnTo>
                  <a:lnTo>
                    <a:pt x="1396" y="653"/>
                  </a:lnTo>
                  <a:lnTo>
                    <a:pt x="1396" y="655"/>
                  </a:lnTo>
                  <a:lnTo>
                    <a:pt x="1396" y="657"/>
                  </a:lnTo>
                  <a:lnTo>
                    <a:pt x="1396" y="659"/>
                  </a:lnTo>
                  <a:lnTo>
                    <a:pt x="1396" y="660"/>
                  </a:lnTo>
                  <a:lnTo>
                    <a:pt x="1396" y="662"/>
                  </a:lnTo>
                  <a:lnTo>
                    <a:pt x="1398" y="664"/>
                  </a:lnTo>
                  <a:lnTo>
                    <a:pt x="1398" y="666"/>
                  </a:lnTo>
                  <a:lnTo>
                    <a:pt x="1398" y="668"/>
                  </a:lnTo>
                  <a:lnTo>
                    <a:pt x="1398" y="670"/>
                  </a:lnTo>
                  <a:lnTo>
                    <a:pt x="1398" y="672"/>
                  </a:lnTo>
                  <a:lnTo>
                    <a:pt x="1398" y="674"/>
                  </a:lnTo>
                  <a:lnTo>
                    <a:pt x="1400" y="674"/>
                  </a:lnTo>
                  <a:lnTo>
                    <a:pt x="1400" y="676"/>
                  </a:lnTo>
                  <a:lnTo>
                    <a:pt x="1398" y="676"/>
                  </a:lnTo>
                  <a:lnTo>
                    <a:pt x="1398" y="678"/>
                  </a:lnTo>
                  <a:lnTo>
                    <a:pt x="1396" y="678"/>
                  </a:lnTo>
                  <a:lnTo>
                    <a:pt x="1396" y="680"/>
                  </a:lnTo>
                  <a:lnTo>
                    <a:pt x="1396" y="682"/>
                  </a:lnTo>
                  <a:lnTo>
                    <a:pt x="1396" y="684"/>
                  </a:lnTo>
                  <a:lnTo>
                    <a:pt x="1396" y="686"/>
                  </a:lnTo>
                  <a:lnTo>
                    <a:pt x="1394" y="686"/>
                  </a:lnTo>
                  <a:lnTo>
                    <a:pt x="1394" y="688"/>
                  </a:lnTo>
                  <a:lnTo>
                    <a:pt x="1392" y="690"/>
                  </a:lnTo>
                  <a:lnTo>
                    <a:pt x="1392" y="692"/>
                  </a:lnTo>
                  <a:lnTo>
                    <a:pt x="1390" y="692"/>
                  </a:lnTo>
                  <a:lnTo>
                    <a:pt x="1390" y="694"/>
                  </a:lnTo>
                  <a:lnTo>
                    <a:pt x="1388" y="696"/>
                  </a:lnTo>
                  <a:lnTo>
                    <a:pt x="1388" y="698"/>
                  </a:lnTo>
                  <a:lnTo>
                    <a:pt x="1386" y="700"/>
                  </a:lnTo>
                  <a:lnTo>
                    <a:pt x="1384" y="700"/>
                  </a:lnTo>
                  <a:lnTo>
                    <a:pt x="1382" y="702"/>
                  </a:lnTo>
                  <a:lnTo>
                    <a:pt x="1380" y="704"/>
                  </a:lnTo>
                  <a:lnTo>
                    <a:pt x="1378" y="704"/>
                  </a:lnTo>
                  <a:lnTo>
                    <a:pt x="1378" y="706"/>
                  </a:lnTo>
                  <a:lnTo>
                    <a:pt x="1378" y="708"/>
                  </a:lnTo>
                  <a:lnTo>
                    <a:pt x="1378" y="710"/>
                  </a:lnTo>
                  <a:lnTo>
                    <a:pt x="1378" y="712"/>
                  </a:lnTo>
                  <a:lnTo>
                    <a:pt x="1378" y="714"/>
                  </a:lnTo>
                  <a:lnTo>
                    <a:pt x="1376" y="714"/>
                  </a:lnTo>
                  <a:lnTo>
                    <a:pt x="1376" y="716"/>
                  </a:lnTo>
                  <a:lnTo>
                    <a:pt x="1376" y="718"/>
                  </a:lnTo>
                  <a:lnTo>
                    <a:pt x="1376" y="720"/>
                  </a:lnTo>
                  <a:lnTo>
                    <a:pt x="1374" y="720"/>
                  </a:lnTo>
                  <a:lnTo>
                    <a:pt x="1374" y="722"/>
                  </a:lnTo>
                  <a:lnTo>
                    <a:pt x="1376" y="722"/>
                  </a:lnTo>
                  <a:lnTo>
                    <a:pt x="1376" y="724"/>
                  </a:lnTo>
                  <a:lnTo>
                    <a:pt x="1376" y="726"/>
                  </a:lnTo>
                  <a:lnTo>
                    <a:pt x="1374" y="726"/>
                  </a:lnTo>
                  <a:lnTo>
                    <a:pt x="1374" y="727"/>
                  </a:lnTo>
                  <a:lnTo>
                    <a:pt x="1374" y="729"/>
                  </a:lnTo>
                  <a:lnTo>
                    <a:pt x="1372" y="729"/>
                  </a:lnTo>
                  <a:lnTo>
                    <a:pt x="1372" y="731"/>
                  </a:lnTo>
                  <a:lnTo>
                    <a:pt x="1370" y="731"/>
                  </a:lnTo>
                  <a:lnTo>
                    <a:pt x="1368" y="731"/>
                  </a:lnTo>
                  <a:lnTo>
                    <a:pt x="1368" y="733"/>
                  </a:lnTo>
                  <a:lnTo>
                    <a:pt x="1366" y="733"/>
                  </a:lnTo>
                  <a:lnTo>
                    <a:pt x="1366" y="735"/>
                  </a:lnTo>
                  <a:lnTo>
                    <a:pt x="1364" y="735"/>
                  </a:lnTo>
                  <a:lnTo>
                    <a:pt x="1362" y="737"/>
                  </a:lnTo>
                  <a:lnTo>
                    <a:pt x="1362" y="739"/>
                  </a:lnTo>
                  <a:lnTo>
                    <a:pt x="1362" y="741"/>
                  </a:lnTo>
                  <a:lnTo>
                    <a:pt x="1360" y="741"/>
                  </a:lnTo>
                  <a:lnTo>
                    <a:pt x="1360" y="743"/>
                  </a:lnTo>
                  <a:lnTo>
                    <a:pt x="1360" y="745"/>
                  </a:lnTo>
                  <a:lnTo>
                    <a:pt x="1360" y="747"/>
                  </a:lnTo>
                  <a:lnTo>
                    <a:pt x="1358" y="747"/>
                  </a:lnTo>
                  <a:lnTo>
                    <a:pt x="1358" y="749"/>
                  </a:lnTo>
                  <a:lnTo>
                    <a:pt x="1356" y="749"/>
                  </a:lnTo>
                  <a:lnTo>
                    <a:pt x="1356" y="751"/>
                  </a:lnTo>
                  <a:lnTo>
                    <a:pt x="1354" y="751"/>
                  </a:lnTo>
                  <a:lnTo>
                    <a:pt x="1354" y="753"/>
                  </a:lnTo>
                  <a:lnTo>
                    <a:pt x="1352" y="753"/>
                  </a:lnTo>
                  <a:lnTo>
                    <a:pt x="1352" y="755"/>
                  </a:lnTo>
                  <a:lnTo>
                    <a:pt x="1352" y="757"/>
                  </a:lnTo>
                  <a:lnTo>
                    <a:pt x="1352" y="759"/>
                  </a:lnTo>
                  <a:lnTo>
                    <a:pt x="1350" y="761"/>
                  </a:lnTo>
                  <a:lnTo>
                    <a:pt x="1350" y="763"/>
                  </a:lnTo>
                  <a:lnTo>
                    <a:pt x="1348" y="763"/>
                  </a:lnTo>
                  <a:lnTo>
                    <a:pt x="1348" y="765"/>
                  </a:lnTo>
                  <a:lnTo>
                    <a:pt x="1346" y="767"/>
                  </a:lnTo>
                  <a:lnTo>
                    <a:pt x="1344" y="767"/>
                  </a:lnTo>
                  <a:lnTo>
                    <a:pt x="1344" y="769"/>
                  </a:lnTo>
                  <a:lnTo>
                    <a:pt x="1342" y="769"/>
                  </a:lnTo>
                  <a:lnTo>
                    <a:pt x="1340" y="769"/>
                  </a:lnTo>
                  <a:lnTo>
                    <a:pt x="1338" y="771"/>
                  </a:lnTo>
                  <a:lnTo>
                    <a:pt x="1337" y="771"/>
                  </a:lnTo>
                  <a:lnTo>
                    <a:pt x="1337" y="773"/>
                  </a:lnTo>
                  <a:lnTo>
                    <a:pt x="1335" y="773"/>
                  </a:lnTo>
                  <a:lnTo>
                    <a:pt x="1333" y="775"/>
                  </a:lnTo>
                  <a:lnTo>
                    <a:pt x="1329" y="777"/>
                  </a:lnTo>
                  <a:lnTo>
                    <a:pt x="1329" y="779"/>
                  </a:lnTo>
                  <a:lnTo>
                    <a:pt x="1327" y="781"/>
                  </a:lnTo>
                  <a:lnTo>
                    <a:pt x="1325" y="781"/>
                  </a:lnTo>
                  <a:lnTo>
                    <a:pt x="1323" y="781"/>
                  </a:lnTo>
                  <a:lnTo>
                    <a:pt x="1321" y="781"/>
                  </a:lnTo>
                  <a:lnTo>
                    <a:pt x="1321" y="783"/>
                  </a:lnTo>
                  <a:lnTo>
                    <a:pt x="1319" y="783"/>
                  </a:lnTo>
                  <a:lnTo>
                    <a:pt x="1319" y="785"/>
                  </a:lnTo>
                  <a:lnTo>
                    <a:pt x="1319" y="787"/>
                  </a:lnTo>
                  <a:lnTo>
                    <a:pt x="1317" y="787"/>
                  </a:lnTo>
                  <a:lnTo>
                    <a:pt x="1317" y="789"/>
                  </a:lnTo>
                  <a:lnTo>
                    <a:pt x="1315" y="789"/>
                  </a:lnTo>
                  <a:lnTo>
                    <a:pt x="1313" y="791"/>
                  </a:lnTo>
                  <a:lnTo>
                    <a:pt x="1311" y="791"/>
                  </a:lnTo>
                  <a:lnTo>
                    <a:pt x="1309" y="791"/>
                  </a:lnTo>
                  <a:lnTo>
                    <a:pt x="1309" y="793"/>
                  </a:lnTo>
                  <a:lnTo>
                    <a:pt x="1307" y="794"/>
                  </a:lnTo>
                  <a:lnTo>
                    <a:pt x="1307" y="796"/>
                  </a:lnTo>
                  <a:lnTo>
                    <a:pt x="1307" y="798"/>
                  </a:lnTo>
                  <a:lnTo>
                    <a:pt x="1305" y="798"/>
                  </a:lnTo>
                  <a:lnTo>
                    <a:pt x="1305" y="800"/>
                  </a:lnTo>
                  <a:lnTo>
                    <a:pt x="1303" y="800"/>
                  </a:lnTo>
                  <a:lnTo>
                    <a:pt x="1301" y="800"/>
                  </a:lnTo>
                  <a:lnTo>
                    <a:pt x="1299" y="800"/>
                  </a:lnTo>
                  <a:lnTo>
                    <a:pt x="1297" y="802"/>
                  </a:lnTo>
                  <a:lnTo>
                    <a:pt x="1297" y="804"/>
                  </a:lnTo>
                  <a:lnTo>
                    <a:pt x="1295" y="806"/>
                  </a:lnTo>
                  <a:lnTo>
                    <a:pt x="1295" y="808"/>
                  </a:lnTo>
                  <a:lnTo>
                    <a:pt x="1295" y="810"/>
                  </a:lnTo>
                  <a:lnTo>
                    <a:pt x="1293" y="810"/>
                  </a:lnTo>
                  <a:lnTo>
                    <a:pt x="1293" y="812"/>
                  </a:lnTo>
                  <a:lnTo>
                    <a:pt x="1291" y="812"/>
                  </a:lnTo>
                  <a:lnTo>
                    <a:pt x="1289" y="812"/>
                  </a:lnTo>
                  <a:lnTo>
                    <a:pt x="1285" y="814"/>
                  </a:lnTo>
                  <a:lnTo>
                    <a:pt x="1285" y="816"/>
                  </a:lnTo>
                  <a:lnTo>
                    <a:pt x="1283" y="816"/>
                  </a:lnTo>
                  <a:lnTo>
                    <a:pt x="1283" y="818"/>
                  </a:lnTo>
                  <a:lnTo>
                    <a:pt x="1281" y="818"/>
                  </a:lnTo>
                  <a:lnTo>
                    <a:pt x="1281" y="820"/>
                  </a:lnTo>
                  <a:lnTo>
                    <a:pt x="1281" y="822"/>
                  </a:lnTo>
                  <a:lnTo>
                    <a:pt x="1281" y="824"/>
                  </a:lnTo>
                  <a:lnTo>
                    <a:pt x="1281" y="826"/>
                  </a:lnTo>
                  <a:lnTo>
                    <a:pt x="1279" y="826"/>
                  </a:lnTo>
                  <a:lnTo>
                    <a:pt x="1279" y="828"/>
                  </a:lnTo>
                  <a:lnTo>
                    <a:pt x="1277" y="828"/>
                  </a:lnTo>
                  <a:lnTo>
                    <a:pt x="1277" y="830"/>
                  </a:lnTo>
                  <a:lnTo>
                    <a:pt x="1275" y="830"/>
                  </a:lnTo>
                  <a:lnTo>
                    <a:pt x="1273" y="830"/>
                  </a:lnTo>
                  <a:lnTo>
                    <a:pt x="1271" y="830"/>
                  </a:lnTo>
                  <a:lnTo>
                    <a:pt x="1271" y="832"/>
                  </a:lnTo>
                  <a:lnTo>
                    <a:pt x="1269" y="832"/>
                  </a:lnTo>
                  <a:lnTo>
                    <a:pt x="1269" y="834"/>
                  </a:lnTo>
                  <a:lnTo>
                    <a:pt x="1268" y="834"/>
                  </a:lnTo>
                  <a:lnTo>
                    <a:pt x="1268" y="836"/>
                  </a:lnTo>
                  <a:lnTo>
                    <a:pt x="1268" y="838"/>
                  </a:lnTo>
                  <a:lnTo>
                    <a:pt x="1266" y="838"/>
                  </a:lnTo>
                  <a:lnTo>
                    <a:pt x="1266" y="840"/>
                  </a:lnTo>
                  <a:lnTo>
                    <a:pt x="1266" y="842"/>
                  </a:lnTo>
                  <a:lnTo>
                    <a:pt x="1264" y="842"/>
                  </a:lnTo>
                  <a:lnTo>
                    <a:pt x="1264" y="844"/>
                  </a:lnTo>
                  <a:lnTo>
                    <a:pt x="1262" y="844"/>
                  </a:lnTo>
                  <a:lnTo>
                    <a:pt x="1260" y="844"/>
                  </a:lnTo>
                  <a:lnTo>
                    <a:pt x="1258" y="842"/>
                  </a:lnTo>
                  <a:lnTo>
                    <a:pt x="1258" y="840"/>
                  </a:lnTo>
                  <a:lnTo>
                    <a:pt x="1256" y="840"/>
                  </a:lnTo>
                  <a:lnTo>
                    <a:pt x="1254" y="840"/>
                  </a:lnTo>
                  <a:lnTo>
                    <a:pt x="1252" y="840"/>
                  </a:lnTo>
                  <a:lnTo>
                    <a:pt x="1250" y="840"/>
                  </a:lnTo>
                  <a:lnTo>
                    <a:pt x="1248" y="840"/>
                  </a:lnTo>
                  <a:lnTo>
                    <a:pt x="1248" y="842"/>
                  </a:lnTo>
                  <a:lnTo>
                    <a:pt x="1248" y="844"/>
                  </a:lnTo>
                  <a:lnTo>
                    <a:pt x="1248" y="846"/>
                  </a:lnTo>
                  <a:lnTo>
                    <a:pt x="1246" y="846"/>
                  </a:lnTo>
                  <a:lnTo>
                    <a:pt x="1246" y="848"/>
                  </a:lnTo>
                  <a:lnTo>
                    <a:pt x="1244" y="848"/>
                  </a:lnTo>
                  <a:lnTo>
                    <a:pt x="1244" y="850"/>
                  </a:lnTo>
                  <a:lnTo>
                    <a:pt x="1242" y="850"/>
                  </a:lnTo>
                  <a:lnTo>
                    <a:pt x="1242" y="852"/>
                  </a:lnTo>
                  <a:lnTo>
                    <a:pt x="1240" y="852"/>
                  </a:lnTo>
                  <a:lnTo>
                    <a:pt x="1238" y="852"/>
                  </a:lnTo>
                  <a:lnTo>
                    <a:pt x="1236" y="852"/>
                  </a:lnTo>
                  <a:lnTo>
                    <a:pt x="1236" y="850"/>
                  </a:lnTo>
                  <a:lnTo>
                    <a:pt x="1234" y="850"/>
                  </a:lnTo>
                  <a:lnTo>
                    <a:pt x="1234" y="852"/>
                  </a:lnTo>
                  <a:lnTo>
                    <a:pt x="1232" y="854"/>
                  </a:lnTo>
                  <a:lnTo>
                    <a:pt x="1232" y="856"/>
                  </a:lnTo>
                  <a:lnTo>
                    <a:pt x="1232" y="858"/>
                  </a:lnTo>
                  <a:lnTo>
                    <a:pt x="1232" y="860"/>
                  </a:lnTo>
                  <a:lnTo>
                    <a:pt x="1234" y="861"/>
                  </a:lnTo>
                  <a:lnTo>
                    <a:pt x="1234" y="863"/>
                  </a:lnTo>
                  <a:lnTo>
                    <a:pt x="1236" y="863"/>
                  </a:lnTo>
                  <a:lnTo>
                    <a:pt x="1236" y="865"/>
                  </a:lnTo>
                  <a:lnTo>
                    <a:pt x="1236" y="867"/>
                  </a:lnTo>
                  <a:lnTo>
                    <a:pt x="1238" y="869"/>
                  </a:lnTo>
                  <a:lnTo>
                    <a:pt x="1238" y="871"/>
                  </a:lnTo>
                  <a:lnTo>
                    <a:pt x="1238" y="873"/>
                  </a:lnTo>
                  <a:lnTo>
                    <a:pt x="1236" y="873"/>
                  </a:lnTo>
                  <a:lnTo>
                    <a:pt x="1236" y="875"/>
                  </a:lnTo>
                  <a:lnTo>
                    <a:pt x="1234" y="875"/>
                  </a:lnTo>
                  <a:lnTo>
                    <a:pt x="1230" y="875"/>
                  </a:lnTo>
                  <a:lnTo>
                    <a:pt x="1228" y="877"/>
                  </a:lnTo>
                  <a:lnTo>
                    <a:pt x="1226" y="877"/>
                  </a:lnTo>
                  <a:lnTo>
                    <a:pt x="1224" y="879"/>
                  </a:lnTo>
                  <a:lnTo>
                    <a:pt x="1224" y="881"/>
                  </a:lnTo>
                  <a:lnTo>
                    <a:pt x="1224" y="883"/>
                  </a:lnTo>
                  <a:lnTo>
                    <a:pt x="1226" y="885"/>
                  </a:lnTo>
                  <a:lnTo>
                    <a:pt x="1226" y="887"/>
                  </a:lnTo>
                  <a:lnTo>
                    <a:pt x="1228" y="887"/>
                  </a:lnTo>
                  <a:lnTo>
                    <a:pt x="1228" y="889"/>
                  </a:lnTo>
                  <a:lnTo>
                    <a:pt x="1228" y="891"/>
                  </a:lnTo>
                  <a:lnTo>
                    <a:pt x="1226" y="891"/>
                  </a:lnTo>
                  <a:lnTo>
                    <a:pt x="1226" y="893"/>
                  </a:lnTo>
                  <a:lnTo>
                    <a:pt x="1226" y="895"/>
                  </a:lnTo>
                  <a:lnTo>
                    <a:pt x="1224" y="895"/>
                  </a:lnTo>
                  <a:lnTo>
                    <a:pt x="1224" y="897"/>
                  </a:lnTo>
                  <a:lnTo>
                    <a:pt x="1224" y="899"/>
                  </a:lnTo>
                  <a:lnTo>
                    <a:pt x="1224" y="901"/>
                  </a:lnTo>
                  <a:lnTo>
                    <a:pt x="1224" y="903"/>
                  </a:lnTo>
                  <a:lnTo>
                    <a:pt x="1222" y="905"/>
                  </a:lnTo>
                  <a:lnTo>
                    <a:pt x="1222" y="907"/>
                  </a:lnTo>
                  <a:lnTo>
                    <a:pt x="1222" y="909"/>
                  </a:lnTo>
                  <a:lnTo>
                    <a:pt x="1220" y="909"/>
                  </a:lnTo>
                  <a:lnTo>
                    <a:pt x="1218" y="909"/>
                  </a:lnTo>
                  <a:lnTo>
                    <a:pt x="1218" y="911"/>
                  </a:lnTo>
                  <a:lnTo>
                    <a:pt x="1216" y="911"/>
                  </a:lnTo>
                  <a:lnTo>
                    <a:pt x="1216" y="913"/>
                  </a:lnTo>
                  <a:lnTo>
                    <a:pt x="1216" y="915"/>
                  </a:lnTo>
                  <a:lnTo>
                    <a:pt x="1216" y="917"/>
                  </a:lnTo>
                  <a:lnTo>
                    <a:pt x="1214" y="917"/>
                  </a:lnTo>
                  <a:lnTo>
                    <a:pt x="1214" y="919"/>
                  </a:lnTo>
                  <a:lnTo>
                    <a:pt x="1214" y="921"/>
                  </a:lnTo>
                  <a:lnTo>
                    <a:pt x="1214" y="923"/>
                  </a:lnTo>
                  <a:lnTo>
                    <a:pt x="1212" y="923"/>
                  </a:lnTo>
                  <a:lnTo>
                    <a:pt x="1212" y="925"/>
                  </a:lnTo>
                  <a:lnTo>
                    <a:pt x="1212" y="927"/>
                  </a:lnTo>
                  <a:lnTo>
                    <a:pt x="1212" y="928"/>
                  </a:lnTo>
                  <a:lnTo>
                    <a:pt x="1212" y="930"/>
                  </a:lnTo>
                  <a:lnTo>
                    <a:pt x="1212" y="932"/>
                  </a:lnTo>
                  <a:lnTo>
                    <a:pt x="1212" y="934"/>
                  </a:lnTo>
                  <a:lnTo>
                    <a:pt x="1212" y="936"/>
                  </a:lnTo>
                  <a:lnTo>
                    <a:pt x="1212" y="938"/>
                  </a:lnTo>
                  <a:lnTo>
                    <a:pt x="1212" y="940"/>
                  </a:lnTo>
                  <a:lnTo>
                    <a:pt x="1210" y="940"/>
                  </a:lnTo>
                  <a:lnTo>
                    <a:pt x="1210" y="938"/>
                  </a:lnTo>
                  <a:lnTo>
                    <a:pt x="1210" y="936"/>
                  </a:lnTo>
                  <a:lnTo>
                    <a:pt x="1208" y="936"/>
                  </a:lnTo>
                  <a:lnTo>
                    <a:pt x="1206" y="936"/>
                  </a:lnTo>
                  <a:lnTo>
                    <a:pt x="1206" y="938"/>
                  </a:lnTo>
                  <a:lnTo>
                    <a:pt x="1204" y="940"/>
                  </a:lnTo>
                  <a:lnTo>
                    <a:pt x="1202" y="942"/>
                  </a:lnTo>
                  <a:lnTo>
                    <a:pt x="1202" y="944"/>
                  </a:lnTo>
                  <a:lnTo>
                    <a:pt x="1204" y="944"/>
                  </a:lnTo>
                  <a:lnTo>
                    <a:pt x="1204" y="946"/>
                  </a:lnTo>
                  <a:lnTo>
                    <a:pt x="1206" y="948"/>
                  </a:lnTo>
                  <a:lnTo>
                    <a:pt x="1206" y="950"/>
                  </a:lnTo>
                  <a:lnTo>
                    <a:pt x="1206" y="952"/>
                  </a:lnTo>
                  <a:lnTo>
                    <a:pt x="1208" y="956"/>
                  </a:lnTo>
                  <a:lnTo>
                    <a:pt x="1208" y="958"/>
                  </a:lnTo>
                  <a:lnTo>
                    <a:pt x="1206" y="958"/>
                  </a:lnTo>
                  <a:lnTo>
                    <a:pt x="1206" y="960"/>
                  </a:lnTo>
                  <a:lnTo>
                    <a:pt x="1204" y="962"/>
                  </a:lnTo>
                  <a:lnTo>
                    <a:pt x="1204" y="964"/>
                  </a:lnTo>
                  <a:lnTo>
                    <a:pt x="1204" y="966"/>
                  </a:lnTo>
                  <a:lnTo>
                    <a:pt x="1202" y="966"/>
                  </a:lnTo>
                  <a:lnTo>
                    <a:pt x="1202" y="968"/>
                  </a:lnTo>
                  <a:lnTo>
                    <a:pt x="1200" y="968"/>
                  </a:lnTo>
                  <a:lnTo>
                    <a:pt x="1200" y="970"/>
                  </a:lnTo>
                  <a:lnTo>
                    <a:pt x="1199" y="970"/>
                  </a:lnTo>
                  <a:lnTo>
                    <a:pt x="1199" y="972"/>
                  </a:lnTo>
                  <a:lnTo>
                    <a:pt x="1199" y="974"/>
                  </a:lnTo>
                  <a:lnTo>
                    <a:pt x="1200" y="976"/>
                  </a:lnTo>
                  <a:lnTo>
                    <a:pt x="1202" y="976"/>
                  </a:lnTo>
                  <a:lnTo>
                    <a:pt x="1202" y="978"/>
                  </a:lnTo>
                  <a:lnTo>
                    <a:pt x="1202" y="980"/>
                  </a:lnTo>
                  <a:lnTo>
                    <a:pt x="1204" y="980"/>
                  </a:lnTo>
                  <a:lnTo>
                    <a:pt x="1204" y="982"/>
                  </a:lnTo>
                  <a:lnTo>
                    <a:pt x="1204" y="984"/>
                  </a:lnTo>
                  <a:lnTo>
                    <a:pt x="1204" y="986"/>
                  </a:lnTo>
                  <a:lnTo>
                    <a:pt x="1204" y="988"/>
                  </a:lnTo>
                  <a:lnTo>
                    <a:pt x="1206" y="988"/>
                  </a:lnTo>
                  <a:lnTo>
                    <a:pt x="1206" y="990"/>
                  </a:lnTo>
                  <a:lnTo>
                    <a:pt x="1208" y="990"/>
                  </a:lnTo>
                  <a:lnTo>
                    <a:pt x="1208" y="992"/>
                  </a:lnTo>
                  <a:lnTo>
                    <a:pt x="1208" y="994"/>
                  </a:lnTo>
                  <a:lnTo>
                    <a:pt x="1206" y="994"/>
                  </a:lnTo>
                  <a:lnTo>
                    <a:pt x="1204" y="994"/>
                  </a:lnTo>
                  <a:lnTo>
                    <a:pt x="1202" y="994"/>
                  </a:lnTo>
                  <a:lnTo>
                    <a:pt x="1200" y="994"/>
                  </a:lnTo>
                  <a:lnTo>
                    <a:pt x="1197" y="994"/>
                  </a:lnTo>
                  <a:lnTo>
                    <a:pt x="1195" y="994"/>
                  </a:lnTo>
                  <a:lnTo>
                    <a:pt x="1195" y="995"/>
                  </a:lnTo>
                  <a:lnTo>
                    <a:pt x="1195" y="997"/>
                  </a:lnTo>
                  <a:lnTo>
                    <a:pt x="1195" y="999"/>
                  </a:lnTo>
                  <a:lnTo>
                    <a:pt x="1197" y="999"/>
                  </a:lnTo>
                  <a:lnTo>
                    <a:pt x="1199" y="999"/>
                  </a:lnTo>
                  <a:lnTo>
                    <a:pt x="1199" y="1001"/>
                  </a:lnTo>
                  <a:lnTo>
                    <a:pt x="1197" y="1003"/>
                  </a:lnTo>
                  <a:lnTo>
                    <a:pt x="1197" y="1005"/>
                  </a:lnTo>
                  <a:lnTo>
                    <a:pt x="1195" y="1007"/>
                  </a:lnTo>
                  <a:lnTo>
                    <a:pt x="1197" y="1009"/>
                  </a:lnTo>
                  <a:lnTo>
                    <a:pt x="1197" y="1011"/>
                  </a:lnTo>
                  <a:lnTo>
                    <a:pt x="1197" y="1013"/>
                  </a:lnTo>
                  <a:lnTo>
                    <a:pt x="1197" y="1015"/>
                  </a:lnTo>
                  <a:lnTo>
                    <a:pt x="1197" y="1017"/>
                  </a:lnTo>
                  <a:lnTo>
                    <a:pt x="1197" y="1019"/>
                  </a:lnTo>
                  <a:lnTo>
                    <a:pt x="1195" y="1019"/>
                  </a:lnTo>
                  <a:lnTo>
                    <a:pt x="1193" y="1019"/>
                  </a:lnTo>
                  <a:lnTo>
                    <a:pt x="1191" y="1019"/>
                  </a:lnTo>
                  <a:lnTo>
                    <a:pt x="1191" y="1017"/>
                  </a:lnTo>
                  <a:lnTo>
                    <a:pt x="1189" y="1015"/>
                  </a:lnTo>
                  <a:lnTo>
                    <a:pt x="1187" y="1015"/>
                  </a:lnTo>
                  <a:lnTo>
                    <a:pt x="1185" y="1013"/>
                  </a:lnTo>
                  <a:lnTo>
                    <a:pt x="1183" y="1013"/>
                  </a:lnTo>
                  <a:lnTo>
                    <a:pt x="1181" y="1013"/>
                  </a:lnTo>
                  <a:lnTo>
                    <a:pt x="1181" y="1015"/>
                  </a:lnTo>
                  <a:lnTo>
                    <a:pt x="1181" y="1017"/>
                  </a:lnTo>
                  <a:lnTo>
                    <a:pt x="1181" y="1019"/>
                  </a:lnTo>
                  <a:lnTo>
                    <a:pt x="1183" y="1019"/>
                  </a:lnTo>
                  <a:lnTo>
                    <a:pt x="1183" y="1021"/>
                  </a:lnTo>
                  <a:lnTo>
                    <a:pt x="1185" y="1023"/>
                  </a:lnTo>
                  <a:lnTo>
                    <a:pt x="1185" y="1025"/>
                  </a:lnTo>
                  <a:lnTo>
                    <a:pt x="1185" y="1027"/>
                  </a:lnTo>
                  <a:lnTo>
                    <a:pt x="1183" y="1029"/>
                  </a:lnTo>
                  <a:lnTo>
                    <a:pt x="1183" y="1031"/>
                  </a:lnTo>
                  <a:lnTo>
                    <a:pt x="1181" y="1033"/>
                  </a:lnTo>
                  <a:lnTo>
                    <a:pt x="1179" y="1033"/>
                  </a:lnTo>
                  <a:lnTo>
                    <a:pt x="1177" y="1033"/>
                  </a:lnTo>
                  <a:lnTo>
                    <a:pt x="1177" y="1035"/>
                  </a:lnTo>
                  <a:lnTo>
                    <a:pt x="1177" y="1037"/>
                  </a:lnTo>
                  <a:lnTo>
                    <a:pt x="1175" y="1039"/>
                  </a:lnTo>
                  <a:lnTo>
                    <a:pt x="1175" y="1041"/>
                  </a:lnTo>
                  <a:lnTo>
                    <a:pt x="1175" y="1043"/>
                  </a:lnTo>
                  <a:lnTo>
                    <a:pt x="1177" y="1043"/>
                  </a:lnTo>
                  <a:lnTo>
                    <a:pt x="1177" y="1047"/>
                  </a:lnTo>
                  <a:lnTo>
                    <a:pt x="1177" y="1049"/>
                  </a:lnTo>
                  <a:lnTo>
                    <a:pt x="1177" y="1051"/>
                  </a:lnTo>
                  <a:lnTo>
                    <a:pt x="1177" y="1053"/>
                  </a:lnTo>
                  <a:lnTo>
                    <a:pt x="1175" y="1053"/>
                  </a:lnTo>
                  <a:lnTo>
                    <a:pt x="1175" y="1051"/>
                  </a:lnTo>
                  <a:lnTo>
                    <a:pt x="1173" y="1051"/>
                  </a:lnTo>
                  <a:lnTo>
                    <a:pt x="1171" y="1051"/>
                  </a:lnTo>
                  <a:lnTo>
                    <a:pt x="1169" y="1051"/>
                  </a:lnTo>
                  <a:lnTo>
                    <a:pt x="1167" y="1051"/>
                  </a:lnTo>
                  <a:lnTo>
                    <a:pt x="1165" y="1051"/>
                  </a:lnTo>
                  <a:lnTo>
                    <a:pt x="1163" y="1053"/>
                  </a:lnTo>
                  <a:lnTo>
                    <a:pt x="1163" y="1055"/>
                  </a:lnTo>
                  <a:lnTo>
                    <a:pt x="1163" y="1057"/>
                  </a:lnTo>
                  <a:lnTo>
                    <a:pt x="1165" y="1057"/>
                  </a:lnTo>
                  <a:lnTo>
                    <a:pt x="1165" y="1059"/>
                  </a:lnTo>
                  <a:lnTo>
                    <a:pt x="1165" y="1061"/>
                  </a:lnTo>
                  <a:lnTo>
                    <a:pt x="1167" y="1061"/>
                  </a:lnTo>
                  <a:lnTo>
                    <a:pt x="1165" y="1063"/>
                  </a:lnTo>
                  <a:lnTo>
                    <a:pt x="1163" y="1064"/>
                  </a:lnTo>
                  <a:lnTo>
                    <a:pt x="1161" y="1066"/>
                  </a:lnTo>
                  <a:lnTo>
                    <a:pt x="1159" y="1068"/>
                  </a:lnTo>
                  <a:lnTo>
                    <a:pt x="1159" y="1070"/>
                  </a:lnTo>
                  <a:lnTo>
                    <a:pt x="1159" y="1072"/>
                  </a:lnTo>
                  <a:lnTo>
                    <a:pt x="1159" y="1074"/>
                  </a:lnTo>
                  <a:lnTo>
                    <a:pt x="1159" y="1076"/>
                  </a:lnTo>
                  <a:lnTo>
                    <a:pt x="1157" y="1078"/>
                  </a:lnTo>
                  <a:lnTo>
                    <a:pt x="1157" y="1080"/>
                  </a:lnTo>
                  <a:lnTo>
                    <a:pt x="1155" y="1082"/>
                  </a:lnTo>
                  <a:lnTo>
                    <a:pt x="1153" y="1082"/>
                  </a:lnTo>
                  <a:lnTo>
                    <a:pt x="1151" y="1080"/>
                  </a:lnTo>
                  <a:lnTo>
                    <a:pt x="1149" y="1080"/>
                  </a:lnTo>
                  <a:lnTo>
                    <a:pt x="1149" y="1078"/>
                  </a:lnTo>
                  <a:lnTo>
                    <a:pt x="1147" y="1078"/>
                  </a:lnTo>
                  <a:lnTo>
                    <a:pt x="1145" y="1078"/>
                  </a:lnTo>
                  <a:lnTo>
                    <a:pt x="1141" y="1078"/>
                  </a:lnTo>
                  <a:lnTo>
                    <a:pt x="1139" y="1080"/>
                  </a:lnTo>
                  <a:lnTo>
                    <a:pt x="1137" y="1080"/>
                  </a:lnTo>
                  <a:lnTo>
                    <a:pt x="1137" y="1082"/>
                  </a:lnTo>
                  <a:lnTo>
                    <a:pt x="1139" y="1084"/>
                  </a:lnTo>
                  <a:lnTo>
                    <a:pt x="1139" y="1086"/>
                  </a:lnTo>
                  <a:lnTo>
                    <a:pt x="1141" y="1090"/>
                  </a:lnTo>
                  <a:lnTo>
                    <a:pt x="1141" y="1092"/>
                  </a:lnTo>
                  <a:lnTo>
                    <a:pt x="1143" y="1094"/>
                  </a:lnTo>
                  <a:lnTo>
                    <a:pt x="1145" y="1094"/>
                  </a:lnTo>
                  <a:lnTo>
                    <a:pt x="1145" y="1096"/>
                  </a:lnTo>
                  <a:lnTo>
                    <a:pt x="1147" y="1096"/>
                  </a:lnTo>
                  <a:lnTo>
                    <a:pt x="1147" y="1098"/>
                  </a:lnTo>
                  <a:lnTo>
                    <a:pt x="1145" y="1098"/>
                  </a:lnTo>
                  <a:lnTo>
                    <a:pt x="1145" y="1100"/>
                  </a:lnTo>
                  <a:lnTo>
                    <a:pt x="1145" y="1102"/>
                  </a:lnTo>
                  <a:lnTo>
                    <a:pt x="1145" y="1104"/>
                  </a:lnTo>
                  <a:lnTo>
                    <a:pt x="1143" y="1106"/>
                  </a:lnTo>
                  <a:lnTo>
                    <a:pt x="1141" y="1108"/>
                  </a:lnTo>
                  <a:lnTo>
                    <a:pt x="1141" y="1110"/>
                  </a:lnTo>
                  <a:lnTo>
                    <a:pt x="1141" y="1112"/>
                  </a:lnTo>
                  <a:lnTo>
                    <a:pt x="1141" y="1114"/>
                  </a:lnTo>
                  <a:lnTo>
                    <a:pt x="1139" y="1116"/>
                  </a:lnTo>
                  <a:lnTo>
                    <a:pt x="1141" y="1118"/>
                  </a:lnTo>
                  <a:lnTo>
                    <a:pt x="1141" y="1120"/>
                  </a:lnTo>
                  <a:lnTo>
                    <a:pt x="1141" y="1122"/>
                  </a:lnTo>
                  <a:lnTo>
                    <a:pt x="1139" y="1122"/>
                  </a:lnTo>
                  <a:lnTo>
                    <a:pt x="1137" y="1122"/>
                  </a:lnTo>
                  <a:lnTo>
                    <a:pt x="1135" y="1124"/>
                  </a:lnTo>
                  <a:lnTo>
                    <a:pt x="1133" y="1124"/>
                  </a:lnTo>
                  <a:lnTo>
                    <a:pt x="1131" y="1126"/>
                  </a:lnTo>
                  <a:lnTo>
                    <a:pt x="1130" y="1128"/>
                  </a:lnTo>
                  <a:lnTo>
                    <a:pt x="1128" y="1130"/>
                  </a:lnTo>
                  <a:lnTo>
                    <a:pt x="1126" y="1130"/>
                  </a:lnTo>
                  <a:lnTo>
                    <a:pt x="1126" y="1131"/>
                  </a:lnTo>
                  <a:lnTo>
                    <a:pt x="1124" y="1133"/>
                  </a:lnTo>
                  <a:lnTo>
                    <a:pt x="1124" y="1135"/>
                  </a:lnTo>
                  <a:lnTo>
                    <a:pt x="1126" y="1135"/>
                  </a:lnTo>
                  <a:lnTo>
                    <a:pt x="1126" y="1137"/>
                  </a:lnTo>
                  <a:lnTo>
                    <a:pt x="1128" y="1139"/>
                  </a:lnTo>
                  <a:lnTo>
                    <a:pt x="1130" y="1137"/>
                  </a:lnTo>
                  <a:lnTo>
                    <a:pt x="1131" y="1137"/>
                  </a:lnTo>
                  <a:lnTo>
                    <a:pt x="1133" y="1137"/>
                  </a:lnTo>
                  <a:lnTo>
                    <a:pt x="1133" y="1139"/>
                  </a:lnTo>
                  <a:lnTo>
                    <a:pt x="1135" y="1139"/>
                  </a:lnTo>
                  <a:lnTo>
                    <a:pt x="1133" y="1143"/>
                  </a:lnTo>
                  <a:lnTo>
                    <a:pt x="1133" y="1145"/>
                  </a:lnTo>
                  <a:lnTo>
                    <a:pt x="1135" y="1147"/>
                  </a:lnTo>
                  <a:lnTo>
                    <a:pt x="1135" y="1149"/>
                  </a:lnTo>
                  <a:lnTo>
                    <a:pt x="1135" y="1151"/>
                  </a:lnTo>
                  <a:lnTo>
                    <a:pt x="1135" y="1153"/>
                  </a:lnTo>
                  <a:lnTo>
                    <a:pt x="1133" y="1153"/>
                  </a:lnTo>
                  <a:lnTo>
                    <a:pt x="1131" y="1151"/>
                  </a:lnTo>
                  <a:lnTo>
                    <a:pt x="1131" y="1149"/>
                  </a:lnTo>
                  <a:lnTo>
                    <a:pt x="1130" y="1147"/>
                  </a:lnTo>
                  <a:lnTo>
                    <a:pt x="1128" y="1147"/>
                  </a:lnTo>
                  <a:lnTo>
                    <a:pt x="1126" y="1147"/>
                  </a:lnTo>
                  <a:lnTo>
                    <a:pt x="1124" y="1149"/>
                  </a:lnTo>
                  <a:lnTo>
                    <a:pt x="1122" y="1149"/>
                  </a:lnTo>
                  <a:lnTo>
                    <a:pt x="1120" y="1149"/>
                  </a:lnTo>
                  <a:lnTo>
                    <a:pt x="1118" y="1149"/>
                  </a:lnTo>
                  <a:lnTo>
                    <a:pt x="1118" y="1151"/>
                  </a:lnTo>
                  <a:lnTo>
                    <a:pt x="1116" y="1151"/>
                  </a:lnTo>
                  <a:lnTo>
                    <a:pt x="1116" y="1153"/>
                  </a:lnTo>
                  <a:lnTo>
                    <a:pt x="1116" y="1155"/>
                  </a:lnTo>
                  <a:lnTo>
                    <a:pt x="1116" y="1157"/>
                  </a:lnTo>
                  <a:lnTo>
                    <a:pt x="1116" y="1159"/>
                  </a:lnTo>
                  <a:lnTo>
                    <a:pt x="1118" y="1161"/>
                  </a:lnTo>
                  <a:lnTo>
                    <a:pt x="1118" y="1163"/>
                  </a:lnTo>
                  <a:lnTo>
                    <a:pt x="1120" y="1167"/>
                  </a:lnTo>
                  <a:lnTo>
                    <a:pt x="1120" y="1169"/>
                  </a:lnTo>
                  <a:lnTo>
                    <a:pt x="1122" y="1171"/>
                  </a:lnTo>
                  <a:lnTo>
                    <a:pt x="1124" y="1171"/>
                  </a:lnTo>
                  <a:lnTo>
                    <a:pt x="1126" y="1175"/>
                  </a:lnTo>
                  <a:lnTo>
                    <a:pt x="1128" y="1177"/>
                  </a:lnTo>
                  <a:lnTo>
                    <a:pt x="1128" y="1179"/>
                  </a:lnTo>
                  <a:lnTo>
                    <a:pt x="1128" y="1181"/>
                  </a:lnTo>
                  <a:lnTo>
                    <a:pt x="1130" y="1183"/>
                  </a:lnTo>
                  <a:lnTo>
                    <a:pt x="1128" y="1185"/>
                  </a:lnTo>
                  <a:lnTo>
                    <a:pt x="1128" y="1187"/>
                  </a:lnTo>
                  <a:lnTo>
                    <a:pt x="1128" y="1191"/>
                  </a:lnTo>
                  <a:lnTo>
                    <a:pt x="1128" y="1193"/>
                  </a:lnTo>
                  <a:lnTo>
                    <a:pt x="1128" y="1195"/>
                  </a:lnTo>
                  <a:lnTo>
                    <a:pt x="1128" y="1197"/>
                  </a:lnTo>
                  <a:lnTo>
                    <a:pt x="1128" y="1198"/>
                  </a:lnTo>
                  <a:lnTo>
                    <a:pt x="1126" y="1198"/>
                  </a:lnTo>
                  <a:lnTo>
                    <a:pt x="1126" y="1197"/>
                  </a:lnTo>
                  <a:lnTo>
                    <a:pt x="1126" y="1195"/>
                  </a:lnTo>
                  <a:lnTo>
                    <a:pt x="1124" y="1195"/>
                  </a:lnTo>
                  <a:lnTo>
                    <a:pt x="1122" y="1195"/>
                  </a:lnTo>
                  <a:lnTo>
                    <a:pt x="1122" y="1197"/>
                  </a:lnTo>
                  <a:lnTo>
                    <a:pt x="1120" y="1197"/>
                  </a:lnTo>
                  <a:lnTo>
                    <a:pt x="1120" y="1198"/>
                  </a:lnTo>
                  <a:lnTo>
                    <a:pt x="1118" y="1198"/>
                  </a:lnTo>
                  <a:lnTo>
                    <a:pt x="1118" y="1197"/>
                  </a:lnTo>
                  <a:lnTo>
                    <a:pt x="1116" y="1197"/>
                  </a:lnTo>
                  <a:lnTo>
                    <a:pt x="1116" y="1195"/>
                  </a:lnTo>
                  <a:lnTo>
                    <a:pt x="1114" y="1195"/>
                  </a:lnTo>
                  <a:lnTo>
                    <a:pt x="1112" y="1195"/>
                  </a:lnTo>
                  <a:lnTo>
                    <a:pt x="1112" y="1197"/>
                  </a:lnTo>
                  <a:lnTo>
                    <a:pt x="1114" y="1197"/>
                  </a:lnTo>
                  <a:lnTo>
                    <a:pt x="1112" y="1198"/>
                  </a:lnTo>
                  <a:lnTo>
                    <a:pt x="1110" y="1198"/>
                  </a:lnTo>
                  <a:lnTo>
                    <a:pt x="1110" y="1200"/>
                  </a:lnTo>
                  <a:lnTo>
                    <a:pt x="1108" y="1200"/>
                  </a:lnTo>
                  <a:lnTo>
                    <a:pt x="1108" y="1202"/>
                  </a:lnTo>
                  <a:lnTo>
                    <a:pt x="1106" y="1202"/>
                  </a:lnTo>
                  <a:lnTo>
                    <a:pt x="1104" y="1202"/>
                  </a:lnTo>
                  <a:lnTo>
                    <a:pt x="1102" y="1202"/>
                  </a:lnTo>
                  <a:lnTo>
                    <a:pt x="1100" y="1202"/>
                  </a:lnTo>
                  <a:lnTo>
                    <a:pt x="1098" y="1202"/>
                  </a:lnTo>
                  <a:lnTo>
                    <a:pt x="1096" y="1202"/>
                  </a:lnTo>
                  <a:lnTo>
                    <a:pt x="1096" y="1200"/>
                  </a:lnTo>
                  <a:lnTo>
                    <a:pt x="1094" y="1200"/>
                  </a:lnTo>
                  <a:lnTo>
                    <a:pt x="1092" y="1200"/>
                  </a:lnTo>
                  <a:lnTo>
                    <a:pt x="1092" y="1202"/>
                  </a:lnTo>
                  <a:lnTo>
                    <a:pt x="1092" y="1204"/>
                  </a:lnTo>
                  <a:lnTo>
                    <a:pt x="1092" y="1206"/>
                  </a:lnTo>
                  <a:lnTo>
                    <a:pt x="1090" y="1206"/>
                  </a:lnTo>
                  <a:lnTo>
                    <a:pt x="1088" y="1206"/>
                  </a:lnTo>
                  <a:lnTo>
                    <a:pt x="1088" y="1204"/>
                  </a:lnTo>
                  <a:lnTo>
                    <a:pt x="1088" y="1202"/>
                  </a:lnTo>
                  <a:lnTo>
                    <a:pt x="1088" y="1200"/>
                  </a:lnTo>
                  <a:lnTo>
                    <a:pt x="1088" y="1198"/>
                  </a:lnTo>
                  <a:lnTo>
                    <a:pt x="1086" y="1198"/>
                  </a:lnTo>
                  <a:lnTo>
                    <a:pt x="1084" y="1198"/>
                  </a:lnTo>
                  <a:lnTo>
                    <a:pt x="1084" y="1200"/>
                  </a:lnTo>
                  <a:lnTo>
                    <a:pt x="1084" y="1202"/>
                  </a:lnTo>
                  <a:lnTo>
                    <a:pt x="1082" y="1202"/>
                  </a:lnTo>
                  <a:lnTo>
                    <a:pt x="1080" y="1202"/>
                  </a:lnTo>
                  <a:lnTo>
                    <a:pt x="1078" y="1202"/>
                  </a:lnTo>
                  <a:lnTo>
                    <a:pt x="1078" y="1200"/>
                  </a:lnTo>
                  <a:lnTo>
                    <a:pt x="1076" y="1200"/>
                  </a:lnTo>
                  <a:lnTo>
                    <a:pt x="1076" y="1202"/>
                  </a:lnTo>
                  <a:lnTo>
                    <a:pt x="1074" y="1202"/>
                  </a:lnTo>
                  <a:lnTo>
                    <a:pt x="1072" y="1202"/>
                  </a:lnTo>
                  <a:lnTo>
                    <a:pt x="1070" y="1202"/>
                  </a:lnTo>
                  <a:lnTo>
                    <a:pt x="1070" y="1204"/>
                  </a:lnTo>
                  <a:lnTo>
                    <a:pt x="1068" y="1204"/>
                  </a:lnTo>
                  <a:lnTo>
                    <a:pt x="1066" y="1204"/>
                  </a:lnTo>
                  <a:lnTo>
                    <a:pt x="1066" y="1202"/>
                  </a:lnTo>
                  <a:lnTo>
                    <a:pt x="1068" y="1202"/>
                  </a:lnTo>
                  <a:lnTo>
                    <a:pt x="1068" y="1200"/>
                  </a:lnTo>
                  <a:lnTo>
                    <a:pt x="1068" y="1198"/>
                  </a:lnTo>
                  <a:lnTo>
                    <a:pt x="1066" y="1198"/>
                  </a:lnTo>
                  <a:lnTo>
                    <a:pt x="1066" y="1197"/>
                  </a:lnTo>
                  <a:lnTo>
                    <a:pt x="1064" y="1197"/>
                  </a:lnTo>
                  <a:lnTo>
                    <a:pt x="1062" y="1197"/>
                  </a:lnTo>
                  <a:lnTo>
                    <a:pt x="1061" y="1197"/>
                  </a:lnTo>
                  <a:lnTo>
                    <a:pt x="1059" y="1195"/>
                  </a:lnTo>
                  <a:lnTo>
                    <a:pt x="1057" y="1195"/>
                  </a:lnTo>
                  <a:lnTo>
                    <a:pt x="1055" y="1195"/>
                  </a:lnTo>
                  <a:lnTo>
                    <a:pt x="1053" y="1195"/>
                  </a:lnTo>
                  <a:lnTo>
                    <a:pt x="1053" y="1197"/>
                  </a:lnTo>
                  <a:lnTo>
                    <a:pt x="1053" y="1198"/>
                  </a:lnTo>
                  <a:lnTo>
                    <a:pt x="1053" y="1200"/>
                  </a:lnTo>
                  <a:lnTo>
                    <a:pt x="1053" y="1202"/>
                  </a:lnTo>
                  <a:lnTo>
                    <a:pt x="1051" y="1202"/>
                  </a:lnTo>
                  <a:lnTo>
                    <a:pt x="1051" y="1204"/>
                  </a:lnTo>
                  <a:lnTo>
                    <a:pt x="1051" y="1206"/>
                  </a:lnTo>
                  <a:lnTo>
                    <a:pt x="1051" y="1208"/>
                  </a:lnTo>
                  <a:lnTo>
                    <a:pt x="1051" y="1210"/>
                  </a:lnTo>
                  <a:lnTo>
                    <a:pt x="1049" y="1210"/>
                  </a:lnTo>
                  <a:lnTo>
                    <a:pt x="1049" y="1212"/>
                  </a:lnTo>
                  <a:lnTo>
                    <a:pt x="1047" y="1214"/>
                  </a:lnTo>
                  <a:lnTo>
                    <a:pt x="1045" y="1214"/>
                  </a:lnTo>
                  <a:lnTo>
                    <a:pt x="1045" y="1216"/>
                  </a:lnTo>
                  <a:lnTo>
                    <a:pt x="1043" y="1216"/>
                  </a:lnTo>
                  <a:lnTo>
                    <a:pt x="1043" y="1218"/>
                  </a:lnTo>
                  <a:lnTo>
                    <a:pt x="1041" y="1218"/>
                  </a:lnTo>
                  <a:lnTo>
                    <a:pt x="1041" y="1216"/>
                  </a:lnTo>
                  <a:lnTo>
                    <a:pt x="1039" y="1216"/>
                  </a:lnTo>
                  <a:lnTo>
                    <a:pt x="1039" y="1214"/>
                  </a:lnTo>
                  <a:lnTo>
                    <a:pt x="1039" y="1212"/>
                  </a:lnTo>
                  <a:lnTo>
                    <a:pt x="1037" y="1212"/>
                  </a:lnTo>
                  <a:lnTo>
                    <a:pt x="1037" y="1214"/>
                  </a:lnTo>
                  <a:lnTo>
                    <a:pt x="1035" y="1214"/>
                  </a:lnTo>
                  <a:lnTo>
                    <a:pt x="1033" y="1214"/>
                  </a:lnTo>
                  <a:lnTo>
                    <a:pt x="1033" y="1216"/>
                  </a:lnTo>
                  <a:lnTo>
                    <a:pt x="1031" y="1216"/>
                  </a:lnTo>
                  <a:lnTo>
                    <a:pt x="1029" y="1218"/>
                  </a:lnTo>
                  <a:lnTo>
                    <a:pt x="1029" y="1220"/>
                  </a:lnTo>
                  <a:lnTo>
                    <a:pt x="1031" y="1222"/>
                  </a:lnTo>
                  <a:lnTo>
                    <a:pt x="1033" y="1222"/>
                  </a:lnTo>
                  <a:lnTo>
                    <a:pt x="1033" y="1224"/>
                  </a:lnTo>
                  <a:lnTo>
                    <a:pt x="1031" y="1224"/>
                  </a:lnTo>
                  <a:lnTo>
                    <a:pt x="1031" y="1226"/>
                  </a:lnTo>
                  <a:lnTo>
                    <a:pt x="1029" y="1226"/>
                  </a:lnTo>
                  <a:lnTo>
                    <a:pt x="1029" y="1228"/>
                  </a:lnTo>
                  <a:lnTo>
                    <a:pt x="1029" y="1230"/>
                  </a:lnTo>
                  <a:lnTo>
                    <a:pt x="1031" y="1230"/>
                  </a:lnTo>
                  <a:lnTo>
                    <a:pt x="1029" y="1230"/>
                  </a:lnTo>
                  <a:lnTo>
                    <a:pt x="1029" y="1232"/>
                  </a:lnTo>
                  <a:lnTo>
                    <a:pt x="1029" y="1234"/>
                  </a:lnTo>
                  <a:lnTo>
                    <a:pt x="1027" y="1234"/>
                  </a:lnTo>
                  <a:lnTo>
                    <a:pt x="1025" y="1234"/>
                  </a:lnTo>
                  <a:lnTo>
                    <a:pt x="1025" y="1236"/>
                  </a:lnTo>
                  <a:lnTo>
                    <a:pt x="1023" y="1236"/>
                  </a:lnTo>
                  <a:lnTo>
                    <a:pt x="1023" y="1234"/>
                  </a:lnTo>
                  <a:lnTo>
                    <a:pt x="1021" y="1234"/>
                  </a:lnTo>
                  <a:lnTo>
                    <a:pt x="1019" y="1236"/>
                  </a:lnTo>
                  <a:lnTo>
                    <a:pt x="1017" y="1236"/>
                  </a:lnTo>
                  <a:lnTo>
                    <a:pt x="1017" y="1234"/>
                  </a:lnTo>
                  <a:lnTo>
                    <a:pt x="1015" y="1234"/>
                  </a:lnTo>
                  <a:lnTo>
                    <a:pt x="1013" y="1234"/>
                  </a:lnTo>
                  <a:lnTo>
                    <a:pt x="1013" y="1236"/>
                  </a:lnTo>
                  <a:lnTo>
                    <a:pt x="1013" y="1238"/>
                  </a:lnTo>
                  <a:lnTo>
                    <a:pt x="1011" y="1238"/>
                  </a:lnTo>
                  <a:lnTo>
                    <a:pt x="1009" y="1238"/>
                  </a:lnTo>
                  <a:lnTo>
                    <a:pt x="1007" y="1238"/>
                  </a:lnTo>
                  <a:lnTo>
                    <a:pt x="1005" y="1238"/>
                  </a:lnTo>
                  <a:lnTo>
                    <a:pt x="1005" y="1240"/>
                  </a:lnTo>
                  <a:lnTo>
                    <a:pt x="1005" y="1242"/>
                  </a:lnTo>
                  <a:lnTo>
                    <a:pt x="1007" y="1242"/>
                  </a:lnTo>
                  <a:lnTo>
                    <a:pt x="1007" y="1244"/>
                  </a:lnTo>
                  <a:lnTo>
                    <a:pt x="1007" y="1246"/>
                  </a:lnTo>
                  <a:lnTo>
                    <a:pt x="1007" y="1248"/>
                  </a:lnTo>
                  <a:lnTo>
                    <a:pt x="1005" y="1248"/>
                  </a:lnTo>
                  <a:lnTo>
                    <a:pt x="1005" y="1250"/>
                  </a:lnTo>
                  <a:lnTo>
                    <a:pt x="1003" y="1250"/>
                  </a:lnTo>
                  <a:lnTo>
                    <a:pt x="1001" y="1252"/>
                  </a:lnTo>
                  <a:lnTo>
                    <a:pt x="999" y="1252"/>
                  </a:lnTo>
                  <a:lnTo>
                    <a:pt x="999" y="1250"/>
                  </a:lnTo>
                  <a:lnTo>
                    <a:pt x="997" y="1248"/>
                  </a:lnTo>
                  <a:lnTo>
                    <a:pt x="995" y="1248"/>
                  </a:lnTo>
                  <a:lnTo>
                    <a:pt x="993" y="1248"/>
                  </a:lnTo>
                  <a:lnTo>
                    <a:pt x="992" y="1248"/>
                  </a:lnTo>
                  <a:lnTo>
                    <a:pt x="992" y="1246"/>
                  </a:lnTo>
                  <a:lnTo>
                    <a:pt x="990" y="1246"/>
                  </a:lnTo>
                  <a:lnTo>
                    <a:pt x="988" y="1246"/>
                  </a:lnTo>
                  <a:lnTo>
                    <a:pt x="988" y="1244"/>
                  </a:lnTo>
                  <a:lnTo>
                    <a:pt x="988" y="1242"/>
                  </a:lnTo>
                  <a:lnTo>
                    <a:pt x="986" y="1242"/>
                  </a:lnTo>
                  <a:lnTo>
                    <a:pt x="986" y="1240"/>
                  </a:lnTo>
                  <a:lnTo>
                    <a:pt x="984" y="1240"/>
                  </a:lnTo>
                  <a:lnTo>
                    <a:pt x="984" y="1238"/>
                  </a:lnTo>
                  <a:lnTo>
                    <a:pt x="982" y="1238"/>
                  </a:lnTo>
                  <a:lnTo>
                    <a:pt x="980" y="1238"/>
                  </a:lnTo>
                  <a:lnTo>
                    <a:pt x="978" y="1238"/>
                  </a:lnTo>
                  <a:lnTo>
                    <a:pt x="976" y="1238"/>
                  </a:lnTo>
                  <a:lnTo>
                    <a:pt x="974" y="1238"/>
                  </a:lnTo>
                  <a:lnTo>
                    <a:pt x="974" y="1240"/>
                  </a:lnTo>
                  <a:lnTo>
                    <a:pt x="974" y="1242"/>
                  </a:lnTo>
                  <a:lnTo>
                    <a:pt x="972" y="1242"/>
                  </a:lnTo>
                  <a:lnTo>
                    <a:pt x="972" y="1244"/>
                  </a:lnTo>
                  <a:lnTo>
                    <a:pt x="972" y="1246"/>
                  </a:lnTo>
                  <a:lnTo>
                    <a:pt x="970" y="1246"/>
                  </a:lnTo>
                  <a:lnTo>
                    <a:pt x="968" y="1246"/>
                  </a:lnTo>
                  <a:lnTo>
                    <a:pt x="966" y="1246"/>
                  </a:lnTo>
                  <a:lnTo>
                    <a:pt x="966" y="1244"/>
                  </a:lnTo>
                  <a:lnTo>
                    <a:pt x="966" y="1242"/>
                  </a:lnTo>
                  <a:lnTo>
                    <a:pt x="964" y="1242"/>
                  </a:lnTo>
                  <a:lnTo>
                    <a:pt x="964" y="1240"/>
                  </a:lnTo>
                  <a:lnTo>
                    <a:pt x="962" y="1242"/>
                  </a:lnTo>
                  <a:lnTo>
                    <a:pt x="962" y="1240"/>
                  </a:lnTo>
                  <a:lnTo>
                    <a:pt x="962" y="1238"/>
                  </a:lnTo>
                  <a:lnTo>
                    <a:pt x="964" y="1238"/>
                  </a:lnTo>
                  <a:lnTo>
                    <a:pt x="964" y="1236"/>
                  </a:lnTo>
                  <a:lnTo>
                    <a:pt x="966" y="1236"/>
                  </a:lnTo>
                  <a:lnTo>
                    <a:pt x="966" y="1234"/>
                  </a:lnTo>
                  <a:lnTo>
                    <a:pt x="964" y="1234"/>
                  </a:lnTo>
                  <a:lnTo>
                    <a:pt x="962" y="1234"/>
                  </a:lnTo>
                  <a:lnTo>
                    <a:pt x="960" y="1234"/>
                  </a:lnTo>
                  <a:lnTo>
                    <a:pt x="960" y="1236"/>
                  </a:lnTo>
                  <a:lnTo>
                    <a:pt x="958" y="1236"/>
                  </a:lnTo>
                  <a:lnTo>
                    <a:pt x="958" y="1238"/>
                  </a:lnTo>
                  <a:lnTo>
                    <a:pt x="956" y="1238"/>
                  </a:lnTo>
                  <a:lnTo>
                    <a:pt x="956" y="1236"/>
                  </a:lnTo>
                  <a:lnTo>
                    <a:pt x="954" y="1236"/>
                  </a:lnTo>
                  <a:lnTo>
                    <a:pt x="954" y="1234"/>
                  </a:lnTo>
                  <a:lnTo>
                    <a:pt x="954" y="1232"/>
                  </a:lnTo>
                  <a:lnTo>
                    <a:pt x="954" y="1230"/>
                  </a:lnTo>
                  <a:lnTo>
                    <a:pt x="952" y="1230"/>
                  </a:lnTo>
                  <a:lnTo>
                    <a:pt x="950" y="1230"/>
                  </a:lnTo>
                  <a:lnTo>
                    <a:pt x="948" y="1230"/>
                  </a:lnTo>
                  <a:lnTo>
                    <a:pt x="948" y="1232"/>
                  </a:lnTo>
                  <a:lnTo>
                    <a:pt x="946" y="1232"/>
                  </a:lnTo>
                  <a:lnTo>
                    <a:pt x="946" y="1234"/>
                  </a:lnTo>
                  <a:lnTo>
                    <a:pt x="944" y="1234"/>
                  </a:lnTo>
                  <a:lnTo>
                    <a:pt x="942" y="1234"/>
                  </a:lnTo>
                  <a:lnTo>
                    <a:pt x="940" y="1234"/>
                  </a:lnTo>
                  <a:lnTo>
                    <a:pt x="940" y="1232"/>
                  </a:lnTo>
                  <a:lnTo>
                    <a:pt x="940" y="1230"/>
                  </a:lnTo>
                  <a:lnTo>
                    <a:pt x="938" y="1230"/>
                  </a:lnTo>
                  <a:lnTo>
                    <a:pt x="936" y="1230"/>
                  </a:lnTo>
                  <a:lnTo>
                    <a:pt x="936" y="1228"/>
                  </a:lnTo>
                  <a:lnTo>
                    <a:pt x="936" y="1230"/>
                  </a:lnTo>
                  <a:lnTo>
                    <a:pt x="934" y="1230"/>
                  </a:lnTo>
                  <a:lnTo>
                    <a:pt x="932" y="1230"/>
                  </a:lnTo>
                  <a:lnTo>
                    <a:pt x="932" y="1232"/>
                  </a:lnTo>
                  <a:lnTo>
                    <a:pt x="932" y="1234"/>
                  </a:lnTo>
                  <a:lnTo>
                    <a:pt x="930" y="1234"/>
                  </a:lnTo>
                  <a:lnTo>
                    <a:pt x="928" y="1234"/>
                  </a:lnTo>
                  <a:lnTo>
                    <a:pt x="928" y="1236"/>
                  </a:lnTo>
                  <a:lnTo>
                    <a:pt x="926" y="1236"/>
                  </a:lnTo>
                  <a:lnTo>
                    <a:pt x="924" y="1236"/>
                  </a:lnTo>
                  <a:lnTo>
                    <a:pt x="924" y="1234"/>
                  </a:lnTo>
                  <a:lnTo>
                    <a:pt x="923" y="1234"/>
                  </a:lnTo>
                  <a:lnTo>
                    <a:pt x="921" y="1234"/>
                  </a:lnTo>
                  <a:lnTo>
                    <a:pt x="921" y="1236"/>
                  </a:lnTo>
                  <a:lnTo>
                    <a:pt x="919" y="1236"/>
                  </a:lnTo>
                  <a:lnTo>
                    <a:pt x="917" y="1236"/>
                  </a:lnTo>
                  <a:lnTo>
                    <a:pt x="915" y="1236"/>
                  </a:lnTo>
                  <a:lnTo>
                    <a:pt x="913" y="1236"/>
                  </a:lnTo>
                  <a:lnTo>
                    <a:pt x="911" y="1236"/>
                  </a:lnTo>
                  <a:lnTo>
                    <a:pt x="909" y="1236"/>
                  </a:lnTo>
                  <a:lnTo>
                    <a:pt x="909" y="1238"/>
                  </a:lnTo>
                  <a:lnTo>
                    <a:pt x="907" y="1238"/>
                  </a:lnTo>
                  <a:lnTo>
                    <a:pt x="905" y="1238"/>
                  </a:lnTo>
                  <a:lnTo>
                    <a:pt x="905" y="1240"/>
                  </a:lnTo>
                  <a:lnTo>
                    <a:pt x="903" y="1240"/>
                  </a:lnTo>
                  <a:lnTo>
                    <a:pt x="901" y="1240"/>
                  </a:lnTo>
                  <a:lnTo>
                    <a:pt x="899" y="1240"/>
                  </a:lnTo>
                  <a:lnTo>
                    <a:pt x="897" y="1240"/>
                  </a:lnTo>
                  <a:lnTo>
                    <a:pt x="895" y="1238"/>
                  </a:lnTo>
                  <a:lnTo>
                    <a:pt x="895" y="1236"/>
                  </a:lnTo>
                  <a:lnTo>
                    <a:pt x="893" y="1236"/>
                  </a:lnTo>
                  <a:lnTo>
                    <a:pt x="891" y="1236"/>
                  </a:lnTo>
                  <a:lnTo>
                    <a:pt x="891" y="1238"/>
                  </a:lnTo>
                  <a:lnTo>
                    <a:pt x="889" y="1238"/>
                  </a:lnTo>
                  <a:lnTo>
                    <a:pt x="889" y="1240"/>
                  </a:lnTo>
                  <a:lnTo>
                    <a:pt x="889" y="1242"/>
                  </a:lnTo>
                  <a:lnTo>
                    <a:pt x="887" y="1242"/>
                  </a:lnTo>
                  <a:lnTo>
                    <a:pt x="887" y="1244"/>
                  </a:lnTo>
                  <a:lnTo>
                    <a:pt x="885" y="1244"/>
                  </a:lnTo>
                  <a:lnTo>
                    <a:pt x="885" y="1242"/>
                  </a:lnTo>
                  <a:lnTo>
                    <a:pt x="883" y="1242"/>
                  </a:lnTo>
                  <a:lnTo>
                    <a:pt x="883" y="1244"/>
                  </a:lnTo>
                  <a:lnTo>
                    <a:pt x="883" y="1246"/>
                  </a:lnTo>
                  <a:lnTo>
                    <a:pt x="883" y="1248"/>
                  </a:lnTo>
                  <a:lnTo>
                    <a:pt x="881" y="1248"/>
                  </a:lnTo>
                  <a:lnTo>
                    <a:pt x="879" y="1248"/>
                  </a:lnTo>
                  <a:lnTo>
                    <a:pt x="879" y="1250"/>
                  </a:lnTo>
                  <a:lnTo>
                    <a:pt x="877" y="1250"/>
                  </a:lnTo>
                  <a:lnTo>
                    <a:pt x="877" y="1248"/>
                  </a:lnTo>
                  <a:lnTo>
                    <a:pt x="875" y="1248"/>
                  </a:lnTo>
                  <a:lnTo>
                    <a:pt x="877" y="1248"/>
                  </a:lnTo>
                  <a:lnTo>
                    <a:pt x="877" y="1246"/>
                  </a:lnTo>
                  <a:lnTo>
                    <a:pt x="877" y="1244"/>
                  </a:lnTo>
                  <a:lnTo>
                    <a:pt x="875" y="1244"/>
                  </a:lnTo>
                  <a:lnTo>
                    <a:pt x="873" y="1244"/>
                  </a:lnTo>
                  <a:lnTo>
                    <a:pt x="871" y="1244"/>
                  </a:lnTo>
                  <a:lnTo>
                    <a:pt x="871" y="1242"/>
                  </a:lnTo>
                  <a:lnTo>
                    <a:pt x="869" y="1242"/>
                  </a:lnTo>
                  <a:lnTo>
                    <a:pt x="869" y="1244"/>
                  </a:lnTo>
                  <a:lnTo>
                    <a:pt x="869" y="1246"/>
                  </a:lnTo>
                  <a:lnTo>
                    <a:pt x="869" y="1248"/>
                  </a:lnTo>
                  <a:lnTo>
                    <a:pt x="869" y="1250"/>
                  </a:lnTo>
                  <a:lnTo>
                    <a:pt x="867" y="1250"/>
                  </a:lnTo>
                  <a:lnTo>
                    <a:pt x="867" y="1252"/>
                  </a:lnTo>
                  <a:lnTo>
                    <a:pt x="865" y="1252"/>
                  </a:lnTo>
                  <a:lnTo>
                    <a:pt x="865" y="1254"/>
                  </a:lnTo>
                  <a:lnTo>
                    <a:pt x="863" y="1254"/>
                  </a:lnTo>
                  <a:lnTo>
                    <a:pt x="861" y="1254"/>
                  </a:lnTo>
                  <a:lnTo>
                    <a:pt x="861" y="1252"/>
                  </a:lnTo>
                  <a:lnTo>
                    <a:pt x="859" y="1252"/>
                  </a:lnTo>
                  <a:lnTo>
                    <a:pt x="859" y="1250"/>
                  </a:lnTo>
                  <a:lnTo>
                    <a:pt x="857" y="1250"/>
                  </a:lnTo>
                  <a:lnTo>
                    <a:pt x="855" y="1250"/>
                  </a:lnTo>
                  <a:lnTo>
                    <a:pt x="855" y="1252"/>
                  </a:lnTo>
                  <a:lnTo>
                    <a:pt x="854" y="1252"/>
                  </a:lnTo>
                  <a:lnTo>
                    <a:pt x="854" y="1254"/>
                  </a:lnTo>
                  <a:lnTo>
                    <a:pt x="854" y="1256"/>
                  </a:lnTo>
                  <a:lnTo>
                    <a:pt x="855" y="1256"/>
                  </a:lnTo>
                  <a:lnTo>
                    <a:pt x="857" y="1256"/>
                  </a:lnTo>
                  <a:lnTo>
                    <a:pt x="857" y="1258"/>
                  </a:lnTo>
                  <a:lnTo>
                    <a:pt x="855" y="1258"/>
                  </a:lnTo>
                  <a:lnTo>
                    <a:pt x="854" y="1258"/>
                  </a:lnTo>
                  <a:lnTo>
                    <a:pt x="854" y="1260"/>
                  </a:lnTo>
                  <a:lnTo>
                    <a:pt x="852" y="1260"/>
                  </a:lnTo>
                  <a:lnTo>
                    <a:pt x="852" y="1262"/>
                  </a:lnTo>
                  <a:lnTo>
                    <a:pt x="852" y="1264"/>
                  </a:lnTo>
                  <a:lnTo>
                    <a:pt x="850" y="1264"/>
                  </a:lnTo>
                  <a:lnTo>
                    <a:pt x="848" y="1264"/>
                  </a:lnTo>
                  <a:lnTo>
                    <a:pt x="848" y="1265"/>
                  </a:lnTo>
                  <a:lnTo>
                    <a:pt x="846" y="1265"/>
                  </a:lnTo>
                  <a:lnTo>
                    <a:pt x="846" y="1267"/>
                  </a:lnTo>
                  <a:lnTo>
                    <a:pt x="844" y="1267"/>
                  </a:lnTo>
                  <a:lnTo>
                    <a:pt x="842" y="1267"/>
                  </a:lnTo>
                  <a:lnTo>
                    <a:pt x="842" y="1265"/>
                  </a:lnTo>
                  <a:lnTo>
                    <a:pt x="842" y="1264"/>
                  </a:lnTo>
                  <a:lnTo>
                    <a:pt x="840" y="1264"/>
                  </a:lnTo>
                  <a:lnTo>
                    <a:pt x="838" y="1264"/>
                  </a:lnTo>
                  <a:lnTo>
                    <a:pt x="838" y="1262"/>
                  </a:lnTo>
                  <a:lnTo>
                    <a:pt x="836" y="1262"/>
                  </a:lnTo>
                  <a:lnTo>
                    <a:pt x="836" y="1260"/>
                  </a:lnTo>
                  <a:lnTo>
                    <a:pt x="836" y="1258"/>
                  </a:lnTo>
                  <a:lnTo>
                    <a:pt x="834" y="1258"/>
                  </a:lnTo>
                  <a:lnTo>
                    <a:pt x="832" y="1258"/>
                  </a:lnTo>
                  <a:lnTo>
                    <a:pt x="832" y="1256"/>
                  </a:lnTo>
                  <a:lnTo>
                    <a:pt x="830" y="1256"/>
                  </a:lnTo>
                  <a:lnTo>
                    <a:pt x="830" y="1258"/>
                  </a:lnTo>
                  <a:lnTo>
                    <a:pt x="828" y="1258"/>
                  </a:lnTo>
                  <a:lnTo>
                    <a:pt x="828" y="1260"/>
                  </a:lnTo>
                  <a:lnTo>
                    <a:pt x="830" y="1260"/>
                  </a:lnTo>
                  <a:lnTo>
                    <a:pt x="830" y="1262"/>
                  </a:lnTo>
                  <a:lnTo>
                    <a:pt x="830" y="1264"/>
                  </a:lnTo>
                  <a:lnTo>
                    <a:pt x="832" y="1264"/>
                  </a:lnTo>
                  <a:lnTo>
                    <a:pt x="832" y="1265"/>
                  </a:lnTo>
                  <a:lnTo>
                    <a:pt x="834" y="1265"/>
                  </a:lnTo>
                  <a:lnTo>
                    <a:pt x="834" y="1267"/>
                  </a:lnTo>
                  <a:lnTo>
                    <a:pt x="832" y="1269"/>
                  </a:lnTo>
                  <a:lnTo>
                    <a:pt x="830" y="1269"/>
                  </a:lnTo>
                  <a:lnTo>
                    <a:pt x="828" y="1269"/>
                  </a:lnTo>
                  <a:lnTo>
                    <a:pt x="828" y="1267"/>
                  </a:lnTo>
                  <a:lnTo>
                    <a:pt x="826" y="1267"/>
                  </a:lnTo>
                  <a:lnTo>
                    <a:pt x="824" y="1267"/>
                  </a:lnTo>
                  <a:lnTo>
                    <a:pt x="822" y="1267"/>
                  </a:lnTo>
                  <a:lnTo>
                    <a:pt x="822" y="1269"/>
                  </a:lnTo>
                  <a:lnTo>
                    <a:pt x="820" y="1269"/>
                  </a:lnTo>
                  <a:lnTo>
                    <a:pt x="818" y="1269"/>
                  </a:lnTo>
                  <a:lnTo>
                    <a:pt x="818" y="1271"/>
                  </a:lnTo>
                  <a:lnTo>
                    <a:pt x="816" y="1271"/>
                  </a:lnTo>
                  <a:lnTo>
                    <a:pt x="816" y="1273"/>
                  </a:lnTo>
                  <a:lnTo>
                    <a:pt x="816" y="1275"/>
                  </a:lnTo>
                  <a:lnTo>
                    <a:pt x="816" y="1277"/>
                  </a:lnTo>
                  <a:lnTo>
                    <a:pt x="816" y="1279"/>
                  </a:lnTo>
                  <a:lnTo>
                    <a:pt x="814" y="1279"/>
                  </a:lnTo>
                  <a:lnTo>
                    <a:pt x="812" y="1279"/>
                  </a:lnTo>
                  <a:lnTo>
                    <a:pt x="810" y="1279"/>
                  </a:lnTo>
                  <a:lnTo>
                    <a:pt x="810" y="1281"/>
                  </a:lnTo>
                  <a:lnTo>
                    <a:pt x="808" y="1281"/>
                  </a:lnTo>
                  <a:lnTo>
                    <a:pt x="808" y="1283"/>
                  </a:lnTo>
                  <a:lnTo>
                    <a:pt x="806" y="1283"/>
                  </a:lnTo>
                  <a:lnTo>
                    <a:pt x="804" y="1283"/>
                  </a:lnTo>
                  <a:lnTo>
                    <a:pt x="804" y="1285"/>
                  </a:lnTo>
                  <a:lnTo>
                    <a:pt x="802" y="1285"/>
                  </a:lnTo>
                  <a:lnTo>
                    <a:pt x="800" y="1285"/>
                  </a:lnTo>
                  <a:lnTo>
                    <a:pt x="800" y="1283"/>
                  </a:lnTo>
                  <a:lnTo>
                    <a:pt x="800" y="1281"/>
                  </a:lnTo>
                  <a:lnTo>
                    <a:pt x="798" y="1281"/>
                  </a:lnTo>
                  <a:lnTo>
                    <a:pt x="796" y="1281"/>
                  </a:lnTo>
                  <a:lnTo>
                    <a:pt x="794" y="1281"/>
                  </a:lnTo>
                  <a:lnTo>
                    <a:pt x="794" y="1283"/>
                  </a:lnTo>
                  <a:lnTo>
                    <a:pt x="794" y="1285"/>
                  </a:lnTo>
                  <a:lnTo>
                    <a:pt x="792" y="1285"/>
                  </a:lnTo>
                  <a:lnTo>
                    <a:pt x="792" y="1287"/>
                  </a:lnTo>
                  <a:lnTo>
                    <a:pt x="792" y="1289"/>
                  </a:lnTo>
                  <a:lnTo>
                    <a:pt x="790" y="1289"/>
                  </a:lnTo>
                  <a:lnTo>
                    <a:pt x="788" y="1289"/>
                  </a:lnTo>
                  <a:lnTo>
                    <a:pt x="788" y="1291"/>
                  </a:lnTo>
                  <a:lnTo>
                    <a:pt x="788" y="1293"/>
                  </a:lnTo>
                  <a:lnTo>
                    <a:pt x="786" y="1295"/>
                  </a:lnTo>
                  <a:lnTo>
                    <a:pt x="785" y="1295"/>
                  </a:lnTo>
                  <a:lnTo>
                    <a:pt x="783" y="1295"/>
                  </a:lnTo>
                  <a:lnTo>
                    <a:pt x="783" y="1297"/>
                  </a:lnTo>
                  <a:lnTo>
                    <a:pt x="783" y="1299"/>
                  </a:lnTo>
                  <a:lnTo>
                    <a:pt x="781" y="1299"/>
                  </a:lnTo>
                  <a:lnTo>
                    <a:pt x="779" y="1299"/>
                  </a:lnTo>
                  <a:lnTo>
                    <a:pt x="777" y="1299"/>
                  </a:lnTo>
                  <a:lnTo>
                    <a:pt x="777" y="1301"/>
                  </a:lnTo>
                  <a:lnTo>
                    <a:pt x="777" y="1303"/>
                  </a:lnTo>
                  <a:lnTo>
                    <a:pt x="775" y="1303"/>
                  </a:lnTo>
                  <a:lnTo>
                    <a:pt x="775" y="1305"/>
                  </a:lnTo>
                  <a:lnTo>
                    <a:pt x="773" y="1305"/>
                  </a:lnTo>
                  <a:lnTo>
                    <a:pt x="771" y="1305"/>
                  </a:lnTo>
                  <a:lnTo>
                    <a:pt x="769" y="1305"/>
                  </a:lnTo>
                  <a:lnTo>
                    <a:pt x="769" y="1307"/>
                  </a:lnTo>
                  <a:lnTo>
                    <a:pt x="767" y="1307"/>
                  </a:lnTo>
                  <a:lnTo>
                    <a:pt x="767" y="1309"/>
                  </a:lnTo>
                  <a:lnTo>
                    <a:pt x="765" y="1309"/>
                  </a:lnTo>
                  <a:lnTo>
                    <a:pt x="763" y="1309"/>
                  </a:lnTo>
                  <a:lnTo>
                    <a:pt x="763" y="1307"/>
                  </a:lnTo>
                  <a:lnTo>
                    <a:pt x="761" y="1307"/>
                  </a:lnTo>
                  <a:lnTo>
                    <a:pt x="761" y="1305"/>
                  </a:lnTo>
                  <a:lnTo>
                    <a:pt x="761" y="1303"/>
                  </a:lnTo>
                  <a:lnTo>
                    <a:pt x="763" y="1301"/>
                  </a:lnTo>
                  <a:lnTo>
                    <a:pt x="763" y="1299"/>
                  </a:lnTo>
                  <a:lnTo>
                    <a:pt x="765" y="1299"/>
                  </a:lnTo>
                  <a:lnTo>
                    <a:pt x="765" y="1297"/>
                  </a:lnTo>
                  <a:lnTo>
                    <a:pt x="765" y="1295"/>
                  </a:lnTo>
                  <a:lnTo>
                    <a:pt x="763" y="1295"/>
                  </a:lnTo>
                  <a:lnTo>
                    <a:pt x="761" y="1295"/>
                  </a:lnTo>
                  <a:lnTo>
                    <a:pt x="759" y="1295"/>
                  </a:lnTo>
                  <a:lnTo>
                    <a:pt x="759" y="1297"/>
                  </a:lnTo>
                  <a:lnTo>
                    <a:pt x="757" y="1297"/>
                  </a:lnTo>
                  <a:lnTo>
                    <a:pt x="757" y="1299"/>
                  </a:lnTo>
                  <a:lnTo>
                    <a:pt x="759" y="1299"/>
                  </a:lnTo>
                  <a:lnTo>
                    <a:pt x="759" y="1301"/>
                  </a:lnTo>
                  <a:lnTo>
                    <a:pt x="759" y="1303"/>
                  </a:lnTo>
                  <a:lnTo>
                    <a:pt x="759" y="1305"/>
                  </a:lnTo>
                  <a:lnTo>
                    <a:pt x="759" y="1307"/>
                  </a:lnTo>
                  <a:lnTo>
                    <a:pt x="757" y="1307"/>
                  </a:lnTo>
                  <a:lnTo>
                    <a:pt x="757" y="1309"/>
                  </a:lnTo>
                  <a:lnTo>
                    <a:pt x="755" y="1309"/>
                  </a:lnTo>
                  <a:lnTo>
                    <a:pt x="755" y="1311"/>
                  </a:lnTo>
                  <a:lnTo>
                    <a:pt x="753" y="1311"/>
                  </a:lnTo>
                  <a:lnTo>
                    <a:pt x="753" y="1313"/>
                  </a:lnTo>
                  <a:lnTo>
                    <a:pt x="751" y="1313"/>
                  </a:lnTo>
                  <a:lnTo>
                    <a:pt x="751" y="1315"/>
                  </a:lnTo>
                  <a:lnTo>
                    <a:pt x="749" y="1315"/>
                  </a:lnTo>
                  <a:lnTo>
                    <a:pt x="747" y="1315"/>
                  </a:lnTo>
                  <a:lnTo>
                    <a:pt x="745" y="1315"/>
                  </a:lnTo>
                  <a:lnTo>
                    <a:pt x="743" y="1315"/>
                  </a:lnTo>
                  <a:lnTo>
                    <a:pt x="743" y="1313"/>
                  </a:lnTo>
                  <a:lnTo>
                    <a:pt x="741" y="1313"/>
                  </a:lnTo>
                  <a:lnTo>
                    <a:pt x="741" y="1315"/>
                  </a:lnTo>
                  <a:lnTo>
                    <a:pt x="739" y="1315"/>
                  </a:lnTo>
                  <a:lnTo>
                    <a:pt x="739" y="1317"/>
                  </a:lnTo>
                  <a:lnTo>
                    <a:pt x="737" y="1317"/>
                  </a:lnTo>
                  <a:lnTo>
                    <a:pt x="735" y="1317"/>
                  </a:lnTo>
                  <a:lnTo>
                    <a:pt x="735" y="1315"/>
                  </a:lnTo>
                  <a:lnTo>
                    <a:pt x="733" y="1315"/>
                  </a:lnTo>
                  <a:lnTo>
                    <a:pt x="731" y="1315"/>
                  </a:lnTo>
                  <a:lnTo>
                    <a:pt x="731" y="1313"/>
                  </a:lnTo>
                  <a:lnTo>
                    <a:pt x="729" y="1313"/>
                  </a:lnTo>
                  <a:lnTo>
                    <a:pt x="727" y="1313"/>
                  </a:lnTo>
                  <a:lnTo>
                    <a:pt x="727" y="1315"/>
                  </a:lnTo>
                  <a:lnTo>
                    <a:pt x="725" y="1315"/>
                  </a:lnTo>
                  <a:lnTo>
                    <a:pt x="723" y="1315"/>
                  </a:lnTo>
                  <a:lnTo>
                    <a:pt x="723" y="1317"/>
                  </a:lnTo>
                  <a:lnTo>
                    <a:pt x="723" y="1319"/>
                  </a:lnTo>
                  <a:lnTo>
                    <a:pt x="721" y="1319"/>
                  </a:lnTo>
                  <a:lnTo>
                    <a:pt x="721" y="1321"/>
                  </a:lnTo>
                  <a:lnTo>
                    <a:pt x="721" y="1323"/>
                  </a:lnTo>
                  <a:lnTo>
                    <a:pt x="721" y="1325"/>
                  </a:lnTo>
                  <a:lnTo>
                    <a:pt x="723" y="1325"/>
                  </a:lnTo>
                  <a:lnTo>
                    <a:pt x="723" y="1327"/>
                  </a:lnTo>
                  <a:lnTo>
                    <a:pt x="723" y="1329"/>
                  </a:lnTo>
                  <a:lnTo>
                    <a:pt x="723" y="1331"/>
                  </a:lnTo>
                  <a:lnTo>
                    <a:pt x="723" y="1332"/>
                  </a:lnTo>
                  <a:lnTo>
                    <a:pt x="721" y="1332"/>
                  </a:lnTo>
                  <a:lnTo>
                    <a:pt x="719" y="1332"/>
                  </a:lnTo>
                  <a:lnTo>
                    <a:pt x="719" y="1331"/>
                  </a:lnTo>
                  <a:lnTo>
                    <a:pt x="717" y="1331"/>
                  </a:lnTo>
                  <a:lnTo>
                    <a:pt x="717" y="1332"/>
                  </a:lnTo>
                  <a:lnTo>
                    <a:pt x="717" y="1334"/>
                  </a:lnTo>
                  <a:lnTo>
                    <a:pt x="716" y="1334"/>
                  </a:lnTo>
                  <a:lnTo>
                    <a:pt x="714" y="1334"/>
                  </a:lnTo>
                  <a:lnTo>
                    <a:pt x="714" y="1332"/>
                  </a:lnTo>
                  <a:lnTo>
                    <a:pt x="712" y="1332"/>
                  </a:lnTo>
                  <a:lnTo>
                    <a:pt x="712" y="1331"/>
                  </a:lnTo>
                  <a:lnTo>
                    <a:pt x="710" y="1331"/>
                  </a:lnTo>
                  <a:lnTo>
                    <a:pt x="710" y="1329"/>
                  </a:lnTo>
                  <a:lnTo>
                    <a:pt x="708" y="1329"/>
                  </a:lnTo>
                  <a:lnTo>
                    <a:pt x="706" y="1329"/>
                  </a:lnTo>
                  <a:lnTo>
                    <a:pt x="706" y="1331"/>
                  </a:lnTo>
                  <a:lnTo>
                    <a:pt x="704" y="1331"/>
                  </a:lnTo>
                  <a:lnTo>
                    <a:pt x="702" y="1331"/>
                  </a:lnTo>
                  <a:lnTo>
                    <a:pt x="702" y="1332"/>
                  </a:lnTo>
                  <a:lnTo>
                    <a:pt x="702" y="1334"/>
                  </a:lnTo>
                  <a:lnTo>
                    <a:pt x="700" y="1334"/>
                  </a:lnTo>
                  <a:lnTo>
                    <a:pt x="700" y="1336"/>
                  </a:lnTo>
                  <a:lnTo>
                    <a:pt x="700" y="1338"/>
                  </a:lnTo>
                  <a:lnTo>
                    <a:pt x="698" y="1338"/>
                  </a:lnTo>
                  <a:lnTo>
                    <a:pt x="698" y="1340"/>
                  </a:lnTo>
                  <a:lnTo>
                    <a:pt x="696" y="1340"/>
                  </a:lnTo>
                  <a:lnTo>
                    <a:pt x="694" y="1340"/>
                  </a:lnTo>
                  <a:lnTo>
                    <a:pt x="694" y="1338"/>
                  </a:lnTo>
                  <a:lnTo>
                    <a:pt x="692" y="1338"/>
                  </a:lnTo>
                  <a:lnTo>
                    <a:pt x="690" y="1338"/>
                  </a:lnTo>
                  <a:lnTo>
                    <a:pt x="688" y="1338"/>
                  </a:lnTo>
                  <a:lnTo>
                    <a:pt x="686" y="1338"/>
                  </a:lnTo>
                  <a:lnTo>
                    <a:pt x="684" y="1338"/>
                  </a:lnTo>
                  <a:lnTo>
                    <a:pt x="684" y="1336"/>
                  </a:lnTo>
                  <a:lnTo>
                    <a:pt x="682" y="1336"/>
                  </a:lnTo>
                  <a:lnTo>
                    <a:pt x="680" y="1336"/>
                  </a:lnTo>
                  <a:lnTo>
                    <a:pt x="678" y="1336"/>
                  </a:lnTo>
                  <a:lnTo>
                    <a:pt x="678" y="1338"/>
                  </a:lnTo>
                  <a:lnTo>
                    <a:pt x="678" y="1340"/>
                  </a:lnTo>
                  <a:lnTo>
                    <a:pt x="678" y="1342"/>
                  </a:lnTo>
                  <a:lnTo>
                    <a:pt x="678" y="1344"/>
                  </a:lnTo>
                  <a:lnTo>
                    <a:pt x="676" y="1344"/>
                  </a:lnTo>
                  <a:lnTo>
                    <a:pt x="676" y="1346"/>
                  </a:lnTo>
                  <a:lnTo>
                    <a:pt x="674" y="1346"/>
                  </a:lnTo>
                  <a:lnTo>
                    <a:pt x="674" y="1348"/>
                  </a:lnTo>
                  <a:lnTo>
                    <a:pt x="674" y="1350"/>
                  </a:lnTo>
                  <a:lnTo>
                    <a:pt x="676" y="1352"/>
                  </a:lnTo>
                  <a:lnTo>
                    <a:pt x="678" y="1352"/>
                  </a:lnTo>
                  <a:lnTo>
                    <a:pt x="678" y="1350"/>
                  </a:lnTo>
                  <a:lnTo>
                    <a:pt x="678" y="1348"/>
                  </a:lnTo>
                  <a:lnTo>
                    <a:pt x="680" y="1348"/>
                  </a:lnTo>
                  <a:lnTo>
                    <a:pt x="682" y="1350"/>
                  </a:lnTo>
                  <a:lnTo>
                    <a:pt x="682" y="1352"/>
                  </a:lnTo>
                  <a:lnTo>
                    <a:pt x="680" y="1352"/>
                  </a:lnTo>
                  <a:lnTo>
                    <a:pt x="680" y="1354"/>
                  </a:lnTo>
                  <a:lnTo>
                    <a:pt x="680" y="1356"/>
                  </a:lnTo>
                  <a:lnTo>
                    <a:pt x="682" y="1356"/>
                  </a:lnTo>
                  <a:lnTo>
                    <a:pt x="682" y="1358"/>
                  </a:lnTo>
                  <a:lnTo>
                    <a:pt x="682" y="1360"/>
                  </a:lnTo>
                  <a:lnTo>
                    <a:pt x="684" y="1360"/>
                  </a:lnTo>
                  <a:lnTo>
                    <a:pt x="684" y="1362"/>
                  </a:lnTo>
                  <a:lnTo>
                    <a:pt x="684" y="1364"/>
                  </a:lnTo>
                  <a:lnTo>
                    <a:pt x="684" y="1366"/>
                  </a:lnTo>
                  <a:lnTo>
                    <a:pt x="682" y="1366"/>
                  </a:lnTo>
                  <a:lnTo>
                    <a:pt x="682" y="1364"/>
                  </a:lnTo>
                  <a:lnTo>
                    <a:pt x="680" y="1364"/>
                  </a:lnTo>
                  <a:lnTo>
                    <a:pt x="678" y="1364"/>
                  </a:lnTo>
                  <a:lnTo>
                    <a:pt x="678" y="1362"/>
                  </a:lnTo>
                  <a:lnTo>
                    <a:pt x="676" y="1362"/>
                  </a:lnTo>
                  <a:lnTo>
                    <a:pt x="674" y="1362"/>
                  </a:lnTo>
                  <a:lnTo>
                    <a:pt x="674" y="1360"/>
                  </a:lnTo>
                  <a:lnTo>
                    <a:pt x="672" y="1360"/>
                  </a:lnTo>
                  <a:lnTo>
                    <a:pt x="670" y="1360"/>
                  </a:lnTo>
                  <a:lnTo>
                    <a:pt x="668" y="1360"/>
                  </a:lnTo>
                  <a:lnTo>
                    <a:pt x="668" y="1362"/>
                  </a:lnTo>
                  <a:lnTo>
                    <a:pt x="666" y="1362"/>
                  </a:lnTo>
                  <a:lnTo>
                    <a:pt x="666" y="1364"/>
                  </a:lnTo>
                  <a:lnTo>
                    <a:pt x="666" y="1366"/>
                  </a:lnTo>
                  <a:lnTo>
                    <a:pt x="668" y="1366"/>
                  </a:lnTo>
                  <a:lnTo>
                    <a:pt x="668" y="1368"/>
                  </a:lnTo>
                  <a:lnTo>
                    <a:pt x="668" y="1370"/>
                  </a:lnTo>
                  <a:lnTo>
                    <a:pt x="666" y="1370"/>
                  </a:lnTo>
                  <a:lnTo>
                    <a:pt x="666" y="1372"/>
                  </a:lnTo>
                  <a:lnTo>
                    <a:pt x="664" y="1372"/>
                  </a:lnTo>
                  <a:lnTo>
                    <a:pt x="664" y="1374"/>
                  </a:lnTo>
                  <a:lnTo>
                    <a:pt x="666" y="1374"/>
                  </a:lnTo>
                  <a:lnTo>
                    <a:pt x="666" y="1376"/>
                  </a:lnTo>
                  <a:lnTo>
                    <a:pt x="664" y="1376"/>
                  </a:lnTo>
                  <a:lnTo>
                    <a:pt x="664" y="1378"/>
                  </a:lnTo>
                  <a:lnTo>
                    <a:pt x="664" y="1380"/>
                  </a:lnTo>
                  <a:lnTo>
                    <a:pt x="662" y="1380"/>
                  </a:lnTo>
                  <a:lnTo>
                    <a:pt x="660" y="1382"/>
                  </a:lnTo>
                  <a:lnTo>
                    <a:pt x="660" y="1380"/>
                  </a:lnTo>
                  <a:lnTo>
                    <a:pt x="658" y="1380"/>
                  </a:lnTo>
                  <a:lnTo>
                    <a:pt x="658" y="1378"/>
                  </a:lnTo>
                  <a:lnTo>
                    <a:pt x="658" y="1376"/>
                  </a:lnTo>
                  <a:lnTo>
                    <a:pt x="660" y="1374"/>
                  </a:lnTo>
                  <a:lnTo>
                    <a:pt x="660" y="1372"/>
                  </a:lnTo>
                  <a:lnTo>
                    <a:pt x="658" y="1372"/>
                  </a:lnTo>
                  <a:lnTo>
                    <a:pt x="656" y="1372"/>
                  </a:lnTo>
                  <a:lnTo>
                    <a:pt x="654" y="1372"/>
                  </a:lnTo>
                  <a:lnTo>
                    <a:pt x="652" y="1372"/>
                  </a:lnTo>
                  <a:lnTo>
                    <a:pt x="652" y="1374"/>
                  </a:lnTo>
                  <a:lnTo>
                    <a:pt x="650" y="1374"/>
                  </a:lnTo>
                  <a:lnTo>
                    <a:pt x="648" y="1374"/>
                  </a:lnTo>
                  <a:lnTo>
                    <a:pt x="648" y="1376"/>
                  </a:lnTo>
                  <a:lnTo>
                    <a:pt x="647" y="1376"/>
                  </a:lnTo>
                  <a:lnTo>
                    <a:pt x="645" y="1376"/>
                  </a:lnTo>
                  <a:lnTo>
                    <a:pt x="645" y="1374"/>
                  </a:lnTo>
                  <a:lnTo>
                    <a:pt x="645" y="1372"/>
                  </a:lnTo>
                  <a:lnTo>
                    <a:pt x="645" y="1370"/>
                  </a:lnTo>
                  <a:lnTo>
                    <a:pt x="647" y="1370"/>
                  </a:lnTo>
                  <a:lnTo>
                    <a:pt x="645" y="1368"/>
                  </a:lnTo>
                  <a:lnTo>
                    <a:pt x="643" y="1368"/>
                  </a:lnTo>
                  <a:lnTo>
                    <a:pt x="643" y="1366"/>
                  </a:lnTo>
                  <a:lnTo>
                    <a:pt x="641" y="1366"/>
                  </a:lnTo>
                  <a:lnTo>
                    <a:pt x="641" y="1368"/>
                  </a:lnTo>
                  <a:lnTo>
                    <a:pt x="639" y="1368"/>
                  </a:lnTo>
                  <a:lnTo>
                    <a:pt x="639" y="1370"/>
                  </a:lnTo>
                  <a:lnTo>
                    <a:pt x="639" y="1372"/>
                  </a:lnTo>
                  <a:lnTo>
                    <a:pt x="639" y="1374"/>
                  </a:lnTo>
                  <a:lnTo>
                    <a:pt x="637" y="1376"/>
                  </a:lnTo>
                  <a:lnTo>
                    <a:pt x="635" y="1376"/>
                  </a:lnTo>
                  <a:lnTo>
                    <a:pt x="635" y="1378"/>
                  </a:lnTo>
                  <a:lnTo>
                    <a:pt x="633" y="1378"/>
                  </a:lnTo>
                  <a:lnTo>
                    <a:pt x="631" y="1378"/>
                  </a:lnTo>
                  <a:lnTo>
                    <a:pt x="631" y="1380"/>
                  </a:lnTo>
                  <a:lnTo>
                    <a:pt x="629" y="1380"/>
                  </a:lnTo>
                  <a:lnTo>
                    <a:pt x="627" y="1380"/>
                  </a:lnTo>
                  <a:lnTo>
                    <a:pt x="627" y="1382"/>
                  </a:lnTo>
                  <a:lnTo>
                    <a:pt x="625" y="1382"/>
                  </a:lnTo>
                  <a:lnTo>
                    <a:pt x="623" y="1382"/>
                  </a:lnTo>
                  <a:lnTo>
                    <a:pt x="621" y="1382"/>
                  </a:lnTo>
                  <a:lnTo>
                    <a:pt x="619" y="1382"/>
                  </a:lnTo>
                  <a:lnTo>
                    <a:pt x="619" y="1380"/>
                  </a:lnTo>
                  <a:lnTo>
                    <a:pt x="621" y="1380"/>
                  </a:lnTo>
                  <a:lnTo>
                    <a:pt x="621" y="1378"/>
                  </a:lnTo>
                  <a:lnTo>
                    <a:pt x="623" y="1378"/>
                  </a:lnTo>
                  <a:lnTo>
                    <a:pt x="623" y="1376"/>
                  </a:lnTo>
                  <a:lnTo>
                    <a:pt x="623" y="1374"/>
                  </a:lnTo>
                  <a:lnTo>
                    <a:pt x="623" y="1372"/>
                  </a:lnTo>
                  <a:lnTo>
                    <a:pt x="621" y="1372"/>
                  </a:lnTo>
                  <a:lnTo>
                    <a:pt x="619" y="1372"/>
                  </a:lnTo>
                  <a:lnTo>
                    <a:pt x="619" y="1374"/>
                  </a:lnTo>
                  <a:lnTo>
                    <a:pt x="617" y="1374"/>
                  </a:lnTo>
                  <a:lnTo>
                    <a:pt x="615" y="1374"/>
                  </a:lnTo>
                  <a:lnTo>
                    <a:pt x="615" y="1376"/>
                  </a:lnTo>
                  <a:lnTo>
                    <a:pt x="613" y="1376"/>
                  </a:lnTo>
                  <a:lnTo>
                    <a:pt x="611" y="1378"/>
                  </a:lnTo>
                  <a:lnTo>
                    <a:pt x="609" y="1378"/>
                  </a:lnTo>
                  <a:lnTo>
                    <a:pt x="609" y="1380"/>
                  </a:lnTo>
                  <a:lnTo>
                    <a:pt x="607" y="1380"/>
                  </a:lnTo>
                  <a:lnTo>
                    <a:pt x="607" y="1382"/>
                  </a:lnTo>
                  <a:lnTo>
                    <a:pt x="605" y="1382"/>
                  </a:lnTo>
                  <a:lnTo>
                    <a:pt x="605" y="1380"/>
                  </a:lnTo>
                  <a:lnTo>
                    <a:pt x="603" y="1380"/>
                  </a:lnTo>
                  <a:lnTo>
                    <a:pt x="603" y="1378"/>
                  </a:lnTo>
                  <a:lnTo>
                    <a:pt x="603" y="1376"/>
                  </a:lnTo>
                  <a:lnTo>
                    <a:pt x="603" y="1374"/>
                  </a:lnTo>
                  <a:lnTo>
                    <a:pt x="603" y="1372"/>
                  </a:lnTo>
                  <a:lnTo>
                    <a:pt x="601" y="1372"/>
                  </a:lnTo>
                  <a:lnTo>
                    <a:pt x="599" y="1372"/>
                  </a:lnTo>
                  <a:lnTo>
                    <a:pt x="597" y="1372"/>
                  </a:lnTo>
                  <a:lnTo>
                    <a:pt x="595" y="1372"/>
                  </a:lnTo>
                  <a:lnTo>
                    <a:pt x="595" y="1374"/>
                  </a:lnTo>
                  <a:lnTo>
                    <a:pt x="593" y="1374"/>
                  </a:lnTo>
                  <a:lnTo>
                    <a:pt x="593" y="1376"/>
                  </a:lnTo>
                  <a:lnTo>
                    <a:pt x="591" y="1376"/>
                  </a:lnTo>
                  <a:lnTo>
                    <a:pt x="591" y="1378"/>
                  </a:lnTo>
                  <a:lnTo>
                    <a:pt x="589" y="1378"/>
                  </a:lnTo>
                  <a:lnTo>
                    <a:pt x="589" y="1380"/>
                  </a:lnTo>
                  <a:lnTo>
                    <a:pt x="589" y="1382"/>
                  </a:lnTo>
                  <a:lnTo>
                    <a:pt x="587" y="1382"/>
                  </a:lnTo>
                  <a:lnTo>
                    <a:pt x="587" y="1384"/>
                  </a:lnTo>
                  <a:lnTo>
                    <a:pt x="585" y="1384"/>
                  </a:lnTo>
                  <a:lnTo>
                    <a:pt x="583" y="1384"/>
                  </a:lnTo>
                  <a:lnTo>
                    <a:pt x="581" y="1384"/>
                  </a:lnTo>
                  <a:lnTo>
                    <a:pt x="579" y="1382"/>
                  </a:lnTo>
                  <a:lnTo>
                    <a:pt x="579" y="1380"/>
                  </a:lnTo>
                  <a:lnTo>
                    <a:pt x="579" y="1378"/>
                  </a:lnTo>
                  <a:lnTo>
                    <a:pt x="578" y="1378"/>
                  </a:lnTo>
                  <a:lnTo>
                    <a:pt x="576" y="1378"/>
                  </a:lnTo>
                  <a:lnTo>
                    <a:pt x="574" y="1378"/>
                  </a:lnTo>
                  <a:lnTo>
                    <a:pt x="572" y="1378"/>
                  </a:lnTo>
                  <a:lnTo>
                    <a:pt x="570" y="1378"/>
                  </a:lnTo>
                  <a:lnTo>
                    <a:pt x="570" y="1380"/>
                  </a:lnTo>
                  <a:lnTo>
                    <a:pt x="570" y="1382"/>
                  </a:lnTo>
                  <a:lnTo>
                    <a:pt x="572" y="1382"/>
                  </a:lnTo>
                  <a:lnTo>
                    <a:pt x="572" y="1384"/>
                  </a:lnTo>
                  <a:lnTo>
                    <a:pt x="574" y="1384"/>
                  </a:lnTo>
                  <a:lnTo>
                    <a:pt x="574" y="1386"/>
                  </a:lnTo>
                  <a:lnTo>
                    <a:pt x="574" y="1388"/>
                  </a:lnTo>
                  <a:lnTo>
                    <a:pt x="574" y="1390"/>
                  </a:lnTo>
                  <a:lnTo>
                    <a:pt x="572" y="1390"/>
                  </a:lnTo>
                  <a:lnTo>
                    <a:pt x="572" y="1392"/>
                  </a:lnTo>
                  <a:lnTo>
                    <a:pt x="570" y="1392"/>
                  </a:lnTo>
                  <a:lnTo>
                    <a:pt x="570" y="1394"/>
                  </a:lnTo>
                  <a:lnTo>
                    <a:pt x="568" y="1394"/>
                  </a:lnTo>
                  <a:lnTo>
                    <a:pt x="566" y="1394"/>
                  </a:lnTo>
                  <a:lnTo>
                    <a:pt x="564" y="1394"/>
                  </a:lnTo>
                  <a:lnTo>
                    <a:pt x="562" y="1394"/>
                  </a:lnTo>
                  <a:lnTo>
                    <a:pt x="560" y="1394"/>
                  </a:lnTo>
                  <a:lnTo>
                    <a:pt x="558" y="1394"/>
                  </a:lnTo>
                  <a:lnTo>
                    <a:pt x="556" y="1392"/>
                  </a:lnTo>
                  <a:lnTo>
                    <a:pt x="554" y="1392"/>
                  </a:lnTo>
                  <a:lnTo>
                    <a:pt x="554" y="1390"/>
                  </a:lnTo>
                  <a:lnTo>
                    <a:pt x="552" y="1390"/>
                  </a:lnTo>
                  <a:lnTo>
                    <a:pt x="552" y="1392"/>
                  </a:lnTo>
                  <a:lnTo>
                    <a:pt x="552" y="1394"/>
                  </a:lnTo>
                  <a:lnTo>
                    <a:pt x="552" y="1396"/>
                  </a:lnTo>
                  <a:lnTo>
                    <a:pt x="552" y="1398"/>
                  </a:lnTo>
                  <a:lnTo>
                    <a:pt x="552" y="1399"/>
                  </a:lnTo>
                  <a:lnTo>
                    <a:pt x="550" y="1399"/>
                  </a:lnTo>
                  <a:lnTo>
                    <a:pt x="550" y="1401"/>
                  </a:lnTo>
                  <a:lnTo>
                    <a:pt x="548" y="1401"/>
                  </a:lnTo>
                  <a:lnTo>
                    <a:pt x="548" y="1403"/>
                  </a:lnTo>
                  <a:lnTo>
                    <a:pt x="548" y="1405"/>
                  </a:lnTo>
                  <a:lnTo>
                    <a:pt x="546" y="1407"/>
                  </a:lnTo>
                  <a:lnTo>
                    <a:pt x="546" y="1409"/>
                  </a:lnTo>
                  <a:lnTo>
                    <a:pt x="548" y="1409"/>
                  </a:lnTo>
                  <a:lnTo>
                    <a:pt x="550" y="1409"/>
                  </a:lnTo>
                  <a:lnTo>
                    <a:pt x="552" y="1409"/>
                  </a:lnTo>
                  <a:lnTo>
                    <a:pt x="554" y="1411"/>
                  </a:lnTo>
                  <a:lnTo>
                    <a:pt x="554" y="1413"/>
                  </a:lnTo>
                  <a:lnTo>
                    <a:pt x="552" y="1413"/>
                  </a:lnTo>
                  <a:lnTo>
                    <a:pt x="552" y="1415"/>
                  </a:lnTo>
                  <a:lnTo>
                    <a:pt x="550" y="1415"/>
                  </a:lnTo>
                  <a:lnTo>
                    <a:pt x="550" y="1417"/>
                  </a:lnTo>
                  <a:lnTo>
                    <a:pt x="548" y="1417"/>
                  </a:lnTo>
                  <a:lnTo>
                    <a:pt x="546" y="1417"/>
                  </a:lnTo>
                  <a:lnTo>
                    <a:pt x="544" y="1417"/>
                  </a:lnTo>
                  <a:lnTo>
                    <a:pt x="544" y="1419"/>
                  </a:lnTo>
                  <a:lnTo>
                    <a:pt x="544" y="1421"/>
                  </a:lnTo>
                  <a:lnTo>
                    <a:pt x="544" y="1423"/>
                  </a:lnTo>
                  <a:lnTo>
                    <a:pt x="546" y="1423"/>
                  </a:lnTo>
                  <a:lnTo>
                    <a:pt x="548" y="1423"/>
                  </a:lnTo>
                  <a:lnTo>
                    <a:pt x="548" y="1421"/>
                  </a:lnTo>
                  <a:lnTo>
                    <a:pt x="550" y="1421"/>
                  </a:lnTo>
                  <a:lnTo>
                    <a:pt x="550" y="1423"/>
                  </a:lnTo>
                  <a:lnTo>
                    <a:pt x="552" y="1423"/>
                  </a:lnTo>
                  <a:lnTo>
                    <a:pt x="552" y="1425"/>
                  </a:lnTo>
                  <a:lnTo>
                    <a:pt x="552" y="1427"/>
                  </a:lnTo>
                  <a:lnTo>
                    <a:pt x="552" y="1429"/>
                  </a:lnTo>
                  <a:lnTo>
                    <a:pt x="552" y="1431"/>
                  </a:lnTo>
                  <a:lnTo>
                    <a:pt x="552" y="1433"/>
                  </a:lnTo>
                  <a:lnTo>
                    <a:pt x="552" y="1435"/>
                  </a:lnTo>
                  <a:lnTo>
                    <a:pt x="554" y="1435"/>
                  </a:lnTo>
                  <a:lnTo>
                    <a:pt x="554" y="1433"/>
                  </a:lnTo>
                  <a:lnTo>
                    <a:pt x="556" y="1433"/>
                  </a:lnTo>
                  <a:lnTo>
                    <a:pt x="556" y="1431"/>
                  </a:lnTo>
                  <a:lnTo>
                    <a:pt x="556" y="1429"/>
                  </a:lnTo>
                  <a:lnTo>
                    <a:pt x="558" y="1429"/>
                  </a:lnTo>
                  <a:lnTo>
                    <a:pt x="560" y="1429"/>
                  </a:lnTo>
                  <a:lnTo>
                    <a:pt x="560" y="1431"/>
                  </a:lnTo>
                  <a:lnTo>
                    <a:pt x="560" y="1433"/>
                  </a:lnTo>
                  <a:lnTo>
                    <a:pt x="558" y="1433"/>
                  </a:lnTo>
                  <a:lnTo>
                    <a:pt x="558" y="1435"/>
                  </a:lnTo>
                  <a:lnTo>
                    <a:pt x="558" y="1437"/>
                  </a:lnTo>
                  <a:lnTo>
                    <a:pt x="560" y="1439"/>
                  </a:lnTo>
                  <a:lnTo>
                    <a:pt x="560" y="1437"/>
                  </a:lnTo>
                  <a:lnTo>
                    <a:pt x="562" y="1437"/>
                  </a:lnTo>
                  <a:lnTo>
                    <a:pt x="564" y="1437"/>
                  </a:lnTo>
                  <a:lnTo>
                    <a:pt x="564" y="1439"/>
                  </a:lnTo>
                  <a:lnTo>
                    <a:pt x="564" y="1441"/>
                  </a:lnTo>
                  <a:lnTo>
                    <a:pt x="564" y="1443"/>
                  </a:lnTo>
                  <a:lnTo>
                    <a:pt x="562" y="1443"/>
                  </a:lnTo>
                  <a:lnTo>
                    <a:pt x="560" y="1443"/>
                  </a:lnTo>
                  <a:lnTo>
                    <a:pt x="558" y="1443"/>
                  </a:lnTo>
                  <a:lnTo>
                    <a:pt x="558" y="1441"/>
                  </a:lnTo>
                  <a:lnTo>
                    <a:pt x="556" y="1441"/>
                  </a:lnTo>
                  <a:lnTo>
                    <a:pt x="554" y="1441"/>
                  </a:lnTo>
                  <a:lnTo>
                    <a:pt x="554" y="1443"/>
                  </a:lnTo>
                  <a:lnTo>
                    <a:pt x="552" y="1443"/>
                  </a:lnTo>
                  <a:lnTo>
                    <a:pt x="552" y="1445"/>
                  </a:lnTo>
                  <a:lnTo>
                    <a:pt x="550" y="1445"/>
                  </a:lnTo>
                  <a:lnTo>
                    <a:pt x="550" y="1447"/>
                  </a:lnTo>
                  <a:lnTo>
                    <a:pt x="550" y="1449"/>
                  </a:lnTo>
                  <a:lnTo>
                    <a:pt x="550" y="1451"/>
                  </a:lnTo>
                  <a:lnTo>
                    <a:pt x="548" y="1449"/>
                  </a:lnTo>
                  <a:lnTo>
                    <a:pt x="546" y="1449"/>
                  </a:lnTo>
                  <a:lnTo>
                    <a:pt x="544" y="1449"/>
                  </a:lnTo>
                  <a:lnTo>
                    <a:pt x="544" y="1447"/>
                  </a:lnTo>
                  <a:lnTo>
                    <a:pt x="546" y="1447"/>
                  </a:lnTo>
                  <a:lnTo>
                    <a:pt x="546" y="1445"/>
                  </a:lnTo>
                  <a:lnTo>
                    <a:pt x="548" y="1445"/>
                  </a:lnTo>
                  <a:lnTo>
                    <a:pt x="548" y="1443"/>
                  </a:lnTo>
                  <a:lnTo>
                    <a:pt x="546" y="1443"/>
                  </a:lnTo>
                  <a:lnTo>
                    <a:pt x="544" y="1443"/>
                  </a:lnTo>
                  <a:lnTo>
                    <a:pt x="544" y="1445"/>
                  </a:lnTo>
                  <a:lnTo>
                    <a:pt x="544" y="1447"/>
                  </a:lnTo>
                  <a:lnTo>
                    <a:pt x="542" y="1447"/>
                  </a:lnTo>
                  <a:lnTo>
                    <a:pt x="542" y="1445"/>
                  </a:lnTo>
                  <a:lnTo>
                    <a:pt x="540" y="1445"/>
                  </a:lnTo>
                  <a:lnTo>
                    <a:pt x="538" y="1447"/>
                  </a:lnTo>
                  <a:lnTo>
                    <a:pt x="538" y="1449"/>
                  </a:lnTo>
                  <a:lnTo>
                    <a:pt x="538" y="1447"/>
                  </a:lnTo>
                  <a:lnTo>
                    <a:pt x="536" y="1447"/>
                  </a:lnTo>
                  <a:lnTo>
                    <a:pt x="534" y="1445"/>
                  </a:lnTo>
                  <a:lnTo>
                    <a:pt x="534" y="1447"/>
                  </a:lnTo>
                  <a:lnTo>
                    <a:pt x="532" y="1447"/>
                  </a:lnTo>
                  <a:lnTo>
                    <a:pt x="532" y="1449"/>
                  </a:lnTo>
                  <a:lnTo>
                    <a:pt x="530" y="1449"/>
                  </a:lnTo>
                  <a:lnTo>
                    <a:pt x="530" y="1451"/>
                  </a:lnTo>
                  <a:lnTo>
                    <a:pt x="532" y="1451"/>
                  </a:lnTo>
                  <a:lnTo>
                    <a:pt x="532" y="1453"/>
                  </a:lnTo>
                  <a:lnTo>
                    <a:pt x="534" y="1453"/>
                  </a:lnTo>
                  <a:lnTo>
                    <a:pt x="534" y="1455"/>
                  </a:lnTo>
                  <a:lnTo>
                    <a:pt x="532" y="1455"/>
                  </a:lnTo>
                  <a:lnTo>
                    <a:pt x="530" y="1455"/>
                  </a:lnTo>
                  <a:lnTo>
                    <a:pt x="528" y="1455"/>
                  </a:lnTo>
                  <a:lnTo>
                    <a:pt x="528" y="1457"/>
                  </a:lnTo>
                  <a:lnTo>
                    <a:pt x="528" y="1459"/>
                  </a:lnTo>
                  <a:lnTo>
                    <a:pt x="528" y="1457"/>
                  </a:lnTo>
                  <a:lnTo>
                    <a:pt x="526" y="1457"/>
                  </a:lnTo>
                  <a:lnTo>
                    <a:pt x="526" y="1459"/>
                  </a:lnTo>
                  <a:lnTo>
                    <a:pt x="524" y="1459"/>
                  </a:lnTo>
                  <a:lnTo>
                    <a:pt x="524" y="1457"/>
                  </a:lnTo>
                  <a:lnTo>
                    <a:pt x="522" y="1457"/>
                  </a:lnTo>
                  <a:lnTo>
                    <a:pt x="522" y="1455"/>
                  </a:lnTo>
                  <a:lnTo>
                    <a:pt x="520" y="1455"/>
                  </a:lnTo>
                  <a:lnTo>
                    <a:pt x="518" y="1455"/>
                  </a:lnTo>
                  <a:lnTo>
                    <a:pt x="518" y="1457"/>
                  </a:lnTo>
                  <a:lnTo>
                    <a:pt x="516" y="1457"/>
                  </a:lnTo>
                  <a:lnTo>
                    <a:pt x="516" y="1459"/>
                  </a:lnTo>
                  <a:lnTo>
                    <a:pt x="518" y="1459"/>
                  </a:lnTo>
                  <a:lnTo>
                    <a:pt x="518" y="1461"/>
                  </a:lnTo>
                  <a:lnTo>
                    <a:pt x="520" y="1463"/>
                  </a:lnTo>
                  <a:lnTo>
                    <a:pt x="518" y="1463"/>
                  </a:lnTo>
                  <a:lnTo>
                    <a:pt x="516" y="1463"/>
                  </a:lnTo>
                  <a:lnTo>
                    <a:pt x="514" y="1463"/>
                  </a:lnTo>
                  <a:lnTo>
                    <a:pt x="512" y="1463"/>
                  </a:lnTo>
                  <a:lnTo>
                    <a:pt x="512" y="1465"/>
                  </a:lnTo>
                  <a:lnTo>
                    <a:pt x="510" y="1465"/>
                  </a:lnTo>
                  <a:lnTo>
                    <a:pt x="509" y="1465"/>
                  </a:lnTo>
                  <a:lnTo>
                    <a:pt x="507" y="1466"/>
                  </a:lnTo>
                  <a:lnTo>
                    <a:pt x="507" y="1468"/>
                  </a:lnTo>
                  <a:lnTo>
                    <a:pt x="509" y="1468"/>
                  </a:lnTo>
                  <a:lnTo>
                    <a:pt x="510" y="1470"/>
                  </a:lnTo>
                  <a:lnTo>
                    <a:pt x="510" y="1472"/>
                  </a:lnTo>
                  <a:lnTo>
                    <a:pt x="512" y="1472"/>
                  </a:lnTo>
                  <a:lnTo>
                    <a:pt x="512" y="1474"/>
                  </a:lnTo>
                  <a:lnTo>
                    <a:pt x="510" y="1474"/>
                  </a:lnTo>
                  <a:lnTo>
                    <a:pt x="510" y="1472"/>
                  </a:lnTo>
                  <a:lnTo>
                    <a:pt x="509" y="1472"/>
                  </a:lnTo>
                  <a:lnTo>
                    <a:pt x="509" y="1470"/>
                  </a:lnTo>
                  <a:lnTo>
                    <a:pt x="509" y="1472"/>
                  </a:lnTo>
                  <a:lnTo>
                    <a:pt x="507" y="1472"/>
                  </a:lnTo>
                  <a:lnTo>
                    <a:pt x="509" y="1474"/>
                  </a:lnTo>
                  <a:lnTo>
                    <a:pt x="509" y="1476"/>
                  </a:lnTo>
                  <a:lnTo>
                    <a:pt x="509" y="1478"/>
                  </a:lnTo>
                  <a:lnTo>
                    <a:pt x="510" y="1478"/>
                  </a:lnTo>
                  <a:lnTo>
                    <a:pt x="510" y="1476"/>
                  </a:lnTo>
                  <a:lnTo>
                    <a:pt x="510" y="1478"/>
                  </a:lnTo>
                  <a:lnTo>
                    <a:pt x="512" y="1478"/>
                  </a:lnTo>
                  <a:lnTo>
                    <a:pt x="510" y="1478"/>
                  </a:lnTo>
                  <a:lnTo>
                    <a:pt x="509" y="1478"/>
                  </a:lnTo>
                  <a:lnTo>
                    <a:pt x="509" y="1480"/>
                  </a:lnTo>
                  <a:lnTo>
                    <a:pt x="507" y="1480"/>
                  </a:lnTo>
                  <a:lnTo>
                    <a:pt x="507" y="1478"/>
                  </a:lnTo>
                  <a:lnTo>
                    <a:pt x="505" y="1478"/>
                  </a:lnTo>
                  <a:lnTo>
                    <a:pt x="505" y="1476"/>
                  </a:lnTo>
                  <a:lnTo>
                    <a:pt x="505" y="1478"/>
                  </a:lnTo>
                  <a:lnTo>
                    <a:pt x="503" y="1478"/>
                  </a:lnTo>
                  <a:lnTo>
                    <a:pt x="503" y="1476"/>
                  </a:lnTo>
                  <a:lnTo>
                    <a:pt x="501" y="1476"/>
                  </a:lnTo>
                  <a:lnTo>
                    <a:pt x="501" y="1478"/>
                  </a:lnTo>
                  <a:lnTo>
                    <a:pt x="501" y="1480"/>
                  </a:lnTo>
                  <a:lnTo>
                    <a:pt x="501" y="1482"/>
                  </a:lnTo>
                  <a:lnTo>
                    <a:pt x="499" y="1482"/>
                  </a:lnTo>
                  <a:lnTo>
                    <a:pt x="497" y="1482"/>
                  </a:lnTo>
                  <a:lnTo>
                    <a:pt x="495" y="1482"/>
                  </a:lnTo>
                  <a:lnTo>
                    <a:pt x="495" y="1480"/>
                  </a:lnTo>
                  <a:lnTo>
                    <a:pt x="493" y="1480"/>
                  </a:lnTo>
                  <a:lnTo>
                    <a:pt x="493" y="1482"/>
                  </a:lnTo>
                  <a:lnTo>
                    <a:pt x="495" y="1482"/>
                  </a:lnTo>
                  <a:lnTo>
                    <a:pt x="495" y="1484"/>
                  </a:lnTo>
                  <a:lnTo>
                    <a:pt x="497" y="1484"/>
                  </a:lnTo>
                  <a:lnTo>
                    <a:pt x="499" y="1484"/>
                  </a:lnTo>
                  <a:lnTo>
                    <a:pt x="497" y="1484"/>
                  </a:lnTo>
                  <a:lnTo>
                    <a:pt x="497" y="1486"/>
                  </a:lnTo>
                  <a:lnTo>
                    <a:pt x="499" y="1486"/>
                  </a:lnTo>
                  <a:lnTo>
                    <a:pt x="499" y="1488"/>
                  </a:lnTo>
                  <a:lnTo>
                    <a:pt x="497" y="1488"/>
                  </a:lnTo>
                  <a:lnTo>
                    <a:pt x="495" y="1488"/>
                  </a:lnTo>
                  <a:lnTo>
                    <a:pt x="495" y="1490"/>
                  </a:lnTo>
                  <a:lnTo>
                    <a:pt x="493" y="1490"/>
                  </a:lnTo>
                  <a:lnTo>
                    <a:pt x="493" y="1492"/>
                  </a:lnTo>
                  <a:lnTo>
                    <a:pt x="491" y="1492"/>
                  </a:lnTo>
                  <a:lnTo>
                    <a:pt x="491" y="1494"/>
                  </a:lnTo>
                  <a:lnTo>
                    <a:pt x="489" y="1494"/>
                  </a:lnTo>
                  <a:lnTo>
                    <a:pt x="487" y="1494"/>
                  </a:lnTo>
                  <a:lnTo>
                    <a:pt x="487" y="1496"/>
                  </a:lnTo>
                  <a:lnTo>
                    <a:pt x="485" y="1496"/>
                  </a:lnTo>
                  <a:lnTo>
                    <a:pt x="485" y="1498"/>
                  </a:lnTo>
                  <a:lnTo>
                    <a:pt x="485" y="1500"/>
                  </a:lnTo>
                  <a:lnTo>
                    <a:pt x="483" y="1500"/>
                  </a:lnTo>
                  <a:lnTo>
                    <a:pt x="485" y="1500"/>
                  </a:lnTo>
                  <a:lnTo>
                    <a:pt x="485" y="1502"/>
                  </a:lnTo>
                  <a:lnTo>
                    <a:pt x="483" y="1502"/>
                  </a:lnTo>
                  <a:lnTo>
                    <a:pt x="481" y="1502"/>
                  </a:lnTo>
                  <a:lnTo>
                    <a:pt x="481" y="1500"/>
                  </a:lnTo>
                  <a:lnTo>
                    <a:pt x="479" y="1500"/>
                  </a:lnTo>
                  <a:lnTo>
                    <a:pt x="477" y="1500"/>
                  </a:lnTo>
                  <a:lnTo>
                    <a:pt x="479" y="1500"/>
                  </a:lnTo>
                  <a:lnTo>
                    <a:pt x="479" y="1502"/>
                  </a:lnTo>
                  <a:lnTo>
                    <a:pt x="477" y="1502"/>
                  </a:lnTo>
                  <a:lnTo>
                    <a:pt x="477" y="1504"/>
                  </a:lnTo>
                  <a:lnTo>
                    <a:pt x="477" y="1506"/>
                  </a:lnTo>
                  <a:lnTo>
                    <a:pt x="475" y="1506"/>
                  </a:lnTo>
                  <a:lnTo>
                    <a:pt x="475" y="1508"/>
                  </a:lnTo>
                  <a:lnTo>
                    <a:pt x="473" y="1508"/>
                  </a:lnTo>
                  <a:lnTo>
                    <a:pt x="471" y="1506"/>
                  </a:lnTo>
                  <a:lnTo>
                    <a:pt x="469" y="1506"/>
                  </a:lnTo>
                  <a:lnTo>
                    <a:pt x="469" y="1504"/>
                  </a:lnTo>
                  <a:lnTo>
                    <a:pt x="467" y="1504"/>
                  </a:lnTo>
                  <a:lnTo>
                    <a:pt x="467" y="1502"/>
                  </a:lnTo>
                  <a:lnTo>
                    <a:pt x="465" y="1502"/>
                  </a:lnTo>
                  <a:lnTo>
                    <a:pt x="465" y="1500"/>
                  </a:lnTo>
                  <a:lnTo>
                    <a:pt x="463" y="1500"/>
                  </a:lnTo>
                  <a:lnTo>
                    <a:pt x="463" y="1498"/>
                  </a:lnTo>
                  <a:lnTo>
                    <a:pt x="461" y="1498"/>
                  </a:lnTo>
                  <a:lnTo>
                    <a:pt x="461" y="1496"/>
                  </a:lnTo>
                  <a:lnTo>
                    <a:pt x="459" y="1496"/>
                  </a:lnTo>
                  <a:lnTo>
                    <a:pt x="459" y="1494"/>
                  </a:lnTo>
                  <a:lnTo>
                    <a:pt x="457" y="1494"/>
                  </a:lnTo>
                  <a:lnTo>
                    <a:pt x="455" y="1494"/>
                  </a:lnTo>
                  <a:lnTo>
                    <a:pt x="453" y="1494"/>
                  </a:lnTo>
                  <a:lnTo>
                    <a:pt x="451" y="1494"/>
                  </a:lnTo>
                  <a:lnTo>
                    <a:pt x="449" y="1494"/>
                  </a:lnTo>
                  <a:lnTo>
                    <a:pt x="447" y="1494"/>
                  </a:lnTo>
                  <a:lnTo>
                    <a:pt x="447" y="1496"/>
                  </a:lnTo>
                  <a:lnTo>
                    <a:pt x="447" y="1494"/>
                  </a:lnTo>
                  <a:lnTo>
                    <a:pt x="445" y="1496"/>
                  </a:lnTo>
                  <a:lnTo>
                    <a:pt x="443" y="1496"/>
                  </a:lnTo>
                  <a:lnTo>
                    <a:pt x="443" y="1494"/>
                  </a:lnTo>
                  <a:lnTo>
                    <a:pt x="441" y="1494"/>
                  </a:lnTo>
                  <a:lnTo>
                    <a:pt x="440" y="1494"/>
                  </a:lnTo>
                  <a:lnTo>
                    <a:pt x="440" y="1492"/>
                  </a:lnTo>
                  <a:lnTo>
                    <a:pt x="438" y="1492"/>
                  </a:lnTo>
                  <a:lnTo>
                    <a:pt x="438" y="1494"/>
                  </a:lnTo>
                  <a:lnTo>
                    <a:pt x="436" y="1494"/>
                  </a:lnTo>
                  <a:lnTo>
                    <a:pt x="434" y="1494"/>
                  </a:lnTo>
                  <a:lnTo>
                    <a:pt x="434" y="1496"/>
                  </a:lnTo>
                  <a:lnTo>
                    <a:pt x="432" y="1496"/>
                  </a:lnTo>
                  <a:lnTo>
                    <a:pt x="430" y="1496"/>
                  </a:lnTo>
                  <a:lnTo>
                    <a:pt x="428" y="1496"/>
                  </a:lnTo>
                  <a:lnTo>
                    <a:pt x="426" y="1496"/>
                  </a:lnTo>
                  <a:lnTo>
                    <a:pt x="426" y="1494"/>
                  </a:lnTo>
                  <a:lnTo>
                    <a:pt x="426" y="1492"/>
                  </a:lnTo>
                  <a:lnTo>
                    <a:pt x="424" y="1492"/>
                  </a:lnTo>
                  <a:lnTo>
                    <a:pt x="424" y="1494"/>
                  </a:lnTo>
                  <a:lnTo>
                    <a:pt x="422" y="1494"/>
                  </a:lnTo>
                  <a:lnTo>
                    <a:pt x="420" y="1494"/>
                  </a:lnTo>
                  <a:lnTo>
                    <a:pt x="422" y="1494"/>
                  </a:lnTo>
                  <a:lnTo>
                    <a:pt x="420" y="1494"/>
                  </a:lnTo>
                  <a:lnTo>
                    <a:pt x="418" y="1494"/>
                  </a:lnTo>
                  <a:lnTo>
                    <a:pt x="416" y="1492"/>
                  </a:lnTo>
                  <a:lnTo>
                    <a:pt x="414" y="1492"/>
                  </a:lnTo>
                  <a:lnTo>
                    <a:pt x="412" y="1492"/>
                  </a:lnTo>
                  <a:lnTo>
                    <a:pt x="412" y="1490"/>
                  </a:lnTo>
                  <a:lnTo>
                    <a:pt x="410" y="1490"/>
                  </a:lnTo>
                  <a:lnTo>
                    <a:pt x="406" y="1488"/>
                  </a:lnTo>
                  <a:lnTo>
                    <a:pt x="404" y="1490"/>
                  </a:lnTo>
                  <a:lnTo>
                    <a:pt x="402" y="1490"/>
                  </a:lnTo>
                  <a:lnTo>
                    <a:pt x="398" y="1490"/>
                  </a:lnTo>
                  <a:lnTo>
                    <a:pt x="394" y="1488"/>
                  </a:lnTo>
                  <a:lnTo>
                    <a:pt x="392" y="1488"/>
                  </a:lnTo>
                  <a:lnTo>
                    <a:pt x="390" y="1488"/>
                  </a:lnTo>
                  <a:lnTo>
                    <a:pt x="388" y="1488"/>
                  </a:lnTo>
                  <a:lnTo>
                    <a:pt x="386" y="1488"/>
                  </a:lnTo>
                  <a:lnTo>
                    <a:pt x="384" y="1488"/>
                  </a:lnTo>
                  <a:lnTo>
                    <a:pt x="382" y="1488"/>
                  </a:lnTo>
                  <a:lnTo>
                    <a:pt x="380" y="1488"/>
                  </a:lnTo>
                  <a:lnTo>
                    <a:pt x="378" y="1488"/>
                  </a:lnTo>
                  <a:lnTo>
                    <a:pt x="376" y="1488"/>
                  </a:lnTo>
                  <a:lnTo>
                    <a:pt x="374" y="1488"/>
                  </a:lnTo>
                  <a:lnTo>
                    <a:pt x="372" y="1486"/>
                  </a:lnTo>
                  <a:lnTo>
                    <a:pt x="371" y="1486"/>
                  </a:lnTo>
                  <a:lnTo>
                    <a:pt x="371" y="1484"/>
                  </a:lnTo>
                  <a:lnTo>
                    <a:pt x="369" y="1484"/>
                  </a:lnTo>
                  <a:lnTo>
                    <a:pt x="369" y="1486"/>
                  </a:lnTo>
                  <a:lnTo>
                    <a:pt x="367" y="1486"/>
                  </a:lnTo>
                  <a:lnTo>
                    <a:pt x="365" y="1486"/>
                  </a:lnTo>
                  <a:lnTo>
                    <a:pt x="365" y="1484"/>
                  </a:lnTo>
                  <a:lnTo>
                    <a:pt x="363" y="1484"/>
                  </a:lnTo>
                  <a:lnTo>
                    <a:pt x="361" y="1484"/>
                  </a:lnTo>
                  <a:lnTo>
                    <a:pt x="359" y="1482"/>
                  </a:lnTo>
                  <a:lnTo>
                    <a:pt x="357" y="1482"/>
                  </a:lnTo>
                  <a:lnTo>
                    <a:pt x="355" y="1482"/>
                  </a:lnTo>
                  <a:lnTo>
                    <a:pt x="353" y="1480"/>
                  </a:lnTo>
                  <a:lnTo>
                    <a:pt x="351" y="1480"/>
                  </a:lnTo>
                  <a:lnTo>
                    <a:pt x="349" y="1480"/>
                  </a:lnTo>
                  <a:lnTo>
                    <a:pt x="347" y="1480"/>
                  </a:lnTo>
                  <a:lnTo>
                    <a:pt x="347" y="1478"/>
                  </a:lnTo>
                  <a:lnTo>
                    <a:pt x="345" y="1478"/>
                  </a:lnTo>
                  <a:lnTo>
                    <a:pt x="345" y="1476"/>
                  </a:lnTo>
                  <a:lnTo>
                    <a:pt x="343" y="1476"/>
                  </a:lnTo>
                  <a:lnTo>
                    <a:pt x="343" y="1474"/>
                  </a:lnTo>
                  <a:lnTo>
                    <a:pt x="341" y="1474"/>
                  </a:lnTo>
                  <a:lnTo>
                    <a:pt x="339" y="1474"/>
                  </a:lnTo>
                  <a:lnTo>
                    <a:pt x="339" y="1476"/>
                  </a:lnTo>
                  <a:lnTo>
                    <a:pt x="339" y="1474"/>
                  </a:lnTo>
                  <a:lnTo>
                    <a:pt x="337" y="1474"/>
                  </a:lnTo>
                  <a:lnTo>
                    <a:pt x="335" y="1472"/>
                  </a:lnTo>
                  <a:lnTo>
                    <a:pt x="333" y="1474"/>
                  </a:lnTo>
                  <a:lnTo>
                    <a:pt x="331" y="1474"/>
                  </a:lnTo>
                  <a:lnTo>
                    <a:pt x="329" y="1474"/>
                  </a:lnTo>
                  <a:lnTo>
                    <a:pt x="329" y="1472"/>
                  </a:lnTo>
                  <a:lnTo>
                    <a:pt x="327" y="1472"/>
                  </a:lnTo>
                  <a:lnTo>
                    <a:pt x="325" y="1472"/>
                  </a:lnTo>
                  <a:lnTo>
                    <a:pt x="323" y="1472"/>
                  </a:lnTo>
                  <a:lnTo>
                    <a:pt x="323" y="1470"/>
                  </a:lnTo>
                  <a:lnTo>
                    <a:pt x="321" y="1470"/>
                  </a:lnTo>
                  <a:lnTo>
                    <a:pt x="321" y="1468"/>
                  </a:lnTo>
                  <a:lnTo>
                    <a:pt x="319" y="1468"/>
                  </a:lnTo>
                  <a:lnTo>
                    <a:pt x="319" y="1466"/>
                  </a:lnTo>
                  <a:lnTo>
                    <a:pt x="319" y="1465"/>
                  </a:lnTo>
                  <a:lnTo>
                    <a:pt x="317" y="1465"/>
                  </a:lnTo>
                  <a:lnTo>
                    <a:pt x="315" y="1465"/>
                  </a:lnTo>
                  <a:lnTo>
                    <a:pt x="315" y="1463"/>
                  </a:lnTo>
                  <a:lnTo>
                    <a:pt x="315" y="1461"/>
                  </a:lnTo>
                  <a:lnTo>
                    <a:pt x="313" y="1461"/>
                  </a:lnTo>
                  <a:lnTo>
                    <a:pt x="313" y="1459"/>
                  </a:lnTo>
                  <a:lnTo>
                    <a:pt x="315" y="1459"/>
                  </a:lnTo>
                  <a:lnTo>
                    <a:pt x="315" y="1457"/>
                  </a:lnTo>
                  <a:lnTo>
                    <a:pt x="317" y="1457"/>
                  </a:lnTo>
                  <a:lnTo>
                    <a:pt x="315" y="1457"/>
                  </a:lnTo>
                  <a:lnTo>
                    <a:pt x="315" y="1455"/>
                  </a:lnTo>
                  <a:lnTo>
                    <a:pt x="313" y="1455"/>
                  </a:lnTo>
                  <a:lnTo>
                    <a:pt x="311" y="1455"/>
                  </a:lnTo>
                  <a:lnTo>
                    <a:pt x="309" y="1455"/>
                  </a:lnTo>
                  <a:lnTo>
                    <a:pt x="309" y="1457"/>
                  </a:lnTo>
                  <a:lnTo>
                    <a:pt x="307" y="1457"/>
                  </a:lnTo>
                  <a:lnTo>
                    <a:pt x="307" y="1455"/>
                  </a:lnTo>
                  <a:lnTo>
                    <a:pt x="305" y="1455"/>
                  </a:lnTo>
                  <a:lnTo>
                    <a:pt x="303" y="1455"/>
                  </a:lnTo>
                  <a:lnTo>
                    <a:pt x="303" y="1453"/>
                  </a:lnTo>
                  <a:lnTo>
                    <a:pt x="302" y="1453"/>
                  </a:lnTo>
                  <a:lnTo>
                    <a:pt x="302" y="1451"/>
                  </a:lnTo>
                  <a:lnTo>
                    <a:pt x="300" y="1451"/>
                  </a:lnTo>
                  <a:lnTo>
                    <a:pt x="300" y="1449"/>
                  </a:lnTo>
                  <a:lnTo>
                    <a:pt x="298" y="1449"/>
                  </a:lnTo>
                  <a:lnTo>
                    <a:pt x="296" y="1449"/>
                  </a:lnTo>
                  <a:lnTo>
                    <a:pt x="298" y="1449"/>
                  </a:lnTo>
                  <a:lnTo>
                    <a:pt x="298" y="1447"/>
                  </a:lnTo>
                  <a:lnTo>
                    <a:pt x="296" y="1447"/>
                  </a:lnTo>
                  <a:lnTo>
                    <a:pt x="294" y="1447"/>
                  </a:lnTo>
                  <a:lnTo>
                    <a:pt x="294" y="1445"/>
                  </a:lnTo>
                  <a:lnTo>
                    <a:pt x="292" y="1445"/>
                  </a:lnTo>
                  <a:lnTo>
                    <a:pt x="292" y="1443"/>
                  </a:lnTo>
                  <a:lnTo>
                    <a:pt x="290" y="1443"/>
                  </a:lnTo>
                  <a:lnTo>
                    <a:pt x="290" y="1441"/>
                  </a:lnTo>
                  <a:lnTo>
                    <a:pt x="290" y="1439"/>
                  </a:lnTo>
                  <a:lnTo>
                    <a:pt x="288" y="1439"/>
                  </a:lnTo>
                  <a:lnTo>
                    <a:pt x="286" y="1439"/>
                  </a:lnTo>
                  <a:lnTo>
                    <a:pt x="286" y="1437"/>
                  </a:lnTo>
                  <a:lnTo>
                    <a:pt x="286" y="1435"/>
                  </a:lnTo>
                  <a:lnTo>
                    <a:pt x="284" y="1435"/>
                  </a:lnTo>
                  <a:lnTo>
                    <a:pt x="284" y="1433"/>
                  </a:lnTo>
                  <a:lnTo>
                    <a:pt x="284" y="1435"/>
                  </a:lnTo>
                  <a:lnTo>
                    <a:pt x="282" y="1435"/>
                  </a:lnTo>
                  <a:lnTo>
                    <a:pt x="280" y="1435"/>
                  </a:lnTo>
                  <a:lnTo>
                    <a:pt x="278" y="1435"/>
                  </a:lnTo>
                  <a:lnTo>
                    <a:pt x="278" y="1433"/>
                  </a:lnTo>
                  <a:lnTo>
                    <a:pt x="276" y="1433"/>
                  </a:lnTo>
                  <a:lnTo>
                    <a:pt x="276" y="1431"/>
                  </a:lnTo>
                  <a:lnTo>
                    <a:pt x="274" y="1431"/>
                  </a:lnTo>
                  <a:lnTo>
                    <a:pt x="274" y="1429"/>
                  </a:lnTo>
                  <a:lnTo>
                    <a:pt x="272" y="1429"/>
                  </a:lnTo>
                  <a:lnTo>
                    <a:pt x="270" y="1429"/>
                  </a:lnTo>
                  <a:lnTo>
                    <a:pt x="270" y="1427"/>
                  </a:lnTo>
                  <a:lnTo>
                    <a:pt x="268" y="1427"/>
                  </a:lnTo>
                  <a:lnTo>
                    <a:pt x="268" y="1425"/>
                  </a:lnTo>
                  <a:lnTo>
                    <a:pt x="268" y="1423"/>
                  </a:lnTo>
                  <a:lnTo>
                    <a:pt x="266" y="1421"/>
                  </a:lnTo>
                  <a:lnTo>
                    <a:pt x="264" y="1421"/>
                  </a:lnTo>
                  <a:lnTo>
                    <a:pt x="262" y="1421"/>
                  </a:lnTo>
                  <a:lnTo>
                    <a:pt x="260" y="1421"/>
                  </a:lnTo>
                  <a:lnTo>
                    <a:pt x="260" y="1419"/>
                  </a:lnTo>
                  <a:lnTo>
                    <a:pt x="260" y="1417"/>
                  </a:lnTo>
                  <a:lnTo>
                    <a:pt x="258" y="1417"/>
                  </a:lnTo>
                  <a:lnTo>
                    <a:pt x="258" y="1415"/>
                  </a:lnTo>
                  <a:lnTo>
                    <a:pt x="258" y="1413"/>
                  </a:lnTo>
                  <a:lnTo>
                    <a:pt x="258" y="1411"/>
                  </a:lnTo>
                  <a:lnTo>
                    <a:pt x="258" y="1409"/>
                  </a:lnTo>
                  <a:lnTo>
                    <a:pt x="256" y="1409"/>
                  </a:lnTo>
                  <a:lnTo>
                    <a:pt x="256" y="1411"/>
                  </a:lnTo>
                  <a:lnTo>
                    <a:pt x="254" y="1411"/>
                  </a:lnTo>
                  <a:lnTo>
                    <a:pt x="254" y="1409"/>
                  </a:lnTo>
                  <a:lnTo>
                    <a:pt x="252" y="1407"/>
                  </a:lnTo>
                  <a:lnTo>
                    <a:pt x="250" y="1407"/>
                  </a:lnTo>
                  <a:lnTo>
                    <a:pt x="248" y="1407"/>
                  </a:lnTo>
                  <a:lnTo>
                    <a:pt x="248" y="1405"/>
                  </a:lnTo>
                  <a:lnTo>
                    <a:pt x="246" y="1405"/>
                  </a:lnTo>
                  <a:lnTo>
                    <a:pt x="244" y="1405"/>
                  </a:lnTo>
                  <a:lnTo>
                    <a:pt x="242" y="1405"/>
                  </a:lnTo>
                  <a:lnTo>
                    <a:pt x="240" y="1405"/>
                  </a:lnTo>
                  <a:lnTo>
                    <a:pt x="240" y="1407"/>
                  </a:lnTo>
                  <a:lnTo>
                    <a:pt x="240" y="1409"/>
                  </a:lnTo>
                  <a:lnTo>
                    <a:pt x="240" y="1411"/>
                  </a:lnTo>
                  <a:lnTo>
                    <a:pt x="238" y="1411"/>
                  </a:lnTo>
                  <a:lnTo>
                    <a:pt x="236" y="1411"/>
                  </a:lnTo>
                  <a:lnTo>
                    <a:pt x="234" y="1411"/>
                  </a:lnTo>
                  <a:lnTo>
                    <a:pt x="234" y="1409"/>
                  </a:lnTo>
                  <a:lnTo>
                    <a:pt x="234" y="1407"/>
                  </a:lnTo>
                  <a:lnTo>
                    <a:pt x="233" y="1407"/>
                  </a:lnTo>
                  <a:lnTo>
                    <a:pt x="233" y="1405"/>
                  </a:lnTo>
                  <a:lnTo>
                    <a:pt x="231" y="1405"/>
                  </a:lnTo>
                  <a:lnTo>
                    <a:pt x="229" y="1405"/>
                  </a:lnTo>
                  <a:lnTo>
                    <a:pt x="227" y="1407"/>
                  </a:lnTo>
                  <a:lnTo>
                    <a:pt x="225" y="1407"/>
                  </a:lnTo>
                  <a:lnTo>
                    <a:pt x="227" y="1405"/>
                  </a:lnTo>
                  <a:lnTo>
                    <a:pt x="227" y="1403"/>
                  </a:lnTo>
                  <a:lnTo>
                    <a:pt x="227" y="1401"/>
                  </a:lnTo>
                  <a:lnTo>
                    <a:pt x="225" y="1401"/>
                  </a:lnTo>
                  <a:lnTo>
                    <a:pt x="225" y="1399"/>
                  </a:lnTo>
                  <a:lnTo>
                    <a:pt x="225" y="1398"/>
                  </a:lnTo>
                  <a:lnTo>
                    <a:pt x="227" y="1398"/>
                  </a:lnTo>
                  <a:lnTo>
                    <a:pt x="227" y="1396"/>
                  </a:lnTo>
                  <a:lnTo>
                    <a:pt x="229" y="1396"/>
                  </a:lnTo>
                  <a:lnTo>
                    <a:pt x="227" y="1396"/>
                  </a:lnTo>
                  <a:lnTo>
                    <a:pt x="227" y="1394"/>
                  </a:lnTo>
                  <a:lnTo>
                    <a:pt x="227" y="1392"/>
                  </a:lnTo>
                  <a:lnTo>
                    <a:pt x="227" y="1390"/>
                  </a:lnTo>
                  <a:lnTo>
                    <a:pt x="227" y="1388"/>
                  </a:lnTo>
                  <a:lnTo>
                    <a:pt x="225" y="1388"/>
                  </a:lnTo>
                  <a:lnTo>
                    <a:pt x="225" y="1386"/>
                  </a:lnTo>
                  <a:lnTo>
                    <a:pt x="227" y="1386"/>
                  </a:lnTo>
                  <a:lnTo>
                    <a:pt x="225" y="1384"/>
                  </a:lnTo>
                  <a:lnTo>
                    <a:pt x="227" y="1384"/>
                  </a:lnTo>
                  <a:lnTo>
                    <a:pt x="227" y="1382"/>
                  </a:lnTo>
                  <a:lnTo>
                    <a:pt x="229" y="1382"/>
                  </a:lnTo>
                  <a:lnTo>
                    <a:pt x="231" y="1382"/>
                  </a:lnTo>
                  <a:lnTo>
                    <a:pt x="231" y="1380"/>
                  </a:lnTo>
                  <a:lnTo>
                    <a:pt x="233" y="1380"/>
                  </a:lnTo>
                  <a:lnTo>
                    <a:pt x="233" y="1378"/>
                  </a:lnTo>
                  <a:lnTo>
                    <a:pt x="234" y="1378"/>
                  </a:lnTo>
                  <a:lnTo>
                    <a:pt x="236" y="1378"/>
                  </a:lnTo>
                  <a:lnTo>
                    <a:pt x="238" y="1378"/>
                  </a:lnTo>
                  <a:lnTo>
                    <a:pt x="238" y="1376"/>
                  </a:lnTo>
                  <a:lnTo>
                    <a:pt x="238" y="1374"/>
                  </a:lnTo>
                  <a:lnTo>
                    <a:pt x="236" y="1374"/>
                  </a:lnTo>
                  <a:lnTo>
                    <a:pt x="236" y="1372"/>
                  </a:lnTo>
                  <a:lnTo>
                    <a:pt x="234" y="1372"/>
                  </a:lnTo>
                  <a:lnTo>
                    <a:pt x="233" y="1372"/>
                  </a:lnTo>
                  <a:lnTo>
                    <a:pt x="231" y="1372"/>
                  </a:lnTo>
                  <a:lnTo>
                    <a:pt x="231" y="1370"/>
                  </a:lnTo>
                  <a:lnTo>
                    <a:pt x="229" y="1370"/>
                  </a:lnTo>
                  <a:lnTo>
                    <a:pt x="227" y="1370"/>
                  </a:lnTo>
                  <a:lnTo>
                    <a:pt x="225" y="1370"/>
                  </a:lnTo>
                  <a:lnTo>
                    <a:pt x="225" y="1368"/>
                  </a:lnTo>
                  <a:lnTo>
                    <a:pt x="223" y="1368"/>
                  </a:lnTo>
                  <a:lnTo>
                    <a:pt x="223" y="1366"/>
                  </a:lnTo>
                  <a:lnTo>
                    <a:pt x="223" y="1364"/>
                  </a:lnTo>
                  <a:lnTo>
                    <a:pt x="223" y="1362"/>
                  </a:lnTo>
                  <a:lnTo>
                    <a:pt x="221" y="1362"/>
                  </a:lnTo>
                  <a:lnTo>
                    <a:pt x="221" y="1360"/>
                  </a:lnTo>
                  <a:lnTo>
                    <a:pt x="221" y="1358"/>
                  </a:lnTo>
                  <a:lnTo>
                    <a:pt x="223" y="1358"/>
                  </a:lnTo>
                  <a:lnTo>
                    <a:pt x="223" y="1356"/>
                  </a:lnTo>
                  <a:lnTo>
                    <a:pt x="223" y="1354"/>
                  </a:lnTo>
                  <a:lnTo>
                    <a:pt x="221" y="1354"/>
                  </a:lnTo>
                  <a:lnTo>
                    <a:pt x="223" y="1352"/>
                  </a:lnTo>
                  <a:lnTo>
                    <a:pt x="223" y="1350"/>
                  </a:lnTo>
                  <a:lnTo>
                    <a:pt x="223" y="1348"/>
                  </a:lnTo>
                  <a:lnTo>
                    <a:pt x="221" y="1348"/>
                  </a:lnTo>
                  <a:lnTo>
                    <a:pt x="221" y="1346"/>
                  </a:lnTo>
                  <a:lnTo>
                    <a:pt x="219" y="1346"/>
                  </a:lnTo>
                  <a:lnTo>
                    <a:pt x="219" y="1344"/>
                  </a:lnTo>
                  <a:lnTo>
                    <a:pt x="217" y="1344"/>
                  </a:lnTo>
                  <a:lnTo>
                    <a:pt x="217" y="1342"/>
                  </a:lnTo>
                  <a:lnTo>
                    <a:pt x="215" y="1342"/>
                  </a:lnTo>
                  <a:lnTo>
                    <a:pt x="215" y="1340"/>
                  </a:lnTo>
                  <a:lnTo>
                    <a:pt x="213" y="1340"/>
                  </a:lnTo>
                  <a:lnTo>
                    <a:pt x="211" y="1340"/>
                  </a:lnTo>
                  <a:lnTo>
                    <a:pt x="209" y="1340"/>
                  </a:lnTo>
                  <a:lnTo>
                    <a:pt x="207" y="1340"/>
                  </a:lnTo>
                  <a:lnTo>
                    <a:pt x="207" y="1342"/>
                  </a:lnTo>
                  <a:lnTo>
                    <a:pt x="205" y="1342"/>
                  </a:lnTo>
                  <a:lnTo>
                    <a:pt x="205" y="1340"/>
                  </a:lnTo>
                  <a:lnTo>
                    <a:pt x="203" y="1340"/>
                  </a:lnTo>
                  <a:lnTo>
                    <a:pt x="203" y="1342"/>
                  </a:lnTo>
                  <a:lnTo>
                    <a:pt x="201" y="1340"/>
                  </a:lnTo>
                  <a:lnTo>
                    <a:pt x="201" y="1338"/>
                  </a:lnTo>
                  <a:lnTo>
                    <a:pt x="199" y="1338"/>
                  </a:lnTo>
                  <a:lnTo>
                    <a:pt x="197" y="1338"/>
                  </a:lnTo>
                  <a:lnTo>
                    <a:pt x="195" y="1338"/>
                  </a:lnTo>
                  <a:lnTo>
                    <a:pt x="195" y="1336"/>
                  </a:lnTo>
                  <a:lnTo>
                    <a:pt x="195" y="1338"/>
                  </a:lnTo>
                  <a:lnTo>
                    <a:pt x="193" y="1338"/>
                  </a:lnTo>
                  <a:lnTo>
                    <a:pt x="193" y="1340"/>
                  </a:lnTo>
                  <a:lnTo>
                    <a:pt x="191" y="1340"/>
                  </a:lnTo>
                  <a:lnTo>
                    <a:pt x="189" y="1340"/>
                  </a:lnTo>
                  <a:lnTo>
                    <a:pt x="187" y="1340"/>
                  </a:lnTo>
                  <a:lnTo>
                    <a:pt x="187" y="1338"/>
                  </a:lnTo>
                  <a:lnTo>
                    <a:pt x="185" y="1338"/>
                  </a:lnTo>
                  <a:lnTo>
                    <a:pt x="185" y="1340"/>
                  </a:lnTo>
                  <a:lnTo>
                    <a:pt x="185" y="1338"/>
                  </a:lnTo>
                  <a:lnTo>
                    <a:pt x="183" y="1338"/>
                  </a:lnTo>
                  <a:lnTo>
                    <a:pt x="181" y="1338"/>
                  </a:lnTo>
                  <a:lnTo>
                    <a:pt x="181" y="1336"/>
                  </a:lnTo>
                  <a:lnTo>
                    <a:pt x="179" y="1336"/>
                  </a:lnTo>
                  <a:lnTo>
                    <a:pt x="181" y="1334"/>
                  </a:lnTo>
                  <a:lnTo>
                    <a:pt x="181" y="1332"/>
                  </a:lnTo>
                  <a:lnTo>
                    <a:pt x="179" y="1332"/>
                  </a:lnTo>
                  <a:lnTo>
                    <a:pt x="179" y="1331"/>
                  </a:lnTo>
                  <a:lnTo>
                    <a:pt x="177" y="1331"/>
                  </a:lnTo>
                  <a:lnTo>
                    <a:pt x="175" y="1329"/>
                  </a:lnTo>
                  <a:lnTo>
                    <a:pt x="173" y="1329"/>
                  </a:lnTo>
                  <a:lnTo>
                    <a:pt x="173" y="1331"/>
                  </a:lnTo>
                  <a:lnTo>
                    <a:pt x="173" y="1332"/>
                  </a:lnTo>
                  <a:lnTo>
                    <a:pt x="173" y="1334"/>
                  </a:lnTo>
                  <a:lnTo>
                    <a:pt x="171" y="1334"/>
                  </a:lnTo>
                  <a:lnTo>
                    <a:pt x="173" y="1336"/>
                  </a:lnTo>
                  <a:lnTo>
                    <a:pt x="171" y="1336"/>
                  </a:lnTo>
                  <a:lnTo>
                    <a:pt x="171" y="1338"/>
                  </a:lnTo>
                  <a:lnTo>
                    <a:pt x="171" y="1340"/>
                  </a:lnTo>
                  <a:lnTo>
                    <a:pt x="171" y="1342"/>
                  </a:lnTo>
                  <a:lnTo>
                    <a:pt x="171" y="1344"/>
                  </a:lnTo>
                  <a:lnTo>
                    <a:pt x="169" y="1346"/>
                  </a:lnTo>
                  <a:lnTo>
                    <a:pt x="169" y="1348"/>
                  </a:lnTo>
                  <a:lnTo>
                    <a:pt x="167" y="1348"/>
                  </a:lnTo>
                  <a:lnTo>
                    <a:pt x="165" y="1348"/>
                  </a:lnTo>
                  <a:lnTo>
                    <a:pt x="165" y="1350"/>
                  </a:lnTo>
                  <a:lnTo>
                    <a:pt x="164" y="1350"/>
                  </a:lnTo>
                  <a:lnTo>
                    <a:pt x="164" y="1352"/>
                  </a:lnTo>
                  <a:lnTo>
                    <a:pt x="162" y="1352"/>
                  </a:lnTo>
                  <a:lnTo>
                    <a:pt x="160" y="1352"/>
                  </a:lnTo>
                  <a:lnTo>
                    <a:pt x="160" y="1350"/>
                  </a:lnTo>
                  <a:lnTo>
                    <a:pt x="160" y="1348"/>
                  </a:lnTo>
                  <a:lnTo>
                    <a:pt x="160" y="1346"/>
                  </a:lnTo>
                  <a:lnTo>
                    <a:pt x="158" y="1346"/>
                  </a:lnTo>
                  <a:lnTo>
                    <a:pt x="158" y="1344"/>
                  </a:lnTo>
                  <a:lnTo>
                    <a:pt x="160" y="1344"/>
                  </a:lnTo>
                  <a:lnTo>
                    <a:pt x="158" y="1342"/>
                  </a:lnTo>
                  <a:lnTo>
                    <a:pt x="156" y="1342"/>
                  </a:lnTo>
                  <a:lnTo>
                    <a:pt x="156" y="1340"/>
                  </a:lnTo>
                  <a:lnTo>
                    <a:pt x="154" y="1340"/>
                  </a:lnTo>
                  <a:lnTo>
                    <a:pt x="154" y="1338"/>
                  </a:lnTo>
                  <a:lnTo>
                    <a:pt x="152" y="1338"/>
                  </a:lnTo>
                  <a:lnTo>
                    <a:pt x="152" y="1340"/>
                  </a:lnTo>
                  <a:lnTo>
                    <a:pt x="152" y="1342"/>
                  </a:lnTo>
                  <a:lnTo>
                    <a:pt x="150" y="1342"/>
                  </a:lnTo>
                  <a:lnTo>
                    <a:pt x="150" y="1344"/>
                  </a:lnTo>
                  <a:lnTo>
                    <a:pt x="148" y="1344"/>
                  </a:lnTo>
                  <a:lnTo>
                    <a:pt x="148" y="1346"/>
                  </a:lnTo>
                  <a:lnTo>
                    <a:pt x="146" y="1346"/>
                  </a:lnTo>
                  <a:lnTo>
                    <a:pt x="146" y="1348"/>
                  </a:lnTo>
                  <a:lnTo>
                    <a:pt x="144" y="1348"/>
                  </a:lnTo>
                  <a:lnTo>
                    <a:pt x="142" y="1348"/>
                  </a:lnTo>
                  <a:lnTo>
                    <a:pt x="142" y="1346"/>
                  </a:lnTo>
                  <a:lnTo>
                    <a:pt x="140" y="1346"/>
                  </a:lnTo>
                  <a:lnTo>
                    <a:pt x="140" y="1344"/>
                  </a:lnTo>
                  <a:lnTo>
                    <a:pt x="138" y="1344"/>
                  </a:lnTo>
                  <a:lnTo>
                    <a:pt x="136" y="1344"/>
                  </a:lnTo>
                  <a:lnTo>
                    <a:pt x="134" y="1344"/>
                  </a:lnTo>
                  <a:lnTo>
                    <a:pt x="132" y="1344"/>
                  </a:lnTo>
                  <a:lnTo>
                    <a:pt x="130" y="1344"/>
                  </a:lnTo>
                  <a:lnTo>
                    <a:pt x="128" y="1344"/>
                  </a:lnTo>
                  <a:lnTo>
                    <a:pt x="128" y="1342"/>
                  </a:lnTo>
                  <a:lnTo>
                    <a:pt x="128" y="1340"/>
                  </a:lnTo>
                  <a:lnTo>
                    <a:pt x="128" y="1338"/>
                  </a:lnTo>
                  <a:lnTo>
                    <a:pt x="128" y="1340"/>
                  </a:lnTo>
                  <a:lnTo>
                    <a:pt x="126" y="1338"/>
                  </a:lnTo>
                  <a:lnTo>
                    <a:pt x="126" y="1340"/>
                  </a:lnTo>
                  <a:lnTo>
                    <a:pt x="124" y="1340"/>
                  </a:lnTo>
                  <a:lnTo>
                    <a:pt x="124" y="1342"/>
                  </a:lnTo>
                  <a:lnTo>
                    <a:pt x="122" y="1342"/>
                  </a:lnTo>
                  <a:lnTo>
                    <a:pt x="120" y="1342"/>
                  </a:lnTo>
                  <a:lnTo>
                    <a:pt x="120" y="1340"/>
                  </a:lnTo>
                  <a:lnTo>
                    <a:pt x="118" y="1340"/>
                  </a:lnTo>
                  <a:lnTo>
                    <a:pt x="116" y="1340"/>
                  </a:lnTo>
                  <a:lnTo>
                    <a:pt x="116" y="1342"/>
                  </a:lnTo>
                  <a:lnTo>
                    <a:pt x="116" y="1344"/>
                  </a:lnTo>
                  <a:lnTo>
                    <a:pt x="116" y="1346"/>
                  </a:lnTo>
                  <a:lnTo>
                    <a:pt x="114" y="1346"/>
                  </a:lnTo>
                  <a:lnTo>
                    <a:pt x="112" y="1348"/>
                  </a:lnTo>
                  <a:lnTo>
                    <a:pt x="110" y="1348"/>
                  </a:lnTo>
                  <a:lnTo>
                    <a:pt x="108" y="1348"/>
                  </a:lnTo>
                  <a:lnTo>
                    <a:pt x="106" y="1348"/>
                  </a:lnTo>
                  <a:lnTo>
                    <a:pt x="104" y="1346"/>
                  </a:lnTo>
                  <a:lnTo>
                    <a:pt x="104" y="1344"/>
                  </a:lnTo>
                  <a:lnTo>
                    <a:pt x="104" y="1342"/>
                  </a:lnTo>
                  <a:lnTo>
                    <a:pt x="104" y="1340"/>
                  </a:lnTo>
                  <a:lnTo>
                    <a:pt x="102" y="1340"/>
                  </a:lnTo>
                  <a:lnTo>
                    <a:pt x="104" y="1340"/>
                  </a:lnTo>
                  <a:lnTo>
                    <a:pt x="102" y="1340"/>
                  </a:lnTo>
                  <a:lnTo>
                    <a:pt x="102" y="1338"/>
                  </a:lnTo>
                  <a:lnTo>
                    <a:pt x="102" y="1336"/>
                  </a:lnTo>
                  <a:lnTo>
                    <a:pt x="104" y="1334"/>
                  </a:lnTo>
                  <a:lnTo>
                    <a:pt x="104" y="1332"/>
                  </a:lnTo>
                  <a:lnTo>
                    <a:pt x="104" y="1331"/>
                  </a:lnTo>
                  <a:lnTo>
                    <a:pt x="104" y="1329"/>
                  </a:lnTo>
                  <a:lnTo>
                    <a:pt x="104" y="1327"/>
                  </a:lnTo>
                  <a:lnTo>
                    <a:pt x="104" y="1325"/>
                  </a:lnTo>
                  <a:lnTo>
                    <a:pt x="104" y="1323"/>
                  </a:lnTo>
                  <a:lnTo>
                    <a:pt x="106" y="1323"/>
                  </a:lnTo>
                  <a:lnTo>
                    <a:pt x="106" y="1321"/>
                  </a:lnTo>
                  <a:lnTo>
                    <a:pt x="106" y="1319"/>
                  </a:lnTo>
                  <a:lnTo>
                    <a:pt x="108" y="1319"/>
                  </a:lnTo>
                  <a:lnTo>
                    <a:pt x="108" y="1317"/>
                  </a:lnTo>
                  <a:lnTo>
                    <a:pt x="110" y="1317"/>
                  </a:lnTo>
                  <a:lnTo>
                    <a:pt x="108" y="1317"/>
                  </a:lnTo>
                  <a:lnTo>
                    <a:pt x="108" y="1315"/>
                  </a:lnTo>
                  <a:lnTo>
                    <a:pt x="106" y="1315"/>
                  </a:lnTo>
                  <a:lnTo>
                    <a:pt x="106" y="1313"/>
                  </a:lnTo>
                  <a:lnTo>
                    <a:pt x="106" y="1311"/>
                  </a:lnTo>
                  <a:lnTo>
                    <a:pt x="106" y="1309"/>
                  </a:lnTo>
                  <a:lnTo>
                    <a:pt x="104" y="1309"/>
                  </a:lnTo>
                  <a:lnTo>
                    <a:pt x="106" y="1307"/>
                  </a:lnTo>
                  <a:lnTo>
                    <a:pt x="104" y="1305"/>
                  </a:lnTo>
                  <a:lnTo>
                    <a:pt x="104" y="1303"/>
                  </a:lnTo>
                  <a:lnTo>
                    <a:pt x="102" y="1303"/>
                  </a:lnTo>
                  <a:lnTo>
                    <a:pt x="102" y="1301"/>
                  </a:lnTo>
                  <a:lnTo>
                    <a:pt x="100" y="1301"/>
                  </a:lnTo>
                  <a:lnTo>
                    <a:pt x="100" y="1299"/>
                  </a:lnTo>
                  <a:lnTo>
                    <a:pt x="98" y="1299"/>
                  </a:lnTo>
                  <a:lnTo>
                    <a:pt x="98" y="1297"/>
                  </a:lnTo>
                  <a:lnTo>
                    <a:pt x="98" y="1295"/>
                  </a:lnTo>
                  <a:lnTo>
                    <a:pt x="96" y="1295"/>
                  </a:lnTo>
                  <a:lnTo>
                    <a:pt x="96" y="1293"/>
                  </a:lnTo>
                  <a:lnTo>
                    <a:pt x="95" y="1291"/>
                  </a:lnTo>
                  <a:lnTo>
                    <a:pt x="93" y="1291"/>
                  </a:lnTo>
                  <a:lnTo>
                    <a:pt x="91" y="1291"/>
                  </a:lnTo>
                  <a:lnTo>
                    <a:pt x="89" y="1291"/>
                  </a:lnTo>
                  <a:lnTo>
                    <a:pt x="89" y="1293"/>
                  </a:lnTo>
                  <a:lnTo>
                    <a:pt x="87" y="1293"/>
                  </a:lnTo>
                  <a:lnTo>
                    <a:pt x="85" y="1293"/>
                  </a:lnTo>
                  <a:lnTo>
                    <a:pt x="83" y="1291"/>
                  </a:lnTo>
                  <a:lnTo>
                    <a:pt x="81" y="1291"/>
                  </a:lnTo>
                  <a:lnTo>
                    <a:pt x="79" y="1291"/>
                  </a:lnTo>
                  <a:lnTo>
                    <a:pt x="81" y="1289"/>
                  </a:lnTo>
                  <a:lnTo>
                    <a:pt x="79" y="1289"/>
                  </a:lnTo>
                  <a:lnTo>
                    <a:pt x="77" y="1287"/>
                  </a:lnTo>
                  <a:lnTo>
                    <a:pt x="77" y="1285"/>
                  </a:lnTo>
                  <a:lnTo>
                    <a:pt x="77" y="1283"/>
                  </a:lnTo>
                  <a:lnTo>
                    <a:pt x="77" y="1281"/>
                  </a:lnTo>
                  <a:lnTo>
                    <a:pt x="75" y="1281"/>
                  </a:lnTo>
                  <a:lnTo>
                    <a:pt x="75" y="1279"/>
                  </a:lnTo>
                  <a:lnTo>
                    <a:pt x="77" y="1279"/>
                  </a:lnTo>
                  <a:lnTo>
                    <a:pt x="77" y="1277"/>
                  </a:lnTo>
                  <a:lnTo>
                    <a:pt x="77" y="1275"/>
                  </a:lnTo>
                  <a:lnTo>
                    <a:pt x="79" y="1275"/>
                  </a:lnTo>
                  <a:lnTo>
                    <a:pt x="81" y="1273"/>
                  </a:lnTo>
                  <a:lnTo>
                    <a:pt x="81" y="1271"/>
                  </a:lnTo>
                  <a:lnTo>
                    <a:pt x="83" y="1271"/>
                  </a:lnTo>
                  <a:lnTo>
                    <a:pt x="83" y="1269"/>
                  </a:lnTo>
                  <a:lnTo>
                    <a:pt x="85" y="1269"/>
                  </a:lnTo>
                  <a:lnTo>
                    <a:pt x="85" y="1267"/>
                  </a:lnTo>
                  <a:lnTo>
                    <a:pt x="85" y="1265"/>
                  </a:lnTo>
                  <a:lnTo>
                    <a:pt x="87" y="1265"/>
                  </a:lnTo>
                  <a:lnTo>
                    <a:pt x="87" y="1264"/>
                  </a:lnTo>
                  <a:lnTo>
                    <a:pt x="89" y="1264"/>
                  </a:lnTo>
                  <a:lnTo>
                    <a:pt x="91" y="1264"/>
                  </a:lnTo>
                  <a:lnTo>
                    <a:pt x="91" y="1265"/>
                  </a:lnTo>
                  <a:lnTo>
                    <a:pt x="93" y="1265"/>
                  </a:lnTo>
                  <a:lnTo>
                    <a:pt x="93" y="1264"/>
                  </a:lnTo>
                  <a:lnTo>
                    <a:pt x="93" y="1262"/>
                  </a:lnTo>
                  <a:lnTo>
                    <a:pt x="93" y="1260"/>
                  </a:lnTo>
                  <a:lnTo>
                    <a:pt x="95" y="1260"/>
                  </a:lnTo>
                  <a:lnTo>
                    <a:pt x="93" y="1260"/>
                  </a:lnTo>
                  <a:lnTo>
                    <a:pt x="95" y="1258"/>
                  </a:lnTo>
                  <a:lnTo>
                    <a:pt x="95" y="1256"/>
                  </a:lnTo>
                  <a:lnTo>
                    <a:pt x="96" y="1254"/>
                  </a:lnTo>
                  <a:lnTo>
                    <a:pt x="96" y="1252"/>
                  </a:lnTo>
                  <a:lnTo>
                    <a:pt x="98" y="1252"/>
                  </a:lnTo>
                  <a:lnTo>
                    <a:pt x="98" y="1250"/>
                  </a:lnTo>
                  <a:lnTo>
                    <a:pt x="100" y="1250"/>
                  </a:lnTo>
                  <a:lnTo>
                    <a:pt x="100" y="1248"/>
                  </a:lnTo>
                  <a:lnTo>
                    <a:pt x="100" y="1246"/>
                  </a:lnTo>
                  <a:lnTo>
                    <a:pt x="100" y="1244"/>
                  </a:lnTo>
                  <a:lnTo>
                    <a:pt x="100" y="1242"/>
                  </a:lnTo>
                  <a:lnTo>
                    <a:pt x="102" y="1242"/>
                  </a:lnTo>
                  <a:lnTo>
                    <a:pt x="102" y="1240"/>
                  </a:lnTo>
                  <a:lnTo>
                    <a:pt x="104" y="1240"/>
                  </a:lnTo>
                  <a:lnTo>
                    <a:pt x="104" y="1238"/>
                  </a:lnTo>
                  <a:lnTo>
                    <a:pt x="106" y="1238"/>
                  </a:lnTo>
                  <a:lnTo>
                    <a:pt x="106" y="1236"/>
                  </a:lnTo>
                  <a:lnTo>
                    <a:pt x="104" y="1236"/>
                  </a:lnTo>
                  <a:lnTo>
                    <a:pt x="104" y="1234"/>
                  </a:lnTo>
                  <a:lnTo>
                    <a:pt x="104" y="1232"/>
                  </a:lnTo>
                  <a:lnTo>
                    <a:pt x="102" y="1232"/>
                  </a:lnTo>
                  <a:lnTo>
                    <a:pt x="102" y="1230"/>
                  </a:lnTo>
                  <a:lnTo>
                    <a:pt x="100" y="1230"/>
                  </a:lnTo>
                  <a:lnTo>
                    <a:pt x="98" y="1230"/>
                  </a:lnTo>
                  <a:lnTo>
                    <a:pt x="98" y="1228"/>
                  </a:lnTo>
                  <a:lnTo>
                    <a:pt x="96" y="1228"/>
                  </a:lnTo>
                  <a:lnTo>
                    <a:pt x="96" y="1226"/>
                  </a:lnTo>
                  <a:lnTo>
                    <a:pt x="96" y="1224"/>
                  </a:lnTo>
                  <a:lnTo>
                    <a:pt x="95" y="1224"/>
                  </a:lnTo>
                  <a:lnTo>
                    <a:pt x="95" y="1222"/>
                  </a:lnTo>
                  <a:lnTo>
                    <a:pt x="93" y="1222"/>
                  </a:lnTo>
                  <a:lnTo>
                    <a:pt x="91" y="1222"/>
                  </a:lnTo>
                  <a:lnTo>
                    <a:pt x="91" y="1220"/>
                  </a:lnTo>
                  <a:lnTo>
                    <a:pt x="89" y="1220"/>
                  </a:lnTo>
                  <a:lnTo>
                    <a:pt x="87" y="1220"/>
                  </a:lnTo>
                  <a:lnTo>
                    <a:pt x="87" y="1218"/>
                  </a:lnTo>
                  <a:lnTo>
                    <a:pt x="87" y="1216"/>
                  </a:lnTo>
                  <a:lnTo>
                    <a:pt x="87" y="1214"/>
                  </a:lnTo>
                  <a:lnTo>
                    <a:pt x="89" y="1214"/>
                  </a:lnTo>
                  <a:lnTo>
                    <a:pt x="91" y="1212"/>
                  </a:lnTo>
                  <a:lnTo>
                    <a:pt x="93" y="1212"/>
                  </a:lnTo>
                  <a:lnTo>
                    <a:pt x="93" y="1214"/>
                  </a:lnTo>
                  <a:lnTo>
                    <a:pt x="93" y="1212"/>
                  </a:lnTo>
                  <a:lnTo>
                    <a:pt x="95" y="1212"/>
                  </a:lnTo>
                  <a:lnTo>
                    <a:pt x="96" y="1212"/>
                  </a:lnTo>
                  <a:lnTo>
                    <a:pt x="96" y="1210"/>
                  </a:lnTo>
                  <a:lnTo>
                    <a:pt x="98" y="1210"/>
                  </a:lnTo>
                  <a:lnTo>
                    <a:pt x="98" y="1208"/>
                  </a:lnTo>
                  <a:lnTo>
                    <a:pt x="100" y="1208"/>
                  </a:lnTo>
                  <a:lnTo>
                    <a:pt x="100" y="1206"/>
                  </a:lnTo>
                  <a:lnTo>
                    <a:pt x="102" y="1206"/>
                  </a:lnTo>
                  <a:lnTo>
                    <a:pt x="102" y="1204"/>
                  </a:lnTo>
                  <a:lnTo>
                    <a:pt x="104" y="1204"/>
                  </a:lnTo>
                  <a:lnTo>
                    <a:pt x="104" y="1202"/>
                  </a:lnTo>
                  <a:lnTo>
                    <a:pt x="106" y="1202"/>
                  </a:lnTo>
                  <a:lnTo>
                    <a:pt x="108" y="1202"/>
                  </a:lnTo>
                  <a:lnTo>
                    <a:pt x="110" y="1200"/>
                  </a:lnTo>
                  <a:lnTo>
                    <a:pt x="112" y="1200"/>
                  </a:lnTo>
                  <a:lnTo>
                    <a:pt x="114" y="1200"/>
                  </a:lnTo>
                  <a:lnTo>
                    <a:pt x="116" y="1200"/>
                  </a:lnTo>
                  <a:lnTo>
                    <a:pt x="116" y="1198"/>
                  </a:lnTo>
                  <a:lnTo>
                    <a:pt x="118" y="1198"/>
                  </a:lnTo>
                  <a:lnTo>
                    <a:pt x="120" y="1198"/>
                  </a:lnTo>
                  <a:lnTo>
                    <a:pt x="120" y="1197"/>
                  </a:lnTo>
                  <a:lnTo>
                    <a:pt x="120" y="1195"/>
                  </a:lnTo>
                  <a:lnTo>
                    <a:pt x="122" y="1195"/>
                  </a:lnTo>
                  <a:lnTo>
                    <a:pt x="122" y="1193"/>
                  </a:lnTo>
                  <a:lnTo>
                    <a:pt x="122" y="1191"/>
                  </a:lnTo>
                  <a:lnTo>
                    <a:pt x="122" y="1189"/>
                  </a:lnTo>
                  <a:lnTo>
                    <a:pt x="122" y="1187"/>
                  </a:lnTo>
                  <a:lnTo>
                    <a:pt x="124" y="1187"/>
                  </a:lnTo>
                  <a:lnTo>
                    <a:pt x="124" y="1185"/>
                  </a:lnTo>
                  <a:lnTo>
                    <a:pt x="126" y="1185"/>
                  </a:lnTo>
                  <a:lnTo>
                    <a:pt x="126" y="1187"/>
                  </a:lnTo>
                  <a:lnTo>
                    <a:pt x="128" y="1187"/>
                  </a:lnTo>
                  <a:lnTo>
                    <a:pt x="128" y="1185"/>
                  </a:lnTo>
                  <a:lnTo>
                    <a:pt x="126" y="1183"/>
                  </a:lnTo>
                  <a:lnTo>
                    <a:pt x="126" y="1181"/>
                  </a:lnTo>
                  <a:lnTo>
                    <a:pt x="124" y="1181"/>
                  </a:lnTo>
                  <a:lnTo>
                    <a:pt x="124" y="1179"/>
                  </a:lnTo>
                  <a:lnTo>
                    <a:pt x="122" y="1179"/>
                  </a:lnTo>
                  <a:lnTo>
                    <a:pt x="120" y="1179"/>
                  </a:lnTo>
                  <a:lnTo>
                    <a:pt x="118" y="1177"/>
                  </a:lnTo>
                  <a:lnTo>
                    <a:pt x="118" y="1175"/>
                  </a:lnTo>
                  <a:lnTo>
                    <a:pt x="120" y="1175"/>
                  </a:lnTo>
                  <a:lnTo>
                    <a:pt x="120" y="1173"/>
                  </a:lnTo>
                  <a:lnTo>
                    <a:pt x="120" y="1171"/>
                  </a:lnTo>
                  <a:lnTo>
                    <a:pt x="120" y="1169"/>
                  </a:lnTo>
                  <a:lnTo>
                    <a:pt x="120" y="1167"/>
                  </a:lnTo>
                  <a:lnTo>
                    <a:pt x="118" y="1167"/>
                  </a:lnTo>
                  <a:lnTo>
                    <a:pt x="118" y="1165"/>
                  </a:lnTo>
                  <a:lnTo>
                    <a:pt x="120" y="1165"/>
                  </a:lnTo>
                  <a:lnTo>
                    <a:pt x="120" y="1163"/>
                  </a:lnTo>
                  <a:lnTo>
                    <a:pt x="118" y="1163"/>
                  </a:lnTo>
                  <a:lnTo>
                    <a:pt x="118" y="1161"/>
                  </a:lnTo>
                  <a:lnTo>
                    <a:pt x="118" y="1159"/>
                  </a:lnTo>
                  <a:lnTo>
                    <a:pt x="120" y="1159"/>
                  </a:lnTo>
                  <a:lnTo>
                    <a:pt x="122" y="1159"/>
                  </a:lnTo>
                  <a:lnTo>
                    <a:pt x="124" y="1159"/>
                  </a:lnTo>
                  <a:lnTo>
                    <a:pt x="124" y="1161"/>
                  </a:lnTo>
                  <a:lnTo>
                    <a:pt x="126" y="1161"/>
                  </a:lnTo>
                  <a:lnTo>
                    <a:pt x="128" y="1161"/>
                  </a:lnTo>
                  <a:lnTo>
                    <a:pt x="130" y="1161"/>
                  </a:lnTo>
                  <a:lnTo>
                    <a:pt x="130" y="1163"/>
                  </a:lnTo>
                  <a:lnTo>
                    <a:pt x="132" y="1163"/>
                  </a:lnTo>
                  <a:lnTo>
                    <a:pt x="134" y="1163"/>
                  </a:lnTo>
                  <a:lnTo>
                    <a:pt x="134" y="1161"/>
                  </a:lnTo>
                  <a:lnTo>
                    <a:pt x="134" y="1163"/>
                  </a:lnTo>
                  <a:lnTo>
                    <a:pt x="136" y="1163"/>
                  </a:lnTo>
                  <a:lnTo>
                    <a:pt x="136" y="1165"/>
                  </a:lnTo>
                  <a:lnTo>
                    <a:pt x="138" y="1165"/>
                  </a:lnTo>
                  <a:lnTo>
                    <a:pt x="138" y="1163"/>
                  </a:lnTo>
                  <a:lnTo>
                    <a:pt x="138" y="1161"/>
                  </a:lnTo>
                  <a:lnTo>
                    <a:pt x="140" y="1161"/>
                  </a:lnTo>
                  <a:lnTo>
                    <a:pt x="140" y="1159"/>
                  </a:lnTo>
                  <a:lnTo>
                    <a:pt x="140" y="1157"/>
                  </a:lnTo>
                  <a:lnTo>
                    <a:pt x="142" y="1157"/>
                  </a:lnTo>
                  <a:lnTo>
                    <a:pt x="142" y="1155"/>
                  </a:lnTo>
                  <a:lnTo>
                    <a:pt x="142" y="1153"/>
                  </a:lnTo>
                  <a:lnTo>
                    <a:pt x="142" y="1151"/>
                  </a:lnTo>
                  <a:lnTo>
                    <a:pt x="144" y="1151"/>
                  </a:lnTo>
                  <a:lnTo>
                    <a:pt x="146" y="1149"/>
                  </a:lnTo>
                  <a:lnTo>
                    <a:pt x="148" y="1149"/>
                  </a:lnTo>
                  <a:lnTo>
                    <a:pt x="148" y="1147"/>
                  </a:lnTo>
                  <a:lnTo>
                    <a:pt x="148" y="1145"/>
                  </a:lnTo>
                  <a:lnTo>
                    <a:pt x="146" y="1145"/>
                  </a:lnTo>
                  <a:lnTo>
                    <a:pt x="146" y="1143"/>
                  </a:lnTo>
                  <a:lnTo>
                    <a:pt x="148" y="1143"/>
                  </a:lnTo>
                  <a:lnTo>
                    <a:pt x="150" y="1143"/>
                  </a:lnTo>
                  <a:lnTo>
                    <a:pt x="152" y="1143"/>
                  </a:lnTo>
                  <a:lnTo>
                    <a:pt x="152" y="1145"/>
                  </a:lnTo>
                  <a:lnTo>
                    <a:pt x="152" y="1147"/>
                  </a:lnTo>
                  <a:lnTo>
                    <a:pt x="154" y="1147"/>
                  </a:lnTo>
                  <a:lnTo>
                    <a:pt x="154" y="1145"/>
                  </a:lnTo>
                  <a:lnTo>
                    <a:pt x="156" y="1145"/>
                  </a:lnTo>
                  <a:lnTo>
                    <a:pt x="156" y="1143"/>
                  </a:lnTo>
                  <a:lnTo>
                    <a:pt x="156" y="1141"/>
                  </a:lnTo>
                  <a:lnTo>
                    <a:pt x="156" y="1139"/>
                  </a:lnTo>
                  <a:lnTo>
                    <a:pt x="158" y="1139"/>
                  </a:lnTo>
                  <a:lnTo>
                    <a:pt x="158" y="1137"/>
                  </a:lnTo>
                  <a:lnTo>
                    <a:pt x="160" y="1137"/>
                  </a:lnTo>
                  <a:lnTo>
                    <a:pt x="162" y="1137"/>
                  </a:lnTo>
                  <a:lnTo>
                    <a:pt x="162" y="1139"/>
                  </a:lnTo>
                  <a:lnTo>
                    <a:pt x="164" y="1139"/>
                  </a:lnTo>
                  <a:lnTo>
                    <a:pt x="164" y="1141"/>
                  </a:lnTo>
                  <a:lnTo>
                    <a:pt x="165" y="1141"/>
                  </a:lnTo>
                  <a:lnTo>
                    <a:pt x="165" y="1143"/>
                  </a:lnTo>
                  <a:lnTo>
                    <a:pt x="167" y="1145"/>
                  </a:lnTo>
                  <a:lnTo>
                    <a:pt x="167" y="1143"/>
                  </a:lnTo>
                  <a:lnTo>
                    <a:pt x="169" y="1143"/>
                  </a:lnTo>
                  <a:lnTo>
                    <a:pt x="169" y="1141"/>
                  </a:lnTo>
                  <a:lnTo>
                    <a:pt x="171" y="1141"/>
                  </a:lnTo>
                  <a:lnTo>
                    <a:pt x="171" y="1139"/>
                  </a:lnTo>
                  <a:lnTo>
                    <a:pt x="171" y="1137"/>
                  </a:lnTo>
                  <a:lnTo>
                    <a:pt x="171" y="1135"/>
                  </a:lnTo>
                  <a:lnTo>
                    <a:pt x="173" y="1135"/>
                  </a:lnTo>
                  <a:lnTo>
                    <a:pt x="173" y="1133"/>
                  </a:lnTo>
                  <a:lnTo>
                    <a:pt x="175" y="1133"/>
                  </a:lnTo>
                  <a:lnTo>
                    <a:pt x="177" y="1133"/>
                  </a:lnTo>
                  <a:lnTo>
                    <a:pt x="177" y="1135"/>
                  </a:lnTo>
                  <a:lnTo>
                    <a:pt x="175" y="1137"/>
                  </a:lnTo>
                  <a:lnTo>
                    <a:pt x="175" y="1139"/>
                  </a:lnTo>
                  <a:lnTo>
                    <a:pt x="173" y="1139"/>
                  </a:lnTo>
                  <a:lnTo>
                    <a:pt x="173" y="1141"/>
                  </a:lnTo>
                  <a:lnTo>
                    <a:pt x="175" y="1141"/>
                  </a:lnTo>
                  <a:lnTo>
                    <a:pt x="177" y="1141"/>
                  </a:lnTo>
                  <a:lnTo>
                    <a:pt x="179" y="1141"/>
                  </a:lnTo>
                  <a:lnTo>
                    <a:pt x="179" y="1139"/>
                  </a:lnTo>
                  <a:lnTo>
                    <a:pt x="181" y="1139"/>
                  </a:lnTo>
                  <a:lnTo>
                    <a:pt x="181" y="1137"/>
                  </a:lnTo>
                  <a:lnTo>
                    <a:pt x="181" y="1135"/>
                  </a:lnTo>
                  <a:lnTo>
                    <a:pt x="181" y="1133"/>
                  </a:lnTo>
                  <a:lnTo>
                    <a:pt x="183" y="1131"/>
                  </a:lnTo>
                  <a:lnTo>
                    <a:pt x="181" y="1131"/>
                  </a:lnTo>
                  <a:lnTo>
                    <a:pt x="179" y="1131"/>
                  </a:lnTo>
                  <a:lnTo>
                    <a:pt x="179" y="1130"/>
                  </a:lnTo>
                  <a:lnTo>
                    <a:pt x="179" y="1128"/>
                  </a:lnTo>
                  <a:lnTo>
                    <a:pt x="179" y="1126"/>
                  </a:lnTo>
                  <a:lnTo>
                    <a:pt x="181" y="1126"/>
                  </a:lnTo>
                  <a:lnTo>
                    <a:pt x="181" y="1124"/>
                  </a:lnTo>
                  <a:lnTo>
                    <a:pt x="181" y="1122"/>
                  </a:lnTo>
                  <a:lnTo>
                    <a:pt x="179" y="1122"/>
                  </a:lnTo>
                  <a:lnTo>
                    <a:pt x="179" y="1124"/>
                  </a:lnTo>
                  <a:lnTo>
                    <a:pt x="177" y="1124"/>
                  </a:lnTo>
                  <a:lnTo>
                    <a:pt x="177" y="1122"/>
                  </a:lnTo>
                  <a:lnTo>
                    <a:pt x="175" y="1122"/>
                  </a:lnTo>
                  <a:lnTo>
                    <a:pt x="175" y="1120"/>
                  </a:lnTo>
                  <a:lnTo>
                    <a:pt x="173" y="1120"/>
                  </a:lnTo>
                  <a:lnTo>
                    <a:pt x="175" y="1120"/>
                  </a:lnTo>
                  <a:lnTo>
                    <a:pt x="177" y="1120"/>
                  </a:lnTo>
                  <a:lnTo>
                    <a:pt x="177" y="1118"/>
                  </a:lnTo>
                  <a:lnTo>
                    <a:pt x="175" y="1118"/>
                  </a:lnTo>
                  <a:lnTo>
                    <a:pt x="173" y="1118"/>
                  </a:lnTo>
                  <a:lnTo>
                    <a:pt x="173" y="1116"/>
                  </a:lnTo>
                  <a:lnTo>
                    <a:pt x="173" y="1114"/>
                  </a:lnTo>
                  <a:lnTo>
                    <a:pt x="175" y="1114"/>
                  </a:lnTo>
                  <a:lnTo>
                    <a:pt x="175" y="1112"/>
                  </a:lnTo>
                  <a:lnTo>
                    <a:pt x="173" y="1112"/>
                  </a:lnTo>
                  <a:lnTo>
                    <a:pt x="173" y="1110"/>
                  </a:lnTo>
                  <a:lnTo>
                    <a:pt x="171" y="1110"/>
                  </a:lnTo>
                  <a:lnTo>
                    <a:pt x="171" y="1108"/>
                  </a:lnTo>
                  <a:lnTo>
                    <a:pt x="169" y="1108"/>
                  </a:lnTo>
                  <a:lnTo>
                    <a:pt x="171" y="1108"/>
                  </a:lnTo>
                  <a:lnTo>
                    <a:pt x="171" y="1106"/>
                  </a:lnTo>
                  <a:lnTo>
                    <a:pt x="171" y="1104"/>
                  </a:lnTo>
                  <a:lnTo>
                    <a:pt x="171" y="1102"/>
                  </a:lnTo>
                  <a:lnTo>
                    <a:pt x="171" y="1100"/>
                  </a:lnTo>
                  <a:lnTo>
                    <a:pt x="169" y="1100"/>
                  </a:lnTo>
                  <a:lnTo>
                    <a:pt x="167" y="1100"/>
                  </a:lnTo>
                  <a:lnTo>
                    <a:pt x="167" y="1098"/>
                  </a:lnTo>
                  <a:lnTo>
                    <a:pt x="167" y="1096"/>
                  </a:lnTo>
                  <a:lnTo>
                    <a:pt x="169" y="1096"/>
                  </a:lnTo>
                  <a:lnTo>
                    <a:pt x="169" y="1094"/>
                  </a:lnTo>
                  <a:lnTo>
                    <a:pt x="167" y="1094"/>
                  </a:lnTo>
                  <a:lnTo>
                    <a:pt x="167" y="1096"/>
                  </a:lnTo>
                  <a:lnTo>
                    <a:pt x="165" y="1096"/>
                  </a:lnTo>
                  <a:lnTo>
                    <a:pt x="165" y="1094"/>
                  </a:lnTo>
                  <a:lnTo>
                    <a:pt x="167" y="1092"/>
                  </a:lnTo>
                  <a:lnTo>
                    <a:pt x="165" y="1092"/>
                  </a:lnTo>
                  <a:lnTo>
                    <a:pt x="165" y="1090"/>
                  </a:lnTo>
                  <a:lnTo>
                    <a:pt x="167" y="1090"/>
                  </a:lnTo>
                  <a:lnTo>
                    <a:pt x="167" y="1088"/>
                  </a:lnTo>
                  <a:lnTo>
                    <a:pt x="165" y="1088"/>
                  </a:lnTo>
                  <a:lnTo>
                    <a:pt x="165" y="1090"/>
                  </a:lnTo>
                  <a:lnTo>
                    <a:pt x="165" y="1088"/>
                  </a:lnTo>
                  <a:lnTo>
                    <a:pt x="165" y="1086"/>
                  </a:lnTo>
                  <a:lnTo>
                    <a:pt x="165" y="1084"/>
                  </a:lnTo>
                  <a:lnTo>
                    <a:pt x="164" y="1084"/>
                  </a:lnTo>
                  <a:lnTo>
                    <a:pt x="162" y="1084"/>
                  </a:lnTo>
                  <a:lnTo>
                    <a:pt x="162" y="1082"/>
                  </a:lnTo>
                  <a:lnTo>
                    <a:pt x="162" y="1080"/>
                  </a:lnTo>
                  <a:lnTo>
                    <a:pt x="160" y="1080"/>
                  </a:lnTo>
                  <a:lnTo>
                    <a:pt x="158" y="1080"/>
                  </a:lnTo>
                  <a:lnTo>
                    <a:pt x="158" y="1082"/>
                  </a:lnTo>
                  <a:lnTo>
                    <a:pt x="156" y="1082"/>
                  </a:lnTo>
                  <a:lnTo>
                    <a:pt x="156" y="1080"/>
                  </a:lnTo>
                  <a:lnTo>
                    <a:pt x="156" y="1078"/>
                  </a:lnTo>
                  <a:lnTo>
                    <a:pt x="156" y="1076"/>
                  </a:lnTo>
                  <a:lnTo>
                    <a:pt x="154" y="1076"/>
                  </a:lnTo>
                  <a:lnTo>
                    <a:pt x="154" y="1074"/>
                  </a:lnTo>
                  <a:lnTo>
                    <a:pt x="154" y="1072"/>
                  </a:lnTo>
                  <a:lnTo>
                    <a:pt x="156" y="1072"/>
                  </a:lnTo>
                  <a:lnTo>
                    <a:pt x="156" y="1070"/>
                  </a:lnTo>
                  <a:lnTo>
                    <a:pt x="158" y="1070"/>
                  </a:lnTo>
                  <a:lnTo>
                    <a:pt x="158" y="1068"/>
                  </a:lnTo>
                  <a:lnTo>
                    <a:pt x="156" y="1068"/>
                  </a:lnTo>
                  <a:lnTo>
                    <a:pt x="156" y="1066"/>
                  </a:lnTo>
                  <a:lnTo>
                    <a:pt x="156" y="1064"/>
                  </a:lnTo>
                  <a:lnTo>
                    <a:pt x="154" y="1064"/>
                  </a:lnTo>
                  <a:lnTo>
                    <a:pt x="156" y="1063"/>
                  </a:lnTo>
                  <a:lnTo>
                    <a:pt x="154" y="1063"/>
                  </a:lnTo>
                  <a:lnTo>
                    <a:pt x="154" y="1061"/>
                  </a:lnTo>
                  <a:lnTo>
                    <a:pt x="152" y="1061"/>
                  </a:lnTo>
                  <a:lnTo>
                    <a:pt x="152" y="1059"/>
                  </a:lnTo>
                  <a:lnTo>
                    <a:pt x="152" y="1057"/>
                  </a:lnTo>
                  <a:lnTo>
                    <a:pt x="152" y="1055"/>
                  </a:lnTo>
                  <a:lnTo>
                    <a:pt x="150" y="1055"/>
                  </a:lnTo>
                  <a:lnTo>
                    <a:pt x="148" y="1055"/>
                  </a:lnTo>
                  <a:lnTo>
                    <a:pt x="148" y="1053"/>
                  </a:lnTo>
                  <a:lnTo>
                    <a:pt x="148" y="1051"/>
                  </a:lnTo>
                  <a:lnTo>
                    <a:pt x="150" y="1051"/>
                  </a:lnTo>
                  <a:lnTo>
                    <a:pt x="148" y="1051"/>
                  </a:lnTo>
                  <a:lnTo>
                    <a:pt x="148" y="1049"/>
                  </a:lnTo>
                  <a:lnTo>
                    <a:pt x="150" y="1047"/>
                  </a:lnTo>
                  <a:lnTo>
                    <a:pt x="150" y="1045"/>
                  </a:lnTo>
                  <a:lnTo>
                    <a:pt x="148" y="1045"/>
                  </a:lnTo>
                  <a:lnTo>
                    <a:pt x="150" y="1043"/>
                  </a:lnTo>
                  <a:lnTo>
                    <a:pt x="152" y="1041"/>
                  </a:lnTo>
                  <a:lnTo>
                    <a:pt x="154" y="1041"/>
                  </a:lnTo>
                  <a:lnTo>
                    <a:pt x="154" y="1039"/>
                  </a:lnTo>
                  <a:lnTo>
                    <a:pt x="154" y="1037"/>
                  </a:lnTo>
                  <a:lnTo>
                    <a:pt x="152" y="1037"/>
                  </a:lnTo>
                  <a:lnTo>
                    <a:pt x="152" y="1035"/>
                  </a:lnTo>
                  <a:lnTo>
                    <a:pt x="152" y="1031"/>
                  </a:lnTo>
                  <a:lnTo>
                    <a:pt x="150" y="1029"/>
                  </a:lnTo>
                  <a:lnTo>
                    <a:pt x="150" y="1027"/>
                  </a:lnTo>
                  <a:lnTo>
                    <a:pt x="152" y="1027"/>
                  </a:lnTo>
                  <a:lnTo>
                    <a:pt x="152" y="1025"/>
                  </a:lnTo>
                  <a:lnTo>
                    <a:pt x="152" y="1023"/>
                  </a:lnTo>
                  <a:lnTo>
                    <a:pt x="152" y="1021"/>
                  </a:lnTo>
                  <a:lnTo>
                    <a:pt x="150" y="1021"/>
                  </a:lnTo>
                  <a:lnTo>
                    <a:pt x="152" y="1021"/>
                  </a:lnTo>
                  <a:lnTo>
                    <a:pt x="152" y="1019"/>
                  </a:lnTo>
                  <a:lnTo>
                    <a:pt x="152" y="1017"/>
                  </a:lnTo>
                  <a:lnTo>
                    <a:pt x="152" y="1015"/>
                  </a:lnTo>
                  <a:lnTo>
                    <a:pt x="150" y="1013"/>
                  </a:lnTo>
                  <a:lnTo>
                    <a:pt x="148" y="1013"/>
                  </a:lnTo>
                  <a:lnTo>
                    <a:pt x="148" y="1011"/>
                  </a:lnTo>
                  <a:lnTo>
                    <a:pt x="148" y="1009"/>
                  </a:lnTo>
                  <a:lnTo>
                    <a:pt x="150" y="1009"/>
                  </a:lnTo>
                  <a:lnTo>
                    <a:pt x="150" y="1007"/>
                  </a:lnTo>
                  <a:lnTo>
                    <a:pt x="150" y="1005"/>
                  </a:lnTo>
                  <a:lnTo>
                    <a:pt x="150" y="1003"/>
                  </a:lnTo>
                  <a:lnTo>
                    <a:pt x="152" y="1003"/>
                  </a:lnTo>
                  <a:lnTo>
                    <a:pt x="152" y="1001"/>
                  </a:lnTo>
                  <a:lnTo>
                    <a:pt x="150" y="1001"/>
                  </a:lnTo>
                  <a:lnTo>
                    <a:pt x="152" y="1001"/>
                  </a:lnTo>
                  <a:lnTo>
                    <a:pt x="152" y="999"/>
                  </a:lnTo>
                  <a:lnTo>
                    <a:pt x="152" y="997"/>
                  </a:lnTo>
                  <a:lnTo>
                    <a:pt x="150" y="997"/>
                  </a:lnTo>
                  <a:lnTo>
                    <a:pt x="150" y="995"/>
                  </a:lnTo>
                  <a:lnTo>
                    <a:pt x="150" y="994"/>
                  </a:lnTo>
                  <a:lnTo>
                    <a:pt x="152" y="995"/>
                  </a:lnTo>
                  <a:lnTo>
                    <a:pt x="154" y="995"/>
                  </a:lnTo>
                  <a:lnTo>
                    <a:pt x="156" y="997"/>
                  </a:lnTo>
                  <a:lnTo>
                    <a:pt x="158" y="997"/>
                  </a:lnTo>
                  <a:lnTo>
                    <a:pt x="158" y="999"/>
                  </a:lnTo>
                  <a:lnTo>
                    <a:pt x="160" y="999"/>
                  </a:lnTo>
                  <a:lnTo>
                    <a:pt x="160" y="997"/>
                  </a:lnTo>
                  <a:lnTo>
                    <a:pt x="162" y="997"/>
                  </a:lnTo>
                  <a:lnTo>
                    <a:pt x="162" y="995"/>
                  </a:lnTo>
                  <a:lnTo>
                    <a:pt x="160" y="995"/>
                  </a:lnTo>
                  <a:lnTo>
                    <a:pt x="160" y="994"/>
                  </a:lnTo>
                  <a:lnTo>
                    <a:pt x="162" y="994"/>
                  </a:lnTo>
                  <a:lnTo>
                    <a:pt x="162" y="992"/>
                  </a:lnTo>
                  <a:lnTo>
                    <a:pt x="162" y="990"/>
                  </a:lnTo>
                  <a:lnTo>
                    <a:pt x="160" y="990"/>
                  </a:lnTo>
                  <a:lnTo>
                    <a:pt x="160" y="988"/>
                  </a:lnTo>
                  <a:lnTo>
                    <a:pt x="158" y="986"/>
                  </a:lnTo>
                  <a:lnTo>
                    <a:pt x="160" y="986"/>
                  </a:lnTo>
                  <a:lnTo>
                    <a:pt x="158" y="986"/>
                  </a:lnTo>
                  <a:lnTo>
                    <a:pt x="158" y="984"/>
                  </a:lnTo>
                  <a:lnTo>
                    <a:pt x="156" y="984"/>
                  </a:lnTo>
                  <a:lnTo>
                    <a:pt x="154" y="984"/>
                  </a:lnTo>
                  <a:lnTo>
                    <a:pt x="154" y="982"/>
                  </a:lnTo>
                  <a:lnTo>
                    <a:pt x="152" y="980"/>
                  </a:lnTo>
                  <a:lnTo>
                    <a:pt x="150" y="980"/>
                  </a:lnTo>
                  <a:lnTo>
                    <a:pt x="152" y="978"/>
                  </a:lnTo>
                  <a:lnTo>
                    <a:pt x="152" y="976"/>
                  </a:lnTo>
                  <a:lnTo>
                    <a:pt x="152" y="974"/>
                  </a:lnTo>
                  <a:lnTo>
                    <a:pt x="152" y="972"/>
                  </a:lnTo>
                  <a:lnTo>
                    <a:pt x="152" y="970"/>
                  </a:lnTo>
                  <a:lnTo>
                    <a:pt x="150" y="970"/>
                  </a:lnTo>
                  <a:lnTo>
                    <a:pt x="148" y="970"/>
                  </a:lnTo>
                  <a:lnTo>
                    <a:pt x="146" y="970"/>
                  </a:lnTo>
                  <a:lnTo>
                    <a:pt x="144" y="970"/>
                  </a:lnTo>
                  <a:lnTo>
                    <a:pt x="142" y="970"/>
                  </a:lnTo>
                  <a:lnTo>
                    <a:pt x="142" y="968"/>
                  </a:lnTo>
                  <a:lnTo>
                    <a:pt x="140" y="970"/>
                  </a:lnTo>
                  <a:lnTo>
                    <a:pt x="138" y="970"/>
                  </a:lnTo>
                  <a:lnTo>
                    <a:pt x="138" y="972"/>
                  </a:lnTo>
                  <a:lnTo>
                    <a:pt x="138" y="974"/>
                  </a:lnTo>
                  <a:lnTo>
                    <a:pt x="136" y="974"/>
                  </a:lnTo>
                  <a:lnTo>
                    <a:pt x="134" y="976"/>
                  </a:lnTo>
                  <a:lnTo>
                    <a:pt x="134" y="974"/>
                  </a:lnTo>
                  <a:lnTo>
                    <a:pt x="132" y="974"/>
                  </a:lnTo>
                  <a:lnTo>
                    <a:pt x="132" y="972"/>
                  </a:lnTo>
                  <a:lnTo>
                    <a:pt x="130" y="972"/>
                  </a:lnTo>
                  <a:lnTo>
                    <a:pt x="128" y="970"/>
                  </a:lnTo>
                  <a:lnTo>
                    <a:pt x="126" y="970"/>
                  </a:lnTo>
                  <a:lnTo>
                    <a:pt x="126" y="972"/>
                  </a:lnTo>
                  <a:lnTo>
                    <a:pt x="124" y="972"/>
                  </a:lnTo>
                  <a:lnTo>
                    <a:pt x="122" y="972"/>
                  </a:lnTo>
                  <a:lnTo>
                    <a:pt x="120" y="972"/>
                  </a:lnTo>
                  <a:lnTo>
                    <a:pt x="120" y="970"/>
                  </a:lnTo>
                  <a:lnTo>
                    <a:pt x="118" y="970"/>
                  </a:lnTo>
                  <a:lnTo>
                    <a:pt x="116" y="970"/>
                  </a:lnTo>
                  <a:lnTo>
                    <a:pt x="118" y="972"/>
                  </a:lnTo>
                  <a:lnTo>
                    <a:pt x="116" y="972"/>
                  </a:lnTo>
                  <a:lnTo>
                    <a:pt x="116" y="970"/>
                  </a:lnTo>
                  <a:lnTo>
                    <a:pt x="114" y="970"/>
                  </a:lnTo>
                  <a:lnTo>
                    <a:pt x="112" y="970"/>
                  </a:lnTo>
                  <a:lnTo>
                    <a:pt x="112" y="968"/>
                  </a:lnTo>
                  <a:lnTo>
                    <a:pt x="110" y="968"/>
                  </a:lnTo>
                  <a:lnTo>
                    <a:pt x="108" y="966"/>
                  </a:lnTo>
                  <a:lnTo>
                    <a:pt x="106" y="966"/>
                  </a:lnTo>
                  <a:lnTo>
                    <a:pt x="104" y="968"/>
                  </a:lnTo>
                  <a:lnTo>
                    <a:pt x="102" y="968"/>
                  </a:lnTo>
                  <a:lnTo>
                    <a:pt x="102" y="970"/>
                  </a:lnTo>
                  <a:lnTo>
                    <a:pt x="102" y="972"/>
                  </a:lnTo>
                  <a:lnTo>
                    <a:pt x="100" y="972"/>
                  </a:lnTo>
                  <a:lnTo>
                    <a:pt x="98" y="972"/>
                  </a:lnTo>
                  <a:lnTo>
                    <a:pt x="96" y="972"/>
                  </a:lnTo>
                  <a:lnTo>
                    <a:pt x="96" y="970"/>
                  </a:lnTo>
                  <a:lnTo>
                    <a:pt x="95" y="970"/>
                  </a:lnTo>
                  <a:lnTo>
                    <a:pt x="93" y="968"/>
                  </a:lnTo>
                  <a:lnTo>
                    <a:pt x="89" y="968"/>
                  </a:lnTo>
                  <a:lnTo>
                    <a:pt x="89" y="966"/>
                  </a:lnTo>
                  <a:lnTo>
                    <a:pt x="87" y="966"/>
                  </a:lnTo>
                  <a:lnTo>
                    <a:pt x="89" y="964"/>
                  </a:lnTo>
                  <a:lnTo>
                    <a:pt x="89" y="960"/>
                  </a:lnTo>
                  <a:lnTo>
                    <a:pt x="91" y="960"/>
                  </a:lnTo>
                  <a:lnTo>
                    <a:pt x="91" y="958"/>
                  </a:lnTo>
                  <a:lnTo>
                    <a:pt x="89" y="958"/>
                  </a:lnTo>
                  <a:lnTo>
                    <a:pt x="89" y="956"/>
                  </a:lnTo>
                  <a:lnTo>
                    <a:pt x="87" y="956"/>
                  </a:lnTo>
                  <a:lnTo>
                    <a:pt x="85" y="956"/>
                  </a:lnTo>
                  <a:lnTo>
                    <a:pt x="83" y="956"/>
                  </a:lnTo>
                  <a:lnTo>
                    <a:pt x="83" y="954"/>
                  </a:lnTo>
                  <a:lnTo>
                    <a:pt x="81" y="954"/>
                  </a:lnTo>
                  <a:lnTo>
                    <a:pt x="79" y="952"/>
                  </a:lnTo>
                  <a:lnTo>
                    <a:pt x="77" y="952"/>
                  </a:lnTo>
                  <a:lnTo>
                    <a:pt x="77" y="950"/>
                  </a:lnTo>
                  <a:lnTo>
                    <a:pt x="75" y="950"/>
                  </a:lnTo>
                  <a:lnTo>
                    <a:pt x="73" y="950"/>
                  </a:lnTo>
                  <a:lnTo>
                    <a:pt x="73" y="948"/>
                  </a:lnTo>
                  <a:lnTo>
                    <a:pt x="71" y="948"/>
                  </a:lnTo>
                  <a:lnTo>
                    <a:pt x="71" y="946"/>
                  </a:lnTo>
                  <a:lnTo>
                    <a:pt x="69" y="946"/>
                  </a:lnTo>
                  <a:lnTo>
                    <a:pt x="67" y="946"/>
                  </a:lnTo>
                  <a:lnTo>
                    <a:pt x="67" y="944"/>
                  </a:lnTo>
                  <a:lnTo>
                    <a:pt x="65" y="944"/>
                  </a:lnTo>
                  <a:lnTo>
                    <a:pt x="63" y="944"/>
                  </a:lnTo>
                  <a:lnTo>
                    <a:pt x="61" y="944"/>
                  </a:lnTo>
                  <a:lnTo>
                    <a:pt x="61" y="942"/>
                  </a:lnTo>
                  <a:lnTo>
                    <a:pt x="59" y="942"/>
                  </a:lnTo>
                  <a:lnTo>
                    <a:pt x="59" y="940"/>
                  </a:lnTo>
                  <a:lnTo>
                    <a:pt x="59" y="938"/>
                  </a:lnTo>
                  <a:lnTo>
                    <a:pt x="57" y="938"/>
                  </a:lnTo>
                  <a:lnTo>
                    <a:pt x="55" y="938"/>
                  </a:lnTo>
                  <a:lnTo>
                    <a:pt x="55" y="936"/>
                  </a:lnTo>
                  <a:lnTo>
                    <a:pt x="53" y="936"/>
                  </a:lnTo>
                  <a:lnTo>
                    <a:pt x="53" y="934"/>
                  </a:lnTo>
                  <a:lnTo>
                    <a:pt x="51" y="934"/>
                  </a:lnTo>
                  <a:lnTo>
                    <a:pt x="51" y="932"/>
                  </a:lnTo>
                  <a:lnTo>
                    <a:pt x="49" y="932"/>
                  </a:lnTo>
                  <a:lnTo>
                    <a:pt x="49" y="930"/>
                  </a:lnTo>
                  <a:lnTo>
                    <a:pt x="47" y="930"/>
                  </a:lnTo>
                  <a:lnTo>
                    <a:pt x="47" y="932"/>
                  </a:lnTo>
                  <a:lnTo>
                    <a:pt x="45" y="932"/>
                  </a:lnTo>
                  <a:lnTo>
                    <a:pt x="43" y="932"/>
                  </a:lnTo>
                  <a:lnTo>
                    <a:pt x="41" y="932"/>
                  </a:lnTo>
                  <a:lnTo>
                    <a:pt x="39" y="932"/>
                  </a:lnTo>
                  <a:lnTo>
                    <a:pt x="37" y="932"/>
                  </a:lnTo>
                  <a:lnTo>
                    <a:pt x="35" y="932"/>
                  </a:lnTo>
                  <a:lnTo>
                    <a:pt x="33" y="932"/>
                  </a:lnTo>
                  <a:lnTo>
                    <a:pt x="33" y="930"/>
                  </a:lnTo>
                  <a:lnTo>
                    <a:pt x="31" y="930"/>
                  </a:lnTo>
                  <a:lnTo>
                    <a:pt x="29" y="930"/>
                  </a:lnTo>
                  <a:lnTo>
                    <a:pt x="27" y="930"/>
                  </a:lnTo>
                  <a:lnTo>
                    <a:pt x="26" y="930"/>
                  </a:lnTo>
                  <a:lnTo>
                    <a:pt x="24" y="930"/>
                  </a:lnTo>
                  <a:lnTo>
                    <a:pt x="22" y="930"/>
                  </a:lnTo>
                  <a:lnTo>
                    <a:pt x="20" y="930"/>
                  </a:lnTo>
                  <a:lnTo>
                    <a:pt x="18" y="930"/>
                  </a:lnTo>
                  <a:lnTo>
                    <a:pt x="16" y="930"/>
                  </a:lnTo>
                  <a:lnTo>
                    <a:pt x="14" y="932"/>
                  </a:lnTo>
                  <a:lnTo>
                    <a:pt x="12" y="932"/>
                  </a:lnTo>
                  <a:lnTo>
                    <a:pt x="10" y="932"/>
                  </a:lnTo>
                  <a:lnTo>
                    <a:pt x="8" y="932"/>
                  </a:lnTo>
                  <a:lnTo>
                    <a:pt x="6" y="932"/>
                  </a:lnTo>
                  <a:lnTo>
                    <a:pt x="6" y="934"/>
                  </a:lnTo>
                  <a:lnTo>
                    <a:pt x="4" y="934"/>
                  </a:lnTo>
                  <a:lnTo>
                    <a:pt x="2" y="934"/>
                  </a:lnTo>
                  <a:lnTo>
                    <a:pt x="2" y="932"/>
                  </a:lnTo>
                  <a:lnTo>
                    <a:pt x="2" y="930"/>
                  </a:lnTo>
                  <a:lnTo>
                    <a:pt x="0" y="930"/>
                  </a:lnTo>
                  <a:lnTo>
                    <a:pt x="2" y="930"/>
                  </a:lnTo>
                  <a:lnTo>
                    <a:pt x="4" y="928"/>
                  </a:lnTo>
                  <a:lnTo>
                    <a:pt x="6" y="928"/>
                  </a:lnTo>
                  <a:lnTo>
                    <a:pt x="6" y="927"/>
                  </a:lnTo>
                  <a:lnTo>
                    <a:pt x="8" y="927"/>
                  </a:lnTo>
                  <a:lnTo>
                    <a:pt x="8" y="925"/>
                  </a:lnTo>
                  <a:lnTo>
                    <a:pt x="10" y="925"/>
                  </a:lnTo>
                  <a:lnTo>
                    <a:pt x="10" y="923"/>
                  </a:lnTo>
                  <a:lnTo>
                    <a:pt x="12" y="923"/>
                  </a:lnTo>
                  <a:lnTo>
                    <a:pt x="12" y="921"/>
                  </a:lnTo>
                  <a:lnTo>
                    <a:pt x="14" y="921"/>
                  </a:lnTo>
                  <a:lnTo>
                    <a:pt x="14" y="923"/>
                  </a:lnTo>
                  <a:lnTo>
                    <a:pt x="16" y="923"/>
                  </a:lnTo>
                  <a:lnTo>
                    <a:pt x="16" y="921"/>
                  </a:lnTo>
                  <a:lnTo>
                    <a:pt x="16" y="919"/>
                  </a:lnTo>
                  <a:lnTo>
                    <a:pt x="18" y="919"/>
                  </a:lnTo>
                  <a:lnTo>
                    <a:pt x="20" y="919"/>
                  </a:lnTo>
                  <a:lnTo>
                    <a:pt x="20" y="917"/>
                  </a:lnTo>
                  <a:lnTo>
                    <a:pt x="22" y="917"/>
                  </a:lnTo>
                  <a:lnTo>
                    <a:pt x="22" y="915"/>
                  </a:lnTo>
                  <a:lnTo>
                    <a:pt x="24" y="915"/>
                  </a:lnTo>
                  <a:lnTo>
                    <a:pt x="24" y="913"/>
                  </a:lnTo>
                  <a:lnTo>
                    <a:pt x="26" y="913"/>
                  </a:lnTo>
                  <a:lnTo>
                    <a:pt x="26" y="911"/>
                  </a:lnTo>
                  <a:lnTo>
                    <a:pt x="24" y="911"/>
                  </a:lnTo>
                  <a:lnTo>
                    <a:pt x="24" y="909"/>
                  </a:lnTo>
                  <a:lnTo>
                    <a:pt x="24" y="907"/>
                  </a:lnTo>
                  <a:lnTo>
                    <a:pt x="26" y="907"/>
                  </a:lnTo>
                  <a:lnTo>
                    <a:pt x="27" y="907"/>
                  </a:lnTo>
                  <a:lnTo>
                    <a:pt x="29" y="907"/>
                  </a:lnTo>
                  <a:lnTo>
                    <a:pt x="31" y="907"/>
                  </a:lnTo>
                  <a:lnTo>
                    <a:pt x="31" y="905"/>
                  </a:lnTo>
                  <a:lnTo>
                    <a:pt x="31" y="903"/>
                  </a:lnTo>
                  <a:lnTo>
                    <a:pt x="33" y="901"/>
                  </a:lnTo>
                  <a:lnTo>
                    <a:pt x="31" y="901"/>
                  </a:lnTo>
                  <a:lnTo>
                    <a:pt x="33" y="899"/>
                  </a:lnTo>
                  <a:lnTo>
                    <a:pt x="35" y="899"/>
                  </a:lnTo>
                  <a:lnTo>
                    <a:pt x="37" y="899"/>
                  </a:lnTo>
                  <a:lnTo>
                    <a:pt x="39" y="899"/>
                  </a:lnTo>
                  <a:lnTo>
                    <a:pt x="39" y="897"/>
                  </a:lnTo>
                  <a:lnTo>
                    <a:pt x="41" y="895"/>
                  </a:lnTo>
                  <a:lnTo>
                    <a:pt x="43" y="895"/>
                  </a:lnTo>
                  <a:lnTo>
                    <a:pt x="43" y="893"/>
                  </a:lnTo>
                  <a:lnTo>
                    <a:pt x="45" y="893"/>
                  </a:lnTo>
                  <a:lnTo>
                    <a:pt x="45" y="891"/>
                  </a:lnTo>
                  <a:lnTo>
                    <a:pt x="45" y="889"/>
                  </a:lnTo>
                  <a:lnTo>
                    <a:pt x="45" y="887"/>
                  </a:lnTo>
                  <a:lnTo>
                    <a:pt x="47" y="889"/>
                  </a:lnTo>
                  <a:lnTo>
                    <a:pt x="49" y="887"/>
                  </a:lnTo>
                  <a:lnTo>
                    <a:pt x="51" y="887"/>
                  </a:lnTo>
                  <a:lnTo>
                    <a:pt x="53" y="887"/>
                  </a:lnTo>
                  <a:lnTo>
                    <a:pt x="53" y="885"/>
                  </a:lnTo>
                  <a:lnTo>
                    <a:pt x="55" y="885"/>
                  </a:lnTo>
                  <a:lnTo>
                    <a:pt x="55" y="887"/>
                  </a:lnTo>
                  <a:lnTo>
                    <a:pt x="57" y="887"/>
                  </a:lnTo>
                  <a:lnTo>
                    <a:pt x="57" y="885"/>
                  </a:lnTo>
                  <a:lnTo>
                    <a:pt x="59" y="887"/>
                  </a:lnTo>
                  <a:lnTo>
                    <a:pt x="61" y="887"/>
                  </a:lnTo>
                  <a:lnTo>
                    <a:pt x="63" y="887"/>
                  </a:lnTo>
                  <a:lnTo>
                    <a:pt x="65" y="887"/>
                  </a:lnTo>
                  <a:lnTo>
                    <a:pt x="65" y="885"/>
                  </a:lnTo>
                  <a:lnTo>
                    <a:pt x="65" y="883"/>
                  </a:lnTo>
                  <a:lnTo>
                    <a:pt x="65" y="881"/>
                  </a:lnTo>
                  <a:lnTo>
                    <a:pt x="65" y="879"/>
                  </a:lnTo>
                  <a:lnTo>
                    <a:pt x="65" y="877"/>
                  </a:lnTo>
                  <a:lnTo>
                    <a:pt x="67" y="877"/>
                  </a:lnTo>
                  <a:lnTo>
                    <a:pt x="67" y="875"/>
                  </a:lnTo>
                  <a:lnTo>
                    <a:pt x="67" y="877"/>
                  </a:lnTo>
                  <a:lnTo>
                    <a:pt x="69" y="875"/>
                  </a:lnTo>
                  <a:lnTo>
                    <a:pt x="71" y="875"/>
                  </a:lnTo>
                  <a:lnTo>
                    <a:pt x="71" y="877"/>
                  </a:lnTo>
                  <a:lnTo>
                    <a:pt x="73" y="877"/>
                  </a:lnTo>
                  <a:lnTo>
                    <a:pt x="73" y="879"/>
                  </a:lnTo>
                  <a:lnTo>
                    <a:pt x="75" y="879"/>
                  </a:lnTo>
                  <a:lnTo>
                    <a:pt x="77" y="879"/>
                  </a:lnTo>
                  <a:lnTo>
                    <a:pt x="77" y="877"/>
                  </a:lnTo>
                  <a:lnTo>
                    <a:pt x="77" y="875"/>
                  </a:lnTo>
                  <a:lnTo>
                    <a:pt x="79" y="875"/>
                  </a:lnTo>
                  <a:lnTo>
                    <a:pt x="79" y="873"/>
                  </a:lnTo>
                  <a:lnTo>
                    <a:pt x="77" y="871"/>
                  </a:lnTo>
                  <a:lnTo>
                    <a:pt x="79" y="871"/>
                  </a:lnTo>
                  <a:lnTo>
                    <a:pt x="81" y="871"/>
                  </a:lnTo>
                  <a:lnTo>
                    <a:pt x="81" y="869"/>
                  </a:lnTo>
                  <a:lnTo>
                    <a:pt x="79" y="869"/>
                  </a:lnTo>
                  <a:lnTo>
                    <a:pt x="79" y="867"/>
                  </a:lnTo>
                  <a:lnTo>
                    <a:pt x="81" y="867"/>
                  </a:lnTo>
                  <a:lnTo>
                    <a:pt x="81" y="865"/>
                  </a:lnTo>
                  <a:lnTo>
                    <a:pt x="81" y="863"/>
                  </a:lnTo>
                  <a:lnTo>
                    <a:pt x="81" y="861"/>
                  </a:lnTo>
                  <a:lnTo>
                    <a:pt x="79" y="860"/>
                  </a:lnTo>
                  <a:lnTo>
                    <a:pt x="79" y="858"/>
                  </a:lnTo>
                  <a:lnTo>
                    <a:pt x="81" y="858"/>
                  </a:lnTo>
                  <a:lnTo>
                    <a:pt x="83" y="858"/>
                  </a:lnTo>
                  <a:lnTo>
                    <a:pt x="83" y="856"/>
                  </a:lnTo>
                  <a:lnTo>
                    <a:pt x="85" y="854"/>
                  </a:lnTo>
                  <a:lnTo>
                    <a:pt x="85" y="852"/>
                  </a:lnTo>
                  <a:lnTo>
                    <a:pt x="87" y="852"/>
                  </a:lnTo>
                  <a:lnTo>
                    <a:pt x="87" y="850"/>
                  </a:lnTo>
                  <a:lnTo>
                    <a:pt x="89" y="850"/>
                  </a:lnTo>
                  <a:lnTo>
                    <a:pt x="91" y="850"/>
                  </a:lnTo>
                  <a:lnTo>
                    <a:pt x="93" y="850"/>
                  </a:lnTo>
                  <a:lnTo>
                    <a:pt x="95" y="848"/>
                  </a:lnTo>
                  <a:lnTo>
                    <a:pt x="96" y="848"/>
                  </a:lnTo>
                  <a:lnTo>
                    <a:pt x="96" y="846"/>
                  </a:lnTo>
                  <a:lnTo>
                    <a:pt x="98" y="846"/>
                  </a:lnTo>
                  <a:lnTo>
                    <a:pt x="100" y="846"/>
                  </a:lnTo>
                  <a:lnTo>
                    <a:pt x="102" y="844"/>
                  </a:lnTo>
                  <a:lnTo>
                    <a:pt x="104" y="844"/>
                  </a:lnTo>
                  <a:lnTo>
                    <a:pt x="104" y="842"/>
                  </a:lnTo>
                  <a:lnTo>
                    <a:pt x="106" y="842"/>
                  </a:lnTo>
                  <a:lnTo>
                    <a:pt x="110" y="840"/>
                  </a:lnTo>
                  <a:lnTo>
                    <a:pt x="110" y="838"/>
                  </a:lnTo>
                  <a:lnTo>
                    <a:pt x="110" y="836"/>
                  </a:lnTo>
                  <a:lnTo>
                    <a:pt x="108" y="836"/>
                  </a:lnTo>
                  <a:lnTo>
                    <a:pt x="106" y="834"/>
                  </a:lnTo>
                  <a:lnTo>
                    <a:pt x="104" y="832"/>
                  </a:lnTo>
                  <a:lnTo>
                    <a:pt x="104" y="830"/>
                  </a:lnTo>
                  <a:lnTo>
                    <a:pt x="104" y="828"/>
                  </a:lnTo>
                  <a:lnTo>
                    <a:pt x="104" y="826"/>
                  </a:lnTo>
                  <a:lnTo>
                    <a:pt x="104" y="824"/>
                  </a:lnTo>
                  <a:lnTo>
                    <a:pt x="102" y="824"/>
                  </a:lnTo>
                  <a:lnTo>
                    <a:pt x="102" y="822"/>
                  </a:lnTo>
                  <a:lnTo>
                    <a:pt x="102" y="820"/>
                  </a:lnTo>
                  <a:lnTo>
                    <a:pt x="100" y="818"/>
                  </a:lnTo>
                  <a:lnTo>
                    <a:pt x="100" y="816"/>
                  </a:lnTo>
                  <a:lnTo>
                    <a:pt x="98" y="816"/>
                  </a:lnTo>
                  <a:lnTo>
                    <a:pt x="96" y="816"/>
                  </a:lnTo>
                  <a:lnTo>
                    <a:pt x="95" y="816"/>
                  </a:lnTo>
                  <a:lnTo>
                    <a:pt x="93" y="816"/>
                  </a:lnTo>
                  <a:lnTo>
                    <a:pt x="93" y="818"/>
                  </a:lnTo>
                  <a:lnTo>
                    <a:pt x="91" y="820"/>
                  </a:lnTo>
                  <a:lnTo>
                    <a:pt x="87" y="824"/>
                  </a:lnTo>
                  <a:lnTo>
                    <a:pt x="87" y="822"/>
                  </a:lnTo>
                  <a:lnTo>
                    <a:pt x="85" y="820"/>
                  </a:lnTo>
                  <a:lnTo>
                    <a:pt x="85" y="818"/>
                  </a:lnTo>
                  <a:lnTo>
                    <a:pt x="83" y="816"/>
                  </a:lnTo>
                  <a:lnTo>
                    <a:pt x="83" y="814"/>
                  </a:lnTo>
                  <a:lnTo>
                    <a:pt x="83" y="812"/>
                  </a:lnTo>
                  <a:lnTo>
                    <a:pt x="83" y="810"/>
                  </a:lnTo>
                  <a:lnTo>
                    <a:pt x="85" y="808"/>
                  </a:lnTo>
                  <a:lnTo>
                    <a:pt x="85" y="806"/>
                  </a:lnTo>
                  <a:lnTo>
                    <a:pt x="87" y="802"/>
                  </a:lnTo>
                  <a:lnTo>
                    <a:pt x="87" y="800"/>
                  </a:lnTo>
                  <a:lnTo>
                    <a:pt x="87" y="798"/>
                  </a:lnTo>
                  <a:lnTo>
                    <a:pt x="87" y="794"/>
                  </a:lnTo>
                  <a:lnTo>
                    <a:pt x="89" y="793"/>
                  </a:lnTo>
                  <a:lnTo>
                    <a:pt x="89" y="791"/>
                  </a:lnTo>
                  <a:lnTo>
                    <a:pt x="89" y="789"/>
                  </a:lnTo>
                  <a:lnTo>
                    <a:pt x="89" y="787"/>
                  </a:lnTo>
                  <a:lnTo>
                    <a:pt x="89" y="785"/>
                  </a:lnTo>
                  <a:lnTo>
                    <a:pt x="89" y="783"/>
                  </a:lnTo>
                  <a:lnTo>
                    <a:pt x="89" y="781"/>
                  </a:lnTo>
                  <a:lnTo>
                    <a:pt x="89" y="779"/>
                  </a:lnTo>
                  <a:lnTo>
                    <a:pt x="89" y="777"/>
                  </a:lnTo>
                  <a:lnTo>
                    <a:pt x="89" y="775"/>
                  </a:lnTo>
                  <a:lnTo>
                    <a:pt x="89" y="773"/>
                  </a:lnTo>
                  <a:lnTo>
                    <a:pt x="89" y="771"/>
                  </a:lnTo>
                  <a:lnTo>
                    <a:pt x="89" y="769"/>
                  </a:lnTo>
                  <a:lnTo>
                    <a:pt x="89" y="767"/>
                  </a:lnTo>
                  <a:lnTo>
                    <a:pt x="87" y="765"/>
                  </a:lnTo>
                  <a:lnTo>
                    <a:pt x="87" y="763"/>
                  </a:lnTo>
                  <a:lnTo>
                    <a:pt x="87" y="761"/>
                  </a:lnTo>
                  <a:lnTo>
                    <a:pt x="87" y="759"/>
                  </a:lnTo>
                  <a:lnTo>
                    <a:pt x="85" y="759"/>
                  </a:lnTo>
                  <a:lnTo>
                    <a:pt x="85" y="757"/>
                  </a:lnTo>
                  <a:lnTo>
                    <a:pt x="83" y="751"/>
                  </a:lnTo>
                  <a:lnTo>
                    <a:pt x="83" y="749"/>
                  </a:lnTo>
                  <a:lnTo>
                    <a:pt x="83" y="747"/>
                  </a:lnTo>
                  <a:lnTo>
                    <a:pt x="83" y="745"/>
                  </a:lnTo>
                  <a:lnTo>
                    <a:pt x="81" y="745"/>
                  </a:lnTo>
                  <a:lnTo>
                    <a:pt x="81" y="743"/>
                  </a:lnTo>
                  <a:lnTo>
                    <a:pt x="81" y="741"/>
                  </a:lnTo>
                  <a:lnTo>
                    <a:pt x="81" y="739"/>
                  </a:lnTo>
                  <a:lnTo>
                    <a:pt x="81" y="737"/>
                  </a:lnTo>
                  <a:lnTo>
                    <a:pt x="81" y="735"/>
                  </a:lnTo>
                  <a:lnTo>
                    <a:pt x="81" y="733"/>
                  </a:lnTo>
                  <a:lnTo>
                    <a:pt x="79" y="729"/>
                  </a:lnTo>
                  <a:lnTo>
                    <a:pt x="79" y="727"/>
                  </a:lnTo>
                  <a:lnTo>
                    <a:pt x="79" y="726"/>
                  </a:lnTo>
                  <a:lnTo>
                    <a:pt x="79" y="724"/>
                  </a:lnTo>
                  <a:lnTo>
                    <a:pt x="79" y="722"/>
                  </a:lnTo>
                  <a:lnTo>
                    <a:pt x="79" y="720"/>
                  </a:lnTo>
                  <a:lnTo>
                    <a:pt x="79" y="718"/>
                  </a:lnTo>
                  <a:lnTo>
                    <a:pt x="79" y="716"/>
                  </a:lnTo>
                  <a:lnTo>
                    <a:pt x="79" y="714"/>
                  </a:lnTo>
                  <a:lnTo>
                    <a:pt x="79" y="712"/>
                  </a:lnTo>
                  <a:lnTo>
                    <a:pt x="81" y="710"/>
                  </a:lnTo>
                  <a:lnTo>
                    <a:pt x="81" y="708"/>
                  </a:lnTo>
                  <a:lnTo>
                    <a:pt x="79" y="706"/>
                  </a:lnTo>
                  <a:lnTo>
                    <a:pt x="79" y="704"/>
                  </a:lnTo>
                  <a:lnTo>
                    <a:pt x="79" y="702"/>
                  </a:lnTo>
                  <a:lnTo>
                    <a:pt x="79" y="700"/>
                  </a:lnTo>
                  <a:lnTo>
                    <a:pt x="81" y="700"/>
                  </a:lnTo>
                  <a:lnTo>
                    <a:pt x="83" y="702"/>
                  </a:lnTo>
                  <a:lnTo>
                    <a:pt x="85" y="702"/>
                  </a:lnTo>
                  <a:lnTo>
                    <a:pt x="87" y="702"/>
                  </a:lnTo>
                  <a:lnTo>
                    <a:pt x="91" y="702"/>
                  </a:lnTo>
                  <a:lnTo>
                    <a:pt x="96" y="704"/>
                  </a:lnTo>
                  <a:lnTo>
                    <a:pt x="98" y="704"/>
                  </a:lnTo>
                  <a:lnTo>
                    <a:pt x="98" y="702"/>
                  </a:lnTo>
                  <a:lnTo>
                    <a:pt x="100" y="702"/>
                  </a:lnTo>
                  <a:lnTo>
                    <a:pt x="102" y="702"/>
                  </a:lnTo>
                  <a:lnTo>
                    <a:pt x="104" y="702"/>
                  </a:lnTo>
                  <a:lnTo>
                    <a:pt x="106" y="702"/>
                  </a:lnTo>
                  <a:lnTo>
                    <a:pt x="108" y="702"/>
                  </a:lnTo>
                  <a:lnTo>
                    <a:pt x="110" y="702"/>
                  </a:lnTo>
                  <a:lnTo>
                    <a:pt x="110" y="704"/>
                  </a:lnTo>
                  <a:lnTo>
                    <a:pt x="112" y="704"/>
                  </a:lnTo>
                  <a:lnTo>
                    <a:pt x="114" y="704"/>
                  </a:lnTo>
                  <a:lnTo>
                    <a:pt x="114" y="702"/>
                  </a:lnTo>
                  <a:lnTo>
                    <a:pt x="116" y="702"/>
                  </a:lnTo>
                  <a:lnTo>
                    <a:pt x="118" y="702"/>
                  </a:lnTo>
                  <a:lnTo>
                    <a:pt x="118" y="704"/>
                  </a:lnTo>
                  <a:lnTo>
                    <a:pt x="118" y="706"/>
                  </a:lnTo>
                  <a:lnTo>
                    <a:pt x="118" y="708"/>
                  </a:lnTo>
                  <a:lnTo>
                    <a:pt x="120" y="708"/>
                  </a:lnTo>
                  <a:lnTo>
                    <a:pt x="122" y="708"/>
                  </a:lnTo>
                  <a:lnTo>
                    <a:pt x="124" y="708"/>
                  </a:lnTo>
                  <a:lnTo>
                    <a:pt x="126" y="708"/>
                  </a:lnTo>
                  <a:lnTo>
                    <a:pt x="128" y="708"/>
                  </a:lnTo>
                  <a:lnTo>
                    <a:pt x="128" y="710"/>
                  </a:lnTo>
                  <a:lnTo>
                    <a:pt x="130" y="712"/>
                  </a:lnTo>
                  <a:lnTo>
                    <a:pt x="130" y="714"/>
                  </a:lnTo>
                  <a:lnTo>
                    <a:pt x="132" y="714"/>
                  </a:lnTo>
                  <a:lnTo>
                    <a:pt x="134" y="714"/>
                  </a:lnTo>
                  <a:lnTo>
                    <a:pt x="136" y="716"/>
                  </a:lnTo>
                  <a:lnTo>
                    <a:pt x="140" y="716"/>
                  </a:lnTo>
                  <a:lnTo>
                    <a:pt x="142" y="718"/>
                  </a:lnTo>
                  <a:lnTo>
                    <a:pt x="144" y="718"/>
                  </a:lnTo>
                  <a:lnTo>
                    <a:pt x="146" y="718"/>
                  </a:lnTo>
                  <a:lnTo>
                    <a:pt x="146" y="720"/>
                  </a:lnTo>
                  <a:lnTo>
                    <a:pt x="150" y="720"/>
                  </a:lnTo>
                  <a:lnTo>
                    <a:pt x="152" y="720"/>
                  </a:lnTo>
                  <a:lnTo>
                    <a:pt x="154" y="722"/>
                  </a:lnTo>
                  <a:lnTo>
                    <a:pt x="158" y="724"/>
                  </a:lnTo>
                  <a:lnTo>
                    <a:pt x="162" y="724"/>
                  </a:lnTo>
                  <a:lnTo>
                    <a:pt x="162" y="722"/>
                  </a:lnTo>
                  <a:lnTo>
                    <a:pt x="160" y="720"/>
                  </a:lnTo>
                  <a:lnTo>
                    <a:pt x="160" y="716"/>
                  </a:lnTo>
                  <a:lnTo>
                    <a:pt x="160" y="714"/>
                  </a:lnTo>
                  <a:lnTo>
                    <a:pt x="160" y="712"/>
                  </a:lnTo>
                  <a:lnTo>
                    <a:pt x="160" y="710"/>
                  </a:lnTo>
                  <a:lnTo>
                    <a:pt x="160" y="708"/>
                  </a:lnTo>
                  <a:lnTo>
                    <a:pt x="158" y="708"/>
                  </a:lnTo>
                  <a:lnTo>
                    <a:pt x="158" y="706"/>
                  </a:lnTo>
                  <a:lnTo>
                    <a:pt x="158" y="704"/>
                  </a:lnTo>
                  <a:lnTo>
                    <a:pt x="156" y="700"/>
                  </a:lnTo>
                  <a:lnTo>
                    <a:pt x="156" y="698"/>
                  </a:lnTo>
                  <a:lnTo>
                    <a:pt x="156" y="696"/>
                  </a:lnTo>
                  <a:lnTo>
                    <a:pt x="156" y="694"/>
                  </a:lnTo>
                  <a:lnTo>
                    <a:pt x="158" y="692"/>
                  </a:lnTo>
                  <a:lnTo>
                    <a:pt x="158" y="690"/>
                  </a:lnTo>
                  <a:lnTo>
                    <a:pt x="160" y="690"/>
                  </a:lnTo>
                  <a:lnTo>
                    <a:pt x="162" y="690"/>
                  </a:lnTo>
                  <a:lnTo>
                    <a:pt x="165" y="688"/>
                  </a:lnTo>
                  <a:lnTo>
                    <a:pt x="167" y="686"/>
                  </a:lnTo>
                  <a:lnTo>
                    <a:pt x="169" y="684"/>
                  </a:lnTo>
                  <a:lnTo>
                    <a:pt x="171" y="684"/>
                  </a:lnTo>
                  <a:lnTo>
                    <a:pt x="171" y="682"/>
                  </a:lnTo>
                  <a:lnTo>
                    <a:pt x="175" y="680"/>
                  </a:lnTo>
                  <a:lnTo>
                    <a:pt x="175" y="678"/>
                  </a:lnTo>
                  <a:lnTo>
                    <a:pt x="177" y="678"/>
                  </a:lnTo>
                  <a:lnTo>
                    <a:pt x="179" y="676"/>
                  </a:lnTo>
                  <a:lnTo>
                    <a:pt x="181" y="674"/>
                  </a:lnTo>
                  <a:lnTo>
                    <a:pt x="185" y="672"/>
                  </a:lnTo>
                  <a:lnTo>
                    <a:pt x="185" y="670"/>
                  </a:lnTo>
                  <a:lnTo>
                    <a:pt x="185" y="668"/>
                  </a:lnTo>
                  <a:lnTo>
                    <a:pt x="183" y="666"/>
                  </a:lnTo>
                  <a:lnTo>
                    <a:pt x="183" y="664"/>
                  </a:lnTo>
                  <a:lnTo>
                    <a:pt x="183" y="662"/>
                  </a:lnTo>
                  <a:lnTo>
                    <a:pt x="183" y="657"/>
                  </a:lnTo>
                  <a:lnTo>
                    <a:pt x="185" y="657"/>
                  </a:lnTo>
                  <a:lnTo>
                    <a:pt x="185" y="655"/>
                  </a:lnTo>
                  <a:lnTo>
                    <a:pt x="187" y="655"/>
                  </a:lnTo>
                  <a:lnTo>
                    <a:pt x="189" y="655"/>
                  </a:lnTo>
                  <a:lnTo>
                    <a:pt x="189" y="653"/>
                  </a:lnTo>
                  <a:lnTo>
                    <a:pt x="191" y="653"/>
                  </a:lnTo>
                  <a:lnTo>
                    <a:pt x="193" y="651"/>
                  </a:lnTo>
                  <a:lnTo>
                    <a:pt x="195" y="651"/>
                  </a:lnTo>
                  <a:lnTo>
                    <a:pt x="195" y="649"/>
                  </a:lnTo>
                  <a:lnTo>
                    <a:pt x="197" y="649"/>
                  </a:lnTo>
                  <a:lnTo>
                    <a:pt x="197" y="647"/>
                  </a:lnTo>
                  <a:lnTo>
                    <a:pt x="199" y="647"/>
                  </a:lnTo>
                  <a:lnTo>
                    <a:pt x="197" y="645"/>
                  </a:lnTo>
                  <a:lnTo>
                    <a:pt x="197" y="643"/>
                  </a:lnTo>
                  <a:lnTo>
                    <a:pt x="195" y="641"/>
                  </a:lnTo>
                  <a:lnTo>
                    <a:pt x="193" y="639"/>
                  </a:lnTo>
                  <a:lnTo>
                    <a:pt x="189" y="637"/>
                  </a:lnTo>
                  <a:lnTo>
                    <a:pt x="189" y="635"/>
                  </a:lnTo>
                  <a:lnTo>
                    <a:pt x="187" y="633"/>
                  </a:lnTo>
                  <a:lnTo>
                    <a:pt x="187" y="631"/>
                  </a:lnTo>
                  <a:lnTo>
                    <a:pt x="187" y="629"/>
                  </a:lnTo>
                  <a:lnTo>
                    <a:pt x="187" y="627"/>
                  </a:lnTo>
                  <a:lnTo>
                    <a:pt x="189" y="625"/>
                  </a:lnTo>
                  <a:lnTo>
                    <a:pt x="189" y="623"/>
                  </a:lnTo>
                  <a:lnTo>
                    <a:pt x="191" y="621"/>
                  </a:lnTo>
                  <a:lnTo>
                    <a:pt x="191" y="619"/>
                  </a:lnTo>
                  <a:lnTo>
                    <a:pt x="193" y="619"/>
                  </a:lnTo>
                  <a:lnTo>
                    <a:pt x="193" y="617"/>
                  </a:lnTo>
                  <a:lnTo>
                    <a:pt x="195" y="615"/>
                  </a:lnTo>
                  <a:lnTo>
                    <a:pt x="195" y="613"/>
                  </a:lnTo>
                  <a:lnTo>
                    <a:pt x="197" y="611"/>
                  </a:lnTo>
                  <a:lnTo>
                    <a:pt x="197" y="609"/>
                  </a:lnTo>
                  <a:lnTo>
                    <a:pt x="197" y="607"/>
                  </a:lnTo>
                  <a:lnTo>
                    <a:pt x="197" y="605"/>
                  </a:lnTo>
                  <a:lnTo>
                    <a:pt x="195" y="605"/>
                  </a:lnTo>
                  <a:lnTo>
                    <a:pt x="195" y="603"/>
                  </a:lnTo>
                  <a:lnTo>
                    <a:pt x="193" y="603"/>
                  </a:lnTo>
                  <a:lnTo>
                    <a:pt x="191" y="603"/>
                  </a:lnTo>
                  <a:lnTo>
                    <a:pt x="191" y="601"/>
                  </a:lnTo>
                  <a:lnTo>
                    <a:pt x="189" y="601"/>
                  </a:lnTo>
                  <a:lnTo>
                    <a:pt x="189" y="599"/>
                  </a:lnTo>
                  <a:lnTo>
                    <a:pt x="191" y="597"/>
                  </a:lnTo>
                  <a:lnTo>
                    <a:pt x="191" y="595"/>
                  </a:lnTo>
                  <a:lnTo>
                    <a:pt x="193" y="595"/>
                  </a:lnTo>
                  <a:lnTo>
                    <a:pt x="193" y="593"/>
                  </a:lnTo>
                  <a:lnTo>
                    <a:pt x="193" y="592"/>
                  </a:lnTo>
                  <a:lnTo>
                    <a:pt x="195" y="592"/>
                  </a:lnTo>
                  <a:lnTo>
                    <a:pt x="195" y="590"/>
                  </a:lnTo>
                  <a:lnTo>
                    <a:pt x="195" y="588"/>
                  </a:lnTo>
                  <a:lnTo>
                    <a:pt x="197" y="586"/>
                  </a:lnTo>
                  <a:lnTo>
                    <a:pt x="197" y="584"/>
                  </a:lnTo>
                  <a:lnTo>
                    <a:pt x="197" y="582"/>
                  </a:lnTo>
                  <a:lnTo>
                    <a:pt x="199" y="580"/>
                  </a:lnTo>
                  <a:lnTo>
                    <a:pt x="199" y="578"/>
                  </a:lnTo>
                  <a:lnTo>
                    <a:pt x="201" y="576"/>
                  </a:lnTo>
                  <a:lnTo>
                    <a:pt x="201" y="574"/>
                  </a:lnTo>
                  <a:lnTo>
                    <a:pt x="201" y="572"/>
                  </a:lnTo>
                  <a:lnTo>
                    <a:pt x="203" y="572"/>
                  </a:lnTo>
                  <a:lnTo>
                    <a:pt x="203" y="570"/>
                  </a:lnTo>
                  <a:lnTo>
                    <a:pt x="203" y="568"/>
                  </a:lnTo>
                  <a:lnTo>
                    <a:pt x="203" y="566"/>
                  </a:lnTo>
                  <a:lnTo>
                    <a:pt x="203" y="564"/>
                  </a:lnTo>
                  <a:lnTo>
                    <a:pt x="203" y="562"/>
                  </a:lnTo>
                  <a:lnTo>
                    <a:pt x="205" y="562"/>
                  </a:lnTo>
                  <a:lnTo>
                    <a:pt x="205" y="560"/>
                  </a:lnTo>
                  <a:lnTo>
                    <a:pt x="205" y="558"/>
                  </a:lnTo>
                  <a:lnTo>
                    <a:pt x="205" y="556"/>
                  </a:lnTo>
                  <a:lnTo>
                    <a:pt x="205" y="554"/>
                  </a:lnTo>
                  <a:lnTo>
                    <a:pt x="205" y="552"/>
                  </a:lnTo>
                  <a:lnTo>
                    <a:pt x="205" y="550"/>
                  </a:lnTo>
                  <a:lnTo>
                    <a:pt x="205" y="548"/>
                  </a:lnTo>
                  <a:lnTo>
                    <a:pt x="205" y="546"/>
                  </a:lnTo>
                  <a:lnTo>
                    <a:pt x="205" y="544"/>
                  </a:lnTo>
                  <a:lnTo>
                    <a:pt x="205" y="542"/>
                  </a:lnTo>
                  <a:lnTo>
                    <a:pt x="203" y="540"/>
                  </a:lnTo>
                  <a:lnTo>
                    <a:pt x="203" y="538"/>
                  </a:lnTo>
                  <a:lnTo>
                    <a:pt x="203" y="536"/>
                  </a:lnTo>
                  <a:lnTo>
                    <a:pt x="203" y="534"/>
                  </a:lnTo>
                  <a:lnTo>
                    <a:pt x="203" y="532"/>
                  </a:lnTo>
                  <a:lnTo>
                    <a:pt x="203" y="530"/>
                  </a:lnTo>
                  <a:lnTo>
                    <a:pt x="203" y="528"/>
                  </a:lnTo>
                  <a:lnTo>
                    <a:pt x="203" y="526"/>
                  </a:lnTo>
                  <a:lnTo>
                    <a:pt x="205" y="526"/>
                  </a:lnTo>
                  <a:lnTo>
                    <a:pt x="205" y="524"/>
                  </a:lnTo>
                  <a:lnTo>
                    <a:pt x="205" y="523"/>
                  </a:lnTo>
                  <a:lnTo>
                    <a:pt x="205" y="521"/>
                  </a:lnTo>
                  <a:lnTo>
                    <a:pt x="205" y="519"/>
                  </a:lnTo>
                  <a:lnTo>
                    <a:pt x="207" y="519"/>
                  </a:lnTo>
                  <a:lnTo>
                    <a:pt x="207" y="517"/>
                  </a:lnTo>
                  <a:lnTo>
                    <a:pt x="205" y="517"/>
                  </a:lnTo>
                  <a:lnTo>
                    <a:pt x="205" y="515"/>
                  </a:lnTo>
                  <a:lnTo>
                    <a:pt x="207" y="515"/>
                  </a:lnTo>
                  <a:lnTo>
                    <a:pt x="207" y="513"/>
                  </a:lnTo>
                  <a:lnTo>
                    <a:pt x="207" y="511"/>
                  </a:lnTo>
                  <a:lnTo>
                    <a:pt x="205" y="511"/>
                  </a:lnTo>
                  <a:lnTo>
                    <a:pt x="205" y="509"/>
                  </a:lnTo>
                  <a:lnTo>
                    <a:pt x="207" y="509"/>
                  </a:lnTo>
                  <a:lnTo>
                    <a:pt x="205" y="509"/>
                  </a:lnTo>
                  <a:lnTo>
                    <a:pt x="205" y="507"/>
                  </a:lnTo>
                  <a:lnTo>
                    <a:pt x="203" y="507"/>
                  </a:lnTo>
                  <a:lnTo>
                    <a:pt x="201" y="507"/>
                  </a:lnTo>
                  <a:lnTo>
                    <a:pt x="201" y="505"/>
                  </a:lnTo>
                  <a:lnTo>
                    <a:pt x="199" y="505"/>
                  </a:lnTo>
                  <a:lnTo>
                    <a:pt x="199" y="503"/>
                  </a:lnTo>
                  <a:lnTo>
                    <a:pt x="197" y="503"/>
                  </a:lnTo>
                  <a:lnTo>
                    <a:pt x="197" y="501"/>
                  </a:lnTo>
                  <a:lnTo>
                    <a:pt x="195" y="501"/>
                  </a:lnTo>
                  <a:lnTo>
                    <a:pt x="195" y="499"/>
                  </a:lnTo>
                  <a:lnTo>
                    <a:pt x="193" y="499"/>
                  </a:lnTo>
                  <a:lnTo>
                    <a:pt x="191" y="499"/>
                  </a:lnTo>
                  <a:lnTo>
                    <a:pt x="191" y="497"/>
                  </a:lnTo>
                  <a:lnTo>
                    <a:pt x="191" y="495"/>
                  </a:lnTo>
                  <a:lnTo>
                    <a:pt x="191" y="493"/>
                  </a:lnTo>
                  <a:lnTo>
                    <a:pt x="189" y="493"/>
                  </a:lnTo>
                  <a:lnTo>
                    <a:pt x="189" y="491"/>
                  </a:lnTo>
                  <a:lnTo>
                    <a:pt x="189" y="489"/>
                  </a:lnTo>
                  <a:lnTo>
                    <a:pt x="191" y="487"/>
                  </a:lnTo>
                  <a:lnTo>
                    <a:pt x="189" y="485"/>
                  </a:lnTo>
                  <a:lnTo>
                    <a:pt x="187" y="485"/>
                  </a:lnTo>
                  <a:lnTo>
                    <a:pt x="185" y="483"/>
                  </a:lnTo>
                  <a:lnTo>
                    <a:pt x="185" y="481"/>
                  </a:lnTo>
                  <a:lnTo>
                    <a:pt x="185" y="479"/>
                  </a:lnTo>
                  <a:lnTo>
                    <a:pt x="183" y="477"/>
                  </a:lnTo>
                  <a:lnTo>
                    <a:pt x="183" y="475"/>
                  </a:lnTo>
                  <a:lnTo>
                    <a:pt x="181" y="473"/>
                  </a:lnTo>
                  <a:lnTo>
                    <a:pt x="181" y="471"/>
                  </a:lnTo>
                  <a:lnTo>
                    <a:pt x="179" y="469"/>
                  </a:lnTo>
                  <a:lnTo>
                    <a:pt x="177" y="469"/>
                  </a:lnTo>
                  <a:lnTo>
                    <a:pt x="175" y="467"/>
                  </a:lnTo>
                  <a:lnTo>
                    <a:pt x="173" y="467"/>
                  </a:lnTo>
                  <a:lnTo>
                    <a:pt x="173" y="465"/>
                  </a:lnTo>
                  <a:lnTo>
                    <a:pt x="173" y="461"/>
                  </a:lnTo>
                  <a:lnTo>
                    <a:pt x="175" y="459"/>
                  </a:lnTo>
                  <a:lnTo>
                    <a:pt x="175" y="457"/>
                  </a:lnTo>
                  <a:lnTo>
                    <a:pt x="173" y="459"/>
                  </a:lnTo>
                  <a:lnTo>
                    <a:pt x="171" y="459"/>
                  </a:lnTo>
                  <a:lnTo>
                    <a:pt x="169" y="459"/>
                  </a:lnTo>
                  <a:lnTo>
                    <a:pt x="167" y="459"/>
                  </a:lnTo>
                  <a:lnTo>
                    <a:pt x="167" y="461"/>
                  </a:lnTo>
                  <a:lnTo>
                    <a:pt x="165" y="461"/>
                  </a:lnTo>
                  <a:lnTo>
                    <a:pt x="164" y="461"/>
                  </a:lnTo>
                  <a:lnTo>
                    <a:pt x="162" y="463"/>
                  </a:lnTo>
                  <a:lnTo>
                    <a:pt x="160" y="463"/>
                  </a:lnTo>
                  <a:lnTo>
                    <a:pt x="158" y="465"/>
                  </a:lnTo>
                  <a:lnTo>
                    <a:pt x="156" y="465"/>
                  </a:lnTo>
                  <a:lnTo>
                    <a:pt x="154" y="467"/>
                  </a:lnTo>
                  <a:lnTo>
                    <a:pt x="152" y="467"/>
                  </a:lnTo>
                  <a:lnTo>
                    <a:pt x="150" y="467"/>
                  </a:lnTo>
                  <a:lnTo>
                    <a:pt x="148" y="469"/>
                  </a:lnTo>
                  <a:lnTo>
                    <a:pt x="146" y="469"/>
                  </a:lnTo>
                  <a:lnTo>
                    <a:pt x="142" y="471"/>
                  </a:lnTo>
                  <a:lnTo>
                    <a:pt x="142" y="469"/>
                  </a:lnTo>
                  <a:lnTo>
                    <a:pt x="140" y="465"/>
                  </a:lnTo>
                  <a:lnTo>
                    <a:pt x="138" y="463"/>
                  </a:lnTo>
                  <a:lnTo>
                    <a:pt x="138" y="461"/>
                  </a:lnTo>
                  <a:lnTo>
                    <a:pt x="136" y="456"/>
                  </a:lnTo>
                  <a:lnTo>
                    <a:pt x="132" y="457"/>
                  </a:lnTo>
                  <a:lnTo>
                    <a:pt x="130" y="459"/>
                  </a:lnTo>
                  <a:lnTo>
                    <a:pt x="124" y="463"/>
                  </a:lnTo>
                  <a:lnTo>
                    <a:pt x="124" y="461"/>
                  </a:lnTo>
                  <a:lnTo>
                    <a:pt x="124" y="459"/>
                  </a:lnTo>
                  <a:lnTo>
                    <a:pt x="124" y="457"/>
                  </a:lnTo>
                  <a:lnTo>
                    <a:pt x="124" y="456"/>
                  </a:lnTo>
                  <a:lnTo>
                    <a:pt x="122" y="456"/>
                  </a:lnTo>
                  <a:lnTo>
                    <a:pt x="122" y="454"/>
                  </a:lnTo>
                  <a:lnTo>
                    <a:pt x="120" y="454"/>
                  </a:lnTo>
                  <a:lnTo>
                    <a:pt x="118" y="454"/>
                  </a:lnTo>
                  <a:lnTo>
                    <a:pt x="118" y="452"/>
                  </a:lnTo>
                  <a:lnTo>
                    <a:pt x="114" y="452"/>
                  </a:lnTo>
                  <a:lnTo>
                    <a:pt x="112" y="450"/>
                  </a:lnTo>
                  <a:lnTo>
                    <a:pt x="110" y="450"/>
                  </a:lnTo>
                  <a:lnTo>
                    <a:pt x="112" y="450"/>
                  </a:lnTo>
                  <a:lnTo>
                    <a:pt x="112" y="448"/>
                  </a:lnTo>
                  <a:lnTo>
                    <a:pt x="114" y="448"/>
                  </a:lnTo>
                  <a:lnTo>
                    <a:pt x="114" y="446"/>
                  </a:lnTo>
                  <a:lnTo>
                    <a:pt x="114" y="444"/>
                  </a:lnTo>
                  <a:lnTo>
                    <a:pt x="114" y="442"/>
                  </a:lnTo>
                  <a:lnTo>
                    <a:pt x="114" y="440"/>
                  </a:lnTo>
                  <a:lnTo>
                    <a:pt x="114" y="438"/>
                  </a:lnTo>
                  <a:lnTo>
                    <a:pt x="114" y="436"/>
                  </a:lnTo>
                  <a:lnTo>
                    <a:pt x="114" y="434"/>
                  </a:lnTo>
                  <a:lnTo>
                    <a:pt x="112" y="434"/>
                  </a:lnTo>
                  <a:lnTo>
                    <a:pt x="112" y="432"/>
                  </a:lnTo>
                  <a:lnTo>
                    <a:pt x="110" y="432"/>
                  </a:lnTo>
                  <a:lnTo>
                    <a:pt x="108" y="432"/>
                  </a:lnTo>
                  <a:lnTo>
                    <a:pt x="108" y="430"/>
                  </a:lnTo>
                  <a:lnTo>
                    <a:pt x="108" y="432"/>
                  </a:lnTo>
                  <a:lnTo>
                    <a:pt x="106" y="432"/>
                  </a:lnTo>
                  <a:lnTo>
                    <a:pt x="104" y="432"/>
                  </a:lnTo>
                  <a:lnTo>
                    <a:pt x="102" y="432"/>
                  </a:lnTo>
                  <a:lnTo>
                    <a:pt x="102" y="430"/>
                  </a:lnTo>
                  <a:lnTo>
                    <a:pt x="100" y="430"/>
                  </a:lnTo>
                  <a:lnTo>
                    <a:pt x="100" y="428"/>
                  </a:lnTo>
                  <a:lnTo>
                    <a:pt x="98" y="428"/>
                  </a:lnTo>
                  <a:lnTo>
                    <a:pt x="98" y="426"/>
                  </a:lnTo>
                  <a:lnTo>
                    <a:pt x="98" y="424"/>
                  </a:lnTo>
                  <a:lnTo>
                    <a:pt x="96" y="424"/>
                  </a:lnTo>
                  <a:lnTo>
                    <a:pt x="95" y="422"/>
                  </a:lnTo>
                  <a:lnTo>
                    <a:pt x="95" y="420"/>
                  </a:lnTo>
                  <a:lnTo>
                    <a:pt x="93" y="418"/>
                  </a:lnTo>
                  <a:lnTo>
                    <a:pt x="91" y="418"/>
                  </a:lnTo>
                  <a:lnTo>
                    <a:pt x="89" y="418"/>
                  </a:lnTo>
                  <a:lnTo>
                    <a:pt x="87" y="418"/>
                  </a:lnTo>
                  <a:lnTo>
                    <a:pt x="85" y="416"/>
                  </a:lnTo>
                  <a:lnTo>
                    <a:pt x="83" y="414"/>
                  </a:lnTo>
                  <a:lnTo>
                    <a:pt x="83" y="412"/>
                  </a:lnTo>
                  <a:lnTo>
                    <a:pt x="81" y="412"/>
                  </a:lnTo>
                  <a:lnTo>
                    <a:pt x="81" y="410"/>
                  </a:lnTo>
                  <a:lnTo>
                    <a:pt x="81" y="408"/>
                  </a:lnTo>
                  <a:lnTo>
                    <a:pt x="81" y="406"/>
                  </a:lnTo>
                  <a:lnTo>
                    <a:pt x="79" y="406"/>
                  </a:lnTo>
                  <a:lnTo>
                    <a:pt x="79" y="404"/>
                  </a:lnTo>
                  <a:lnTo>
                    <a:pt x="77" y="404"/>
                  </a:lnTo>
                  <a:lnTo>
                    <a:pt x="77" y="402"/>
                  </a:lnTo>
                  <a:lnTo>
                    <a:pt x="75" y="402"/>
                  </a:lnTo>
                  <a:lnTo>
                    <a:pt x="73" y="400"/>
                  </a:lnTo>
                  <a:lnTo>
                    <a:pt x="73" y="398"/>
                  </a:lnTo>
                  <a:lnTo>
                    <a:pt x="71" y="396"/>
                  </a:lnTo>
                  <a:lnTo>
                    <a:pt x="71" y="394"/>
                  </a:lnTo>
                  <a:lnTo>
                    <a:pt x="71" y="392"/>
                  </a:lnTo>
                  <a:lnTo>
                    <a:pt x="71" y="390"/>
                  </a:lnTo>
                  <a:lnTo>
                    <a:pt x="69" y="390"/>
                  </a:lnTo>
                  <a:lnTo>
                    <a:pt x="69" y="389"/>
                  </a:lnTo>
                  <a:lnTo>
                    <a:pt x="71" y="389"/>
                  </a:lnTo>
                  <a:lnTo>
                    <a:pt x="71" y="387"/>
                  </a:lnTo>
                  <a:lnTo>
                    <a:pt x="73" y="387"/>
                  </a:lnTo>
                  <a:lnTo>
                    <a:pt x="73" y="385"/>
                  </a:lnTo>
                  <a:lnTo>
                    <a:pt x="75" y="385"/>
                  </a:lnTo>
                  <a:lnTo>
                    <a:pt x="77" y="383"/>
                  </a:lnTo>
                  <a:lnTo>
                    <a:pt x="79" y="383"/>
                  </a:lnTo>
                  <a:lnTo>
                    <a:pt x="79" y="381"/>
                  </a:lnTo>
                  <a:lnTo>
                    <a:pt x="81" y="381"/>
                  </a:lnTo>
                  <a:lnTo>
                    <a:pt x="81" y="379"/>
                  </a:lnTo>
                  <a:lnTo>
                    <a:pt x="81" y="377"/>
                  </a:lnTo>
                  <a:lnTo>
                    <a:pt x="81" y="375"/>
                  </a:lnTo>
                  <a:lnTo>
                    <a:pt x="81" y="373"/>
                  </a:lnTo>
                  <a:lnTo>
                    <a:pt x="81" y="371"/>
                  </a:lnTo>
                  <a:lnTo>
                    <a:pt x="81" y="369"/>
                  </a:lnTo>
                  <a:lnTo>
                    <a:pt x="83" y="369"/>
                  </a:lnTo>
                  <a:lnTo>
                    <a:pt x="83" y="367"/>
                  </a:lnTo>
                  <a:lnTo>
                    <a:pt x="83" y="365"/>
                  </a:lnTo>
                  <a:lnTo>
                    <a:pt x="83" y="363"/>
                  </a:lnTo>
                  <a:lnTo>
                    <a:pt x="85" y="363"/>
                  </a:lnTo>
                  <a:lnTo>
                    <a:pt x="85" y="361"/>
                  </a:lnTo>
                  <a:lnTo>
                    <a:pt x="85" y="359"/>
                  </a:lnTo>
                  <a:lnTo>
                    <a:pt x="85" y="357"/>
                  </a:lnTo>
                  <a:lnTo>
                    <a:pt x="87" y="357"/>
                  </a:lnTo>
                  <a:lnTo>
                    <a:pt x="87" y="355"/>
                  </a:lnTo>
                  <a:lnTo>
                    <a:pt x="87" y="353"/>
                  </a:lnTo>
                  <a:lnTo>
                    <a:pt x="87" y="351"/>
                  </a:lnTo>
                  <a:lnTo>
                    <a:pt x="89" y="351"/>
                  </a:lnTo>
                  <a:lnTo>
                    <a:pt x="89" y="349"/>
                  </a:lnTo>
                  <a:lnTo>
                    <a:pt x="89" y="347"/>
                  </a:lnTo>
                  <a:lnTo>
                    <a:pt x="89" y="345"/>
                  </a:lnTo>
                  <a:lnTo>
                    <a:pt x="89" y="343"/>
                  </a:lnTo>
                  <a:lnTo>
                    <a:pt x="89" y="341"/>
                  </a:lnTo>
                  <a:lnTo>
                    <a:pt x="89" y="339"/>
                  </a:lnTo>
                  <a:lnTo>
                    <a:pt x="87" y="339"/>
                  </a:lnTo>
                  <a:lnTo>
                    <a:pt x="87" y="337"/>
                  </a:lnTo>
                  <a:lnTo>
                    <a:pt x="89" y="337"/>
                  </a:lnTo>
                  <a:lnTo>
                    <a:pt x="89" y="335"/>
                  </a:lnTo>
                  <a:lnTo>
                    <a:pt x="91" y="333"/>
                  </a:lnTo>
                  <a:lnTo>
                    <a:pt x="91" y="331"/>
                  </a:lnTo>
                  <a:lnTo>
                    <a:pt x="93" y="331"/>
                  </a:lnTo>
                  <a:lnTo>
                    <a:pt x="93" y="329"/>
                  </a:lnTo>
                  <a:lnTo>
                    <a:pt x="93" y="327"/>
                  </a:lnTo>
                  <a:lnTo>
                    <a:pt x="95" y="327"/>
                  </a:lnTo>
                  <a:lnTo>
                    <a:pt x="95" y="325"/>
                  </a:lnTo>
                  <a:lnTo>
                    <a:pt x="96" y="325"/>
                  </a:lnTo>
                  <a:lnTo>
                    <a:pt x="96" y="323"/>
                  </a:lnTo>
                  <a:lnTo>
                    <a:pt x="98" y="323"/>
                  </a:lnTo>
                  <a:lnTo>
                    <a:pt x="98" y="325"/>
                  </a:lnTo>
                  <a:lnTo>
                    <a:pt x="100" y="325"/>
                  </a:lnTo>
                  <a:lnTo>
                    <a:pt x="100" y="327"/>
                  </a:lnTo>
                  <a:lnTo>
                    <a:pt x="102" y="327"/>
                  </a:lnTo>
                  <a:lnTo>
                    <a:pt x="102" y="329"/>
                  </a:lnTo>
                  <a:lnTo>
                    <a:pt x="104" y="329"/>
                  </a:lnTo>
                  <a:lnTo>
                    <a:pt x="106" y="329"/>
                  </a:lnTo>
                  <a:lnTo>
                    <a:pt x="106" y="331"/>
                  </a:lnTo>
                  <a:lnTo>
                    <a:pt x="108" y="331"/>
                  </a:lnTo>
                  <a:lnTo>
                    <a:pt x="108" y="333"/>
                  </a:lnTo>
                  <a:lnTo>
                    <a:pt x="110" y="335"/>
                  </a:lnTo>
                  <a:lnTo>
                    <a:pt x="112" y="337"/>
                  </a:lnTo>
                  <a:lnTo>
                    <a:pt x="114" y="337"/>
                  </a:lnTo>
                  <a:lnTo>
                    <a:pt x="114" y="339"/>
                  </a:lnTo>
                  <a:lnTo>
                    <a:pt x="114" y="341"/>
                  </a:lnTo>
                  <a:lnTo>
                    <a:pt x="116" y="341"/>
                  </a:lnTo>
                  <a:lnTo>
                    <a:pt x="116" y="343"/>
                  </a:lnTo>
                  <a:lnTo>
                    <a:pt x="118" y="343"/>
                  </a:lnTo>
                  <a:lnTo>
                    <a:pt x="118" y="345"/>
                  </a:lnTo>
                  <a:lnTo>
                    <a:pt x="120" y="343"/>
                  </a:lnTo>
                  <a:lnTo>
                    <a:pt x="122" y="343"/>
                  </a:lnTo>
                  <a:lnTo>
                    <a:pt x="124" y="343"/>
                  </a:lnTo>
                  <a:lnTo>
                    <a:pt x="124" y="341"/>
                  </a:lnTo>
                  <a:lnTo>
                    <a:pt x="126" y="341"/>
                  </a:lnTo>
                  <a:lnTo>
                    <a:pt x="126" y="339"/>
                  </a:lnTo>
                  <a:lnTo>
                    <a:pt x="128" y="339"/>
                  </a:lnTo>
                  <a:lnTo>
                    <a:pt x="128" y="337"/>
                  </a:lnTo>
                  <a:lnTo>
                    <a:pt x="128" y="335"/>
                  </a:lnTo>
                  <a:lnTo>
                    <a:pt x="128" y="333"/>
                  </a:lnTo>
                  <a:lnTo>
                    <a:pt x="128" y="331"/>
                  </a:lnTo>
                  <a:lnTo>
                    <a:pt x="128" y="329"/>
                  </a:lnTo>
                  <a:lnTo>
                    <a:pt x="128" y="327"/>
                  </a:lnTo>
                  <a:lnTo>
                    <a:pt x="130" y="327"/>
                  </a:lnTo>
                  <a:lnTo>
                    <a:pt x="130" y="325"/>
                  </a:lnTo>
                  <a:lnTo>
                    <a:pt x="132" y="325"/>
                  </a:lnTo>
                  <a:lnTo>
                    <a:pt x="132" y="323"/>
                  </a:lnTo>
                  <a:lnTo>
                    <a:pt x="132" y="322"/>
                  </a:lnTo>
                  <a:lnTo>
                    <a:pt x="134" y="322"/>
                  </a:lnTo>
                  <a:lnTo>
                    <a:pt x="134" y="320"/>
                  </a:lnTo>
                  <a:lnTo>
                    <a:pt x="136" y="320"/>
                  </a:lnTo>
                  <a:lnTo>
                    <a:pt x="136" y="318"/>
                  </a:lnTo>
                  <a:lnTo>
                    <a:pt x="136" y="316"/>
                  </a:lnTo>
                  <a:lnTo>
                    <a:pt x="136" y="314"/>
                  </a:lnTo>
                  <a:lnTo>
                    <a:pt x="136" y="312"/>
                  </a:lnTo>
                  <a:lnTo>
                    <a:pt x="136" y="310"/>
                  </a:lnTo>
                  <a:lnTo>
                    <a:pt x="136" y="308"/>
                  </a:lnTo>
                  <a:lnTo>
                    <a:pt x="136" y="306"/>
                  </a:lnTo>
                  <a:lnTo>
                    <a:pt x="136" y="304"/>
                  </a:lnTo>
                  <a:lnTo>
                    <a:pt x="136" y="302"/>
                  </a:lnTo>
                  <a:lnTo>
                    <a:pt x="134" y="302"/>
                  </a:lnTo>
                  <a:lnTo>
                    <a:pt x="134" y="300"/>
                  </a:lnTo>
                  <a:lnTo>
                    <a:pt x="134" y="298"/>
                  </a:lnTo>
                  <a:lnTo>
                    <a:pt x="134" y="296"/>
                  </a:lnTo>
                  <a:lnTo>
                    <a:pt x="132" y="296"/>
                  </a:lnTo>
                  <a:lnTo>
                    <a:pt x="134" y="294"/>
                  </a:lnTo>
                  <a:lnTo>
                    <a:pt x="132" y="294"/>
                  </a:lnTo>
                  <a:lnTo>
                    <a:pt x="132" y="292"/>
                  </a:lnTo>
                  <a:lnTo>
                    <a:pt x="134" y="292"/>
                  </a:lnTo>
                  <a:lnTo>
                    <a:pt x="134" y="290"/>
                  </a:lnTo>
                  <a:lnTo>
                    <a:pt x="134" y="288"/>
                  </a:lnTo>
                  <a:lnTo>
                    <a:pt x="136" y="288"/>
                  </a:lnTo>
                  <a:lnTo>
                    <a:pt x="138" y="286"/>
                  </a:lnTo>
                  <a:lnTo>
                    <a:pt x="140" y="286"/>
                  </a:lnTo>
                  <a:lnTo>
                    <a:pt x="142" y="286"/>
                  </a:lnTo>
                  <a:lnTo>
                    <a:pt x="144" y="286"/>
                  </a:lnTo>
                  <a:lnTo>
                    <a:pt x="146" y="286"/>
                  </a:lnTo>
                  <a:lnTo>
                    <a:pt x="146" y="288"/>
                  </a:lnTo>
                  <a:lnTo>
                    <a:pt x="148" y="288"/>
                  </a:lnTo>
                  <a:lnTo>
                    <a:pt x="150" y="288"/>
                  </a:lnTo>
                  <a:lnTo>
                    <a:pt x="152" y="288"/>
                  </a:lnTo>
                  <a:lnTo>
                    <a:pt x="154" y="288"/>
                  </a:lnTo>
                  <a:lnTo>
                    <a:pt x="154" y="286"/>
                  </a:lnTo>
                  <a:lnTo>
                    <a:pt x="156" y="286"/>
                  </a:lnTo>
                  <a:lnTo>
                    <a:pt x="156" y="284"/>
                  </a:lnTo>
                  <a:lnTo>
                    <a:pt x="156" y="282"/>
                  </a:lnTo>
                  <a:lnTo>
                    <a:pt x="156" y="280"/>
                  </a:lnTo>
                  <a:lnTo>
                    <a:pt x="156" y="278"/>
                  </a:lnTo>
                  <a:lnTo>
                    <a:pt x="156" y="276"/>
                  </a:lnTo>
                  <a:lnTo>
                    <a:pt x="156" y="274"/>
                  </a:lnTo>
                  <a:lnTo>
                    <a:pt x="156" y="272"/>
                  </a:lnTo>
                  <a:lnTo>
                    <a:pt x="156" y="270"/>
                  </a:lnTo>
                  <a:lnTo>
                    <a:pt x="158" y="270"/>
                  </a:lnTo>
                  <a:lnTo>
                    <a:pt x="158" y="268"/>
                  </a:lnTo>
                  <a:lnTo>
                    <a:pt x="158" y="266"/>
                  </a:lnTo>
                  <a:lnTo>
                    <a:pt x="160" y="266"/>
                  </a:lnTo>
                  <a:lnTo>
                    <a:pt x="162" y="268"/>
                  </a:lnTo>
                  <a:lnTo>
                    <a:pt x="164" y="270"/>
                  </a:lnTo>
                  <a:lnTo>
                    <a:pt x="165" y="272"/>
                  </a:lnTo>
                  <a:lnTo>
                    <a:pt x="167" y="274"/>
                  </a:lnTo>
                  <a:lnTo>
                    <a:pt x="169" y="274"/>
                  </a:lnTo>
                  <a:lnTo>
                    <a:pt x="169" y="276"/>
                  </a:lnTo>
                  <a:lnTo>
                    <a:pt x="171" y="276"/>
                  </a:lnTo>
                  <a:lnTo>
                    <a:pt x="173" y="278"/>
                  </a:lnTo>
                  <a:lnTo>
                    <a:pt x="175" y="278"/>
                  </a:lnTo>
                  <a:lnTo>
                    <a:pt x="177" y="278"/>
                  </a:lnTo>
                  <a:lnTo>
                    <a:pt x="177" y="280"/>
                  </a:lnTo>
                  <a:lnTo>
                    <a:pt x="179" y="280"/>
                  </a:lnTo>
                  <a:lnTo>
                    <a:pt x="179" y="282"/>
                  </a:lnTo>
                  <a:lnTo>
                    <a:pt x="181" y="282"/>
                  </a:lnTo>
                  <a:lnTo>
                    <a:pt x="183" y="284"/>
                  </a:lnTo>
                  <a:lnTo>
                    <a:pt x="181" y="284"/>
                  </a:lnTo>
                  <a:lnTo>
                    <a:pt x="181" y="286"/>
                  </a:lnTo>
                  <a:lnTo>
                    <a:pt x="181" y="288"/>
                  </a:lnTo>
                  <a:lnTo>
                    <a:pt x="183" y="288"/>
                  </a:lnTo>
                  <a:lnTo>
                    <a:pt x="183" y="290"/>
                  </a:lnTo>
                  <a:lnTo>
                    <a:pt x="185" y="290"/>
                  </a:lnTo>
                  <a:lnTo>
                    <a:pt x="185" y="292"/>
                  </a:lnTo>
                  <a:lnTo>
                    <a:pt x="187" y="292"/>
                  </a:lnTo>
                  <a:lnTo>
                    <a:pt x="189" y="292"/>
                  </a:lnTo>
                  <a:lnTo>
                    <a:pt x="191" y="294"/>
                  </a:lnTo>
                  <a:lnTo>
                    <a:pt x="193" y="294"/>
                  </a:lnTo>
                  <a:lnTo>
                    <a:pt x="195" y="294"/>
                  </a:lnTo>
                  <a:lnTo>
                    <a:pt x="197" y="294"/>
                  </a:lnTo>
                  <a:lnTo>
                    <a:pt x="199" y="294"/>
                  </a:lnTo>
                  <a:lnTo>
                    <a:pt x="199" y="292"/>
                  </a:lnTo>
                  <a:lnTo>
                    <a:pt x="201" y="292"/>
                  </a:lnTo>
                  <a:lnTo>
                    <a:pt x="203" y="292"/>
                  </a:lnTo>
                  <a:lnTo>
                    <a:pt x="205" y="292"/>
                  </a:lnTo>
                  <a:lnTo>
                    <a:pt x="207" y="292"/>
                  </a:lnTo>
                  <a:lnTo>
                    <a:pt x="209" y="290"/>
                  </a:lnTo>
                  <a:lnTo>
                    <a:pt x="209" y="288"/>
                  </a:lnTo>
                  <a:lnTo>
                    <a:pt x="209" y="286"/>
                  </a:lnTo>
                  <a:lnTo>
                    <a:pt x="209" y="284"/>
                  </a:lnTo>
                  <a:lnTo>
                    <a:pt x="209" y="282"/>
                  </a:lnTo>
                  <a:lnTo>
                    <a:pt x="209" y="280"/>
                  </a:lnTo>
                  <a:lnTo>
                    <a:pt x="209" y="278"/>
                  </a:lnTo>
                  <a:lnTo>
                    <a:pt x="209" y="276"/>
                  </a:lnTo>
                  <a:lnTo>
                    <a:pt x="209" y="274"/>
                  </a:lnTo>
                  <a:lnTo>
                    <a:pt x="207" y="274"/>
                  </a:lnTo>
                  <a:lnTo>
                    <a:pt x="207" y="272"/>
                  </a:lnTo>
                  <a:lnTo>
                    <a:pt x="209" y="272"/>
                  </a:lnTo>
                  <a:lnTo>
                    <a:pt x="209" y="270"/>
                  </a:lnTo>
                  <a:lnTo>
                    <a:pt x="209" y="268"/>
                  </a:lnTo>
                  <a:lnTo>
                    <a:pt x="209" y="266"/>
                  </a:lnTo>
                  <a:lnTo>
                    <a:pt x="209" y="264"/>
                  </a:lnTo>
                  <a:lnTo>
                    <a:pt x="211" y="264"/>
                  </a:lnTo>
                  <a:lnTo>
                    <a:pt x="211" y="262"/>
                  </a:lnTo>
                  <a:lnTo>
                    <a:pt x="211" y="260"/>
                  </a:lnTo>
                  <a:lnTo>
                    <a:pt x="213" y="260"/>
                  </a:lnTo>
                  <a:lnTo>
                    <a:pt x="213" y="258"/>
                  </a:lnTo>
                  <a:lnTo>
                    <a:pt x="213" y="256"/>
                  </a:lnTo>
                  <a:lnTo>
                    <a:pt x="213" y="255"/>
                  </a:lnTo>
                  <a:lnTo>
                    <a:pt x="213" y="253"/>
                  </a:lnTo>
                  <a:lnTo>
                    <a:pt x="213" y="251"/>
                  </a:lnTo>
                  <a:lnTo>
                    <a:pt x="211" y="249"/>
                  </a:lnTo>
                  <a:lnTo>
                    <a:pt x="211" y="247"/>
                  </a:lnTo>
                  <a:lnTo>
                    <a:pt x="211" y="245"/>
                  </a:lnTo>
                  <a:lnTo>
                    <a:pt x="211" y="243"/>
                  </a:lnTo>
                  <a:lnTo>
                    <a:pt x="211" y="241"/>
                  </a:lnTo>
                  <a:lnTo>
                    <a:pt x="213" y="239"/>
                  </a:lnTo>
                  <a:lnTo>
                    <a:pt x="213" y="237"/>
                  </a:lnTo>
                  <a:lnTo>
                    <a:pt x="213" y="235"/>
                  </a:lnTo>
                  <a:lnTo>
                    <a:pt x="215" y="235"/>
                  </a:lnTo>
                  <a:lnTo>
                    <a:pt x="215" y="233"/>
                  </a:lnTo>
                  <a:lnTo>
                    <a:pt x="215" y="231"/>
                  </a:lnTo>
                  <a:lnTo>
                    <a:pt x="215" y="229"/>
                  </a:lnTo>
                  <a:lnTo>
                    <a:pt x="217" y="229"/>
                  </a:lnTo>
                  <a:lnTo>
                    <a:pt x="217" y="227"/>
                  </a:lnTo>
                  <a:lnTo>
                    <a:pt x="217" y="225"/>
                  </a:lnTo>
                  <a:lnTo>
                    <a:pt x="217" y="223"/>
                  </a:lnTo>
                  <a:lnTo>
                    <a:pt x="217" y="221"/>
                  </a:lnTo>
                  <a:lnTo>
                    <a:pt x="217" y="219"/>
                  </a:lnTo>
                  <a:lnTo>
                    <a:pt x="219" y="219"/>
                  </a:lnTo>
                  <a:lnTo>
                    <a:pt x="221" y="219"/>
                  </a:lnTo>
                  <a:lnTo>
                    <a:pt x="223" y="219"/>
                  </a:lnTo>
                  <a:lnTo>
                    <a:pt x="225" y="219"/>
                  </a:lnTo>
                  <a:lnTo>
                    <a:pt x="227" y="219"/>
                  </a:lnTo>
                  <a:lnTo>
                    <a:pt x="229" y="221"/>
                  </a:lnTo>
                  <a:lnTo>
                    <a:pt x="231" y="221"/>
                  </a:lnTo>
                  <a:lnTo>
                    <a:pt x="231" y="223"/>
                  </a:lnTo>
                  <a:lnTo>
                    <a:pt x="233" y="223"/>
                  </a:lnTo>
                  <a:lnTo>
                    <a:pt x="233" y="225"/>
                  </a:lnTo>
                  <a:lnTo>
                    <a:pt x="234" y="225"/>
                  </a:lnTo>
                  <a:lnTo>
                    <a:pt x="234" y="227"/>
                  </a:lnTo>
                  <a:lnTo>
                    <a:pt x="236" y="229"/>
                  </a:lnTo>
                  <a:lnTo>
                    <a:pt x="238" y="229"/>
                  </a:lnTo>
                  <a:lnTo>
                    <a:pt x="240" y="229"/>
                  </a:lnTo>
                  <a:lnTo>
                    <a:pt x="242" y="229"/>
                  </a:lnTo>
                  <a:lnTo>
                    <a:pt x="244" y="229"/>
                  </a:lnTo>
                  <a:lnTo>
                    <a:pt x="244" y="227"/>
                  </a:lnTo>
                  <a:lnTo>
                    <a:pt x="246" y="227"/>
                  </a:lnTo>
                  <a:lnTo>
                    <a:pt x="248" y="227"/>
                  </a:lnTo>
                  <a:lnTo>
                    <a:pt x="250" y="227"/>
                  </a:lnTo>
                  <a:lnTo>
                    <a:pt x="252" y="227"/>
                  </a:lnTo>
                  <a:lnTo>
                    <a:pt x="254" y="227"/>
                  </a:lnTo>
                  <a:lnTo>
                    <a:pt x="256" y="227"/>
                  </a:lnTo>
                  <a:lnTo>
                    <a:pt x="256" y="229"/>
                  </a:lnTo>
                  <a:lnTo>
                    <a:pt x="258" y="229"/>
                  </a:lnTo>
                  <a:lnTo>
                    <a:pt x="258" y="231"/>
                  </a:lnTo>
                  <a:lnTo>
                    <a:pt x="260" y="231"/>
                  </a:lnTo>
                  <a:lnTo>
                    <a:pt x="262" y="231"/>
                  </a:lnTo>
                  <a:lnTo>
                    <a:pt x="264" y="231"/>
                  </a:lnTo>
                  <a:lnTo>
                    <a:pt x="266" y="231"/>
                  </a:lnTo>
                  <a:lnTo>
                    <a:pt x="268" y="231"/>
                  </a:lnTo>
                  <a:lnTo>
                    <a:pt x="270" y="231"/>
                  </a:lnTo>
                  <a:lnTo>
                    <a:pt x="270" y="229"/>
                  </a:lnTo>
                  <a:lnTo>
                    <a:pt x="270" y="227"/>
                  </a:lnTo>
                  <a:lnTo>
                    <a:pt x="272" y="227"/>
                  </a:lnTo>
                  <a:lnTo>
                    <a:pt x="272" y="225"/>
                  </a:lnTo>
                  <a:lnTo>
                    <a:pt x="274" y="225"/>
                  </a:lnTo>
                  <a:lnTo>
                    <a:pt x="274" y="223"/>
                  </a:lnTo>
                  <a:lnTo>
                    <a:pt x="276" y="223"/>
                  </a:lnTo>
                  <a:lnTo>
                    <a:pt x="276" y="221"/>
                  </a:lnTo>
                  <a:lnTo>
                    <a:pt x="274" y="221"/>
                  </a:lnTo>
                  <a:lnTo>
                    <a:pt x="274" y="219"/>
                  </a:lnTo>
                  <a:lnTo>
                    <a:pt x="274" y="217"/>
                  </a:lnTo>
                  <a:lnTo>
                    <a:pt x="276" y="217"/>
                  </a:lnTo>
                  <a:lnTo>
                    <a:pt x="278" y="217"/>
                  </a:lnTo>
                  <a:lnTo>
                    <a:pt x="278" y="215"/>
                  </a:lnTo>
                  <a:lnTo>
                    <a:pt x="280" y="211"/>
                  </a:lnTo>
                  <a:lnTo>
                    <a:pt x="280" y="209"/>
                  </a:lnTo>
                  <a:lnTo>
                    <a:pt x="280" y="207"/>
                  </a:lnTo>
                  <a:lnTo>
                    <a:pt x="280" y="205"/>
                  </a:lnTo>
                  <a:lnTo>
                    <a:pt x="282" y="205"/>
                  </a:lnTo>
                  <a:lnTo>
                    <a:pt x="282" y="203"/>
                  </a:lnTo>
                  <a:lnTo>
                    <a:pt x="284" y="203"/>
                  </a:lnTo>
                  <a:lnTo>
                    <a:pt x="286" y="203"/>
                  </a:lnTo>
                  <a:lnTo>
                    <a:pt x="288" y="201"/>
                  </a:lnTo>
                  <a:lnTo>
                    <a:pt x="288" y="199"/>
                  </a:lnTo>
                  <a:lnTo>
                    <a:pt x="290" y="197"/>
                  </a:lnTo>
                  <a:lnTo>
                    <a:pt x="292" y="195"/>
                  </a:lnTo>
                  <a:lnTo>
                    <a:pt x="294" y="195"/>
                  </a:lnTo>
                  <a:lnTo>
                    <a:pt x="298" y="195"/>
                  </a:lnTo>
                  <a:lnTo>
                    <a:pt x="300" y="197"/>
                  </a:lnTo>
                  <a:lnTo>
                    <a:pt x="302" y="197"/>
                  </a:lnTo>
                  <a:lnTo>
                    <a:pt x="303" y="197"/>
                  </a:lnTo>
                  <a:lnTo>
                    <a:pt x="307" y="199"/>
                  </a:lnTo>
                  <a:lnTo>
                    <a:pt x="309" y="199"/>
                  </a:lnTo>
                  <a:lnTo>
                    <a:pt x="311" y="199"/>
                  </a:lnTo>
                  <a:lnTo>
                    <a:pt x="315" y="197"/>
                  </a:lnTo>
                  <a:lnTo>
                    <a:pt x="319" y="195"/>
                  </a:lnTo>
                  <a:lnTo>
                    <a:pt x="321" y="195"/>
                  </a:lnTo>
                  <a:lnTo>
                    <a:pt x="325" y="193"/>
                  </a:lnTo>
                  <a:lnTo>
                    <a:pt x="327" y="193"/>
                  </a:lnTo>
                  <a:lnTo>
                    <a:pt x="329" y="191"/>
                  </a:lnTo>
                  <a:lnTo>
                    <a:pt x="333" y="191"/>
                  </a:lnTo>
                  <a:lnTo>
                    <a:pt x="335" y="189"/>
                  </a:lnTo>
                  <a:lnTo>
                    <a:pt x="335" y="188"/>
                  </a:lnTo>
                  <a:lnTo>
                    <a:pt x="337" y="188"/>
                  </a:lnTo>
                  <a:lnTo>
                    <a:pt x="337" y="186"/>
                  </a:lnTo>
                  <a:lnTo>
                    <a:pt x="339" y="184"/>
                  </a:lnTo>
                  <a:lnTo>
                    <a:pt x="343" y="182"/>
                  </a:lnTo>
                  <a:lnTo>
                    <a:pt x="349" y="178"/>
                  </a:lnTo>
                  <a:lnTo>
                    <a:pt x="353" y="176"/>
                  </a:lnTo>
                  <a:lnTo>
                    <a:pt x="355" y="174"/>
                  </a:lnTo>
                  <a:lnTo>
                    <a:pt x="357" y="174"/>
                  </a:lnTo>
                  <a:lnTo>
                    <a:pt x="359" y="174"/>
                  </a:lnTo>
                  <a:lnTo>
                    <a:pt x="361" y="176"/>
                  </a:lnTo>
                  <a:lnTo>
                    <a:pt x="363" y="176"/>
                  </a:lnTo>
                  <a:lnTo>
                    <a:pt x="365" y="174"/>
                  </a:lnTo>
                  <a:lnTo>
                    <a:pt x="369" y="174"/>
                  </a:lnTo>
                  <a:lnTo>
                    <a:pt x="372" y="172"/>
                  </a:lnTo>
                  <a:lnTo>
                    <a:pt x="378" y="172"/>
                  </a:lnTo>
                  <a:lnTo>
                    <a:pt x="380" y="172"/>
                  </a:lnTo>
                  <a:lnTo>
                    <a:pt x="382" y="172"/>
                  </a:lnTo>
                  <a:lnTo>
                    <a:pt x="384" y="172"/>
                  </a:lnTo>
                  <a:lnTo>
                    <a:pt x="386" y="170"/>
                  </a:lnTo>
                  <a:lnTo>
                    <a:pt x="388" y="170"/>
                  </a:lnTo>
                  <a:lnTo>
                    <a:pt x="390" y="168"/>
                  </a:lnTo>
                  <a:lnTo>
                    <a:pt x="392" y="168"/>
                  </a:lnTo>
                  <a:lnTo>
                    <a:pt x="394" y="166"/>
                  </a:lnTo>
                  <a:lnTo>
                    <a:pt x="396" y="166"/>
                  </a:lnTo>
                  <a:lnTo>
                    <a:pt x="398" y="164"/>
                  </a:lnTo>
                  <a:lnTo>
                    <a:pt x="398" y="162"/>
                  </a:lnTo>
                  <a:lnTo>
                    <a:pt x="398" y="160"/>
                  </a:lnTo>
                  <a:lnTo>
                    <a:pt x="398" y="158"/>
                  </a:lnTo>
                  <a:lnTo>
                    <a:pt x="396" y="158"/>
                  </a:lnTo>
                  <a:lnTo>
                    <a:pt x="396" y="156"/>
                  </a:lnTo>
                  <a:lnTo>
                    <a:pt x="396" y="154"/>
                  </a:lnTo>
                  <a:lnTo>
                    <a:pt x="396" y="152"/>
                  </a:lnTo>
                  <a:lnTo>
                    <a:pt x="396" y="150"/>
                  </a:lnTo>
                  <a:lnTo>
                    <a:pt x="396" y="146"/>
                  </a:lnTo>
                  <a:lnTo>
                    <a:pt x="398" y="142"/>
                  </a:lnTo>
                  <a:lnTo>
                    <a:pt x="398" y="138"/>
                  </a:lnTo>
                  <a:lnTo>
                    <a:pt x="398" y="136"/>
                  </a:lnTo>
                  <a:lnTo>
                    <a:pt x="398" y="134"/>
                  </a:lnTo>
                  <a:lnTo>
                    <a:pt x="398" y="132"/>
                  </a:lnTo>
                  <a:lnTo>
                    <a:pt x="398" y="130"/>
                  </a:lnTo>
                  <a:lnTo>
                    <a:pt x="398" y="128"/>
                  </a:lnTo>
                  <a:lnTo>
                    <a:pt x="398" y="124"/>
                  </a:lnTo>
                  <a:lnTo>
                    <a:pt x="398" y="122"/>
                  </a:lnTo>
                  <a:lnTo>
                    <a:pt x="398" y="121"/>
                  </a:lnTo>
                  <a:lnTo>
                    <a:pt x="398" y="119"/>
                  </a:lnTo>
                  <a:lnTo>
                    <a:pt x="396" y="117"/>
                  </a:lnTo>
                  <a:lnTo>
                    <a:pt x="396" y="115"/>
                  </a:lnTo>
                  <a:lnTo>
                    <a:pt x="398" y="111"/>
                  </a:lnTo>
                  <a:lnTo>
                    <a:pt x="398" y="103"/>
                  </a:lnTo>
                  <a:lnTo>
                    <a:pt x="398" y="101"/>
                  </a:lnTo>
                  <a:lnTo>
                    <a:pt x="394" y="95"/>
                  </a:lnTo>
                  <a:lnTo>
                    <a:pt x="392" y="91"/>
                  </a:lnTo>
                  <a:lnTo>
                    <a:pt x="390" y="89"/>
                  </a:lnTo>
                  <a:lnTo>
                    <a:pt x="390" y="87"/>
                  </a:lnTo>
                  <a:lnTo>
                    <a:pt x="392" y="85"/>
                  </a:lnTo>
                  <a:lnTo>
                    <a:pt x="392" y="83"/>
                  </a:lnTo>
                  <a:lnTo>
                    <a:pt x="390" y="83"/>
                  </a:lnTo>
                  <a:lnTo>
                    <a:pt x="390" y="81"/>
                  </a:lnTo>
                  <a:lnTo>
                    <a:pt x="388" y="79"/>
                  </a:lnTo>
                  <a:lnTo>
                    <a:pt x="388" y="75"/>
                  </a:lnTo>
                  <a:lnTo>
                    <a:pt x="388" y="73"/>
                  </a:lnTo>
                  <a:lnTo>
                    <a:pt x="386" y="69"/>
                  </a:lnTo>
                  <a:lnTo>
                    <a:pt x="386" y="65"/>
                  </a:lnTo>
                  <a:lnTo>
                    <a:pt x="384" y="61"/>
                  </a:lnTo>
                  <a:lnTo>
                    <a:pt x="384" y="59"/>
                  </a:lnTo>
                  <a:lnTo>
                    <a:pt x="384" y="57"/>
                  </a:lnTo>
                  <a:lnTo>
                    <a:pt x="382" y="55"/>
                  </a:lnTo>
                  <a:lnTo>
                    <a:pt x="382" y="53"/>
                  </a:lnTo>
                  <a:lnTo>
                    <a:pt x="380" y="53"/>
                  </a:lnTo>
                  <a:lnTo>
                    <a:pt x="380" y="52"/>
                  </a:lnTo>
                  <a:lnTo>
                    <a:pt x="378" y="50"/>
                  </a:lnTo>
                  <a:lnTo>
                    <a:pt x="376" y="48"/>
                  </a:lnTo>
                  <a:lnTo>
                    <a:pt x="376" y="46"/>
                  </a:lnTo>
                  <a:lnTo>
                    <a:pt x="374" y="44"/>
                  </a:lnTo>
                  <a:lnTo>
                    <a:pt x="372" y="42"/>
                  </a:lnTo>
                  <a:lnTo>
                    <a:pt x="372" y="40"/>
                  </a:lnTo>
                  <a:lnTo>
                    <a:pt x="371" y="38"/>
                  </a:lnTo>
                  <a:lnTo>
                    <a:pt x="371" y="36"/>
                  </a:lnTo>
                  <a:lnTo>
                    <a:pt x="369" y="36"/>
                  </a:lnTo>
                  <a:lnTo>
                    <a:pt x="369" y="34"/>
                  </a:lnTo>
                  <a:lnTo>
                    <a:pt x="367" y="34"/>
                  </a:lnTo>
                  <a:lnTo>
                    <a:pt x="367" y="32"/>
                  </a:lnTo>
                  <a:lnTo>
                    <a:pt x="365" y="30"/>
                  </a:lnTo>
                  <a:lnTo>
                    <a:pt x="363" y="28"/>
                  </a:lnTo>
                  <a:lnTo>
                    <a:pt x="363" y="26"/>
                  </a:lnTo>
                  <a:lnTo>
                    <a:pt x="361" y="26"/>
                  </a:lnTo>
                  <a:lnTo>
                    <a:pt x="361" y="24"/>
                  </a:lnTo>
                  <a:lnTo>
                    <a:pt x="359" y="24"/>
                  </a:lnTo>
                  <a:lnTo>
                    <a:pt x="359" y="22"/>
                  </a:lnTo>
                  <a:lnTo>
                    <a:pt x="361" y="22"/>
                  </a:lnTo>
                  <a:lnTo>
                    <a:pt x="363" y="22"/>
                  </a:lnTo>
                  <a:lnTo>
                    <a:pt x="363" y="20"/>
                  </a:lnTo>
                  <a:lnTo>
                    <a:pt x="363" y="18"/>
                  </a:lnTo>
                  <a:lnTo>
                    <a:pt x="363" y="16"/>
                  </a:lnTo>
                  <a:lnTo>
                    <a:pt x="361" y="16"/>
                  </a:lnTo>
                  <a:lnTo>
                    <a:pt x="361" y="14"/>
                  </a:lnTo>
                  <a:lnTo>
                    <a:pt x="361" y="12"/>
                  </a:lnTo>
                  <a:lnTo>
                    <a:pt x="361" y="10"/>
                  </a:lnTo>
                  <a:lnTo>
                    <a:pt x="363" y="10"/>
                  </a:lnTo>
                  <a:lnTo>
                    <a:pt x="365" y="10"/>
                  </a:lnTo>
                  <a:lnTo>
                    <a:pt x="367" y="10"/>
                  </a:lnTo>
                  <a:lnTo>
                    <a:pt x="367" y="8"/>
                  </a:lnTo>
                  <a:lnTo>
                    <a:pt x="369" y="8"/>
                  </a:lnTo>
                  <a:lnTo>
                    <a:pt x="371" y="8"/>
                  </a:lnTo>
                  <a:lnTo>
                    <a:pt x="372" y="8"/>
                  </a:lnTo>
                  <a:lnTo>
                    <a:pt x="374" y="8"/>
                  </a:lnTo>
                  <a:lnTo>
                    <a:pt x="374" y="10"/>
                  </a:lnTo>
                  <a:lnTo>
                    <a:pt x="374" y="12"/>
                  </a:lnTo>
                  <a:lnTo>
                    <a:pt x="376" y="12"/>
                  </a:lnTo>
                  <a:lnTo>
                    <a:pt x="376" y="14"/>
                  </a:lnTo>
                  <a:lnTo>
                    <a:pt x="376" y="16"/>
                  </a:lnTo>
                  <a:lnTo>
                    <a:pt x="378" y="16"/>
                  </a:lnTo>
                  <a:lnTo>
                    <a:pt x="378" y="18"/>
                  </a:lnTo>
                  <a:lnTo>
                    <a:pt x="378" y="20"/>
                  </a:lnTo>
                  <a:lnTo>
                    <a:pt x="380" y="20"/>
                  </a:lnTo>
                  <a:lnTo>
                    <a:pt x="380" y="22"/>
                  </a:lnTo>
                  <a:lnTo>
                    <a:pt x="380" y="24"/>
                  </a:lnTo>
                  <a:lnTo>
                    <a:pt x="380" y="26"/>
                  </a:lnTo>
                  <a:lnTo>
                    <a:pt x="382" y="26"/>
                  </a:lnTo>
                  <a:lnTo>
                    <a:pt x="382" y="28"/>
                  </a:lnTo>
                  <a:lnTo>
                    <a:pt x="384" y="28"/>
                  </a:lnTo>
                  <a:lnTo>
                    <a:pt x="384" y="30"/>
                  </a:lnTo>
                  <a:lnTo>
                    <a:pt x="386" y="30"/>
                  </a:lnTo>
                  <a:lnTo>
                    <a:pt x="388" y="30"/>
                  </a:lnTo>
                  <a:lnTo>
                    <a:pt x="390" y="30"/>
                  </a:lnTo>
                  <a:lnTo>
                    <a:pt x="392" y="30"/>
                  </a:lnTo>
                  <a:lnTo>
                    <a:pt x="392" y="32"/>
                  </a:lnTo>
                  <a:lnTo>
                    <a:pt x="394" y="32"/>
                  </a:lnTo>
                  <a:lnTo>
                    <a:pt x="396" y="32"/>
                  </a:lnTo>
                  <a:lnTo>
                    <a:pt x="398" y="32"/>
                  </a:lnTo>
                  <a:lnTo>
                    <a:pt x="400" y="32"/>
                  </a:lnTo>
                  <a:lnTo>
                    <a:pt x="400" y="30"/>
                  </a:lnTo>
                  <a:lnTo>
                    <a:pt x="402" y="30"/>
                  </a:lnTo>
                  <a:lnTo>
                    <a:pt x="404" y="30"/>
                  </a:lnTo>
                  <a:lnTo>
                    <a:pt x="406" y="30"/>
                  </a:lnTo>
                  <a:lnTo>
                    <a:pt x="408" y="30"/>
                  </a:lnTo>
                  <a:lnTo>
                    <a:pt x="410" y="30"/>
                  </a:lnTo>
                  <a:lnTo>
                    <a:pt x="410" y="28"/>
                  </a:lnTo>
                  <a:lnTo>
                    <a:pt x="412" y="28"/>
                  </a:lnTo>
                  <a:lnTo>
                    <a:pt x="412" y="26"/>
                  </a:lnTo>
                  <a:lnTo>
                    <a:pt x="414" y="26"/>
                  </a:lnTo>
                  <a:lnTo>
                    <a:pt x="416" y="26"/>
                  </a:lnTo>
                  <a:lnTo>
                    <a:pt x="416" y="24"/>
                  </a:lnTo>
                  <a:lnTo>
                    <a:pt x="418" y="24"/>
                  </a:lnTo>
                  <a:lnTo>
                    <a:pt x="420" y="22"/>
                  </a:lnTo>
                  <a:lnTo>
                    <a:pt x="420" y="24"/>
                  </a:lnTo>
                  <a:lnTo>
                    <a:pt x="422" y="24"/>
                  </a:lnTo>
                  <a:lnTo>
                    <a:pt x="422" y="22"/>
                  </a:lnTo>
                  <a:lnTo>
                    <a:pt x="424" y="22"/>
                  </a:lnTo>
                  <a:lnTo>
                    <a:pt x="426" y="22"/>
                  </a:lnTo>
                  <a:lnTo>
                    <a:pt x="428" y="22"/>
                  </a:lnTo>
                  <a:lnTo>
                    <a:pt x="430" y="22"/>
                  </a:lnTo>
                  <a:lnTo>
                    <a:pt x="432" y="20"/>
                  </a:lnTo>
                  <a:lnTo>
                    <a:pt x="434" y="20"/>
                  </a:lnTo>
                  <a:lnTo>
                    <a:pt x="436" y="20"/>
                  </a:lnTo>
                  <a:lnTo>
                    <a:pt x="438" y="20"/>
                  </a:lnTo>
                  <a:lnTo>
                    <a:pt x="440" y="20"/>
                  </a:lnTo>
                  <a:lnTo>
                    <a:pt x="441" y="22"/>
                  </a:lnTo>
                  <a:lnTo>
                    <a:pt x="443" y="22"/>
                  </a:lnTo>
                  <a:lnTo>
                    <a:pt x="445" y="22"/>
                  </a:lnTo>
                  <a:lnTo>
                    <a:pt x="447" y="22"/>
                  </a:lnTo>
                  <a:lnTo>
                    <a:pt x="449" y="22"/>
                  </a:lnTo>
                  <a:lnTo>
                    <a:pt x="451" y="22"/>
                  </a:lnTo>
                  <a:lnTo>
                    <a:pt x="451" y="20"/>
                  </a:lnTo>
                  <a:lnTo>
                    <a:pt x="453" y="20"/>
                  </a:lnTo>
                  <a:lnTo>
                    <a:pt x="455" y="20"/>
                  </a:lnTo>
                  <a:lnTo>
                    <a:pt x="457" y="20"/>
                  </a:lnTo>
                  <a:lnTo>
                    <a:pt x="457" y="18"/>
                  </a:lnTo>
                  <a:lnTo>
                    <a:pt x="459" y="18"/>
                  </a:lnTo>
                  <a:lnTo>
                    <a:pt x="459" y="20"/>
                  </a:lnTo>
                  <a:lnTo>
                    <a:pt x="461" y="20"/>
                  </a:lnTo>
                  <a:lnTo>
                    <a:pt x="461" y="22"/>
                  </a:lnTo>
                  <a:lnTo>
                    <a:pt x="463" y="22"/>
                  </a:lnTo>
                  <a:lnTo>
                    <a:pt x="465" y="24"/>
                  </a:lnTo>
                  <a:lnTo>
                    <a:pt x="467" y="24"/>
                  </a:lnTo>
                  <a:lnTo>
                    <a:pt x="469" y="24"/>
                  </a:lnTo>
                  <a:lnTo>
                    <a:pt x="471" y="22"/>
                  </a:lnTo>
                  <a:lnTo>
                    <a:pt x="473" y="22"/>
                  </a:lnTo>
                  <a:lnTo>
                    <a:pt x="473" y="20"/>
                  </a:lnTo>
                  <a:lnTo>
                    <a:pt x="475" y="20"/>
                  </a:lnTo>
                  <a:lnTo>
                    <a:pt x="475" y="18"/>
                  </a:lnTo>
                  <a:lnTo>
                    <a:pt x="477" y="18"/>
                  </a:lnTo>
                  <a:lnTo>
                    <a:pt x="477" y="16"/>
                  </a:lnTo>
                  <a:lnTo>
                    <a:pt x="479" y="16"/>
                  </a:lnTo>
                  <a:lnTo>
                    <a:pt x="479" y="14"/>
                  </a:lnTo>
                  <a:lnTo>
                    <a:pt x="481" y="12"/>
                  </a:lnTo>
                  <a:lnTo>
                    <a:pt x="483" y="12"/>
                  </a:lnTo>
                  <a:lnTo>
                    <a:pt x="485" y="10"/>
                  </a:lnTo>
                  <a:lnTo>
                    <a:pt x="487" y="10"/>
                  </a:lnTo>
                  <a:lnTo>
                    <a:pt x="487" y="12"/>
                  </a:lnTo>
                  <a:lnTo>
                    <a:pt x="489" y="12"/>
                  </a:lnTo>
                  <a:lnTo>
                    <a:pt x="489" y="14"/>
                  </a:lnTo>
                  <a:lnTo>
                    <a:pt x="491" y="14"/>
                  </a:lnTo>
                  <a:lnTo>
                    <a:pt x="493" y="14"/>
                  </a:lnTo>
                  <a:lnTo>
                    <a:pt x="495" y="14"/>
                  </a:lnTo>
                  <a:lnTo>
                    <a:pt x="497" y="14"/>
                  </a:lnTo>
                  <a:lnTo>
                    <a:pt x="497" y="12"/>
                  </a:lnTo>
                  <a:lnTo>
                    <a:pt x="499" y="12"/>
                  </a:lnTo>
                  <a:lnTo>
                    <a:pt x="499" y="14"/>
                  </a:lnTo>
                  <a:lnTo>
                    <a:pt x="499" y="16"/>
                  </a:lnTo>
                  <a:lnTo>
                    <a:pt x="501" y="16"/>
                  </a:lnTo>
                  <a:lnTo>
                    <a:pt x="501" y="18"/>
                  </a:lnTo>
                  <a:lnTo>
                    <a:pt x="503" y="18"/>
                  </a:lnTo>
                  <a:lnTo>
                    <a:pt x="503" y="20"/>
                  </a:lnTo>
                  <a:lnTo>
                    <a:pt x="503" y="22"/>
                  </a:lnTo>
                  <a:lnTo>
                    <a:pt x="505" y="22"/>
                  </a:lnTo>
                  <a:lnTo>
                    <a:pt x="505" y="24"/>
                  </a:lnTo>
                  <a:lnTo>
                    <a:pt x="505" y="26"/>
                  </a:lnTo>
                  <a:lnTo>
                    <a:pt x="507" y="26"/>
                  </a:lnTo>
                  <a:lnTo>
                    <a:pt x="507" y="28"/>
                  </a:lnTo>
                  <a:lnTo>
                    <a:pt x="509" y="30"/>
                  </a:lnTo>
                  <a:lnTo>
                    <a:pt x="510" y="32"/>
                  </a:lnTo>
                  <a:lnTo>
                    <a:pt x="512" y="34"/>
                  </a:lnTo>
                  <a:lnTo>
                    <a:pt x="512" y="36"/>
                  </a:lnTo>
                  <a:lnTo>
                    <a:pt x="514" y="36"/>
                  </a:lnTo>
                  <a:lnTo>
                    <a:pt x="514" y="38"/>
                  </a:lnTo>
                  <a:lnTo>
                    <a:pt x="516" y="38"/>
                  </a:lnTo>
                  <a:lnTo>
                    <a:pt x="514" y="40"/>
                  </a:lnTo>
                  <a:lnTo>
                    <a:pt x="516" y="40"/>
                  </a:lnTo>
                  <a:lnTo>
                    <a:pt x="518" y="42"/>
                  </a:lnTo>
                  <a:lnTo>
                    <a:pt x="520" y="44"/>
                  </a:lnTo>
                  <a:lnTo>
                    <a:pt x="522" y="46"/>
                  </a:lnTo>
                  <a:lnTo>
                    <a:pt x="524" y="48"/>
                  </a:lnTo>
                  <a:lnTo>
                    <a:pt x="526" y="50"/>
                  </a:lnTo>
                  <a:lnTo>
                    <a:pt x="528" y="50"/>
                  </a:lnTo>
                  <a:lnTo>
                    <a:pt x="530" y="50"/>
                  </a:lnTo>
                  <a:lnTo>
                    <a:pt x="532" y="50"/>
                  </a:lnTo>
                  <a:lnTo>
                    <a:pt x="534" y="50"/>
                  </a:lnTo>
                  <a:lnTo>
                    <a:pt x="536" y="50"/>
                  </a:lnTo>
                  <a:lnTo>
                    <a:pt x="536" y="48"/>
                  </a:lnTo>
                  <a:lnTo>
                    <a:pt x="538" y="48"/>
                  </a:lnTo>
                  <a:lnTo>
                    <a:pt x="538" y="50"/>
                  </a:lnTo>
                  <a:lnTo>
                    <a:pt x="538" y="52"/>
                  </a:lnTo>
                  <a:lnTo>
                    <a:pt x="540" y="52"/>
                  </a:lnTo>
                  <a:lnTo>
                    <a:pt x="542" y="52"/>
                  </a:lnTo>
                  <a:lnTo>
                    <a:pt x="544" y="52"/>
                  </a:lnTo>
                  <a:lnTo>
                    <a:pt x="546" y="50"/>
                  </a:lnTo>
                  <a:lnTo>
                    <a:pt x="548" y="50"/>
                  </a:lnTo>
                  <a:lnTo>
                    <a:pt x="550" y="50"/>
                  </a:lnTo>
                  <a:lnTo>
                    <a:pt x="552" y="50"/>
                  </a:lnTo>
                  <a:lnTo>
                    <a:pt x="552" y="48"/>
                  </a:lnTo>
                  <a:lnTo>
                    <a:pt x="554" y="48"/>
                  </a:lnTo>
                  <a:lnTo>
                    <a:pt x="556" y="48"/>
                  </a:lnTo>
                  <a:lnTo>
                    <a:pt x="556" y="46"/>
                  </a:lnTo>
                  <a:lnTo>
                    <a:pt x="556" y="44"/>
                  </a:lnTo>
                  <a:lnTo>
                    <a:pt x="556" y="42"/>
                  </a:lnTo>
                  <a:lnTo>
                    <a:pt x="558" y="42"/>
                  </a:lnTo>
                  <a:lnTo>
                    <a:pt x="558" y="40"/>
                  </a:lnTo>
                  <a:lnTo>
                    <a:pt x="558" y="38"/>
                  </a:lnTo>
                  <a:lnTo>
                    <a:pt x="560" y="38"/>
                  </a:lnTo>
                  <a:lnTo>
                    <a:pt x="560" y="36"/>
                  </a:lnTo>
                  <a:lnTo>
                    <a:pt x="562" y="36"/>
                  </a:lnTo>
                  <a:lnTo>
                    <a:pt x="562" y="34"/>
                  </a:lnTo>
                  <a:lnTo>
                    <a:pt x="564" y="34"/>
                  </a:lnTo>
                  <a:lnTo>
                    <a:pt x="564" y="32"/>
                  </a:lnTo>
                  <a:lnTo>
                    <a:pt x="566" y="32"/>
                  </a:lnTo>
                  <a:lnTo>
                    <a:pt x="566" y="30"/>
                  </a:lnTo>
                  <a:lnTo>
                    <a:pt x="568" y="30"/>
                  </a:lnTo>
                  <a:lnTo>
                    <a:pt x="570" y="28"/>
                  </a:lnTo>
                  <a:lnTo>
                    <a:pt x="572" y="28"/>
                  </a:lnTo>
                  <a:lnTo>
                    <a:pt x="572" y="26"/>
                  </a:lnTo>
                  <a:lnTo>
                    <a:pt x="572" y="24"/>
                  </a:lnTo>
                  <a:lnTo>
                    <a:pt x="574" y="26"/>
                  </a:lnTo>
                  <a:lnTo>
                    <a:pt x="576" y="26"/>
                  </a:lnTo>
                  <a:lnTo>
                    <a:pt x="578" y="28"/>
                  </a:lnTo>
                  <a:lnTo>
                    <a:pt x="581" y="28"/>
                  </a:lnTo>
                  <a:lnTo>
                    <a:pt x="583" y="28"/>
                  </a:lnTo>
                  <a:lnTo>
                    <a:pt x="583" y="30"/>
                  </a:lnTo>
                  <a:lnTo>
                    <a:pt x="585" y="30"/>
                  </a:lnTo>
                  <a:lnTo>
                    <a:pt x="585" y="32"/>
                  </a:lnTo>
                  <a:lnTo>
                    <a:pt x="587" y="32"/>
                  </a:lnTo>
                  <a:lnTo>
                    <a:pt x="589" y="34"/>
                  </a:lnTo>
                  <a:lnTo>
                    <a:pt x="591" y="36"/>
                  </a:lnTo>
                  <a:lnTo>
                    <a:pt x="593" y="36"/>
                  </a:lnTo>
                  <a:lnTo>
                    <a:pt x="593" y="38"/>
                  </a:lnTo>
                  <a:lnTo>
                    <a:pt x="595" y="38"/>
                  </a:lnTo>
                  <a:lnTo>
                    <a:pt x="597" y="38"/>
                  </a:lnTo>
                  <a:lnTo>
                    <a:pt x="599" y="40"/>
                  </a:lnTo>
                  <a:lnTo>
                    <a:pt x="601" y="40"/>
                  </a:lnTo>
                  <a:lnTo>
                    <a:pt x="601" y="42"/>
                  </a:lnTo>
                  <a:lnTo>
                    <a:pt x="603" y="42"/>
                  </a:lnTo>
                  <a:lnTo>
                    <a:pt x="605" y="42"/>
                  </a:lnTo>
                  <a:lnTo>
                    <a:pt x="607" y="42"/>
                  </a:lnTo>
                  <a:lnTo>
                    <a:pt x="609" y="44"/>
                  </a:lnTo>
                  <a:lnTo>
                    <a:pt x="611" y="44"/>
                  </a:lnTo>
                  <a:lnTo>
                    <a:pt x="613" y="44"/>
                  </a:lnTo>
                  <a:lnTo>
                    <a:pt x="615" y="44"/>
                  </a:lnTo>
                  <a:lnTo>
                    <a:pt x="617" y="44"/>
                  </a:lnTo>
                  <a:lnTo>
                    <a:pt x="619" y="46"/>
                  </a:lnTo>
                  <a:lnTo>
                    <a:pt x="621" y="46"/>
                  </a:lnTo>
                  <a:lnTo>
                    <a:pt x="623" y="48"/>
                  </a:lnTo>
                  <a:lnTo>
                    <a:pt x="625" y="50"/>
                  </a:lnTo>
                  <a:lnTo>
                    <a:pt x="625" y="52"/>
                  </a:lnTo>
                  <a:lnTo>
                    <a:pt x="627" y="52"/>
                  </a:lnTo>
                  <a:lnTo>
                    <a:pt x="629" y="53"/>
                  </a:lnTo>
                  <a:lnTo>
                    <a:pt x="629" y="55"/>
                  </a:lnTo>
                  <a:lnTo>
                    <a:pt x="631" y="55"/>
                  </a:lnTo>
                  <a:lnTo>
                    <a:pt x="631" y="57"/>
                  </a:lnTo>
                  <a:lnTo>
                    <a:pt x="633" y="57"/>
                  </a:lnTo>
                  <a:lnTo>
                    <a:pt x="633" y="59"/>
                  </a:lnTo>
                  <a:lnTo>
                    <a:pt x="635" y="59"/>
                  </a:lnTo>
                  <a:lnTo>
                    <a:pt x="637" y="59"/>
                  </a:lnTo>
                  <a:lnTo>
                    <a:pt x="639" y="61"/>
                  </a:lnTo>
                  <a:lnTo>
                    <a:pt x="641" y="61"/>
                  </a:lnTo>
                  <a:lnTo>
                    <a:pt x="643" y="63"/>
                  </a:lnTo>
                  <a:lnTo>
                    <a:pt x="645" y="63"/>
                  </a:lnTo>
                  <a:lnTo>
                    <a:pt x="647" y="63"/>
                  </a:lnTo>
                  <a:lnTo>
                    <a:pt x="647" y="65"/>
                  </a:lnTo>
                  <a:lnTo>
                    <a:pt x="648" y="65"/>
                  </a:lnTo>
                  <a:lnTo>
                    <a:pt x="650" y="65"/>
                  </a:lnTo>
                  <a:lnTo>
                    <a:pt x="652" y="67"/>
                  </a:lnTo>
                  <a:lnTo>
                    <a:pt x="654" y="67"/>
                  </a:lnTo>
                  <a:lnTo>
                    <a:pt x="654" y="69"/>
                  </a:lnTo>
                  <a:lnTo>
                    <a:pt x="656" y="69"/>
                  </a:lnTo>
                  <a:lnTo>
                    <a:pt x="658" y="71"/>
                  </a:lnTo>
                  <a:lnTo>
                    <a:pt x="656" y="71"/>
                  </a:lnTo>
                  <a:lnTo>
                    <a:pt x="656" y="73"/>
                  </a:lnTo>
                  <a:lnTo>
                    <a:pt x="654" y="73"/>
                  </a:lnTo>
                  <a:lnTo>
                    <a:pt x="654" y="75"/>
                  </a:lnTo>
                  <a:lnTo>
                    <a:pt x="654" y="77"/>
                  </a:lnTo>
                  <a:lnTo>
                    <a:pt x="656" y="77"/>
                  </a:lnTo>
                  <a:lnTo>
                    <a:pt x="656" y="79"/>
                  </a:lnTo>
                  <a:lnTo>
                    <a:pt x="658" y="79"/>
                  </a:lnTo>
                  <a:lnTo>
                    <a:pt x="658" y="81"/>
                  </a:lnTo>
                  <a:lnTo>
                    <a:pt x="660" y="81"/>
                  </a:lnTo>
                  <a:lnTo>
                    <a:pt x="660" y="79"/>
                  </a:lnTo>
                  <a:lnTo>
                    <a:pt x="660" y="77"/>
                  </a:lnTo>
                  <a:lnTo>
                    <a:pt x="662" y="77"/>
                  </a:lnTo>
                  <a:lnTo>
                    <a:pt x="662" y="75"/>
                  </a:lnTo>
                  <a:lnTo>
                    <a:pt x="664" y="75"/>
                  </a:lnTo>
                  <a:lnTo>
                    <a:pt x="664" y="73"/>
                  </a:lnTo>
                  <a:lnTo>
                    <a:pt x="666" y="73"/>
                  </a:lnTo>
                  <a:lnTo>
                    <a:pt x="668" y="75"/>
                  </a:lnTo>
                  <a:lnTo>
                    <a:pt x="670" y="77"/>
                  </a:lnTo>
                  <a:lnTo>
                    <a:pt x="670" y="79"/>
                  </a:lnTo>
                  <a:lnTo>
                    <a:pt x="672" y="79"/>
                  </a:lnTo>
                  <a:lnTo>
                    <a:pt x="674" y="81"/>
                  </a:lnTo>
                  <a:lnTo>
                    <a:pt x="676" y="81"/>
                  </a:lnTo>
                  <a:lnTo>
                    <a:pt x="676" y="83"/>
                  </a:lnTo>
                  <a:lnTo>
                    <a:pt x="678" y="83"/>
                  </a:lnTo>
                  <a:lnTo>
                    <a:pt x="678" y="85"/>
                  </a:lnTo>
                  <a:lnTo>
                    <a:pt x="682" y="85"/>
                  </a:lnTo>
                  <a:lnTo>
                    <a:pt x="684" y="87"/>
                  </a:lnTo>
                  <a:lnTo>
                    <a:pt x="686" y="87"/>
                  </a:lnTo>
                  <a:lnTo>
                    <a:pt x="690" y="91"/>
                  </a:lnTo>
                  <a:lnTo>
                    <a:pt x="692" y="93"/>
                  </a:lnTo>
                  <a:lnTo>
                    <a:pt x="694" y="93"/>
                  </a:lnTo>
                  <a:lnTo>
                    <a:pt x="696" y="93"/>
                  </a:lnTo>
                  <a:lnTo>
                    <a:pt x="696" y="95"/>
                  </a:lnTo>
                  <a:lnTo>
                    <a:pt x="698" y="95"/>
                  </a:lnTo>
                  <a:lnTo>
                    <a:pt x="700" y="97"/>
                  </a:lnTo>
                  <a:lnTo>
                    <a:pt x="700" y="99"/>
                  </a:lnTo>
                  <a:lnTo>
                    <a:pt x="702" y="101"/>
                  </a:lnTo>
                  <a:lnTo>
                    <a:pt x="702" y="103"/>
                  </a:lnTo>
                  <a:lnTo>
                    <a:pt x="704" y="103"/>
                  </a:lnTo>
                  <a:lnTo>
                    <a:pt x="704" y="105"/>
                  </a:lnTo>
                  <a:lnTo>
                    <a:pt x="706" y="105"/>
                  </a:lnTo>
                  <a:lnTo>
                    <a:pt x="708" y="105"/>
                  </a:lnTo>
                  <a:lnTo>
                    <a:pt x="710" y="103"/>
                  </a:lnTo>
                  <a:lnTo>
                    <a:pt x="712" y="103"/>
                  </a:lnTo>
                  <a:lnTo>
                    <a:pt x="714" y="105"/>
                  </a:lnTo>
                  <a:lnTo>
                    <a:pt x="716" y="105"/>
                  </a:lnTo>
                  <a:lnTo>
                    <a:pt x="717" y="105"/>
                  </a:lnTo>
                  <a:lnTo>
                    <a:pt x="717" y="107"/>
                  </a:lnTo>
                  <a:lnTo>
                    <a:pt x="719" y="107"/>
                  </a:lnTo>
                  <a:lnTo>
                    <a:pt x="719" y="109"/>
                  </a:lnTo>
                  <a:lnTo>
                    <a:pt x="719" y="111"/>
                  </a:lnTo>
                  <a:lnTo>
                    <a:pt x="721" y="111"/>
                  </a:lnTo>
                  <a:lnTo>
                    <a:pt x="723" y="113"/>
                  </a:lnTo>
                  <a:lnTo>
                    <a:pt x="725" y="113"/>
                  </a:lnTo>
                  <a:lnTo>
                    <a:pt x="727" y="113"/>
                  </a:lnTo>
                  <a:lnTo>
                    <a:pt x="729" y="113"/>
                  </a:lnTo>
                  <a:lnTo>
                    <a:pt x="731" y="115"/>
                  </a:lnTo>
                  <a:lnTo>
                    <a:pt x="733" y="117"/>
                  </a:lnTo>
                  <a:lnTo>
                    <a:pt x="735" y="119"/>
                  </a:lnTo>
                  <a:lnTo>
                    <a:pt x="735" y="121"/>
                  </a:lnTo>
                  <a:lnTo>
                    <a:pt x="737" y="121"/>
                  </a:lnTo>
                  <a:lnTo>
                    <a:pt x="737" y="122"/>
                  </a:lnTo>
                  <a:lnTo>
                    <a:pt x="739" y="122"/>
                  </a:lnTo>
                  <a:lnTo>
                    <a:pt x="741" y="121"/>
                  </a:lnTo>
                  <a:lnTo>
                    <a:pt x="743" y="121"/>
                  </a:lnTo>
                  <a:lnTo>
                    <a:pt x="745" y="122"/>
                  </a:lnTo>
                  <a:lnTo>
                    <a:pt x="747" y="122"/>
                  </a:lnTo>
                  <a:lnTo>
                    <a:pt x="749" y="122"/>
                  </a:lnTo>
                  <a:lnTo>
                    <a:pt x="749" y="121"/>
                  </a:lnTo>
                  <a:lnTo>
                    <a:pt x="751" y="122"/>
                  </a:lnTo>
                  <a:lnTo>
                    <a:pt x="751" y="121"/>
                  </a:lnTo>
                  <a:lnTo>
                    <a:pt x="751" y="119"/>
                  </a:lnTo>
                  <a:lnTo>
                    <a:pt x="753" y="119"/>
                  </a:lnTo>
                  <a:lnTo>
                    <a:pt x="755" y="119"/>
                  </a:lnTo>
                  <a:lnTo>
                    <a:pt x="757" y="121"/>
                  </a:lnTo>
                  <a:lnTo>
                    <a:pt x="759" y="121"/>
                  </a:lnTo>
                  <a:lnTo>
                    <a:pt x="759" y="122"/>
                  </a:lnTo>
                  <a:lnTo>
                    <a:pt x="761" y="122"/>
                  </a:lnTo>
                  <a:lnTo>
                    <a:pt x="761" y="124"/>
                  </a:lnTo>
                  <a:lnTo>
                    <a:pt x="761" y="126"/>
                  </a:lnTo>
                  <a:lnTo>
                    <a:pt x="761" y="128"/>
                  </a:lnTo>
                  <a:lnTo>
                    <a:pt x="763" y="128"/>
                  </a:lnTo>
                  <a:lnTo>
                    <a:pt x="763" y="130"/>
                  </a:lnTo>
                  <a:lnTo>
                    <a:pt x="763" y="132"/>
                  </a:lnTo>
                  <a:lnTo>
                    <a:pt x="765" y="132"/>
                  </a:lnTo>
                  <a:lnTo>
                    <a:pt x="767" y="132"/>
                  </a:lnTo>
                  <a:lnTo>
                    <a:pt x="769" y="132"/>
                  </a:lnTo>
                  <a:lnTo>
                    <a:pt x="771" y="132"/>
                  </a:lnTo>
                  <a:lnTo>
                    <a:pt x="773" y="132"/>
                  </a:lnTo>
                  <a:lnTo>
                    <a:pt x="775" y="132"/>
                  </a:lnTo>
                  <a:lnTo>
                    <a:pt x="777" y="132"/>
                  </a:lnTo>
                  <a:lnTo>
                    <a:pt x="779" y="132"/>
                  </a:lnTo>
                  <a:lnTo>
                    <a:pt x="779" y="130"/>
                  </a:lnTo>
                  <a:lnTo>
                    <a:pt x="781" y="130"/>
                  </a:lnTo>
                  <a:lnTo>
                    <a:pt x="781" y="128"/>
                  </a:lnTo>
                  <a:lnTo>
                    <a:pt x="781" y="126"/>
                  </a:lnTo>
                  <a:lnTo>
                    <a:pt x="783" y="126"/>
                  </a:lnTo>
                  <a:lnTo>
                    <a:pt x="785" y="126"/>
                  </a:lnTo>
                  <a:lnTo>
                    <a:pt x="785" y="124"/>
                  </a:lnTo>
                  <a:lnTo>
                    <a:pt x="786" y="124"/>
                  </a:lnTo>
                  <a:lnTo>
                    <a:pt x="786" y="126"/>
                  </a:lnTo>
                  <a:lnTo>
                    <a:pt x="788" y="126"/>
                  </a:lnTo>
                  <a:lnTo>
                    <a:pt x="788" y="124"/>
                  </a:lnTo>
                  <a:lnTo>
                    <a:pt x="788" y="122"/>
                  </a:lnTo>
                  <a:lnTo>
                    <a:pt x="790" y="122"/>
                  </a:lnTo>
                  <a:lnTo>
                    <a:pt x="792" y="121"/>
                  </a:lnTo>
                  <a:lnTo>
                    <a:pt x="794" y="121"/>
                  </a:lnTo>
                  <a:lnTo>
                    <a:pt x="794" y="119"/>
                  </a:lnTo>
                  <a:lnTo>
                    <a:pt x="796" y="119"/>
                  </a:lnTo>
                  <a:lnTo>
                    <a:pt x="798" y="119"/>
                  </a:lnTo>
                  <a:lnTo>
                    <a:pt x="798" y="121"/>
                  </a:lnTo>
                  <a:lnTo>
                    <a:pt x="800" y="121"/>
                  </a:lnTo>
                  <a:lnTo>
                    <a:pt x="800" y="122"/>
                  </a:lnTo>
                  <a:lnTo>
                    <a:pt x="802" y="122"/>
                  </a:lnTo>
                  <a:lnTo>
                    <a:pt x="804" y="124"/>
                  </a:lnTo>
                  <a:lnTo>
                    <a:pt x="806" y="124"/>
                  </a:lnTo>
                  <a:lnTo>
                    <a:pt x="806" y="126"/>
                  </a:lnTo>
                  <a:lnTo>
                    <a:pt x="808" y="126"/>
                  </a:lnTo>
                  <a:lnTo>
                    <a:pt x="810" y="126"/>
                  </a:lnTo>
                  <a:lnTo>
                    <a:pt x="812" y="128"/>
                  </a:lnTo>
                  <a:lnTo>
                    <a:pt x="812" y="126"/>
                  </a:lnTo>
                  <a:lnTo>
                    <a:pt x="814" y="126"/>
                  </a:lnTo>
                  <a:lnTo>
                    <a:pt x="816" y="126"/>
                  </a:lnTo>
                  <a:lnTo>
                    <a:pt x="816" y="128"/>
                  </a:lnTo>
                  <a:lnTo>
                    <a:pt x="818" y="128"/>
                  </a:lnTo>
                  <a:lnTo>
                    <a:pt x="820" y="128"/>
                  </a:lnTo>
                  <a:lnTo>
                    <a:pt x="822" y="128"/>
                  </a:lnTo>
                  <a:lnTo>
                    <a:pt x="824" y="128"/>
                  </a:lnTo>
                  <a:lnTo>
                    <a:pt x="826" y="128"/>
                  </a:lnTo>
                  <a:lnTo>
                    <a:pt x="828" y="128"/>
                  </a:lnTo>
                  <a:lnTo>
                    <a:pt x="830" y="128"/>
                  </a:lnTo>
                  <a:lnTo>
                    <a:pt x="832" y="130"/>
                  </a:lnTo>
                  <a:lnTo>
                    <a:pt x="834" y="130"/>
                  </a:lnTo>
                  <a:lnTo>
                    <a:pt x="834" y="132"/>
                  </a:lnTo>
                  <a:lnTo>
                    <a:pt x="836" y="132"/>
                  </a:lnTo>
                  <a:lnTo>
                    <a:pt x="836" y="134"/>
                  </a:lnTo>
                  <a:lnTo>
                    <a:pt x="838" y="134"/>
                  </a:lnTo>
                  <a:lnTo>
                    <a:pt x="840" y="136"/>
                  </a:lnTo>
                  <a:lnTo>
                    <a:pt x="842" y="138"/>
                  </a:lnTo>
                  <a:lnTo>
                    <a:pt x="844" y="138"/>
                  </a:lnTo>
                  <a:lnTo>
                    <a:pt x="846" y="140"/>
                  </a:lnTo>
                  <a:lnTo>
                    <a:pt x="846" y="142"/>
                  </a:lnTo>
                  <a:lnTo>
                    <a:pt x="848" y="142"/>
                  </a:lnTo>
                  <a:lnTo>
                    <a:pt x="850" y="142"/>
                  </a:lnTo>
                  <a:lnTo>
                    <a:pt x="852" y="142"/>
                  </a:lnTo>
                  <a:lnTo>
                    <a:pt x="852" y="144"/>
                  </a:lnTo>
                  <a:lnTo>
                    <a:pt x="854" y="144"/>
                  </a:lnTo>
                  <a:lnTo>
                    <a:pt x="854" y="146"/>
                  </a:lnTo>
                  <a:lnTo>
                    <a:pt x="855" y="148"/>
                  </a:lnTo>
                  <a:lnTo>
                    <a:pt x="857" y="148"/>
                  </a:lnTo>
                  <a:lnTo>
                    <a:pt x="859" y="148"/>
                  </a:lnTo>
                  <a:lnTo>
                    <a:pt x="861" y="150"/>
                  </a:lnTo>
                  <a:lnTo>
                    <a:pt x="863" y="152"/>
                  </a:lnTo>
                  <a:lnTo>
                    <a:pt x="861" y="154"/>
                  </a:lnTo>
                  <a:lnTo>
                    <a:pt x="863" y="154"/>
                  </a:lnTo>
                  <a:lnTo>
                    <a:pt x="863" y="156"/>
                  </a:lnTo>
                  <a:lnTo>
                    <a:pt x="865" y="156"/>
                  </a:lnTo>
                  <a:lnTo>
                    <a:pt x="865" y="158"/>
                  </a:lnTo>
                  <a:lnTo>
                    <a:pt x="867" y="160"/>
                  </a:lnTo>
                  <a:lnTo>
                    <a:pt x="869" y="160"/>
                  </a:lnTo>
                  <a:lnTo>
                    <a:pt x="869" y="162"/>
                  </a:lnTo>
                  <a:lnTo>
                    <a:pt x="871" y="164"/>
                  </a:lnTo>
                  <a:lnTo>
                    <a:pt x="873" y="166"/>
                  </a:lnTo>
                  <a:lnTo>
                    <a:pt x="875" y="168"/>
                  </a:lnTo>
                  <a:lnTo>
                    <a:pt x="877" y="168"/>
                  </a:lnTo>
                  <a:lnTo>
                    <a:pt x="877" y="170"/>
                  </a:lnTo>
                  <a:lnTo>
                    <a:pt x="879" y="170"/>
                  </a:lnTo>
                  <a:lnTo>
                    <a:pt x="881" y="172"/>
                  </a:lnTo>
                  <a:lnTo>
                    <a:pt x="883" y="174"/>
                  </a:lnTo>
                  <a:lnTo>
                    <a:pt x="885" y="176"/>
                  </a:lnTo>
                  <a:lnTo>
                    <a:pt x="887" y="176"/>
                  </a:lnTo>
                  <a:lnTo>
                    <a:pt x="887" y="178"/>
                  </a:lnTo>
                  <a:lnTo>
                    <a:pt x="889" y="178"/>
                  </a:lnTo>
                  <a:lnTo>
                    <a:pt x="891" y="178"/>
                  </a:lnTo>
                  <a:lnTo>
                    <a:pt x="893" y="180"/>
                  </a:lnTo>
                  <a:lnTo>
                    <a:pt x="895" y="180"/>
                  </a:lnTo>
                  <a:lnTo>
                    <a:pt x="897" y="180"/>
                  </a:lnTo>
                  <a:lnTo>
                    <a:pt x="897" y="182"/>
                  </a:lnTo>
                  <a:lnTo>
                    <a:pt x="899" y="182"/>
                  </a:lnTo>
                  <a:lnTo>
                    <a:pt x="901" y="182"/>
                  </a:lnTo>
                  <a:lnTo>
                    <a:pt x="903" y="182"/>
                  </a:lnTo>
                  <a:lnTo>
                    <a:pt x="905" y="182"/>
                  </a:lnTo>
                  <a:lnTo>
                    <a:pt x="907" y="182"/>
                  </a:lnTo>
                  <a:lnTo>
                    <a:pt x="909" y="182"/>
                  </a:lnTo>
                  <a:lnTo>
                    <a:pt x="911" y="182"/>
                  </a:lnTo>
                  <a:lnTo>
                    <a:pt x="911" y="184"/>
                  </a:lnTo>
                  <a:lnTo>
                    <a:pt x="913" y="184"/>
                  </a:lnTo>
                  <a:lnTo>
                    <a:pt x="915" y="184"/>
                  </a:lnTo>
                  <a:lnTo>
                    <a:pt x="915" y="186"/>
                  </a:lnTo>
                  <a:lnTo>
                    <a:pt x="917" y="188"/>
                  </a:lnTo>
                  <a:lnTo>
                    <a:pt x="919" y="188"/>
                  </a:lnTo>
                  <a:lnTo>
                    <a:pt x="921" y="188"/>
                  </a:lnTo>
                  <a:lnTo>
                    <a:pt x="923" y="188"/>
                  </a:lnTo>
                  <a:lnTo>
                    <a:pt x="923" y="189"/>
                  </a:lnTo>
                  <a:lnTo>
                    <a:pt x="924" y="189"/>
                  </a:lnTo>
                  <a:lnTo>
                    <a:pt x="926" y="189"/>
                  </a:lnTo>
                  <a:lnTo>
                    <a:pt x="926" y="191"/>
                  </a:lnTo>
                  <a:lnTo>
                    <a:pt x="924" y="191"/>
                  </a:lnTo>
                  <a:lnTo>
                    <a:pt x="926" y="191"/>
                  </a:lnTo>
                  <a:lnTo>
                    <a:pt x="928" y="193"/>
                  </a:lnTo>
                  <a:lnTo>
                    <a:pt x="930" y="193"/>
                  </a:lnTo>
                  <a:lnTo>
                    <a:pt x="932" y="193"/>
                  </a:lnTo>
                  <a:lnTo>
                    <a:pt x="932" y="195"/>
                  </a:lnTo>
                  <a:lnTo>
                    <a:pt x="934" y="195"/>
                  </a:lnTo>
                  <a:lnTo>
                    <a:pt x="936" y="197"/>
                  </a:lnTo>
                  <a:lnTo>
                    <a:pt x="938" y="197"/>
                  </a:lnTo>
                  <a:lnTo>
                    <a:pt x="942" y="197"/>
                  </a:lnTo>
                  <a:lnTo>
                    <a:pt x="944" y="197"/>
                  </a:lnTo>
                  <a:lnTo>
                    <a:pt x="946" y="197"/>
                  </a:lnTo>
                  <a:lnTo>
                    <a:pt x="948" y="195"/>
                  </a:lnTo>
                  <a:lnTo>
                    <a:pt x="950" y="195"/>
                  </a:lnTo>
                  <a:lnTo>
                    <a:pt x="954" y="193"/>
                  </a:lnTo>
                  <a:lnTo>
                    <a:pt x="956" y="193"/>
                  </a:lnTo>
                  <a:lnTo>
                    <a:pt x="958" y="193"/>
                  </a:lnTo>
                  <a:lnTo>
                    <a:pt x="960" y="191"/>
                  </a:lnTo>
                  <a:lnTo>
                    <a:pt x="962" y="191"/>
                  </a:lnTo>
                  <a:lnTo>
                    <a:pt x="964" y="191"/>
                  </a:lnTo>
                  <a:lnTo>
                    <a:pt x="966" y="191"/>
                  </a:lnTo>
                  <a:lnTo>
                    <a:pt x="966" y="189"/>
                  </a:lnTo>
                  <a:lnTo>
                    <a:pt x="968" y="189"/>
                  </a:lnTo>
                  <a:lnTo>
                    <a:pt x="968" y="188"/>
                  </a:lnTo>
                  <a:lnTo>
                    <a:pt x="970" y="188"/>
                  </a:lnTo>
                  <a:lnTo>
                    <a:pt x="972" y="188"/>
                  </a:lnTo>
                  <a:lnTo>
                    <a:pt x="974" y="188"/>
                  </a:lnTo>
                  <a:lnTo>
                    <a:pt x="974" y="186"/>
                  </a:lnTo>
                  <a:lnTo>
                    <a:pt x="976" y="186"/>
                  </a:lnTo>
                  <a:lnTo>
                    <a:pt x="978" y="184"/>
                  </a:lnTo>
                  <a:lnTo>
                    <a:pt x="980" y="186"/>
                  </a:lnTo>
                  <a:lnTo>
                    <a:pt x="982" y="186"/>
                  </a:lnTo>
                  <a:lnTo>
                    <a:pt x="984" y="186"/>
                  </a:lnTo>
                  <a:lnTo>
                    <a:pt x="988" y="186"/>
                  </a:lnTo>
                  <a:lnTo>
                    <a:pt x="992" y="188"/>
                  </a:lnTo>
                  <a:lnTo>
                    <a:pt x="993" y="188"/>
                  </a:lnTo>
                  <a:lnTo>
                    <a:pt x="997" y="188"/>
                  </a:lnTo>
                  <a:lnTo>
                    <a:pt x="999" y="188"/>
                  </a:lnTo>
                  <a:lnTo>
                    <a:pt x="999" y="189"/>
                  </a:lnTo>
                  <a:lnTo>
                    <a:pt x="1001" y="189"/>
                  </a:lnTo>
                  <a:lnTo>
                    <a:pt x="1001" y="191"/>
                  </a:lnTo>
                  <a:lnTo>
                    <a:pt x="1003" y="191"/>
                  </a:lnTo>
                  <a:lnTo>
                    <a:pt x="1007" y="193"/>
                  </a:lnTo>
                  <a:lnTo>
                    <a:pt x="1009" y="193"/>
                  </a:lnTo>
                  <a:lnTo>
                    <a:pt x="1013" y="193"/>
                  </a:lnTo>
                  <a:lnTo>
                    <a:pt x="1017" y="193"/>
                  </a:lnTo>
                  <a:lnTo>
                    <a:pt x="1019" y="193"/>
                  </a:lnTo>
                  <a:lnTo>
                    <a:pt x="1021" y="193"/>
                  </a:lnTo>
                  <a:lnTo>
                    <a:pt x="1023" y="191"/>
                  </a:lnTo>
                  <a:lnTo>
                    <a:pt x="1025" y="191"/>
                  </a:lnTo>
                  <a:lnTo>
                    <a:pt x="1027" y="191"/>
                  </a:lnTo>
                  <a:lnTo>
                    <a:pt x="1029" y="191"/>
                  </a:lnTo>
                  <a:lnTo>
                    <a:pt x="1029" y="193"/>
                  </a:lnTo>
                  <a:lnTo>
                    <a:pt x="1031" y="193"/>
                  </a:lnTo>
                  <a:lnTo>
                    <a:pt x="1033" y="193"/>
                  </a:lnTo>
                  <a:lnTo>
                    <a:pt x="1033" y="195"/>
                  </a:lnTo>
                  <a:lnTo>
                    <a:pt x="1033" y="197"/>
                  </a:lnTo>
                  <a:lnTo>
                    <a:pt x="1035" y="197"/>
                  </a:lnTo>
                  <a:lnTo>
                    <a:pt x="1035" y="199"/>
                  </a:lnTo>
                  <a:lnTo>
                    <a:pt x="1037" y="199"/>
                  </a:lnTo>
                  <a:lnTo>
                    <a:pt x="1039" y="199"/>
                  </a:lnTo>
                  <a:lnTo>
                    <a:pt x="1039" y="201"/>
                  </a:lnTo>
                  <a:lnTo>
                    <a:pt x="1041" y="201"/>
                  </a:lnTo>
                  <a:lnTo>
                    <a:pt x="1041" y="203"/>
                  </a:lnTo>
                  <a:lnTo>
                    <a:pt x="1039" y="203"/>
                  </a:lnTo>
                  <a:lnTo>
                    <a:pt x="1041" y="203"/>
                  </a:lnTo>
                  <a:lnTo>
                    <a:pt x="1041" y="205"/>
                  </a:lnTo>
                  <a:lnTo>
                    <a:pt x="1043" y="207"/>
                  </a:lnTo>
                  <a:lnTo>
                    <a:pt x="1045" y="207"/>
                  </a:lnTo>
                  <a:lnTo>
                    <a:pt x="1047" y="209"/>
                  </a:lnTo>
                  <a:lnTo>
                    <a:pt x="1047" y="207"/>
                  </a:lnTo>
                  <a:lnTo>
                    <a:pt x="1049" y="209"/>
                  </a:lnTo>
                  <a:lnTo>
                    <a:pt x="1051" y="209"/>
                  </a:lnTo>
                  <a:lnTo>
                    <a:pt x="1051" y="211"/>
                  </a:lnTo>
                  <a:lnTo>
                    <a:pt x="1053" y="211"/>
                  </a:lnTo>
                  <a:lnTo>
                    <a:pt x="1055" y="211"/>
                  </a:lnTo>
                  <a:lnTo>
                    <a:pt x="1057" y="213"/>
                  </a:lnTo>
                  <a:lnTo>
                    <a:pt x="1059" y="215"/>
                  </a:lnTo>
                  <a:lnTo>
                    <a:pt x="1061" y="213"/>
                  </a:lnTo>
                  <a:lnTo>
                    <a:pt x="1062" y="211"/>
                  </a:lnTo>
                  <a:lnTo>
                    <a:pt x="1064" y="209"/>
                  </a:lnTo>
                  <a:lnTo>
                    <a:pt x="1066" y="209"/>
                  </a:lnTo>
                  <a:lnTo>
                    <a:pt x="1066" y="207"/>
                  </a:lnTo>
                  <a:lnTo>
                    <a:pt x="1068" y="207"/>
                  </a:lnTo>
                  <a:lnTo>
                    <a:pt x="1068" y="205"/>
                  </a:lnTo>
                  <a:lnTo>
                    <a:pt x="1070" y="205"/>
                  </a:lnTo>
                  <a:lnTo>
                    <a:pt x="1070" y="207"/>
                  </a:lnTo>
                  <a:lnTo>
                    <a:pt x="1072" y="207"/>
                  </a:lnTo>
                  <a:lnTo>
                    <a:pt x="1074" y="207"/>
                  </a:lnTo>
                  <a:lnTo>
                    <a:pt x="1076" y="207"/>
                  </a:lnTo>
                  <a:lnTo>
                    <a:pt x="1078" y="207"/>
                  </a:lnTo>
                  <a:lnTo>
                    <a:pt x="1080" y="207"/>
                  </a:lnTo>
                  <a:lnTo>
                    <a:pt x="1082" y="205"/>
                  </a:lnTo>
                  <a:lnTo>
                    <a:pt x="1084" y="205"/>
                  </a:lnTo>
                  <a:lnTo>
                    <a:pt x="1084" y="207"/>
                  </a:lnTo>
                  <a:lnTo>
                    <a:pt x="1086" y="207"/>
                  </a:lnTo>
                  <a:lnTo>
                    <a:pt x="1088" y="207"/>
                  </a:lnTo>
                  <a:lnTo>
                    <a:pt x="1090" y="207"/>
                  </a:lnTo>
                  <a:lnTo>
                    <a:pt x="1092" y="207"/>
                  </a:lnTo>
                  <a:lnTo>
                    <a:pt x="1094" y="207"/>
                  </a:lnTo>
                  <a:lnTo>
                    <a:pt x="1096" y="207"/>
                  </a:lnTo>
                  <a:lnTo>
                    <a:pt x="1098" y="207"/>
                  </a:lnTo>
                  <a:lnTo>
                    <a:pt x="1098" y="209"/>
                  </a:lnTo>
                  <a:lnTo>
                    <a:pt x="1100" y="209"/>
                  </a:lnTo>
                  <a:lnTo>
                    <a:pt x="1102" y="209"/>
                  </a:lnTo>
                  <a:lnTo>
                    <a:pt x="1104" y="209"/>
                  </a:lnTo>
                  <a:lnTo>
                    <a:pt x="1106" y="209"/>
                  </a:lnTo>
                  <a:lnTo>
                    <a:pt x="1108" y="211"/>
                  </a:lnTo>
                  <a:lnTo>
                    <a:pt x="1110" y="211"/>
                  </a:lnTo>
                  <a:lnTo>
                    <a:pt x="1112" y="211"/>
                  </a:lnTo>
                  <a:lnTo>
                    <a:pt x="1114" y="211"/>
                  </a:lnTo>
                  <a:lnTo>
                    <a:pt x="1116" y="211"/>
                  </a:lnTo>
                  <a:lnTo>
                    <a:pt x="1118" y="211"/>
                  </a:lnTo>
                  <a:lnTo>
                    <a:pt x="1118" y="213"/>
                  </a:lnTo>
                  <a:lnTo>
                    <a:pt x="1120" y="213"/>
                  </a:lnTo>
                  <a:lnTo>
                    <a:pt x="1122" y="213"/>
                  </a:lnTo>
                  <a:lnTo>
                    <a:pt x="1124" y="213"/>
                  </a:lnTo>
                  <a:lnTo>
                    <a:pt x="1128" y="213"/>
                  </a:lnTo>
                  <a:lnTo>
                    <a:pt x="1130" y="213"/>
                  </a:lnTo>
                  <a:lnTo>
                    <a:pt x="1131" y="213"/>
                  </a:lnTo>
                  <a:lnTo>
                    <a:pt x="1133" y="213"/>
                  </a:lnTo>
                  <a:lnTo>
                    <a:pt x="1135" y="213"/>
                  </a:lnTo>
                  <a:lnTo>
                    <a:pt x="1137" y="215"/>
                  </a:lnTo>
                  <a:lnTo>
                    <a:pt x="1139" y="215"/>
                  </a:lnTo>
                  <a:lnTo>
                    <a:pt x="1143" y="213"/>
                  </a:lnTo>
                  <a:lnTo>
                    <a:pt x="1145" y="213"/>
                  </a:lnTo>
                  <a:lnTo>
                    <a:pt x="1145" y="211"/>
                  </a:lnTo>
                  <a:lnTo>
                    <a:pt x="1143" y="209"/>
                  </a:lnTo>
                  <a:lnTo>
                    <a:pt x="1143" y="207"/>
                  </a:lnTo>
                  <a:lnTo>
                    <a:pt x="1143" y="205"/>
                  </a:lnTo>
                  <a:lnTo>
                    <a:pt x="1141" y="205"/>
                  </a:lnTo>
                  <a:lnTo>
                    <a:pt x="1141" y="203"/>
                  </a:lnTo>
                  <a:lnTo>
                    <a:pt x="1139" y="201"/>
                  </a:lnTo>
                  <a:lnTo>
                    <a:pt x="1139" y="199"/>
                  </a:lnTo>
                  <a:lnTo>
                    <a:pt x="1139" y="197"/>
                  </a:lnTo>
                  <a:lnTo>
                    <a:pt x="1137" y="197"/>
                  </a:lnTo>
                  <a:lnTo>
                    <a:pt x="1137" y="195"/>
                  </a:lnTo>
                  <a:lnTo>
                    <a:pt x="1137" y="193"/>
                  </a:lnTo>
                  <a:lnTo>
                    <a:pt x="1139" y="191"/>
                  </a:lnTo>
                  <a:lnTo>
                    <a:pt x="1139" y="189"/>
                  </a:lnTo>
                  <a:lnTo>
                    <a:pt x="1139" y="188"/>
                  </a:lnTo>
                  <a:lnTo>
                    <a:pt x="1141" y="188"/>
                  </a:lnTo>
                  <a:lnTo>
                    <a:pt x="1147" y="182"/>
                  </a:lnTo>
                  <a:lnTo>
                    <a:pt x="1149" y="182"/>
                  </a:lnTo>
                  <a:lnTo>
                    <a:pt x="1151" y="180"/>
                  </a:lnTo>
                  <a:lnTo>
                    <a:pt x="1153" y="180"/>
                  </a:lnTo>
                  <a:lnTo>
                    <a:pt x="1155" y="180"/>
                  </a:lnTo>
                  <a:lnTo>
                    <a:pt x="1157" y="178"/>
                  </a:lnTo>
                  <a:lnTo>
                    <a:pt x="1159" y="178"/>
                  </a:lnTo>
                  <a:lnTo>
                    <a:pt x="1161" y="178"/>
                  </a:lnTo>
                  <a:lnTo>
                    <a:pt x="1163" y="178"/>
                  </a:lnTo>
                  <a:lnTo>
                    <a:pt x="1163" y="176"/>
                  </a:lnTo>
                  <a:lnTo>
                    <a:pt x="1165" y="176"/>
                  </a:lnTo>
                  <a:lnTo>
                    <a:pt x="1167" y="176"/>
                  </a:lnTo>
                  <a:lnTo>
                    <a:pt x="1169" y="176"/>
                  </a:lnTo>
                  <a:lnTo>
                    <a:pt x="1171" y="176"/>
                  </a:lnTo>
                  <a:lnTo>
                    <a:pt x="1173" y="176"/>
                  </a:lnTo>
                  <a:lnTo>
                    <a:pt x="1175" y="174"/>
                  </a:lnTo>
                  <a:lnTo>
                    <a:pt x="1177" y="174"/>
                  </a:lnTo>
                  <a:lnTo>
                    <a:pt x="1179" y="172"/>
                  </a:lnTo>
                  <a:lnTo>
                    <a:pt x="1181" y="168"/>
                  </a:lnTo>
                  <a:lnTo>
                    <a:pt x="1183" y="164"/>
                  </a:lnTo>
                  <a:lnTo>
                    <a:pt x="1185" y="160"/>
                  </a:lnTo>
                  <a:lnTo>
                    <a:pt x="1187" y="156"/>
                  </a:lnTo>
                  <a:lnTo>
                    <a:pt x="1187" y="154"/>
                  </a:lnTo>
                  <a:lnTo>
                    <a:pt x="1187" y="152"/>
                  </a:lnTo>
                  <a:lnTo>
                    <a:pt x="1187" y="150"/>
                  </a:lnTo>
                  <a:lnTo>
                    <a:pt x="1189" y="150"/>
                  </a:lnTo>
                  <a:lnTo>
                    <a:pt x="1189" y="148"/>
                  </a:lnTo>
                  <a:lnTo>
                    <a:pt x="1189" y="146"/>
                  </a:lnTo>
                  <a:lnTo>
                    <a:pt x="1191" y="146"/>
                  </a:lnTo>
                  <a:lnTo>
                    <a:pt x="1191" y="144"/>
                  </a:lnTo>
                  <a:lnTo>
                    <a:pt x="1193" y="144"/>
                  </a:lnTo>
                  <a:lnTo>
                    <a:pt x="1195" y="144"/>
                  </a:lnTo>
                  <a:lnTo>
                    <a:pt x="1195" y="142"/>
                  </a:lnTo>
                  <a:lnTo>
                    <a:pt x="1197" y="140"/>
                  </a:lnTo>
                  <a:lnTo>
                    <a:pt x="1199" y="140"/>
                  </a:lnTo>
                  <a:lnTo>
                    <a:pt x="1200" y="140"/>
                  </a:lnTo>
                  <a:lnTo>
                    <a:pt x="1200" y="138"/>
                  </a:lnTo>
                  <a:lnTo>
                    <a:pt x="1202" y="138"/>
                  </a:lnTo>
                  <a:lnTo>
                    <a:pt x="1204" y="138"/>
                  </a:lnTo>
                  <a:lnTo>
                    <a:pt x="1204" y="136"/>
                  </a:lnTo>
                  <a:lnTo>
                    <a:pt x="1206" y="136"/>
                  </a:lnTo>
                  <a:lnTo>
                    <a:pt x="1206" y="134"/>
                  </a:lnTo>
                  <a:lnTo>
                    <a:pt x="1208" y="134"/>
                  </a:lnTo>
                  <a:lnTo>
                    <a:pt x="1208" y="132"/>
                  </a:lnTo>
                  <a:lnTo>
                    <a:pt x="1208" y="130"/>
                  </a:lnTo>
                  <a:lnTo>
                    <a:pt x="1210" y="130"/>
                  </a:lnTo>
                  <a:lnTo>
                    <a:pt x="1210" y="128"/>
                  </a:lnTo>
                  <a:lnTo>
                    <a:pt x="1210" y="126"/>
                  </a:lnTo>
                  <a:lnTo>
                    <a:pt x="1210" y="124"/>
                  </a:lnTo>
                  <a:lnTo>
                    <a:pt x="1210" y="122"/>
                  </a:lnTo>
                  <a:lnTo>
                    <a:pt x="1210" y="121"/>
                  </a:lnTo>
                  <a:lnTo>
                    <a:pt x="1212" y="121"/>
                  </a:lnTo>
                  <a:lnTo>
                    <a:pt x="1212" y="119"/>
                  </a:lnTo>
                  <a:lnTo>
                    <a:pt x="1212" y="117"/>
                  </a:lnTo>
                  <a:lnTo>
                    <a:pt x="1212" y="115"/>
                  </a:lnTo>
                  <a:lnTo>
                    <a:pt x="1212" y="113"/>
                  </a:lnTo>
                  <a:lnTo>
                    <a:pt x="1212" y="111"/>
                  </a:lnTo>
                  <a:lnTo>
                    <a:pt x="1214" y="111"/>
                  </a:lnTo>
                  <a:lnTo>
                    <a:pt x="1214" y="109"/>
                  </a:lnTo>
                  <a:lnTo>
                    <a:pt x="1214" y="107"/>
                  </a:lnTo>
                  <a:lnTo>
                    <a:pt x="1216" y="107"/>
                  </a:lnTo>
                  <a:lnTo>
                    <a:pt x="1216" y="105"/>
                  </a:lnTo>
                  <a:lnTo>
                    <a:pt x="1218" y="105"/>
                  </a:lnTo>
                  <a:lnTo>
                    <a:pt x="1220" y="105"/>
                  </a:lnTo>
                  <a:lnTo>
                    <a:pt x="1222" y="105"/>
                  </a:lnTo>
                  <a:lnTo>
                    <a:pt x="1224" y="105"/>
                  </a:lnTo>
                  <a:lnTo>
                    <a:pt x="1226" y="105"/>
                  </a:lnTo>
                  <a:lnTo>
                    <a:pt x="1226" y="103"/>
                  </a:lnTo>
                  <a:lnTo>
                    <a:pt x="1228" y="103"/>
                  </a:lnTo>
                  <a:lnTo>
                    <a:pt x="1230" y="103"/>
                  </a:lnTo>
                  <a:lnTo>
                    <a:pt x="1232" y="103"/>
                  </a:lnTo>
                  <a:lnTo>
                    <a:pt x="1234" y="103"/>
                  </a:lnTo>
                  <a:lnTo>
                    <a:pt x="1236" y="103"/>
                  </a:lnTo>
                  <a:lnTo>
                    <a:pt x="1236" y="101"/>
                  </a:lnTo>
                  <a:lnTo>
                    <a:pt x="1238" y="101"/>
                  </a:lnTo>
                  <a:lnTo>
                    <a:pt x="1238" y="99"/>
                  </a:lnTo>
                  <a:lnTo>
                    <a:pt x="1240" y="99"/>
                  </a:lnTo>
                  <a:lnTo>
                    <a:pt x="1240" y="97"/>
                  </a:lnTo>
                  <a:lnTo>
                    <a:pt x="1242" y="97"/>
                  </a:lnTo>
                  <a:lnTo>
                    <a:pt x="1244" y="95"/>
                  </a:lnTo>
                  <a:lnTo>
                    <a:pt x="1244" y="91"/>
                  </a:lnTo>
                  <a:lnTo>
                    <a:pt x="1244" y="89"/>
                  </a:lnTo>
                  <a:lnTo>
                    <a:pt x="1244" y="87"/>
                  </a:lnTo>
                  <a:lnTo>
                    <a:pt x="1244" y="85"/>
                  </a:lnTo>
                  <a:lnTo>
                    <a:pt x="1242" y="85"/>
                  </a:lnTo>
                  <a:lnTo>
                    <a:pt x="1242" y="83"/>
                  </a:lnTo>
                  <a:lnTo>
                    <a:pt x="1244" y="83"/>
                  </a:lnTo>
                  <a:lnTo>
                    <a:pt x="1242" y="83"/>
                  </a:lnTo>
                  <a:lnTo>
                    <a:pt x="1244" y="83"/>
                  </a:lnTo>
                  <a:lnTo>
                    <a:pt x="1244" y="81"/>
                  </a:lnTo>
                  <a:lnTo>
                    <a:pt x="1244" y="79"/>
                  </a:lnTo>
                  <a:lnTo>
                    <a:pt x="1246" y="79"/>
                  </a:lnTo>
                  <a:lnTo>
                    <a:pt x="1246" y="77"/>
                  </a:lnTo>
                  <a:lnTo>
                    <a:pt x="1248" y="77"/>
                  </a:lnTo>
                  <a:lnTo>
                    <a:pt x="1250" y="77"/>
                  </a:lnTo>
                  <a:lnTo>
                    <a:pt x="1250" y="75"/>
                  </a:lnTo>
                  <a:lnTo>
                    <a:pt x="1252" y="75"/>
                  </a:lnTo>
                  <a:lnTo>
                    <a:pt x="1252" y="73"/>
                  </a:lnTo>
                  <a:lnTo>
                    <a:pt x="1252" y="71"/>
                  </a:lnTo>
                  <a:lnTo>
                    <a:pt x="1252" y="69"/>
                  </a:lnTo>
                  <a:lnTo>
                    <a:pt x="1252" y="67"/>
                  </a:lnTo>
                  <a:lnTo>
                    <a:pt x="1252" y="65"/>
                  </a:lnTo>
                  <a:lnTo>
                    <a:pt x="1254" y="63"/>
                  </a:lnTo>
                  <a:lnTo>
                    <a:pt x="1256" y="63"/>
                  </a:lnTo>
                  <a:lnTo>
                    <a:pt x="1256" y="61"/>
                  </a:lnTo>
                  <a:lnTo>
                    <a:pt x="1256" y="59"/>
                  </a:lnTo>
                  <a:lnTo>
                    <a:pt x="1254" y="59"/>
                  </a:lnTo>
                  <a:lnTo>
                    <a:pt x="1254" y="57"/>
                  </a:lnTo>
                  <a:lnTo>
                    <a:pt x="1252" y="57"/>
                  </a:lnTo>
                  <a:lnTo>
                    <a:pt x="1250" y="57"/>
                  </a:lnTo>
                  <a:lnTo>
                    <a:pt x="1248" y="57"/>
                  </a:lnTo>
                  <a:lnTo>
                    <a:pt x="1246" y="57"/>
                  </a:lnTo>
                  <a:lnTo>
                    <a:pt x="1246" y="55"/>
                  </a:lnTo>
                  <a:lnTo>
                    <a:pt x="1244" y="55"/>
                  </a:lnTo>
                  <a:lnTo>
                    <a:pt x="1244" y="53"/>
                  </a:lnTo>
                  <a:lnTo>
                    <a:pt x="1244" y="52"/>
                  </a:lnTo>
                  <a:lnTo>
                    <a:pt x="1244" y="50"/>
                  </a:lnTo>
                  <a:lnTo>
                    <a:pt x="1246" y="50"/>
                  </a:lnTo>
                  <a:lnTo>
                    <a:pt x="1248" y="50"/>
                  </a:lnTo>
                  <a:lnTo>
                    <a:pt x="1250" y="50"/>
                  </a:lnTo>
                  <a:lnTo>
                    <a:pt x="1252" y="50"/>
                  </a:lnTo>
                  <a:lnTo>
                    <a:pt x="1254" y="50"/>
                  </a:lnTo>
                  <a:lnTo>
                    <a:pt x="1256" y="50"/>
                  </a:lnTo>
                  <a:lnTo>
                    <a:pt x="1258" y="50"/>
                  </a:lnTo>
                  <a:lnTo>
                    <a:pt x="1258" y="52"/>
                  </a:lnTo>
                  <a:lnTo>
                    <a:pt x="1256" y="52"/>
                  </a:lnTo>
                  <a:lnTo>
                    <a:pt x="1256" y="53"/>
                  </a:lnTo>
                  <a:lnTo>
                    <a:pt x="1256" y="55"/>
                  </a:lnTo>
                  <a:lnTo>
                    <a:pt x="1258" y="55"/>
                  </a:lnTo>
                  <a:lnTo>
                    <a:pt x="1260" y="55"/>
                  </a:lnTo>
                  <a:lnTo>
                    <a:pt x="1262" y="55"/>
                  </a:lnTo>
                  <a:lnTo>
                    <a:pt x="1262" y="53"/>
                  </a:lnTo>
                  <a:lnTo>
                    <a:pt x="1264" y="53"/>
                  </a:lnTo>
                  <a:lnTo>
                    <a:pt x="1264" y="52"/>
                  </a:lnTo>
                  <a:lnTo>
                    <a:pt x="1266" y="52"/>
                  </a:lnTo>
                  <a:lnTo>
                    <a:pt x="1266" y="50"/>
                  </a:lnTo>
                  <a:lnTo>
                    <a:pt x="1266" y="48"/>
                  </a:lnTo>
                  <a:lnTo>
                    <a:pt x="1268" y="48"/>
                  </a:lnTo>
                  <a:lnTo>
                    <a:pt x="1268" y="46"/>
                  </a:lnTo>
                  <a:lnTo>
                    <a:pt x="1269" y="46"/>
                  </a:lnTo>
                  <a:lnTo>
                    <a:pt x="1271" y="46"/>
                  </a:lnTo>
                  <a:lnTo>
                    <a:pt x="1273" y="46"/>
                  </a:lnTo>
                  <a:lnTo>
                    <a:pt x="1275" y="46"/>
                  </a:lnTo>
                  <a:lnTo>
                    <a:pt x="1275" y="48"/>
                  </a:lnTo>
                  <a:lnTo>
                    <a:pt x="1277" y="48"/>
                  </a:lnTo>
                  <a:lnTo>
                    <a:pt x="1277" y="50"/>
                  </a:lnTo>
                  <a:lnTo>
                    <a:pt x="1279" y="50"/>
                  </a:lnTo>
                  <a:lnTo>
                    <a:pt x="1281" y="50"/>
                  </a:lnTo>
                  <a:lnTo>
                    <a:pt x="1283" y="50"/>
                  </a:lnTo>
                  <a:lnTo>
                    <a:pt x="1285" y="50"/>
                  </a:lnTo>
                  <a:lnTo>
                    <a:pt x="1287" y="50"/>
                  </a:lnTo>
                  <a:lnTo>
                    <a:pt x="1289" y="50"/>
                  </a:lnTo>
                  <a:lnTo>
                    <a:pt x="1291" y="48"/>
                  </a:lnTo>
                  <a:lnTo>
                    <a:pt x="1293" y="48"/>
                  </a:lnTo>
                  <a:lnTo>
                    <a:pt x="1295" y="48"/>
                  </a:lnTo>
                  <a:lnTo>
                    <a:pt x="1295" y="50"/>
                  </a:lnTo>
                  <a:lnTo>
                    <a:pt x="1297" y="50"/>
                  </a:lnTo>
                  <a:lnTo>
                    <a:pt x="1299" y="50"/>
                  </a:lnTo>
                  <a:lnTo>
                    <a:pt x="1301" y="50"/>
                  </a:lnTo>
                  <a:lnTo>
                    <a:pt x="1303" y="50"/>
                  </a:lnTo>
                  <a:lnTo>
                    <a:pt x="1305" y="50"/>
                  </a:lnTo>
                  <a:lnTo>
                    <a:pt x="1305" y="48"/>
                  </a:lnTo>
                  <a:lnTo>
                    <a:pt x="1305" y="46"/>
                  </a:lnTo>
                  <a:lnTo>
                    <a:pt x="1307" y="44"/>
                  </a:lnTo>
                  <a:lnTo>
                    <a:pt x="1307" y="42"/>
                  </a:lnTo>
                  <a:lnTo>
                    <a:pt x="1307" y="40"/>
                  </a:lnTo>
                  <a:lnTo>
                    <a:pt x="1307" y="38"/>
                  </a:lnTo>
                  <a:lnTo>
                    <a:pt x="1309" y="38"/>
                  </a:lnTo>
                  <a:lnTo>
                    <a:pt x="1309" y="36"/>
                  </a:lnTo>
                  <a:lnTo>
                    <a:pt x="1311" y="36"/>
                  </a:lnTo>
                  <a:lnTo>
                    <a:pt x="1311" y="34"/>
                  </a:lnTo>
                  <a:lnTo>
                    <a:pt x="1313" y="34"/>
                  </a:lnTo>
                  <a:lnTo>
                    <a:pt x="1313" y="32"/>
                  </a:lnTo>
                  <a:lnTo>
                    <a:pt x="1315" y="32"/>
                  </a:lnTo>
                  <a:lnTo>
                    <a:pt x="1315" y="30"/>
                  </a:lnTo>
                  <a:lnTo>
                    <a:pt x="1317" y="30"/>
                  </a:lnTo>
                  <a:lnTo>
                    <a:pt x="1317" y="28"/>
                  </a:lnTo>
                  <a:lnTo>
                    <a:pt x="1319" y="28"/>
                  </a:lnTo>
                  <a:lnTo>
                    <a:pt x="1319" y="26"/>
                  </a:lnTo>
                  <a:lnTo>
                    <a:pt x="1319" y="24"/>
                  </a:lnTo>
                  <a:lnTo>
                    <a:pt x="1321" y="24"/>
                  </a:lnTo>
                  <a:lnTo>
                    <a:pt x="1321" y="22"/>
                  </a:lnTo>
                  <a:lnTo>
                    <a:pt x="1323" y="22"/>
                  </a:lnTo>
                  <a:lnTo>
                    <a:pt x="1323" y="20"/>
                  </a:lnTo>
                  <a:lnTo>
                    <a:pt x="1325" y="20"/>
                  </a:lnTo>
                  <a:lnTo>
                    <a:pt x="1325" y="18"/>
                  </a:lnTo>
                  <a:lnTo>
                    <a:pt x="1325" y="16"/>
                  </a:lnTo>
                  <a:lnTo>
                    <a:pt x="1327" y="16"/>
                  </a:lnTo>
                  <a:lnTo>
                    <a:pt x="1329" y="16"/>
                  </a:lnTo>
                  <a:lnTo>
                    <a:pt x="1329" y="18"/>
                  </a:lnTo>
                  <a:lnTo>
                    <a:pt x="1331" y="18"/>
                  </a:lnTo>
                  <a:lnTo>
                    <a:pt x="1331" y="20"/>
                  </a:lnTo>
                  <a:lnTo>
                    <a:pt x="1333" y="20"/>
                  </a:lnTo>
                  <a:lnTo>
                    <a:pt x="1333" y="22"/>
                  </a:lnTo>
                  <a:lnTo>
                    <a:pt x="1335" y="22"/>
                  </a:lnTo>
                  <a:lnTo>
                    <a:pt x="1337" y="22"/>
                  </a:lnTo>
                  <a:lnTo>
                    <a:pt x="1338" y="22"/>
                  </a:lnTo>
                  <a:lnTo>
                    <a:pt x="1340" y="22"/>
                  </a:lnTo>
                  <a:lnTo>
                    <a:pt x="1342" y="22"/>
                  </a:lnTo>
                  <a:lnTo>
                    <a:pt x="1344" y="22"/>
                  </a:lnTo>
                  <a:lnTo>
                    <a:pt x="1346" y="22"/>
                  </a:lnTo>
                  <a:lnTo>
                    <a:pt x="1346" y="20"/>
                  </a:lnTo>
                  <a:lnTo>
                    <a:pt x="1348" y="20"/>
                  </a:lnTo>
                  <a:lnTo>
                    <a:pt x="1348" y="18"/>
                  </a:lnTo>
                  <a:lnTo>
                    <a:pt x="1350" y="18"/>
                  </a:lnTo>
                  <a:lnTo>
                    <a:pt x="1350" y="16"/>
                  </a:lnTo>
                  <a:lnTo>
                    <a:pt x="1352" y="16"/>
                  </a:lnTo>
                  <a:lnTo>
                    <a:pt x="1352" y="14"/>
                  </a:lnTo>
                  <a:lnTo>
                    <a:pt x="1354" y="14"/>
                  </a:lnTo>
                  <a:lnTo>
                    <a:pt x="1354" y="12"/>
                  </a:lnTo>
                  <a:lnTo>
                    <a:pt x="1354" y="10"/>
                  </a:lnTo>
                  <a:lnTo>
                    <a:pt x="1356" y="10"/>
                  </a:lnTo>
                  <a:lnTo>
                    <a:pt x="1358" y="10"/>
                  </a:lnTo>
                  <a:lnTo>
                    <a:pt x="1360" y="8"/>
                  </a:lnTo>
                  <a:lnTo>
                    <a:pt x="1360" y="10"/>
                  </a:lnTo>
                  <a:lnTo>
                    <a:pt x="1362" y="10"/>
                  </a:lnTo>
                  <a:lnTo>
                    <a:pt x="1364" y="10"/>
                  </a:lnTo>
                  <a:lnTo>
                    <a:pt x="1366" y="10"/>
                  </a:lnTo>
                  <a:lnTo>
                    <a:pt x="1366" y="8"/>
                  </a:lnTo>
                  <a:lnTo>
                    <a:pt x="1368" y="8"/>
                  </a:lnTo>
                  <a:lnTo>
                    <a:pt x="1370" y="8"/>
                  </a:lnTo>
                  <a:lnTo>
                    <a:pt x="1372" y="8"/>
                  </a:lnTo>
                  <a:lnTo>
                    <a:pt x="1374" y="8"/>
                  </a:lnTo>
                  <a:lnTo>
                    <a:pt x="1376" y="8"/>
                  </a:lnTo>
                  <a:lnTo>
                    <a:pt x="1376" y="6"/>
                  </a:lnTo>
                  <a:lnTo>
                    <a:pt x="1378" y="6"/>
                  </a:lnTo>
                  <a:lnTo>
                    <a:pt x="1378" y="4"/>
                  </a:lnTo>
                  <a:lnTo>
                    <a:pt x="1380" y="4"/>
                  </a:lnTo>
                  <a:lnTo>
                    <a:pt x="1380" y="2"/>
                  </a:lnTo>
                  <a:lnTo>
                    <a:pt x="1382" y="2"/>
                  </a:lnTo>
                  <a:lnTo>
                    <a:pt x="1382" y="0"/>
                  </a:lnTo>
                  <a:lnTo>
                    <a:pt x="1384" y="0"/>
                  </a:lnTo>
                  <a:lnTo>
                    <a:pt x="1386" y="0"/>
                  </a:lnTo>
                  <a:lnTo>
                    <a:pt x="1386" y="2"/>
                  </a:lnTo>
                  <a:lnTo>
                    <a:pt x="1388" y="2"/>
                  </a:lnTo>
                  <a:lnTo>
                    <a:pt x="1390" y="2"/>
                  </a:lnTo>
                  <a:close/>
                </a:path>
              </a:pathLst>
            </a:custGeom>
            <a:solidFill>
              <a:srgbClr val="DCE6F1"/>
            </a:solidFill>
            <a:ln w="12700">
              <a:solidFill>
                <a:srgbClr xmlns:mc="http://schemas.openxmlformats.org/markup-compatibility/2006" xmlns:a14="http://schemas.microsoft.com/office/drawing/2010/main" val="808080" mc:Ignorable="a14" a14:legacySpreadsheetColorIndex="23"/>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127" name="A404">
            <a:extLst>
              <a:ext uri="{FF2B5EF4-FFF2-40B4-BE49-F238E27FC236}">
                <a16:creationId xmlns:a16="http://schemas.microsoft.com/office/drawing/2014/main" xmlns="" id="{00000000-0008-0000-0A00-000004000000}"/>
              </a:ext>
            </a:extLst>
          </xdr:cNvPr>
          <xdr:cNvGrpSpPr/>
        </xdr:nvGrpSpPr>
        <xdr:grpSpPr>
          <a:xfrm>
            <a:off x="10715404" y="12851570"/>
            <a:ext cx="1070461" cy="1788729"/>
            <a:chOff x="3028950" y="3278188"/>
            <a:chExt cx="1452563" cy="2778125"/>
          </a:xfrm>
        </xdr:grpSpPr>
        <xdr:sp macro="" textlink="">
          <xdr:nvSpPr>
            <xdr:cNvPr id="154" name="404_X">
              <a:extLst>
                <a:ext uri="{FF2B5EF4-FFF2-40B4-BE49-F238E27FC236}">
                  <a16:creationId xmlns:a16="http://schemas.microsoft.com/office/drawing/2014/main" xmlns="" id="{00000000-0008-0000-0A00-00001F000000}"/>
                </a:ext>
              </a:extLst>
            </xdr:cNvPr>
            <xdr:cNvSpPr>
              <a:spLocks/>
            </xdr:cNvSpPr>
          </xdr:nvSpPr>
          <xdr:spPr bwMode="auto">
            <a:xfrm>
              <a:off x="3230563" y="4967288"/>
              <a:ext cx="4763" cy="6350"/>
            </a:xfrm>
            <a:custGeom>
              <a:avLst/>
              <a:gdLst>
                <a:gd name="T0" fmla="*/ 3 w 3"/>
                <a:gd name="T1" fmla="*/ 2 h 4"/>
                <a:gd name="T2" fmla="*/ 3 w 3"/>
                <a:gd name="T3" fmla="*/ 2 h 4"/>
                <a:gd name="T4" fmla="*/ 3 w 3"/>
                <a:gd name="T5" fmla="*/ 2 h 4"/>
                <a:gd name="T6" fmla="*/ 3 w 3"/>
                <a:gd name="T7" fmla="*/ 2 h 4"/>
                <a:gd name="T8" fmla="*/ 3 w 3"/>
                <a:gd name="T9" fmla="*/ 2 h 4"/>
                <a:gd name="T10" fmla="*/ 3 w 3"/>
                <a:gd name="T11" fmla="*/ 2 h 4"/>
                <a:gd name="T12" fmla="*/ 2 w 3"/>
                <a:gd name="T13" fmla="*/ 4 h 4"/>
                <a:gd name="T14" fmla="*/ 2 w 3"/>
                <a:gd name="T15" fmla="*/ 4 h 4"/>
                <a:gd name="T16" fmla="*/ 2 w 3"/>
                <a:gd name="T17" fmla="*/ 4 h 4"/>
                <a:gd name="T18" fmla="*/ 2 w 3"/>
                <a:gd name="T19" fmla="*/ 4 h 4"/>
                <a:gd name="T20" fmla="*/ 2 w 3"/>
                <a:gd name="T21" fmla="*/ 4 h 4"/>
                <a:gd name="T22" fmla="*/ 2 w 3"/>
                <a:gd name="T23" fmla="*/ 4 h 4"/>
                <a:gd name="T24" fmla="*/ 2 w 3"/>
                <a:gd name="T25" fmla="*/ 4 h 4"/>
                <a:gd name="T26" fmla="*/ 2 w 3"/>
                <a:gd name="T27" fmla="*/ 4 h 4"/>
                <a:gd name="T28" fmla="*/ 2 w 3"/>
                <a:gd name="T29" fmla="*/ 4 h 4"/>
                <a:gd name="T30" fmla="*/ 2 w 3"/>
                <a:gd name="T31" fmla="*/ 4 h 4"/>
                <a:gd name="T32" fmla="*/ 2 w 3"/>
                <a:gd name="T33" fmla="*/ 4 h 4"/>
                <a:gd name="T34" fmla="*/ 2 w 3"/>
                <a:gd name="T35" fmla="*/ 4 h 4"/>
                <a:gd name="T36" fmla="*/ 2 w 3"/>
                <a:gd name="T37" fmla="*/ 2 h 4"/>
                <a:gd name="T38" fmla="*/ 0 w 3"/>
                <a:gd name="T39" fmla="*/ 2 h 4"/>
                <a:gd name="T40" fmla="*/ 0 w 3"/>
                <a:gd name="T41" fmla="*/ 2 h 4"/>
                <a:gd name="T42" fmla="*/ 0 w 3"/>
                <a:gd name="T43" fmla="*/ 2 h 4"/>
                <a:gd name="T44" fmla="*/ 0 w 3"/>
                <a:gd name="T45" fmla="*/ 2 h 4"/>
                <a:gd name="T46" fmla="*/ 0 w 3"/>
                <a:gd name="T47" fmla="*/ 2 h 4"/>
                <a:gd name="T48" fmla="*/ 0 w 3"/>
                <a:gd name="T49" fmla="*/ 2 h 4"/>
                <a:gd name="T50" fmla="*/ 0 w 3"/>
                <a:gd name="T51" fmla="*/ 2 h 4"/>
                <a:gd name="T52" fmla="*/ 2 w 3"/>
                <a:gd name="T53" fmla="*/ 2 h 4"/>
                <a:gd name="T54" fmla="*/ 0 w 3"/>
                <a:gd name="T55" fmla="*/ 2 h 4"/>
                <a:gd name="T56" fmla="*/ 0 w 3"/>
                <a:gd name="T57" fmla="*/ 2 h 4"/>
                <a:gd name="T58" fmla="*/ 0 w 3"/>
                <a:gd name="T59" fmla="*/ 2 h 4"/>
                <a:gd name="T60" fmla="*/ 0 w 3"/>
                <a:gd name="T61" fmla="*/ 2 h 4"/>
                <a:gd name="T62" fmla="*/ 0 w 3"/>
                <a:gd name="T63" fmla="*/ 0 h 4"/>
                <a:gd name="T64" fmla="*/ 0 w 3"/>
                <a:gd name="T65" fmla="*/ 0 h 4"/>
                <a:gd name="T66" fmla="*/ 0 w 3"/>
                <a:gd name="T67" fmla="*/ 0 h 4"/>
                <a:gd name="T68" fmla="*/ 0 w 3"/>
                <a:gd name="T69" fmla="*/ 0 h 4"/>
                <a:gd name="T70" fmla="*/ 0 w 3"/>
                <a:gd name="T71" fmla="*/ 0 h 4"/>
                <a:gd name="T72" fmla="*/ 0 w 3"/>
                <a:gd name="T73" fmla="*/ 0 h 4"/>
                <a:gd name="T74" fmla="*/ 2 w 3"/>
                <a:gd name="T75" fmla="*/ 0 h 4"/>
                <a:gd name="T76" fmla="*/ 2 w 3"/>
                <a:gd name="T77" fmla="*/ 0 h 4"/>
                <a:gd name="T78" fmla="*/ 2 w 3"/>
                <a:gd name="T79" fmla="*/ 0 h 4"/>
                <a:gd name="T80" fmla="*/ 2 w 3"/>
                <a:gd name="T81" fmla="*/ 0 h 4"/>
                <a:gd name="T82" fmla="*/ 2 w 3"/>
                <a:gd name="T83" fmla="*/ 0 h 4"/>
                <a:gd name="T84" fmla="*/ 2 w 3"/>
                <a:gd name="T85" fmla="*/ 0 h 4"/>
                <a:gd name="T86" fmla="*/ 2 w 3"/>
                <a:gd name="T87" fmla="*/ 0 h 4"/>
                <a:gd name="T88" fmla="*/ 2 w 3"/>
                <a:gd name="T89" fmla="*/ 0 h 4"/>
                <a:gd name="T90" fmla="*/ 2 w 3"/>
                <a:gd name="T91" fmla="*/ 0 h 4"/>
                <a:gd name="T92" fmla="*/ 2 w 3"/>
                <a:gd name="T93" fmla="*/ 0 h 4"/>
                <a:gd name="T94" fmla="*/ 2 w 3"/>
                <a:gd name="T95" fmla="*/ 0 h 4"/>
                <a:gd name="T96" fmla="*/ 3 w 3"/>
                <a:gd name="T97" fmla="*/ 0 h 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Lst>
              <a:rect l="0" t="0" r="r" b="b"/>
              <a:pathLst>
                <a:path w="3" h="4">
                  <a:moveTo>
                    <a:pt x="3" y="0"/>
                  </a:move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2" y="2"/>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2"/>
                  </a:lnTo>
                  <a:lnTo>
                    <a:pt x="0" y="2"/>
                  </a:ln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3" y="0"/>
                  </a:lnTo>
                  <a:lnTo>
                    <a:pt x="3" y="0"/>
                  </a:lnTo>
                  <a:lnTo>
                    <a:pt x="3" y="0"/>
                  </a:lnTo>
                  <a:lnTo>
                    <a:pt x="3"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5" name="404_W">
              <a:extLst>
                <a:ext uri="{FF2B5EF4-FFF2-40B4-BE49-F238E27FC236}">
                  <a16:creationId xmlns:a16="http://schemas.microsoft.com/office/drawing/2014/main" xmlns="" id="{00000000-0008-0000-0A00-000020000000}"/>
                </a:ext>
              </a:extLst>
            </xdr:cNvPr>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6" name="404_V">
              <a:extLst>
                <a:ext uri="{FF2B5EF4-FFF2-40B4-BE49-F238E27FC236}">
                  <a16:creationId xmlns:a16="http://schemas.microsoft.com/office/drawing/2014/main" xmlns="" id="{00000000-0008-0000-0A00-000021000000}"/>
                </a:ext>
              </a:extLst>
            </xdr:cNvPr>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7" name="404_U">
              <a:extLst>
                <a:ext uri="{FF2B5EF4-FFF2-40B4-BE49-F238E27FC236}">
                  <a16:creationId xmlns:a16="http://schemas.microsoft.com/office/drawing/2014/main" xmlns="" id="{00000000-0008-0000-0A00-000022000000}"/>
                </a:ext>
              </a:extLst>
            </xdr:cNvPr>
            <xdr:cNvSpPr>
              <a:spLocks/>
            </xdr:cNvSpPr>
          </xdr:nvSpPr>
          <xdr:spPr bwMode="auto">
            <a:xfrm>
              <a:off x="3063875" y="4676775"/>
              <a:ext cx="3175" cy="0"/>
            </a:xfrm>
            <a:custGeom>
              <a:avLst/>
              <a:gdLst>
                <a:gd name="T0" fmla="*/ 0 w 2"/>
                <a:gd name="T1" fmla="*/ 0 w 2"/>
                <a:gd name="T2" fmla="*/ 0 w 2"/>
                <a:gd name="T3" fmla="*/ 0 w 2"/>
                <a:gd name="T4" fmla="*/ 0 w 2"/>
                <a:gd name="T5" fmla="*/ 0 w 2"/>
                <a:gd name="T6" fmla="*/ 0 w 2"/>
                <a:gd name="T7" fmla="*/ 0 w 2"/>
                <a:gd name="T8" fmla="*/ 0 w 2"/>
                <a:gd name="T9" fmla="*/ 2 w 2"/>
                <a:gd name="T10" fmla="*/ 2 w 2"/>
                <a:gd name="T11" fmla="*/ 2 w 2"/>
                <a:gd name="T12" fmla="*/ 2 w 2"/>
                <a:gd name="T13" fmla="*/ 2 w 2"/>
                <a:gd name="T14" fmla="*/ 2 w 2"/>
                <a:gd name="T15" fmla="*/ 0 w 2"/>
                <a:gd name="T16" fmla="*/ 0 w 2"/>
                <a:gd name="T17" fmla="*/ 0 w 2"/>
                <a:gd name="T18" fmla="*/ 0 w 2"/>
                <a:gd name="T19" fmla="*/ 0 w 2"/>
                <a:gd name="T20" fmla="*/ 0 w 2"/>
                <a:gd name="T21" fmla="*/ 0 w 2"/>
                <a:gd name="T22" fmla="*/ 0 w 2"/>
                <a:gd name="T23" fmla="*/ 0 w 2"/>
                <a:gd name="T24" fmla="*/ 0 w 2"/>
                <a:gd name="T25" fmla="*/ 0 w 2"/>
                <a:gd name="T26" fmla="*/ 0 w 2"/>
                <a:gd name="T27" fmla="*/ 0 w 2"/>
                <a:gd name="T28" fmla="*/ 0 w 2"/>
                <a:gd name="T29" fmla="*/ 0 w 2"/>
                <a:gd name="T30" fmla="*/ 0 w 2"/>
                <a:gd name="T31" fmla="*/ 0 w 2"/>
                <a:gd name="T32" fmla="*/ 0 w 2"/>
                <a:gd name="T33" fmla="*/ 0 w 2"/>
                <a:gd name="T34" fmla="*/ 0 w 2"/>
                <a:gd name="T35" fmla="*/ 0 w 2"/>
                <a:gd name="T36" fmla="*/ 0 w 2"/>
                <a:gd name="T37" fmla="*/ 0 w 2"/>
                <a:gd name="T38" fmla="*/ 0 w 2"/>
                <a:gd name="T39" fmla="*/ 0 w 2"/>
                <a:gd name="T40" fmla="*/ 0 w 2"/>
                <a:gd name="T41" fmla="*/ 0 w 2"/>
                <a:gd name="T42" fmla="*/ 0 w 2"/>
                <a:gd name="T43" fmla="*/ 0 w 2"/>
                <a:gd name="T44" fmla="*/ 0 w 2"/>
                <a:gd name="T45" fmla="*/ 0 w 2"/>
                <a:gd name="T46" fmla="*/ 0 w 2"/>
                <a:gd name="T47" fmla="*/ 0 w 2"/>
                <a:gd name="T48" fmla="*/ 0 w 2"/>
                <a:gd name="T49" fmla="*/ 0 w 2"/>
                <a:gd name="T50" fmla="*/ 0 w 2"/>
                <a:gd name="T51" fmla="*/ 0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 ang="0">
                  <a:pos x="T34" y="0"/>
                </a:cxn>
                <a:cxn ang="0">
                  <a:pos x="T35" y="0"/>
                </a:cxn>
                <a:cxn ang="0">
                  <a:pos x="T36" y="0"/>
                </a:cxn>
                <a:cxn ang="0">
                  <a:pos x="T37" y="0"/>
                </a:cxn>
                <a:cxn ang="0">
                  <a:pos x="T38" y="0"/>
                </a:cxn>
                <a:cxn ang="0">
                  <a:pos x="T39" y="0"/>
                </a:cxn>
                <a:cxn ang="0">
                  <a:pos x="T40" y="0"/>
                </a:cxn>
                <a:cxn ang="0">
                  <a:pos x="T41" y="0"/>
                </a:cxn>
                <a:cxn ang="0">
                  <a:pos x="T42" y="0"/>
                </a:cxn>
                <a:cxn ang="0">
                  <a:pos x="T43" y="0"/>
                </a:cxn>
                <a:cxn ang="0">
                  <a:pos x="T44" y="0"/>
                </a:cxn>
                <a:cxn ang="0">
                  <a:pos x="T45" y="0"/>
                </a:cxn>
                <a:cxn ang="0">
                  <a:pos x="T46" y="0"/>
                </a:cxn>
                <a:cxn ang="0">
                  <a:pos x="T47" y="0"/>
                </a:cxn>
                <a:cxn ang="0">
                  <a:pos x="T48" y="0"/>
                </a:cxn>
                <a:cxn ang="0">
                  <a:pos x="T49" y="0"/>
                </a:cxn>
                <a:cxn ang="0">
                  <a:pos x="T50" y="0"/>
                </a:cxn>
                <a:cxn ang="0">
                  <a:pos x="T51" y="0"/>
                </a:cxn>
              </a:cxnLst>
              <a:rect l="0" t="0" r="r" b="b"/>
              <a:pathLst>
                <a:path w="2">
                  <a:moveTo>
                    <a:pt x="0" y="0"/>
                  </a:moveTo>
                  <a:lnTo>
                    <a:pt x="0" y="0"/>
                  </a:lnTo>
                  <a:lnTo>
                    <a:pt x="0" y="0"/>
                  </a:lnTo>
                  <a:lnTo>
                    <a:pt x="0" y="0"/>
                  </a:lnTo>
                  <a:lnTo>
                    <a:pt x="0" y="0"/>
                  </a:lnTo>
                  <a:lnTo>
                    <a:pt x="0" y="0"/>
                  </a:lnTo>
                  <a:lnTo>
                    <a:pt x="0" y="0"/>
                  </a:lnTo>
                  <a:lnTo>
                    <a:pt x="0" y="0"/>
                  </a:lnTo>
                  <a:lnTo>
                    <a:pt x="0"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8" name="404_T">
              <a:extLst>
                <a:ext uri="{FF2B5EF4-FFF2-40B4-BE49-F238E27FC236}">
                  <a16:creationId xmlns:a16="http://schemas.microsoft.com/office/drawing/2014/main" xmlns="" id="{00000000-0008-0000-0A00-000023000000}"/>
                </a:ext>
              </a:extLst>
            </xdr:cNvPr>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9" name="404_S">
              <a:extLst>
                <a:ext uri="{FF2B5EF4-FFF2-40B4-BE49-F238E27FC236}">
                  <a16:creationId xmlns:a16="http://schemas.microsoft.com/office/drawing/2014/main" xmlns="" id="{00000000-0008-0000-0A00-000024000000}"/>
                </a:ext>
              </a:extLst>
            </xdr:cNvPr>
            <xdr:cNvSpPr>
              <a:spLocks/>
            </xdr:cNvSpPr>
          </xdr:nvSpPr>
          <xdr:spPr bwMode="auto">
            <a:xfrm>
              <a:off x="3060700" y="4676775"/>
              <a:ext cx="3175" cy="0"/>
            </a:xfrm>
            <a:custGeom>
              <a:avLst/>
              <a:gdLst>
                <a:gd name="T0" fmla="*/ 2 w 2"/>
                <a:gd name="T1" fmla="*/ 2 w 2"/>
                <a:gd name="T2" fmla="*/ 2 w 2"/>
                <a:gd name="T3" fmla="*/ 2 w 2"/>
                <a:gd name="T4" fmla="*/ 2 w 2"/>
                <a:gd name="T5" fmla="*/ 2 w 2"/>
                <a:gd name="T6" fmla="*/ 2 w 2"/>
                <a:gd name="T7" fmla="*/ 2 w 2"/>
                <a:gd name="T8" fmla="*/ 2 w 2"/>
                <a:gd name="T9" fmla="*/ 2 w 2"/>
                <a:gd name="T10" fmla="*/ 2 w 2"/>
                <a:gd name="T11" fmla="*/ 2 w 2"/>
                <a:gd name="T12" fmla="*/ 2 w 2"/>
                <a:gd name="T13" fmla="*/ 2 w 2"/>
                <a:gd name="T14" fmla="*/ 2 w 2"/>
                <a:gd name="T15" fmla="*/ 2 w 2"/>
                <a:gd name="T16" fmla="*/ 2 w 2"/>
                <a:gd name="T17" fmla="*/ 2 w 2"/>
                <a:gd name="T18" fmla="*/ 2 w 2"/>
                <a:gd name="T19" fmla="*/ 2 w 2"/>
                <a:gd name="T20" fmla="*/ 2 w 2"/>
                <a:gd name="T21" fmla="*/ 2 w 2"/>
                <a:gd name="T22" fmla="*/ 2 w 2"/>
                <a:gd name="T23" fmla="*/ 0 w 2"/>
                <a:gd name="T24" fmla="*/ 0 w 2"/>
                <a:gd name="T25" fmla="*/ 0 w 2"/>
                <a:gd name="T26" fmla="*/ 0 w 2"/>
                <a:gd name="T27" fmla="*/ 0 w 2"/>
                <a:gd name="T28" fmla="*/ 0 w 2"/>
                <a:gd name="T29" fmla="*/ 0 w 2"/>
                <a:gd name="T30" fmla="*/ 0 w 2"/>
                <a:gd name="T31" fmla="*/ 0 w 2"/>
                <a:gd name="T32" fmla="*/ 2 w 2"/>
                <a:gd name="T33" fmla="*/ 2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Lst>
              <a:rect l="0" t="0" r="r" b="b"/>
              <a:pathLst>
                <a:path w="2">
                  <a:moveTo>
                    <a:pt x="2" y="0"/>
                  </a:move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2" y="0"/>
                  </a:lnTo>
                  <a:lnTo>
                    <a:pt x="2" y="0"/>
                  </a:lnTo>
                  <a:lnTo>
                    <a:pt x="2" y="0"/>
                  </a:lnTo>
                  <a:lnTo>
                    <a:pt x="2"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0" name="404_R">
              <a:extLst>
                <a:ext uri="{FF2B5EF4-FFF2-40B4-BE49-F238E27FC236}">
                  <a16:creationId xmlns:a16="http://schemas.microsoft.com/office/drawing/2014/main" xmlns="" id="{00000000-0008-0000-0A00-000025000000}"/>
                </a:ext>
              </a:extLst>
            </xdr:cNvPr>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1" name="404_Q">
              <a:extLst>
                <a:ext uri="{FF2B5EF4-FFF2-40B4-BE49-F238E27FC236}">
                  <a16:creationId xmlns:a16="http://schemas.microsoft.com/office/drawing/2014/main" xmlns="" id="{00000000-0008-0000-0A00-000026000000}"/>
                </a:ext>
              </a:extLst>
            </xdr:cNvPr>
            <xdr:cNvSpPr>
              <a:spLocks/>
            </xdr:cNvSpPr>
          </xdr:nvSpPr>
          <xdr:spPr bwMode="auto">
            <a:xfrm>
              <a:off x="3063875" y="4676775"/>
              <a:ext cx="3175" cy="0"/>
            </a:xfrm>
            <a:custGeom>
              <a:avLst/>
              <a:gdLst>
                <a:gd name="T0" fmla="*/ 2 w 2"/>
                <a:gd name="T1" fmla="*/ 2 w 2"/>
                <a:gd name="T2" fmla="*/ 2 w 2"/>
                <a:gd name="T3" fmla="*/ 2 w 2"/>
                <a:gd name="T4" fmla="*/ 0 w 2"/>
                <a:gd name="T5" fmla="*/ 0 w 2"/>
                <a:gd name="T6" fmla="*/ 0 w 2"/>
                <a:gd name="T7" fmla="*/ 0 w 2"/>
                <a:gd name="T8" fmla="*/ 0 w 2"/>
                <a:gd name="T9" fmla="*/ 0 w 2"/>
                <a:gd name="T10" fmla="*/ 0 w 2"/>
                <a:gd name="T11" fmla="*/ 0 w 2"/>
                <a:gd name="T12" fmla="*/ 2 w 2"/>
                <a:gd name="T13" fmla="*/ 2 w 2"/>
                <a:gd name="T14" fmla="*/ 2 w 2"/>
                <a:gd name="T15" fmla="*/ 2 w 2"/>
                <a:gd name="T16" fmla="*/ 2 w 2"/>
                <a:gd name="T17" fmla="*/ 2 w 2"/>
                <a:gd name="T18" fmla="*/ 2 w 2"/>
                <a:gd name="T19" fmla="*/ 2 w 2"/>
                <a:gd name="T20" fmla="*/ 2 w 2"/>
                <a:gd name="T21" fmla="*/ 2 w 2"/>
                <a:gd name="T22" fmla="*/ 2 w 2"/>
                <a:gd name="T23" fmla="*/ 2 w 2"/>
                <a:gd name="T24" fmla="*/ 2 w 2"/>
                <a:gd name="T25" fmla="*/ 2 w 2"/>
                <a:gd name="T26" fmla="*/ 2 w 2"/>
                <a:gd name="T27" fmla="*/ 2 w 2"/>
                <a:gd name="T28" fmla="*/ 2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Lst>
              <a:rect l="0" t="0" r="r" b="b"/>
              <a:pathLst>
                <a:path w="2">
                  <a:moveTo>
                    <a:pt x="2" y="0"/>
                  </a:moveTo>
                  <a:lnTo>
                    <a:pt x="2" y="0"/>
                  </a:lnTo>
                  <a:lnTo>
                    <a:pt x="2" y="0"/>
                  </a:lnTo>
                  <a:lnTo>
                    <a:pt x="2" y="0"/>
                  </a:lnTo>
                  <a:lnTo>
                    <a:pt x="0" y="0"/>
                  </a:lnTo>
                  <a:lnTo>
                    <a:pt x="0" y="0"/>
                  </a:lnTo>
                  <a:lnTo>
                    <a:pt x="0" y="0"/>
                  </a:lnTo>
                  <a:lnTo>
                    <a:pt x="0" y="0"/>
                  </a:lnTo>
                  <a:lnTo>
                    <a:pt x="0" y="0"/>
                  </a:lnTo>
                  <a:lnTo>
                    <a:pt x="0" y="0"/>
                  </a:lnTo>
                  <a:lnTo>
                    <a:pt x="0" y="0"/>
                  </a:ln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2" name="404_P">
              <a:extLst>
                <a:ext uri="{FF2B5EF4-FFF2-40B4-BE49-F238E27FC236}">
                  <a16:creationId xmlns:a16="http://schemas.microsoft.com/office/drawing/2014/main" xmlns="" id="{00000000-0008-0000-0A00-000027000000}"/>
                </a:ext>
              </a:extLst>
            </xdr:cNvPr>
            <xdr:cNvSpPr>
              <a:spLocks/>
            </xdr:cNvSpPr>
          </xdr:nvSpPr>
          <xdr:spPr bwMode="auto">
            <a:xfrm>
              <a:off x="3067050"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3" name="404_O">
              <a:extLst>
                <a:ext uri="{FF2B5EF4-FFF2-40B4-BE49-F238E27FC236}">
                  <a16:creationId xmlns:a16="http://schemas.microsoft.com/office/drawing/2014/main" xmlns="" id="{00000000-0008-0000-0A00-000028000000}"/>
                </a:ext>
              </a:extLst>
            </xdr:cNvPr>
            <xdr:cNvSpPr>
              <a:spLocks/>
            </xdr:cNvSpPr>
          </xdr:nvSpPr>
          <xdr:spPr bwMode="auto">
            <a:xfrm>
              <a:off x="3067050"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4" name="404_N">
              <a:extLst>
                <a:ext uri="{FF2B5EF4-FFF2-40B4-BE49-F238E27FC236}">
                  <a16:creationId xmlns:a16="http://schemas.microsoft.com/office/drawing/2014/main" xmlns="" id="{00000000-0008-0000-0A00-000029000000}"/>
                </a:ext>
              </a:extLst>
            </xdr:cNvPr>
            <xdr:cNvSpPr>
              <a:spLocks/>
            </xdr:cNvSpPr>
          </xdr:nvSpPr>
          <xdr:spPr bwMode="auto">
            <a:xfrm>
              <a:off x="3070225"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5" name="404_M">
              <a:extLst>
                <a:ext uri="{FF2B5EF4-FFF2-40B4-BE49-F238E27FC236}">
                  <a16:creationId xmlns:a16="http://schemas.microsoft.com/office/drawing/2014/main" xmlns="" id="{00000000-0008-0000-0A00-00002A000000}"/>
                </a:ext>
              </a:extLst>
            </xdr:cNvPr>
            <xdr:cNvSpPr>
              <a:spLocks/>
            </xdr:cNvSpPr>
          </xdr:nvSpPr>
          <xdr:spPr bwMode="auto">
            <a:xfrm>
              <a:off x="3067050" y="46704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6" name="404_L">
              <a:extLst>
                <a:ext uri="{FF2B5EF4-FFF2-40B4-BE49-F238E27FC236}">
                  <a16:creationId xmlns:a16="http://schemas.microsoft.com/office/drawing/2014/main" xmlns="" id="{00000000-0008-0000-0A00-00002B000000}"/>
                </a:ext>
              </a:extLst>
            </xdr:cNvPr>
            <xdr:cNvSpPr>
              <a:spLocks/>
            </xdr:cNvSpPr>
          </xdr:nvSpPr>
          <xdr:spPr bwMode="auto">
            <a:xfrm>
              <a:off x="3063875" y="4667250"/>
              <a:ext cx="3175" cy="0"/>
            </a:xfrm>
            <a:custGeom>
              <a:avLst/>
              <a:gdLst>
                <a:gd name="T0" fmla="*/ 0 w 2"/>
                <a:gd name="T1" fmla="*/ 2 w 2"/>
                <a:gd name="T2" fmla="*/ 2 w 2"/>
                <a:gd name="T3" fmla="*/ 2 w 2"/>
                <a:gd name="T4" fmla="*/ 2 w 2"/>
                <a:gd name="T5" fmla="*/ 2 w 2"/>
                <a:gd name="T6" fmla="*/ 2 w 2"/>
                <a:gd name="T7" fmla="*/ 2 w 2"/>
                <a:gd name="T8" fmla="*/ 2 w 2"/>
                <a:gd name="T9" fmla="*/ 2 w 2"/>
                <a:gd name="T10" fmla="*/ 2 w 2"/>
                <a:gd name="T11" fmla="*/ 2 w 2"/>
                <a:gd name="T12" fmla="*/ 2 w 2"/>
                <a:gd name="T13" fmla="*/ 2 w 2"/>
                <a:gd name="T14" fmla="*/ 2 w 2"/>
                <a:gd name="T15" fmla="*/ 2 w 2"/>
                <a:gd name="T16" fmla="*/ 2 w 2"/>
                <a:gd name="T17" fmla="*/ 2 w 2"/>
                <a:gd name="T18" fmla="*/ 0 w 2"/>
                <a:gd name="T19" fmla="*/ 0 w 2"/>
                <a:gd name="T20" fmla="*/ 0 w 2"/>
                <a:gd name="T21" fmla="*/ 0 w 2"/>
                <a:gd name="T22" fmla="*/ 0 w 2"/>
                <a:gd name="T23" fmla="*/ 0 w 2"/>
                <a:gd name="T24" fmla="*/ 0 w 2"/>
                <a:gd name="T25" fmla="*/ 0 w 2"/>
                <a:gd name="T26" fmla="*/ 0 w 2"/>
                <a:gd name="T27" fmla="*/ 0 w 2"/>
                <a:gd name="T28" fmla="*/ 0 w 2"/>
                <a:gd name="T29" fmla="*/ 0 w 2"/>
                <a:gd name="T30" fmla="*/ 0 w 2"/>
                <a:gd name="T31" fmla="*/ 0 w 2"/>
                <a:gd name="T32" fmla="*/ 0 w 2"/>
                <a:gd name="T33" fmla="*/ 0 w 2"/>
                <a:gd name="T34" fmla="*/ 0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 ang="0">
                  <a:pos x="T34" y="0"/>
                </a:cxn>
              </a:cxnLst>
              <a:rect l="0" t="0" r="r" b="b"/>
              <a:pathLst>
                <a:path w="2">
                  <a:moveTo>
                    <a:pt x="0" y="0"/>
                  </a:move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7" name="404_K">
              <a:extLst>
                <a:ext uri="{FF2B5EF4-FFF2-40B4-BE49-F238E27FC236}">
                  <a16:creationId xmlns:a16="http://schemas.microsoft.com/office/drawing/2014/main" xmlns="" id="{00000000-0008-0000-0A00-00002C000000}"/>
                </a:ext>
              </a:extLst>
            </xdr:cNvPr>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8" name="404_J">
              <a:extLst>
                <a:ext uri="{FF2B5EF4-FFF2-40B4-BE49-F238E27FC236}">
                  <a16:creationId xmlns:a16="http://schemas.microsoft.com/office/drawing/2014/main" xmlns="" id="{00000000-0008-0000-0A00-00002D000000}"/>
                </a:ext>
              </a:extLst>
            </xdr:cNvPr>
            <xdr:cNvSpPr>
              <a:spLocks/>
            </xdr:cNvSpPr>
          </xdr:nvSpPr>
          <xdr:spPr bwMode="auto">
            <a:xfrm>
              <a:off x="3070225" y="4664075"/>
              <a:ext cx="3175" cy="3175"/>
            </a:xfrm>
            <a:custGeom>
              <a:avLst/>
              <a:gdLst>
                <a:gd name="T0" fmla="*/ 2 w 2"/>
                <a:gd name="T1" fmla="*/ 0 h 2"/>
                <a:gd name="T2" fmla="*/ 2 w 2"/>
                <a:gd name="T3" fmla="*/ 0 h 2"/>
                <a:gd name="T4" fmla="*/ 2 w 2"/>
                <a:gd name="T5" fmla="*/ 0 h 2"/>
                <a:gd name="T6" fmla="*/ 2 w 2"/>
                <a:gd name="T7" fmla="*/ 0 h 2"/>
                <a:gd name="T8" fmla="*/ 2 w 2"/>
                <a:gd name="T9" fmla="*/ 0 h 2"/>
                <a:gd name="T10" fmla="*/ 2 w 2"/>
                <a:gd name="T11" fmla="*/ 0 h 2"/>
                <a:gd name="T12" fmla="*/ 2 w 2"/>
                <a:gd name="T13" fmla="*/ 0 h 2"/>
                <a:gd name="T14" fmla="*/ 2 w 2"/>
                <a:gd name="T15" fmla="*/ 0 h 2"/>
                <a:gd name="T16" fmla="*/ 2 w 2"/>
                <a:gd name="T17" fmla="*/ 0 h 2"/>
                <a:gd name="T18" fmla="*/ 2 w 2"/>
                <a:gd name="T19" fmla="*/ 0 h 2"/>
                <a:gd name="T20" fmla="*/ 2 w 2"/>
                <a:gd name="T21" fmla="*/ 0 h 2"/>
                <a:gd name="T22" fmla="*/ 2 w 2"/>
                <a:gd name="T23" fmla="*/ 0 h 2"/>
                <a:gd name="T24" fmla="*/ 2 w 2"/>
                <a:gd name="T25" fmla="*/ 0 h 2"/>
                <a:gd name="T26" fmla="*/ 2 w 2"/>
                <a:gd name="T27" fmla="*/ 0 h 2"/>
                <a:gd name="T28" fmla="*/ 2 w 2"/>
                <a:gd name="T29" fmla="*/ 0 h 2"/>
                <a:gd name="T30" fmla="*/ 2 w 2"/>
                <a:gd name="T31" fmla="*/ 0 h 2"/>
                <a:gd name="T32" fmla="*/ 2 w 2"/>
                <a:gd name="T33" fmla="*/ 0 h 2"/>
                <a:gd name="T34" fmla="*/ 2 w 2"/>
                <a:gd name="T35" fmla="*/ 2 h 2"/>
                <a:gd name="T36" fmla="*/ 0 w 2"/>
                <a:gd name="T37" fmla="*/ 2 h 2"/>
                <a:gd name="T38" fmla="*/ 0 w 2"/>
                <a:gd name="T39" fmla="*/ 2 h 2"/>
                <a:gd name="T40" fmla="*/ 0 w 2"/>
                <a:gd name="T41" fmla="*/ 2 h 2"/>
                <a:gd name="T42" fmla="*/ 0 w 2"/>
                <a:gd name="T43" fmla="*/ 2 h 2"/>
                <a:gd name="T44" fmla="*/ 0 w 2"/>
                <a:gd name="T45" fmla="*/ 2 h 2"/>
                <a:gd name="T46" fmla="*/ 0 w 2"/>
                <a:gd name="T47" fmla="*/ 2 h 2"/>
                <a:gd name="T48" fmla="*/ 0 w 2"/>
                <a:gd name="T49" fmla="*/ 2 h 2"/>
                <a:gd name="T50" fmla="*/ 0 w 2"/>
                <a:gd name="T51" fmla="*/ 2 h 2"/>
                <a:gd name="T52" fmla="*/ 0 w 2"/>
                <a:gd name="T53" fmla="*/ 2 h 2"/>
                <a:gd name="T54" fmla="*/ 0 w 2"/>
                <a:gd name="T55" fmla="*/ 0 h 2"/>
                <a:gd name="T56" fmla="*/ 0 w 2"/>
                <a:gd name="T57" fmla="*/ 0 h 2"/>
                <a:gd name="T58" fmla="*/ 0 w 2"/>
                <a:gd name="T59" fmla="*/ 0 h 2"/>
                <a:gd name="T60" fmla="*/ 0 w 2"/>
                <a:gd name="T61" fmla="*/ 0 h 2"/>
                <a:gd name="T62" fmla="*/ 0 w 2"/>
                <a:gd name="T63" fmla="*/ 0 h 2"/>
                <a:gd name="T64" fmla="*/ 0 w 2"/>
                <a:gd name="T65" fmla="*/ 0 h 2"/>
                <a:gd name="T66" fmla="*/ 0 w 2"/>
                <a:gd name="T67" fmla="*/ 0 h 2"/>
                <a:gd name="T68" fmla="*/ 0 w 2"/>
                <a:gd name="T69" fmla="*/ 0 h 2"/>
                <a:gd name="T70" fmla="*/ 0 w 2"/>
                <a:gd name="T71" fmla="*/ 0 h 2"/>
                <a:gd name="T72" fmla="*/ 0 w 2"/>
                <a:gd name="T73" fmla="*/ 0 h 2"/>
                <a:gd name="T74" fmla="*/ 0 w 2"/>
                <a:gd name="T75" fmla="*/ 0 h 2"/>
                <a:gd name="T76" fmla="*/ 0 w 2"/>
                <a:gd name="T77" fmla="*/ 0 h 2"/>
                <a:gd name="T78" fmla="*/ 0 w 2"/>
                <a:gd name="T79" fmla="*/ 0 h 2"/>
                <a:gd name="T80" fmla="*/ 0 w 2"/>
                <a:gd name="T81" fmla="*/ 0 h 2"/>
                <a:gd name="T82" fmla="*/ 0 w 2"/>
                <a:gd name="T83" fmla="*/ 0 h 2"/>
                <a:gd name="T84" fmla="*/ 2 w 2"/>
                <a:gd name="T85" fmla="*/ 0 h 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Lst>
              <a:rect l="0" t="0" r="r" b="b"/>
              <a:pathLst>
                <a:path w="2" h="2">
                  <a:moveTo>
                    <a:pt x="2" y="0"/>
                  </a:move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2"/>
                  </a:lnTo>
                  <a:lnTo>
                    <a:pt x="2" y="2"/>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2" y="0"/>
                  </a:lnTo>
                  <a:lnTo>
                    <a:pt x="2"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9" name="404_I">
              <a:extLst>
                <a:ext uri="{FF2B5EF4-FFF2-40B4-BE49-F238E27FC236}">
                  <a16:creationId xmlns:a16="http://schemas.microsoft.com/office/drawing/2014/main" xmlns="" id="{00000000-0008-0000-0A00-00002E000000}"/>
                </a:ext>
              </a:extLst>
            </xdr:cNvPr>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0" name="404_H">
              <a:extLst>
                <a:ext uri="{FF2B5EF4-FFF2-40B4-BE49-F238E27FC236}">
                  <a16:creationId xmlns:a16="http://schemas.microsoft.com/office/drawing/2014/main" xmlns="" id="{00000000-0008-0000-0A00-00002F000000}"/>
                </a:ext>
              </a:extLst>
            </xdr:cNvPr>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1" name="404_G">
              <a:extLst>
                <a:ext uri="{FF2B5EF4-FFF2-40B4-BE49-F238E27FC236}">
                  <a16:creationId xmlns:a16="http://schemas.microsoft.com/office/drawing/2014/main" xmlns="" id="{00000000-0008-0000-0A00-000030000000}"/>
                </a:ext>
              </a:extLst>
            </xdr:cNvPr>
            <xdr:cNvSpPr>
              <a:spLocks/>
            </xdr:cNvSpPr>
          </xdr:nvSpPr>
          <xdr:spPr bwMode="auto">
            <a:xfrm>
              <a:off x="3079750" y="46577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2" name="404_F">
              <a:extLst>
                <a:ext uri="{FF2B5EF4-FFF2-40B4-BE49-F238E27FC236}">
                  <a16:creationId xmlns:a16="http://schemas.microsoft.com/office/drawing/2014/main" xmlns="" id="{00000000-0008-0000-0A00-000031000000}"/>
                </a:ext>
              </a:extLst>
            </xdr:cNvPr>
            <xdr:cNvSpPr>
              <a:spLocks/>
            </xdr:cNvSpPr>
          </xdr:nvSpPr>
          <xdr:spPr bwMode="auto">
            <a:xfrm>
              <a:off x="3079750" y="46577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3" name="404_E">
              <a:extLst>
                <a:ext uri="{FF2B5EF4-FFF2-40B4-BE49-F238E27FC236}">
                  <a16:creationId xmlns:a16="http://schemas.microsoft.com/office/drawing/2014/main" xmlns="" id="{00000000-0008-0000-0A00-000032000000}"/>
                </a:ext>
              </a:extLst>
            </xdr:cNvPr>
            <xdr:cNvSpPr>
              <a:spLocks/>
            </xdr:cNvSpPr>
          </xdr:nvSpPr>
          <xdr:spPr bwMode="auto">
            <a:xfrm>
              <a:off x="3095625" y="46513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4" name="404_D">
              <a:extLst>
                <a:ext uri="{FF2B5EF4-FFF2-40B4-BE49-F238E27FC236}">
                  <a16:creationId xmlns:a16="http://schemas.microsoft.com/office/drawing/2014/main" xmlns="" id="{00000000-0008-0000-0A00-000033000000}"/>
                </a:ext>
              </a:extLst>
            </xdr:cNvPr>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5" name="404_C">
              <a:extLst>
                <a:ext uri="{FF2B5EF4-FFF2-40B4-BE49-F238E27FC236}">
                  <a16:creationId xmlns:a16="http://schemas.microsoft.com/office/drawing/2014/main" xmlns="" id="{00000000-0008-0000-0A00-000034000000}"/>
                </a:ext>
              </a:extLst>
            </xdr:cNvPr>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6" name="404_B">
              <a:extLst>
                <a:ext uri="{FF2B5EF4-FFF2-40B4-BE49-F238E27FC236}">
                  <a16:creationId xmlns:a16="http://schemas.microsoft.com/office/drawing/2014/main" xmlns="" id="{00000000-0008-0000-0A00-000035000000}"/>
                </a:ext>
              </a:extLst>
            </xdr:cNvPr>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7" name="404_A">
              <a:extLst>
                <a:ext uri="{FF2B5EF4-FFF2-40B4-BE49-F238E27FC236}">
                  <a16:creationId xmlns:a16="http://schemas.microsoft.com/office/drawing/2014/main" xmlns="" id="{00000000-0008-0000-0A00-000036000000}"/>
                </a:ext>
              </a:extLst>
            </xdr:cNvPr>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8" name="404_">
              <a:extLst>
                <a:ext uri="{FF2B5EF4-FFF2-40B4-BE49-F238E27FC236}">
                  <a16:creationId xmlns:a16="http://schemas.microsoft.com/office/drawing/2014/main" xmlns="" id="{00000000-0008-0000-0A00-000037000000}"/>
                </a:ext>
              </a:extLst>
            </xdr:cNvPr>
            <xdr:cNvSpPr>
              <a:spLocks/>
            </xdr:cNvSpPr>
          </xdr:nvSpPr>
          <xdr:spPr bwMode="auto">
            <a:xfrm>
              <a:off x="3028950" y="3278188"/>
              <a:ext cx="1452563" cy="2778125"/>
            </a:xfrm>
            <a:custGeom>
              <a:avLst/>
              <a:gdLst>
                <a:gd name="T0" fmla="*/ 464 w 915"/>
                <a:gd name="T1" fmla="*/ 59 h 1750"/>
                <a:gd name="T2" fmla="*/ 509 w 915"/>
                <a:gd name="T3" fmla="*/ 40 h 1750"/>
                <a:gd name="T4" fmla="*/ 633 w 915"/>
                <a:gd name="T5" fmla="*/ 12 h 1750"/>
                <a:gd name="T6" fmla="*/ 698 w 915"/>
                <a:gd name="T7" fmla="*/ 126 h 1750"/>
                <a:gd name="T8" fmla="*/ 734 w 915"/>
                <a:gd name="T9" fmla="*/ 191 h 1750"/>
                <a:gd name="T10" fmla="*/ 700 w 915"/>
                <a:gd name="T11" fmla="*/ 268 h 1750"/>
                <a:gd name="T12" fmla="*/ 811 w 915"/>
                <a:gd name="T13" fmla="*/ 310 h 1750"/>
                <a:gd name="T14" fmla="*/ 891 w 915"/>
                <a:gd name="T15" fmla="*/ 369 h 1750"/>
                <a:gd name="T16" fmla="*/ 886 w 915"/>
                <a:gd name="T17" fmla="*/ 499 h 1750"/>
                <a:gd name="T18" fmla="*/ 777 w 915"/>
                <a:gd name="T19" fmla="*/ 556 h 1750"/>
                <a:gd name="T20" fmla="*/ 724 w 915"/>
                <a:gd name="T21" fmla="*/ 599 h 1750"/>
                <a:gd name="T22" fmla="*/ 665 w 915"/>
                <a:gd name="T23" fmla="*/ 613 h 1750"/>
                <a:gd name="T24" fmla="*/ 623 w 915"/>
                <a:gd name="T25" fmla="*/ 654 h 1750"/>
                <a:gd name="T26" fmla="*/ 590 w 915"/>
                <a:gd name="T27" fmla="*/ 723 h 1750"/>
                <a:gd name="T28" fmla="*/ 653 w 915"/>
                <a:gd name="T29" fmla="*/ 781 h 1750"/>
                <a:gd name="T30" fmla="*/ 722 w 915"/>
                <a:gd name="T31" fmla="*/ 836 h 1750"/>
                <a:gd name="T32" fmla="*/ 714 w 915"/>
                <a:gd name="T33" fmla="*/ 930 h 1750"/>
                <a:gd name="T34" fmla="*/ 675 w 915"/>
                <a:gd name="T35" fmla="*/ 1033 h 1750"/>
                <a:gd name="T36" fmla="*/ 596 w 915"/>
                <a:gd name="T37" fmla="*/ 1043 h 1750"/>
                <a:gd name="T38" fmla="*/ 619 w 915"/>
                <a:gd name="T39" fmla="*/ 1147 h 1750"/>
                <a:gd name="T40" fmla="*/ 582 w 915"/>
                <a:gd name="T41" fmla="*/ 1210 h 1750"/>
                <a:gd name="T42" fmla="*/ 517 w 915"/>
                <a:gd name="T43" fmla="*/ 1255 h 1750"/>
                <a:gd name="T44" fmla="*/ 604 w 915"/>
                <a:gd name="T45" fmla="*/ 1281 h 1750"/>
                <a:gd name="T46" fmla="*/ 671 w 915"/>
                <a:gd name="T47" fmla="*/ 1307 h 1750"/>
                <a:gd name="T48" fmla="*/ 667 w 915"/>
                <a:gd name="T49" fmla="*/ 1372 h 1750"/>
                <a:gd name="T50" fmla="*/ 688 w 915"/>
                <a:gd name="T51" fmla="*/ 1433 h 1750"/>
                <a:gd name="T52" fmla="*/ 679 w 915"/>
                <a:gd name="T53" fmla="*/ 1462 h 1750"/>
                <a:gd name="T54" fmla="*/ 639 w 915"/>
                <a:gd name="T55" fmla="*/ 1504 h 1750"/>
                <a:gd name="T56" fmla="*/ 621 w 915"/>
                <a:gd name="T57" fmla="*/ 1557 h 1750"/>
                <a:gd name="T58" fmla="*/ 613 w 915"/>
                <a:gd name="T59" fmla="*/ 1620 h 1750"/>
                <a:gd name="T60" fmla="*/ 600 w 915"/>
                <a:gd name="T61" fmla="*/ 1673 h 1750"/>
                <a:gd name="T62" fmla="*/ 566 w 915"/>
                <a:gd name="T63" fmla="*/ 1726 h 1750"/>
                <a:gd name="T64" fmla="*/ 501 w 915"/>
                <a:gd name="T65" fmla="*/ 1738 h 1750"/>
                <a:gd name="T66" fmla="*/ 422 w 915"/>
                <a:gd name="T67" fmla="*/ 1717 h 1750"/>
                <a:gd name="T68" fmla="*/ 347 w 915"/>
                <a:gd name="T69" fmla="*/ 1707 h 1750"/>
                <a:gd name="T70" fmla="*/ 298 w 915"/>
                <a:gd name="T71" fmla="*/ 1732 h 1750"/>
                <a:gd name="T72" fmla="*/ 245 w 915"/>
                <a:gd name="T73" fmla="*/ 1713 h 1750"/>
                <a:gd name="T74" fmla="*/ 196 w 915"/>
                <a:gd name="T75" fmla="*/ 1705 h 1750"/>
                <a:gd name="T76" fmla="*/ 168 w 915"/>
                <a:gd name="T77" fmla="*/ 1665 h 1750"/>
                <a:gd name="T78" fmla="*/ 121 w 915"/>
                <a:gd name="T79" fmla="*/ 1634 h 1750"/>
                <a:gd name="T80" fmla="*/ 129 w 915"/>
                <a:gd name="T81" fmla="*/ 1583 h 1750"/>
                <a:gd name="T82" fmla="*/ 130 w 915"/>
                <a:gd name="T83" fmla="*/ 1547 h 1750"/>
                <a:gd name="T84" fmla="*/ 130 w 915"/>
                <a:gd name="T85" fmla="*/ 1478 h 1750"/>
                <a:gd name="T86" fmla="*/ 107 w 915"/>
                <a:gd name="T87" fmla="*/ 1429 h 1750"/>
                <a:gd name="T88" fmla="*/ 111 w 915"/>
                <a:gd name="T89" fmla="*/ 1378 h 1750"/>
                <a:gd name="T90" fmla="*/ 123 w 915"/>
                <a:gd name="T91" fmla="*/ 1322 h 1750"/>
                <a:gd name="T92" fmla="*/ 136 w 915"/>
                <a:gd name="T93" fmla="*/ 1253 h 1750"/>
                <a:gd name="T94" fmla="*/ 111 w 915"/>
                <a:gd name="T95" fmla="*/ 1192 h 1750"/>
                <a:gd name="T96" fmla="*/ 129 w 915"/>
                <a:gd name="T97" fmla="*/ 1108 h 1750"/>
                <a:gd name="T98" fmla="*/ 132 w 915"/>
                <a:gd name="T99" fmla="*/ 1023 h 1750"/>
                <a:gd name="T100" fmla="*/ 119 w 915"/>
                <a:gd name="T101" fmla="*/ 934 h 1750"/>
                <a:gd name="T102" fmla="*/ 65 w 915"/>
                <a:gd name="T103" fmla="*/ 915 h 1750"/>
                <a:gd name="T104" fmla="*/ 24 w 915"/>
                <a:gd name="T105" fmla="*/ 907 h 1750"/>
                <a:gd name="T106" fmla="*/ 54 w 915"/>
                <a:gd name="T107" fmla="*/ 848 h 1750"/>
                <a:gd name="T108" fmla="*/ 95 w 915"/>
                <a:gd name="T109" fmla="*/ 753 h 1750"/>
                <a:gd name="T110" fmla="*/ 129 w 915"/>
                <a:gd name="T111" fmla="*/ 656 h 1750"/>
                <a:gd name="T112" fmla="*/ 150 w 915"/>
                <a:gd name="T113" fmla="*/ 556 h 1750"/>
                <a:gd name="T114" fmla="*/ 158 w 915"/>
                <a:gd name="T115" fmla="*/ 440 h 1750"/>
                <a:gd name="T116" fmla="*/ 140 w 915"/>
                <a:gd name="T117" fmla="*/ 298 h 1750"/>
                <a:gd name="T118" fmla="*/ 95 w 915"/>
                <a:gd name="T119" fmla="*/ 187 h 1750"/>
                <a:gd name="T120" fmla="*/ 6 w 915"/>
                <a:gd name="T121" fmla="*/ 97 h 1750"/>
                <a:gd name="T122" fmla="*/ 231 w 915"/>
                <a:gd name="T123" fmla="*/ 57 h 1750"/>
                <a:gd name="T124" fmla="*/ 292 w 915"/>
                <a:gd name="T125" fmla="*/ 10 h 17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915" h="1750">
                  <a:moveTo>
                    <a:pt x="349" y="0"/>
                  </a:moveTo>
                  <a:lnTo>
                    <a:pt x="351" y="0"/>
                  </a:lnTo>
                  <a:lnTo>
                    <a:pt x="351" y="2"/>
                  </a:lnTo>
                  <a:lnTo>
                    <a:pt x="353" y="2"/>
                  </a:lnTo>
                  <a:lnTo>
                    <a:pt x="355" y="2"/>
                  </a:lnTo>
                  <a:lnTo>
                    <a:pt x="355" y="4"/>
                  </a:lnTo>
                  <a:lnTo>
                    <a:pt x="357" y="4"/>
                  </a:lnTo>
                  <a:lnTo>
                    <a:pt x="359" y="4"/>
                  </a:lnTo>
                  <a:lnTo>
                    <a:pt x="363" y="6"/>
                  </a:lnTo>
                  <a:lnTo>
                    <a:pt x="365" y="6"/>
                  </a:lnTo>
                  <a:lnTo>
                    <a:pt x="365" y="8"/>
                  </a:lnTo>
                  <a:lnTo>
                    <a:pt x="369" y="10"/>
                  </a:lnTo>
                  <a:lnTo>
                    <a:pt x="371" y="10"/>
                  </a:lnTo>
                  <a:lnTo>
                    <a:pt x="379" y="16"/>
                  </a:lnTo>
                  <a:lnTo>
                    <a:pt x="383" y="14"/>
                  </a:lnTo>
                  <a:lnTo>
                    <a:pt x="385" y="14"/>
                  </a:lnTo>
                  <a:lnTo>
                    <a:pt x="387" y="14"/>
                  </a:lnTo>
                  <a:lnTo>
                    <a:pt x="391" y="12"/>
                  </a:lnTo>
                  <a:lnTo>
                    <a:pt x="393" y="10"/>
                  </a:lnTo>
                  <a:lnTo>
                    <a:pt x="397" y="8"/>
                  </a:lnTo>
                  <a:lnTo>
                    <a:pt x="397" y="10"/>
                  </a:lnTo>
                  <a:lnTo>
                    <a:pt x="397" y="12"/>
                  </a:lnTo>
                  <a:lnTo>
                    <a:pt x="397" y="14"/>
                  </a:lnTo>
                  <a:lnTo>
                    <a:pt x="397" y="16"/>
                  </a:lnTo>
                  <a:lnTo>
                    <a:pt x="397" y="18"/>
                  </a:lnTo>
                  <a:lnTo>
                    <a:pt x="397" y="20"/>
                  </a:lnTo>
                  <a:lnTo>
                    <a:pt x="399" y="26"/>
                  </a:lnTo>
                  <a:lnTo>
                    <a:pt x="399" y="28"/>
                  </a:lnTo>
                  <a:lnTo>
                    <a:pt x="399" y="30"/>
                  </a:lnTo>
                  <a:lnTo>
                    <a:pt x="399" y="32"/>
                  </a:lnTo>
                  <a:lnTo>
                    <a:pt x="401" y="32"/>
                  </a:lnTo>
                  <a:lnTo>
                    <a:pt x="405" y="32"/>
                  </a:lnTo>
                  <a:lnTo>
                    <a:pt x="406" y="32"/>
                  </a:lnTo>
                  <a:lnTo>
                    <a:pt x="410" y="34"/>
                  </a:lnTo>
                  <a:lnTo>
                    <a:pt x="414" y="34"/>
                  </a:lnTo>
                  <a:lnTo>
                    <a:pt x="422" y="34"/>
                  </a:lnTo>
                  <a:lnTo>
                    <a:pt x="428" y="36"/>
                  </a:lnTo>
                  <a:lnTo>
                    <a:pt x="434" y="36"/>
                  </a:lnTo>
                  <a:lnTo>
                    <a:pt x="440" y="36"/>
                  </a:lnTo>
                  <a:lnTo>
                    <a:pt x="442" y="36"/>
                  </a:lnTo>
                  <a:lnTo>
                    <a:pt x="446" y="38"/>
                  </a:lnTo>
                  <a:lnTo>
                    <a:pt x="446" y="40"/>
                  </a:lnTo>
                  <a:lnTo>
                    <a:pt x="446" y="42"/>
                  </a:lnTo>
                  <a:lnTo>
                    <a:pt x="448" y="43"/>
                  </a:lnTo>
                  <a:lnTo>
                    <a:pt x="448" y="45"/>
                  </a:lnTo>
                  <a:lnTo>
                    <a:pt x="448" y="47"/>
                  </a:lnTo>
                  <a:lnTo>
                    <a:pt x="448" y="49"/>
                  </a:lnTo>
                  <a:lnTo>
                    <a:pt x="448" y="51"/>
                  </a:lnTo>
                  <a:lnTo>
                    <a:pt x="448" y="55"/>
                  </a:lnTo>
                  <a:lnTo>
                    <a:pt x="448" y="57"/>
                  </a:lnTo>
                  <a:lnTo>
                    <a:pt x="450" y="59"/>
                  </a:lnTo>
                  <a:lnTo>
                    <a:pt x="450" y="61"/>
                  </a:lnTo>
                  <a:lnTo>
                    <a:pt x="452" y="61"/>
                  </a:lnTo>
                  <a:lnTo>
                    <a:pt x="454" y="61"/>
                  </a:lnTo>
                  <a:lnTo>
                    <a:pt x="456" y="61"/>
                  </a:lnTo>
                  <a:lnTo>
                    <a:pt x="458" y="61"/>
                  </a:lnTo>
                  <a:lnTo>
                    <a:pt x="460" y="59"/>
                  </a:lnTo>
                  <a:lnTo>
                    <a:pt x="460" y="61"/>
                  </a:lnTo>
                  <a:lnTo>
                    <a:pt x="460" y="59"/>
                  </a:lnTo>
                  <a:lnTo>
                    <a:pt x="462" y="59"/>
                  </a:lnTo>
                  <a:lnTo>
                    <a:pt x="464" y="59"/>
                  </a:lnTo>
                  <a:lnTo>
                    <a:pt x="464" y="57"/>
                  </a:lnTo>
                  <a:lnTo>
                    <a:pt x="466" y="57"/>
                  </a:lnTo>
                  <a:lnTo>
                    <a:pt x="468" y="57"/>
                  </a:lnTo>
                  <a:lnTo>
                    <a:pt x="470" y="57"/>
                  </a:lnTo>
                  <a:lnTo>
                    <a:pt x="470" y="55"/>
                  </a:lnTo>
                  <a:lnTo>
                    <a:pt x="470" y="53"/>
                  </a:lnTo>
                  <a:lnTo>
                    <a:pt x="472" y="53"/>
                  </a:lnTo>
                  <a:lnTo>
                    <a:pt x="474" y="51"/>
                  </a:lnTo>
                  <a:lnTo>
                    <a:pt x="475" y="51"/>
                  </a:lnTo>
                  <a:lnTo>
                    <a:pt x="475" y="49"/>
                  </a:lnTo>
                  <a:lnTo>
                    <a:pt x="475" y="45"/>
                  </a:lnTo>
                  <a:lnTo>
                    <a:pt x="475" y="43"/>
                  </a:lnTo>
                  <a:lnTo>
                    <a:pt x="475" y="40"/>
                  </a:lnTo>
                  <a:lnTo>
                    <a:pt x="474" y="34"/>
                  </a:lnTo>
                  <a:lnTo>
                    <a:pt x="472" y="32"/>
                  </a:lnTo>
                  <a:lnTo>
                    <a:pt x="472" y="30"/>
                  </a:lnTo>
                  <a:lnTo>
                    <a:pt x="468" y="26"/>
                  </a:lnTo>
                  <a:lnTo>
                    <a:pt x="466" y="24"/>
                  </a:lnTo>
                  <a:lnTo>
                    <a:pt x="466" y="22"/>
                  </a:lnTo>
                  <a:lnTo>
                    <a:pt x="462" y="18"/>
                  </a:lnTo>
                  <a:lnTo>
                    <a:pt x="462" y="16"/>
                  </a:lnTo>
                  <a:lnTo>
                    <a:pt x="460" y="16"/>
                  </a:lnTo>
                  <a:lnTo>
                    <a:pt x="460" y="14"/>
                  </a:lnTo>
                  <a:lnTo>
                    <a:pt x="462" y="14"/>
                  </a:lnTo>
                  <a:lnTo>
                    <a:pt x="464" y="14"/>
                  </a:lnTo>
                  <a:lnTo>
                    <a:pt x="468" y="12"/>
                  </a:lnTo>
                  <a:lnTo>
                    <a:pt x="470" y="12"/>
                  </a:lnTo>
                  <a:lnTo>
                    <a:pt x="472" y="10"/>
                  </a:lnTo>
                  <a:lnTo>
                    <a:pt x="474" y="10"/>
                  </a:lnTo>
                  <a:lnTo>
                    <a:pt x="475" y="8"/>
                  </a:lnTo>
                  <a:lnTo>
                    <a:pt x="477" y="8"/>
                  </a:lnTo>
                  <a:lnTo>
                    <a:pt x="479" y="8"/>
                  </a:lnTo>
                  <a:lnTo>
                    <a:pt x="481" y="8"/>
                  </a:lnTo>
                  <a:lnTo>
                    <a:pt x="483" y="6"/>
                  </a:lnTo>
                  <a:lnTo>
                    <a:pt x="485" y="6"/>
                  </a:lnTo>
                  <a:lnTo>
                    <a:pt x="489" y="8"/>
                  </a:lnTo>
                  <a:lnTo>
                    <a:pt x="489" y="14"/>
                  </a:lnTo>
                  <a:lnTo>
                    <a:pt x="489" y="16"/>
                  </a:lnTo>
                  <a:lnTo>
                    <a:pt x="491" y="20"/>
                  </a:lnTo>
                  <a:lnTo>
                    <a:pt x="491" y="22"/>
                  </a:lnTo>
                  <a:lnTo>
                    <a:pt x="491" y="26"/>
                  </a:lnTo>
                  <a:lnTo>
                    <a:pt x="491" y="28"/>
                  </a:lnTo>
                  <a:lnTo>
                    <a:pt x="491" y="30"/>
                  </a:lnTo>
                  <a:lnTo>
                    <a:pt x="491" y="32"/>
                  </a:lnTo>
                  <a:lnTo>
                    <a:pt x="491" y="34"/>
                  </a:lnTo>
                  <a:lnTo>
                    <a:pt x="491" y="36"/>
                  </a:lnTo>
                  <a:lnTo>
                    <a:pt x="493" y="36"/>
                  </a:lnTo>
                  <a:lnTo>
                    <a:pt x="495" y="36"/>
                  </a:lnTo>
                  <a:lnTo>
                    <a:pt x="495" y="34"/>
                  </a:lnTo>
                  <a:lnTo>
                    <a:pt x="497" y="34"/>
                  </a:lnTo>
                  <a:lnTo>
                    <a:pt x="499" y="34"/>
                  </a:lnTo>
                  <a:lnTo>
                    <a:pt x="499" y="32"/>
                  </a:lnTo>
                  <a:lnTo>
                    <a:pt x="501" y="32"/>
                  </a:lnTo>
                  <a:lnTo>
                    <a:pt x="503" y="32"/>
                  </a:lnTo>
                  <a:lnTo>
                    <a:pt x="505" y="30"/>
                  </a:lnTo>
                  <a:lnTo>
                    <a:pt x="507" y="30"/>
                  </a:lnTo>
                  <a:lnTo>
                    <a:pt x="507" y="32"/>
                  </a:lnTo>
                  <a:lnTo>
                    <a:pt x="507" y="34"/>
                  </a:lnTo>
                  <a:lnTo>
                    <a:pt x="509" y="36"/>
                  </a:lnTo>
                  <a:lnTo>
                    <a:pt x="509" y="38"/>
                  </a:lnTo>
                  <a:lnTo>
                    <a:pt x="509" y="40"/>
                  </a:lnTo>
                  <a:lnTo>
                    <a:pt x="509" y="42"/>
                  </a:lnTo>
                  <a:lnTo>
                    <a:pt x="509" y="43"/>
                  </a:lnTo>
                  <a:lnTo>
                    <a:pt x="511" y="45"/>
                  </a:lnTo>
                  <a:lnTo>
                    <a:pt x="511" y="47"/>
                  </a:lnTo>
                  <a:lnTo>
                    <a:pt x="511" y="51"/>
                  </a:lnTo>
                  <a:lnTo>
                    <a:pt x="511" y="53"/>
                  </a:lnTo>
                  <a:lnTo>
                    <a:pt x="517" y="53"/>
                  </a:lnTo>
                  <a:lnTo>
                    <a:pt x="521" y="53"/>
                  </a:lnTo>
                  <a:lnTo>
                    <a:pt x="523" y="51"/>
                  </a:lnTo>
                  <a:lnTo>
                    <a:pt x="529" y="45"/>
                  </a:lnTo>
                  <a:lnTo>
                    <a:pt x="531" y="45"/>
                  </a:lnTo>
                  <a:lnTo>
                    <a:pt x="533" y="45"/>
                  </a:lnTo>
                  <a:lnTo>
                    <a:pt x="537" y="43"/>
                  </a:lnTo>
                  <a:lnTo>
                    <a:pt x="539" y="43"/>
                  </a:lnTo>
                  <a:lnTo>
                    <a:pt x="541" y="43"/>
                  </a:lnTo>
                  <a:lnTo>
                    <a:pt x="543" y="43"/>
                  </a:lnTo>
                  <a:lnTo>
                    <a:pt x="544" y="42"/>
                  </a:lnTo>
                  <a:lnTo>
                    <a:pt x="546" y="40"/>
                  </a:lnTo>
                  <a:lnTo>
                    <a:pt x="546" y="38"/>
                  </a:lnTo>
                  <a:lnTo>
                    <a:pt x="548" y="42"/>
                  </a:lnTo>
                  <a:lnTo>
                    <a:pt x="548" y="43"/>
                  </a:lnTo>
                  <a:lnTo>
                    <a:pt x="550" y="45"/>
                  </a:lnTo>
                  <a:lnTo>
                    <a:pt x="552" y="45"/>
                  </a:lnTo>
                  <a:lnTo>
                    <a:pt x="552" y="47"/>
                  </a:lnTo>
                  <a:lnTo>
                    <a:pt x="554" y="47"/>
                  </a:lnTo>
                  <a:lnTo>
                    <a:pt x="558" y="47"/>
                  </a:lnTo>
                  <a:lnTo>
                    <a:pt x="562" y="47"/>
                  </a:lnTo>
                  <a:lnTo>
                    <a:pt x="566" y="47"/>
                  </a:lnTo>
                  <a:lnTo>
                    <a:pt x="568" y="47"/>
                  </a:lnTo>
                  <a:lnTo>
                    <a:pt x="572" y="47"/>
                  </a:lnTo>
                  <a:lnTo>
                    <a:pt x="574" y="47"/>
                  </a:lnTo>
                  <a:lnTo>
                    <a:pt x="576" y="47"/>
                  </a:lnTo>
                  <a:lnTo>
                    <a:pt x="578" y="45"/>
                  </a:lnTo>
                  <a:lnTo>
                    <a:pt x="580" y="45"/>
                  </a:lnTo>
                  <a:lnTo>
                    <a:pt x="588" y="42"/>
                  </a:lnTo>
                  <a:lnTo>
                    <a:pt x="592" y="38"/>
                  </a:lnTo>
                  <a:lnTo>
                    <a:pt x="594" y="32"/>
                  </a:lnTo>
                  <a:lnTo>
                    <a:pt x="596" y="30"/>
                  </a:lnTo>
                  <a:lnTo>
                    <a:pt x="596" y="28"/>
                  </a:lnTo>
                  <a:lnTo>
                    <a:pt x="598" y="26"/>
                  </a:lnTo>
                  <a:lnTo>
                    <a:pt x="600" y="24"/>
                  </a:lnTo>
                  <a:lnTo>
                    <a:pt x="602" y="24"/>
                  </a:lnTo>
                  <a:lnTo>
                    <a:pt x="604" y="22"/>
                  </a:lnTo>
                  <a:lnTo>
                    <a:pt x="606" y="22"/>
                  </a:lnTo>
                  <a:lnTo>
                    <a:pt x="608" y="22"/>
                  </a:lnTo>
                  <a:lnTo>
                    <a:pt x="608" y="20"/>
                  </a:lnTo>
                  <a:lnTo>
                    <a:pt x="610" y="20"/>
                  </a:lnTo>
                  <a:lnTo>
                    <a:pt x="610" y="18"/>
                  </a:lnTo>
                  <a:lnTo>
                    <a:pt x="612" y="18"/>
                  </a:lnTo>
                  <a:lnTo>
                    <a:pt x="613" y="18"/>
                  </a:lnTo>
                  <a:lnTo>
                    <a:pt x="615" y="16"/>
                  </a:lnTo>
                  <a:lnTo>
                    <a:pt x="617" y="16"/>
                  </a:lnTo>
                  <a:lnTo>
                    <a:pt x="619" y="16"/>
                  </a:lnTo>
                  <a:lnTo>
                    <a:pt x="621" y="14"/>
                  </a:lnTo>
                  <a:lnTo>
                    <a:pt x="623" y="14"/>
                  </a:lnTo>
                  <a:lnTo>
                    <a:pt x="623" y="12"/>
                  </a:lnTo>
                  <a:lnTo>
                    <a:pt x="625" y="12"/>
                  </a:lnTo>
                  <a:lnTo>
                    <a:pt x="627" y="12"/>
                  </a:lnTo>
                  <a:lnTo>
                    <a:pt x="629" y="12"/>
                  </a:lnTo>
                  <a:lnTo>
                    <a:pt x="631" y="12"/>
                  </a:lnTo>
                  <a:lnTo>
                    <a:pt x="633" y="12"/>
                  </a:lnTo>
                  <a:lnTo>
                    <a:pt x="635" y="12"/>
                  </a:lnTo>
                  <a:lnTo>
                    <a:pt x="637" y="12"/>
                  </a:lnTo>
                  <a:lnTo>
                    <a:pt x="637" y="14"/>
                  </a:lnTo>
                  <a:lnTo>
                    <a:pt x="639" y="16"/>
                  </a:lnTo>
                  <a:lnTo>
                    <a:pt x="639" y="20"/>
                  </a:lnTo>
                  <a:lnTo>
                    <a:pt x="641" y="22"/>
                  </a:lnTo>
                  <a:lnTo>
                    <a:pt x="641" y="24"/>
                  </a:lnTo>
                  <a:lnTo>
                    <a:pt x="641" y="26"/>
                  </a:lnTo>
                  <a:lnTo>
                    <a:pt x="643" y="28"/>
                  </a:lnTo>
                  <a:lnTo>
                    <a:pt x="643" y="30"/>
                  </a:lnTo>
                  <a:lnTo>
                    <a:pt x="645" y="32"/>
                  </a:lnTo>
                  <a:lnTo>
                    <a:pt x="645" y="34"/>
                  </a:lnTo>
                  <a:lnTo>
                    <a:pt x="647" y="34"/>
                  </a:lnTo>
                  <a:lnTo>
                    <a:pt x="647" y="36"/>
                  </a:lnTo>
                  <a:lnTo>
                    <a:pt x="647" y="38"/>
                  </a:lnTo>
                  <a:lnTo>
                    <a:pt x="647" y="40"/>
                  </a:lnTo>
                  <a:lnTo>
                    <a:pt x="647" y="42"/>
                  </a:lnTo>
                  <a:lnTo>
                    <a:pt x="649" y="43"/>
                  </a:lnTo>
                  <a:lnTo>
                    <a:pt x="651" y="43"/>
                  </a:lnTo>
                  <a:lnTo>
                    <a:pt x="653" y="45"/>
                  </a:lnTo>
                  <a:lnTo>
                    <a:pt x="655" y="47"/>
                  </a:lnTo>
                  <a:lnTo>
                    <a:pt x="657" y="47"/>
                  </a:lnTo>
                  <a:lnTo>
                    <a:pt x="659" y="49"/>
                  </a:lnTo>
                  <a:lnTo>
                    <a:pt x="659" y="51"/>
                  </a:lnTo>
                  <a:lnTo>
                    <a:pt x="661" y="51"/>
                  </a:lnTo>
                  <a:lnTo>
                    <a:pt x="661" y="53"/>
                  </a:lnTo>
                  <a:lnTo>
                    <a:pt x="663" y="53"/>
                  </a:lnTo>
                  <a:lnTo>
                    <a:pt x="663" y="55"/>
                  </a:lnTo>
                  <a:lnTo>
                    <a:pt x="665" y="57"/>
                  </a:lnTo>
                  <a:lnTo>
                    <a:pt x="667" y="59"/>
                  </a:lnTo>
                  <a:lnTo>
                    <a:pt x="669" y="61"/>
                  </a:lnTo>
                  <a:lnTo>
                    <a:pt x="669" y="63"/>
                  </a:lnTo>
                  <a:lnTo>
                    <a:pt x="671" y="65"/>
                  </a:lnTo>
                  <a:lnTo>
                    <a:pt x="675" y="69"/>
                  </a:lnTo>
                  <a:lnTo>
                    <a:pt x="675" y="71"/>
                  </a:lnTo>
                  <a:lnTo>
                    <a:pt x="677" y="79"/>
                  </a:lnTo>
                  <a:lnTo>
                    <a:pt x="679" y="81"/>
                  </a:lnTo>
                  <a:lnTo>
                    <a:pt x="679" y="83"/>
                  </a:lnTo>
                  <a:lnTo>
                    <a:pt x="681" y="87"/>
                  </a:lnTo>
                  <a:lnTo>
                    <a:pt x="681" y="89"/>
                  </a:lnTo>
                  <a:lnTo>
                    <a:pt x="681" y="91"/>
                  </a:lnTo>
                  <a:lnTo>
                    <a:pt x="682" y="93"/>
                  </a:lnTo>
                  <a:lnTo>
                    <a:pt x="682" y="95"/>
                  </a:lnTo>
                  <a:lnTo>
                    <a:pt x="682" y="97"/>
                  </a:lnTo>
                  <a:lnTo>
                    <a:pt x="684" y="99"/>
                  </a:lnTo>
                  <a:lnTo>
                    <a:pt x="686" y="101"/>
                  </a:lnTo>
                  <a:lnTo>
                    <a:pt x="688" y="101"/>
                  </a:lnTo>
                  <a:lnTo>
                    <a:pt x="688" y="103"/>
                  </a:lnTo>
                  <a:lnTo>
                    <a:pt x="690" y="105"/>
                  </a:lnTo>
                  <a:lnTo>
                    <a:pt x="690" y="107"/>
                  </a:lnTo>
                  <a:lnTo>
                    <a:pt x="690" y="109"/>
                  </a:lnTo>
                  <a:lnTo>
                    <a:pt x="690" y="110"/>
                  </a:lnTo>
                  <a:lnTo>
                    <a:pt x="692" y="112"/>
                  </a:lnTo>
                  <a:lnTo>
                    <a:pt x="694" y="116"/>
                  </a:lnTo>
                  <a:lnTo>
                    <a:pt x="694" y="118"/>
                  </a:lnTo>
                  <a:lnTo>
                    <a:pt x="694" y="120"/>
                  </a:lnTo>
                  <a:lnTo>
                    <a:pt x="694" y="122"/>
                  </a:lnTo>
                  <a:lnTo>
                    <a:pt x="696" y="122"/>
                  </a:lnTo>
                  <a:lnTo>
                    <a:pt x="696" y="124"/>
                  </a:lnTo>
                  <a:lnTo>
                    <a:pt x="696" y="126"/>
                  </a:lnTo>
                  <a:lnTo>
                    <a:pt x="698" y="126"/>
                  </a:lnTo>
                  <a:lnTo>
                    <a:pt x="698" y="128"/>
                  </a:lnTo>
                  <a:lnTo>
                    <a:pt x="698" y="130"/>
                  </a:lnTo>
                  <a:lnTo>
                    <a:pt x="700" y="132"/>
                  </a:lnTo>
                  <a:lnTo>
                    <a:pt x="700" y="134"/>
                  </a:lnTo>
                  <a:lnTo>
                    <a:pt x="700" y="136"/>
                  </a:lnTo>
                  <a:lnTo>
                    <a:pt x="704" y="140"/>
                  </a:lnTo>
                  <a:lnTo>
                    <a:pt x="700" y="142"/>
                  </a:lnTo>
                  <a:lnTo>
                    <a:pt x="698" y="142"/>
                  </a:lnTo>
                  <a:lnTo>
                    <a:pt x="698" y="144"/>
                  </a:lnTo>
                  <a:lnTo>
                    <a:pt x="696" y="144"/>
                  </a:lnTo>
                  <a:lnTo>
                    <a:pt x="694" y="146"/>
                  </a:lnTo>
                  <a:lnTo>
                    <a:pt x="690" y="148"/>
                  </a:lnTo>
                  <a:lnTo>
                    <a:pt x="688" y="150"/>
                  </a:lnTo>
                  <a:lnTo>
                    <a:pt x="688" y="152"/>
                  </a:lnTo>
                  <a:lnTo>
                    <a:pt x="690" y="154"/>
                  </a:lnTo>
                  <a:lnTo>
                    <a:pt x="690" y="156"/>
                  </a:lnTo>
                  <a:lnTo>
                    <a:pt x="690" y="158"/>
                  </a:lnTo>
                  <a:lnTo>
                    <a:pt x="688" y="160"/>
                  </a:lnTo>
                  <a:lnTo>
                    <a:pt x="686" y="160"/>
                  </a:lnTo>
                  <a:lnTo>
                    <a:pt x="688" y="162"/>
                  </a:lnTo>
                  <a:lnTo>
                    <a:pt x="686" y="164"/>
                  </a:lnTo>
                  <a:lnTo>
                    <a:pt x="688" y="166"/>
                  </a:lnTo>
                  <a:lnTo>
                    <a:pt x="688" y="168"/>
                  </a:lnTo>
                  <a:lnTo>
                    <a:pt x="688" y="170"/>
                  </a:lnTo>
                  <a:lnTo>
                    <a:pt x="688" y="172"/>
                  </a:lnTo>
                  <a:lnTo>
                    <a:pt x="690" y="174"/>
                  </a:lnTo>
                  <a:lnTo>
                    <a:pt x="692" y="174"/>
                  </a:lnTo>
                  <a:lnTo>
                    <a:pt x="692" y="172"/>
                  </a:lnTo>
                  <a:lnTo>
                    <a:pt x="694" y="172"/>
                  </a:lnTo>
                  <a:lnTo>
                    <a:pt x="696" y="170"/>
                  </a:lnTo>
                  <a:lnTo>
                    <a:pt x="698" y="170"/>
                  </a:lnTo>
                  <a:lnTo>
                    <a:pt x="700" y="172"/>
                  </a:lnTo>
                  <a:lnTo>
                    <a:pt x="702" y="172"/>
                  </a:lnTo>
                  <a:lnTo>
                    <a:pt x="704" y="172"/>
                  </a:lnTo>
                  <a:lnTo>
                    <a:pt x="706" y="172"/>
                  </a:lnTo>
                  <a:lnTo>
                    <a:pt x="706" y="174"/>
                  </a:lnTo>
                  <a:lnTo>
                    <a:pt x="710" y="174"/>
                  </a:lnTo>
                  <a:lnTo>
                    <a:pt x="712" y="174"/>
                  </a:lnTo>
                  <a:lnTo>
                    <a:pt x="712" y="172"/>
                  </a:lnTo>
                  <a:lnTo>
                    <a:pt x="714" y="172"/>
                  </a:lnTo>
                  <a:lnTo>
                    <a:pt x="716" y="172"/>
                  </a:lnTo>
                  <a:lnTo>
                    <a:pt x="718" y="172"/>
                  </a:lnTo>
                  <a:lnTo>
                    <a:pt x="720" y="172"/>
                  </a:lnTo>
                  <a:lnTo>
                    <a:pt x="722" y="172"/>
                  </a:lnTo>
                  <a:lnTo>
                    <a:pt x="724" y="172"/>
                  </a:lnTo>
                  <a:lnTo>
                    <a:pt x="726" y="172"/>
                  </a:lnTo>
                  <a:lnTo>
                    <a:pt x="726" y="170"/>
                  </a:lnTo>
                  <a:lnTo>
                    <a:pt x="728" y="170"/>
                  </a:lnTo>
                  <a:lnTo>
                    <a:pt x="728" y="172"/>
                  </a:lnTo>
                  <a:lnTo>
                    <a:pt x="730" y="172"/>
                  </a:lnTo>
                  <a:lnTo>
                    <a:pt x="730" y="174"/>
                  </a:lnTo>
                  <a:lnTo>
                    <a:pt x="730" y="176"/>
                  </a:lnTo>
                  <a:lnTo>
                    <a:pt x="730" y="177"/>
                  </a:lnTo>
                  <a:lnTo>
                    <a:pt x="730" y="179"/>
                  </a:lnTo>
                  <a:lnTo>
                    <a:pt x="732" y="181"/>
                  </a:lnTo>
                  <a:lnTo>
                    <a:pt x="732" y="183"/>
                  </a:lnTo>
                  <a:lnTo>
                    <a:pt x="732" y="185"/>
                  </a:lnTo>
                  <a:lnTo>
                    <a:pt x="732" y="187"/>
                  </a:lnTo>
                  <a:lnTo>
                    <a:pt x="734" y="187"/>
                  </a:lnTo>
                  <a:lnTo>
                    <a:pt x="734" y="189"/>
                  </a:lnTo>
                  <a:lnTo>
                    <a:pt x="734" y="191"/>
                  </a:lnTo>
                  <a:lnTo>
                    <a:pt x="732" y="193"/>
                  </a:lnTo>
                  <a:lnTo>
                    <a:pt x="730" y="191"/>
                  </a:lnTo>
                  <a:lnTo>
                    <a:pt x="728" y="191"/>
                  </a:lnTo>
                  <a:lnTo>
                    <a:pt x="728" y="189"/>
                  </a:lnTo>
                  <a:lnTo>
                    <a:pt x="726" y="189"/>
                  </a:lnTo>
                  <a:lnTo>
                    <a:pt x="724" y="189"/>
                  </a:lnTo>
                  <a:lnTo>
                    <a:pt x="724" y="191"/>
                  </a:lnTo>
                  <a:lnTo>
                    <a:pt x="722" y="191"/>
                  </a:lnTo>
                  <a:lnTo>
                    <a:pt x="720" y="191"/>
                  </a:lnTo>
                  <a:lnTo>
                    <a:pt x="718" y="191"/>
                  </a:lnTo>
                  <a:lnTo>
                    <a:pt x="716" y="191"/>
                  </a:lnTo>
                  <a:lnTo>
                    <a:pt x="714" y="191"/>
                  </a:lnTo>
                  <a:lnTo>
                    <a:pt x="714" y="193"/>
                  </a:lnTo>
                  <a:lnTo>
                    <a:pt x="716" y="195"/>
                  </a:lnTo>
                  <a:lnTo>
                    <a:pt x="718" y="195"/>
                  </a:lnTo>
                  <a:lnTo>
                    <a:pt x="722" y="197"/>
                  </a:lnTo>
                  <a:lnTo>
                    <a:pt x="724" y="199"/>
                  </a:lnTo>
                  <a:lnTo>
                    <a:pt x="726" y="199"/>
                  </a:lnTo>
                  <a:lnTo>
                    <a:pt x="728" y="201"/>
                  </a:lnTo>
                  <a:lnTo>
                    <a:pt x="730" y="201"/>
                  </a:lnTo>
                  <a:lnTo>
                    <a:pt x="732" y="203"/>
                  </a:lnTo>
                  <a:lnTo>
                    <a:pt x="734" y="205"/>
                  </a:lnTo>
                  <a:lnTo>
                    <a:pt x="734" y="207"/>
                  </a:lnTo>
                  <a:lnTo>
                    <a:pt x="736" y="211"/>
                  </a:lnTo>
                  <a:lnTo>
                    <a:pt x="734" y="213"/>
                  </a:lnTo>
                  <a:lnTo>
                    <a:pt x="730" y="213"/>
                  </a:lnTo>
                  <a:lnTo>
                    <a:pt x="730" y="215"/>
                  </a:lnTo>
                  <a:lnTo>
                    <a:pt x="724" y="217"/>
                  </a:lnTo>
                  <a:lnTo>
                    <a:pt x="724" y="219"/>
                  </a:lnTo>
                  <a:lnTo>
                    <a:pt x="724" y="221"/>
                  </a:lnTo>
                  <a:lnTo>
                    <a:pt x="722" y="223"/>
                  </a:lnTo>
                  <a:lnTo>
                    <a:pt x="720" y="225"/>
                  </a:lnTo>
                  <a:lnTo>
                    <a:pt x="718" y="225"/>
                  </a:lnTo>
                  <a:lnTo>
                    <a:pt x="716" y="227"/>
                  </a:lnTo>
                  <a:lnTo>
                    <a:pt x="716" y="229"/>
                  </a:lnTo>
                  <a:lnTo>
                    <a:pt x="714" y="229"/>
                  </a:lnTo>
                  <a:lnTo>
                    <a:pt x="714" y="231"/>
                  </a:lnTo>
                  <a:lnTo>
                    <a:pt x="712" y="233"/>
                  </a:lnTo>
                  <a:lnTo>
                    <a:pt x="712" y="235"/>
                  </a:lnTo>
                  <a:lnTo>
                    <a:pt x="710" y="239"/>
                  </a:lnTo>
                  <a:lnTo>
                    <a:pt x="710" y="241"/>
                  </a:lnTo>
                  <a:lnTo>
                    <a:pt x="708" y="241"/>
                  </a:lnTo>
                  <a:lnTo>
                    <a:pt x="706" y="244"/>
                  </a:lnTo>
                  <a:lnTo>
                    <a:pt x="704" y="246"/>
                  </a:lnTo>
                  <a:lnTo>
                    <a:pt x="702" y="248"/>
                  </a:lnTo>
                  <a:lnTo>
                    <a:pt x="700" y="250"/>
                  </a:lnTo>
                  <a:lnTo>
                    <a:pt x="700" y="252"/>
                  </a:lnTo>
                  <a:lnTo>
                    <a:pt x="698" y="254"/>
                  </a:lnTo>
                  <a:lnTo>
                    <a:pt x="698" y="256"/>
                  </a:lnTo>
                  <a:lnTo>
                    <a:pt x="696" y="258"/>
                  </a:lnTo>
                  <a:lnTo>
                    <a:pt x="696" y="260"/>
                  </a:lnTo>
                  <a:lnTo>
                    <a:pt x="694" y="260"/>
                  </a:lnTo>
                  <a:lnTo>
                    <a:pt x="694" y="262"/>
                  </a:lnTo>
                  <a:lnTo>
                    <a:pt x="694" y="264"/>
                  </a:lnTo>
                  <a:lnTo>
                    <a:pt x="692" y="264"/>
                  </a:lnTo>
                  <a:lnTo>
                    <a:pt x="692" y="266"/>
                  </a:lnTo>
                  <a:lnTo>
                    <a:pt x="690" y="268"/>
                  </a:lnTo>
                  <a:lnTo>
                    <a:pt x="690" y="270"/>
                  </a:lnTo>
                  <a:lnTo>
                    <a:pt x="694" y="268"/>
                  </a:lnTo>
                  <a:lnTo>
                    <a:pt x="698" y="268"/>
                  </a:lnTo>
                  <a:lnTo>
                    <a:pt x="700" y="268"/>
                  </a:lnTo>
                  <a:lnTo>
                    <a:pt x="704" y="266"/>
                  </a:lnTo>
                  <a:lnTo>
                    <a:pt x="706" y="266"/>
                  </a:lnTo>
                  <a:lnTo>
                    <a:pt x="708" y="266"/>
                  </a:lnTo>
                  <a:lnTo>
                    <a:pt x="712" y="264"/>
                  </a:lnTo>
                  <a:lnTo>
                    <a:pt x="714" y="264"/>
                  </a:lnTo>
                  <a:lnTo>
                    <a:pt x="716" y="264"/>
                  </a:lnTo>
                  <a:lnTo>
                    <a:pt x="718" y="264"/>
                  </a:lnTo>
                  <a:lnTo>
                    <a:pt x="720" y="264"/>
                  </a:lnTo>
                  <a:lnTo>
                    <a:pt x="720" y="266"/>
                  </a:lnTo>
                  <a:lnTo>
                    <a:pt x="722" y="266"/>
                  </a:lnTo>
                  <a:lnTo>
                    <a:pt x="724" y="266"/>
                  </a:lnTo>
                  <a:lnTo>
                    <a:pt x="726" y="266"/>
                  </a:lnTo>
                  <a:lnTo>
                    <a:pt x="728" y="268"/>
                  </a:lnTo>
                  <a:lnTo>
                    <a:pt x="730" y="268"/>
                  </a:lnTo>
                  <a:lnTo>
                    <a:pt x="742" y="270"/>
                  </a:lnTo>
                  <a:lnTo>
                    <a:pt x="744" y="270"/>
                  </a:lnTo>
                  <a:lnTo>
                    <a:pt x="744" y="272"/>
                  </a:lnTo>
                  <a:lnTo>
                    <a:pt x="744" y="274"/>
                  </a:lnTo>
                  <a:lnTo>
                    <a:pt x="746" y="276"/>
                  </a:lnTo>
                  <a:lnTo>
                    <a:pt x="746" y="278"/>
                  </a:lnTo>
                  <a:lnTo>
                    <a:pt x="746" y="280"/>
                  </a:lnTo>
                  <a:lnTo>
                    <a:pt x="748" y="282"/>
                  </a:lnTo>
                  <a:lnTo>
                    <a:pt x="748" y="284"/>
                  </a:lnTo>
                  <a:lnTo>
                    <a:pt x="750" y="286"/>
                  </a:lnTo>
                  <a:lnTo>
                    <a:pt x="750" y="288"/>
                  </a:lnTo>
                  <a:lnTo>
                    <a:pt x="751" y="288"/>
                  </a:lnTo>
                  <a:lnTo>
                    <a:pt x="751" y="290"/>
                  </a:lnTo>
                  <a:lnTo>
                    <a:pt x="751" y="292"/>
                  </a:lnTo>
                  <a:lnTo>
                    <a:pt x="751" y="294"/>
                  </a:lnTo>
                  <a:lnTo>
                    <a:pt x="751" y="296"/>
                  </a:lnTo>
                  <a:lnTo>
                    <a:pt x="751" y="298"/>
                  </a:lnTo>
                  <a:lnTo>
                    <a:pt x="753" y="298"/>
                  </a:lnTo>
                  <a:lnTo>
                    <a:pt x="755" y="298"/>
                  </a:lnTo>
                  <a:lnTo>
                    <a:pt x="757" y="298"/>
                  </a:lnTo>
                  <a:lnTo>
                    <a:pt x="759" y="298"/>
                  </a:lnTo>
                  <a:lnTo>
                    <a:pt x="761" y="298"/>
                  </a:lnTo>
                  <a:lnTo>
                    <a:pt x="763" y="298"/>
                  </a:lnTo>
                  <a:lnTo>
                    <a:pt x="765" y="298"/>
                  </a:lnTo>
                  <a:lnTo>
                    <a:pt x="767" y="298"/>
                  </a:lnTo>
                  <a:lnTo>
                    <a:pt x="767" y="300"/>
                  </a:lnTo>
                  <a:lnTo>
                    <a:pt x="769" y="300"/>
                  </a:lnTo>
                  <a:lnTo>
                    <a:pt x="771" y="300"/>
                  </a:lnTo>
                  <a:lnTo>
                    <a:pt x="773" y="302"/>
                  </a:lnTo>
                  <a:lnTo>
                    <a:pt x="775" y="304"/>
                  </a:lnTo>
                  <a:lnTo>
                    <a:pt x="777" y="304"/>
                  </a:lnTo>
                  <a:lnTo>
                    <a:pt x="777" y="306"/>
                  </a:lnTo>
                  <a:lnTo>
                    <a:pt x="779" y="306"/>
                  </a:lnTo>
                  <a:lnTo>
                    <a:pt x="783" y="306"/>
                  </a:lnTo>
                  <a:lnTo>
                    <a:pt x="785" y="308"/>
                  </a:lnTo>
                  <a:lnTo>
                    <a:pt x="789" y="308"/>
                  </a:lnTo>
                  <a:lnTo>
                    <a:pt x="791" y="308"/>
                  </a:lnTo>
                  <a:lnTo>
                    <a:pt x="793" y="308"/>
                  </a:lnTo>
                  <a:lnTo>
                    <a:pt x="795" y="308"/>
                  </a:lnTo>
                  <a:lnTo>
                    <a:pt x="797" y="308"/>
                  </a:lnTo>
                  <a:lnTo>
                    <a:pt x="799" y="308"/>
                  </a:lnTo>
                  <a:lnTo>
                    <a:pt x="801" y="308"/>
                  </a:lnTo>
                  <a:lnTo>
                    <a:pt x="803" y="308"/>
                  </a:lnTo>
                  <a:lnTo>
                    <a:pt x="805" y="308"/>
                  </a:lnTo>
                  <a:lnTo>
                    <a:pt x="807" y="308"/>
                  </a:lnTo>
                  <a:lnTo>
                    <a:pt x="811" y="308"/>
                  </a:lnTo>
                  <a:lnTo>
                    <a:pt x="811" y="310"/>
                  </a:lnTo>
                  <a:lnTo>
                    <a:pt x="813" y="310"/>
                  </a:lnTo>
                  <a:lnTo>
                    <a:pt x="815" y="310"/>
                  </a:lnTo>
                  <a:lnTo>
                    <a:pt x="817" y="310"/>
                  </a:lnTo>
                  <a:lnTo>
                    <a:pt x="819" y="310"/>
                  </a:lnTo>
                  <a:lnTo>
                    <a:pt x="820" y="310"/>
                  </a:lnTo>
                  <a:lnTo>
                    <a:pt x="822" y="310"/>
                  </a:lnTo>
                  <a:lnTo>
                    <a:pt x="824" y="310"/>
                  </a:lnTo>
                  <a:lnTo>
                    <a:pt x="826" y="310"/>
                  </a:lnTo>
                  <a:lnTo>
                    <a:pt x="828" y="310"/>
                  </a:lnTo>
                  <a:lnTo>
                    <a:pt x="828" y="311"/>
                  </a:lnTo>
                  <a:lnTo>
                    <a:pt x="830" y="311"/>
                  </a:lnTo>
                  <a:lnTo>
                    <a:pt x="832" y="311"/>
                  </a:lnTo>
                  <a:lnTo>
                    <a:pt x="834" y="313"/>
                  </a:lnTo>
                  <a:lnTo>
                    <a:pt x="836" y="313"/>
                  </a:lnTo>
                  <a:lnTo>
                    <a:pt x="836" y="315"/>
                  </a:lnTo>
                  <a:lnTo>
                    <a:pt x="838" y="317"/>
                  </a:lnTo>
                  <a:lnTo>
                    <a:pt x="840" y="319"/>
                  </a:lnTo>
                  <a:lnTo>
                    <a:pt x="840" y="321"/>
                  </a:lnTo>
                  <a:lnTo>
                    <a:pt x="842" y="321"/>
                  </a:lnTo>
                  <a:lnTo>
                    <a:pt x="842" y="323"/>
                  </a:lnTo>
                  <a:lnTo>
                    <a:pt x="844" y="323"/>
                  </a:lnTo>
                  <a:lnTo>
                    <a:pt x="844" y="325"/>
                  </a:lnTo>
                  <a:lnTo>
                    <a:pt x="846" y="325"/>
                  </a:lnTo>
                  <a:lnTo>
                    <a:pt x="848" y="327"/>
                  </a:lnTo>
                  <a:lnTo>
                    <a:pt x="850" y="329"/>
                  </a:lnTo>
                  <a:lnTo>
                    <a:pt x="852" y="329"/>
                  </a:lnTo>
                  <a:lnTo>
                    <a:pt x="852" y="331"/>
                  </a:lnTo>
                  <a:lnTo>
                    <a:pt x="854" y="331"/>
                  </a:lnTo>
                  <a:lnTo>
                    <a:pt x="854" y="333"/>
                  </a:lnTo>
                  <a:lnTo>
                    <a:pt x="856" y="333"/>
                  </a:lnTo>
                  <a:lnTo>
                    <a:pt x="856" y="335"/>
                  </a:lnTo>
                  <a:lnTo>
                    <a:pt x="858" y="335"/>
                  </a:lnTo>
                  <a:lnTo>
                    <a:pt x="858" y="337"/>
                  </a:lnTo>
                  <a:lnTo>
                    <a:pt x="858" y="339"/>
                  </a:lnTo>
                  <a:lnTo>
                    <a:pt x="860" y="339"/>
                  </a:lnTo>
                  <a:lnTo>
                    <a:pt x="862" y="341"/>
                  </a:lnTo>
                  <a:lnTo>
                    <a:pt x="862" y="343"/>
                  </a:lnTo>
                  <a:lnTo>
                    <a:pt x="864" y="343"/>
                  </a:lnTo>
                  <a:lnTo>
                    <a:pt x="864" y="345"/>
                  </a:lnTo>
                  <a:lnTo>
                    <a:pt x="866" y="345"/>
                  </a:lnTo>
                  <a:lnTo>
                    <a:pt x="866" y="347"/>
                  </a:lnTo>
                  <a:lnTo>
                    <a:pt x="868" y="347"/>
                  </a:lnTo>
                  <a:lnTo>
                    <a:pt x="870" y="347"/>
                  </a:lnTo>
                  <a:lnTo>
                    <a:pt x="872" y="347"/>
                  </a:lnTo>
                  <a:lnTo>
                    <a:pt x="874" y="347"/>
                  </a:lnTo>
                  <a:lnTo>
                    <a:pt x="876" y="347"/>
                  </a:lnTo>
                  <a:lnTo>
                    <a:pt x="876" y="349"/>
                  </a:lnTo>
                  <a:lnTo>
                    <a:pt x="878" y="349"/>
                  </a:lnTo>
                  <a:lnTo>
                    <a:pt x="878" y="351"/>
                  </a:lnTo>
                  <a:lnTo>
                    <a:pt x="880" y="351"/>
                  </a:lnTo>
                  <a:lnTo>
                    <a:pt x="880" y="353"/>
                  </a:lnTo>
                  <a:lnTo>
                    <a:pt x="882" y="355"/>
                  </a:lnTo>
                  <a:lnTo>
                    <a:pt x="884" y="357"/>
                  </a:lnTo>
                  <a:lnTo>
                    <a:pt x="884" y="359"/>
                  </a:lnTo>
                  <a:lnTo>
                    <a:pt x="886" y="359"/>
                  </a:lnTo>
                  <a:lnTo>
                    <a:pt x="886" y="361"/>
                  </a:lnTo>
                  <a:lnTo>
                    <a:pt x="888" y="361"/>
                  </a:lnTo>
                  <a:lnTo>
                    <a:pt x="888" y="363"/>
                  </a:lnTo>
                  <a:lnTo>
                    <a:pt x="889" y="365"/>
                  </a:lnTo>
                  <a:lnTo>
                    <a:pt x="889" y="367"/>
                  </a:lnTo>
                  <a:lnTo>
                    <a:pt x="891" y="369"/>
                  </a:lnTo>
                  <a:lnTo>
                    <a:pt x="893" y="371"/>
                  </a:lnTo>
                  <a:lnTo>
                    <a:pt x="893" y="373"/>
                  </a:lnTo>
                  <a:lnTo>
                    <a:pt x="895" y="375"/>
                  </a:lnTo>
                  <a:lnTo>
                    <a:pt x="897" y="377"/>
                  </a:lnTo>
                  <a:lnTo>
                    <a:pt x="897" y="378"/>
                  </a:lnTo>
                  <a:lnTo>
                    <a:pt x="899" y="378"/>
                  </a:lnTo>
                  <a:lnTo>
                    <a:pt x="899" y="380"/>
                  </a:lnTo>
                  <a:lnTo>
                    <a:pt x="901" y="382"/>
                  </a:lnTo>
                  <a:lnTo>
                    <a:pt x="901" y="384"/>
                  </a:lnTo>
                  <a:lnTo>
                    <a:pt x="901" y="386"/>
                  </a:lnTo>
                  <a:lnTo>
                    <a:pt x="903" y="390"/>
                  </a:lnTo>
                  <a:lnTo>
                    <a:pt x="903" y="394"/>
                  </a:lnTo>
                  <a:lnTo>
                    <a:pt x="905" y="398"/>
                  </a:lnTo>
                  <a:lnTo>
                    <a:pt x="905" y="400"/>
                  </a:lnTo>
                  <a:lnTo>
                    <a:pt x="905" y="404"/>
                  </a:lnTo>
                  <a:lnTo>
                    <a:pt x="907" y="406"/>
                  </a:lnTo>
                  <a:lnTo>
                    <a:pt x="907" y="408"/>
                  </a:lnTo>
                  <a:lnTo>
                    <a:pt x="909" y="408"/>
                  </a:lnTo>
                  <a:lnTo>
                    <a:pt x="909" y="410"/>
                  </a:lnTo>
                  <a:lnTo>
                    <a:pt x="907" y="412"/>
                  </a:lnTo>
                  <a:lnTo>
                    <a:pt x="907" y="414"/>
                  </a:lnTo>
                  <a:lnTo>
                    <a:pt x="909" y="416"/>
                  </a:lnTo>
                  <a:lnTo>
                    <a:pt x="911" y="420"/>
                  </a:lnTo>
                  <a:lnTo>
                    <a:pt x="915" y="426"/>
                  </a:lnTo>
                  <a:lnTo>
                    <a:pt x="915" y="428"/>
                  </a:lnTo>
                  <a:lnTo>
                    <a:pt x="915" y="436"/>
                  </a:lnTo>
                  <a:lnTo>
                    <a:pt x="913" y="440"/>
                  </a:lnTo>
                  <a:lnTo>
                    <a:pt x="913" y="442"/>
                  </a:lnTo>
                  <a:lnTo>
                    <a:pt x="915" y="444"/>
                  </a:lnTo>
                  <a:lnTo>
                    <a:pt x="915" y="446"/>
                  </a:lnTo>
                  <a:lnTo>
                    <a:pt x="915" y="447"/>
                  </a:lnTo>
                  <a:lnTo>
                    <a:pt x="915" y="449"/>
                  </a:lnTo>
                  <a:lnTo>
                    <a:pt x="915" y="453"/>
                  </a:lnTo>
                  <a:lnTo>
                    <a:pt x="915" y="455"/>
                  </a:lnTo>
                  <a:lnTo>
                    <a:pt x="915" y="457"/>
                  </a:lnTo>
                  <a:lnTo>
                    <a:pt x="915" y="459"/>
                  </a:lnTo>
                  <a:lnTo>
                    <a:pt x="915" y="461"/>
                  </a:lnTo>
                  <a:lnTo>
                    <a:pt x="915" y="463"/>
                  </a:lnTo>
                  <a:lnTo>
                    <a:pt x="915" y="467"/>
                  </a:lnTo>
                  <a:lnTo>
                    <a:pt x="913" y="471"/>
                  </a:lnTo>
                  <a:lnTo>
                    <a:pt x="913" y="475"/>
                  </a:lnTo>
                  <a:lnTo>
                    <a:pt x="913" y="477"/>
                  </a:lnTo>
                  <a:lnTo>
                    <a:pt x="913" y="479"/>
                  </a:lnTo>
                  <a:lnTo>
                    <a:pt x="913" y="481"/>
                  </a:lnTo>
                  <a:lnTo>
                    <a:pt x="913" y="483"/>
                  </a:lnTo>
                  <a:lnTo>
                    <a:pt x="915" y="483"/>
                  </a:lnTo>
                  <a:lnTo>
                    <a:pt x="915" y="485"/>
                  </a:lnTo>
                  <a:lnTo>
                    <a:pt x="915" y="487"/>
                  </a:lnTo>
                  <a:lnTo>
                    <a:pt x="915" y="489"/>
                  </a:lnTo>
                  <a:lnTo>
                    <a:pt x="913" y="491"/>
                  </a:lnTo>
                  <a:lnTo>
                    <a:pt x="911" y="491"/>
                  </a:lnTo>
                  <a:lnTo>
                    <a:pt x="909" y="493"/>
                  </a:lnTo>
                  <a:lnTo>
                    <a:pt x="907" y="493"/>
                  </a:lnTo>
                  <a:lnTo>
                    <a:pt x="905" y="495"/>
                  </a:lnTo>
                  <a:lnTo>
                    <a:pt x="903" y="495"/>
                  </a:lnTo>
                  <a:lnTo>
                    <a:pt x="901" y="497"/>
                  </a:lnTo>
                  <a:lnTo>
                    <a:pt x="899" y="497"/>
                  </a:lnTo>
                  <a:lnTo>
                    <a:pt x="897" y="497"/>
                  </a:lnTo>
                  <a:lnTo>
                    <a:pt x="895" y="497"/>
                  </a:lnTo>
                  <a:lnTo>
                    <a:pt x="889" y="497"/>
                  </a:lnTo>
                  <a:lnTo>
                    <a:pt x="886" y="499"/>
                  </a:lnTo>
                  <a:lnTo>
                    <a:pt x="882" y="499"/>
                  </a:lnTo>
                  <a:lnTo>
                    <a:pt x="880" y="501"/>
                  </a:lnTo>
                  <a:lnTo>
                    <a:pt x="878" y="501"/>
                  </a:lnTo>
                  <a:lnTo>
                    <a:pt x="876" y="499"/>
                  </a:lnTo>
                  <a:lnTo>
                    <a:pt x="874" y="499"/>
                  </a:lnTo>
                  <a:lnTo>
                    <a:pt x="872" y="499"/>
                  </a:lnTo>
                  <a:lnTo>
                    <a:pt x="870" y="501"/>
                  </a:lnTo>
                  <a:lnTo>
                    <a:pt x="866" y="503"/>
                  </a:lnTo>
                  <a:lnTo>
                    <a:pt x="860" y="507"/>
                  </a:lnTo>
                  <a:lnTo>
                    <a:pt x="856" y="509"/>
                  </a:lnTo>
                  <a:lnTo>
                    <a:pt x="854" y="511"/>
                  </a:lnTo>
                  <a:lnTo>
                    <a:pt x="854" y="513"/>
                  </a:lnTo>
                  <a:lnTo>
                    <a:pt x="852" y="513"/>
                  </a:lnTo>
                  <a:lnTo>
                    <a:pt x="852" y="514"/>
                  </a:lnTo>
                  <a:lnTo>
                    <a:pt x="850" y="516"/>
                  </a:lnTo>
                  <a:lnTo>
                    <a:pt x="846" y="516"/>
                  </a:lnTo>
                  <a:lnTo>
                    <a:pt x="844" y="518"/>
                  </a:lnTo>
                  <a:lnTo>
                    <a:pt x="842" y="518"/>
                  </a:lnTo>
                  <a:lnTo>
                    <a:pt x="838" y="520"/>
                  </a:lnTo>
                  <a:lnTo>
                    <a:pt x="836" y="520"/>
                  </a:lnTo>
                  <a:lnTo>
                    <a:pt x="832" y="522"/>
                  </a:lnTo>
                  <a:lnTo>
                    <a:pt x="828" y="524"/>
                  </a:lnTo>
                  <a:lnTo>
                    <a:pt x="826" y="524"/>
                  </a:lnTo>
                  <a:lnTo>
                    <a:pt x="824" y="524"/>
                  </a:lnTo>
                  <a:lnTo>
                    <a:pt x="820" y="522"/>
                  </a:lnTo>
                  <a:lnTo>
                    <a:pt x="819" y="522"/>
                  </a:lnTo>
                  <a:lnTo>
                    <a:pt x="817" y="522"/>
                  </a:lnTo>
                  <a:lnTo>
                    <a:pt x="815" y="520"/>
                  </a:lnTo>
                  <a:lnTo>
                    <a:pt x="811" y="520"/>
                  </a:lnTo>
                  <a:lnTo>
                    <a:pt x="809" y="520"/>
                  </a:lnTo>
                  <a:lnTo>
                    <a:pt x="807" y="522"/>
                  </a:lnTo>
                  <a:lnTo>
                    <a:pt x="805" y="524"/>
                  </a:lnTo>
                  <a:lnTo>
                    <a:pt x="805" y="526"/>
                  </a:lnTo>
                  <a:lnTo>
                    <a:pt x="803" y="528"/>
                  </a:lnTo>
                  <a:lnTo>
                    <a:pt x="801" y="528"/>
                  </a:lnTo>
                  <a:lnTo>
                    <a:pt x="799" y="528"/>
                  </a:lnTo>
                  <a:lnTo>
                    <a:pt x="799" y="530"/>
                  </a:lnTo>
                  <a:lnTo>
                    <a:pt x="797" y="530"/>
                  </a:lnTo>
                  <a:lnTo>
                    <a:pt x="797" y="532"/>
                  </a:lnTo>
                  <a:lnTo>
                    <a:pt x="797" y="534"/>
                  </a:lnTo>
                  <a:lnTo>
                    <a:pt x="797" y="536"/>
                  </a:lnTo>
                  <a:lnTo>
                    <a:pt x="795" y="540"/>
                  </a:lnTo>
                  <a:lnTo>
                    <a:pt x="795" y="542"/>
                  </a:lnTo>
                  <a:lnTo>
                    <a:pt x="793" y="542"/>
                  </a:lnTo>
                  <a:lnTo>
                    <a:pt x="791" y="542"/>
                  </a:lnTo>
                  <a:lnTo>
                    <a:pt x="791" y="544"/>
                  </a:lnTo>
                  <a:lnTo>
                    <a:pt x="791" y="546"/>
                  </a:lnTo>
                  <a:lnTo>
                    <a:pt x="793" y="546"/>
                  </a:lnTo>
                  <a:lnTo>
                    <a:pt x="793" y="548"/>
                  </a:lnTo>
                  <a:lnTo>
                    <a:pt x="791" y="548"/>
                  </a:lnTo>
                  <a:lnTo>
                    <a:pt x="791" y="550"/>
                  </a:lnTo>
                  <a:lnTo>
                    <a:pt x="789" y="550"/>
                  </a:lnTo>
                  <a:lnTo>
                    <a:pt x="789" y="552"/>
                  </a:lnTo>
                  <a:lnTo>
                    <a:pt x="787" y="552"/>
                  </a:lnTo>
                  <a:lnTo>
                    <a:pt x="787" y="554"/>
                  </a:lnTo>
                  <a:lnTo>
                    <a:pt x="787" y="556"/>
                  </a:lnTo>
                  <a:lnTo>
                    <a:pt x="785" y="556"/>
                  </a:lnTo>
                  <a:lnTo>
                    <a:pt x="783" y="556"/>
                  </a:lnTo>
                  <a:lnTo>
                    <a:pt x="781" y="556"/>
                  </a:lnTo>
                  <a:lnTo>
                    <a:pt x="779" y="556"/>
                  </a:lnTo>
                  <a:lnTo>
                    <a:pt x="777" y="556"/>
                  </a:lnTo>
                  <a:lnTo>
                    <a:pt x="775" y="556"/>
                  </a:lnTo>
                  <a:lnTo>
                    <a:pt x="775" y="554"/>
                  </a:lnTo>
                  <a:lnTo>
                    <a:pt x="773" y="554"/>
                  </a:lnTo>
                  <a:lnTo>
                    <a:pt x="773" y="552"/>
                  </a:lnTo>
                  <a:lnTo>
                    <a:pt x="771" y="552"/>
                  </a:lnTo>
                  <a:lnTo>
                    <a:pt x="769" y="552"/>
                  </a:lnTo>
                  <a:lnTo>
                    <a:pt x="767" y="552"/>
                  </a:lnTo>
                  <a:lnTo>
                    <a:pt x="765" y="552"/>
                  </a:lnTo>
                  <a:lnTo>
                    <a:pt x="763" y="552"/>
                  </a:lnTo>
                  <a:lnTo>
                    <a:pt x="761" y="552"/>
                  </a:lnTo>
                  <a:lnTo>
                    <a:pt x="761" y="554"/>
                  </a:lnTo>
                  <a:lnTo>
                    <a:pt x="759" y="554"/>
                  </a:lnTo>
                  <a:lnTo>
                    <a:pt x="757" y="554"/>
                  </a:lnTo>
                  <a:lnTo>
                    <a:pt x="755" y="554"/>
                  </a:lnTo>
                  <a:lnTo>
                    <a:pt x="753" y="554"/>
                  </a:lnTo>
                  <a:lnTo>
                    <a:pt x="751" y="552"/>
                  </a:lnTo>
                  <a:lnTo>
                    <a:pt x="751" y="550"/>
                  </a:lnTo>
                  <a:lnTo>
                    <a:pt x="750" y="550"/>
                  </a:lnTo>
                  <a:lnTo>
                    <a:pt x="750" y="548"/>
                  </a:lnTo>
                  <a:lnTo>
                    <a:pt x="748" y="548"/>
                  </a:lnTo>
                  <a:lnTo>
                    <a:pt x="748" y="546"/>
                  </a:lnTo>
                  <a:lnTo>
                    <a:pt x="746" y="546"/>
                  </a:lnTo>
                  <a:lnTo>
                    <a:pt x="744" y="544"/>
                  </a:lnTo>
                  <a:lnTo>
                    <a:pt x="742" y="544"/>
                  </a:lnTo>
                  <a:lnTo>
                    <a:pt x="740" y="544"/>
                  </a:lnTo>
                  <a:lnTo>
                    <a:pt x="738" y="544"/>
                  </a:lnTo>
                  <a:lnTo>
                    <a:pt x="736" y="544"/>
                  </a:lnTo>
                  <a:lnTo>
                    <a:pt x="734" y="544"/>
                  </a:lnTo>
                  <a:lnTo>
                    <a:pt x="734" y="546"/>
                  </a:lnTo>
                  <a:lnTo>
                    <a:pt x="734" y="548"/>
                  </a:lnTo>
                  <a:lnTo>
                    <a:pt x="734" y="550"/>
                  </a:lnTo>
                  <a:lnTo>
                    <a:pt x="734" y="552"/>
                  </a:lnTo>
                  <a:lnTo>
                    <a:pt x="734" y="554"/>
                  </a:lnTo>
                  <a:lnTo>
                    <a:pt x="732" y="554"/>
                  </a:lnTo>
                  <a:lnTo>
                    <a:pt x="732" y="556"/>
                  </a:lnTo>
                  <a:lnTo>
                    <a:pt x="732" y="558"/>
                  </a:lnTo>
                  <a:lnTo>
                    <a:pt x="732" y="560"/>
                  </a:lnTo>
                  <a:lnTo>
                    <a:pt x="730" y="560"/>
                  </a:lnTo>
                  <a:lnTo>
                    <a:pt x="730" y="562"/>
                  </a:lnTo>
                  <a:lnTo>
                    <a:pt x="730" y="564"/>
                  </a:lnTo>
                  <a:lnTo>
                    <a:pt x="728" y="566"/>
                  </a:lnTo>
                  <a:lnTo>
                    <a:pt x="728" y="568"/>
                  </a:lnTo>
                  <a:lnTo>
                    <a:pt x="728" y="570"/>
                  </a:lnTo>
                  <a:lnTo>
                    <a:pt x="728" y="572"/>
                  </a:lnTo>
                  <a:lnTo>
                    <a:pt x="728" y="574"/>
                  </a:lnTo>
                  <a:lnTo>
                    <a:pt x="730" y="576"/>
                  </a:lnTo>
                  <a:lnTo>
                    <a:pt x="730" y="578"/>
                  </a:lnTo>
                  <a:lnTo>
                    <a:pt x="730" y="580"/>
                  </a:lnTo>
                  <a:lnTo>
                    <a:pt x="730" y="581"/>
                  </a:lnTo>
                  <a:lnTo>
                    <a:pt x="730" y="583"/>
                  </a:lnTo>
                  <a:lnTo>
                    <a:pt x="730" y="585"/>
                  </a:lnTo>
                  <a:lnTo>
                    <a:pt x="728" y="585"/>
                  </a:lnTo>
                  <a:lnTo>
                    <a:pt x="728" y="587"/>
                  </a:lnTo>
                  <a:lnTo>
                    <a:pt x="728" y="589"/>
                  </a:lnTo>
                  <a:lnTo>
                    <a:pt x="726" y="589"/>
                  </a:lnTo>
                  <a:lnTo>
                    <a:pt x="726" y="591"/>
                  </a:lnTo>
                  <a:lnTo>
                    <a:pt x="726" y="593"/>
                  </a:lnTo>
                  <a:lnTo>
                    <a:pt x="726" y="595"/>
                  </a:lnTo>
                  <a:lnTo>
                    <a:pt x="726" y="597"/>
                  </a:lnTo>
                  <a:lnTo>
                    <a:pt x="724" y="597"/>
                  </a:lnTo>
                  <a:lnTo>
                    <a:pt x="724" y="599"/>
                  </a:lnTo>
                  <a:lnTo>
                    <a:pt x="726" y="599"/>
                  </a:lnTo>
                  <a:lnTo>
                    <a:pt x="726" y="601"/>
                  </a:lnTo>
                  <a:lnTo>
                    <a:pt x="726" y="603"/>
                  </a:lnTo>
                  <a:lnTo>
                    <a:pt x="726" y="605"/>
                  </a:lnTo>
                  <a:lnTo>
                    <a:pt x="726" y="607"/>
                  </a:lnTo>
                  <a:lnTo>
                    <a:pt x="726" y="609"/>
                  </a:lnTo>
                  <a:lnTo>
                    <a:pt x="726" y="611"/>
                  </a:lnTo>
                  <a:lnTo>
                    <a:pt x="726" y="613"/>
                  </a:lnTo>
                  <a:lnTo>
                    <a:pt x="726" y="615"/>
                  </a:lnTo>
                  <a:lnTo>
                    <a:pt x="724" y="617"/>
                  </a:lnTo>
                  <a:lnTo>
                    <a:pt x="722" y="617"/>
                  </a:lnTo>
                  <a:lnTo>
                    <a:pt x="720" y="617"/>
                  </a:lnTo>
                  <a:lnTo>
                    <a:pt x="718" y="617"/>
                  </a:lnTo>
                  <a:lnTo>
                    <a:pt x="716" y="617"/>
                  </a:lnTo>
                  <a:lnTo>
                    <a:pt x="716" y="619"/>
                  </a:lnTo>
                  <a:lnTo>
                    <a:pt x="714" y="619"/>
                  </a:lnTo>
                  <a:lnTo>
                    <a:pt x="712" y="619"/>
                  </a:lnTo>
                  <a:lnTo>
                    <a:pt x="710" y="619"/>
                  </a:lnTo>
                  <a:lnTo>
                    <a:pt x="708" y="619"/>
                  </a:lnTo>
                  <a:lnTo>
                    <a:pt x="706" y="617"/>
                  </a:lnTo>
                  <a:lnTo>
                    <a:pt x="704" y="617"/>
                  </a:lnTo>
                  <a:lnTo>
                    <a:pt x="702" y="617"/>
                  </a:lnTo>
                  <a:lnTo>
                    <a:pt x="702" y="615"/>
                  </a:lnTo>
                  <a:lnTo>
                    <a:pt x="700" y="615"/>
                  </a:lnTo>
                  <a:lnTo>
                    <a:pt x="700" y="613"/>
                  </a:lnTo>
                  <a:lnTo>
                    <a:pt x="698" y="613"/>
                  </a:lnTo>
                  <a:lnTo>
                    <a:pt x="698" y="611"/>
                  </a:lnTo>
                  <a:lnTo>
                    <a:pt x="698" y="609"/>
                  </a:lnTo>
                  <a:lnTo>
                    <a:pt x="700" y="609"/>
                  </a:lnTo>
                  <a:lnTo>
                    <a:pt x="698" y="607"/>
                  </a:lnTo>
                  <a:lnTo>
                    <a:pt x="696" y="607"/>
                  </a:lnTo>
                  <a:lnTo>
                    <a:pt x="696" y="605"/>
                  </a:lnTo>
                  <a:lnTo>
                    <a:pt x="694" y="605"/>
                  </a:lnTo>
                  <a:lnTo>
                    <a:pt x="694" y="603"/>
                  </a:lnTo>
                  <a:lnTo>
                    <a:pt x="692" y="603"/>
                  </a:lnTo>
                  <a:lnTo>
                    <a:pt x="690" y="603"/>
                  </a:lnTo>
                  <a:lnTo>
                    <a:pt x="688" y="601"/>
                  </a:lnTo>
                  <a:lnTo>
                    <a:pt x="686" y="601"/>
                  </a:lnTo>
                  <a:lnTo>
                    <a:pt x="686" y="599"/>
                  </a:lnTo>
                  <a:lnTo>
                    <a:pt x="684" y="599"/>
                  </a:lnTo>
                  <a:lnTo>
                    <a:pt x="682" y="597"/>
                  </a:lnTo>
                  <a:lnTo>
                    <a:pt x="681" y="595"/>
                  </a:lnTo>
                  <a:lnTo>
                    <a:pt x="679" y="593"/>
                  </a:lnTo>
                  <a:lnTo>
                    <a:pt x="677" y="591"/>
                  </a:lnTo>
                  <a:lnTo>
                    <a:pt x="675" y="591"/>
                  </a:lnTo>
                  <a:lnTo>
                    <a:pt x="675" y="593"/>
                  </a:lnTo>
                  <a:lnTo>
                    <a:pt x="675" y="595"/>
                  </a:lnTo>
                  <a:lnTo>
                    <a:pt x="673" y="595"/>
                  </a:lnTo>
                  <a:lnTo>
                    <a:pt x="673" y="597"/>
                  </a:lnTo>
                  <a:lnTo>
                    <a:pt x="673" y="599"/>
                  </a:lnTo>
                  <a:lnTo>
                    <a:pt x="673" y="601"/>
                  </a:lnTo>
                  <a:lnTo>
                    <a:pt x="673" y="603"/>
                  </a:lnTo>
                  <a:lnTo>
                    <a:pt x="673" y="605"/>
                  </a:lnTo>
                  <a:lnTo>
                    <a:pt x="673" y="607"/>
                  </a:lnTo>
                  <a:lnTo>
                    <a:pt x="673" y="609"/>
                  </a:lnTo>
                  <a:lnTo>
                    <a:pt x="673" y="611"/>
                  </a:lnTo>
                  <a:lnTo>
                    <a:pt x="671" y="611"/>
                  </a:lnTo>
                  <a:lnTo>
                    <a:pt x="671" y="613"/>
                  </a:lnTo>
                  <a:lnTo>
                    <a:pt x="669" y="613"/>
                  </a:lnTo>
                  <a:lnTo>
                    <a:pt x="667" y="613"/>
                  </a:lnTo>
                  <a:lnTo>
                    <a:pt x="665" y="613"/>
                  </a:lnTo>
                  <a:lnTo>
                    <a:pt x="663" y="613"/>
                  </a:lnTo>
                  <a:lnTo>
                    <a:pt x="663" y="611"/>
                  </a:lnTo>
                  <a:lnTo>
                    <a:pt x="661" y="611"/>
                  </a:lnTo>
                  <a:lnTo>
                    <a:pt x="659" y="611"/>
                  </a:lnTo>
                  <a:lnTo>
                    <a:pt x="657" y="611"/>
                  </a:lnTo>
                  <a:lnTo>
                    <a:pt x="655" y="611"/>
                  </a:lnTo>
                  <a:lnTo>
                    <a:pt x="653" y="613"/>
                  </a:lnTo>
                  <a:lnTo>
                    <a:pt x="651" y="613"/>
                  </a:lnTo>
                  <a:lnTo>
                    <a:pt x="651" y="615"/>
                  </a:lnTo>
                  <a:lnTo>
                    <a:pt x="651" y="617"/>
                  </a:lnTo>
                  <a:lnTo>
                    <a:pt x="649" y="617"/>
                  </a:lnTo>
                  <a:lnTo>
                    <a:pt x="649" y="619"/>
                  </a:lnTo>
                  <a:lnTo>
                    <a:pt x="651" y="619"/>
                  </a:lnTo>
                  <a:lnTo>
                    <a:pt x="649" y="621"/>
                  </a:lnTo>
                  <a:lnTo>
                    <a:pt x="651" y="621"/>
                  </a:lnTo>
                  <a:lnTo>
                    <a:pt x="651" y="623"/>
                  </a:lnTo>
                  <a:lnTo>
                    <a:pt x="651" y="625"/>
                  </a:lnTo>
                  <a:lnTo>
                    <a:pt x="651" y="627"/>
                  </a:lnTo>
                  <a:lnTo>
                    <a:pt x="653" y="627"/>
                  </a:lnTo>
                  <a:lnTo>
                    <a:pt x="653" y="629"/>
                  </a:lnTo>
                  <a:lnTo>
                    <a:pt x="653" y="631"/>
                  </a:lnTo>
                  <a:lnTo>
                    <a:pt x="653" y="633"/>
                  </a:lnTo>
                  <a:lnTo>
                    <a:pt x="653" y="635"/>
                  </a:lnTo>
                  <a:lnTo>
                    <a:pt x="653" y="637"/>
                  </a:lnTo>
                  <a:lnTo>
                    <a:pt x="653" y="639"/>
                  </a:lnTo>
                  <a:lnTo>
                    <a:pt x="653" y="641"/>
                  </a:lnTo>
                  <a:lnTo>
                    <a:pt x="653" y="643"/>
                  </a:lnTo>
                  <a:lnTo>
                    <a:pt x="653" y="645"/>
                  </a:lnTo>
                  <a:lnTo>
                    <a:pt x="651" y="645"/>
                  </a:lnTo>
                  <a:lnTo>
                    <a:pt x="651" y="647"/>
                  </a:lnTo>
                  <a:lnTo>
                    <a:pt x="649" y="647"/>
                  </a:lnTo>
                  <a:lnTo>
                    <a:pt x="649" y="648"/>
                  </a:lnTo>
                  <a:lnTo>
                    <a:pt x="649" y="650"/>
                  </a:lnTo>
                  <a:lnTo>
                    <a:pt x="647" y="650"/>
                  </a:lnTo>
                  <a:lnTo>
                    <a:pt x="647" y="652"/>
                  </a:lnTo>
                  <a:lnTo>
                    <a:pt x="645" y="652"/>
                  </a:lnTo>
                  <a:lnTo>
                    <a:pt x="645" y="654"/>
                  </a:lnTo>
                  <a:lnTo>
                    <a:pt x="645" y="656"/>
                  </a:lnTo>
                  <a:lnTo>
                    <a:pt x="645" y="658"/>
                  </a:lnTo>
                  <a:lnTo>
                    <a:pt x="645" y="660"/>
                  </a:lnTo>
                  <a:lnTo>
                    <a:pt x="645" y="662"/>
                  </a:lnTo>
                  <a:lnTo>
                    <a:pt x="645" y="664"/>
                  </a:lnTo>
                  <a:lnTo>
                    <a:pt x="643" y="664"/>
                  </a:lnTo>
                  <a:lnTo>
                    <a:pt x="643" y="666"/>
                  </a:lnTo>
                  <a:lnTo>
                    <a:pt x="641" y="666"/>
                  </a:lnTo>
                  <a:lnTo>
                    <a:pt x="641" y="668"/>
                  </a:lnTo>
                  <a:lnTo>
                    <a:pt x="639" y="668"/>
                  </a:lnTo>
                  <a:lnTo>
                    <a:pt x="637" y="668"/>
                  </a:lnTo>
                  <a:lnTo>
                    <a:pt x="635" y="670"/>
                  </a:lnTo>
                  <a:lnTo>
                    <a:pt x="635" y="668"/>
                  </a:lnTo>
                  <a:lnTo>
                    <a:pt x="633" y="668"/>
                  </a:lnTo>
                  <a:lnTo>
                    <a:pt x="633" y="666"/>
                  </a:lnTo>
                  <a:lnTo>
                    <a:pt x="631" y="666"/>
                  </a:lnTo>
                  <a:lnTo>
                    <a:pt x="631" y="664"/>
                  </a:lnTo>
                  <a:lnTo>
                    <a:pt x="631" y="662"/>
                  </a:lnTo>
                  <a:lnTo>
                    <a:pt x="629" y="662"/>
                  </a:lnTo>
                  <a:lnTo>
                    <a:pt x="627" y="660"/>
                  </a:lnTo>
                  <a:lnTo>
                    <a:pt x="625" y="658"/>
                  </a:lnTo>
                  <a:lnTo>
                    <a:pt x="625" y="656"/>
                  </a:lnTo>
                  <a:lnTo>
                    <a:pt x="623" y="656"/>
                  </a:lnTo>
                  <a:lnTo>
                    <a:pt x="623" y="654"/>
                  </a:lnTo>
                  <a:lnTo>
                    <a:pt x="621" y="654"/>
                  </a:lnTo>
                  <a:lnTo>
                    <a:pt x="619" y="654"/>
                  </a:lnTo>
                  <a:lnTo>
                    <a:pt x="619" y="652"/>
                  </a:lnTo>
                  <a:lnTo>
                    <a:pt x="617" y="652"/>
                  </a:lnTo>
                  <a:lnTo>
                    <a:pt x="617" y="650"/>
                  </a:lnTo>
                  <a:lnTo>
                    <a:pt x="615" y="650"/>
                  </a:lnTo>
                  <a:lnTo>
                    <a:pt x="615" y="648"/>
                  </a:lnTo>
                  <a:lnTo>
                    <a:pt x="613" y="648"/>
                  </a:lnTo>
                  <a:lnTo>
                    <a:pt x="613" y="650"/>
                  </a:lnTo>
                  <a:lnTo>
                    <a:pt x="612" y="650"/>
                  </a:lnTo>
                  <a:lnTo>
                    <a:pt x="612" y="652"/>
                  </a:lnTo>
                  <a:lnTo>
                    <a:pt x="610" y="652"/>
                  </a:lnTo>
                  <a:lnTo>
                    <a:pt x="610" y="654"/>
                  </a:lnTo>
                  <a:lnTo>
                    <a:pt x="610" y="656"/>
                  </a:lnTo>
                  <a:lnTo>
                    <a:pt x="608" y="656"/>
                  </a:lnTo>
                  <a:lnTo>
                    <a:pt x="608" y="658"/>
                  </a:lnTo>
                  <a:lnTo>
                    <a:pt x="606" y="660"/>
                  </a:lnTo>
                  <a:lnTo>
                    <a:pt x="606" y="662"/>
                  </a:lnTo>
                  <a:lnTo>
                    <a:pt x="604" y="662"/>
                  </a:lnTo>
                  <a:lnTo>
                    <a:pt x="604" y="664"/>
                  </a:lnTo>
                  <a:lnTo>
                    <a:pt x="606" y="664"/>
                  </a:lnTo>
                  <a:lnTo>
                    <a:pt x="606" y="666"/>
                  </a:lnTo>
                  <a:lnTo>
                    <a:pt x="606" y="668"/>
                  </a:lnTo>
                  <a:lnTo>
                    <a:pt x="606" y="670"/>
                  </a:lnTo>
                  <a:lnTo>
                    <a:pt x="606" y="672"/>
                  </a:lnTo>
                  <a:lnTo>
                    <a:pt x="606" y="674"/>
                  </a:lnTo>
                  <a:lnTo>
                    <a:pt x="606" y="676"/>
                  </a:lnTo>
                  <a:lnTo>
                    <a:pt x="604" y="676"/>
                  </a:lnTo>
                  <a:lnTo>
                    <a:pt x="604" y="678"/>
                  </a:lnTo>
                  <a:lnTo>
                    <a:pt x="604" y="680"/>
                  </a:lnTo>
                  <a:lnTo>
                    <a:pt x="604" y="682"/>
                  </a:lnTo>
                  <a:lnTo>
                    <a:pt x="602" y="682"/>
                  </a:lnTo>
                  <a:lnTo>
                    <a:pt x="602" y="684"/>
                  </a:lnTo>
                  <a:lnTo>
                    <a:pt x="602" y="686"/>
                  </a:lnTo>
                  <a:lnTo>
                    <a:pt x="602" y="688"/>
                  </a:lnTo>
                  <a:lnTo>
                    <a:pt x="600" y="688"/>
                  </a:lnTo>
                  <a:lnTo>
                    <a:pt x="600" y="690"/>
                  </a:lnTo>
                  <a:lnTo>
                    <a:pt x="600" y="692"/>
                  </a:lnTo>
                  <a:lnTo>
                    <a:pt x="600" y="694"/>
                  </a:lnTo>
                  <a:lnTo>
                    <a:pt x="598" y="694"/>
                  </a:lnTo>
                  <a:lnTo>
                    <a:pt x="598" y="696"/>
                  </a:lnTo>
                  <a:lnTo>
                    <a:pt x="598" y="698"/>
                  </a:lnTo>
                  <a:lnTo>
                    <a:pt x="598" y="700"/>
                  </a:lnTo>
                  <a:lnTo>
                    <a:pt x="598" y="702"/>
                  </a:lnTo>
                  <a:lnTo>
                    <a:pt x="598" y="704"/>
                  </a:lnTo>
                  <a:lnTo>
                    <a:pt x="598" y="706"/>
                  </a:lnTo>
                  <a:lnTo>
                    <a:pt x="596" y="706"/>
                  </a:lnTo>
                  <a:lnTo>
                    <a:pt x="596" y="708"/>
                  </a:lnTo>
                  <a:lnTo>
                    <a:pt x="594" y="708"/>
                  </a:lnTo>
                  <a:lnTo>
                    <a:pt x="592" y="710"/>
                  </a:lnTo>
                  <a:lnTo>
                    <a:pt x="590" y="710"/>
                  </a:lnTo>
                  <a:lnTo>
                    <a:pt x="590" y="712"/>
                  </a:lnTo>
                  <a:lnTo>
                    <a:pt x="588" y="712"/>
                  </a:lnTo>
                  <a:lnTo>
                    <a:pt x="588" y="714"/>
                  </a:lnTo>
                  <a:lnTo>
                    <a:pt x="586" y="714"/>
                  </a:lnTo>
                  <a:lnTo>
                    <a:pt x="586" y="715"/>
                  </a:lnTo>
                  <a:lnTo>
                    <a:pt x="588" y="715"/>
                  </a:lnTo>
                  <a:lnTo>
                    <a:pt x="588" y="717"/>
                  </a:lnTo>
                  <a:lnTo>
                    <a:pt x="588" y="719"/>
                  </a:lnTo>
                  <a:lnTo>
                    <a:pt x="588" y="721"/>
                  </a:lnTo>
                  <a:lnTo>
                    <a:pt x="590" y="723"/>
                  </a:lnTo>
                  <a:lnTo>
                    <a:pt x="590" y="725"/>
                  </a:lnTo>
                  <a:lnTo>
                    <a:pt x="592" y="727"/>
                  </a:lnTo>
                  <a:lnTo>
                    <a:pt x="594" y="727"/>
                  </a:lnTo>
                  <a:lnTo>
                    <a:pt x="594" y="729"/>
                  </a:lnTo>
                  <a:lnTo>
                    <a:pt x="596" y="729"/>
                  </a:lnTo>
                  <a:lnTo>
                    <a:pt x="596" y="731"/>
                  </a:lnTo>
                  <a:lnTo>
                    <a:pt x="598" y="731"/>
                  </a:lnTo>
                  <a:lnTo>
                    <a:pt x="598" y="733"/>
                  </a:lnTo>
                  <a:lnTo>
                    <a:pt x="598" y="735"/>
                  </a:lnTo>
                  <a:lnTo>
                    <a:pt x="598" y="737"/>
                  </a:lnTo>
                  <a:lnTo>
                    <a:pt x="600" y="737"/>
                  </a:lnTo>
                  <a:lnTo>
                    <a:pt x="600" y="739"/>
                  </a:lnTo>
                  <a:lnTo>
                    <a:pt x="602" y="741"/>
                  </a:lnTo>
                  <a:lnTo>
                    <a:pt x="604" y="743"/>
                  </a:lnTo>
                  <a:lnTo>
                    <a:pt x="606" y="743"/>
                  </a:lnTo>
                  <a:lnTo>
                    <a:pt x="608" y="743"/>
                  </a:lnTo>
                  <a:lnTo>
                    <a:pt x="610" y="743"/>
                  </a:lnTo>
                  <a:lnTo>
                    <a:pt x="612" y="745"/>
                  </a:lnTo>
                  <a:lnTo>
                    <a:pt x="612" y="747"/>
                  </a:lnTo>
                  <a:lnTo>
                    <a:pt x="613" y="749"/>
                  </a:lnTo>
                  <a:lnTo>
                    <a:pt x="615" y="749"/>
                  </a:lnTo>
                  <a:lnTo>
                    <a:pt x="615" y="751"/>
                  </a:lnTo>
                  <a:lnTo>
                    <a:pt x="615" y="753"/>
                  </a:lnTo>
                  <a:lnTo>
                    <a:pt x="617" y="753"/>
                  </a:lnTo>
                  <a:lnTo>
                    <a:pt x="617" y="755"/>
                  </a:lnTo>
                  <a:lnTo>
                    <a:pt x="619" y="755"/>
                  </a:lnTo>
                  <a:lnTo>
                    <a:pt x="619" y="757"/>
                  </a:lnTo>
                  <a:lnTo>
                    <a:pt x="621" y="757"/>
                  </a:lnTo>
                  <a:lnTo>
                    <a:pt x="623" y="757"/>
                  </a:lnTo>
                  <a:lnTo>
                    <a:pt x="625" y="757"/>
                  </a:lnTo>
                  <a:lnTo>
                    <a:pt x="625" y="755"/>
                  </a:lnTo>
                  <a:lnTo>
                    <a:pt x="625" y="757"/>
                  </a:lnTo>
                  <a:lnTo>
                    <a:pt x="627" y="757"/>
                  </a:lnTo>
                  <a:lnTo>
                    <a:pt x="629" y="757"/>
                  </a:lnTo>
                  <a:lnTo>
                    <a:pt x="629" y="759"/>
                  </a:lnTo>
                  <a:lnTo>
                    <a:pt x="631" y="759"/>
                  </a:lnTo>
                  <a:lnTo>
                    <a:pt x="631" y="761"/>
                  </a:lnTo>
                  <a:lnTo>
                    <a:pt x="631" y="763"/>
                  </a:lnTo>
                  <a:lnTo>
                    <a:pt x="631" y="765"/>
                  </a:lnTo>
                  <a:lnTo>
                    <a:pt x="631" y="767"/>
                  </a:lnTo>
                  <a:lnTo>
                    <a:pt x="631" y="769"/>
                  </a:lnTo>
                  <a:lnTo>
                    <a:pt x="631" y="771"/>
                  </a:lnTo>
                  <a:lnTo>
                    <a:pt x="631" y="773"/>
                  </a:lnTo>
                  <a:lnTo>
                    <a:pt x="629" y="773"/>
                  </a:lnTo>
                  <a:lnTo>
                    <a:pt x="629" y="775"/>
                  </a:lnTo>
                  <a:lnTo>
                    <a:pt x="627" y="775"/>
                  </a:lnTo>
                  <a:lnTo>
                    <a:pt x="629" y="775"/>
                  </a:lnTo>
                  <a:lnTo>
                    <a:pt x="631" y="777"/>
                  </a:lnTo>
                  <a:lnTo>
                    <a:pt x="635" y="777"/>
                  </a:lnTo>
                  <a:lnTo>
                    <a:pt x="635" y="779"/>
                  </a:lnTo>
                  <a:lnTo>
                    <a:pt x="637" y="779"/>
                  </a:lnTo>
                  <a:lnTo>
                    <a:pt x="639" y="779"/>
                  </a:lnTo>
                  <a:lnTo>
                    <a:pt x="639" y="781"/>
                  </a:lnTo>
                  <a:lnTo>
                    <a:pt x="641" y="781"/>
                  </a:lnTo>
                  <a:lnTo>
                    <a:pt x="641" y="782"/>
                  </a:lnTo>
                  <a:lnTo>
                    <a:pt x="641" y="784"/>
                  </a:lnTo>
                  <a:lnTo>
                    <a:pt x="641" y="786"/>
                  </a:lnTo>
                  <a:lnTo>
                    <a:pt x="641" y="788"/>
                  </a:lnTo>
                  <a:lnTo>
                    <a:pt x="647" y="784"/>
                  </a:lnTo>
                  <a:lnTo>
                    <a:pt x="649" y="782"/>
                  </a:lnTo>
                  <a:lnTo>
                    <a:pt x="653" y="781"/>
                  </a:lnTo>
                  <a:lnTo>
                    <a:pt x="655" y="786"/>
                  </a:lnTo>
                  <a:lnTo>
                    <a:pt x="655" y="788"/>
                  </a:lnTo>
                  <a:lnTo>
                    <a:pt x="657" y="790"/>
                  </a:lnTo>
                  <a:lnTo>
                    <a:pt x="659" y="794"/>
                  </a:lnTo>
                  <a:lnTo>
                    <a:pt x="659" y="796"/>
                  </a:lnTo>
                  <a:lnTo>
                    <a:pt x="663" y="794"/>
                  </a:lnTo>
                  <a:lnTo>
                    <a:pt x="665" y="794"/>
                  </a:lnTo>
                  <a:lnTo>
                    <a:pt x="667" y="792"/>
                  </a:lnTo>
                  <a:lnTo>
                    <a:pt x="669" y="792"/>
                  </a:lnTo>
                  <a:lnTo>
                    <a:pt x="671" y="792"/>
                  </a:lnTo>
                  <a:lnTo>
                    <a:pt x="673" y="790"/>
                  </a:lnTo>
                  <a:lnTo>
                    <a:pt x="675" y="790"/>
                  </a:lnTo>
                  <a:lnTo>
                    <a:pt x="677" y="788"/>
                  </a:lnTo>
                  <a:lnTo>
                    <a:pt x="679" y="788"/>
                  </a:lnTo>
                  <a:lnTo>
                    <a:pt x="681" y="786"/>
                  </a:lnTo>
                  <a:lnTo>
                    <a:pt x="682" y="786"/>
                  </a:lnTo>
                  <a:lnTo>
                    <a:pt x="684" y="786"/>
                  </a:lnTo>
                  <a:lnTo>
                    <a:pt x="684" y="784"/>
                  </a:lnTo>
                  <a:lnTo>
                    <a:pt x="686" y="784"/>
                  </a:lnTo>
                  <a:lnTo>
                    <a:pt x="688" y="784"/>
                  </a:lnTo>
                  <a:lnTo>
                    <a:pt x="690" y="784"/>
                  </a:lnTo>
                  <a:lnTo>
                    <a:pt x="692" y="782"/>
                  </a:lnTo>
                  <a:lnTo>
                    <a:pt x="692" y="784"/>
                  </a:lnTo>
                  <a:lnTo>
                    <a:pt x="690" y="786"/>
                  </a:lnTo>
                  <a:lnTo>
                    <a:pt x="690" y="790"/>
                  </a:lnTo>
                  <a:lnTo>
                    <a:pt x="690" y="792"/>
                  </a:lnTo>
                  <a:lnTo>
                    <a:pt x="692" y="792"/>
                  </a:lnTo>
                  <a:lnTo>
                    <a:pt x="694" y="794"/>
                  </a:lnTo>
                  <a:lnTo>
                    <a:pt x="696" y="794"/>
                  </a:lnTo>
                  <a:lnTo>
                    <a:pt x="698" y="796"/>
                  </a:lnTo>
                  <a:lnTo>
                    <a:pt x="698" y="798"/>
                  </a:lnTo>
                  <a:lnTo>
                    <a:pt x="700" y="800"/>
                  </a:lnTo>
                  <a:lnTo>
                    <a:pt x="700" y="802"/>
                  </a:lnTo>
                  <a:lnTo>
                    <a:pt x="702" y="804"/>
                  </a:lnTo>
                  <a:lnTo>
                    <a:pt x="702" y="806"/>
                  </a:lnTo>
                  <a:lnTo>
                    <a:pt x="702" y="808"/>
                  </a:lnTo>
                  <a:lnTo>
                    <a:pt x="704" y="810"/>
                  </a:lnTo>
                  <a:lnTo>
                    <a:pt x="706" y="810"/>
                  </a:lnTo>
                  <a:lnTo>
                    <a:pt x="708" y="812"/>
                  </a:lnTo>
                  <a:lnTo>
                    <a:pt x="706" y="814"/>
                  </a:lnTo>
                  <a:lnTo>
                    <a:pt x="706" y="816"/>
                  </a:lnTo>
                  <a:lnTo>
                    <a:pt x="706" y="818"/>
                  </a:lnTo>
                  <a:lnTo>
                    <a:pt x="708" y="818"/>
                  </a:lnTo>
                  <a:lnTo>
                    <a:pt x="708" y="820"/>
                  </a:lnTo>
                  <a:lnTo>
                    <a:pt x="708" y="822"/>
                  </a:lnTo>
                  <a:lnTo>
                    <a:pt x="708" y="824"/>
                  </a:lnTo>
                  <a:lnTo>
                    <a:pt x="710" y="824"/>
                  </a:lnTo>
                  <a:lnTo>
                    <a:pt x="712" y="824"/>
                  </a:lnTo>
                  <a:lnTo>
                    <a:pt x="712" y="826"/>
                  </a:lnTo>
                  <a:lnTo>
                    <a:pt x="714" y="826"/>
                  </a:lnTo>
                  <a:lnTo>
                    <a:pt x="714" y="828"/>
                  </a:lnTo>
                  <a:lnTo>
                    <a:pt x="716" y="828"/>
                  </a:lnTo>
                  <a:lnTo>
                    <a:pt x="716" y="830"/>
                  </a:lnTo>
                  <a:lnTo>
                    <a:pt x="718" y="830"/>
                  </a:lnTo>
                  <a:lnTo>
                    <a:pt x="718" y="832"/>
                  </a:lnTo>
                  <a:lnTo>
                    <a:pt x="720" y="832"/>
                  </a:lnTo>
                  <a:lnTo>
                    <a:pt x="722" y="832"/>
                  </a:lnTo>
                  <a:lnTo>
                    <a:pt x="722" y="834"/>
                  </a:lnTo>
                  <a:lnTo>
                    <a:pt x="724" y="834"/>
                  </a:lnTo>
                  <a:lnTo>
                    <a:pt x="722" y="834"/>
                  </a:lnTo>
                  <a:lnTo>
                    <a:pt x="722" y="836"/>
                  </a:lnTo>
                  <a:lnTo>
                    <a:pt x="724" y="836"/>
                  </a:lnTo>
                  <a:lnTo>
                    <a:pt x="724" y="838"/>
                  </a:lnTo>
                  <a:lnTo>
                    <a:pt x="724" y="840"/>
                  </a:lnTo>
                  <a:lnTo>
                    <a:pt x="722" y="840"/>
                  </a:lnTo>
                  <a:lnTo>
                    <a:pt x="722" y="842"/>
                  </a:lnTo>
                  <a:lnTo>
                    <a:pt x="724" y="842"/>
                  </a:lnTo>
                  <a:lnTo>
                    <a:pt x="724" y="844"/>
                  </a:lnTo>
                  <a:lnTo>
                    <a:pt x="722" y="844"/>
                  </a:lnTo>
                  <a:lnTo>
                    <a:pt x="722" y="846"/>
                  </a:lnTo>
                  <a:lnTo>
                    <a:pt x="722" y="848"/>
                  </a:lnTo>
                  <a:lnTo>
                    <a:pt x="722" y="849"/>
                  </a:lnTo>
                  <a:lnTo>
                    <a:pt x="722" y="851"/>
                  </a:lnTo>
                  <a:lnTo>
                    <a:pt x="720" y="851"/>
                  </a:lnTo>
                  <a:lnTo>
                    <a:pt x="720" y="853"/>
                  </a:lnTo>
                  <a:lnTo>
                    <a:pt x="720" y="855"/>
                  </a:lnTo>
                  <a:lnTo>
                    <a:pt x="720" y="857"/>
                  </a:lnTo>
                  <a:lnTo>
                    <a:pt x="720" y="859"/>
                  </a:lnTo>
                  <a:lnTo>
                    <a:pt x="720" y="861"/>
                  </a:lnTo>
                  <a:lnTo>
                    <a:pt x="720" y="863"/>
                  </a:lnTo>
                  <a:lnTo>
                    <a:pt x="720" y="865"/>
                  </a:lnTo>
                  <a:lnTo>
                    <a:pt x="722" y="867"/>
                  </a:lnTo>
                  <a:lnTo>
                    <a:pt x="722" y="869"/>
                  </a:lnTo>
                  <a:lnTo>
                    <a:pt x="722" y="871"/>
                  </a:lnTo>
                  <a:lnTo>
                    <a:pt x="722" y="873"/>
                  </a:lnTo>
                  <a:lnTo>
                    <a:pt x="722" y="875"/>
                  </a:lnTo>
                  <a:lnTo>
                    <a:pt x="722" y="877"/>
                  </a:lnTo>
                  <a:lnTo>
                    <a:pt x="722" y="879"/>
                  </a:lnTo>
                  <a:lnTo>
                    <a:pt x="722" y="881"/>
                  </a:lnTo>
                  <a:lnTo>
                    <a:pt x="722" y="883"/>
                  </a:lnTo>
                  <a:lnTo>
                    <a:pt x="722" y="885"/>
                  </a:lnTo>
                  <a:lnTo>
                    <a:pt x="722" y="887"/>
                  </a:lnTo>
                  <a:lnTo>
                    <a:pt x="720" y="887"/>
                  </a:lnTo>
                  <a:lnTo>
                    <a:pt x="720" y="889"/>
                  </a:lnTo>
                  <a:lnTo>
                    <a:pt x="720" y="891"/>
                  </a:lnTo>
                  <a:lnTo>
                    <a:pt x="720" y="893"/>
                  </a:lnTo>
                  <a:lnTo>
                    <a:pt x="720" y="895"/>
                  </a:lnTo>
                  <a:lnTo>
                    <a:pt x="720" y="897"/>
                  </a:lnTo>
                  <a:lnTo>
                    <a:pt x="718" y="897"/>
                  </a:lnTo>
                  <a:lnTo>
                    <a:pt x="718" y="899"/>
                  </a:lnTo>
                  <a:lnTo>
                    <a:pt x="718" y="901"/>
                  </a:lnTo>
                  <a:lnTo>
                    <a:pt x="716" y="903"/>
                  </a:lnTo>
                  <a:lnTo>
                    <a:pt x="716" y="905"/>
                  </a:lnTo>
                  <a:lnTo>
                    <a:pt x="714" y="907"/>
                  </a:lnTo>
                  <a:lnTo>
                    <a:pt x="714" y="909"/>
                  </a:lnTo>
                  <a:lnTo>
                    <a:pt x="714" y="911"/>
                  </a:lnTo>
                  <a:lnTo>
                    <a:pt x="712" y="913"/>
                  </a:lnTo>
                  <a:lnTo>
                    <a:pt x="712" y="915"/>
                  </a:lnTo>
                  <a:lnTo>
                    <a:pt x="712" y="917"/>
                  </a:lnTo>
                  <a:lnTo>
                    <a:pt x="710" y="917"/>
                  </a:lnTo>
                  <a:lnTo>
                    <a:pt x="710" y="918"/>
                  </a:lnTo>
                  <a:lnTo>
                    <a:pt x="710" y="920"/>
                  </a:lnTo>
                  <a:lnTo>
                    <a:pt x="708" y="920"/>
                  </a:lnTo>
                  <a:lnTo>
                    <a:pt x="708" y="922"/>
                  </a:lnTo>
                  <a:lnTo>
                    <a:pt x="706" y="924"/>
                  </a:lnTo>
                  <a:lnTo>
                    <a:pt x="706" y="926"/>
                  </a:lnTo>
                  <a:lnTo>
                    <a:pt x="708" y="926"/>
                  </a:lnTo>
                  <a:lnTo>
                    <a:pt x="708" y="928"/>
                  </a:lnTo>
                  <a:lnTo>
                    <a:pt x="710" y="928"/>
                  </a:lnTo>
                  <a:lnTo>
                    <a:pt x="712" y="928"/>
                  </a:lnTo>
                  <a:lnTo>
                    <a:pt x="712" y="930"/>
                  </a:lnTo>
                  <a:lnTo>
                    <a:pt x="714" y="930"/>
                  </a:lnTo>
                  <a:lnTo>
                    <a:pt x="714" y="932"/>
                  </a:lnTo>
                  <a:lnTo>
                    <a:pt x="714" y="934"/>
                  </a:lnTo>
                  <a:lnTo>
                    <a:pt x="714" y="936"/>
                  </a:lnTo>
                  <a:lnTo>
                    <a:pt x="712" y="938"/>
                  </a:lnTo>
                  <a:lnTo>
                    <a:pt x="712" y="940"/>
                  </a:lnTo>
                  <a:lnTo>
                    <a:pt x="710" y="942"/>
                  </a:lnTo>
                  <a:lnTo>
                    <a:pt x="710" y="944"/>
                  </a:lnTo>
                  <a:lnTo>
                    <a:pt x="708" y="944"/>
                  </a:lnTo>
                  <a:lnTo>
                    <a:pt x="708" y="946"/>
                  </a:lnTo>
                  <a:lnTo>
                    <a:pt x="706" y="948"/>
                  </a:lnTo>
                  <a:lnTo>
                    <a:pt x="706" y="950"/>
                  </a:lnTo>
                  <a:lnTo>
                    <a:pt x="704" y="952"/>
                  </a:lnTo>
                  <a:lnTo>
                    <a:pt x="704" y="954"/>
                  </a:lnTo>
                  <a:lnTo>
                    <a:pt x="704" y="956"/>
                  </a:lnTo>
                  <a:lnTo>
                    <a:pt x="704" y="958"/>
                  </a:lnTo>
                  <a:lnTo>
                    <a:pt x="706" y="960"/>
                  </a:lnTo>
                  <a:lnTo>
                    <a:pt x="706" y="962"/>
                  </a:lnTo>
                  <a:lnTo>
                    <a:pt x="710" y="964"/>
                  </a:lnTo>
                  <a:lnTo>
                    <a:pt x="712" y="966"/>
                  </a:lnTo>
                  <a:lnTo>
                    <a:pt x="714" y="968"/>
                  </a:lnTo>
                  <a:lnTo>
                    <a:pt x="714" y="970"/>
                  </a:lnTo>
                  <a:lnTo>
                    <a:pt x="716" y="972"/>
                  </a:lnTo>
                  <a:lnTo>
                    <a:pt x="714" y="972"/>
                  </a:lnTo>
                  <a:lnTo>
                    <a:pt x="714" y="974"/>
                  </a:lnTo>
                  <a:lnTo>
                    <a:pt x="712" y="974"/>
                  </a:lnTo>
                  <a:lnTo>
                    <a:pt x="712" y="976"/>
                  </a:lnTo>
                  <a:lnTo>
                    <a:pt x="710" y="976"/>
                  </a:lnTo>
                  <a:lnTo>
                    <a:pt x="708" y="978"/>
                  </a:lnTo>
                  <a:lnTo>
                    <a:pt x="706" y="978"/>
                  </a:lnTo>
                  <a:lnTo>
                    <a:pt x="706" y="980"/>
                  </a:lnTo>
                  <a:lnTo>
                    <a:pt x="704" y="980"/>
                  </a:lnTo>
                  <a:lnTo>
                    <a:pt x="702" y="980"/>
                  </a:lnTo>
                  <a:lnTo>
                    <a:pt x="702" y="982"/>
                  </a:lnTo>
                  <a:lnTo>
                    <a:pt x="700" y="982"/>
                  </a:lnTo>
                  <a:lnTo>
                    <a:pt x="700" y="987"/>
                  </a:lnTo>
                  <a:lnTo>
                    <a:pt x="700" y="989"/>
                  </a:lnTo>
                  <a:lnTo>
                    <a:pt x="700" y="991"/>
                  </a:lnTo>
                  <a:lnTo>
                    <a:pt x="702" y="993"/>
                  </a:lnTo>
                  <a:lnTo>
                    <a:pt x="702" y="995"/>
                  </a:lnTo>
                  <a:lnTo>
                    <a:pt x="702" y="997"/>
                  </a:lnTo>
                  <a:lnTo>
                    <a:pt x="698" y="999"/>
                  </a:lnTo>
                  <a:lnTo>
                    <a:pt x="696" y="1001"/>
                  </a:lnTo>
                  <a:lnTo>
                    <a:pt x="694" y="1003"/>
                  </a:lnTo>
                  <a:lnTo>
                    <a:pt x="692" y="1003"/>
                  </a:lnTo>
                  <a:lnTo>
                    <a:pt x="692" y="1005"/>
                  </a:lnTo>
                  <a:lnTo>
                    <a:pt x="688" y="1007"/>
                  </a:lnTo>
                  <a:lnTo>
                    <a:pt x="688" y="1009"/>
                  </a:lnTo>
                  <a:lnTo>
                    <a:pt x="686" y="1009"/>
                  </a:lnTo>
                  <a:lnTo>
                    <a:pt x="684" y="1011"/>
                  </a:lnTo>
                  <a:lnTo>
                    <a:pt x="682" y="1013"/>
                  </a:lnTo>
                  <a:lnTo>
                    <a:pt x="679" y="1015"/>
                  </a:lnTo>
                  <a:lnTo>
                    <a:pt x="677" y="1015"/>
                  </a:lnTo>
                  <a:lnTo>
                    <a:pt x="675" y="1015"/>
                  </a:lnTo>
                  <a:lnTo>
                    <a:pt x="675" y="1017"/>
                  </a:lnTo>
                  <a:lnTo>
                    <a:pt x="673" y="1019"/>
                  </a:lnTo>
                  <a:lnTo>
                    <a:pt x="673" y="1021"/>
                  </a:lnTo>
                  <a:lnTo>
                    <a:pt x="673" y="1023"/>
                  </a:lnTo>
                  <a:lnTo>
                    <a:pt x="673" y="1025"/>
                  </a:lnTo>
                  <a:lnTo>
                    <a:pt x="675" y="1029"/>
                  </a:lnTo>
                  <a:lnTo>
                    <a:pt x="675" y="1031"/>
                  </a:lnTo>
                  <a:lnTo>
                    <a:pt x="675" y="1033"/>
                  </a:lnTo>
                  <a:lnTo>
                    <a:pt x="677" y="1033"/>
                  </a:lnTo>
                  <a:lnTo>
                    <a:pt x="677" y="1035"/>
                  </a:lnTo>
                  <a:lnTo>
                    <a:pt x="677" y="1037"/>
                  </a:lnTo>
                  <a:lnTo>
                    <a:pt x="677" y="1039"/>
                  </a:lnTo>
                  <a:lnTo>
                    <a:pt x="677" y="1041"/>
                  </a:lnTo>
                  <a:lnTo>
                    <a:pt x="677" y="1045"/>
                  </a:lnTo>
                  <a:lnTo>
                    <a:pt x="679" y="1047"/>
                  </a:lnTo>
                  <a:lnTo>
                    <a:pt x="679" y="1049"/>
                  </a:lnTo>
                  <a:lnTo>
                    <a:pt x="675" y="1049"/>
                  </a:lnTo>
                  <a:lnTo>
                    <a:pt x="671" y="1047"/>
                  </a:lnTo>
                  <a:lnTo>
                    <a:pt x="669" y="1045"/>
                  </a:lnTo>
                  <a:lnTo>
                    <a:pt x="667" y="1045"/>
                  </a:lnTo>
                  <a:lnTo>
                    <a:pt x="663" y="1045"/>
                  </a:lnTo>
                  <a:lnTo>
                    <a:pt x="663" y="1043"/>
                  </a:lnTo>
                  <a:lnTo>
                    <a:pt x="661" y="1043"/>
                  </a:lnTo>
                  <a:lnTo>
                    <a:pt x="659" y="1043"/>
                  </a:lnTo>
                  <a:lnTo>
                    <a:pt x="657" y="1041"/>
                  </a:lnTo>
                  <a:lnTo>
                    <a:pt x="653" y="1041"/>
                  </a:lnTo>
                  <a:lnTo>
                    <a:pt x="651" y="1039"/>
                  </a:lnTo>
                  <a:lnTo>
                    <a:pt x="649" y="1039"/>
                  </a:lnTo>
                  <a:lnTo>
                    <a:pt x="647" y="1039"/>
                  </a:lnTo>
                  <a:lnTo>
                    <a:pt x="647" y="1037"/>
                  </a:lnTo>
                  <a:lnTo>
                    <a:pt x="645" y="1035"/>
                  </a:lnTo>
                  <a:lnTo>
                    <a:pt x="645" y="1033"/>
                  </a:lnTo>
                  <a:lnTo>
                    <a:pt x="643" y="1033"/>
                  </a:lnTo>
                  <a:lnTo>
                    <a:pt x="641" y="1033"/>
                  </a:lnTo>
                  <a:lnTo>
                    <a:pt x="639" y="1033"/>
                  </a:lnTo>
                  <a:lnTo>
                    <a:pt x="637" y="1033"/>
                  </a:lnTo>
                  <a:lnTo>
                    <a:pt x="635" y="1033"/>
                  </a:lnTo>
                  <a:lnTo>
                    <a:pt x="635" y="1031"/>
                  </a:lnTo>
                  <a:lnTo>
                    <a:pt x="635" y="1029"/>
                  </a:lnTo>
                  <a:lnTo>
                    <a:pt x="635" y="1027"/>
                  </a:lnTo>
                  <a:lnTo>
                    <a:pt x="633" y="1027"/>
                  </a:lnTo>
                  <a:lnTo>
                    <a:pt x="631" y="1027"/>
                  </a:lnTo>
                  <a:lnTo>
                    <a:pt x="631" y="1029"/>
                  </a:lnTo>
                  <a:lnTo>
                    <a:pt x="629" y="1029"/>
                  </a:lnTo>
                  <a:lnTo>
                    <a:pt x="627" y="1029"/>
                  </a:lnTo>
                  <a:lnTo>
                    <a:pt x="627" y="1027"/>
                  </a:lnTo>
                  <a:lnTo>
                    <a:pt x="625" y="1027"/>
                  </a:lnTo>
                  <a:lnTo>
                    <a:pt x="623" y="1027"/>
                  </a:lnTo>
                  <a:lnTo>
                    <a:pt x="621" y="1027"/>
                  </a:lnTo>
                  <a:lnTo>
                    <a:pt x="619" y="1027"/>
                  </a:lnTo>
                  <a:lnTo>
                    <a:pt x="617" y="1027"/>
                  </a:lnTo>
                  <a:lnTo>
                    <a:pt x="615" y="1027"/>
                  </a:lnTo>
                  <a:lnTo>
                    <a:pt x="615" y="1029"/>
                  </a:lnTo>
                  <a:lnTo>
                    <a:pt x="613" y="1029"/>
                  </a:lnTo>
                  <a:lnTo>
                    <a:pt x="608" y="1027"/>
                  </a:lnTo>
                  <a:lnTo>
                    <a:pt x="604" y="1027"/>
                  </a:lnTo>
                  <a:lnTo>
                    <a:pt x="602" y="1027"/>
                  </a:lnTo>
                  <a:lnTo>
                    <a:pt x="600" y="1027"/>
                  </a:lnTo>
                  <a:lnTo>
                    <a:pt x="598" y="1025"/>
                  </a:lnTo>
                  <a:lnTo>
                    <a:pt x="596" y="1025"/>
                  </a:lnTo>
                  <a:lnTo>
                    <a:pt x="596" y="1027"/>
                  </a:lnTo>
                  <a:lnTo>
                    <a:pt x="596" y="1029"/>
                  </a:lnTo>
                  <a:lnTo>
                    <a:pt x="596" y="1031"/>
                  </a:lnTo>
                  <a:lnTo>
                    <a:pt x="598" y="1033"/>
                  </a:lnTo>
                  <a:lnTo>
                    <a:pt x="598" y="1035"/>
                  </a:lnTo>
                  <a:lnTo>
                    <a:pt x="596" y="1037"/>
                  </a:lnTo>
                  <a:lnTo>
                    <a:pt x="596" y="1039"/>
                  </a:lnTo>
                  <a:lnTo>
                    <a:pt x="596" y="1041"/>
                  </a:lnTo>
                  <a:lnTo>
                    <a:pt x="596" y="1043"/>
                  </a:lnTo>
                  <a:lnTo>
                    <a:pt x="596" y="1045"/>
                  </a:lnTo>
                  <a:lnTo>
                    <a:pt x="596" y="1047"/>
                  </a:lnTo>
                  <a:lnTo>
                    <a:pt x="596" y="1049"/>
                  </a:lnTo>
                  <a:lnTo>
                    <a:pt x="596" y="1051"/>
                  </a:lnTo>
                  <a:lnTo>
                    <a:pt x="596" y="1052"/>
                  </a:lnTo>
                  <a:lnTo>
                    <a:pt x="596" y="1054"/>
                  </a:lnTo>
                  <a:lnTo>
                    <a:pt x="598" y="1058"/>
                  </a:lnTo>
                  <a:lnTo>
                    <a:pt x="598" y="1060"/>
                  </a:lnTo>
                  <a:lnTo>
                    <a:pt x="598" y="1062"/>
                  </a:lnTo>
                  <a:lnTo>
                    <a:pt x="598" y="1064"/>
                  </a:lnTo>
                  <a:lnTo>
                    <a:pt x="598" y="1066"/>
                  </a:lnTo>
                  <a:lnTo>
                    <a:pt x="598" y="1068"/>
                  </a:lnTo>
                  <a:lnTo>
                    <a:pt x="598" y="1070"/>
                  </a:lnTo>
                  <a:lnTo>
                    <a:pt x="600" y="1070"/>
                  </a:lnTo>
                  <a:lnTo>
                    <a:pt x="600" y="1072"/>
                  </a:lnTo>
                  <a:lnTo>
                    <a:pt x="600" y="1074"/>
                  </a:lnTo>
                  <a:lnTo>
                    <a:pt x="600" y="1076"/>
                  </a:lnTo>
                  <a:lnTo>
                    <a:pt x="602" y="1082"/>
                  </a:lnTo>
                  <a:lnTo>
                    <a:pt x="602" y="1084"/>
                  </a:lnTo>
                  <a:lnTo>
                    <a:pt x="604" y="1084"/>
                  </a:lnTo>
                  <a:lnTo>
                    <a:pt x="604" y="1086"/>
                  </a:lnTo>
                  <a:lnTo>
                    <a:pt x="604" y="1088"/>
                  </a:lnTo>
                  <a:lnTo>
                    <a:pt x="604" y="1090"/>
                  </a:lnTo>
                  <a:lnTo>
                    <a:pt x="606" y="1092"/>
                  </a:lnTo>
                  <a:lnTo>
                    <a:pt x="606" y="1094"/>
                  </a:lnTo>
                  <a:lnTo>
                    <a:pt x="606" y="1096"/>
                  </a:lnTo>
                  <a:lnTo>
                    <a:pt x="606" y="1098"/>
                  </a:lnTo>
                  <a:lnTo>
                    <a:pt x="606" y="1100"/>
                  </a:lnTo>
                  <a:lnTo>
                    <a:pt x="606" y="1102"/>
                  </a:lnTo>
                  <a:lnTo>
                    <a:pt x="606" y="1104"/>
                  </a:lnTo>
                  <a:lnTo>
                    <a:pt x="606" y="1106"/>
                  </a:lnTo>
                  <a:lnTo>
                    <a:pt x="606" y="1108"/>
                  </a:lnTo>
                  <a:lnTo>
                    <a:pt x="606" y="1110"/>
                  </a:lnTo>
                  <a:lnTo>
                    <a:pt x="606" y="1112"/>
                  </a:lnTo>
                  <a:lnTo>
                    <a:pt x="606" y="1114"/>
                  </a:lnTo>
                  <a:lnTo>
                    <a:pt x="606" y="1116"/>
                  </a:lnTo>
                  <a:lnTo>
                    <a:pt x="606" y="1118"/>
                  </a:lnTo>
                  <a:lnTo>
                    <a:pt x="604" y="1119"/>
                  </a:lnTo>
                  <a:lnTo>
                    <a:pt x="604" y="1123"/>
                  </a:lnTo>
                  <a:lnTo>
                    <a:pt x="604" y="1125"/>
                  </a:lnTo>
                  <a:lnTo>
                    <a:pt x="604" y="1127"/>
                  </a:lnTo>
                  <a:lnTo>
                    <a:pt x="602" y="1131"/>
                  </a:lnTo>
                  <a:lnTo>
                    <a:pt x="602" y="1133"/>
                  </a:lnTo>
                  <a:lnTo>
                    <a:pt x="600" y="1135"/>
                  </a:lnTo>
                  <a:lnTo>
                    <a:pt x="600" y="1137"/>
                  </a:lnTo>
                  <a:lnTo>
                    <a:pt x="600" y="1139"/>
                  </a:lnTo>
                  <a:lnTo>
                    <a:pt x="600" y="1141"/>
                  </a:lnTo>
                  <a:lnTo>
                    <a:pt x="602" y="1143"/>
                  </a:lnTo>
                  <a:lnTo>
                    <a:pt x="602" y="1145"/>
                  </a:lnTo>
                  <a:lnTo>
                    <a:pt x="604" y="1147"/>
                  </a:lnTo>
                  <a:lnTo>
                    <a:pt x="604" y="1149"/>
                  </a:lnTo>
                  <a:lnTo>
                    <a:pt x="608" y="1145"/>
                  </a:lnTo>
                  <a:lnTo>
                    <a:pt x="610" y="1143"/>
                  </a:lnTo>
                  <a:lnTo>
                    <a:pt x="610" y="1141"/>
                  </a:lnTo>
                  <a:lnTo>
                    <a:pt x="612" y="1141"/>
                  </a:lnTo>
                  <a:lnTo>
                    <a:pt x="613" y="1141"/>
                  </a:lnTo>
                  <a:lnTo>
                    <a:pt x="615" y="1141"/>
                  </a:lnTo>
                  <a:lnTo>
                    <a:pt x="617" y="1141"/>
                  </a:lnTo>
                  <a:lnTo>
                    <a:pt x="617" y="1143"/>
                  </a:lnTo>
                  <a:lnTo>
                    <a:pt x="619" y="1145"/>
                  </a:lnTo>
                  <a:lnTo>
                    <a:pt x="619" y="1147"/>
                  </a:lnTo>
                  <a:lnTo>
                    <a:pt x="619" y="1149"/>
                  </a:lnTo>
                  <a:lnTo>
                    <a:pt x="621" y="1149"/>
                  </a:lnTo>
                  <a:lnTo>
                    <a:pt x="621" y="1151"/>
                  </a:lnTo>
                  <a:lnTo>
                    <a:pt x="621" y="1153"/>
                  </a:lnTo>
                  <a:lnTo>
                    <a:pt x="621" y="1155"/>
                  </a:lnTo>
                  <a:lnTo>
                    <a:pt x="621" y="1157"/>
                  </a:lnTo>
                  <a:lnTo>
                    <a:pt x="623" y="1159"/>
                  </a:lnTo>
                  <a:lnTo>
                    <a:pt x="625" y="1161"/>
                  </a:lnTo>
                  <a:lnTo>
                    <a:pt x="627" y="1161"/>
                  </a:lnTo>
                  <a:lnTo>
                    <a:pt x="627" y="1163"/>
                  </a:lnTo>
                  <a:lnTo>
                    <a:pt x="627" y="1165"/>
                  </a:lnTo>
                  <a:lnTo>
                    <a:pt x="623" y="1167"/>
                  </a:lnTo>
                  <a:lnTo>
                    <a:pt x="621" y="1167"/>
                  </a:lnTo>
                  <a:lnTo>
                    <a:pt x="621" y="1169"/>
                  </a:lnTo>
                  <a:lnTo>
                    <a:pt x="619" y="1169"/>
                  </a:lnTo>
                  <a:lnTo>
                    <a:pt x="617" y="1171"/>
                  </a:lnTo>
                  <a:lnTo>
                    <a:pt x="615" y="1171"/>
                  </a:lnTo>
                  <a:lnTo>
                    <a:pt x="613" y="1171"/>
                  </a:lnTo>
                  <a:lnTo>
                    <a:pt x="613" y="1173"/>
                  </a:lnTo>
                  <a:lnTo>
                    <a:pt x="612" y="1173"/>
                  </a:lnTo>
                  <a:lnTo>
                    <a:pt x="610" y="1175"/>
                  </a:lnTo>
                  <a:lnTo>
                    <a:pt x="608" y="1175"/>
                  </a:lnTo>
                  <a:lnTo>
                    <a:pt x="606" y="1175"/>
                  </a:lnTo>
                  <a:lnTo>
                    <a:pt x="604" y="1175"/>
                  </a:lnTo>
                  <a:lnTo>
                    <a:pt x="604" y="1177"/>
                  </a:lnTo>
                  <a:lnTo>
                    <a:pt x="602" y="1177"/>
                  </a:lnTo>
                  <a:lnTo>
                    <a:pt x="602" y="1179"/>
                  </a:lnTo>
                  <a:lnTo>
                    <a:pt x="600" y="1181"/>
                  </a:lnTo>
                  <a:lnTo>
                    <a:pt x="600" y="1183"/>
                  </a:lnTo>
                  <a:lnTo>
                    <a:pt x="598" y="1183"/>
                  </a:lnTo>
                  <a:lnTo>
                    <a:pt x="596" y="1183"/>
                  </a:lnTo>
                  <a:lnTo>
                    <a:pt x="596" y="1185"/>
                  </a:lnTo>
                  <a:lnTo>
                    <a:pt x="598" y="1186"/>
                  </a:lnTo>
                  <a:lnTo>
                    <a:pt x="598" y="1188"/>
                  </a:lnTo>
                  <a:lnTo>
                    <a:pt x="598" y="1190"/>
                  </a:lnTo>
                  <a:lnTo>
                    <a:pt x="598" y="1192"/>
                  </a:lnTo>
                  <a:lnTo>
                    <a:pt x="596" y="1192"/>
                  </a:lnTo>
                  <a:lnTo>
                    <a:pt x="596" y="1194"/>
                  </a:lnTo>
                  <a:lnTo>
                    <a:pt x="598" y="1194"/>
                  </a:lnTo>
                  <a:lnTo>
                    <a:pt x="598" y="1196"/>
                  </a:lnTo>
                  <a:lnTo>
                    <a:pt x="596" y="1196"/>
                  </a:lnTo>
                  <a:lnTo>
                    <a:pt x="594" y="1196"/>
                  </a:lnTo>
                  <a:lnTo>
                    <a:pt x="596" y="1198"/>
                  </a:lnTo>
                  <a:lnTo>
                    <a:pt x="596" y="1200"/>
                  </a:lnTo>
                  <a:lnTo>
                    <a:pt x="594" y="1200"/>
                  </a:lnTo>
                  <a:lnTo>
                    <a:pt x="594" y="1202"/>
                  </a:lnTo>
                  <a:lnTo>
                    <a:pt x="594" y="1204"/>
                  </a:lnTo>
                  <a:lnTo>
                    <a:pt x="592" y="1204"/>
                  </a:lnTo>
                  <a:lnTo>
                    <a:pt x="590" y="1204"/>
                  </a:lnTo>
                  <a:lnTo>
                    <a:pt x="590" y="1202"/>
                  </a:lnTo>
                  <a:lnTo>
                    <a:pt x="588" y="1202"/>
                  </a:lnTo>
                  <a:lnTo>
                    <a:pt x="588" y="1200"/>
                  </a:lnTo>
                  <a:lnTo>
                    <a:pt x="586" y="1200"/>
                  </a:lnTo>
                  <a:lnTo>
                    <a:pt x="584" y="1202"/>
                  </a:lnTo>
                  <a:lnTo>
                    <a:pt x="584" y="1200"/>
                  </a:lnTo>
                  <a:lnTo>
                    <a:pt x="584" y="1202"/>
                  </a:lnTo>
                  <a:lnTo>
                    <a:pt x="582" y="1202"/>
                  </a:lnTo>
                  <a:lnTo>
                    <a:pt x="582" y="1204"/>
                  </a:lnTo>
                  <a:lnTo>
                    <a:pt x="582" y="1206"/>
                  </a:lnTo>
                  <a:lnTo>
                    <a:pt x="582" y="1208"/>
                  </a:lnTo>
                  <a:lnTo>
                    <a:pt x="582" y="1210"/>
                  </a:lnTo>
                  <a:lnTo>
                    <a:pt x="582" y="1212"/>
                  </a:lnTo>
                  <a:lnTo>
                    <a:pt x="580" y="1212"/>
                  </a:lnTo>
                  <a:lnTo>
                    <a:pt x="578" y="1212"/>
                  </a:lnTo>
                  <a:lnTo>
                    <a:pt x="576" y="1212"/>
                  </a:lnTo>
                  <a:lnTo>
                    <a:pt x="574" y="1210"/>
                  </a:lnTo>
                  <a:lnTo>
                    <a:pt x="574" y="1212"/>
                  </a:lnTo>
                  <a:lnTo>
                    <a:pt x="572" y="1212"/>
                  </a:lnTo>
                  <a:lnTo>
                    <a:pt x="572" y="1210"/>
                  </a:lnTo>
                  <a:lnTo>
                    <a:pt x="570" y="1210"/>
                  </a:lnTo>
                  <a:lnTo>
                    <a:pt x="570" y="1212"/>
                  </a:lnTo>
                  <a:lnTo>
                    <a:pt x="568" y="1212"/>
                  </a:lnTo>
                  <a:lnTo>
                    <a:pt x="566" y="1212"/>
                  </a:lnTo>
                  <a:lnTo>
                    <a:pt x="564" y="1214"/>
                  </a:lnTo>
                  <a:lnTo>
                    <a:pt x="562" y="1212"/>
                  </a:lnTo>
                  <a:lnTo>
                    <a:pt x="562" y="1214"/>
                  </a:lnTo>
                  <a:lnTo>
                    <a:pt x="562" y="1216"/>
                  </a:lnTo>
                  <a:lnTo>
                    <a:pt x="562" y="1218"/>
                  </a:lnTo>
                  <a:lnTo>
                    <a:pt x="560" y="1218"/>
                  </a:lnTo>
                  <a:lnTo>
                    <a:pt x="560" y="1220"/>
                  </a:lnTo>
                  <a:lnTo>
                    <a:pt x="558" y="1220"/>
                  </a:lnTo>
                  <a:lnTo>
                    <a:pt x="556" y="1222"/>
                  </a:lnTo>
                  <a:lnTo>
                    <a:pt x="556" y="1224"/>
                  </a:lnTo>
                  <a:lnTo>
                    <a:pt x="554" y="1224"/>
                  </a:lnTo>
                  <a:lnTo>
                    <a:pt x="552" y="1224"/>
                  </a:lnTo>
                  <a:lnTo>
                    <a:pt x="550" y="1224"/>
                  </a:lnTo>
                  <a:lnTo>
                    <a:pt x="548" y="1226"/>
                  </a:lnTo>
                  <a:lnTo>
                    <a:pt x="550" y="1226"/>
                  </a:lnTo>
                  <a:lnTo>
                    <a:pt x="548" y="1228"/>
                  </a:lnTo>
                  <a:lnTo>
                    <a:pt x="548" y="1230"/>
                  </a:lnTo>
                  <a:lnTo>
                    <a:pt x="548" y="1232"/>
                  </a:lnTo>
                  <a:lnTo>
                    <a:pt x="546" y="1232"/>
                  </a:lnTo>
                  <a:lnTo>
                    <a:pt x="544" y="1232"/>
                  </a:lnTo>
                  <a:lnTo>
                    <a:pt x="543" y="1232"/>
                  </a:lnTo>
                  <a:lnTo>
                    <a:pt x="541" y="1232"/>
                  </a:lnTo>
                  <a:lnTo>
                    <a:pt x="541" y="1234"/>
                  </a:lnTo>
                  <a:lnTo>
                    <a:pt x="541" y="1236"/>
                  </a:lnTo>
                  <a:lnTo>
                    <a:pt x="543" y="1236"/>
                  </a:lnTo>
                  <a:lnTo>
                    <a:pt x="543" y="1238"/>
                  </a:lnTo>
                  <a:lnTo>
                    <a:pt x="541" y="1238"/>
                  </a:lnTo>
                  <a:lnTo>
                    <a:pt x="541" y="1240"/>
                  </a:lnTo>
                  <a:lnTo>
                    <a:pt x="539" y="1240"/>
                  </a:lnTo>
                  <a:lnTo>
                    <a:pt x="539" y="1242"/>
                  </a:lnTo>
                  <a:lnTo>
                    <a:pt x="537" y="1242"/>
                  </a:lnTo>
                  <a:lnTo>
                    <a:pt x="537" y="1244"/>
                  </a:lnTo>
                  <a:lnTo>
                    <a:pt x="535" y="1244"/>
                  </a:lnTo>
                  <a:lnTo>
                    <a:pt x="533" y="1244"/>
                  </a:lnTo>
                  <a:lnTo>
                    <a:pt x="533" y="1246"/>
                  </a:lnTo>
                  <a:lnTo>
                    <a:pt x="533" y="1248"/>
                  </a:lnTo>
                  <a:lnTo>
                    <a:pt x="531" y="1248"/>
                  </a:lnTo>
                  <a:lnTo>
                    <a:pt x="531" y="1246"/>
                  </a:lnTo>
                  <a:lnTo>
                    <a:pt x="529" y="1246"/>
                  </a:lnTo>
                  <a:lnTo>
                    <a:pt x="529" y="1248"/>
                  </a:lnTo>
                  <a:lnTo>
                    <a:pt x="527" y="1248"/>
                  </a:lnTo>
                  <a:lnTo>
                    <a:pt x="527" y="1250"/>
                  </a:lnTo>
                  <a:lnTo>
                    <a:pt x="525" y="1250"/>
                  </a:lnTo>
                  <a:lnTo>
                    <a:pt x="525" y="1252"/>
                  </a:lnTo>
                  <a:lnTo>
                    <a:pt x="523" y="1252"/>
                  </a:lnTo>
                  <a:lnTo>
                    <a:pt x="523" y="1253"/>
                  </a:lnTo>
                  <a:lnTo>
                    <a:pt x="521" y="1253"/>
                  </a:lnTo>
                  <a:lnTo>
                    <a:pt x="519" y="1255"/>
                  </a:lnTo>
                  <a:lnTo>
                    <a:pt x="517" y="1255"/>
                  </a:lnTo>
                  <a:lnTo>
                    <a:pt x="519" y="1255"/>
                  </a:lnTo>
                  <a:lnTo>
                    <a:pt x="519" y="1257"/>
                  </a:lnTo>
                  <a:lnTo>
                    <a:pt x="519" y="1259"/>
                  </a:lnTo>
                  <a:lnTo>
                    <a:pt x="521" y="1259"/>
                  </a:lnTo>
                  <a:lnTo>
                    <a:pt x="523" y="1259"/>
                  </a:lnTo>
                  <a:lnTo>
                    <a:pt x="523" y="1257"/>
                  </a:lnTo>
                  <a:lnTo>
                    <a:pt x="525" y="1257"/>
                  </a:lnTo>
                  <a:lnTo>
                    <a:pt x="527" y="1257"/>
                  </a:lnTo>
                  <a:lnTo>
                    <a:pt x="529" y="1257"/>
                  </a:lnTo>
                  <a:lnTo>
                    <a:pt x="531" y="1257"/>
                  </a:lnTo>
                  <a:lnTo>
                    <a:pt x="533" y="1255"/>
                  </a:lnTo>
                  <a:lnTo>
                    <a:pt x="535" y="1255"/>
                  </a:lnTo>
                  <a:lnTo>
                    <a:pt x="537" y="1255"/>
                  </a:lnTo>
                  <a:lnTo>
                    <a:pt x="539" y="1255"/>
                  </a:lnTo>
                  <a:lnTo>
                    <a:pt x="541" y="1255"/>
                  </a:lnTo>
                  <a:lnTo>
                    <a:pt x="543" y="1255"/>
                  </a:lnTo>
                  <a:lnTo>
                    <a:pt x="544" y="1255"/>
                  </a:lnTo>
                  <a:lnTo>
                    <a:pt x="546" y="1255"/>
                  </a:lnTo>
                  <a:lnTo>
                    <a:pt x="548" y="1255"/>
                  </a:lnTo>
                  <a:lnTo>
                    <a:pt x="550" y="1255"/>
                  </a:lnTo>
                  <a:lnTo>
                    <a:pt x="550" y="1257"/>
                  </a:lnTo>
                  <a:lnTo>
                    <a:pt x="552" y="1257"/>
                  </a:lnTo>
                  <a:lnTo>
                    <a:pt x="554" y="1257"/>
                  </a:lnTo>
                  <a:lnTo>
                    <a:pt x="556" y="1257"/>
                  </a:lnTo>
                  <a:lnTo>
                    <a:pt x="558" y="1257"/>
                  </a:lnTo>
                  <a:lnTo>
                    <a:pt x="560" y="1257"/>
                  </a:lnTo>
                  <a:lnTo>
                    <a:pt x="562" y="1257"/>
                  </a:lnTo>
                  <a:lnTo>
                    <a:pt x="564" y="1257"/>
                  </a:lnTo>
                  <a:lnTo>
                    <a:pt x="564" y="1255"/>
                  </a:lnTo>
                  <a:lnTo>
                    <a:pt x="566" y="1255"/>
                  </a:lnTo>
                  <a:lnTo>
                    <a:pt x="566" y="1257"/>
                  </a:lnTo>
                  <a:lnTo>
                    <a:pt x="568" y="1257"/>
                  </a:lnTo>
                  <a:lnTo>
                    <a:pt x="568" y="1259"/>
                  </a:lnTo>
                  <a:lnTo>
                    <a:pt x="570" y="1259"/>
                  </a:lnTo>
                  <a:lnTo>
                    <a:pt x="570" y="1261"/>
                  </a:lnTo>
                  <a:lnTo>
                    <a:pt x="572" y="1261"/>
                  </a:lnTo>
                  <a:lnTo>
                    <a:pt x="572" y="1263"/>
                  </a:lnTo>
                  <a:lnTo>
                    <a:pt x="574" y="1263"/>
                  </a:lnTo>
                  <a:lnTo>
                    <a:pt x="576" y="1263"/>
                  </a:lnTo>
                  <a:lnTo>
                    <a:pt x="576" y="1265"/>
                  </a:lnTo>
                  <a:lnTo>
                    <a:pt x="576" y="1267"/>
                  </a:lnTo>
                  <a:lnTo>
                    <a:pt x="578" y="1267"/>
                  </a:lnTo>
                  <a:lnTo>
                    <a:pt x="578" y="1269"/>
                  </a:lnTo>
                  <a:lnTo>
                    <a:pt x="580" y="1269"/>
                  </a:lnTo>
                  <a:lnTo>
                    <a:pt x="582" y="1269"/>
                  </a:lnTo>
                  <a:lnTo>
                    <a:pt x="584" y="1269"/>
                  </a:lnTo>
                  <a:lnTo>
                    <a:pt x="584" y="1271"/>
                  </a:lnTo>
                  <a:lnTo>
                    <a:pt x="586" y="1271"/>
                  </a:lnTo>
                  <a:lnTo>
                    <a:pt x="588" y="1271"/>
                  </a:lnTo>
                  <a:lnTo>
                    <a:pt x="588" y="1273"/>
                  </a:lnTo>
                  <a:lnTo>
                    <a:pt x="590" y="1273"/>
                  </a:lnTo>
                  <a:lnTo>
                    <a:pt x="590" y="1275"/>
                  </a:lnTo>
                  <a:lnTo>
                    <a:pt x="592" y="1275"/>
                  </a:lnTo>
                  <a:lnTo>
                    <a:pt x="594" y="1275"/>
                  </a:lnTo>
                  <a:lnTo>
                    <a:pt x="594" y="1277"/>
                  </a:lnTo>
                  <a:lnTo>
                    <a:pt x="596" y="1277"/>
                  </a:lnTo>
                  <a:lnTo>
                    <a:pt x="598" y="1279"/>
                  </a:lnTo>
                  <a:lnTo>
                    <a:pt x="600" y="1279"/>
                  </a:lnTo>
                  <a:lnTo>
                    <a:pt x="600" y="1281"/>
                  </a:lnTo>
                  <a:lnTo>
                    <a:pt x="602" y="1281"/>
                  </a:lnTo>
                  <a:lnTo>
                    <a:pt x="604" y="1281"/>
                  </a:lnTo>
                  <a:lnTo>
                    <a:pt x="606" y="1281"/>
                  </a:lnTo>
                  <a:lnTo>
                    <a:pt x="606" y="1283"/>
                  </a:lnTo>
                  <a:lnTo>
                    <a:pt x="608" y="1283"/>
                  </a:lnTo>
                  <a:lnTo>
                    <a:pt x="608" y="1285"/>
                  </a:lnTo>
                  <a:lnTo>
                    <a:pt x="606" y="1285"/>
                  </a:lnTo>
                  <a:lnTo>
                    <a:pt x="606" y="1289"/>
                  </a:lnTo>
                  <a:lnTo>
                    <a:pt x="604" y="1291"/>
                  </a:lnTo>
                  <a:lnTo>
                    <a:pt x="606" y="1291"/>
                  </a:lnTo>
                  <a:lnTo>
                    <a:pt x="606" y="1293"/>
                  </a:lnTo>
                  <a:lnTo>
                    <a:pt x="610" y="1293"/>
                  </a:lnTo>
                  <a:lnTo>
                    <a:pt x="612" y="1295"/>
                  </a:lnTo>
                  <a:lnTo>
                    <a:pt x="613" y="1295"/>
                  </a:lnTo>
                  <a:lnTo>
                    <a:pt x="613" y="1297"/>
                  </a:lnTo>
                  <a:lnTo>
                    <a:pt x="615" y="1297"/>
                  </a:lnTo>
                  <a:lnTo>
                    <a:pt x="617" y="1297"/>
                  </a:lnTo>
                  <a:lnTo>
                    <a:pt x="619" y="1297"/>
                  </a:lnTo>
                  <a:lnTo>
                    <a:pt x="619" y="1295"/>
                  </a:lnTo>
                  <a:lnTo>
                    <a:pt x="619" y="1293"/>
                  </a:lnTo>
                  <a:lnTo>
                    <a:pt x="621" y="1293"/>
                  </a:lnTo>
                  <a:lnTo>
                    <a:pt x="623" y="1291"/>
                  </a:lnTo>
                  <a:lnTo>
                    <a:pt x="625" y="1291"/>
                  </a:lnTo>
                  <a:lnTo>
                    <a:pt x="627" y="1293"/>
                  </a:lnTo>
                  <a:lnTo>
                    <a:pt x="629" y="1293"/>
                  </a:lnTo>
                  <a:lnTo>
                    <a:pt x="629" y="1295"/>
                  </a:lnTo>
                  <a:lnTo>
                    <a:pt x="631" y="1295"/>
                  </a:lnTo>
                  <a:lnTo>
                    <a:pt x="633" y="1295"/>
                  </a:lnTo>
                  <a:lnTo>
                    <a:pt x="633" y="1297"/>
                  </a:lnTo>
                  <a:lnTo>
                    <a:pt x="635" y="1297"/>
                  </a:lnTo>
                  <a:lnTo>
                    <a:pt x="633" y="1295"/>
                  </a:lnTo>
                  <a:lnTo>
                    <a:pt x="635" y="1295"/>
                  </a:lnTo>
                  <a:lnTo>
                    <a:pt x="637" y="1295"/>
                  </a:lnTo>
                  <a:lnTo>
                    <a:pt x="637" y="1297"/>
                  </a:lnTo>
                  <a:lnTo>
                    <a:pt x="639" y="1297"/>
                  </a:lnTo>
                  <a:lnTo>
                    <a:pt x="641" y="1297"/>
                  </a:lnTo>
                  <a:lnTo>
                    <a:pt x="643" y="1297"/>
                  </a:lnTo>
                  <a:lnTo>
                    <a:pt x="643" y="1295"/>
                  </a:lnTo>
                  <a:lnTo>
                    <a:pt x="645" y="1295"/>
                  </a:lnTo>
                  <a:lnTo>
                    <a:pt x="647" y="1297"/>
                  </a:lnTo>
                  <a:lnTo>
                    <a:pt x="649" y="1297"/>
                  </a:lnTo>
                  <a:lnTo>
                    <a:pt x="649" y="1299"/>
                  </a:lnTo>
                  <a:lnTo>
                    <a:pt x="651" y="1299"/>
                  </a:lnTo>
                  <a:lnTo>
                    <a:pt x="651" y="1301"/>
                  </a:lnTo>
                  <a:lnTo>
                    <a:pt x="653" y="1299"/>
                  </a:lnTo>
                  <a:lnTo>
                    <a:pt x="655" y="1299"/>
                  </a:lnTo>
                  <a:lnTo>
                    <a:pt x="655" y="1297"/>
                  </a:lnTo>
                  <a:lnTo>
                    <a:pt x="655" y="1295"/>
                  </a:lnTo>
                  <a:lnTo>
                    <a:pt x="657" y="1295"/>
                  </a:lnTo>
                  <a:lnTo>
                    <a:pt x="659" y="1293"/>
                  </a:lnTo>
                  <a:lnTo>
                    <a:pt x="659" y="1295"/>
                  </a:lnTo>
                  <a:lnTo>
                    <a:pt x="661" y="1295"/>
                  </a:lnTo>
                  <a:lnTo>
                    <a:pt x="663" y="1295"/>
                  </a:lnTo>
                  <a:lnTo>
                    <a:pt x="665" y="1295"/>
                  </a:lnTo>
                  <a:lnTo>
                    <a:pt x="667" y="1295"/>
                  </a:lnTo>
                  <a:lnTo>
                    <a:pt x="669" y="1295"/>
                  </a:lnTo>
                  <a:lnTo>
                    <a:pt x="669" y="1297"/>
                  </a:lnTo>
                  <a:lnTo>
                    <a:pt x="669" y="1299"/>
                  </a:lnTo>
                  <a:lnTo>
                    <a:pt x="669" y="1301"/>
                  </a:lnTo>
                  <a:lnTo>
                    <a:pt x="669" y="1303"/>
                  </a:lnTo>
                  <a:lnTo>
                    <a:pt x="667" y="1305"/>
                  </a:lnTo>
                  <a:lnTo>
                    <a:pt x="669" y="1305"/>
                  </a:lnTo>
                  <a:lnTo>
                    <a:pt x="671" y="1307"/>
                  </a:lnTo>
                  <a:lnTo>
                    <a:pt x="671" y="1309"/>
                  </a:lnTo>
                  <a:lnTo>
                    <a:pt x="673" y="1309"/>
                  </a:lnTo>
                  <a:lnTo>
                    <a:pt x="675" y="1309"/>
                  </a:lnTo>
                  <a:lnTo>
                    <a:pt x="675" y="1311"/>
                  </a:lnTo>
                  <a:lnTo>
                    <a:pt x="677" y="1311"/>
                  </a:lnTo>
                  <a:lnTo>
                    <a:pt x="675" y="1311"/>
                  </a:lnTo>
                  <a:lnTo>
                    <a:pt x="677" y="1313"/>
                  </a:lnTo>
                  <a:lnTo>
                    <a:pt x="677" y="1315"/>
                  </a:lnTo>
                  <a:lnTo>
                    <a:pt x="679" y="1315"/>
                  </a:lnTo>
                  <a:lnTo>
                    <a:pt x="679" y="1317"/>
                  </a:lnTo>
                  <a:lnTo>
                    <a:pt x="679" y="1319"/>
                  </a:lnTo>
                  <a:lnTo>
                    <a:pt x="677" y="1319"/>
                  </a:lnTo>
                  <a:lnTo>
                    <a:pt x="677" y="1320"/>
                  </a:lnTo>
                  <a:lnTo>
                    <a:pt x="679" y="1320"/>
                  </a:lnTo>
                  <a:lnTo>
                    <a:pt x="679" y="1322"/>
                  </a:lnTo>
                  <a:lnTo>
                    <a:pt x="677" y="1322"/>
                  </a:lnTo>
                  <a:lnTo>
                    <a:pt x="677" y="1324"/>
                  </a:lnTo>
                  <a:lnTo>
                    <a:pt x="675" y="1324"/>
                  </a:lnTo>
                  <a:lnTo>
                    <a:pt x="675" y="1322"/>
                  </a:lnTo>
                  <a:lnTo>
                    <a:pt x="673" y="1322"/>
                  </a:lnTo>
                  <a:lnTo>
                    <a:pt x="671" y="1320"/>
                  </a:lnTo>
                  <a:lnTo>
                    <a:pt x="669" y="1320"/>
                  </a:lnTo>
                  <a:lnTo>
                    <a:pt x="667" y="1319"/>
                  </a:lnTo>
                  <a:lnTo>
                    <a:pt x="667" y="1320"/>
                  </a:lnTo>
                  <a:lnTo>
                    <a:pt x="667" y="1322"/>
                  </a:lnTo>
                  <a:lnTo>
                    <a:pt x="669" y="1322"/>
                  </a:lnTo>
                  <a:lnTo>
                    <a:pt x="669" y="1324"/>
                  </a:lnTo>
                  <a:lnTo>
                    <a:pt x="669" y="1326"/>
                  </a:lnTo>
                  <a:lnTo>
                    <a:pt x="667" y="1326"/>
                  </a:lnTo>
                  <a:lnTo>
                    <a:pt x="669" y="1326"/>
                  </a:lnTo>
                  <a:lnTo>
                    <a:pt x="669" y="1328"/>
                  </a:lnTo>
                  <a:lnTo>
                    <a:pt x="667" y="1328"/>
                  </a:lnTo>
                  <a:lnTo>
                    <a:pt x="667" y="1330"/>
                  </a:lnTo>
                  <a:lnTo>
                    <a:pt x="667" y="1332"/>
                  </a:lnTo>
                  <a:lnTo>
                    <a:pt x="667" y="1334"/>
                  </a:lnTo>
                  <a:lnTo>
                    <a:pt x="665" y="1334"/>
                  </a:lnTo>
                  <a:lnTo>
                    <a:pt x="665" y="1336"/>
                  </a:lnTo>
                  <a:lnTo>
                    <a:pt x="665" y="1338"/>
                  </a:lnTo>
                  <a:lnTo>
                    <a:pt x="667" y="1338"/>
                  </a:lnTo>
                  <a:lnTo>
                    <a:pt x="669" y="1340"/>
                  </a:lnTo>
                  <a:lnTo>
                    <a:pt x="669" y="1342"/>
                  </a:lnTo>
                  <a:lnTo>
                    <a:pt x="669" y="1344"/>
                  </a:lnTo>
                  <a:lnTo>
                    <a:pt x="669" y="1346"/>
                  </a:lnTo>
                  <a:lnTo>
                    <a:pt x="667" y="1346"/>
                  </a:lnTo>
                  <a:lnTo>
                    <a:pt x="669" y="1346"/>
                  </a:lnTo>
                  <a:lnTo>
                    <a:pt x="669" y="1348"/>
                  </a:lnTo>
                  <a:lnTo>
                    <a:pt x="669" y="1350"/>
                  </a:lnTo>
                  <a:lnTo>
                    <a:pt x="669" y="1352"/>
                  </a:lnTo>
                  <a:lnTo>
                    <a:pt x="667" y="1352"/>
                  </a:lnTo>
                  <a:lnTo>
                    <a:pt x="667" y="1354"/>
                  </a:lnTo>
                  <a:lnTo>
                    <a:pt x="669" y="1356"/>
                  </a:lnTo>
                  <a:lnTo>
                    <a:pt x="669" y="1360"/>
                  </a:lnTo>
                  <a:lnTo>
                    <a:pt x="669" y="1362"/>
                  </a:lnTo>
                  <a:lnTo>
                    <a:pt x="671" y="1362"/>
                  </a:lnTo>
                  <a:lnTo>
                    <a:pt x="671" y="1364"/>
                  </a:lnTo>
                  <a:lnTo>
                    <a:pt x="671" y="1366"/>
                  </a:lnTo>
                  <a:lnTo>
                    <a:pt x="669" y="1366"/>
                  </a:lnTo>
                  <a:lnTo>
                    <a:pt x="667" y="1368"/>
                  </a:lnTo>
                  <a:lnTo>
                    <a:pt x="665" y="1370"/>
                  </a:lnTo>
                  <a:lnTo>
                    <a:pt x="667" y="1370"/>
                  </a:lnTo>
                  <a:lnTo>
                    <a:pt x="667" y="1372"/>
                  </a:lnTo>
                  <a:lnTo>
                    <a:pt x="665" y="1374"/>
                  </a:lnTo>
                  <a:lnTo>
                    <a:pt x="665" y="1376"/>
                  </a:lnTo>
                  <a:lnTo>
                    <a:pt x="667" y="1376"/>
                  </a:lnTo>
                  <a:lnTo>
                    <a:pt x="665" y="1376"/>
                  </a:lnTo>
                  <a:lnTo>
                    <a:pt x="665" y="1378"/>
                  </a:lnTo>
                  <a:lnTo>
                    <a:pt x="665" y="1380"/>
                  </a:lnTo>
                  <a:lnTo>
                    <a:pt x="667" y="1380"/>
                  </a:lnTo>
                  <a:lnTo>
                    <a:pt x="669" y="1380"/>
                  </a:lnTo>
                  <a:lnTo>
                    <a:pt x="669" y="1382"/>
                  </a:lnTo>
                  <a:lnTo>
                    <a:pt x="669" y="1384"/>
                  </a:lnTo>
                  <a:lnTo>
                    <a:pt x="669" y="1386"/>
                  </a:lnTo>
                  <a:lnTo>
                    <a:pt x="671" y="1386"/>
                  </a:lnTo>
                  <a:lnTo>
                    <a:pt x="671" y="1388"/>
                  </a:lnTo>
                  <a:lnTo>
                    <a:pt x="673" y="1388"/>
                  </a:lnTo>
                  <a:lnTo>
                    <a:pt x="671" y="1389"/>
                  </a:lnTo>
                  <a:lnTo>
                    <a:pt x="673" y="1389"/>
                  </a:lnTo>
                  <a:lnTo>
                    <a:pt x="673" y="1391"/>
                  </a:lnTo>
                  <a:lnTo>
                    <a:pt x="673" y="1393"/>
                  </a:lnTo>
                  <a:lnTo>
                    <a:pt x="675" y="1393"/>
                  </a:lnTo>
                  <a:lnTo>
                    <a:pt x="675" y="1395"/>
                  </a:lnTo>
                  <a:lnTo>
                    <a:pt x="673" y="1395"/>
                  </a:lnTo>
                  <a:lnTo>
                    <a:pt x="673" y="1397"/>
                  </a:lnTo>
                  <a:lnTo>
                    <a:pt x="671" y="1397"/>
                  </a:lnTo>
                  <a:lnTo>
                    <a:pt x="671" y="1399"/>
                  </a:lnTo>
                  <a:lnTo>
                    <a:pt x="671" y="1401"/>
                  </a:lnTo>
                  <a:lnTo>
                    <a:pt x="673" y="1401"/>
                  </a:lnTo>
                  <a:lnTo>
                    <a:pt x="673" y="1403"/>
                  </a:lnTo>
                  <a:lnTo>
                    <a:pt x="673" y="1405"/>
                  </a:lnTo>
                  <a:lnTo>
                    <a:pt x="673" y="1407"/>
                  </a:lnTo>
                  <a:lnTo>
                    <a:pt x="675" y="1407"/>
                  </a:lnTo>
                  <a:lnTo>
                    <a:pt x="675" y="1405"/>
                  </a:lnTo>
                  <a:lnTo>
                    <a:pt x="677" y="1405"/>
                  </a:lnTo>
                  <a:lnTo>
                    <a:pt x="679" y="1405"/>
                  </a:lnTo>
                  <a:lnTo>
                    <a:pt x="679" y="1407"/>
                  </a:lnTo>
                  <a:lnTo>
                    <a:pt x="679" y="1409"/>
                  </a:lnTo>
                  <a:lnTo>
                    <a:pt x="681" y="1409"/>
                  </a:lnTo>
                  <a:lnTo>
                    <a:pt x="682" y="1409"/>
                  </a:lnTo>
                  <a:lnTo>
                    <a:pt x="682" y="1411"/>
                  </a:lnTo>
                  <a:lnTo>
                    <a:pt x="682" y="1413"/>
                  </a:lnTo>
                  <a:lnTo>
                    <a:pt x="682" y="1415"/>
                  </a:lnTo>
                  <a:lnTo>
                    <a:pt x="682" y="1413"/>
                  </a:lnTo>
                  <a:lnTo>
                    <a:pt x="684" y="1413"/>
                  </a:lnTo>
                  <a:lnTo>
                    <a:pt x="684" y="1415"/>
                  </a:lnTo>
                  <a:lnTo>
                    <a:pt x="682" y="1415"/>
                  </a:lnTo>
                  <a:lnTo>
                    <a:pt x="682" y="1417"/>
                  </a:lnTo>
                  <a:lnTo>
                    <a:pt x="684" y="1417"/>
                  </a:lnTo>
                  <a:lnTo>
                    <a:pt x="682" y="1419"/>
                  </a:lnTo>
                  <a:lnTo>
                    <a:pt x="682" y="1421"/>
                  </a:lnTo>
                  <a:lnTo>
                    <a:pt x="684" y="1421"/>
                  </a:lnTo>
                  <a:lnTo>
                    <a:pt x="684" y="1419"/>
                  </a:lnTo>
                  <a:lnTo>
                    <a:pt x="686" y="1419"/>
                  </a:lnTo>
                  <a:lnTo>
                    <a:pt x="686" y="1421"/>
                  </a:lnTo>
                  <a:lnTo>
                    <a:pt x="684" y="1421"/>
                  </a:lnTo>
                  <a:lnTo>
                    <a:pt x="684" y="1423"/>
                  </a:lnTo>
                  <a:lnTo>
                    <a:pt x="684" y="1425"/>
                  </a:lnTo>
                  <a:lnTo>
                    <a:pt x="686" y="1425"/>
                  </a:lnTo>
                  <a:lnTo>
                    <a:pt x="688" y="1425"/>
                  </a:lnTo>
                  <a:lnTo>
                    <a:pt x="688" y="1427"/>
                  </a:lnTo>
                  <a:lnTo>
                    <a:pt x="688" y="1429"/>
                  </a:lnTo>
                  <a:lnTo>
                    <a:pt x="688" y="1431"/>
                  </a:lnTo>
                  <a:lnTo>
                    <a:pt x="688" y="1433"/>
                  </a:lnTo>
                  <a:lnTo>
                    <a:pt x="686" y="1433"/>
                  </a:lnTo>
                  <a:lnTo>
                    <a:pt x="688" y="1433"/>
                  </a:lnTo>
                  <a:lnTo>
                    <a:pt x="688" y="1435"/>
                  </a:lnTo>
                  <a:lnTo>
                    <a:pt x="690" y="1435"/>
                  </a:lnTo>
                  <a:lnTo>
                    <a:pt x="690" y="1437"/>
                  </a:lnTo>
                  <a:lnTo>
                    <a:pt x="692" y="1437"/>
                  </a:lnTo>
                  <a:lnTo>
                    <a:pt x="692" y="1439"/>
                  </a:lnTo>
                  <a:lnTo>
                    <a:pt x="690" y="1439"/>
                  </a:lnTo>
                  <a:lnTo>
                    <a:pt x="690" y="1441"/>
                  </a:lnTo>
                  <a:lnTo>
                    <a:pt x="690" y="1443"/>
                  </a:lnTo>
                  <a:lnTo>
                    <a:pt x="692" y="1443"/>
                  </a:lnTo>
                  <a:lnTo>
                    <a:pt x="694" y="1443"/>
                  </a:lnTo>
                  <a:lnTo>
                    <a:pt x="694" y="1445"/>
                  </a:lnTo>
                  <a:lnTo>
                    <a:pt x="692" y="1445"/>
                  </a:lnTo>
                  <a:lnTo>
                    <a:pt x="690" y="1445"/>
                  </a:lnTo>
                  <a:lnTo>
                    <a:pt x="692" y="1445"/>
                  </a:lnTo>
                  <a:lnTo>
                    <a:pt x="692" y="1447"/>
                  </a:lnTo>
                  <a:lnTo>
                    <a:pt x="694" y="1447"/>
                  </a:lnTo>
                  <a:lnTo>
                    <a:pt x="694" y="1449"/>
                  </a:lnTo>
                  <a:lnTo>
                    <a:pt x="696" y="1449"/>
                  </a:lnTo>
                  <a:lnTo>
                    <a:pt x="696" y="1447"/>
                  </a:lnTo>
                  <a:lnTo>
                    <a:pt x="698" y="1447"/>
                  </a:lnTo>
                  <a:lnTo>
                    <a:pt x="698" y="1449"/>
                  </a:lnTo>
                  <a:lnTo>
                    <a:pt x="698" y="1451"/>
                  </a:lnTo>
                  <a:lnTo>
                    <a:pt x="696" y="1451"/>
                  </a:lnTo>
                  <a:lnTo>
                    <a:pt x="696" y="1453"/>
                  </a:lnTo>
                  <a:lnTo>
                    <a:pt x="696" y="1455"/>
                  </a:lnTo>
                  <a:lnTo>
                    <a:pt x="696" y="1456"/>
                  </a:lnTo>
                  <a:lnTo>
                    <a:pt x="698" y="1456"/>
                  </a:lnTo>
                  <a:lnTo>
                    <a:pt x="700" y="1456"/>
                  </a:lnTo>
                  <a:lnTo>
                    <a:pt x="698" y="1458"/>
                  </a:lnTo>
                  <a:lnTo>
                    <a:pt x="698" y="1460"/>
                  </a:lnTo>
                  <a:lnTo>
                    <a:pt x="698" y="1462"/>
                  </a:lnTo>
                  <a:lnTo>
                    <a:pt x="698" y="1464"/>
                  </a:lnTo>
                  <a:lnTo>
                    <a:pt x="696" y="1464"/>
                  </a:lnTo>
                  <a:lnTo>
                    <a:pt x="696" y="1466"/>
                  </a:lnTo>
                  <a:lnTo>
                    <a:pt x="694" y="1466"/>
                  </a:lnTo>
                  <a:lnTo>
                    <a:pt x="692" y="1466"/>
                  </a:lnTo>
                  <a:lnTo>
                    <a:pt x="690" y="1466"/>
                  </a:lnTo>
                  <a:lnTo>
                    <a:pt x="690" y="1464"/>
                  </a:lnTo>
                  <a:lnTo>
                    <a:pt x="692" y="1464"/>
                  </a:lnTo>
                  <a:lnTo>
                    <a:pt x="692" y="1462"/>
                  </a:lnTo>
                  <a:lnTo>
                    <a:pt x="694" y="1460"/>
                  </a:lnTo>
                  <a:lnTo>
                    <a:pt x="694" y="1458"/>
                  </a:lnTo>
                  <a:lnTo>
                    <a:pt x="692" y="1458"/>
                  </a:lnTo>
                  <a:lnTo>
                    <a:pt x="690" y="1458"/>
                  </a:lnTo>
                  <a:lnTo>
                    <a:pt x="690" y="1460"/>
                  </a:lnTo>
                  <a:lnTo>
                    <a:pt x="688" y="1460"/>
                  </a:lnTo>
                  <a:lnTo>
                    <a:pt x="688" y="1462"/>
                  </a:lnTo>
                  <a:lnTo>
                    <a:pt x="688" y="1464"/>
                  </a:lnTo>
                  <a:lnTo>
                    <a:pt x="688" y="1466"/>
                  </a:lnTo>
                  <a:lnTo>
                    <a:pt x="686" y="1466"/>
                  </a:lnTo>
                  <a:lnTo>
                    <a:pt x="686" y="1468"/>
                  </a:lnTo>
                  <a:lnTo>
                    <a:pt x="684" y="1468"/>
                  </a:lnTo>
                  <a:lnTo>
                    <a:pt x="684" y="1470"/>
                  </a:lnTo>
                  <a:lnTo>
                    <a:pt x="682" y="1468"/>
                  </a:lnTo>
                  <a:lnTo>
                    <a:pt x="682" y="1466"/>
                  </a:lnTo>
                  <a:lnTo>
                    <a:pt x="681" y="1466"/>
                  </a:lnTo>
                  <a:lnTo>
                    <a:pt x="681" y="1464"/>
                  </a:lnTo>
                  <a:lnTo>
                    <a:pt x="679" y="1464"/>
                  </a:lnTo>
                  <a:lnTo>
                    <a:pt x="679" y="1462"/>
                  </a:lnTo>
                  <a:lnTo>
                    <a:pt x="677" y="1462"/>
                  </a:lnTo>
                  <a:lnTo>
                    <a:pt x="675" y="1462"/>
                  </a:lnTo>
                  <a:lnTo>
                    <a:pt x="675" y="1464"/>
                  </a:lnTo>
                  <a:lnTo>
                    <a:pt x="673" y="1464"/>
                  </a:lnTo>
                  <a:lnTo>
                    <a:pt x="673" y="1466"/>
                  </a:lnTo>
                  <a:lnTo>
                    <a:pt x="673" y="1468"/>
                  </a:lnTo>
                  <a:lnTo>
                    <a:pt x="673" y="1470"/>
                  </a:lnTo>
                  <a:lnTo>
                    <a:pt x="671" y="1470"/>
                  </a:lnTo>
                  <a:lnTo>
                    <a:pt x="671" y="1472"/>
                  </a:lnTo>
                  <a:lnTo>
                    <a:pt x="669" y="1472"/>
                  </a:lnTo>
                  <a:lnTo>
                    <a:pt x="669" y="1470"/>
                  </a:lnTo>
                  <a:lnTo>
                    <a:pt x="669" y="1468"/>
                  </a:lnTo>
                  <a:lnTo>
                    <a:pt x="667" y="1468"/>
                  </a:lnTo>
                  <a:lnTo>
                    <a:pt x="665" y="1468"/>
                  </a:lnTo>
                  <a:lnTo>
                    <a:pt x="663" y="1468"/>
                  </a:lnTo>
                  <a:lnTo>
                    <a:pt x="663" y="1470"/>
                  </a:lnTo>
                  <a:lnTo>
                    <a:pt x="665" y="1470"/>
                  </a:lnTo>
                  <a:lnTo>
                    <a:pt x="665" y="1472"/>
                  </a:lnTo>
                  <a:lnTo>
                    <a:pt x="665" y="1474"/>
                  </a:lnTo>
                  <a:lnTo>
                    <a:pt x="663" y="1474"/>
                  </a:lnTo>
                  <a:lnTo>
                    <a:pt x="661" y="1476"/>
                  </a:lnTo>
                  <a:lnTo>
                    <a:pt x="659" y="1476"/>
                  </a:lnTo>
                  <a:lnTo>
                    <a:pt x="659" y="1478"/>
                  </a:lnTo>
                  <a:lnTo>
                    <a:pt x="659" y="1480"/>
                  </a:lnTo>
                  <a:lnTo>
                    <a:pt x="659" y="1482"/>
                  </a:lnTo>
                  <a:lnTo>
                    <a:pt x="657" y="1482"/>
                  </a:lnTo>
                  <a:lnTo>
                    <a:pt x="657" y="1484"/>
                  </a:lnTo>
                  <a:lnTo>
                    <a:pt x="657" y="1486"/>
                  </a:lnTo>
                  <a:lnTo>
                    <a:pt x="655" y="1486"/>
                  </a:lnTo>
                  <a:lnTo>
                    <a:pt x="655" y="1488"/>
                  </a:lnTo>
                  <a:lnTo>
                    <a:pt x="655" y="1490"/>
                  </a:lnTo>
                  <a:lnTo>
                    <a:pt x="653" y="1490"/>
                  </a:lnTo>
                  <a:lnTo>
                    <a:pt x="653" y="1488"/>
                  </a:lnTo>
                  <a:lnTo>
                    <a:pt x="651" y="1488"/>
                  </a:lnTo>
                  <a:lnTo>
                    <a:pt x="651" y="1486"/>
                  </a:lnTo>
                  <a:lnTo>
                    <a:pt x="651" y="1488"/>
                  </a:lnTo>
                  <a:lnTo>
                    <a:pt x="649" y="1488"/>
                  </a:lnTo>
                  <a:lnTo>
                    <a:pt x="647" y="1488"/>
                  </a:lnTo>
                  <a:lnTo>
                    <a:pt x="647" y="1486"/>
                  </a:lnTo>
                  <a:lnTo>
                    <a:pt x="645" y="1486"/>
                  </a:lnTo>
                  <a:lnTo>
                    <a:pt x="643" y="1486"/>
                  </a:lnTo>
                  <a:lnTo>
                    <a:pt x="641" y="1486"/>
                  </a:lnTo>
                  <a:lnTo>
                    <a:pt x="641" y="1484"/>
                  </a:lnTo>
                  <a:lnTo>
                    <a:pt x="639" y="1484"/>
                  </a:lnTo>
                  <a:lnTo>
                    <a:pt x="637" y="1484"/>
                  </a:lnTo>
                  <a:lnTo>
                    <a:pt x="635" y="1484"/>
                  </a:lnTo>
                  <a:lnTo>
                    <a:pt x="635" y="1486"/>
                  </a:lnTo>
                  <a:lnTo>
                    <a:pt x="635" y="1488"/>
                  </a:lnTo>
                  <a:lnTo>
                    <a:pt x="637" y="1488"/>
                  </a:lnTo>
                  <a:lnTo>
                    <a:pt x="637" y="1490"/>
                  </a:lnTo>
                  <a:lnTo>
                    <a:pt x="635" y="1490"/>
                  </a:lnTo>
                  <a:lnTo>
                    <a:pt x="635" y="1492"/>
                  </a:lnTo>
                  <a:lnTo>
                    <a:pt x="637" y="1492"/>
                  </a:lnTo>
                  <a:lnTo>
                    <a:pt x="637" y="1494"/>
                  </a:lnTo>
                  <a:lnTo>
                    <a:pt x="637" y="1496"/>
                  </a:lnTo>
                  <a:lnTo>
                    <a:pt x="637" y="1498"/>
                  </a:lnTo>
                  <a:lnTo>
                    <a:pt x="637" y="1500"/>
                  </a:lnTo>
                  <a:lnTo>
                    <a:pt x="635" y="1500"/>
                  </a:lnTo>
                  <a:lnTo>
                    <a:pt x="635" y="1502"/>
                  </a:lnTo>
                  <a:lnTo>
                    <a:pt x="637" y="1504"/>
                  </a:lnTo>
                  <a:lnTo>
                    <a:pt x="639" y="1504"/>
                  </a:lnTo>
                  <a:lnTo>
                    <a:pt x="641" y="1504"/>
                  </a:lnTo>
                  <a:lnTo>
                    <a:pt x="641" y="1506"/>
                  </a:lnTo>
                  <a:lnTo>
                    <a:pt x="643" y="1506"/>
                  </a:lnTo>
                  <a:lnTo>
                    <a:pt x="643" y="1508"/>
                  </a:lnTo>
                  <a:lnTo>
                    <a:pt x="645" y="1510"/>
                  </a:lnTo>
                  <a:lnTo>
                    <a:pt x="645" y="1512"/>
                  </a:lnTo>
                  <a:lnTo>
                    <a:pt x="643" y="1512"/>
                  </a:lnTo>
                  <a:lnTo>
                    <a:pt x="643" y="1510"/>
                  </a:lnTo>
                  <a:lnTo>
                    <a:pt x="641" y="1510"/>
                  </a:lnTo>
                  <a:lnTo>
                    <a:pt x="641" y="1512"/>
                  </a:lnTo>
                  <a:lnTo>
                    <a:pt x="639" y="1512"/>
                  </a:lnTo>
                  <a:lnTo>
                    <a:pt x="639" y="1514"/>
                  </a:lnTo>
                  <a:lnTo>
                    <a:pt x="639" y="1516"/>
                  </a:lnTo>
                  <a:lnTo>
                    <a:pt x="639" y="1518"/>
                  </a:lnTo>
                  <a:lnTo>
                    <a:pt x="639" y="1520"/>
                  </a:lnTo>
                  <a:lnTo>
                    <a:pt x="637" y="1520"/>
                  </a:lnTo>
                  <a:lnTo>
                    <a:pt x="637" y="1522"/>
                  </a:lnTo>
                  <a:lnTo>
                    <a:pt x="637" y="1523"/>
                  </a:lnTo>
                  <a:lnTo>
                    <a:pt x="635" y="1523"/>
                  </a:lnTo>
                  <a:lnTo>
                    <a:pt x="633" y="1523"/>
                  </a:lnTo>
                  <a:lnTo>
                    <a:pt x="633" y="1525"/>
                  </a:lnTo>
                  <a:lnTo>
                    <a:pt x="631" y="1525"/>
                  </a:lnTo>
                  <a:lnTo>
                    <a:pt x="629" y="1525"/>
                  </a:lnTo>
                  <a:lnTo>
                    <a:pt x="627" y="1525"/>
                  </a:lnTo>
                  <a:lnTo>
                    <a:pt x="625" y="1527"/>
                  </a:lnTo>
                  <a:lnTo>
                    <a:pt x="623" y="1527"/>
                  </a:lnTo>
                  <a:lnTo>
                    <a:pt x="621" y="1527"/>
                  </a:lnTo>
                  <a:lnTo>
                    <a:pt x="621" y="1529"/>
                  </a:lnTo>
                  <a:lnTo>
                    <a:pt x="619" y="1529"/>
                  </a:lnTo>
                  <a:lnTo>
                    <a:pt x="619" y="1531"/>
                  </a:lnTo>
                  <a:lnTo>
                    <a:pt x="617" y="1531"/>
                  </a:lnTo>
                  <a:lnTo>
                    <a:pt x="617" y="1533"/>
                  </a:lnTo>
                  <a:lnTo>
                    <a:pt x="615" y="1533"/>
                  </a:lnTo>
                  <a:lnTo>
                    <a:pt x="615" y="1535"/>
                  </a:lnTo>
                  <a:lnTo>
                    <a:pt x="613" y="1535"/>
                  </a:lnTo>
                  <a:lnTo>
                    <a:pt x="613" y="1537"/>
                  </a:lnTo>
                  <a:lnTo>
                    <a:pt x="612" y="1537"/>
                  </a:lnTo>
                  <a:lnTo>
                    <a:pt x="610" y="1537"/>
                  </a:lnTo>
                  <a:lnTo>
                    <a:pt x="610" y="1539"/>
                  </a:lnTo>
                  <a:lnTo>
                    <a:pt x="610" y="1537"/>
                  </a:lnTo>
                  <a:lnTo>
                    <a:pt x="608" y="1537"/>
                  </a:lnTo>
                  <a:lnTo>
                    <a:pt x="606" y="1539"/>
                  </a:lnTo>
                  <a:lnTo>
                    <a:pt x="604" y="1539"/>
                  </a:lnTo>
                  <a:lnTo>
                    <a:pt x="604" y="1541"/>
                  </a:lnTo>
                  <a:lnTo>
                    <a:pt x="604" y="1543"/>
                  </a:lnTo>
                  <a:lnTo>
                    <a:pt x="604" y="1545"/>
                  </a:lnTo>
                  <a:lnTo>
                    <a:pt x="606" y="1545"/>
                  </a:lnTo>
                  <a:lnTo>
                    <a:pt x="608" y="1545"/>
                  </a:lnTo>
                  <a:lnTo>
                    <a:pt x="608" y="1547"/>
                  </a:lnTo>
                  <a:lnTo>
                    <a:pt x="610" y="1547"/>
                  </a:lnTo>
                  <a:lnTo>
                    <a:pt x="612" y="1547"/>
                  </a:lnTo>
                  <a:lnTo>
                    <a:pt x="612" y="1549"/>
                  </a:lnTo>
                  <a:lnTo>
                    <a:pt x="613" y="1549"/>
                  </a:lnTo>
                  <a:lnTo>
                    <a:pt x="613" y="1551"/>
                  </a:lnTo>
                  <a:lnTo>
                    <a:pt x="613" y="1553"/>
                  </a:lnTo>
                  <a:lnTo>
                    <a:pt x="615" y="1553"/>
                  </a:lnTo>
                  <a:lnTo>
                    <a:pt x="615" y="1555"/>
                  </a:lnTo>
                  <a:lnTo>
                    <a:pt x="617" y="1555"/>
                  </a:lnTo>
                  <a:lnTo>
                    <a:pt x="619" y="1555"/>
                  </a:lnTo>
                  <a:lnTo>
                    <a:pt x="619" y="1557"/>
                  </a:lnTo>
                  <a:lnTo>
                    <a:pt x="621" y="1557"/>
                  </a:lnTo>
                  <a:lnTo>
                    <a:pt x="621" y="1559"/>
                  </a:lnTo>
                  <a:lnTo>
                    <a:pt x="621" y="1561"/>
                  </a:lnTo>
                  <a:lnTo>
                    <a:pt x="623" y="1561"/>
                  </a:lnTo>
                  <a:lnTo>
                    <a:pt x="623" y="1563"/>
                  </a:lnTo>
                  <a:lnTo>
                    <a:pt x="621" y="1563"/>
                  </a:lnTo>
                  <a:lnTo>
                    <a:pt x="621" y="1565"/>
                  </a:lnTo>
                  <a:lnTo>
                    <a:pt x="619" y="1565"/>
                  </a:lnTo>
                  <a:lnTo>
                    <a:pt x="619" y="1567"/>
                  </a:lnTo>
                  <a:lnTo>
                    <a:pt x="617" y="1567"/>
                  </a:lnTo>
                  <a:lnTo>
                    <a:pt x="617" y="1569"/>
                  </a:lnTo>
                  <a:lnTo>
                    <a:pt x="617" y="1571"/>
                  </a:lnTo>
                  <a:lnTo>
                    <a:pt x="617" y="1573"/>
                  </a:lnTo>
                  <a:lnTo>
                    <a:pt x="617" y="1575"/>
                  </a:lnTo>
                  <a:lnTo>
                    <a:pt x="615" y="1575"/>
                  </a:lnTo>
                  <a:lnTo>
                    <a:pt x="615" y="1577"/>
                  </a:lnTo>
                  <a:lnTo>
                    <a:pt x="613" y="1577"/>
                  </a:lnTo>
                  <a:lnTo>
                    <a:pt x="613" y="1579"/>
                  </a:lnTo>
                  <a:lnTo>
                    <a:pt x="612" y="1581"/>
                  </a:lnTo>
                  <a:lnTo>
                    <a:pt x="612" y="1583"/>
                  </a:lnTo>
                  <a:lnTo>
                    <a:pt x="610" y="1585"/>
                  </a:lnTo>
                  <a:lnTo>
                    <a:pt x="612" y="1585"/>
                  </a:lnTo>
                  <a:lnTo>
                    <a:pt x="610" y="1585"/>
                  </a:lnTo>
                  <a:lnTo>
                    <a:pt x="610" y="1587"/>
                  </a:lnTo>
                  <a:lnTo>
                    <a:pt x="610" y="1589"/>
                  </a:lnTo>
                  <a:lnTo>
                    <a:pt x="610" y="1590"/>
                  </a:lnTo>
                  <a:lnTo>
                    <a:pt x="608" y="1590"/>
                  </a:lnTo>
                  <a:lnTo>
                    <a:pt x="608" y="1589"/>
                  </a:lnTo>
                  <a:lnTo>
                    <a:pt x="606" y="1589"/>
                  </a:lnTo>
                  <a:lnTo>
                    <a:pt x="604" y="1589"/>
                  </a:lnTo>
                  <a:lnTo>
                    <a:pt x="604" y="1590"/>
                  </a:lnTo>
                  <a:lnTo>
                    <a:pt x="602" y="1590"/>
                  </a:lnTo>
                  <a:lnTo>
                    <a:pt x="602" y="1592"/>
                  </a:lnTo>
                  <a:lnTo>
                    <a:pt x="602" y="1594"/>
                  </a:lnTo>
                  <a:lnTo>
                    <a:pt x="600" y="1594"/>
                  </a:lnTo>
                  <a:lnTo>
                    <a:pt x="600" y="1596"/>
                  </a:lnTo>
                  <a:lnTo>
                    <a:pt x="598" y="1596"/>
                  </a:lnTo>
                  <a:lnTo>
                    <a:pt x="598" y="1598"/>
                  </a:lnTo>
                  <a:lnTo>
                    <a:pt x="596" y="1600"/>
                  </a:lnTo>
                  <a:lnTo>
                    <a:pt x="594" y="1600"/>
                  </a:lnTo>
                  <a:lnTo>
                    <a:pt x="594" y="1602"/>
                  </a:lnTo>
                  <a:lnTo>
                    <a:pt x="594" y="1604"/>
                  </a:lnTo>
                  <a:lnTo>
                    <a:pt x="592" y="1604"/>
                  </a:lnTo>
                  <a:lnTo>
                    <a:pt x="592" y="1606"/>
                  </a:lnTo>
                  <a:lnTo>
                    <a:pt x="594" y="1606"/>
                  </a:lnTo>
                  <a:lnTo>
                    <a:pt x="594" y="1608"/>
                  </a:lnTo>
                  <a:lnTo>
                    <a:pt x="594" y="1610"/>
                  </a:lnTo>
                  <a:lnTo>
                    <a:pt x="594" y="1612"/>
                  </a:lnTo>
                  <a:lnTo>
                    <a:pt x="596" y="1614"/>
                  </a:lnTo>
                  <a:lnTo>
                    <a:pt x="598" y="1614"/>
                  </a:lnTo>
                  <a:lnTo>
                    <a:pt x="596" y="1616"/>
                  </a:lnTo>
                  <a:lnTo>
                    <a:pt x="598" y="1616"/>
                  </a:lnTo>
                  <a:lnTo>
                    <a:pt x="600" y="1616"/>
                  </a:lnTo>
                  <a:lnTo>
                    <a:pt x="602" y="1618"/>
                  </a:lnTo>
                  <a:lnTo>
                    <a:pt x="604" y="1618"/>
                  </a:lnTo>
                  <a:lnTo>
                    <a:pt x="606" y="1618"/>
                  </a:lnTo>
                  <a:lnTo>
                    <a:pt x="606" y="1616"/>
                  </a:lnTo>
                  <a:lnTo>
                    <a:pt x="608" y="1616"/>
                  </a:lnTo>
                  <a:lnTo>
                    <a:pt x="610" y="1616"/>
                  </a:lnTo>
                  <a:lnTo>
                    <a:pt x="612" y="1616"/>
                  </a:lnTo>
                  <a:lnTo>
                    <a:pt x="613" y="1618"/>
                  </a:lnTo>
                  <a:lnTo>
                    <a:pt x="613" y="1620"/>
                  </a:lnTo>
                  <a:lnTo>
                    <a:pt x="615" y="1620"/>
                  </a:lnTo>
                  <a:lnTo>
                    <a:pt x="615" y="1622"/>
                  </a:lnTo>
                  <a:lnTo>
                    <a:pt x="615" y="1624"/>
                  </a:lnTo>
                  <a:lnTo>
                    <a:pt x="617" y="1624"/>
                  </a:lnTo>
                  <a:lnTo>
                    <a:pt x="617" y="1626"/>
                  </a:lnTo>
                  <a:lnTo>
                    <a:pt x="619" y="1626"/>
                  </a:lnTo>
                  <a:lnTo>
                    <a:pt x="619" y="1628"/>
                  </a:lnTo>
                  <a:lnTo>
                    <a:pt x="621" y="1628"/>
                  </a:lnTo>
                  <a:lnTo>
                    <a:pt x="621" y="1630"/>
                  </a:lnTo>
                  <a:lnTo>
                    <a:pt x="623" y="1632"/>
                  </a:lnTo>
                  <a:lnTo>
                    <a:pt x="621" y="1634"/>
                  </a:lnTo>
                  <a:lnTo>
                    <a:pt x="623" y="1634"/>
                  </a:lnTo>
                  <a:lnTo>
                    <a:pt x="623" y="1636"/>
                  </a:lnTo>
                  <a:lnTo>
                    <a:pt x="623" y="1638"/>
                  </a:lnTo>
                  <a:lnTo>
                    <a:pt x="623" y="1640"/>
                  </a:lnTo>
                  <a:lnTo>
                    <a:pt x="625" y="1640"/>
                  </a:lnTo>
                  <a:lnTo>
                    <a:pt x="625" y="1642"/>
                  </a:lnTo>
                  <a:lnTo>
                    <a:pt x="627" y="1642"/>
                  </a:lnTo>
                  <a:lnTo>
                    <a:pt x="625" y="1642"/>
                  </a:lnTo>
                  <a:lnTo>
                    <a:pt x="625" y="1644"/>
                  </a:lnTo>
                  <a:lnTo>
                    <a:pt x="623" y="1644"/>
                  </a:lnTo>
                  <a:lnTo>
                    <a:pt x="623" y="1646"/>
                  </a:lnTo>
                  <a:lnTo>
                    <a:pt x="623" y="1648"/>
                  </a:lnTo>
                  <a:lnTo>
                    <a:pt x="621" y="1648"/>
                  </a:lnTo>
                  <a:lnTo>
                    <a:pt x="621" y="1650"/>
                  </a:lnTo>
                  <a:lnTo>
                    <a:pt x="621" y="1652"/>
                  </a:lnTo>
                  <a:lnTo>
                    <a:pt x="621" y="1654"/>
                  </a:lnTo>
                  <a:lnTo>
                    <a:pt x="621" y="1656"/>
                  </a:lnTo>
                  <a:lnTo>
                    <a:pt x="621" y="1657"/>
                  </a:lnTo>
                  <a:lnTo>
                    <a:pt x="621" y="1659"/>
                  </a:lnTo>
                  <a:lnTo>
                    <a:pt x="619" y="1661"/>
                  </a:lnTo>
                  <a:lnTo>
                    <a:pt x="619" y="1663"/>
                  </a:lnTo>
                  <a:lnTo>
                    <a:pt x="619" y="1665"/>
                  </a:lnTo>
                  <a:lnTo>
                    <a:pt x="621" y="1665"/>
                  </a:lnTo>
                  <a:lnTo>
                    <a:pt x="619" y="1665"/>
                  </a:lnTo>
                  <a:lnTo>
                    <a:pt x="621" y="1665"/>
                  </a:lnTo>
                  <a:lnTo>
                    <a:pt x="621" y="1667"/>
                  </a:lnTo>
                  <a:lnTo>
                    <a:pt x="621" y="1669"/>
                  </a:lnTo>
                  <a:lnTo>
                    <a:pt x="621" y="1671"/>
                  </a:lnTo>
                  <a:lnTo>
                    <a:pt x="621" y="1673"/>
                  </a:lnTo>
                  <a:lnTo>
                    <a:pt x="619" y="1673"/>
                  </a:lnTo>
                  <a:lnTo>
                    <a:pt x="619" y="1675"/>
                  </a:lnTo>
                  <a:lnTo>
                    <a:pt x="619" y="1673"/>
                  </a:lnTo>
                  <a:lnTo>
                    <a:pt x="617" y="1673"/>
                  </a:lnTo>
                  <a:lnTo>
                    <a:pt x="617" y="1671"/>
                  </a:lnTo>
                  <a:lnTo>
                    <a:pt x="615" y="1671"/>
                  </a:lnTo>
                  <a:lnTo>
                    <a:pt x="613" y="1671"/>
                  </a:lnTo>
                  <a:lnTo>
                    <a:pt x="613" y="1669"/>
                  </a:lnTo>
                  <a:lnTo>
                    <a:pt x="612" y="1669"/>
                  </a:lnTo>
                  <a:lnTo>
                    <a:pt x="612" y="1671"/>
                  </a:lnTo>
                  <a:lnTo>
                    <a:pt x="612" y="1673"/>
                  </a:lnTo>
                  <a:lnTo>
                    <a:pt x="612" y="1675"/>
                  </a:lnTo>
                  <a:lnTo>
                    <a:pt x="610" y="1675"/>
                  </a:lnTo>
                  <a:lnTo>
                    <a:pt x="610" y="1673"/>
                  </a:lnTo>
                  <a:lnTo>
                    <a:pt x="608" y="1673"/>
                  </a:lnTo>
                  <a:lnTo>
                    <a:pt x="606" y="1673"/>
                  </a:lnTo>
                  <a:lnTo>
                    <a:pt x="606" y="1671"/>
                  </a:lnTo>
                  <a:lnTo>
                    <a:pt x="604" y="1671"/>
                  </a:lnTo>
                  <a:lnTo>
                    <a:pt x="602" y="1671"/>
                  </a:lnTo>
                  <a:lnTo>
                    <a:pt x="602" y="1673"/>
                  </a:lnTo>
                  <a:lnTo>
                    <a:pt x="600" y="1673"/>
                  </a:lnTo>
                  <a:lnTo>
                    <a:pt x="598" y="1673"/>
                  </a:lnTo>
                  <a:lnTo>
                    <a:pt x="598" y="1675"/>
                  </a:lnTo>
                  <a:lnTo>
                    <a:pt x="598" y="1673"/>
                  </a:lnTo>
                  <a:lnTo>
                    <a:pt x="596" y="1673"/>
                  </a:lnTo>
                  <a:lnTo>
                    <a:pt x="594" y="1673"/>
                  </a:lnTo>
                  <a:lnTo>
                    <a:pt x="594" y="1675"/>
                  </a:lnTo>
                  <a:lnTo>
                    <a:pt x="594" y="1677"/>
                  </a:lnTo>
                  <a:lnTo>
                    <a:pt x="592" y="1677"/>
                  </a:lnTo>
                  <a:lnTo>
                    <a:pt x="590" y="1677"/>
                  </a:lnTo>
                  <a:lnTo>
                    <a:pt x="590" y="1675"/>
                  </a:lnTo>
                  <a:lnTo>
                    <a:pt x="590" y="1677"/>
                  </a:lnTo>
                  <a:lnTo>
                    <a:pt x="588" y="1677"/>
                  </a:lnTo>
                  <a:lnTo>
                    <a:pt x="588" y="1675"/>
                  </a:lnTo>
                  <a:lnTo>
                    <a:pt x="588" y="1677"/>
                  </a:lnTo>
                  <a:lnTo>
                    <a:pt x="586" y="1677"/>
                  </a:lnTo>
                  <a:lnTo>
                    <a:pt x="588" y="1677"/>
                  </a:lnTo>
                  <a:lnTo>
                    <a:pt x="588" y="1679"/>
                  </a:lnTo>
                  <a:lnTo>
                    <a:pt x="586" y="1681"/>
                  </a:lnTo>
                  <a:lnTo>
                    <a:pt x="586" y="1683"/>
                  </a:lnTo>
                  <a:lnTo>
                    <a:pt x="584" y="1683"/>
                  </a:lnTo>
                  <a:lnTo>
                    <a:pt x="582" y="1683"/>
                  </a:lnTo>
                  <a:lnTo>
                    <a:pt x="580" y="1683"/>
                  </a:lnTo>
                  <a:lnTo>
                    <a:pt x="578" y="1683"/>
                  </a:lnTo>
                  <a:lnTo>
                    <a:pt x="576" y="1683"/>
                  </a:lnTo>
                  <a:lnTo>
                    <a:pt x="574" y="1683"/>
                  </a:lnTo>
                  <a:lnTo>
                    <a:pt x="574" y="1685"/>
                  </a:lnTo>
                  <a:lnTo>
                    <a:pt x="574" y="1687"/>
                  </a:lnTo>
                  <a:lnTo>
                    <a:pt x="572" y="1689"/>
                  </a:lnTo>
                  <a:lnTo>
                    <a:pt x="572" y="1691"/>
                  </a:lnTo>
                  <a:lnTo>
                    <a:pt x="572" y="1693"/>
                  </a:lnTo>
                  <a:lnTo>
                    <a:pt x="572" y="1695"/>
                  </a:lnTo>
                  <a:lnTo>
                    <a:pt x="574" y="1695"/>
                  </a:lnTo>
                  <a:lnTo>
                    <a:pt x="572" y="1697"/>
                  </a:lnTo>
                  <a:lnTo>
                    <a:pt x="572" y="1699"/>
                  </a:lnTo>
                  <a:lnTo>
                    <a:pt x="572" y="1697"/>
                  </a:lnTo>
                  <a:lnTo>
                    <a:pt x="570" y="1697"/>
                  </a:lnTo>
                  <a:lnTo>
                    <a:pt x="568" y="1697"/>
                  </a:lnTo>
                  <a:lnTo>
                    <a:pt x="566" y="1697"/>
                  </a:lnTo>
                  <a:lnTo>
                    <a:pt x="566" y="1699"/>
                  </a:lnTo>
                  <a:lnTo>
                    <a:pt x="566" y="1701"/>
                  </a:lnTo>
                  <a:lnTo>
                    <a:pt x="568" y="1701"/>
                  </a:lnTo>
                  <a:lnTo>
                    <a:pt x="566" y="1703"/>
                  </a:lnTo>
                  <a:lnTo>
                    <a:pt x="566" y="1705"/>
                  </a:lnTo>
                  <a:lnTo>
                    <a:pt x="568" y="1705"/>
                  </a:lnTo>
                  <a:lnTo>
                    <a:pt x="568" y="1707"/>
                  </a:lnTo>
                  <a:lnTo>
                    <a:pt x="566" y="1707"/>
                  </a:lnTo>
                  <a:lnTo>
                    <a:pt x="566" y="1709"/>
                  </a:lnTo>
                  <a:lnTo>
                    <a:pt x="568" y="1709"/>
                  </a:lnTo>
                  <a:lnTo>
                    <a:pt x="568" y="1711"/>
                  </a:lnTo>
                  <a:lnTo>
                    <a:pt x="568" y="1713"/>
                  </a:lnTo>
                  <a:lnTo>
                    <a:pt x="568" y="1715"/>
                  </a:lnTo>
                  <a:lnTo>
                    <a:pt x="568" y="1717"/>
                  </a:lnTo>
                  <a:lnTo>
                    <a:pt x="568" y="1719"/>
                  </a:lnTo>
                  <a:lnTo>
                    <a:pt x="570" y="1719"/>
                  </a:lnTo>
                  <a:lnTo>
                    <a:pt x="570" y="1721"/>
                  </a:lnTo>
                  <a:lnTo>
                    <a:pt x="568" y="1721"/>
                  </a:lnTo>
                  <a:lnTo>
                    <a:pt x="570" y="1721"/>
                  </a:lnTo>
                  <a:lnTo>
                    <a:pt x="568" y="1723"/>
                  </a:lnTo>
                  <a:lnTo>
                    <a:pt x="568" y="1724"/>
                  </a:lnTo>
                  <a:lnTo>
                    <a:pt x="568" y="1726"/>
                  </a:lnTo>
                  <a:lnTo>
                    <a:pt x="566" y="1726"/>
                  </a:lnTo>
                  <a:lnTo>
                    <a:pt x="564" y="1726"/>
                  </a:lnTo>
                  <a:lnTo>
                    <a:pt x="564" y="1728"/>
                  </a:lnTo>
                  <a:lnTo>
                    <a:pt x="564" y="1730"/>
                  </a:lnTo>
                  <a:lnTo>
                    <a:pt x="562" y="1730"/>
                  </a:lnTo>
                  <a:lnTo>
                    <a:pt x="562" y="1732"/>
                  </a:lnTo>
                  <a:lnTo>
                    <a:pt x="562" y="1734"/>
                  </a:lnTo>
                  <a:lnTo>
                    <a:pt x="560" y="1734"/>
                  </a:lnTo>
                  <a:lnTo>
                    <a:pt x="560" y="1736"/>
                  </a:lnTo>
                  <a:lnTo>
                    <a:pt x="558" y="1736"/>
                  </a:lnTo>
                  <a:lnTo>
                    <a:pt x="556" y="1736"/>
                  </a:lnTo>
                  <a:lnTo>
                    <a:pt x="556" y="1734"/>
                  </a:lnTo>
                  <a:lnTo>
                    <a:pt x="554" y="1734"/>
                  </a:lnTo>
                  <a:lnTo>
                    <a:pt x="552" y="1734"/>
                  </a:lnTo>
                  <a:lnTo>
                    <a:pt x="550" y="1734"/>
                  </a:lnTo>
                  <a:lnTo>
                    <a:pt x="550" y="1732"/>
                  </a:lnTo>
                  <a:lnTo>
                    <a:pt x="548" y="1732"/>
                  </a:lnTo>
                  <a:lnTo>
                    <a:pt x="546" y="1732"/>
                  </a:lnTo>
                  <a:lnTo>
                    <a:pt x="546" y="1730"/>
                  </a:lnTo>
                  <a:lnTo>
                    <a:pt x="546" y="1728"/>
                  </a:lnTo>
                  <a:lnTo>
                    <a:pt x="544" y="1730"/>
                  </a:lnTo>
                  <a:lnTo>
                    <a:pt x="544" y="1732"/>
                  </a:lnTo>
                  <a:lnTo>
                    <a:pt x="544" y="1734"/>
                  </a:lnTo>
                  <a:lnTo>
                    <a:pt x="543" y="1734"/>
                  </a:lnTo>
                  <a:lnTo>
                    <a:pt x="543" y="1736"/>
                  </a:lnTo>
                  <a:lnTo>
                    <a:pt x="543" y="1738"/>
                  </a:lnTo>
                  <a:lnTo>
                    <a:pt x="541" y="1738"/>
                  </a:lnTo>
                  <a:lnTo>
                    <a:pt x="541" y="1736"/>
                  </a:lnTo>
                  <a:lnTo>
                    <a:pt x="541" y="1734"/>
                  </a:lnTo>
                  <a:lnTo>
                    <a:pt x="541" y="1732"/>
                  </a:lnTo>
                  <a:lnTo>
                    <a:pt x="539" y="1732"/>
                  </a:lnTo>
                  <a:lnTo>
                    <a:pt x="539" y="1734"/>
                  </a:lnTo>
                  <a:lnTo>
                    <a:pt x="539" y="1736"/>
                  </a:lnTo>
                  <a:lnTo>
                    <a:pt x="537" y="1736"/>
                  </a:lnTo>
                  <a:lnTo>
                    <a:pt x="535" y="1736"/>
                  </a:lnTo>
                  <a:lnTo>
                    <a:pt x="535" y="1738"/>
                  </a:lnTo>
                  <a:lnTo>
                    <a:pt x="535" y="1740"/>
                  </a:lnTo>
                  <a:lnTo>
                    <a:pt x="535" y="1742"/>
                  </a:lnTo>
                  <a:lnTo>
                    <a:pt x="535" y="1744"/>
                  </a:lnTo>
                  <a:lnTo>
                    <a:pt x="535" y="1746"/>
                  </a:lnTo>
                  <a:lnTo>
                    <a:pt x="535" y="1748"/>
                  </a:lnTo>
                  <a:lnTo>
                    <a:pt x="533" y="1748"/>
                  </a:lnTo>
                  <a:lnTo>
                    <a:pt x="531" y="1750"/>
                  </a:lnTo>
                  <a:lnTo>
                    <a:pt x="529" y="1750"/>
                  </a:lnTo>
                  <a:lnTo>
                    <a:pt x="529" y="1748"/>
                  </a:lnTo>
                  <a:lnTo>
                    <a:pt x="527" y="1748"/>
                  </a:lnTo>
                  <a:lnTo>
                    <a:pt x="525" y="1748"/>
                  </a:lnTo>
                  <a:lnTo>
                    <a:pt x="523" y="1748"/>
                  </a:lnTo>
                  <a:lnTo>
                    <a:pt x="523" y="1746"/>
                  </a:lnTo>
                  <a:lnTo>
                    <a:pt x="521" y="1746"/>
                  </a:lnTo>
                  <a:lnTo>
                    <a:pt x="519" y="1746"/>
                  </a:lnTo>
                  <a:lnTo>
                    <a:pt x="517" y="1744"/>
                  </a:lnTo>
                  <a:lnTo>
                    <a:pt x="515" y="1744"/>
                  </a:lnTo>
                  <a:lnTo>
                    <a:pt x="513" y="1744"/>
                  </a:lnTo>
                  <a:lnTo>
                    <a:pt x="511" y="1744"/>
                  </a:lnTo>
                  <a:lnTo>
                    <a:pt x="511" y="1742"/>
                  </a:lnTo>
                  <a:lnTo>
                    <a:pt x="509" y="1742"/>
                  </a:lnTo>
                  <a:lnTo>
                    <a:pt x="507" y="1740"/>
                  </a:lnTo>
                  <a:lnTo>
                    <a:pt x="505" y="1740"/>
                  </a:lnTo>
                  <a:lnTo>
                    <a:pt x="503" y="1740"/>
                  </a:lnTo>
                  <a:lnTo>
                    <a:pt x="503" y="1738"/>
                  </a:lnTo>
                  <a:lnTo>
                    <a:pt x="501" y="1738"/>
                  </a:lnTo>
                  <a:lnTo>
                    <a:pt x="501" y="1736"/>
                  </a:lnTo>
                  <a:lnTo>
                    <a:pt x="499" y="1736"/>
                  </a:lnTo>
                  <a:lnTo>
                    <a:pt x="497" y="1736"/>
                  </a:lnTo>
                  <a:lnTo>
                    <a:pt x="495" y="1736"/>
                  </a:lnTo>
                  <a:lnTo>
                    <a:pt x="493" y="1736"/>
                  </a:lnTo>
                  <a:lnTo>
                    <a:pt x="491" y="1736"/>
                  </a:lnTo>
                  <a:lnTo>
                    <a:pt x="491" y="1734"/>
                  </a:lnTo>
                  <a:lnTo>
                    <a:pt x="489" y="1734"/>
                  </a:lnTo>
                  <a:lnTo>
                    <a:pt x="487" y="1734"/>
                  </a:lnTo>
                  <a:lnTo>
                    <a:pt x="485" y="1734"/>
                  </a:lnTo>
                  <a:lnTo>
                    <a:pt x="485" y="1732"/>
                  </a:lnTo>
                  <a:lnTo>
                    <a:pt x="483" y="1732"/>
                  </a:lnTo>
                  <a:lnTo>
                    <a:pt x="481" y="1732"/>
                  </a:lnTo>
                  <a:lnTo>
                    <a:pt x="479" y="1732"/>
                  </a:lnTo>
                  <a:lnTo>
                    <a:pt x="479" y="1734"/>
                  </a:lnTo>
                  <a:lnTo>
                    <a:pt x="477" y="1734"/>
                  </a:lnTo>
                  <a:lnTo>
                    <a:pt x="475" y="1734"/>
                  </a:lnTo>
                  <a:lnTo>
                    <a:pt x="474" y="1734"/>
                  </a:lnTo>
                  <a:lnTo>
                    <a:pt x="472" y="1734"/>
                  </a:lnTo>
                  <a:lnTo>
                    <a:pt x="472" y="1732"/>
                  </a:lnTo>
                  <a:lnTo>
                    <a:pt x="470" y="1732"/>
                  </a:lnTo>
                  <a:lnTo>
                    <a:pt x="468" y="1732"/>
                  </a:lnTo>
                  <a:lnTo>
                    <a:pt x="468" y="1734"/>
                  </a:lnTo>
                  <a:lnTo>
                    <a:pt x="466" y="1734"/>
                  </a:lnTo>
                  <a:lnTo>
                    <a:pt x="464" y="1734"/>
                  </a:lnTo>
                  <a:lnTo>
                    <a:pt x="464" y="1736"/>
                  </a:lnTo>
                  <a:lnTo>
                    <a:pt x="464" y="1738"/>
                  </a:lnTo>
                  <a:lnTo>
                    <a:pt x="464" y="1740"/>
                  </a:lnTo>
                  <a:lnTo>
                    <a:pt x="462" y="1742"/>
                  </a:lnTo>
                  <a:lnTo>
                    <a:pt x="460" y="1742"/>
                  </a:lnTo>
                  <a:lnTo>
                    <a:pt x="458" y="1744"/>
                  </a:lnTo>
                  <a:lnTo>
                    <a:pt x="458" y="1742"/>
                  </a:lnTo>
                  <a:lnTo>
                    <a:pt x="458" y="1740"/>
                  </a:lnTo>
                  <a:lnTo>
                    <a:pt x="456" y="1740"/>
                  </a:lnTo>
                  <a:lnTo>
                    <a:pt x="456" y="1738"/>
                  </a:lnTo>
                  <a:lnTo>
                    <a:pt x="454" y="1738"/>
                  </a:lnTo>
                  <a:lnTo>
                    <a:pt x="452" y="1738"/>
                  </a:lnTo>
                  <a:lnTo>
                    <a:pt x="450" y="1738"/>
                  </a:lnTo>
                  <a:lnTo>
                    <a:pt x="450" y="1736"/>
                  </a:lnTo>
                  <a:lnTo>
                    <a:pt x="448" y="1736"/>
                  </a:lnTo>
                  <a:lnTo>
                    <a:pt x="446" y="1734"/>
                  </a:lnTo>
                  <a:lnTo>
                    <a:pt x="446" y="1732"/>
                  </a:lnTo>
                  <a:lnTo>
                    <a:pt x="444" y="1732"/>
                  </a:lnTo>
                  <a:lnTo>
                    <a:pt x="442" y="1732"/>
                  </a:lnTo>
                  <a:lnTo>
                    <a:pt x="442" y="1730"/>
                  </a:lnTo>
                  <a:lnTo>
                    <a:pt x="440" y="1730"/>
                  </a:lnTo>
                  <a:lnTo>
                    <a:pt x="440" y="1728"/>
                  </a:lnTo>
                  <a:lnTo>
                    <a:pt x="438" y="1728"/>
                  </a:lnTo>
                  <a:lnTo>
                    <a:pt x="436" y="1728"/>
                  </a:lnTo>
                  <a:lnTo>
                    <a:pt x="436" y="1726"/>
                  </a:lnTo>
                  <a:lnTo>
                    <a:pt x="434" y="1726"/>
                  </a:lnTo>
                  <a:lnTo>
                    <a:pt x="432" y="1726"/>
                  </a:lnTo>
                  <a:lnTo>
                    <a:pt x="432" y="1724"/>
                  </a:lnTo>
                  <a:lnTo>
                    <a:pt x="430" y="1724"/>
                  </a:lnTo>
                  <a:lnTo>
                    <a:pt x="430" y="1723"/>
                  </a:lnTo>
                  <a:lnTo>
                    <a:pt x="428" y="1721"/>
                  </a:lnTo>
                  <a:lnTo>
                    <a:pt x="426" y="1721"/>
                  </a:lnTo>
                  <a:lnTo>
                    <a:pt x="426" y="1719"/>
                  </a:lnTo>
                  <a:lnTo>
                    <a:pt x="424" y="1719"/>
                  </a:lnTo>
                  <a:lnTo>
                    <a:pt x="424" y="1717"/>
                  </a:lnTo>
                  <a:lnTo>
                    <a:pt x="422" y="1717"/>
                  </a:lnTo>
                  <a:lnTo>
                    <a:pt x="422" y="1715"/>
                  </a:lnTo>
                  <a:lnTo>
                    <a:pt x="420" y="1715"/>
                  </a:lnTo>
                  <a:lnTo>
                    <a:pt x="418" y="1715"/>
                  </a:lnTo>
                  <a:lnTo>
                    <a:pt x="418" y="1713"/>
                  </a:lnTo>
                  <a:lnTo>
                    <a:pt x="416" y="1713"/>
                  </a:lnTo>
                  <a:lnTo>
                    <a:pt x="416" y="1711"/>
                  </a:lnTo>
                  <a:lnTo>
                    <a:pt x="414" y="1711"/>
                  </a:lnTo>
                  <a:lnTo>
                    <a:pt x="414" y="1709"/>
                  </a:lnTo>
                  <a:lnTo>
                    <a:pt x="412" y="1709"/>
                  </a:lnTo>
                  <a:lnTo>
                    <a:pt x="410" y="1709"/>
                  </a:lnTo>
                  <a:lnTo>
                    <a:pt x="410" y="1707"/>
                  </a:lnTo>
                  <a:lnTo>
                    <a:pt x="408" y="1707"/>
                  </a:lnTo>
                  <a:lnTo>
                    <a:pt x="408" y="1705"/>
                  </a:lnTo>
                  <a:lnTo>
                    <a:pt x="406" y="1705"/>
                  </a:lnTo>
                  <a:lnTo>
                    <a:pt x="406" y="1703"/>
                  </a:lnTo>
                  <a:lnTo>
                    <a:pt x="405" y="1703"/>
                  </a:lnTo>
                  <a:lnTo>
                    <a:pt x="405" y="1701"/>
                  </a:lnTo>
                  <a:lnTo>
                    <a:pt x="403" y="1701"/>
                  </a:lnTo>
                  <a:lnTo>
                    <a:pt x="401" y="1701"/>
                  </a:lnTo>
                  <a:lnTo>
                    <a:pt x="401" y="1699"/>
                  </a:lnTo>
                  <a:lnTo>
                    <a:pt x="399" y="1699"/>
                  </a:lnTo>
                  <a:lnTo>
                    <a:pt x="399" y="1697"/>
                  </a:lnTo>
                  <a:lnTo>
                    <a:pt x="397" y="1697"/>
                  </a:lnTo>
                  <a:lnTo>
                    <a:pt x="395" y="1695"/>
                  </a:lnTo>
                  <a:lnTo>
                    <a:pt x="393" y="1695"/>
                  </a:lnTo>
                  <a:lnTo>
                    <a:pt x="391" y="1693"/>
                  </a:lnTo>
                  <a:lnTo>
                    <a:pt x="389" y="1695"/>
                  </a:lnTo>
                  <a:lnTo>
                    <a:pt x="387" y="1695"/>
                  </a:lnTo>
                  <a:lnTo>
                    <a:pt x="387" y="1697"/>
                  </a:lnTo>
                  <a:lnTo>
                    <a:pt x="385" y="1697"/>
                  </a:lnTo>
                  <a:lnTo>
                    <a:pt x="387" y="1697"/>
                  </a:lnTo>
                  <a:lnTo>
                    <a:pt x="387" y="1699"/>
                  </a:lnTo>
                  <a:lnTo>
                    <a:pt x="387" y="1701"/>
                  </a:lnTo>
                  <a:lnTo>
                    <a:pt x="385" y="1701"/>
                  </a:lnTo>
                  <a:lnTo>
                    <a:pt x="383" y="1701"/>
                  </a:lnTo>
                  <a:lnTo>
                    <a:pt x="383" y="1703"/>
                  </a:lnTo>
                  <a:lnTo>
                    <a:pt x="381" y="1703"/>
                  </a:lnTo>
                  <a:lnTo>
                    <a:pt x="379" y="1703"/>
                  </a:lnTo>
                  <a:lnTo>
                    <a:pt x="379" y="1705"/>
                  </a:lnTo>
                  <a:lnTo>
                    <a:pt x="377" y="1705"/>
                  </a:lnTo>
                  <a:lnTo>
                    <a:pt x="377" y="1707"/>
                  </a:lnTo>
                  <a:lnTo>
                    <a:pt x="375" y="1705"/>
                  </a:lnTo>
                  <a:lnTo>
                    <a:pt x="373" y="1705"/>
                  </a:lnTo>
                  <a:lnTo>
                    <a:pt x="373" y="1707"/>
                  </a:lnTo>
                  <a:lnTo>
                    <a:pt x="371" y="1707"/>
                  </a:lnTo>
                  <a:lnTo>
                    <a:pt x="369" y="1707"/>
                  </a:lnTo>
                  <a:lnTo>
                    <a:pt x="367" y="1707"/>
                  </a:lnTo>
                  <a:lnTo>
                    <a:pt x="365" y="1707"/>
                  </a:lnTo>
                  <a:lnTo>
                    <a:pt x="363" y="1707"/>
                  </a:lnTo>
                  <a:lnTo>
                    <a:pt x="363" y="1709"/>
                  </a:lnTo>
                  <a:lnTo>
                    <a:pt x="361" y="1709"/>
                  </a:lnTo>
                  <a:lnTo>
                    <a:pt x="359" y="1707"/>
                  </a:lnTo>
                  <a:lnTo>
                    <a:pt x="357" y="1709"/>
                  </a:lnTo>
                  <a:lnTo>
                    <a:pt x="355" y="1709"/>
                  </a:lnTo>
                  <a:lnTo>
                    <a:pt x="355" y="1711"/>
                  </a:lnTo>
                  <a:lnTo>
                    <a:pt x="353" y="1711"/>
                  </a:lnTo>
                  <a:lnTo>
                    <a:pt x="353" y="1709"/>
                  </a:lnTo>
                  <a:lnTo>
                    <a:pt x="351" y="1709"/>
                  </a:lnTo>
                  <a:lnTo>
                    <a:pt x="349" y="1709"/>
                  </a:lnTo>
                  <a:lnTo>
                    <a:pt x="347" y="1709"/>
                  </a:lnTo>
                  <a:lnTo>
                    <a:pt x="347" y="1707"/>
                  </a:lnTo>
                  <a:lnTo>
                    <a:pt x="345" y="1707"/>
                  </a:lnTo>
                  <a:lnTo>
                    <a:pt x="343" y="1707"/>
                  </a:lnTo>
                  <a:lnTo>
                    <a:pt x="341" y="1707"/>
                  </a:lnTo>
                  <a:lnTo>
                    <a:pt x="341" y="1709"/>
                  </a:lnTo>
                  <a:lnTo>
                    <a:pt x="339" y="1709"/>
                  </a:lnTo>
                  <a:lnTo>
                    <a:pt x="337" y="1709"/>
                  </a:lnTo>
                  <a:lnTo>
                    <a:pt x="336" y="1709"/>
                  </a:lnTo>
                  <a:lnTo>
                    <a:pt x="336" y="1711"/>
                  </a:lnTo>
                  <a:lnTo>
                    <a:pt x="334" y="1711"/>
                  </a:lnTo>
                  <a:lnTo>
                    <a:pt x="334" y="1709"/>
                  </a:lnTo>
                  <a:lnTo>
                    <a:pt x="334" y="1711"/>
                  </a:lnTo>
                  <a:lnTo>
                    <a:pt x="332" y="1711"/>
                  </a:lnTo>
                  <a:lnTo>
                    <a:pt x="330" y="1713"/>
                  </a:lnTo>
                  <a:lnTo>
                    <a:pt x="330" y="1715"/>
                  </a:lnTo>
                  <a:lnTo>
                    <a:pt x="330" y="1717"/>
                  </a:lnTo>
                  <a:lnTo>
                    <a:pt x="328" y="1717"/>
                  </a:lnTo>
                  <a:lnTo>
                    <a:pt x="328" y="1719"/>
                  </a:lnTo>
                  <a:lnTo>
                    <a:pt x="328" y="1721"/>
                  </a:lnTo>
                  <a:lnTo>
                    <a:pt x="328" y="1723"/>
                  </a:lnTo>
                  <a:lnTo>
                    <a:pt x="326" y="1723"/>
                  </a:lnTo>
                  <a:lnTo>
                    <a:pt x="326" y="1724"/>
                  </a:lnTo>
                  <a:lnTo>
                    <a:pt x="326" y="1726"/>
                  </a:lnTo>
                  <a:lnTo>
                    <a:pt x="324" y="1726"/>
                  </a:lnTo>
                  <a:lnTo>
                    <a:pt x="322" y="1726"/>
                  </a:lnTo>
                  <a:lnTo>
                    <a:pt x="322" y="1728"/>
                  </a:lnTo>
                  <a:lnTo>
                    <a:pt x="320" y="1728"/>
                  </a:lnTo>
                  <a:lnTo>
                    <a:pt x="320" y="1730"/>
                  </a:lnTo>
                  <a:lnTo>
                    <a:pt x="318" y="1730"/>
                  </a:lnTo>
                  <a:lnTo>
                    <a:pt x="318" y="1732"/>
                  </a:lnTo>
                  <a:lnTo>
                    <a:pt x="316" y="1734"/>
                  </a:lnTo>
                  <a:lnTo>
                    <a:pt x="316" y="1736"/>
                  </a:lnTo>
                  <a:lnTo>
                    <a:pt x="316" y="1738"/>
                  </a:lnTo>
                  <a:lnTo>
                    <a:pt x="316" y="1740"/>
                  </a:lnTo>
                  <a:lnTo>
                    <a:pt x="316" y="1742"/>
                  </a:lnTo>
                  <a:lnTo>
                    <a:pt x="316" y="1744"/>
                  </a:lnTo>
                  <a:lnTo>
                    <a:pt x="314" y="1744"/>
                  </a:lnTo>
                  <a:lnTo>
                    <a:pt x="314" y="1746"/>
                  </a:lnTo>
                  <a:lnTo>
                    <a:pt x="312" y="1746"/>
                  </a:lnTo>
                  <a:lnTo>
                    <a:pt x="312" y="1748"/>
                  </a:lnTo>
                  <a:lnTo>
                    <a:pt x="310" y="1748"/>
                  </a:lnTo>
                  <a:lnTo>
                    <a:pt x="310" y="1746"/>
                  </a:lnTo>
                  <a:lnTo>
                    <a:pt x="308" y="1746"/>
                  </a:lnTo>
                  <a:lnTo>
                    <a:pt x="306" y="1746"/>
                  </a:lnTo>
                  <a:lnTo>
                    <a:pt x="304" y="1746"/>
                  </a:lnTo>
                  <a:lnTo>
                    <a:pt x="304" y="1744"/>
                  </a:lnTo>
                  <a:lnTo>
                    <a:pt x="306" y="1744"/>
                  </a:lnTo>
                  <a:lnTo>
                    <a:pt x="306" y="1742"/>
                  </a:lnTo>
                  <a:lnTo>
                    <a:pt x="306" y="1740"/>
                  </a:lnTo>
                  <a:lnTo>
                    <a:pt x="304" y="1740"/>
                  </a:lnTo>
                  <a:lnTo>
                    <a:pt x="304" y="1742"/>
                  </a:lnTo>
                  <a:lnTo>
                    <a:pt x="302" y="1742"/>
                  </a:lnTo>
                  <a:lnTo>
                    <a:pt x="300" y="1742"/>
                  </a:lnTo>
                  <a:lnTo>
                    <a:pt x="300" y="1740"/>
                  </a:lnTo>
                  <a:lnTo>
                    <a:pt x="302" y="1740"/>
                  </a:lnTo>
                  <a:lnTo>
                    <a:pt x="302" y="1738"/>
                  </a:lnTo>
                  <a:lnTo>
                    <a:pt x="302" y="1736"/>
                  </a:lnTo>
                  <a:lnTo>
                    <a:pt x="304" y="1736"/>
                  </a:lnTo>
                  <a:lnTo>
                    <a:pt x="302" y="1734"/>
                  </a:lnTo>
                  <a:lnTo>
                    <a:pt x="300" y="1734"/>
                  </a:lnTo>
                  <a:lnTo>
                    <a:pt x="300" y="1732"/>
                  </a:lnTo>
                  <a:lnTo>
                    <a:pt x="298" y="1732"/>
                  </a:lnTo>
                  <a:lnTo>
                    <a:pt x="296" y="1732"/>
                  </a:lnTo>
                  <a:lnTo>
                    <a:pt x="296" y="1734"/>
                  </a:lnTo>
                  <a:lnTo>
                    <a:pt x="294" y="1734"/>
                  </a:lnTo>
                  <a:lnTo>
                    <a:pt x="294" y="1732"/>
                  </a:lnTo>
                  <a:lnTo>
                    <a:pt x="294" y="1730"/>
                  </a:lnTo>
                  <a:lnTo>
                    <a:pt x="294" y="1728"/>
                  </a:lnTo>
                  <a:lnTo>
                    <a:pt x="294" y="1726"/>
                  </a:lnTo>
                  <a:lnTo>
                    <a:pt x="294" y="1724"/>
                  </a:lnTo>
                  <a:lnTo>
                    <a:pt x="292" y="1724"/>
                  </a:lnTo>
                  <a:lnTo>
                    <a:pt x="292" y="1723"/>
                  </a:lnTo>
                  <a:lnTo>
                    <a:pt x="290" y="1721"/>
                  </a:lnTo>
                  <a:lnTo>
                    <a:pt x="290" y="1719"/>
                  </a:lnTo>
                  <a:lnTo>
                    <a:pt x="288" y="1719"/>
                  </a:lnTo>
                  <a:lnTo>
                    <a:pt x="288" y="1717"/>
                  </a:lnTo>
                  <a:lnTo>
                    <a:pt x="288" y="1715"/>
                  </a:lnTo>
                  <a:lnTo>
                    <a:pt x="288" y="1713"/>
                  </a:lnTo>
                  <a:lnTo>
                    <a:pt x="286" y="1713"/>
                  </a:lnTo>
                  <a:lnTo>
                    <a:pt x="284" y="1713"/>
                  </a:lnTo>
                  <a:lnTo>
                    <a:pt x="284" y="1711"/>
                  </a:lnTo>
                  <a:lnTo>
                    <a:pt x="282" y="1711"/>
                  </a:lnTo>
                  <a:lnTo>
                    <a:pt x="282" y="1709"/>
                  </a:lnTo>
                  <a:lnTo>
                    <a:pt x="280" y="1709"/>
                  </a:lnTo>
                  <a:lnTo>
                    <a:pt x="280" y="1711"/>
                  </a:lnTo>
                  <a:lnTo>
                    <a:pt x="278" y="1711"/>
                  </a:lnTo>
                  <a:lnTo>
                    <a:pt x="278" y="1713"/>
                  </a:lnTo>
                  <a:lnTo>
                    <a:pt x="276" y="1713"/>
                  </a:lnTo>
                  <a:lnTo>
                    <a:pt x="274" y="1713"/>
                  </a:lnTo>
                  <a:lnTo>
                    <a:pt x="274" y="1711"/>
                  </a:lnTo>
                  <a:lnTo>
                    <a:pt x="274" y="1709"/>
                  </a:lnTo>
                  <a:lnTo>
                    <a:pt x="272" y="1709"/>
                  </a:lnTo>
                  <a:lnTo>
                    <a:pt x="270" y="1711"/>
                  </a:lnTo>
                  <a:lnTo>
                    <a:pt x="270" y="1713"/>
                  </a:lnTo>
                  <a:lnTo>
                    <a:pt x="268" y="1713"/>
                  </a:lnTo>
                  <a:lnTo>
                    <a:pt x="268" y="1711"/>
                  </a:lnTo>
                  <a:lnTo>
                    <a:pt x="268" y="1709"/>
                  </a:lnTo>
                  <a:lnTo>
                    <a:pt x="268" y="1707"/>
                  </a:lnTo>
                  <a:lnTo>
                    <a:pt x="267" y="1707"/>
                  </a:lnTo>
                  <a:lnTo>
                    <a:pt x="267" y="1709"/>
                  </a:lnTo>
                  <a:lnTo>
                    <a:pt x="267" y="1711"/>
                  </a:lnTo>
                  <a:lnTo>
                    <a:pt x="267" y="1713"/>
                  </a:lnTo>
                  <a:lnTo>
                    <a:pt x="265" y="1713"/>
                  </a:lnTo>
                  <a:lnTo>
                    <a:pt x="263" y="1713"/>
                  </a:lnTo>
                  <a:lnTo>
                    <a:pt x="263" y="1715"/>
                  </a:lnTo>
                  <a:lnTo>
                    <a:pt x="261" y="1715"/>
                  </a:lnTo>
                  <a:lnTo>
                    <a:pt x="261" y="1713"/>
                  </a:lnTo>
                  <a:lnTo>
                    <a:pt x="261" y="1711"/>
                  </a:lnTo>
                  <a:lnTo>
                    <a:pt x="261" y="1709"/>
                  </a:lnTo>
                  <a:lnTo>
                    <a:pt x="259" y="1709"/>
                  </a:lnTo>
                  <a:lnTo>
                    <a:pt x="259" y="1711"/>
                  </a:lnTo>
                  <a:lnTo>
                    <a:pt x="257" y="1711"/>
                  </a:lnTo>
                  <a:lnTo>
                    <a:pt x="257" y="1713"/>
                  </a:lnTo>
                  <a:lnTo>
                    <a:pt x="257" y="1715"/>
                  </a:lnTo>
                  <a:lnTo>
                    <a:pt x="255" y="1715"/>
                  </a:lnTo>
                  <a:lnTo>
                    <a:pt x="255" y="1717"/>
                  </a:lnTo>
                  <a:lnTo>
                    <a:pt x="253" y="1717"/>
                  </a:lnTo>
                  <a:lnTo>
                    <a:pt x="251" y="1717"/>
                  </a:lnTo>
                  <a:lnTo>
                    <a:pt x="249" y="1717"/>
                  </a:lnTo>
                  <a:lnTo>
                    <a:pt x="249" y="1715"/>
                  </a:lnTo>
                  <a:lnTo>
                    <a:pt x="247" y="1715"/>
                  </a:lnTo>
                  <a:lnTo>
                    <a:pt x="247" y="1713"/>
                  </a:lnTo>
                  <a:lnTo>
                    <a:pt x="245" y="1713"/>
                  </a:lnTo>
                  <a:lnTo>
                    <a:pt x="245" y="1711"/>
                  </a:lnTo>
                  <a:lnTo>
                    <a:pt x="243" y="1711"/>
                  </a:lnTo>
                  <a:lnTo>
                    <a:pt x="241" y="1711"/>
                  </a:lnTo>
                  <a:lnTo>
                    <a:pt x="241" y="1713"/>
                  </a:lnTo>
                  <a:lnTo>
                    <a:pt x="239" y="1713"/>
                  </a:lnTo>
                  <a:lnTo>
                    <a:pt x="241" y="1713"/>
                  </a:lnTo>
                  <a:lnTo>
                    <a:pt x="241" y="1715"/>
                  </a:lnTo>
                  <a:lnTo>
                    <a:pt x="239" y="1715"/>
                  </a:lnTo>
                  <a:lnTo>
                    <a:pt x="237" y="1715"/>
                  </a:lnTo>
                  <a:lnTo>
                    <a:pt x="235" y="1715"/>
                  </a:lnTo>
                  <a:lnTo>
                    <a:pt x="233" y="1715"/>
                  </a:lnTo>
                  <a:lnTo>
                    <a:pt x="233" y="1713"/>
                  </a:lnTo>
                  <a:lnTo>
                    <a:pt x="233" y="1711"/>
                  </a:lnTo>
                  <a:lnTo>
                    <a:pt x="231" y="1711"/>
                  </a:lnTo>
                  <a:lnTo>
                    <a:pt x="229" y="1711"/>
                  </a:lnTo>
                  <a:lnTo>
                    <a:pt x="227" y="1713"/>
                  </a:lnTo>
                  <a:lnTo>
                    <a:pt x="225" y="1713"/>
                  </a:lnTo>
                  <a:lnTo>
                    <a:pt x="225" y="1715"/>
                  </a:lnTo>
                  <a:lnTo>
                    <a:pt x="223" y="1715"/>
                  </a:lnTo>
                  <a:lnTo>
                    <a:pt x="221" y="1715"/>
                  </a:lnTo>
                  <a:lnTo>
                    <a:pt x="221" y="1713"/>
                  </a:lnTo>
                  <a:lnTo>
                    <a:pt x="221" y="1711"/>
                  </a:lnTo>
                  <a:lnTo>
                    <a:pt x="219" y="1711"/>
                  </a:lnTo>
                  <a:lnTo>
                    <a:pt x="219" y="1713"/>
                  </a:lnTo>
                  <a:lnTo>
                    <a:pt x="217" y="1713"/>
                  </a:lnTo>
                  <a:lnTo>
                    <a:pt x="215" y="1713"/>
                  </a:lnTo>
                  <a:lnTo>
                    <a:pt x="215" y="1711"/>
                  </a:lnTo>
                  <a:lnTo>
                    <a:pt x="215" y="1709"/>
                  </a:lnTo>
                  <a:lnTo>
                    <a:pt x="213" y="1709"/>
                  </a:lnTo>
                  <a:lnTo>
                    <a:pt x="211" y="1709"/>
                  </a:lnTo>
                  <a:lnTo>
                    <a:pt x="211" y="1711"/>
                  </a:lnTo>
                  <a:lnTo>
                    <a:pt x="211" y="1713"/>
                  </a:lnTo>
                  <a:lnTo>
                    <a:pt x="213" y="1713"/>
                  </a:lnTo>
                  <a:lnTo>
                    <a:pt x="213" y="1715"/>
                  </a:lnTo>
                  <a:lnTo>
                    <a:pt x="211" y="1715"/>
                  </a:lnTo>
                  <a:lnTo>
                    <a:pt x="209" y="1715"/>
                  </a:lnTo>
                  <a:lnTo>
                    <a:pt x="207" y="1715"/>
                  </a:lnTo>
                  <a:lnTo>
                    <a:pt x="207" y="1713"/>
                  </a:lnTo>
                  <a:lnTo>
                    <a:pt x="207" y="1711"/>
                  </a:lnTo>
                  <a:lnTo>
                    <a:pt x="207" y="1709"/>
                  </a:lnTo>
                  <a:lnTo>
                    <a:pt x="205" y="1707"/>
                  </a:lnTo>
                  <a:lnTo>
                    <a:pt x="205" y="1709"/>
                  </a:lnTo>
                  <a:lnTo>
                    <a:pt x="203" y="1709"/>
                  </a:lnTo>
                  <a:lnTo>
                    <a:pt x="205" y="1709"/>
                  </a:lnTo>
                  <a:lnTo>
                    <a:pt x="205" y="1711"/>
                  </a:lnTo>
                  <a:lnTo>
                    <a:pt x="205" y="1713"/>
                  </a:lnTo>
                  <a:lnTo>
                    <a:pt x="205" y="1715"/>
                  </a:lnTo>
                  <a:lnTo>
                    <a:pt x="203" y="1715"/>
                  </a:lnTo>
                  <a:lnTo>
                    <a:pt x="203" y="1717"/>
                  </a:lnTo>
                  <a:lnTo>
                    <a:pt x="201" y="1717"/>
                  </a:lnTo>
                  <a:lnTo>
                    <a:pt x="199" y="1717"/>
                  </a:lnTo>
                  <a:lnTo>
                    <a:pt x="199" y="1715"/>
                  </a:lnTo>
                  <a:lnTo>
                    <a:pt x="199" y="1713"/>
                  </a:lnTo>
                  <a:lnTo>
                    <a:pt x="198" y="1713"/>
                  </a:lnTo>
                  <a:lnTo>
                    <a:pt x="198" y="1711"/>
                  </a:lnTo>
                  <a:lnTo>
                    <a:pt x="198" y="1709"/>
                  </a:lnTo>
                  <a:lnTo>
                    <a:pt x="196" y="1709"/>
                  </a:lnTo>
                  <a:lnTo>
                    <a:pt x="196" y="1707"/>
                  </a:lnTo>
                  <a:lnTo>
                    <a:pt x="194" y="1707"/>
                  </a:lnTo>
                  <a:lnTo>
                    <a:pt x="196" y="1707"/>
                  </a:lnTo>
                  <a:lnTo>
                    <a:pt x="196" y="1705"/>
                  </a:lnTo>
                  <a:lnTo>
                    <a:pt x="196" y="1703"/>
                  </a:lnTo>
                  <a:lnTo>
                    <a:pt x="196" y="1701"/>
                  </a:lnTo>
                  <a:lnTo>
                    <a:pt x="196" y="1699"/>
                  </a:lnTo>
                  <a:lnTo>
                    <a:pt x="196" y="1697"/>
                  </a:lnTo>
                  <a:lnTo>
                    <a:pt x="198" y="1695"/>
                  </a:lnTo>
                  <a:lnTo>
                    <a:pt x="196" y="1695"/>
                  </a:lnTo>
                  <a:lnTo>
                    <a:pt x="196" y="1693"/>
                  </a:lnTo>
                  <a:lnTo>
                    <a:pt x="194" y="1693"/>
                  </a:lnTo>
                  <a:lnTo>
                    <a:pt x="194" y="1691"/>
                  </a:lnTo>
                  <a:lnTo>
                    <a:pt x="194" y="1689"/>
                  </a:lnTo>
                  <a:lnTo>
                    <a:pt x="194" y="1687"/>
                  </a:lnTo>
                  <a:lnTo>
                    <a:pt x="192" y="1687"/>
                  </a:lnTo>
                  <a:lnTo>
                    <a:pt x="190" y="1687"/>
                  </a:lnTo>
                  <a:lnTo>
                    <a:pt x="188" y="1687"/>
                  </a:lnTo>
                  <a:lnTo>
                    <a:pt x="186" y="1687"/>
                  </a:lnTo>
                  <a:lnTo>
                    <a:pt x="186" y="1689"/>
                  </a:lnTo>
                  <a:lnTo>
                    <a:pt x="184" y="1689"/>
                  </a:lnTo>
                  <a:lnTo>
                    <a:pt x="184" y="1687"/>
                  </a:lnTo>
                  <a:lnTo>
                    <a:pt x="182" y="1687"/>
                  </a:lnTo>
                  <a:lnTo>
                    <a:pt x="182" y="1685"/>
                  </a:lnTo>
                  <a:lnTo>
                    <a:pt x="182" y="1683"/>
                  </a:lnTo>
                  <a:lnTo>
                    <a:pt x="182" y="1681"/>
                  </a:lnTo>
                  <a:lnTo>
                    <a:pt x="182" y="1679"/>
                  </a:lnTo>
                  <a:lnTo>
                    <a:pt x="184" y="1679"/>
                  </a:lnTo>
                  <a:lnTo>
                    <a:pt x="184" y="1677"/>
                  </a:lnTo>
                  <a:lnTo>
                    <a:pt x="186" y="1677"/>
                  </a:lnTo>
                  <a:lnTo>
                    <a:pt x="186" y="1675"/>
                  </a:lnTo>
                  <a:lnTo>
                    <a:pt x="188" y="1675"/>
                  </a:lnTo>
                  <a:lnTo>
                    <a:pt x="188" y="1673"/>
                  </a:lnTo>
                  <a:lnTo>
                    <a:pt x="186" y="1673"/>
                  </a:lnTo>
                  <a:lnTo>
                    <a:pt x="184" y="1673"/>
                  </a:lnTo>
                  <a:lnTo>
                    <a:pt x="184" y="1675"/>
                  </a:lnTo>
                  <a:lnTo>
                    <a:pt x="182" y="1675"/>
                  </a:lnTo>
                  <a:lnTo>
                    <a:pt x="182" y="1677"/>
                  </a:lnTo>
                  <a:lnTo>
                    <a:pt x="182" y="1675"/>
                  </a:lnTo>
                  <a:lnTo>
                    <a:pt x="180" y="1675"/>
                  </a:lnTo>
                  <a:lnTo>
                    <a:pt x="178" y="1675"/>
                  </a:lnTo>
                  <a:lnTo>
                    <a:pt x="178" y="1673"/>
                  </a:lnTo>
                  <a:lnTo>
                    <a:pt x="180" y="1673"/>
                  </a:lnTo>
                  <a:lnTo>
                    <a:pt x="180" y="1671"/>
                  </a:lnTo>
                  <a:lnTo>
                    <a:pt x="180" y="1669"/>
                  </a:lnTo>
                  <a:lnTo>
                    <a:pt x="180" y="1667"/>
                  </a:lnTo>
                  <a:lnTo>
                    <a:pt x="182" y="1667"/>
                  </a:lnTo>
                  <a:lnTo>
                    <a:pt x="182" y="1665"/>
                  </a:lnTo>
                  <a:lnTo>
                    <a:pt x="182" y="1663"/>
                  </a:lnTo>
                  <a:lnTo>
                    <a:pt x="180" y="1663"/>
                  </a:lnTo>
                  <a:lnTo>
                    <a:pt x="180" y="1661"/>
                  </a:lnTo>
                  <a:lnTo>
                    <a:pt x="178" y="1661"/>
                  </a:lnTo>
                  <a:lnTo>
                    <a:pt x="178" y="1663"/>
                  </a:lnTo>
                  <a:lnTo>
                    <a:pt x="176" y="1663"/>
                  </a:lnTo>
                  <a:lnTo>
                    <a:pt x="178" y="1663"/>
                  </a:lnTo>
                  <a:lnTo>
                    <a:pt x="178" y="1665"/>
                  </a:lnTo>
                  <a:lnTo>
                    <a:pt x="176" y="1665"/>
                  </a:lnTo>
                  <a:lnTo>
                    <a:pt x="174" y="1665"/>
                  </a:lnTo>
                  <a:lnTo>
                    <a:pt x="172" y="1665"/>
                  </a:lnTo>
                  <a:lnTo>
                    <a:pt x="172" y="1667"/>
                  </a:lnTo>
                  <a:lnTo>
                    <a:pt x="170" y="1667"/>
                  </a:lnTo>
                  <a:lnTo>
                    <a:pt x="170" y="1665"/>
                  </a:lnTo>
                  <a:lnTo>
                    <a:pt x="170" y="1663"/>
                  </a:lnTo>
                  <a:lnTo>
                    <a:pt x="168" y="1663"/>
                  </a:lnTo>
                  <a:lnTo>
                    <a:pt x="168" y="1665"/>
                  </a:lnTo>
                  <a:lnTo>
                    <a:pt x="166" y="1665"/>
                  </a:lnTo>
                  <a:lnTo>
                    <a:pt x="166" y="1663"/>
                  </a:lnTo>
                  <a:lnTo>
                    <a:pt x="166" y="1661"/>
                  </a:lnTo>
                  <a:lnTo>
                    <a:pt x="168" y="1661"/>
                  </a:lnTo>
                  <a:lnTo>
                    <a:pt x="168" y="1659"/>
                  </a:lnTo>
                  <a:lnTo>
                    <a:pt x="166" y="1659"/>
                  </a:lnTo>
                  <a:lnTo>
                    <a:pt x="164" y="1659"/>
                  </a:lnTo>
                  <a:lnTo>
                    <a:pt x="164" y="1657"/>
                  </a:lnTo>
                  <a:lnTo>
                    <a:pt x="162" y="1657"/>
                  </a:lnTo>
                  <a:lnTo>
                    <a:pt x="160" y="1657"/>
                  </a:lnTo>
                  <a:lnTo>
                    <a:pt x="160" y="1659"/>
                  </a:lnTo>
                  <a:lnTo>
                    <a:pt x="162" y="1659"/>
                  </a:lnTo>
                  <a:lnTo>
                    <a:pt x="160" y="1659"/>
                  </a:lnTo>
                  <a:lnTo>
                    <a:pt x="158" y="1657"/>
                  </a:lnTo>
                  <a:lnTo>
                    <a:pt x="160" y="1657"/>
                  </a:lnTo>
                  <a:lnTo>
                    <a:pt x="160" y="1656"/>
                  </a:lnTo>
                  <a:lnTo>
                    <a:pt x="158" y="1656"/>
                  </a:lnTo>
                  <a:lnTo>
                    <a:pt x="156" y="1656"/>
                  </a:lnTo>
                  <a:lnTo>
                    <a:pt x="154" y="1656"/>
                  </a:lnTo>
                  <a:lnTo>
                    <a:pt x="154" y="1657"/>
                  </a:lnTo>
                  <a:lnTo>
                    <a:pt x="154" y="1656"/>
                  </a:lnTo>
                  <a:lnTo>
                    <a:pt x="152" y="1656"/>
                  </a:lnTo>
                  <a:lnTo>
                    <a:pt x="150" y="1657"/>
                  </a:lnTo>
                  <a:lnTo>
                    <a:pt x="148" y="1657"/>
                  </a:lnTo>
                  <a:lnTo>
                    <a:pt x="146" y="1657"/>
                  </a:lnTo>
                  <a:lnTo>
                    <a:pt x="146" y="1659"/>
                  </a:lnTo>
                  <a:lnTo>
                    <a:pt x="144" y="1659"/>
                  </a:lnTo>
                  <a:lnTo>
                    <a:pt x="142" y="1659"/>
                  </a:lnTo>
                  <a:lnTo>
                    <a:pt x="140" y="1659"/>
                  </a:lnTo>
                  <a:lnTo>
                    <a:pt x="140" y="1657"/>
                  </a:lnTo>
                  <a:lnTo>
                    <a:pt x="138" y="1657"/>
                  </a:lnTo>
                  <a:lnTo>
                    <a:pt x="136" y="1657"/>
                  </a:lnTo>
                  <a:lnTo>
                    <a:pt x="136" y="1659"/>
                  </a:lnTo>
                  <a:lnTo>
                    <a:pt x="134" y="1659"/>
                  </a:lnTo>
                  <a:lnTo>
                    <a:pt x="134" y="1657"/>
                  </a:lnTo>
                  <a:lnTo>
                    <a:pt x="132" y="1657"/>
                  </a:lnTo>
                  <a:lnTo>
                    <a:pt x="132" y="1656"/>
                  </a:lnTo>
                  <a:lnTo>
                    <a:pt x="130" y="1656"/>
                  </a:lnTo>
                  <a:lnTo>
                    <a:pt x="129" y="1656"/>
                  </a:lnTo>
                  <a:lnTo>
                    <a:pt x="129" y="1654"/>
                  </a:lnTo>
                  <a:lnTo>
                    <a:pt x="129" y="1652"/>
                  </a:lnTo>
                  <a:lnTo>
                    <a:pt x="127" y="1652"/>
                  </a:lnTo>
                  <a:lnTo>
                    <a:pt x="127" y="1650"/>
                  </a:lnTo>
                  <a:lnTo>
                    <a:pt x="127" y="1648"/>
                  </a:lnTo>
                  <a:lnTo>
                    <a:pt x="127" y="1646"/>
                  </a:lnTo>
                  <a:lnTo>
                    <a:pt x="125" y="1646"/>
                  </a:lnTo>
                  <a:lnTo>
                    <a:pt x="123" y="1646"/>
                  </a:lnTo>
                  <a:lnTo>
                    <a:pt x="125" y="1644"/>
                  </a:lnTo>
                  <a:lnTo>
                    <a:pt x="123" y="1644"/>
                  </a:lnTo>
                  <a:lnTo>
                    <a:pt x="121" y="1644"/>
                  </a:lnTo>
                  <a:lnTo>
                    <a:pt x="121" y="1642"/>
                  </a:lnTo>
                  <a:lnTo>
                    <a:pt x="119" y="1640"/>
                  </a:lnTo>
                  <a:lnTo>
                    <a:pt x="121" y="1640"/>
                  </a:lnTo>
                  <a:lnTo>
                    <a:pt x="123" y="1640"/>
                  </a:lnTo>
                  <a:lnTo>
                    <a:pt x="121" y="1640"/>
                  </a:lnTo>
                  <a:lnTo>
                    <a:pt x="121" y="1638"/>
                  </a:lnTo>
                  <a:lnTo>
                    <a:pt x="123" y="1636"/>
                  </a:lnTo>
                  <a:lnTo>
                    <a:pt x="121" y="1636"/>
                  </a:lnTo>
                  <a:lnTo>
                    <a:pt x="121" y="1634"/>
                  </a:lnTo>
                  <a:lnTo>
                    <a:pt x="121" y="1632"/>
                  </a:lnTo>
                  <a:lnTo>
                    <a:pt x="121" y="1634"/>
                  </a:lnTo>
                  <a:lnTo>
                    <a:pt x="123" y="1634"/>
                  </a:lnTo>
                  <a:lnTo>
                    <a:pt x="123" y="1632"/>
                  </a:lnTo>
                  <a:lnTo>
                    <a:pt x="121" y="1632"/>
                  </a:lnTo>
                  <a:lnTo>
                    <a:pt x="121" y="1630"/>
                  </a:lnTo>
                  <a:lnTo>
                    <a:pt x="121" y="1628"/>
                  </a:lnTo>
                  <a:lnTo>
                    <a:pt x="123" y="1628"/>
                  </a:lnTo>
                  <a:lnTo>
                    <a:pt x="121" y="1628"/>
                  </a:lnTo>
                  <a:lnTo>
                    <a:pt x="123" y="1626"/>
                  </a:lnTo>
                  <a:lnTo>
                    <a:pt x="125" y="1626"/>
                  </a:lnTo>
                  <a:lnTo>
                    <a:pt x="125" y="1624"/>
                  </a:lnTo>
                  <a:lnTo>
                    <a:pt x="123" y="1624"/>
                  </a:lnTo>
                  <a:lnTo>
                    <a:pt x="123" y="1622"/>
                  </a:lnTo>
                  <a:lnTo>
                    <a:pt x="125" y="1620"/>
                  </a:lnTo>
                  <a:lnTo>
                    <a:pt x="123" y="1620"/>
                  </a:lnTo>
                  <a:lnTo>
                    <a:pt x="121" y="1618"/>
                  </a:lnTo>
                  <a:lnTo>
                    <a:pt x="123" y="1618"/>
                  </a:lnTo>
                  <a:lnTo>
                    <a:pt x="123" y="1616"/>
                  </a:lnTo>
                  <a:lnTo>
                    <a:pt x="125" y="1616"/>
                  </a:lnTo>
                  <a:lnTo>
                    <a:pt x="127" y="1616"/>
                  </a:lnTo>
                  <a:lnTo>
                    <a:pt x="125" y="1616"/>
                  </a:lnTo>
                  <a:lnTo>
                    <a:pt x="125" y="1614"/>
                  </a:lnTo>
                  <a:lnTo>
                    <a:pt x="127" y="1614"/>
                  </a:lnTo>
                  <a:lnTo>
                    <a:pt x="125" y="1614"/>
                  </a:lnTo>
                  <a:lnTo>
                    <a:pt x="125" y="1612"/>
                  </a:lnTo>
                  <a:lnTo>
                    <a:pt x="123" y="1612"/>
                  </a:lnTo>
                  <a:lnTo>
                    <a:pt x="123" y="1610"/>
                  </a:lnTo>
                  <a:lnTo>
                    <a:pt x="123" y="1608"/>
                  </a:lnTo>
                  <a:lnTo>
                    <a:pt x="123" y="1610"/>
                  </a:lnTo>
                  <a:lnTo>
                    <a:pt x="123" y="1608"/>
                  </a:lnTo>
                  <a:lnTo>
                    <a:pt x="125" y="1608"/>
                  </a:lnTo>
                  <a:lnTo>
                    <a:pt x="125" y="1606"/>
                  </a:lnTo>
                  <a:lnTo>
                    <a:pt x="123" y="1606"/>
                  </a:lnTo>
                  <a:lnTo>
                    <a:pt x="123" y="1604"/>
                  </a:lnTo>
                  <a:lnTo>
                    <a:pt x="123" y="1602"/>
                  </a:lnTo>
                  <a:lnTo>
                    <a:pt x="121" y="1602"/>
                  </a:lnTo>
                  <a:lnTo>
                    <a:pt x="121" y="1600"/>
                  </a:lnTo>
                  <a:lnTo>
                    <a:pt x="121" y="1602"/>
                  </a:lnTo>
                  <a:lnTo>
                    <a:pt x="123" y="1602"/>
                  </a:lnTo>
                  <a:lnTo>
                    <a:pt x="123" y="1600"/>
                  </a:lnTo>
                  <a:lnTo>
                    <a:pt x="121" y="1600"/>
                  </a:lnTo>
                  <a:lnTo>
                    <a:pt x="123" y="1600"/>
                  </a:lnTo>
                  <a:lnTo>
                    <a:pt x="125" y="1600"/>
                  </a:lnTo>
                  <a:lnTo>
                    <a:pt x="123" y="1598"/>
                  </a:lnTo>
                  <a:lnTo>
                    <a:pt x="125" y="1598"/>
                  </a:lnTo>
                  <a:lnTo>
                    <a:pt x="123" y="1598"/>
                  </a:lnTo>
                  <a:lnTo>
                    <a:pt x="123" y="1596"/>
                  </a:lnTo>
                  <a:lnTo>
                    <a:pt x="123" y="1594"/>
                  </a:lnTo>
                  <a:lnTo>
                    <a:pt x="125" y="1596"/>
                  </a:lnTo>
                  <a:lnTo>
                    <a:pt x="125" y="1594"/>
                  </a:lnTo>
                  <a:lnTo>
                    <a:pt x="125" y="1592"/>
                  </a:lnTo>
                  <a:lnTo>
                    <a:pt x="123" y="1592"/>
                  </a:lnTo>
                  <a:lnTo>
                    <a:pt x="125" y="1592"/>
                  </a:lnTo>
                  <a:lnTo>
                    <a:pt x="125" y="1590"/>
                  </a:lnTo>
                  <a:lnTo>
                    <a:pt x="127" y="1590"/>
                  </a:lnTo>
                  <a:lnTo>
                    <a:pt x="127" y="1589"/>
                  </a:lnTo>
                  <a:lnTo>
                    <a:pt x="129" y="1589"/>
                  </a:lnTo>
                  <a:lnTo>
                    <a:pt x="129" y="1587"/>
                  </a:lnTo>
                  <a:lnTo>
                    <a:pt x="129" y="1585"/>
                  </a:lnTo>
                  <a:lnTo>
                    <a:pt x="127" y="1585"/>
                  </a:lnTo>
                  <a:lnTo>
                    <a:pt x="127" y="1583"/>
                  </a:lnTo>
                  <a:lnTo>
                    <a:pt x="129" y="1583"/>
                  </a:lnTo>
                  <a:lnTo>
                    <a:pt x="127" y="1583"/>
                  </a:lnTo>
                  <a:lnTo>
                    <a:pt x="129" y="1583"/>
                  </a:lnTo>
                  <a:lnTo>
                    <a:pt x="129" y="1581"/>
                  </a:lnTo>
                  <a:lnTo>
                    <a:pt x="127" y="1581"/>
                  </a:lnTo>
                  <a:lnTo>
                    <a:pt x="127" y="1579"/>
                  </a:lnTo>
                  <a:lnTo>
                    <a:pt x="127" y="1577"/>
                  </a:lnTo>
                  <a:lnTo>
                    <a:pt x="127" y="1579"/>
                  </a:lnTo>
                  <a:lnTo>
                    <a:pt x="127" y="1577"/>
                  </a:lnTo>
                  <a:lnTo>
                    <a:pt x="125" y="1577"/>
                  </a:lnTo>
                  <a:lnTo>
                    <a:pt x="125" y="1575"/>
                  </a:lnTo>
                  <a:lnTo>
                    <a:pt x="123" y="1575"/>
                  </a:lnTo>
                  <a:lnTo>
                    <a:pt x="125" y="1575"/>
                  </a:lnTo>
                  <a:lnTo>
                    <a:pt x="123" y="1575"/>
                  </a:lnTo>
                  <a:lnTo>
                    <a:pt x="125" y="1575"/>
                  </a:lnTo>
                  <a:lnTo>
                    <a:pt x="123" y="1575"/>
                  </a:lnTo>
                  <a:lnTo>
                    <a:pt x="125" y="1575"/>
                  </a:lnTo>
                  <a:lnTo>
                    <a:pt x="127" y="1575"/>
                  </a:lnTo>
                  <a:lnTo>
                    <a:pt x="125" y="1575"/>
                  </a:lnTo>
                  <a:lnTo>
                    <a:pt x="127" y="1575"/>
                  </a:lnTo>
                  <a:lnTo>
                    <a:pt x="129" y="1575"/>
                  </a:lnTo>
                  <a:lnTo>
                    <a:pt x="129" y="1573"/>
                  </a:lnTo>
                  <a:lnTo>
                    <a:pt x="130" y="1573"/>
                  </a:lnTo>
                  <a:lnTo>
                    <a:pt x="129" y="1571"/>
                  </a:lnTo>
                  <a:lnTo>
                    <a:pt x="129" y="1569"/>
                  </a:lnTo>
                  <a:lnTo>
                    <a:pt x="127" y="1569"/>
                  </a:lnTo>
                  <a:lnTo>
                    <a:pt x="129" y="1569"/>
                  </a:lnTo>
                  <a:lnTo>
                    <a:pt x="127" y="1567"/>
                  </a:lnTo>
                  <a:lnTo>
                    <a:pt x="129" y="1567"/>
                  </a:lnTo>
                  <a:lnTo>
                    <a:pt x="127" y="1567"/>
                  </a:lnTo>
                  <a:lnTo>
                    <a:pt x="127" y="1565"/>
                  </a:lnTo>
                  <a:lnTo>
                    <a:pt x="127" y="1567"/>
                  </a:lnTo>
                  <a:lnTo>
                    <a:pt x="127" y="1565"/>
                  </a:lnTo>
                  <a:lnTo>
                    <a:pt x="127" y="1563"/>
                  </a:lnTo>
                  <a:lnTo>
                    <a:pt x="129" y="1563"/>
                  </a:lnTo>
                  <a:lnTo>
                    <a:pt x="127" y="1561"/>
                  </a:lnTo>
                  <a:lnTo>
                    <a:pt x="127" y="1559"/>
                  </a:lnTo>
                  <a:lnTo>
                    <a:pt x="129" y="1561"/>
                  </a:lnTo>
                  <a:lnTo>
                    <a:pt x="129" y="1559"/>
                  </a:lnTo>
                  <a:lnTo>
                    <a:pt x="129" y="1561"/>
                  </a:lnTo>
                  <a:lnTo>
                    <a:pt x="129" y="1559"/>
                  </a:lnTo>
                  <a:lnTo>
                    <a:pt x="129" y="1561"/>
                  </a:lnTo>
                  <a:lnTo>
                    <a:pt x="130" y="1561"/>
                  </a:lnTo>
                  <a:lnTo>
                    <a:pt x="132" y="1561"/>
                  </a:lnTo>
                  <a:lnTo>
                    <a:pt x="132" y="1559"/>
                  </a:lnTo>
                  <a:lnTo>
                    <a:pt x="130" y="1559"/>
                  </a:lnTo>
                  <a:lnTo>
                    <a:pt x="130" y="1557"/>
                  </a:lnTo>
                  <a:lnTo>
                    <a:pt x="129" y="1557"/>
                  </a:lnTo>
                  <a:lnTo>
                    <a:pt x="130" y="1557"/>
                  </a:lnTo>
                  <a:lnTo>
                    <a:pt x="132" y="1557"/>
                  </a:lnTo>
                  <a:lnTo>
                    <a:pt x="132" y="1555"/>
                  </a:lnTo>
                  <a:lnTo>
                    <a:pt x="132" y="1553"/>
                  </a:lnTo>
                  <a:lnTo>
                    <a:pt x="132" y="1555"/>
                  </a:lnTo>
                  <a:lnTo>
                    <a:pt x="132" y="1553"/>
                  </a:lnTo>
                  <a:lnTo>
                    <a:pt x="132" y="1551"/>
                  </a:lnTo>
                  <a:lnTo>
                    <a:pt x="132" y="1549"/>
                  </a:lnTo>
                  <a:lnTo>
                    <a:pt x="130" y="1549"/>
                  </a:lnTo>
                  <a:lnTo>
                    <a:pt x="130" y="1547"/>
                  </a:lnTo>
                  <a:lnTo>
                    <a:pt x="129" y="1547"/>
                  </a:lnTo>
                  <a:lnTo>
                    <a:pt x="129" y="1545"/>
                  </a:lnTo>
                  <a:lnTo>
                    <a:pt x="129" y="1547"/>
                  </a:lnTo>
                  <a:lnTo>
                    <a:pt x="130" y="1547"/>
                  </a:lnTo>
                  <a:lnTo>
                    <a:pt x="130" y="1545"/>
                  </a:lnTo>
                  <a:lnTo>
                    <a:pt x="130" y="1543"/>
                  </a:lnTo>
                  <a:lnTo>
                    <a:pt x="132" y="1543"/>
                  </a:lnTo>
                  <a:lnTo>
                    <a:pt x="132" y="1541"/>
                  </a:lnTo>
                  <a:lnTo>
                    <a:pt x="132" y="1539"/>
                  </a:lnTo>
                  <a:lnTo>
                    <a:pt x="132" y="1541"/>
                  </a:lnTo>
                  <a:lnTo>
                    <a:pt x="134" y="1541"/>
                  </a:lnTo>
                  <a:lnTo>
                    <a:pt x="134" y="1539"/>
                  </a:lnTo>
                  <a:lnTo>
                    <a:pt x="134" y="1537"/>
                  </a:lnTo>
                  <a:lnTo>
                    <a:pt x="134" y="1535"/>
                  </a:lnTo>
                  <a:lnTo>
                    <a:pt x="136" y="1535"/>
                  </a:lnTo>
                  <a:lnTo>
                    <a:pt x="136" y="1533"/>
                  </a:lnTo>
                  <a:lnTo>
                    <a:pt x="136" y="1535"/>
                  </a:lnTo>
                  <a:lnTo>
                    <a:pt x="136" y="1533"/>
                  </a:lnTo>
                  <a:lnTo>
                    <a:pt x="136" y="1531"/>
                  </a:lnTo>
                  <a:lnTo>
                    <a:pt x="134" y="1531"/>
                  </a:lnTo>
                  <a:lnTo>
                    <a:pt x="134" y="1529"/>
                  </a:lnTo>
                  <a:lnTo>
                    <a:pt x="136" y="1529"/>
                  </a:lnTo>
                  <a:lnTo>
                    <a:pt x="138" y="1529"/>
                  </a:lnTo>
                  <a:lnTo>
                    <a:pt x="138" y="1527"/>
                  </a:lnTo>
                  <a:lnTo>
                    <a:pt x="138" y="1525"/>
                  </a:lnTo>
                  <a:lnTo>
                    <a:pt x="136" y="1525"/>
                  </a:lnTo>
                  <a:lnTo>
                    <a:pt x="136" y="1523"/>
                  </a:lnTo>
                  <a:lnTo>
                    <a:pt x="136" y="1522"/>
                  </a:lnTo>
                  <a:lnTo>
                    <a:pt x="134" y="1522"/>
                  </a:lnTo>
                  <a:lnTo>
                    <a:pt x="134" y="1520"/>
                  </a:lnTo>
                  <a:lnTo>
                    <a:pt x="136" y="1520"/>
                  </a:lnTo>
                  <a:lnTo>
                    <a:pt x="136" y="1518"/>
                  </a:lnTo>
                  <a:lnTo>
                    <a:pt x="138" y="1518"/>
                  </a:lnTo>
                  <a:lnTo>
                    <a:pt x="138" y="1516"/>
                  </a:lnTo>
                  <a:lnTo>
                    <a:pt x="140" y="1516"/>
                  </a:lnTo>
                  <a:lnTo>
                    <a:pt x="140" y="1514"/>
                  </a:lnTo>
                  <a:lnTo>
                    <a:pt x="140" y="1512"/>
                  </a:lnTo>
                  <a:lnTo>
                    <a:pt x="138" y="1512"/>
                  </a:lnTo>
                  <a:lnTo>
                    <a:pt x="138" y="1510"/>
                  </a:lnTo>
                  <a:lnTo>
                    <a:pt x="138" y="1508"/>
                  </a:lnTo>
                  <a:lnTo>
                    <a:pt x="136" y="1508"/>
                  </a:lnTo>
                  <a:lnTo>
                    <a:pt x="136" y="1506"/>
                  </a:lnTo>
                  <a:lnTo>
                    <a:pt x="136" y="1504"/>
                  </a:lnTo>
                  <a:lnTo>
                    <a:pt x="136" y="1502"/>
                  </a:lnTo>
                  <a:lnTo>
                    <a:pt x="136" y="1500"/>
                  </a:lnTo>
                  <a:lnTo>
                    <a:pt x="136" y="1498"/>
                  </a:lnTo>
                  <a:lnTo>
                    <a:pt x="134" y="1498"/>
                  </a:lnTo>
                  <a:lnTo>
                    <a:pt x="134" y="1496"/>
                  </a:lnTo>
                  <a:lnTo>
                    <a:pt x="134" y="1494"/>
                  </a:lnTo>
                  <a:lnTo>
                    <a:pt x="134" y="1492"/>
                  </a:lnTo>
                  <a:lnTo>
                    <a:pt x="132" y="1492"/>
                  </a:lnTo>
                  <a:lnTo>
                    <a:pt x="132" y="1490"/>
                  </a:lnTo>
                  <a:lnTo>
                    <a:pt x="130" y="1490"/>
                  </a:lnTo>
                  <a:lnTo>
                    <a:pt x="130" y="1488"/>
                  </a:lnTo>
                  <a:lnTo>
                    <a:pt x="130" y="1486"/>
                  </a:lnTo>
                  <a:lnTo>
                    <a:pt x="130" y="1488"/>
                  </a:lnTo>
                  <a:lnTo>
                    <a:pt x="130" y="1486"/>
                  </a:lnTo>
                  <a:lnTo>
                    <a:pt x="132" y="1486"/>
                  </a:lnTo>
                  <a:lnTo>
                    <a:pt x="132" y="1484"/>
                  </a:lnTo>
                  <a:lnTo>
                    <a:pt x="130" y="1484"/>
                  </a:lnTo>
                  <a:lnTo>
                    <a:pt x="130" y="1482"/>
                  </a:lnTo>
                  <a:lnTo>
                    <a:pt x="129" y="1482"/>
                  </a:lnTo>
                  <a:lnTo>
                    <a:pt x="129" y="1480"/>
                  </a:lnTo>
                  <a:lnTo>
                    <a:pt x="129" y="1478"/>
                  </a:lnTo>
                  <a:lnTo>
                    <a:pt x="130" y="1478"/>
                  </a:lnTo>
                  <a:lnTo>
                    <a:pt x="130" y="1476"/>
                  </a:lnTo>
                  <a:lnTo>
                    <a:pt x="129" y="1476"/>
                  </a:lnTo>
                  <a:lnTo>
                    <a:pt x="129" y="1474"/>
                  </a:lnTo>
                  <a:lnTo>
                    <a:pt x="130" y="1474"/>
                  </a:lnTo>
                  <a:lnTo>
                    <a:pt x="132" y="1474"/>
                  </a:lnTo>
                  <a:lnTo>
                    <a:pt x="132" y="1472"/>
                  </a:lnTo>
                  <a:lnTo>
                    <a:pt x="130" y="1472"/>
                  </a:lnTo>
                  <a:lnTo>
                    <a:pt x="129" y="1472"/>
                  </a:lnTo>
                  <a:lnTo>
                    <a:pt x="129" y="1470"/>
                  </a:lnTo>
                  <a:lnTo>
                    <a:pt x="129" y="1468"/>
                  </a:lnTo>
                  <a:lnTo>
                    <a:pt x="127" y="1468"/>
                  </a:lnTo>
                  <a:lnTo>
                    <a:pt x="127" y="1466"/>
                  </a:lnTo>
                  <a:lnTo>
                    <a:pt x="125" y="1466"/>
                  </a:lnTo>
                  <a:lnTo>
                    <a:pt x="127" y="1466"/>
                  </a:lnTo>
                  <a:lnTo>
                    <a:pt x="127" y="1464"/>
                  </a:lnTo>
                  <a:lnTo>
                    <a:pt x="125" y="1464"/>
                  </a:lnTo>
                  <a:lnTo>
                    <a:pt x="127" y="1464"/>
                  </a:lnTo>
                  <a:lnTo>
                    <a:pt x="127" y="1462"/>
                  </a:lnTo>
                  <a:lnTo>
                    <a:pt x="125" y="1462"/>
                  </a:lnTo>
                  <a:lnTo>
                    <a:pt x="123" y="1462"/>
                  </a:lnTo>
                  <a:lnTo>
                    <a:pt x="123" y="1460"/>
                  </a:lnTo>
                  <a:lnTo>
                    <a:pt x="121" y="1460"/>
                  </a:lnTo>
                  <a:lnTo>
                    <a:pt x="121" y="1458"/>
                  </a:lnTo>
                  <a:lnTo>
                    <a:pt x="123" y="1458"/>
                  </a:lnTo>
                  <a:lnTo>
                    <a:pt x="123" y="1456"/>
                  </a:lnTo>
                  <a:lnTo>
                    <a:pt x="121" y="1456"/>
                  </a:lnTo>
                  <a:lnTo>
                    <a:pt x="121" y="1455"/>
                  </a:lnTo>
                  <a:lnTo>
                    <a:pt x="119" y="1455"/>
                  </a:lnTo>
                  <a:lnTo>
                    <a:pt x="119" y="1453"/>
                  </a:lnTo>
                  <a:lnTo>
                    <a:pt x="117" y="1453"/>
                  </a:lnTo>
                  <a:lnTo>
                    <a:pt x="117" y="1451"/>
                  </a:lnTo>
                  <a:lnTo>
                    <a:pt x="119" y="1451"/>
                  </a:lnTo>
                  <a:lnTo>
                    <a:pt x="119" y="1449"/>
                  </a:lnTo>
                  <a:lnTo>
                    <a:pt x="119" y="1447"/>
                  </a:lnTo>
                  <a:lnTo>
                    <a:pt x="117" y="1447"/>
                  </a:lnTo>
                  <a:lnTo>
                    <a:pt x="115" y="1447"/>
                  </a:lnTo>
                  <a:lnTo>
                    <a:pt x="115" y="1445"/>
                  </a:lnTo>
                  <a:lnTo>
                    <a:pt x="113" y="1445"/>
                  </a:lnTo>
                  <a:lnTo>
                    <a:pt x="113" y="1443"/>
                  </a:lnTo>
                  <a:lnTo>
                    <a:pt x="113" y="1445"/>
                  </a:lnTo>
                  <a:lnTo>
                    <a:pt x="113" y="1443"/>
                  </a:lnTo>
                  <a:lnTo>
                    <a:pt x="111" y="1443"/>
                  </a:lnTo>
                  <a:lnTo>
                    <a:pt x="111" y="1441"/>
                  </a:lnTo>
                  <a:lnTo>
                    <a:pt x="111" y="1443"/>
                  </a:lnTo>
                  <a:lnTo>
                    <a:pt x="109" y="1443"/>
                  </a:lnTo>
                  <a:lnTo>
                    <a:pt x="109" y="1441"/>
                  </a:lnTo>
                  <a:lnTo>
                    <a:pt x="109" y="1439"/>
                  </a:lnTo>
                  <a:lnTo>
                    <a:pt x="107" y="1439"/>
                  </a:lnTo>
                  <a:lnTo>
                    <a:pt x="107" y="1437"/>
                  </a:lnTo>
                  <a:lnTo>
                    <a:pt x="109" y="1439"/>
                  </a:lnTo>
                  <a:lnTo>
                    <a:pt x="109" y="1437"/>
                  </a:lnTo>
                  <a:lnTo>
                    <a:pt x="107" y="1437"/>
                  </a:lnTo>
                  <a:lnTo>
                    <a:pt x="109" y="1437"/>
                  </a:lnTo>
                  <a:lnTo>
                    <a:pt x="111" y="1437"/>
                  </a:lnTo>
                  <a:lnTo>
                    <a:pt x="111" y="1435"/>
                  </a:lnTo>
                  <a:lnTo>
                    <a:pt x="109" y="1435"/>
                  </a:lnTo>
                  <a:lnTo>
                    <a:pt x="109" y="1433"/>
                  </a:lnTo>
                  <a:lnTo>
                    <a:pt x="109" y="1431"/>
                  </a:lnTo>
                  <a:lnTo>
                    <a:pt x="107" y="1431"/>
                  </a:lnTo>
                  <a:lnTo>
                    <a:pt x="109" y="1429"/>
                  </a:lnTo>
                  <a:lnTo>
                    <a:pt x="107" y="1429"/>
                  </a:lnTo>
                  <a:lnTo>
                    <a:pt x="107" y="1427"/>
                  </a:lnTo>
                  <a:lnTo>
                    <a:pt x="105" y="1427"/>
                  </a:lnTo>
                  <a:lnTo>
                    <a:pt x="105" y="1425"/>
                  </a:lnTo>
                  <a:lnTo>
                    <a:pt x="103" y="1425"/>
                  </a:lnTo>
                  <a:lnTo>
                    <a:pt x="105" y="1423"/>
                  </a:lnTo>
                  <a:lnTo>
                    <a:pt x="103" y="1421"/>
                  </a:lnTo>
                  <a:lnTo>
                    <a:pt x="103" y="1419"/>
                  </a:lnTo>
                  <a:lnTo>
                    <a:pt x="103" y="1417"/>
                  </a:lnTo>
                  <a:lnTo>
                    <a:pt x="101" y="1417"/>
                  </a:lnTo>
                  <a:lnTo>
                    <a:pt x="101" y="1415"/>
                  </a:lnTo>
                  <a:lnTo>
                    <a:pt x="101" y="1413"/>
                  </a:lnTo>
                  <a:lnTo>
                    <a:pt x="101" y="1415"/>
                  </a:lnTo>
                  <a:lnTo>
                    <a:pt x="101" y="1413"/>
                  </a:lnTo>
                  <a:lnTo>
                    <a:pt x="101" y="1415"/>
                  </a:lnTo>
                  <a:lnTo>
                    <a:pt x="103" y="1415"/>
                  </a:lnTo>
                  <a:lnTo>
                    <a:pt x="103" y="1413"/>
                  </a:lnTo>
                  <a:lnTo>
                    <a:pt x="101" y="1413"/>
                  </a:lnTo>
                  <a:lnTo>
                    <a:pt x="103" y="1413"/>
                  </a:lnTo>
                  <a:lnTo>
                    <a:pt x="101" y="1413"/>
                  </a:lnTo>
                  <a:lnTo>
                    <a:pt x="101" y="1411"/>
                  </a:lnTo>
                  <a:lnTo>
                    <a:pt x="101" y="1409"/>
                  </a:lnTo>
                  <a:lnTo>
                    <a:pt x="101" y="1411"/>
                  </a:lnTo>
                  <a:lnTo>
                    <a:pt x="103" y="1411"/>
                  </a:lnTo>
                  <a:lnTo>
                    <a:pt x="101" y="1411"/>
                  </a:lnTo>
                  <a:lnTo>
                    <a:pt x="103" y="1409"/>
                  </a:lnTo>
                  <a:lnTo>
                    <a:pt x="101" y="1409"/>
                  </a:lnTo>
                  <a:lnTo>
                    <a:pt x="103" y="1411"/>
                  </a:lnTo>
                  <a:lnTo>
                    <a:pt x="103" y="1409"/>
                  </a:lnTo>
                  <a:lnTo>
                    <a:pt x="105" y="1409"/>
                  </a:lnTo>
                  <a:lnTo>
                    <a:pt x="105" y="1407"/>
                  </a:lnTo>
                  <a:lnTo>
                    <a:pt x="105" y="1405"/>
                  </a:lnTo>
                  <a:lnTo>
                    <a:pt x="103" y="1405"/>
                  </a:lnTo>
                  <a:lnTo>
                    <a:pt x="103" y="1403"/>
                  </a:lnTo>
                  <a:lnTo>
                    <a:pt x="103" y="1401"/>
                  </a:lnTo>
                  <a:lnTo>
                    <a:pt x="103" y="1403"/>
                  </a:lnTo>
                  <a:lnTo>
                    <a:pt x="105" y="1403"/>
                  </a:lnTo>
                  <a:lnTo>
                    <a:pt x="105" y="1401"/>
                  </a:lnTo>
                  <a:lnTo>
                    <a:pt x="107" y="1401"/>
                  </a:lnTo>
                  <a:lnTo>
                    <a:pt x="109" y="1399"/>
                  </a:lnTo>
                  <a:lnTo>
                    <a:pt x="107" y="1399"/>
                  </a:lnTo>
                  <a:lnTo>
                    <a:pt x="109" y="1399"/>
                  </a:lnTo>
                  <a:lnTo>
                    <a:pt x="109" y="1397"/>
                  </a:lnTo>
                  <a:lnTo>
                    <a:pt x="109" y="1395"/>
                  </a:lnTo>
                  <a:lnTo>
                    <a:pt x="111" y="1395"/>
                  </a:lnTo>
                  <a:lnTo>
                    <a:pt x="111" y="1393"/>
                  </a:lnTo>
                  <a:lnTo>
                    <a:pt x="109" y="1393"/>
                  </a:lnTo>
                  <a:lnTo>
                    <a:pt x="109" y="1391"/>
                  </a:lnTo>
                  <a:lnTo>
                    <a:pt x="111" y="1391"/>
                  </a:lnTo>
                  <a:lnTo>
                    <a:pt x="109" y="1391"/>
                  </a:lnTo>
                  <a:lnTo>
                    <a:pt x="109" y="1389"/>
                  </a:lnTo>
                  <a:lnTo>
                    <a:pt x="111" y="1389"/>
                  </a:lnTo>
                  <a:lnTo>
                    <a:pt x="109" y="1388"/>
                  </a:lnTo>
                  <a:lnTo>
                    <a:pt x="111" y="1388"/>
                  </a:lnTo>
                  <a:lnTo>
                    <a:pt x="109" y="1386"/>
                  </a:lnTo>
                  <a:lnTo>
                    <a:pt x="109" y="1384"/>
                  </a:lnTo>
                  <a:lnTo>
                    <a:pt x="111" y="1384"/>
                  </a:lnTo>
                  <a:lnTo>
                    <a:pt x="111" y="1382"/>
                  </a:lnTo>
                  <a:lnTo>
                    <a:pt x="113" y="1382"/>
                  </a:lnTo>
                  <a:lnTo>
                    <a:pt x="111" y="1382"/>
                  </a:lnTo>
                  <a:lnTo>
                    <a:pt x="111" y="1380"/>
                  </a:lnTo>
                  <a:lnTo>
                    <a:pt x="111" y="1378"/>
                  </a:lnTo>
                  <a:lnTo>
                    <a:pt x="113" y="1378"/>
                  </a:lnTo>
                  <a:lnTo>
                    <a:pt x="113" y="1376"/>
                  </a:lnTo>
                  <a:lnTo>
                    <a:pt x="111" y="1376"/>
                  </a:lnTo>
                  <a:lnTo>
                    <a:pt x="111" y="1374"/>
                  </a:lnTo>
                  <a:lnTo>
                    <a:pt x="111" y="1372"/>
                  </a:lnTo>
                  <a:lnTo>
                    <a:pt x="111" y="1370"/>
                  </a:lnTo>
                  <a:lnTo>
                    <a:pt x="111" y="1368"/>
                  </a:lnTo>
                  <a:lnTo>
                    <a:pt x="113" y="1368"/>
                  </a:lnTo>
                  <a:lnTo>
                    <a:pt x="113" y="1366"/>
                  </a:lnTo>
                  <a:lnTo>
                    <a:pt x="113" y="1364"/>
                  </a:lnTo>
                  <a:lnTo>
                    <a:pt x="113" y="1362"/>
                  </a:lnTo>
                  <a:lnTo>
                    <a:pt x="111" y="1362"/>
                  </a:lnTo>
                  <a:lnTo>
                    <a:pt x="113" y="1362"/>
                  </a:lnTo>
                  <a:lnTo>
                    <a:pt x="111" y="1362"/>
                  </a:lnTo>
                  <a:lnTo>
                    <a:pt x="111" y="1360"/>
                  </a:lnTo>
                  <a:lnTo>
                    <a:pt x="111" y="1362"/>
                  </a:lnTo>
                  <a:lnTo>
                    <a:pt x="113" y="1362"/>
                  </a:lnTo>
                  <a:lnTo>
                    <a:pt x="113" y="1360"/>
                  </a:lnTo>
                  <a:lnTo>
                    <a:pt x="115" y="1360"/>
                  </a:lnTo>
                  <a:lnTo>
                    <a:pt x="115" y="1358"/>
                  </a:lnTo>
                  <a:lnTo>
                    <a:pt x="113" y="1358"/>
                  </a:lnTo>
                  <a:lnTo>
                    <a:pt x="113" y="1356"/>
                  </a:lnTo>
                  <a:lnTo>
                    <a:pt x="113" y="1358"/>
                  </a:lnTo>
                  <a:lnTo>
                    <a:pt x="115" y="1358"/>
                  </a:lnTo>
                  <a:lnTo>
                    <a:pt x="115" y="1356"/>
                  </a:lnTo>
                  <a:lnTo>
                    <a:pt x="115" y="1354"/>
                  </a:lnTo>
                  <a:lnTo>
                    <a:pt x="115" y="1352"/>
                  </a:lnTo>
                  <a:lnTo>
                    <a:pt x="115" y="1350"/>
                  </a:lnTo>
                  <a:lnTo>
                    <a:pt x="115" y="1352"/>
                  </a:lnTo>
                  <a:lnTo>
                    <a:pt x="115" y="1350"/>
                  </a:lnTo>
                  <a:lnTo>
                    <a:pt x="115" y="1352"/>
                  </a:lnTo>
                  <a:lnTo>
                    <a:pt x="115" y="1350"/>
                  </a:lnTo>
                  <a:lnTo>
                    <a:pt x="117" y="1350"/>
                  </a:lnTo>
                  <a:lnTo>
                    <a:pt x="115" y="1350"/>
                  </a:lnTo>
                  <a:lnTo>
                    <a:pt x="117" y="1350"/>
                  </a:lnTo>
                  <a:lnTo>
                    <a:pt x="117" y="1348"/>
                  </a:lnTo>
                  <a:lnTo>
                    <a:pt x="117" y="1346"/>
                  </a:lnTo>
                  <a:lnTo>
                    <a:pt x="117" y="1344"/>
                  </a:lnTo>
                  <a:lnTo>
                    <a:pt x="117" y="1342"/>
                  </a:lnTo>
                  <a:lnTo>
                    <a:pt x="119" y="1342"/>
                  </a:lnTo>
                  <a:lnTo>
                    <a:pt x="117" y="1340"/>
                  </a:lnTo>
                  <a:lnTo>
                    <a:pt x="119" y="1340"/>
                  </a:lnTo>
                  <a:lnTo>
                    <a:pt x="121" y="1340"/>
                  </a:lnTo>
                  <a:lnTo>
                    <a:pt x="121" y="1338"/>
                  </a:lnTo>
                  <a:lnTo>
                    <a:pt x="121" y="1336"/>
                  </a:lnTo>
                  <a:lnTo>
                    <a:pt x="121" y="1334"/>
                  </a:lnTo>
                  <a:lnTo>
                    <a:pt x="123" y="1334"/>
                  </a:lnTo>
                  <a:lnTo>
                    <a:pt x="121" y="1334"/>
                  </a:lnTo>
                  <a:lnTo>
                    <a:pt x="121" y="1332"/>
                  </a:lnTo>
                  <a:lnTo>
                    <a:pt x="123" y="1332"/>
                  </a:lnTo>
                  <a:lnTo>
                    <a:pt x="123" y="1330"/>
                  </a:lnTo>
                  <a:lnTo>
                    <a:pt x="121" y="1330"/>
                  </a:lnTo>
                  <a:lnTo>
                    <a:pt x="123" y="1330"/>
                  </a:lnTo>
                  <a:lnTo>
                    <a:pt x="123" y="1328"/>
                  </a:lnTo>
                  <a:lnTo>
                    <a:pt x="125" y="1328"/>
                  </a:lnTo>
                  <a:lnTo>
                    <a:pt x="125" y="1326"/>
                  </a:lnTo>
                  <a:lnTo>
                    <a:pt x="123" y="1326"/>
                  </a:lnTo>
                  <a:lnTo>
                    <a:pt x="121" y="1326"/>
                  </a:lnTo>
                  <a:lnTo>
                    <a:pt x="121" y="1324"/>
                  </a:lnTo>
                  <a:lnTo>
                    <a:pt x="121" y="1322"/>
                  </a:lnTo>
                  <a:lnTo>
                    <a:pt x="123" y="1322"/>
                  </a:lnTo>
                  <a:lnTo>
                    <a:pt x="123" y="1320"/>
                  </a:lnTo>
                  <a:lnTo>
                    <a:pt x="123" y="1319"/>
                  </a:lnTo>
                  <a:lnTo>
                    <a:pt x="123" y="1317"/>
                  </a:lnTo>
                  <a:lnTo>
                    <a:pt x="125" y="1317"/>
                  </a:lnTo>
                  <a:lnTo>
                    <a:pt x="123" y="1317"/>
                  </a:lnTo>
                  <a:lnTo>
                    <a:pt x="125" y="1317"/>
                  </a:lnTo>
                  <a:lnTo>
                    <a:pt x="125" y="1315"/>
                  </a:lnTo>
                  <a:lnTo>
                    <a:pt x="125" y="1313"/>
                  </a:lnTo>
                  <a:lnTo>
                    <a:pt x="127" y="1313"/>
                  </a:lnTo>
                  <a:lnTo>
                    <a:pt x="127" y="1311"/>
                  </a:lnTo>
                  <a:lnTo>
                    <a:pt x="127" y="1309"/>
                  </a:lnTo>
                  <a:lnTo>
                    <a:pt x="127" y="1307"/>
                  </a:lnTo>
                  <a:lnTo>
                    <a:pt x="129" y="1307"/>
                  </a:lnTo>
                  <a:lnTo>
                    <a:pt x="129" y="1305"/>
                  </a:lnTo>
                  <a:lnTo>
                    <a:pt x="129" y="1303"/>
                  </a:lnTo>
                  <a:lnTo>
                    <a:pt x="129" y="1301"/>
                  </a:lnTo>
                  <a:lnTo>
                    <a:pt x="130" y="1301"/>
                  </a:lnTo>
                  <a:lnTo>
                    <a:pt x="129" y="1301"/>
                  </a:lnTo>
                  <a:lnTo>
                    <a:pt x="129" y="1299"/>
                  </a:lnTo>
                  <a:lnTo>
                    <a:pt x="130" y="1299"/>
                  </a:lnTo>
                  <a:lnTo>
                    <a:pt x="129" y="1299"/>
                  </a:lnTo>
                  <a:lnTo>
                    <a:pt x="129" y="1297"/>
                  </a:lnTo>
                  <a:lnTo>
                    <a:pt x="129" y="1295"/>
                  </a:lnTo>
                  <a:lnTo>
                    <a:pt x="129" y="1293"/>
                  </a:lnTo>
                  <a:lnTo>
                    <a:pt x="130" y="1293"/>
                  </a:lnTo>
                  <a:lnTo>
                    <a:pt x="130" y="1291"/>
                  </a:lnTo>
                  <a:lnTo>
                    <a:pt x="129" y="1291"/>
                  </a:lnTo>
                  <a:lnTo>
                    <a:pt x="129" y="1289"/>
                  </a:lnTo>
                  <a:lnTo>
                    <a:pt x="130" y="1289"/>
                  </a:lnTo>
                  <a:lnTo>
                    <a:pt x="129" y="1289"/>
                  </a:lnTo>
                  <a:lnTo>
                    <a:pt x="129" y="1287"/>
                  </a:lnTo>
                  <a:lnTo>
                    <a:pt x="130" y="1287"/>
                  </a:lnTo>
                  <a:lnTo>
                    <a:pt x="130" y="1289"/>
                  </a:lnTo>
                  <a:lnTo>
                    <a:pt x="130" y="1287"/>
                  </a:lnTo>
                  <a:lnTo>
                    <a:pt x="130" y="1285"/>
                  </a:lnTo>
                  <a:lnTo>
                    <a:pt x="132" y="1285"/>
                  </a:lnTo>
                  <a:lnTo>
                    <a:pt x="132" y="1283"/>
                  </a:lnTo>
                  <a:lnTo>
                    <a:pt x="132" y="1281"/>
                  </a:lnTo>
                  <a:lnTo>
                    <a:pt x="132" y="1279"/>
                  </a:lnTo>
                  <a:lnTo>
                    <a:pt x="132" y="1277"/>
                  </a:lnTo>
                  <a:lnTo>
                    <a:pt x="132" y="1275"/>
                  </a:lnTo>
                  <a:lnTo>
                    <a:pt x="134" y="1275"/>
                  </a:lnTo>
                  <a:lnTo>
                    <a:pt x="134" y="1273"/>
                  </a:lnTo>
                  <a:lnTo>
                    <a:pt x="132" y="1271"/>
                  </a:lnTo>
                  <a:lnTo>
                    <a:pt x="132" y="1269"/>
                  </a:lnTo>
                  <a:lnTo>
                    <a:pt x="134" y="1269"/>
                  </a:lnTo>
                  <a:lnTo>
                    <a:pt x="134" y="1267"/>
                  </a:lnTo>
                  <a:lnTo>
                    <a:pt x="132" y="1267"/>
                  </a:lnTo>
                  <a:lnTo>
                    <a:pt x="132" y="1265"/>
                  </a:lnTo>
                  <a:lnTo>
                    <a:pt x="130" y="1265"/>
                  </a:lnTo>
                  <a:lnTo>
                    <a:pt x="130" y="1263"/>
                  </a:lnTo>
                  <a:lnTo>
                    <a:pt x="130" y="1261"/>
                  </a:lnTo>
                  <a:lnTo>
                    <a:pt x="130" y="1259"/>
                  </a:lnTo>
                  <a:lnTo>
                    <a:pt x="129" y="1259"/>
                  </a:lnTo>
                  <a:lnTo>
                    <a:pt x="129" y="1257"/>
                  </a:lnTo>
                  <a:lnTo>
                    <a:pt x="130" y="1257"/>
                  </a:lnTo>
                  <a:lnTo>
                    <a:pt x="132" y="1257"/>
                  </a:lnTo>
                  <a:lnTo>
                    <a:pt x="132" y="1255"/>
                  </a:lnTo>
                  <a:lnTo>
                    <a:pt x="134" y="1255"/>
                  </a:lnTo>
                  <a:lnTo>
                    <a:pt x="134" y="1253"/>
                  </a:lnTo>
                  <a:lnTo>
                    <a:pt x="136" y="1253"/>
                  </a:lnTo>
                  <a:lnTo>
                    <a:pt x="136" y="1252"/>
                  </a:lnTo>
                  <a:lnTo>
                    <a:pt x="136" y="1250"/>
                  </a:lnTo>
                  <a:lnTo>
                    <a:pt x="136" y="1248"/>
                  </a:lnTo>
                  <a:lnTo>
                    <a:pt x="138" y="1248"/>
                  </a:lnTo>
                  <a:lnTo>
                    <a:pt x="138" y="1246"/>
                  </a:lnTo>
                  <a:lnTo>
                    <a:pt x="140" y="1246"/>
                  </a:lnTo>
                  <a:lnTo>
                    <a:pt x="140" y="1244"/>
                  </a:lnTo>
                  <a:lnTo>
                    <a:pt x="140" y="1242"/>
                  </a:lnTo>
                  <a:lnTo>
                    <a:pt x="140" y="1240"/>
                  </a:lnTo>
                  <a:lnTo>
                    <a:pt x="140" y="1238"/>
                  </a:lnTo>
                  <a:lnTo>
                    <a:pt x="138" y="1238"/>
                  </a:lnTo>
                  <a:lnTo>
                    <a:pt x="136" y="1238"/>
                  </a:lnTo>
                  <a:lnTo>
                    <a:pt x="134" y="1238"/>
                  </a:lnTo>
                  <a:lnTo>
                    <a:pt x="134" y="1236"/>
                  </a:lnTo>
                  <a:lnTo>
                    <a:pt x="134" y="1234"/>
                  </a:lnTo>
                  <a:lnTo>
                    <a:pt x="132" y="1234"/>
                  </a:lnTo>
                  <a:lnTo>
                    <a:pt x="134" y="1234"/>
                  </a:lnTo>
                  <a:lnTo>
                    <a:pt x="134" y="1232"/>
                  </a:lnTo>
                  <a:lnTo>
                    <a:pt x="134" y="1230"/>
                  </a:lnTo>
                  <a:lnTo>
                    <a:pt x="134" y="1228"/>
                  </a:lnTo>
                  <a:lnTo>
                    <a:pt x="132" y="1228"/>
                  </a:lnTo>
                  <a:lnTo>
                    <a:pt x="132" y="1226"/>
                  </a:lnTo>
                  <a:lnTo>
                    <a:pt x="132" y="1224"/>
                  </a:lnTo>
                  <a:lnTo>
                    <a:pt x="132" y="1222"/>
                  </a:lnTo>
                  <a:lnTo>
                    <a:pt x="130" y="1222"/>
                  </a:lnTo>
                  <a:lnTo>
                    <a:pt x="130" y="1220"/>
                  </a:lnTo>
                  <a:lnTo>
                    <a:pt x="130" y="1218"/>
                  </a:lnTo>
                  <a:lnTo>
                    <a:pt x="129" y="1218"/>
                  </a:lnTo>
                  <a:lnTo>
                    <a:pt x="129" y="1216"/>
                  </a:lnTo>
                  <a:lnTo>
                    <a:pt x="129" y="1214"/>
                  </a:lnTo>
                  <a:lnTo>
                    <a:pt x="129" y="1212"/>
                  </a:lnTo>
                  <a:lnTo>
                    <a:pt x="129" y="1210"/>
                  </a:lnTo>
                  <a:lnTo>
                    <a:pt x="127" y="1210"/>
                  </a:lnTo>
                  <a:lnTo>
                    <a:pt x="125" y="1210"/>
                  </a:lnTo>
                  <a:lnTo>
                    <a:pt x="123" y="1210"/>
                  </a:lnTo>
                  <a:lnTo>
                    <a:pt x="123" y="1208"/>
                  </a:lnTo>
                  <a:lnTo>
                    <a:pt x="123" y="1206"/>
                  </a:lnTo>
                  <a:lnTo>
                    <a:pt x="121" y="1208"/>
                  </a:lnTo>
                  <a:lnTo>
                    <a:pt x="121" y="1206"/>
                  </a:lnTo>
                  <a:lnTo>
                    <a:pt x="123" y="1206"/>
                  </a:lnTo>
                  <a:lnTo>
                    <a:pt x="121" y="1206"/>
                  </a:lnTo>
                  <a:lnTo>
                    <a:pt x="121" y="1204"/>
                  </a:lnTo>
                  <a:lnTo>
                    <a:pt x="119" y="1204"/>
                  </a:lnTo>
                  <a:lnTo>
                    <a:pt x="117" y="1204"/>
                  </a:lnTo>
                  <a:lnTo>
                    <a:pt x="115" y="1204"/>
                  </a:lnTo>
                  <a:lnTo>
                    <a:pt x="115" y="1202"/>
                  </a:lnTo>
                  <a:lnTo>
                    <a:pt x="113" y="1202"/>
                  </a:lnTo>
                  <a:lnTo>
                    <a:pt x="113" y="1200"/>
                  </a:lnTo>
                  <a:lnTo>
                    <a:pt x="111" y="1200"/>
                  </a:lnTo>
                  <a:lnTo>
                    <a:pt x="111" y="1198"/>
                  </a:lnTo>
                  <a:lnTo>
                    <a:pt x="113" y="1198"/>
                  </a:lnTo>
                  <a:lnTo>
                    <a:pt x="111" y="1198"/>
                  </a:lnTo>
                  <a:lnTo>
                    <a:pt x="113" y="1196"/>
                  </a:lnTo>
                  <a:lnTo>
                    <a:pt x="111" y="1196"/>
                  </a:lnTo>
                  <a:lnTo>
                    <a:pt x="111" y="1194"/>
                  </a:lnTo>
                  <a:lnTo>
                    <a:pt x="111" y="1192"/>
                  </a:lnTo>
                  <a:lnTo>
                    <a:pt x="113" y="1194"/>
                  </a:lnTo>
                  <a:lnTo>
                    <a:pt x="113" y="1192"/>
                  </a:lnTo>
                  <a:lnTo>
                    <a:pt x="111" y="1192"/>
                  </a:lnTo>
                  <a:lnTo>
                    <a:pt x="111" y="1190"/>
                  </a:lnTo>
                  <a:lnTo>
                    <a:pt x="111" y="1192"/>
                  </a:lnTo>
                  <a:lnTo>
                    <a:pt x="111" y="1190"/>
                  </a:lnTo>
                  <a:lnTo>
                    <a:pt x="113" y="1190"/>
                  </a:lnTo>
                  <a:lnTo>
                    <a:pt x="113" y="1188"/>
                  </a:lnTo>
                  <a:lnTo>
                    <a:pt x="115" y="1188"/>
                  </a:lnTo>
                  <a:lnTo>
                    <a:pt x="115" y="1186"/>
                  </a:lnTo>
                  <a:lnTo>
                    <a:pt x="117" y="1186"/>
                  </a:lnTo>
                  <a:lnTo>
                    <a:pt x="115" y="1185"/>
                  </a:lnTo>
                  <a:lnTo>
                    <a:pt x="115" y="1183"/>
                  </a:lnTo>
                  <a:lnTo>
                    <a:pt x="115" y="1181"/>
                  </a:lnTo>
                  <a:lnTo>
                    <a:pt x="115" y="1179"/>
                  </a:lnTo>
                  <a:lnTo>
                    <a:pt x="117" y="1177"/>
                  </a:lnTo>
                  <a:lnTo>
                    <a:pt x="117" y="1175"/>
                  </a:lnTo>
                  <a:lnTo>
                    <a:pt x="117" y="1173"/>
                  </a:lnTo>
                  <a:lnTo>
                    <a:pt x="117" y="1171"/>
                  </a:lnTo>
                  <a:lnTo>
                    <a:pt x="117" y="1169"/>
                  </a:lnTo>
                  <a:lnTo>
                    <a:pt x="117" y="1167"/>
                  </a:lnTo>
                  <a:lnTo>
                    <a:pt x="117" y="1165"/>
                  </a:lnTo>
                  <a:lnTo>
                    <a:pt x="119" y="1165"/>
                  </a:lnTo>
                  <a:lnTo>
                    <a:pt x="119" y="1163"/>
                  </a:lnTo>
                  <a:lnTo>
                    <a:pt x="121" y="1163"/>
                  </a:lnTo>
                  <a:lnTo>
                    <a:pt x="119" y="1163"/>
                  </a:lnTo>
                  <a:lnTo>
                    <a:pt x="119" y="1161"/>
                  </a:lnTo>
                  <a:lnTo>
                    <a:pt x="117" y="1161"/>
                  </a:lnTo>
                  <a:lnTo>
                    <a:pt x="119" y="1161"/>
                  </a:lnTo>
                  <a:lnTo>
                    <a:pt x="119" y="1159"/>
                  </a:lnTo>
                  <a:lnTo>
                    <a:pt x="119" y="1161"/>
                  </a:lnTo>
                  <a:lnTo>
                    <a:pt x="121" y="1161"/>
                  </a:lnTo>
                  <a:lnTo>
                    <a:pt x="119" y="1161"/>
                  </a:lnTo>
                  <a:lnTo>
                    <a:pt x="119" y="1159"/>
                  </a:lnTo>
                  <a:lnTo>
                    <a:pt x="119" y="1157"/>
                  </a:lnTo>
                  <a:lnTo>
                    <a:pt x="117" y="1157"/>
                  </a:lnTo>
                  <a:lnTo>
                    <a:pt x="117" y="1155"/>
                  </a:lnTo>
                  <a:lnTo>
                    <a:pt x="117" y="1153"/>
                  </a:lnTo>
                  <a:lnTo>
                    <a:pt x="119" y="1153"/>
                  </a:lnTo>
                  <a:lnTo>
                    <a:pt x="117" y="1151"/>
                  </a:lnTo>
                  <a:lnTo>
                    <a:pt x="119" y="1151"/>
                  </a:lnTo>
                  <a:lnTo>
                    <a:pt x="119" y="1149"/>
                  </a:lnTo>
                  <a:lnTo>
                    <a:pt x="121" y="1149"/>
                  </a:lnTo>
                  <a:lnTo>
                    <a:pt x="123" y="1149"/>
                  </a:lnTo>
                  <a:lnTo>
                    <a:pt x="123" y="1147"/>
                  </a:lnTo>
                  <a:lnTo>
                    <a:pt x="123" y="1145"/>
                  </a:lnTo>
                  <a:lnTo>
                    <a:pt x="123" y="1143"/>
                  </a:lnTo>
                  <a:lnTo>
                    <a:pt x="123" y="1141"/>
                  </a:lnTo>
                  <a:lnTo>
                    <a:pt x="123" y="1139"/>
                  </a:lnTo>
                  <a:lnTo>
                    <a:pt x="123" y="1137"/>
                  </a:lnTo>
                  <a:lnTo>
                    <a:pt x="123" y="1135"/>
                  </a:lnTo>
                  <a:lnTo>
                    <a:pt x="123" y="1133"/>
                  </a:lnTo>
                  <a:lnTo>
                    <a:pt x="123" y="1131"/>
                  </a:lnTo>
                  <a:lnTo>
                    <a:pt x="123" y="1129"/>
                  </a:lnTo>
                  <a:lnTo>
                    <a:pt x="123" y="1127"/>
                  </a:lnTo>
                  <a:lnTo>
                    <a:pt x="125" y="1127"/>
                  </a:lnTo>
                  <a:lnTo>
                    <a:pt x="123" y="1125"/>
                  </a:lnTo>
                  <a:lnTo>
                    <a:pt x="123" y="1123"/>
                  </a:lnTo>
                  <a:lnTo>
                    <a:pt x="125" y="1121"/>
                  </a:lnTo>
                  <a:lnTo>
                    <a:pt x="125" y="1119"/>
                  </a:lnTo>
                  <a:lnTo>
                    <a:pt x="125" y="1118"/>
                  </a:lnTo>
                  <a:lnTo>
                    <a:pt x="127" y="1116"/>
                  </a:lnTo>
                  <a:lnTo>
                    <a:pt x="127" y="1114"/>
                  </a:lnTo>
                  <a:lnTo>
                    <a:pt x="129" y="1112"/>
                  </a:lnTo>
                  <a:lnTo>
                    <a:pt x="129" y="1110"/>
                  </a:lnTo>
                  <a:lnTo>
                    <a:pt x="129" y="1108"/>
                  </a:lnTo>
                  <a:lnTo>
                    <a:pt x="129" y="1106"/>
                  </a:lnTo>
                  <a:lnTo>
                    <a:pt x="129" y="1104"/>
                  </a:lnTo>
                  <a:lnTo>
                    <a:pt x="130" y="1104"/>
                  </a:lnTo>
                  <a:lnTo>
                    <a:pt x="130" y="1102"/>
                  </a:lnTo>
                  <a:lnTo>
                    <a:pt x="130" y="1100"/>
                  </a:lnTo>
                  <a:lnTo>
                    <a:pt x="132" y="1098"/>
                  </a:lnTo>
                  <a:lnTo>
                    <a:pt x="132" y="1094"/>
                  </a:lnTo>
                  <a:lnTo>
                    <a:pt x="132" y="1092"/>
                  </a:lnTo>
                  <a:lnTo>
                    <a:pt x="132" y="1090"/>
                  </a:lnTo>
                  <a:lnTo>
                    <a:pt x="134" y="1090"/>
                  </a:lnTo>
                  <a:lnTo>
                    <a:pt x="134" y="1088"/>
                  </a:lnTo>
                  <a:lnTo>
                    <a:pt x="134" y="1082"/>
                  </a:lnTo>
                  <a:lnTo>
                    <a:pt x="134" y="1080"/>
                  </a:lnTo>
                  <a:lnTo>
                    <a:pt x="134" y="1078"/>
                  </a:lnTo>
                  <a:lnTo>
                    <a:pt x="134" y="1076"/>
                  </a:lnTo>
                  <a:lnTo>
                    <a:pt x="134" y="1074"/>
                  </a:lnTo>
                  <a:lnTo>
                    <a:pt x="134" y="1072"/>
                  </a:lnTo>
                  <a:lnTo>
                    <a:pt x="134" y="1070"/>
                  </a:lnTo>
                  <a:lnTo>
                    <a:pt x="134" y="1068"/>
                  </a:lnTo>
                  <a:lnTo>
                    <a:pt x="134" y="1066"/>
                  </a:lnTo>
                  <a:lnTo>
                    <a:pt x="136" y="1064"/>
                  </a:lnTo>
                  <a:lnTo>
                    <a:pt x="136" y="1062"/>
                  </a:lnTo>
                  <a:lnTo>
                    <a:pt x="136" y="1060"/>
                  </a:lnTo>
                  <a:lnTo>
                    <a:pt x="138" y="1060"/>
                  </a:lnTo>
                  <a:lnTo>
                    <a:pt x="138" y="1058"/>
                  </a:lnTo>
                  <a:lnTo>
                    <a:pt x="136" y="1058"/>
                  </a:lnTo>
                  <a:lnTo>
                    <a:pt x="136" y="1056"/>
                  </a:lnTo>
                  <a:lnTo>
                    <a:pt x="134" y="1056"/>
                  </a:lnTo>
                  <a:lnTo>
                    <a:pt x="134" y="1054"/>
                  </a:lnTo>
                  <a:lnTo>
                    <a:pt x="134" y="1052"/>
                  </a:lnTo>
                  <a:lnTo>
                    <a:pt x="134" y="1051"/>
                  </a:lnTo>
                  <a:lnTo>
                    <a:pt x="134" y="1049"/>
                  </a:lnTo>
                  <a:lnTo>
                    <a:pt x="134" y="1047"/>
                  </a:lnTo>
                  <a:lnTo>
                    <a:pt x="132" y="1049"/>
                  </a:lnTo>
                  <a:lnTo>
                    <a:pt x="132" y="1047"/>
                  </a:lnTo>
                  <a:lnTo>
                    <a:pt x="132" y="1049"/>
                  </a:lnTo>
                  <a:lnTo>
                    <a:pt x="132" y="1047"/>
                  </a:lnTo>
                  <a:lnTo>
                    <a:pt x="132" y="1045"/>
                  </a:lnTo>
                  <a:lnTo>
                    <a:pt x="134" y="1045"/>
                  </a:lnTo>
                  <a:lnTo>
                    <a:pt x="134" y="1043"/>
                  </a:lnTo>
                  <a:lnTo>
                    <a:pt x="132" y="1043"/>
                  </a:lnTo>
                  <a:lnTo>
                    <a:pt x="130" y="1043"/>
                  </a:lnTo>
                  <a:lnTo>
                    <a:pt x="130" y="1041"/>
                  </a:lnTo>
                  <a:lnTo>
                    <a:pt x="130" y="1039"/>
                  </a:lnTo>
                  <a:lnTo>
                    <a:pt x="130" y="1037"/>
                  </a:lnTo>
                  <a:lnTo>
                    <a:pt x="132" y="1037"/>
                  </a:lnTo>
                  <a:lnTo>
                    <a:pt x="132" y="1035"/>
                  </a:lnTo>
                  <a:lnTo>
                    <a:pt x="134" y="1035"/>
                  </a:lnTo>
                  <a:lnTo>
                    <a:pt x="132" y="1035"/>
                  </a:lnTo>
                  <a:lnTo>
                    <a:pt x="132" y="1033"/>
                  </a:lnTo>
                  <a:lnTo>
                    <a:pt x="134" y="1033"/>
                  </a:lnTo>
                  <a:lnTo>
                    <a:pt x="134" y="1031"/>
                  </a:lnTo>
                  <a:lnTo>
                    <a:pt x="132" y="1031"/>
                  </a:lnTo>
                  <a:lnTo>
                    <a:pt x="132" y="1029"/>
                  </a:lnTo>
                  <a:lnTo>
                    <a:pt x="134" y="1029"/>
                  </a:lnTo>
                  <a:lnTo>
                    <a:pt x="134" y="1027"/>
                  </a:lnTo>
                  <a:lnTo>
                    <a:pt x="132" y="1027"/>
                  </a:lnTo>
                  <a:lnTo>
                    <a:pt x="132" y="1025"/>
                  </a:lnTo>
                  <a:lnTo>
                    <a:pt x="132" y="1023"/>
                  </a:lnTo>
                  <a:lnTo>
                    <a:pt x="134" y="1023"/>
                  </a:lnTo>
                  <a:lnTo>
                    <a:pt x="132" y="1023"/>
                  </a:lnTo>
                  <a:lnTo>
                    <a:pt x="134" y="1023"/>
                  </a:lnTo>
                  <a:lnTo>
                    <a:pt x="134" y="1021"/>
                  </a:lnTo>
                  <a:lnTo>
                    <a:pt x="132" y="1021"/>
                  </a:lnTo>
                  <a:lnTo>
                    <a:pt x="134" y="1021"/>
                  </a:lnTo>
                  <a:lnTo>
                    <a:pt x="134" y="1019"/>
                  </a:lnTo>
                  <a:lnTo>
                    <a:pt x="134" y="1017"/>
                  </a:lnTo>
                  <a:lnTo>
                    <a:pt x="134" y="1015"/>
                  </a:lnTo>
                  <a:lnTo>
                    <a:pt x="134" y="1013"/>
                  </a:lnTo>
                  <a:lnTo>
                    <a:pt x="132" y="1011"/>
                  </a:lnTo>
                  <a:lnTo>
                    <a:pt x="134" y="1011"/>
                  </a:lnTo>
                  <a:lnTo>
                    <a:pt x="132" y="1011"/>
                  </a:lnTo>
                  <a:lnTo>
                    <a:pt x="134" y="1011"/>
                  </a:lnTo>
                  <a:lnTo>
                    <a:pt x="132" y="1009"/>
                  </a:lnTo>
                  <a:lnTo>
                    <a:pt x="132" y="1007"/>
                  </a:lnTo>
                  <a:lnTo>
                    <a:pt x="132" y="1005"/>
                  </a:lnTo>
                  <a:lnTo>
                    <a:pt x="132" y="1003"/>
                  </a:lnTo>
                  <a:lnTo>
                    <a:pt x="132" y="1001"/>
                  </a:lnTo>
                  <a:lnTo>
                    <a:pt x="132" y="999"/>
                  </a:lnTo>
                  <a:lnTo>
                    <a:pt x="130" y="999"/>
                  </a:lnTo>
                  <a:lnTo>
                    <a:pt x="130" y="997"/>
                  </a:lnTo>
                  <a:lnTo>
                    <a:pt x="130" y="995"/>
                  </a:lnTo>
                  <a:lnTo>
                    <a:pt x="130" y="993"/>
                  </a:lnTo>
                  <a:lnTo>
                    <a:pt x="130" y="991"/>
                  </a:lnTo>
                  <a:lnTo>
                    <a:pt x="130" y="989"/>
                  </a:lnTo>
                  <a:lnTo>
                    <a:pt x="130" y="987"/>
                  </a:lnTo>
                  <a:lnTo>
                    <a:pt x="130" y="985"/>
                  </a:lnTo>
                  <a:lnTo>
                    <a:pt x="130" y="984"/>
                  </a:lnTo>
                  <a:lnTo>
                    <a:pt x="130" y="982"/>
                  </a:lnTo>
                  <a:lnTo>
                    <a:pt x="129" y="982"/>
                  </a:lnTo>
                  <a:lnTo>
                    <a:pt x="129" y="980"/>
                  </a:lnTo>
                  <a:lnTo>
                    <a:pt x="130" y="980"/>
                  </a:lnTo>
                  <a:lnTo>
                    <a:pt x="130" y="978"/>
                  </a:lnTo>
                  <a:lnTo>
                    <a:pt x="129" y="978"/>
                  </a:lnTo>
                  <a:lnTo>
                    <a:pt x="129" y="976"/>
                  </a:lnTo>
                  <a:lnTo>
                    <a:pt x="129" y="974"/>
                  </a:lnTo>
                  <a:lnTo>
                    <a:pt x="127" y="972"/>
                  </a:lnTo>
                  <a:lnTo>
                    <a:pt x="129" y="972"/>
                  </a:lnTo>
                  <a:lnTo>
                    <a:pt x="129" y="970"/>
                  </a:lnTo>
                  <a:lnTo>
                    <a:pt x="129" y="968"/>
                  </a:lnTo>
                  <a:lnTo>
                    <a:pt x="129" y="966"/>
                  </a:lnTo>
                  <a:lnTo>
                    <a:pt x="127" y="966"/>
                  </a:lnTo>
                  <a:lnTo>
                    <a:pt x="127" y="964"/>
                  </a:lnTo>
                  <a:lnTo>
                    <a:pt x="127" y="962"/>
                  </a:lnTo>
                  <a:lnTo>
                    <a:pt x="127" y="960"/>
                  </a:lnTo>
                  <a:lnTo>
                    <a:pt x="127" y="958"/>
                  </a:lnTo>
                  <a:lnTo>
                    <a:pt x="127" y="956"/>
                  </a:lnTo>
                  <a:lnTo>
                    <a:pt x="127" y="954"/>
                  </a:lnTo>
                  <a:lnTo>
                    <a:pt x="125" y="954"/>
                  </a:lnTo>
                  <a:lnTo>
                    <a:pt x="125" y="952"/>
                  </a:lnTo>
                  <a:lnTo>
                    <a:pt x="125" y="950"/>
                  </a:lnTo>
                  <a:lnTo>
                    <a:pt x="123" y="950"/>
                  </a:lnTo>
                  <a:lnTo>
                    <a:pt x="123" y="948"/>
                  </a:lnTo>
                  <a:lnTo>
                    <a:pt x="123" y="946"/>
                  </a:lnTo>
                  <a:lnTo>
                    <a:pt x="123" y="944"/>
                  </a:lnTo>
                  <a:lnTo>
                    <a:pt x="123" y="942"/>
                  </a:lnTo>
                  <a:lnTo>
                    <a:pt x="121" y="942"/>
                  </a:lnTo>
                  <a:lnTo>
                    <a:pt x="121" y="940"/>
                  </a:lnTo>
                  <a:lnTo>
                    <a:pt x="121" y="938"/>
                  </a:lnTo>
                  <a:lnTo>
                    <a:pt x="121" y="936"/>
                  </a:lnTo>
                  <a:lnTo>
                    <a:pt x="119" y="936"/>
                  </a:lnTo>
                  <a:lnTo>
                    <a:pt x="119" y="934"/>
                  </a:lnTo>
                  <a:lnTo>
                    <a:pt x="119" y="932"/>
                  </a:lnTo>
                  <a:lnTo>
                    <a:pt x="119" y="930"/>
                  </a:lnTo>
                  <a:lnTo>
                    <a:pt x="117" y="930"/>
                  </a:lnTo>
                  <a:lnTo>
                    <a:pt x="117" y="928"/>
                  </a:lnTo>
                  <a:lnTo>
                    <a:pt x="115" y="930"/>
                  </a:lnTo>
                  <a:lnTo>
                    <a:pt x="113" y="930"/>
                  </a:lnTo>
                  <a:lnTo>
                    <a:pt x="115" y="928"/>
                  </a:lnTo>
                  <a:lnTo>
                    <a:pt x="117" y="926"/>
                  </a:lnTo>
                  <a:lnTo>
                    <a:pt x="115" y="926"/>
                  </a:lnTo>
                  <a:lnTo>
                    <a:pt x="115" y="924"/>
                  </a:lnTo>
                  <a:lnTo>
                    <a:pt x="113" y="926"/>
                  </a:lnTo>
                  <a:lnTo>
                    <a:pt x="111" y="926"/>
                  </a:lnTo>
                  <a:lnTo>
                    <a:pt x="111" y="924"/>
                  </a:lnTo>
                  <a:lnTo>
                    <a:pt x="111" y="922"/>
                  </a:lnTo>
                  <a:lnTo>
                    <a:pt x="109" y="920"/>
                  </a:lnTo>
                  <a:lnTo>
                    <a:pt x="107" y="920"/>
                  </a:lnTo>
                  <a:lnTo>
                    <a:pt x="105" y="920"/>
                  </a:lnTo>
                  <a:lnTo>
                    <a:pt x="105" y="918"/>
                  </a:lnTo>
                  <a:lnTo>
                    <a:pt x="103" y="918"/>
                  </a:lnTo>
                  <a:lnTo>
                    <a:pt x="101" y="918"/>
                  </a:lnTo>
                  <a:lnTo>
                    <a:pt x="101" y="917"/>
                  </a:lnTo>
                  <a:lnTo>
                    <a:pt x="99" y="917"/>
                  </a:lnTo>
                  <a:lnTo>
                    <a:pt x="97" y="917"/>
                  </a:lnTo>
                  <a:lnTo>
                    <a:pt x="95" y="917"/>
                  </a:lnTo>
                  <a:lnTo>
                    <a:pt x="95" y="915"/>
                  </a:lnTo>
                  <a:lnTo>
                    <a:pt x="93" y="915"/>
                  </a:lnTo>
                  <a:lnTo>
                    <a:pt x="93" y="913"/>
                  </a:lnTo>
                  <a:lnTo>
                    <a:pt x="91" y="913"/>
                  </a:lnTo>
                  <a:lnTo>
                    <a:pt x="89" y="913"/>
                  </a:lnTo>
                  <a:lnTo>
                    <a:pt x="87" y="913"/>
                  </a:lnTo>
                  <a:lnTo>
                    <a:pt x="85" y="911"/>
                  </a:lnTo>
                  <a:lnTo>
                    <a:pt x="83" y="911"/>
                  </a:lnTo>
                  <a:lnTo>
                    <a:pt x="81" y="911"/>
                  </a:lnTo>
                  <a:lnTo>
                    <a:pt x="79" y="913"/>
                  </a:lnTo>
                  <a:lnTo>
                    <a:pt x="77" y="913"/>
                  </a:lnTo>
                  <a:lnTo>
                    <a:pt x="75" y="913"/>
                  </a:lnTo>
                  <a:lnTo>
                    <a:pt x="73" y="915"/>
                  </a:lnTo>
                  <a:lnTo>
                    <a:pt x="71" y="917"/>
                  </a:lnTo>
                  <a:lnTo>
                    <a:pt x="73" y="917"/>
                  </a:lnTo>
                  <a:lnTo>
                    <a:pt x="71" y="918"/>
                  </a:lnTo>
                  <a:lnTo>
                    <a:pt x="67" y="915"/>
                  </a:lnTo>
                  <a:lnTo>
                    <a:pt x="65" y="915"/>
                  </a:lnTo>
                  <a:lnTo>
                    <a:pt x="63" y="917"/>
                  </a:lnTo>
                  <a:lnTo>
                    <a:pt x="61" y="917"/>
                  </a:lnTo>
                  <a:lnTo>
                    <a:pt x="61" y="918"/>
                  </a:lnTo>
                  <a:lnTo>
                    <a:pt x="65" y="924"/>
                  </a:lnTo>
                  <a:lnTo>
                    <a:pt x="71" y="928"/>
                  </a:lnTo>
                  <a:lnTo>
                    <a:pt x="67" y="926"/>
                  </a:lnTo>
                  <a:lnTo>
                    <a:pt x="63" y="924"/>
                  </a:lnTo>
                  <a:lnTo>
                    <a:pt x="63" y="922"/>
                  </a:lnTo>
                  <a:lnTo>
                    <a:pt x="61" y="920"/>
                  </a:lnTo>
                  <a:lnTo>
                    <a:pt x="61" y="918"/>
                  </a:lnTo>
                  <a:lnTo>
                    <a:pt x="60" y="918"/>
                  </a:lnTo>
                  <a:lnTo>
                    <a:pt x="56" y="915"/>
                  </a:lnTo>
                  <a:lnTo>
                    <a:pt x="50" y="911"/>
                  </a:lnTo>
                  <a:lnTo>
                    <a:pt x="50" y="909"/>
                  </a:lnTo>
                  <a:lnTo>
                    <a:pt x="60" y="917"/>
                  </a:lnTo>
                  <a:lnTo>
                    <a:pt x="61" y="917"/>
                  </a:lnTo>
                  <a:lnTo>
                    <a:pt x="63" y="917"/>
                  </a:lnTo>
                  <a:lnTo>
                    <a:pt x="63" y="915"/>
                  </a:lnTo>
                  <a:lnTo>
                    <a:pt x="65" y="915"/>
                  </a:lnTo>
                  <a:lnTo>
                    <a:pt x="63" y="913"/>
                  </a:lnTo>
                  <a:lnTo>
                    <a:pt x="63" y="915"/>
                  </a:lnTo>
                  <a:lnTo>
                    <a:pt x="61" y="911"/>
                  </a:lnTo>
                  <a:lnTo>
                    <a:pt x="58" y="909"/>
                  </a:lnTo>
                  <a:lnTo>
                    <a:pt x="58" y="907"/>
                  </a:lnTo>
                  <a:lnTo>
                    <a:pt x="58" y="909"/>
                  </a:lnTo>
                  <a:lnTo>
                    <a:pt x="60" y="909"/>
                  </a:lnTo>
                  <a:lnTo>
                    <a:pt x="61" y="909"/>
                  </a:lnTo>
                  <a:lnTo>
                    <a:pt x="63" y="907"/>
                  </a:lnTo>
                  <a:lnTo>
                    <a:pt x="61" y="907"/>
                  </a:lnTo>
                  <a:lnTo>
                    <a:pt x="61" y="905"/>
                  </a:lnTo>
                  <a:lnTo>
                    <a:pt x="61" y="903"/>
                  </a:lnTo>
                  <a:lnTo>
                    <a:pt x="61" y="901"/>
                  </a:lnTo>
                  <a:lnTo>
                    <a:pt x="60" y="901"/>
                  </a:lnTo>
                  <a:lnTo>
                    <a:pt x="58" y="901"/>
                  </a:lnTo>
                  <a:lnTo>
                    <a:pt x="58" y="899"/>
                  </a:lnTo>
                  <a:lnTo>
                    <a:pt x="56" y="899"/>
                  </a:lnTo>
                  <a:lnTo>
                    <a:pt x="54" y="899"/>
                  </a:lnTo>
                  <a:lnTo>
                    <a:pt x="54" y="897"/>
                  </a:lnTo>
                  <a:lnTo>
                    <a:pt x="52" y="893"/>
                  </a:lnTo>
                  <a:lnTo>
                    <a:pt x="50" y="895"/>
                  </a:lnTo>
                  <a:lnTo>
                    <a:pt x="48" y="893"/>
                  </a:lnTo>
                  <a:lnTo>
                    <a:pt x="44" y="891"/>
                  </a:lnTo>
                  <a:lnTo>
                    <a:pt x="42" y="891"/>
                  </a:lnTo>
                  <a:lnTo>
                    <a:pt x="40" y="891"/>
                  </a:lnTo>
                  <a:lnTo>
                    <a:pt x="38" y="891"/>
                  </a:lnTo>
                  <a:lnTo>
                    <a:pt x="38" y="893"/>
                  </a:lnTo>
                  <a:lnTo>
                    <a:pt x="36" y="893"/>
                  </a:lnTo>
                  <a:lnTo>
                    <a:pt x="34" y="893"/>
                  </a:lnTo>
                  <a:lnTo>
                    <a:pt x="34" y="895"/>
                  </a:lnTo>
                  <a:lnTo>
                    <a:pt x="32" y="895"/>
                  </a:lnTo>
                  <a:lnTo>
                    <a:pt x="32" y="893"/>
                  </a:lnTo>
                  <a:lnTo>
                    <a:pt x="32" y="891"/>
                  </a:lnTo>
                  <a:lnTo>
                    <a:pt x="30" y="893"/>
                  </a:lnTo>
                  <a:lnTo>
                    <a:pt x="28" y="893"/>
                  </a:lnTo>
                  <a:lnTo>
                    <a:pt x="28" y="895"/>
                  </a:lnTo>
                  <a:lnTo>
                    <a:pt x="30" y="895"/>
                  </a:lnTo>
                  <a:lnTo>
                    <a:pt x="30" y="897"/>
                  </a:lnTo>
                  <a:lnTo>
                    <a:pt x="28" y="897"/>
                  </a:lnTo>
                  <a:lnTo>
                    <a:pt x="28" y="895"/>
                  </a:lnTo>
                  <a:lnTo>
                    <a:pt x="28" y="893"/>
                  </a:lnTo>
                  <a:lnTo>
                    <a:pt x="28" y="891"/>
                  </a:lnTo>
                  <a:lnTo>
                    <a:pt x="28" y="889"/>
                  </a:lnTo>
                  <a:lnTo>
                    <a:pt x="26" y="889"/>
                  </a:lnTo>
                  <a:lnTo>
                    <a:pt x="26" y="891"/>
                  </a:lnTo>
                  <a:lnTo>
                    <a:pt x="26" y="889"/>
                  </a:lnTo>
                  <a:lnTo>
                    <a:pt x="24" y="889"/>
                  </a:lnTo>
                  <a:lnTo>
                    <a:pt x="24" y="891"/>
                  </a:lnTo>
                  <a:lnTo>
                    <a:pt x="22" y="891"/>
                  </a:lnTo>
                  <a:lnTo>
                    <a:pt x="22" y="893"/>
                  </a:lnTo>
                  <a:lnTo>
                    <a:pt x="24" y="893"/>
                  </a:lnTo>
                  <a:lnTo>
                    <a:pt x="24" y="895"/>
                  </a:lnTo>
                  <a:lnTo>
                    <a:pt x="22" y="895"/>
                  </a:lnTo>
                  <a:lnTo>
                    <a:pt x="22" y="897"/>
                  </a:lnTo>
                  <a:lnTo>
                    <a:pt x="22" y="899"/>
                  </a:lnTo>
                  <a:lnTo>
                    <a:pt x="24" y="899"/>
                  </a:lnTo>
                  <a:lnTo>
                    <a:pt x="22" y="899"/>
                  </a:lnTo>
                  <a:lnTo>
                    <a:pt x="22" y="901"/>
                  </a:lnTo>
                  <a:lnTo>
                    <a:pt x="22" y="905"/>
                  </a:lnTo>
                  <a:lnTo>
                    <a:pt x="24" y="905"/>
                  </a:lnTo>
                  <a:lnTo>
                    <a:pt x="24" y="907"/>
                  </a:lnTo>
                  <a:lnTo>
                    <a:pt x="22" y="907"/>
                  </a:lnTo>
                  <a:lnTo>
                    <a:pt x="22" y="905"/>
                  </a:lnTo>
                  <a:lnTo>
                    <a:pt x="22" y="903"/>
                  </a:lnTo>
                  <a:lnTo>
                    <a:pt x="22" y="901"/>
                  </a:lnTo>
                  <a:lnTo>
                    <a:pt x="22" y="899"/>
                  </a:lnTo>
                  <a:lnTo>
                    <a:pt x="22" y="897"/>
                  </a:lnTo>
                  <a:lnTo>
                    <a:pt x="22" y="893"/>
                  </a:lnTo>
                  <a:lnTo>
                    <a:pt x="22" y="891"/>
                  </a:lnTo>
                  <a:lnTo>
                    <a:pt x="22" y="889"/>
                  </a:lnTo>
                  <a:lnTo>
                    <a:pt x="24" y="889"/>
                  </a:lnTo>
                  <a:lnTo>
                    <a:pt x="24" y="887"/>
                  </a:lnTo>
                  <a:lnTo>
                    <a:pt x="24" y="885"/>
                  </a:lnTo>
                  <a:lnTo>
                    <a:pt x="24" y="883"/>
                  </a:lnTo>
                  <a:lnTo>
                    <a:pt x="24" y="881"/>
                  </a:lnTo>
                  <a:lnTo>
                    <a:pt x="24" y="879"/>
                  </a:lnTo>
                  <a:lnTo>
                    <a:pt x="26" y="879"/>
                  </a:lnTo>
                  <a:lnTo>
                    <a:pt x="26" y="877"/>
                  </a:lnTo>
                  <a:lnTo>
                    <a:pt x="26" y="875"/>
                  </a:lnTo>
                  <a:lnTo>
                    <a:pt x="28" y="875"/>
                  </a:lnTo>
                  <a:lnTo>
                    <a:pt x="26" y="875"/>
                  </a:lnTo>
                  <a:lnTo>
                    <a:pt x="28" y="875"/>
                  </a:lnTo>
                  <a:lnTo>
                    <a:pt x="26" y="875"/>
                  </a:lnTo>
                  <a:lnTo>
                    <a:pt x="28" y="875"/>
                  </a:lnTo>
                  <a:lnTo>
                    <a:pt x="28" y="873"/>
                  </a:lnTo>
                  <a:lnTo>
                    <a:pt x="30" y="873"/>
                  </a:lnTo>
                  <a:lnTo>
                    <a:pt x="30" y="871"/>
                  </a:lnTo>
                  <a:lnTo>
                    <a:pt x="30" y="869"/>
                  </a:lnTo>
                  <a:lnTo>
                    <a:pt x="28" y="869"/>
                  </a:lnTo>
                  <a:lnTo>
                    <a:pt x="30" y="869"/>
                  </a:lnTo>
                  <a:lnTo>
                    <a:pt x="30" y="871"/>
                  </a:lnTo>
                  <a:lnTo>
                    <a:pt x="32" y="871"/>
                  </a:lnTo>
                  <a:lnTo>
                    <a:pt x="32" y="869"/>
                  </a:lnTo>
                  <a:lnTo>
                    <a:pt x="34" y="869"/>
                  </a:lnTo>
                  <a:lnTo>
                    <a:pt x="34" y="867"/>
                  </a:lnTo>
                  <a:lnTo>
                    <a:pt x="34" y="869"/>
                  </a:lnTo>
                  <a:lnTo>
                    <a:pt x="34" y="867"/>
                  </a:lnTo>
                  <a:lnTo>
                    <a:pt x="34" y="869"/>
                  </a:lnTo>
                  <a:lnTo>
                    <a:pt x="34" y="867"/>
                  </a:lnTo>
                  <a:lnTo>
                    <a:pt x="36" y="867"/>
                  </a:lnTo>
                  <a:lnTo>
                    <a:pt x="34" y="867"/>
                  </a:lnTo>
                  <a:lnTo>
                    <a:pt x="34" y="865"/>
                  </a:lnTo>
                  <a:lnTo>
                    <a:pt x="36" y="865"/>
                  </a:lnTo>
                  <a:lnTo>
                    <a:pt x="38" y="865"/>
                  </a:lnTo>
                  <a:lnTo>
                    <a:pt x="38" y="867"/>
                  </a:lnTo>
                  <a:lnTo>
                    <a:pt x="38" y="865"/>
                  </a:lnTo>
                  <a:lnTo>
                    <a:pt x="40" y="865"/>
                  </a:lnTo>
                  <a:lnTo>
                    <a:pt x="42" y="865"/>
                  </a:lnTo>
                  <a:lnTo>
                    <a:pt x="42" y="863"/>
                  </a:lnTo>
                  <a:lnTo>
                    <a:pt x="44" y="863"/>
                  </a:lnTo>
                  <a:lnTo>
                    <a:pt x="44" y="861"/>
                  </a:lnTo>
                  <a:lnTo>
                    <a:pt x="46" y="861"/>
                  </a:lnTo>
                  <a:lnTo>
                    <a:pt x="46" y="859"/>
                  </a:lnTo>
                  <a:lnTo>
                    <a:pt x="46" y="857"/>
                  </a:lnTo>
                  <a:lnTo>
                    <a:pt x="48" y="855"/>
                  </a:lnTo>
                  <a:lnTo>
                    <a:pt x="48" y="853"/>
                  </a:lnTo>
                  <a:lnTo>
                    <a:pt x="50" y="853"/>
                  </a:lnTo>
                  <a:lnTo>
                    <a:pt x="50" y="851"/>
                  </a:lnTo>
                  <a:lnTo>
                    <a:pt x="52" y="851"/>
                  </a:lnTo>
                  <a:lnTo>
                    <a:pt x="52" y="849"/>
                  </a:lnTo>
                  <a:lnTo>
                    <a:pt x="52" y="848"/>
                  </a:lnTo>
                  <a:lnTo>
                    <a:pt x="54" y="848"/>
                  </a:lnTo>
                  <a:lnTo>
                    <a:pt x="54" y="846"/>
                  </a:lnTo>
                  <a:lnTo>
                    <a:pt x="54" y="844"/>
                  </a:lnTo>
                  <a:lnTo>
                    <a:pt x="56" y="844"/>
                  </a:lnTo>
                  <a:lnTo>
                    <a:pt x="56" y="842"/>
                  </a:lnTo>
                  <a:lnTo>
                    <a:pt x="58" y="840"/>
                  </a:lnTo>
                  <a:lnTo>
                    <a:pt x="58" y="838"/>
                  </a:lnTo>
                  <a:lnTo>
                    <a:pt x="60" y="836"/>
                  </a:lnTo>
                  <a:lnTo>
                    <a:pt x="60" y="834"/>
                  </a:lnTo>
                  <a:lnTo>
                    <a:pt x="61" y="832"/>
                  </a:lnTo>
                  <a:lnTo>
                    <a:pt x="61" y="830"/>
                  </a:lnTo>
                  <a:lnTo>
                    <a:pt x="63" y="828"/>
                  </a:lnTo>
                  <a:lnTo>
                    <a:pt x="63" y="826"/>
                  </a:lnTo>
                  <a:lnTo>
                    <a:pt x="65" y="826"/>
                  </a:lnTo>
                  <a:lnTo>
                    <a:pt x="65" y="824"/>
                  </a:lnTo>
                  <a:lnTo>
                    <a:pt x="65" y="822"/>
                  </a:lnTo>
                  <a:lnTo>
                    <a:pt x="67" y="820"/>
                  </a:lnTo>
                  <a:lnTo>
                    <a:pt x="67" y="818"/>
                  </a:lnTo>
                  <a:lnTo>
                    <a:pt x="69" y="816"/>
                  </a:lnTo>
                  <a:lnTo>
                    <a:pt x="69" y="814"/>
                  </a:lnTo>
                  <a:lnTo>
                    <a:pt x="69" y="812"/>
                  </a:lnTo>
                  <a:lnTo>
                    <a:pt x="71" y="812"/>
                  </a:lnTo>
                  <a:lnTo>
                    <a:pt x="71" y="810"/>
                  </a:lnTo>
                  <a:lnTo>
                    <a:pt x="71" y="808"/>
                  </a:lnTo>
                  <a:lnTo>
                    <a:pt x="73" y="808"/>
                  </a:lnTo>
                  <a:lnTo>
                    <a:pt x="73" y="806"/>
                  </a:lnTo>
                  <a:lnTo>
                    <a:pt x="73" y="804"/>
                  </a:lnTo>
                  <a:lnTo>
                    <a:pt x="75" y="804"/>
                  </a:lnTo>
                  <a:lnTo>
                    <a:pt x="75" y="802"/>
                  </a:lnTo>
                  <a:lnTo>
                    <a:pt x="75" y="800"/>
                  </a:lnTo>
                  <a:lnTo>
                    <a:pt x="77" y="798"/>
                  </a:lnTo>
                  <a:lnTo>
                    <a:pt x="77" y="796"/>
                  </a:lnTo>
                  <a:lnTo>
                    <a:pt x="77" y="794"/>
                  </a:lnTo>
                  <a:lnTo>
                    <a:pt x="79" y="794"/>
                  </a:lnTo>
                  <a:lnTo>
                    <a:pt x="79" y="792"/>
                  </a:lnTo>
                  <a:lnTo>
                    <a:pt x="79" y="790"/>
                  </a:lnTo>
                  <a:lnTo>
                    <a:pt x="81" y="790"/>
                  </a:lnTo>
                  <a:lnTo>
                    <a:pt x="81" y="788"/>
                  </a:lnTo>
                  <a:lnTo>
                    <a:pt x="81" y="786"/>
                  </a:lnTo>
                  <a:lnTo>
                    <a:pt x="81" y="784"/>
                  </a:lnTo>
                  <a:lnTo>
                    <a:pt x="83" y="784"/>
                  </a:lnTo>
                  <a:lnTo>
                    <a:pt x="83" y="782"/>
                  </a:lnTo>
                  <a:lnTo>
                    <a:pt x="83" y="781"/>
                  </a:lnTo>
                  <a:lnTo>
                    <a:pt x="85" y="781"/>
                  </a:lnTo>
                  <a:lnTo>
                    <a:pt x="85" y="779"/>
                  </a:lnTo>
                  <a:lnTo>
                    <a:pt x="85" y="777"/>
                  </a:lnTo>
                  <a:lnTo>
                    <a:pt x="87" y="775"/>
                  </a:lnTo>
                  <a:lnTo>
                    <a:pt x="87" y="773"/>
                  </a:lnTo>
                  <a:lnTo>
                    <a:pt x="87" y="771"/>
                  </a:lnTo>
                  <a:lnTo>
                    <a:pt x="89" y="771"/>
                  </a:lnTo>
                  <a:lnTo>
                    <a:pt x="89" y="769"/>
                  </a:lnTo>
                  <a:lnTo>
                    <a:pt x="89" y="767"/>
                  </a:lnTo>
                  <a:lnTo>
                    <a:pt x="91" y="767"/>
                  </a:lnTo>
                  <a:lnTo>
                    <a:pt x="91" y="765"/>
                  </a:lnTo>
                  <a:lnTo>
                    <a:pt x="91" y="763"/>
                  </a:lnTo>
                  <a:lnTo>
                    <a:pt x="91" y="761"/>
                  </a:lnTo>
                  <a:lnTo>
                    <a:pt x="93" y="761"/>
                  </a:lnTo>
                  <a:lnTo>
                    <a:pt x="93" y="759"/>
                  </a:lnTo>
                  <a:lnTo>
                    <a:pt x="93" y="757"/>
                  </a:lnTo>
                  <a:lnTo>
                    <a:pt x="95" y="757"/>
                  </a:lnTo>
                  <a:lnTo>
                    <a:pt x="95" y="755"/>
                  </a:lnTo>
                  <a:lnTo>
                    <a:pt x="95" y="753"/>
                  </a:lnTo>
                  <a:lnTo>
                    <a:pt x="95" y="751"/>
                  </a:lnTo>
                  <a:lnTo>
                    <a:pt x="97" y="751"/>
                  </a:lnTo>
                  <a:lnTo>
                    <a:pt x="97" y="749"/>
                  </a:lnTo>
                  <a:lnTo>
                    <a:pt x="97" y="747"/>
                  </a:lnTo>
                  <a:lnTo>
                    <a:pt x="99" y="745"/>
                  </a:lnTo>
                  <a:lnTo>
                    <a:pt x="99" y="743"/>
                  </a:lnTo>
                  <a:lnTo>
                    <a:pt x="99" y="741"/>
                  </a:lnTo>
                  <a:lnTo>
                    <a:pt x="101" y="741"/>
                  </a:lnTo>
                  <a:lnTo>
                    <a:pt x="101" y="739"/>
                  </a:lnTo>
                  <a:lnTo>
                    <a:pt x="101" y="737"/>
                  </a:lnTo>
                  <a:lnTo>
                    <a:pt x="103" y="737"/>
                  </a:lnTo>
                  <a:lnTo>
                    <a:pt x="103" y="735"/>
                  </a:lnTo>
                  <a:lnTo>
                    <a:pt x="103" y="733"/>
                  </a:lnTo>
                  <a:lnTo>
                    <a:pt x="103" y="731"/>
                  </a:lnTo>
                  <a:lnTo>
                    <a:pt x="105" y="731"/>
                  </a:lnTo>
                  <a:lnTo>
                    <a:pt x="105" y="729"/>
                  </a:lnTo>
                  <a:lnTo>
                    <a:pt x="105" y="727"/>
                  </a:lnTo>
                  <a:lnTo>
                    <a:pt x="105" y="725"/>
                  </a:lnTo>
                  <a:lnTo>
                    <a:pt x="107" y="725"/>
                  </a:lnTo>
                  <a:lnTo>
                    <a:pt x="107" y="723"/>
                  </a:lnTo>
                  <a:lnTo>
                    <a:pt x="107" y="721"/>
                  </a:lnTo>
                  <a:lnTo>
                    <a:pt x="107" y="719"/>
                  </a:lnTo>
                  <a:lnTo>
                    <a:pt x="109" y="717"/>
                  </a:lnTo>
                  <a:lnTo>
                    <a:pt x="109" y="715"/>
                  </a:lnTo>
                  <a:lnTo>
                    <a:pt x="109" y="714"/>
                  </a:lnTo>
                  <a:lnTo>
                    <a:pt x="111" y="712"/>
                  </a:lnTo>
                  <a:lnTo>
                    <a:pt x="111" y="710"/>
                  </a:lnTo>
                  <a:lnTo>
                    <a:pt x="111" y="708"/>
                  </a:lnTo>
                  <a:lnTo>
                    <a:pt x="113" y="706"/>
                  </a:lnTo>
                  <a:lnTo>
                    <a:pt x="113" y="704"/>
                  </a:lnTo>
                  <a:lnTo>
                    <a:pt x="113" y="702"/>
                  </a:lnTo>
                  <a:lnTo>
                    <a:pt x="115" y="702"/>
                  </a:lnTo>
                  <a:lnTo>
                    <a:pt x="115" y="700"/>
                  </a:lnTo>
                  <a:lnTo>
                    <a:pt x="115" y="698"/>
                  </a:lnTo>
                  <a:lnTo>
                    <a:pt x="115" y="696"/>
                  </a:lnTo>
                  <a:lnTo>
                    <a:pt x="115" y="694"/>
                  </a:lnTo>
                  <a:lnTo>
                    <a:pt x="117" y="694"/>
                  </a:lnTo>
                  <a:lnTo>
                    <a:pt x="117" y="692"/>
                  </a:lnTo>
                  <a:lnTo>
                    <a:pt x="117" y="690"/>
                  </a:lnTo>
                  <a:lnTo>
                    <a:pt x="119" y="690"/>
                  </a:lnTo>
                  <a:lnTo>
                    <a:pt x="119" y="688"/>
                  </a:lnTo>
                  <a:lnTo>
                    <a:pt x="119" y="686"/>
                  </a:lnTo>
                  <a:lnTo>
                    <a:pt x="119" y="684"/>
                  </a:lnTo>
                  <a:lnTo>
                    <a:pt x="119" y="682"/>
                  </a:lnTo>
                  <a:lnTo>
                    <a:pt x="121" y="682"/>
                  </a:lnTo>
                  <a:lnTo>
                    <a:pt x="121" y="680"/>
                  </a:lnTo>
                  <a:lnTo>
                    <a:pt x="121" y="678"/>
                  </a:lnTo>
                  <a:lnTo>
                    <a:pt x="121" y="676"/>
                  </a:lnTo>
                  <a:lnTo>
                    <a:pt x="123" y="676"/>
                  </a:lnTo>
                  <a:lnTo>
                    <a:pt x="123" y="674"/>
                  </a:lnTo>
                  <a:lnTo>
                    <a:pt x="123" y="672"/>
                  </a:lnTo>
                  <a:lnTo>
                    <a:pt x="123" y="670"/>
                  </a:lnTo>
                  <a:lnTo>
                    <a:pt x="125" y="670"/>
                  </a:lnTo>
                  <a:lnTo>
                    <a:pt x="125" y="668"/>
                  </a:lnTo>
                  <a:lnTo>
                    <a:pt x="125" y="666"/>
                  </a:lnTo>
                  <a:lnTo>
                    <a:pt x="125" y="664"/>
                  </a:lnTo>
                  <a:lnTo>
                    <a:pt x="127" y="662"/>
                  </a:lnTo>
                  <a:lnTo>
                    <a:pt x="127" y="660"/>
                  </a:lnTo>
                  <a:lnTo>
                    <a:pt x="127" y="658"/>
                  </a:lnTo>
                  <a:lnTo>
                    <a:pt x="127" y="656"/>
                  </a:lnTo>
                  <a:lnTo>
                    <a:pt x="129" y="656"/>
                  </a:lnTo>
                  <a:lnTo>
                    <a:pt x="129" y="654"/>
                  </a:lnTo>
                  <a:lnTo>
                    <a:pt x="129" y="652"/>
                  </a:lnTo>
                  <a:lnTo>
                    <a:pt x="129" y="650"/>
                  </a:lnTo>
                  <a:lnTo>
                    <a:pt x="130" y="650"/>
                  </a:lnTo>
                  <a:lnTo>
                    <a:pt x="130" y="648"/>
                  </a:lnTo>
                  <a:lnTo>
                    <a:pt x="130" y="647"/>
                  </a:lnTo>
                  <a:lnTo>
                    <a:pt x="130" y="645"/>
                  </a:lnTo>
                  <a:lnTo>
                    <a:pt x="132" y="645"/>
                  </a:lnTo>
                  <a:lnTo>
                    <a:pt x="132" y="643"/>
                  </a:lnTo>
                  <a:lnTo>
                    <a:pt x="132" y="641"/>
                  </a:lnTo>
                  <a:lnTo>
                    <a:pt x="132" y="639"/>
                  </a:lnTo>
                  <a:lnTo>
                    <a:pt x="132" y="637"/>
                  </a:lnTo>
                  <a:lnTo>
                    <a:pt x="132" y="635"/>
                  </a:lnTo>
                  <a:lnTo>
                    <a:pt x="134" y="635"/>
                  </a:lnTo>
                  <a:lnTo>
                    <a:pt x="134" y="633"/>
                  </a:lnTo>
                  <a:lnTo>
                    <a:pt x="134" y="631"/>
                  </a:lnTo>
                  <a:lnTo>
                    <a:pt x="134" y="629"/>
                  </a:lnTo>
                  <a:lnTo>
                    <a:pt x="134" y="627"/>
                  </a:lnTo>
                  <a:lnTo>
                    <a:pt x="136" y="627"/>
                  </a:lnTo>
                  <a:lnTo>
                    <a:pt x="136" y="625"/>
                  </a:lnTo>
                  <a:lnTo>
                    <a:pt x="136" y="623"/>
                  </a:lnTo>
                  <a:lnTo>
                    <a:pt x="136" y="621"/>
                  </a:lnTo>
                  <a:lnTo>
                    <a:pt x="138" y="621"/>
                  </a:lnTo>
                  <a:lnTo>
                    <a:pt x="138" y="619"/>
                  </a:lnTo>
                  <a:lnTo>
                    <a:pt x="138" y="617"/>
                  </a:lnTo>
                  <a:lnTo>
                    <a:pt x="138" y="615"/>
                  </a:lnTo>
                  <a:lnTo>
                    <a:pt x="138" y="613"/>
                  </a:lnTo>
                  <a:lnTo>
                    <a:pt x="140" y="611"/>
                  </a:lnTo>
                  <a:lnTo>
                    <a:pt x="140" y="609"/>
                  </a:lnTo>
                  <a:lnTo>
                    <a:pt x="140" y="607"/>
                  </a:lnTo>
                  <a:lnTo>
                    <a:pt x="140" y="605"/>
                  </a:lnTo>
                  <a:lnTo>
                    <a:pt x="140" y="603"/>
                  </a:lnTo>
                  <a:lnTo>
                    <a:pt x="142" y="603"/>
                  </a:lnTo>
                  <a:lnTo>
                    <a:pt x="142" y="601"/>
                  </a:lnTo>
                  <a:lnTo>
                    <a:pt x="142" y="599"/>
                  </a:lnTo>
                  <a:lnTo>
                    <a:pt x="142" y="597"/>
                  </a:lnTo>
                  <a:lnTo>
                    <a:pt x="142" y="595"/>
                  </a:lnTo>
                  <a:lnTo>
                    <a:pt x="142" y="593"/>
                  </a:lnTo>
                  <a:lnTo>
                    <a:pt x="144" y="593"/>
                  </a:lnTo>
                  <a:lnTo>
                    <a:pt x="144" y="591"/>
                  </a:lnTo>
                  <a:lnTo>
                    <a:pt x="144" y="589"/>
                  </a:lnTo>
                  <a:lnTo>
                    <a:pt x="144" y="587"/>
                  </a:lnTo>
                  <a:lnTo>
                    <a:pt x="144" y="585"/>
                  </a:lnTo>
                  <a:lnTo>
                    <a:pt x="146" y="585"/>
                  </a:lnTo>
                  <a:lnTo>
                    <a:pt x="146" y="583"/>
                  </a:lnTo>
                  <a:lnTo>
                    <a:pt x="146" y="581"/>
                  </a:lnTo>
                  <a:lnTo>
                    <a:pt x="146" y="580"/>
                  </a:lnTo>
                  <a:lnTo>
                    <a:pt x="146" y="578"/>
                  </a:lnTo>
                  <a:lnTo>
                    <a:pt x="146" y="576"/>
                  </a:lnTo>
                  <a:lnTo>
                    <a:pt x="146" y="574"/>
                  </a:lnTo>
                  <a:lnTo>
                    <a:pt x="148" y="574"/>
                  </a:lnTo>
                  <a:lnTo>
                    <a:pt x="148" y="572"/>
                  </a:lnTo>
                  <a:lnTo>
                    <a:pt x="148" y="570"/>
                  </a:lnTo>
                  <a:lnTo>
                    <a:pt x="148" y="568"/>
                  </a:lnTo>
                  <a:lnTo>
                    <a:pt x="148" y="566"/>
                  </a:lnTo>
                  <a:lnTo>
                    <a:pt x="150" y="566"/>
                  </a:lnTo>
                  <a:lnTo>
                    <a:pt x="150" y="564"/>
                  </a:lnTo>
                  <a:lnTo>
                    <a:pt x="150" y="562"/>
                  </a:lnTo>
                  <a:lnTo>
                    <a:pt x="150" y="560"/>
                  </a:lnTo>
                  <a:lnTo>
                    <a:pt x="150" y="558"/>
                  </a:lnTo>
                  <a:lnTo>
                    <a:pt x="150" y="556"/>
                  </a:lnTo>
                  <a:lnTo>
                    <a:pt x="152" y="556"/>
                  </a:lnTo>
                  <a:lnTo>
                    <a:pt x="152" y="554"/>
                  </a:lnTo>
                  <a:lnTo>
                    <a:pt x="152" y="552"/>
                  </a:lnTo>
                  <a:lnTo>
                    <a:pt x="152" y="550"/>
                  </a:lnTo>
                  <a:lnTo>
                    <a:pt x="152" y="548"/>
                  </a:lnTo>
                  <a:lnTo>
                    <a:pt x="152" y="546"/>
                  </a:lnTo>
                  <a:lnTo>
                    <a:pt x="152" y="544"/>
                  </a:lnTo>
                  <a:lnTo>
                    <a:pt x="152" y="542"/>
                  </a:lnTo>
                  <a:lnTo>
                    <a:pt x="154" y="540"/>
                  </a:lnTo>
                  <a:lnTo>
                    <a:pt x="154" y="538"/>
                  </a:lnTo>
                  <a:lnTo>
                    <a:pt x="154" y="536"/>
                  </a:lnTo>
                  <a:lnTo>
                    <a:pt x="154" y="534"/>
                  </a:lnTo>
                  <a:lnTo>
                    <a:pt x="154" y="532"/>
                  </a:lnTo>
                  <a:lnTo>
                    <a:pt x="154" y="530"/>
                  </a:lnTo>
                  <a:lnTo>
                    <a:pt x="154" y="528"/>
                  </a:lnTo>
                  <a:lnTo>
                    <a:pt x="154" y="526"/>
                  </a:lnTo>
                  <a:lnTo>
                    <a:pt x="154" y="524"/>
                  </a:lnTo>
                  <a:lnTo>
                    <a:pt x="156" y="522"/>
                  </a:lnTo>
                  <a:lnTo>
                    <a:pt x="156" y="520"/>
                  </a:lnTo>
                  <a:lnTo>
                    <a:pt x="156" y="518"/>
                  </a:lnTo>
                  <a:lnTo>
                    <a:pt x="156" y="516"/>
                  </a:lnTo>
                  <a:lnTo>
                    <a:pt x="156" y="514"/>
                  </a:lnTo>
                  <a:lnTo>
                    <a:pt x="156" y="513"/>
                  </a:lnTo>
                  <a:lnTo>
                    <a:pt x="156" y="511"/>
                  </a:lnTo>
                  <a:lnTo>
                    <a:pt x="156" y="509"/>
                  </a:lnTo>
                  <a:lnTo>
                    <a:pt x="156" y="507"/>
                  </a:lnTo>
                  <a:lnTo>
                    <a:pt x="156" y="505"/>
                  </a:lnTo>
                  <a:lnTo>
                    <a:pt x="158" y="505"/>
                  </a:lnTo>
                  <a:lnTo>
                    <a:pt x="158" y="503"/>
                  </a:lnTo>
                  <a:lnTo>
                    <a:pt x="158" y="501"/>
                  </a:lnTo>
                  <a:lnTo>
                    <a:pt x="158" y="499"/>
                  </a:lnTo>
                  <a:lnTo>
                    <a:pt x="158" y="497"/>
                  </a:lnTo>
                  <a:lnTo>
                    <a:pt x="158" y="495"/>
                  </a:lnTo>
                  <a:lnTo>
                    <a:pt x="158" y="493"/>
                  </a:lnTo>
                  <a:lnTo>
                    <a:pt x="158" y="491"/>
                  </a:lnTo>
                  <a:lnTo>
                    <a:pt x="158" y="489"/>
                  </a:lnTo>
                  <a:lnTo>
                    <a:pt x="158" y="487"/>
                  </a:lnTo>
                  <a:lnTo>
                    <a:pt x="158" y="485"/>
                  </a:lnTo>
                  <a:lnTo>
                    <a:pt x="158" y="483"/>
                  </a:lnTo>
                  <a:lnTo>
                    <a:pt x="158" y="481"/>
                  </a:lnTo>
                  <a:lnTo>
                    <a:pt x="158" y="479"/>
                  </a:lnTo>
                  <a:lnTo>
                    <a:pt x="158" y="477"/>
                  </a:lnTo>
                  <a:lnTo>
                    <a:pt x="158" y="475"/>
                  </a:lnTo>
                  <a:lnTo>
                    <a:pt x="158" y="473"/>
                  </a:lnTo>
                  <a:lnTo>
                    <a:pt x="158" y="471"/>
                  </a:lnTo>
                  <a:lnTo>
                    <a:pt x="158" y="469"/>
                  </a:lnTo>
                  <a:lnTo>
                    <a:pt x="158" y="467"/>
                  </a:lnTo>
                  <a:lnTo>
                    <a:pt x="158" y="465"/>
                  </a:lnTo>
                  <a:lnTo>
                    <a:pt x="158" y="463"/>
                  </a:lnTo>
                  <a:lnTo>
                    <a:pt x="158" y="461"/>
                  </a:lnTo>
                  <a:lnTo>
                    <a:pt x="158" y="459"/>
                  </a:lnTo>
                  <a:lnTo>
                    <a:pt x="158" y="457"/>
                  </a:lnTo>
                  <a:lnTo>
                    <a:pt x="158" y="455"/>
                  </a:lnTo>
                  <a:lnTo>
                    <a:pt x="158" y="453"/>
                  </a:lnTo>
                  <a:lnTo>
                    <a:pt x="158" y="451"/>
                  </a:lnTo>
                  <a:lnTo>
                    <a:pt x="158" y="449"/>
                  </a:lnTo>
                  <a:lnTo>
                    <a:pt x="158" y="447"/>
                  </a:lnTo>
                  <a:lnTo>
                    <a:pt x="158" y="446"/>
                  </a:lnTo>
                  <a:lnTo>
                    <a:pt x="158" y="444"/>
                  </a:lnTo>
                  <a:lnTo>
                    <a:pt x="158" y="442"/>
                  </a:lnTo>
                  <a:lnTo>
                    <a:pt x="158" y="440"/>
                  </a:lnTo>
                  <a:lnTo>
                    <a:pt x="158" y="438"/>
                  </a:lnTo>
                  <a:lnTo>
                    <a:pt x="158" y="436"/>
                  </a:lnTo>
                  <a:lnTo>
                    <a:pt x="158" y="434"/>
                  </a:lnTo>
                  <a:lnTo>
                    <a:pt x="158" y="432"/>
                  </a:lnTo>
                  <a:lnTo>
                    <a:pt x="158" y="430"/>
                  </a:lnTo>
                  <a:lnTo>
                    <a:pt x="158" y="428"/>
                  </a:lnTo>
                  <a:lnTo>
                    <a:pt x="158" y="426"/>
                  </a:lnTo>
                  <a:lnTo>
                    <a:pt x="158" y="424"/>
                  </a:lnTo>
                  <a:lnTo>
                    <a:pt x="158" y="422"/>
                  </a:lnTo>
                  <a:lnTo>
                    <a:pt x="158" y="420"/>
                  </a:lnTo>
                  <a:lnTo>
                    <a:pt x="158" y="418"/>
                  </a:lnTo>
                  <a:lnTo>
                    <a:pt x="158" y="416"/>
                  </a:lnTo>
                  <a:lnTo>
                    <a:pt x="156" y="416"/>
                  </a:lnTo>
                  <a:lnTo>
                    <a:pt x="156" y="414"/>
                  </a:lnTo>
                  <a:lnTo>
                    <a:pt x="156" y="412"/>
                  </a:lnTo>
                  <a:lnTo>
                    <a:pt x="156" y="410"/>
                  </a:lnTo>
                  <a:lnTo>
                    <a:pt x="156" y="408"/>
                  </a:lnTo>
                  <a:lnTo>
                    <a:pt x="156" y="406"/>
                  </a:lnTo>
                  <a:lnTo>
                    <a:pt x="156" y="404"/>
                  </a:lnTo>
                  <a:lnTo>
                    <a:pt x="156" y="402"/>
                  </a:lnTo>
                  <a:lnTo>
                    <a:pt x="156" y="400"/>
                  </a:lnTo>
                  <a:lnTo>
                    <a:pt x="156" y="398"/>
                  </a:lnTo>
                  <a:lnTo>
                    <a:pt x="156" y="396"/>
                  </a:lnTo>
                  <a:lnTo>
                    <a:pt x="156" y="394"/>
                  </a:lnTo>
                  <a:lnTo>
                    <a:pt x="156" y="392"/>
                  </a:lnTo>
                  <a:lnTo>
                    <a:pt x="156" y="390"/>
                  </a:lnTo>
                  <a:lnTo>
                    <a:pt x="154" y="390"/>
                  </a:lnTo>
                  <a:lnTo>
                    <a:pt x="154" y="388"/>
                  </a:lnTo>
                  <a:lnTo>
                    <a:pt x="154" y="386"/>
                  </a:lnTo>
                  <a:lnTo>
                    <a:pt x="154" y="384"/>
                  </a:lnTo>
                  <a:lnTo>
                    <a:pt x="154" y="382"/>
                  </a:lnTo>
                  <a:lnTo>
                    <a:pt x="154" y="380"/>
                  </a:lnTo>
                  <a:lnTo>
                    <a:pt x="154" y="378"/>
                  </a:lnTo>
                  <a:lnTo>
                    <a:pt x="154" y="371"/>
                  </a:lnTo>
                  <a:lnTo>
                    <a:pt x="154" y="369"/>
                  </a:lnTo>
                  <a:lnTo>
                    <a:pt x="154" y="367"/>
                  </a:lnTo>
                  <a:lnTo>
                    <a:pt x="152" y="363"/>
                  </a:lnTo>
                  <a:lnTo>
                    <a:pt x="152" y="361"/>
                  </a:lnTo>
                  <a:lnTo>
                    <a:pt x="152" y="359"/>
                  </a:lnTo>
                  <a:lnTo>
                    <a:pt x="152" y="357"/>
                  </a:lnTo>
                  <a:lnTo>
                    <a:pt x="152" y="355"/>
                  </a:lnTo>
                  <a:lnTo>
                    <a:pt x="152" y="353"/>
                  </a:lnTo>
                  <a:lnTo>
                    <a:pt x="150" y="349"/>
                  </a:lnTo>
                  <a:lnTo>
                    <a:pt x="150" y="347"/>
                  </a:lnTo>
                  <a:lnTo>
                    <a:pt x="150" y="345"/>
                  </a:lnTo>
                  <a:lnTo>
                    <a:pt x="150" y="341"/>
                  </a:lnTo>
                  <a:lnTo>
                    <a:pt x="150" y="339"/>
                  </a:lnTo>
                  <a:lnTo>
                    <a:pt x="148" y="335"/>
                  </a:lnTo>
                  <a:lnTo>
                    <a:pt x="148" y="333"/>
                  </a:lnTo>
                  <a:lnTo>
                    <a:pt x="148" y="329"/>
                  </a:lnTo>
                  <a:lnTo>
                    <a:pt x="146" y="325"/>
                  </a:lnTo>
                  <a:lnTo>
                    <a:pt x="146" y="323"/>
                  </a:lnTo>
                  <a:lnTo>
                    <a:pt x="146" y="321"/>
                  </a:lnTo>
                  <a:lnTo>
                    <a:pt x="146" y="317"/>
                  </a:lnTo>
                  <a:lnTo>
                    <a:pt x="144" y="315"/>
                  </a:lnTo>
                  <a:lnTo>
                    <a:pt x="144" y="311"/>
                  </a:lnTo>
                  <a:lnTo>
                    <a:pt x="142" y="308"/>
                  </a:lnTo>
                  <a:lnTo>
                    <a:pt x="142" y="304"/>
                  </a:lnTo>
                  <a:lnTo>
                    <a:pt x="142" y="302"/>
                  </a:lnTo>
                  <a:lnTo>
                    <a:pt x="142" y="300"/>
                  </a:lnTo>
                  <a:lnTo>
                    <a:pt x="140" y="298"/>
                  </a:lnTo>
                  <a:lnTo>
                    <a:pt x="140" y="296"/>
                  </a:lnTo>
                  <a:lnTo>
                    <a:pt x="140" y="294"/>
                  </a:lnTo>
                  <a:lnTo>
                    <a:pt x="140" y="292"/>
                  </a:lnTo>
                  <a:lnTo>
                    <a:pt x="138" y="292"/>
                  </a:lnTo>
                  <a:lnTo>
                    <a:pt x="138" y="290"/>
                  </a:lnTo>
                  <a:lnTo>
                    <a:pt x="138" y="286"/>
                  </a:lnTo>
                  <a:lnTo>
                    <a:pt x="136" y="286"/>
                  </a:lnTo>
                  <a:lnTo>
                    <a:pt x="136" y="284"/>
                  </a:lnTo>
                  <a:lnTo>
                    <a:pt x="136" y="282"/>
                  </a:lnTo>
                  <a:lnTo>
                    <a:pt x="136" y="280"/>
                  </a:lnTo>
                  <a:lnTo>
                    <a:pt x="134" y="280"/>
                  </a:lnTo>
                  <a:lnTo>
                    <a:pt x="134" y="278"/>
                  </a:lnTo>
                  <a:lnTo>
                    <a:pt x="134" y="276"/>
                  </a:lnTo>
                  <a:lnTo>
                    <a:pt x="134" y="274"/>
                  </a:lnTo>
                  <a:lnTo>
                    <a:pt x="132" y="272"/>
                  </a:lnTo>
                  <a:lnTo>
                    <a:pt x="132" y="270"/>
                  </a:lnTo>
                  <a:lnTo>
                    <a:pt x="132" y="268"/>
                  </a:lnTo>
                  <a:lnTo>
                    <a:pt x="132" y="266"/>
                  </a:lnTo>
                  <a:lnTo>
                    <a:pt x="130" y="264"/>
                  </a:lnTo>
                  <a:lnTo>
                    <a:pt x="130" y="262"/>
                  </a:lnTo>
                  <a:lnTo>
                    <a:pt x="130" y="260"/>
                  </a:lnTo>
                  <a:lnTo>
                    <a:pt x="129" y="260"/>
                  </a:lnTo>
                  <a:lnTo>
                    <a:pt x="129" y="258"/>
                  </a:lnTo>
                  <a:lnTo>
                    <a:pt x="129" y="256"/>
                  </a:lnTo>
                  <a:lnTo>
                    <a:pt x="129" y="254"/>
                  </a:lnTo>
                  <a:lnTo>
                    <a:pt x="127" y="254"/>
                  </a:lnTo>
                  <a:lnTo>
                    <a:pt x="127" y="252"/>
                  </a:lnTo>
                  <a:lnTo>
                    <a:pt x="127" y="250"/>
                  </a:lnTo>
                  <a:lnTo>
                    <a:pt x="125" y="248"/>
                  </a:lnTo>
                  <a:lnTo>
                    <a:pt x="125" y="246"/>
                  </a:lnTo>
                  <a:lnTo>
                    <a:pt x="125" y="244"/>
                  </a:lnTo>
                  <a:lnTo>
                    <a:pt x="123" y="243"/>
                  </a:lnTo>
                  <a:lnTo>
                    <a:pt x="123" y="241"/>
                  </a:lnTo>
                  <a:lnTo>
                    <a:pt x="123" y="239"/>
                  </a:lnTo>
                  <a:lnTo>
                    <a:pt x="121" y="239"/>
                  </a:lnTo>
                  <a:lnTo>
                    <a:pt x="121" y="237"/>
                  </a:lnTo>
                  <a:lnTo>
                    <a:pt x="119" y="233"/>
                  </a:lnTo>
                  <a:lnTo>
                    <a:pt x="119" y="231"/>
                  </a:lnTo>
                  <a:lnTo>
                    <a:pt x="119" y="229"/>
                  </a:lnTo>
                  <a:lnTo>
                    <a:pt x="117" y="229"/>
                  </a:lnTo>
                  <a:lnTo>
                    <a:pt x="117" y="225"/>
                  </a:lnTo>
                  <a:lnTo>
                    <a:pt x="115" y="223"/>
                  </a:lnTo>
                  <a:lnTo>
                    <a:pt x="115" y="221"/>
                  </a:lnTo>
                  <a:lnTo>
                    <a:pt x="113" y="219"/>
                  </a:lnTo>
                  <a:lnTo>
                    <a:pt x="111" y="215"/>
                  </a:lnTo>
                  <a:lnTo>
                    <a:pt x="111" y="213"/>
                  </a:lnTo>
                  <a:lnTo>
                    <a:pt x="109" y="211"/>
                  </a:lnTo>
                  <a:lnTo>
                    <a:pt x="109" y="209"/>
                  </a:lnTo>
                  <a:lnTo>
                    <a:pt x="109" y="207"/>
                  </a:lnTo>
                  <a:lnTo>
                    <a:pt x="107" y="207"/>
                  </a:lnTo>
                  <a:lnTo>
                    <a:pt x="107" y="205"/>
                  </a:lnTo>
                  <a:lnTo>
                    <a:pt x="105" y="203"/>
                  </a:lnTo>
                  <a:lnTo>
                    <a:pt x="105" y="201"/>
                  </a:lnTo>
                  <a:lnTo>
                    <a:pt x="103" y="197"/>
                  </a:lnTo>
                  <a:lnTo>
                    <a:pt x="101" y="195"/>
                  </a:lnTo>
                  <a:lnTo>
                    <a:pt x="101" y="193"/>
                  </a:lnTo>
                  <a:lnTo>
                    <a:pt x="99" y="193"/>
                  </a:lnTo>
                  <a:lnTo>
                    <a:pt x="99" y="191"/>
                  </a:lnTo>
                  <a:lnTo>
                    <a:pt x="97" y="189"/>
                  </a:lnTo>
                  <a:lnTo>
                    <a:pt x="97" y="187"/>
                  </a:lnTo>
                  <a:lnTo>
                    <a:pt x="95" y="187"/>
                  </a:lnTo>
                  <a:lnTo>
                    <a:pt x="93" y="183"/>
                  </a:lnTo>
                  <a:lnTo>
                    <a:pt x="91" y="181"/>
                  </a:lnTo>
                  <a:lnTo>
                    <a:pt x="91" y="179"/>
                  </a:lnTo>
                  <a:lnTo>
                    <a:pt x="89" y="179"/>
                  </a:lnTo>
                  <a:lnTo>
                    <a:pt x="89" y="177"/>
                  </a:lnTo>
                  <a:lnTo>
                    <a:pt x="87" y="177"/>
                  </a:lnTo>
                  <a:lnTo>
                    <a:pt x="85" y="176"/>
                  </a:lnTo>
                  <a:lnTo>
                    <a:pt x="83" y="174"/>
                  </a:lnTo>
                  <a:lnTo>
                    <a:pt x="81" y="172"/>
                  </a:lnTo>
                  <a:lnTo>
                    <a:pt x="81" y="170"/>
                  </a:lnTo>
                  <a:lnTo>
                    <a:pt x="79" y="168"/>
                  </a:lnTo>
                  <a:lnTo>
                    <a:pt x="77" y="166"/>
                  </a:lnTo>
                  <a:lnTo>
                    <a:pt x="75" y="166"/>
                  </a:lnTo>
                  <a:lnTo>
                    <a:pt x="73" y="164"/>
                  </a:lnTo>
                  <a:lnTo>
                    <a:pt x="71" y="162"/>
                  </a:lnTo>
                  <a:lnTo>
                    <a:pt x="69" y="160"/>
                  </a:lnTo>
                  <a:lnTo>
                    <a:pt x="69" y="158"/>
                  </a:lnTo>
                  <a:lnTo>
                    <a:pt x="67" y="158"/>
                  </a:lnTo>
                  <a:lnTo>
                    <a:pt x="67" y="156"/>
                  </a:lnTo>
                  <a:lnTo>
                    <a:pt x="65" y="156"/>
                  </a:lnTo>
                  <a:lnTo>
                    <a:pt x="63" y="154"/>
                  </a:lnTo>
                  <a:lnTo>
                    <a:pt x="63" y="152"/>
                  </a:lnTo>
                  <a:lnTo>
                    <a:pt x="61" y="152"/>
                  </a:lnTo>
                  <a:lnTo>
                    <a:pt x="61" y="150"/>
                  </a:lnTo>
                  <a:lnTo>
                    <a:pt x="60" y="148"/>
                  </a:lnTo>
                  <a:lnTo>
                    <a:pt x="58" y="146"/>
                  </a:lnTo>
                  <a:lnTo>
                    <a:pt x="58" y="144"/>
                  </a:lnTo>
                  <a:lnTo>
                    <a:pt x="56" y="144"/>
                  </a:lnTo>
                  <a:lnTo>
                    <a:pt x="54" y="142"/>
                  </a:lnTo>
                  <a:lnTo>
                    <a:pt x="52" y="140"/>
                  </a:lnTo>
                  <a:lnTo>
                    <a:pt x="50" y="140"/>
                  </a:lnTo>
                  <a:lnTo>
                    <a:pt x="50" y="138"/>
                  </a:lnTo>
                  <a:lnTo>
                    <a:pt x="48" y="138"/>
                  </a:lnTo>
                  <a:lnTo>
                    <a:pt x="46" y="136"/>
                  </a:lnTo>
                  <a:lnTo>
                    <a:pt x="44" y="134"/>
                  </a:lnTo>
                  <a:lnTo>
                    <a:pt x="42" y="134"/>
                  </a:lnTo>
                  <a:lnTo>
                    <a:pt x="42" y="132"/>
                  </a:lnTo>
                  <a:lnTo>
                    <a:pt x="40" y="132"/>
                  </a:lnTo>
                  <a:lnTo>
                    <a:pt x="40" y="130"/>
                  </a:lnTo>
                  <a:lnTo>
                    <a:pt x="38" y="130"/>
                  </a:lnTo>
                  <a:lnTo>
                    <a:pt x="36" y="128"/>
                  </a:lnTo>
                  <a:lnTo>
                    <a:pt x="36" y="126"/>
                  </a:lnTo>
                  <a:lnTo>
                    <a:pt x="34" y="126"/>
                  </a:lnTo>
                  <a:lnTo>
                    <a:pt x="34" y="124"/>
                  </a:lnTo>
                  <a:lnTo>
                    <a:pt x="32" y="122"/>
                  </a:lnTo>
                  <a:lnTo>
                    <a:pt x="30" y="120"/>
                  </a:lnTo>
                  <a:lnTo>
                    <a:pt x="26" y="118"/>
                  </a:lnTo>
                  <a:lnTo>
                    <a:pt x="26" y="116"/>
                  </a:lnTo>
                  <a:lnTo>
                    <a:pt x="24" y="116"/>
                  </a:lnTo>
                  <a:lnTo>
                    <a:pt x="22" y="114"/>
                  </a:lnTo>
                  <a:lnTo>
                    <a:pt x="20" y="112"/>
                  </a:lnTo>
                  <a:lnTo>
                    <a:pt x="18" y="110"/>
                  </a:lnTo>
                  <a:lnTo>
                    <a:pt x="16" y="110"/>
                  </a:lnTo>
                  <a:lnTo>
                    <a:pt x="16" y="109"/>
                  </a:lnTo>
                  <a:lnTo>
                    <a:pt x="14" y="109"/>
                  </a:lnTo>
                  <a:lnTo>
                    <a:pt x="14" y="107"/>
                  </a:lnTo>
                  <a:lnTo>
                    <a:pt x="14" y="105"/>
                  </a:lnTo>
                  <a:lnTo>
                    <a:pt x="12" y="103"/>
                  </a:lnTo>
                  <a:lnTo>
                    <a:pt x="10" y="101"/>
                  </a:lnTo>
                  <a:lnTo>
                    <a:pt x="8" y="99"/>
                  </a:lnTo>
                  <a:lnTo>
                    <a:pt x="6" y="97"/>
                  </a:lnTo>
                  <a:lnTo>
                    <a:pt x="4" y="97"/>
                  </a:lnTo>
                  <a:lnTo>
                    <a:pt x="4" y="95"/>
                  </a:lnTo>
                  <a:lnTo>
                    <a:pt x="2" y="93"/>
                  </a:lnTo>
                  <a:lnTo>
                    <a:pt x="2" y="91"/>
                  </a:lnTo>
                  <a:lnTo>
                    <a:pt x="2" y="89"/>
                  </a:lnTo>
                  <a:lnTo>
                    <a:pt x="2" y="87"/>
                  </a:lnTo>
                  <a:lnTo>
                    <a:pt x="2" y="85"/>
                  </a:lnTo>
                  <a:lnTo>
                    <a:pt x="2" y="83"/>
                  </a:lnTo>
                  <a:lnTo>
                    <a:pt x="0" y="73"/>
                  </a:lnTo>
                  <a:lnTo>
                    <a:pt x="2" y="71"/>
                  </a:lnTo>
                  <a:lnTo>
                    <a:pt x="4" y="69"/>
                  </a:lnTo>
                  <a:lnTo>
                    <a:pt x="12" y="67"/>
                  </a:lnTo>
                  <a:lnTo>
                    <a:pt x="16" y="69"/>
                  </a:lnTo>
                  <a:lnTo>
                    <a:pt x="20" y="69"/>
                  </a:lnTo>
                  <a:lnTo>
                    <a:pt x="24" y="69"/>
                  </a:lnTo>
                  <a:lnTo>
                    <a:pt x="26" y="71"/>
                  </a:lnTo>
                  <a:lnTo>
                    <a:pt x="30" y="73"/>
                  </a:lnTo>
                  <a:lnTo>
                    <a:pt x="32" y="73"/>
                  </a:lnTo>
                  <a:lnTo>
                    <a:pt x="36" y="77"/>
                  </a:lnTo>
                  <a:lnTo>
                    <a:pt x="42" y="81"/>
                  </a:lnTo>
                  <a:lnTo>
                    <a:pt x="46" y="85"/>
                  </a:lnTo>
                  <a:lnTo>
                    <a:pt x="50" y="89"/>
                  </a:lnTo>
                  <a:lnTo>
                    <a:pt x="52" y="91"/>
                  </a:lnTo>
                  <a:lnTo>
                    <a:pt x="56" y="95"/>
                  </a:lnTo>
                  <a:lnTo>
                    <a:pt x="60" y="99"/>
                  </a:lnTo>
                  <a:lnTo>
                    <a:pt x="63" y="103"/>
                  </a:lnTo>
                  <a:lnTo>
                    <a:pt x="67" y="107"/>
                  </a:lnTo>
                  <a:lnTo>
                    <a:pt x="69" y="107"/>
                  </a:lnTo>
                  <a:lnTo>
                    <a:pt x="73" y="109"/>
                  </a:lnTo>
                  <a:lnTo>
                    <a:pt x="75" y="110"/>
                  </a:lnTo>
                  <a:lnTo>
                    <a:pt x="77" y="110"/>
                  </a:lnTo>
                  <a:lnTo>
                    <a:pt x="79" y="112"/>
                  </a:lnTo>
                  <a:lnTo>
                    <a:pt x="81" y="112"/>
                  </a:lnTo>
                  <a:lnTo>
                    <a:pt x="87" y="116"/>
                  </a:lnTo>
                  <a:lnTo>
                    <a:pt x="111" y="130"/>
                  </a:lnTo>
                  <a:lnTo>
                    <a:pt x="123" y="132"/>
                  </a:lnTo>
                  <a:lnTo>
                    <a:pt x="130" y="132"/>
                  </a:lnTo>
                  <a:lnTo>
                    <a:pt x="132" y="132"/>
                  </a:lnTo>
                  <a:lnTo>
                    <a:pt x="132" y="134"/>
                  </a:lnTo>
                  <a:lnTo>
                    <a:pt x="150" y="134"/>
                  </a:lnTo>
                  <a:lnTo>
                    <a:pt x="172" y="130"/>
                  </a:lnTo>
                  <a:lnTo>
                    <a:pt x="188" y="120"/>
                  </a:lnTo>
                  <a:lnTo>
                    <a:pt x="196" y="109"/>
                  </a:lnTo>
                  <a:lnTo>
                    <a:pt x="205" y="91"/>
                  </a:lnTo>
                  <a:lnTo>
                    <a:pt x="213" y="81"/>
                  </a:lnTo>
                  <a:lnTo>
                    <a:pt x="213" y="77"/>
                  </a:lnTo>
                  <a:lnTo>
                    <a:pt x="201" y="59"/>
                  </a:lnTo>
                  <a:lnTo>
                    <a:pt x="209" y="53"/>
                  </a:lnTo>
                  <a:lnTo>
                    <a:pt x="211" y="53"/>
                  </a:lnTo>
                  <a:lnTo>
                    <a:pt x="213" y="53"/>
                  </a:lnTo>
                  <a:lnTo>
                    <a:pt x="215" y="53"/>
                  </a:lnTo>
                  <a:lnTo>
                    <a:pt x="217" y="53"/>
                  </a:lnTo>
                  <a:lnTo>
                    <a:pt x="219" y="53"/>
                  </a:lnTo>
                  <a:lnTo>
                    <a:pt x="219" y="55"/>
                  </a:lnTo>
                  <a:lnTo>
                    <a:pt x="221" y="55"/>
                  </a:lnTo>
                  <a:lnTo>
                    <a:pt x="223" y="55"/>
                  </a:lnTo>
                  <a:lnTo>
                    <a:pt x="225" y="55"/>
                  </a:lnTo>
                  <a:lnTo>
                    <a:pt x="227" y="55"/>
                  </a:lnTo>
                  <a:lnTo>
                    <a:pt x="227" y="57"/>
                  </a:lnTo>
                  <a:lnTo>
                    <a:pt x="229" y="57"/>
                  </a:lnTo>
                  <a:lnTo>
                    <a:pt x="231" y="57"/>
                  </a:lnTo>
                  <a:lnTo>
                    <a:pt x="233" y="57"/>
                  </a:lnTo>
                  <a:lnTo>
                    <a:pt x="233" y="55"/>
                  </a:lnTo>
                  <a:lnTo>
                    <a:pt x="235" y="55"/>
                  </a:lnTo>
                  <a:lnTo>
                    <a:pt x="235" y="53"/>
                  </a:lnTo>
                  <a:lnTo>
                    <a:pt x="235" y="51"/>
                  </a:lnTo>
                  <a:lnTo>
                    <a:pt x="237" y="51"/>
                  </a:lnTo>
                  <a:lnTo>
                    <a:pt x="239" y="53"/>
                  </a:lnTo>
                  <a:lnTo>
                    <a:pt x="241" y="53"/>
                  </a:lnTo>
                  <a:lnTo>
                    <a:pt x="241" y="51"/>
                  </a:lnTo>
                  <a:lnTo>
                    <a:pt x="241" y="49"/>
                  </a:lnTo>
                  <a:lnTo>
                    <a:pt x="239" y="49"/>
                  </a:lnTo>
                  <a:lnTo>
                    <a:pt x="241" y="47"/>
                  </a:lnTo>
                  <a:lnTo>
                    <a:pt x="243" y="47"/>
                  </a:lnTo>
                  <a:lnTo>
                    <a:pt x="243" y="49"/>
                  </a:lnTo>
                  <a:lnTo>
                    <a:pt x="245" y="49"/>
                  </a:lnTo>
                  <a:lnTo>
                    <a:pt x="247" y="49"/>
                  </a:lnTo>
                  <a:lnTo>
                    <a:pt x="247" y="47"/>
                  </a:lnTo>
                  <a:lnTo>
                    <a:pt x="245" y="47"/>
                  </a:lnTo>
                  <a:lnTo>
                    <a:pt x="245" y="45"/>
                  </a:lnTo>
                  <a:lnTo>
                    <a:pt x="247" y="45"/>
                  </a:lnTo>
                  <a:lnTo>
                    <a:pt x="249" y="45"/>
                  </a:lnTo>
                  <a:lnTo>
                    <a:pt x="249" y="43"/>
                  </a:lnTo>
                  <a:lnTo>
                    <a:pt x="251" y="43"/>
                  </a:lnTo>
                  <a:lnTo>
                    <a:pt x="251" y="42"/>
                  </a:lnTo>
                  <a:lnTo>
                    <a:pt x="253" y="42"/>
                  </a:lnTo>
                  <a:lnTo>
                    <a:pt x="253" y="40"/>
                  </a:lnTo>
                  <a:lnTo>
                    <a:pt x="253" y="38"/>
                  </a:lnTo>
                  <a:lnTo>
                    <a:pt x="255" y="38"/>
                  </a:lnTo>
                  <a:lnTo>
                    <a:pt x="257" y="36"/>
                  </a:lnTo>
                  <a:lnTo>
                    <a:pt x="259" y="36"/>
                  </a:lnTo>
                  <a:lnTo>
                    <a:pt x="259" y="34"/>
                  </a:lnTo>
                  <a:lnTo>
                    <a:pt x="259" y="32"/>
                  </a:lnTo>
                  <a:lnTo>
                    <a:pt x="261" y="32"/>
                  </a:lnTo>
                  <a:lnTo>
                    <a:pt x="263" y="32"/>
                  </a:lnTo>
                  <a:lnTo>
                    <a:pt x="263" y="30"/>
                  </a:lnTo>
                  <a:lnTo>
                    <a:pt x="265" y="30"/>
                  </a:lnTo>
                  <a:lnTo>
                    <a:pt x="265" y="28"/>
                  </a:lnTo>
                  <a:lnTo>
                    <a:pt x="265" y="26"/>
                  </a:lnTo>
                  <a:lnTo>
                    <a:pt x="267" y="26"/>
                  </a:lnTo>
                  <a:lnTo>
                    <a:pt x="267" y="24"/>
                  </a:lnTo>
                  <a:lnTo>
                    <a:pt x="268" y="24"/>
                  </a:lnTo>
                  <a:lnTo>
                    <a:pt x="268" y="22"/>
                  </a:lnTo>
                  <a:lnTo>
                    <a:pt x="270" y="22"/>
                  </a:lnTo>
                  <a:lnTo>
                    <a:pt x="270" y="20"/>
                  </a:lnTo>
                  <a:lnTo>
                    <a:pt x="270" y="18"/>
                  </a:lnTo>
                  <a:lnTo>
                    <a:pt x="270" y="16"/>
                  </a:lnTo>
                  <a:lnTo>
                    <a:pt x="272" y="14"/>
                  </a:lnTo>
                  <a:lnTo>
                    <a:pt x="274" y="14"/>
                  </a:lnTo>
                  <a:lnTo>
                    <a:pt x="276" y="14"/>
                  </a:lnTo>
                  <a:lnTo>
                    <a:pt x="276" y="12"/>
                  </a:lnTo>
                  <a:lnTo>
                    <a:pt x="276" y="14"/>
                  </a:lnTo>
                  <a:lnTo>
                    <a:pt x="278" y="12"/>
                  </a:lnTo>
                  <a:lnTo>
                    <a:pt x="280" y="12"/>
                  </a:lnTo>
                  <a:lnTo>
                    <a:pt x="282" y="12"/>
                  </a:lnTo>
                  <a:lnTo>
                    <a:pt x="284" y="12"/>
                  </a:lnTo>
                  <a:lnTo>
                    <a:pt x="284" y="10"/>
                  </a:lnTo>
                  <a:lnTo>
                    <a:pt x="286" y="10"/>
                  </a:lnTo>
                  <a:lnTo>
                    <a:pt x="288" y="10"/>
                  </a:lnTo>
                  <a:lnTo>
                    <a:pt x="290" y="8"/>
                  </a:lnTo>
                  <a:lnTo>
                    <a:pt x="290" y="10"/>
                  </a:lnTo>
                  <a:lnTo>
                    <a:pt x="292" y="10"/>
                  </a:lnTo>
                  <a:lnTo>
                    <a:pt x="294" y="10"/>
                  </a:lnTo>
                  <a:lnTo>
                    <a:pt x="294" y="8"/>
                  </a:lnTo>
                  <a:lnTo>
                    <a:pt x="296" y="8"/>
                  </a:lnTo>
                  <a:lnTo>
                    <a:pt x="298" y="8"/>
                  </a:lnTo>
                  <a:lnTo>
                    <a:pt x="300" y="6"/>
                  </a:lnTo>
                  <a:lnTo>
                    <a:pt x="302" y="6"/>
                  </a:lnTo>
                  <a:lnTo>
                    <a:pt x="302" y="8"/>
                  </a:lnTo>
                  <a:lnTo>
                    <a:pt x="302" y="6"/>
                  </a:lnTo>
                  <a:lnTo>
                    <a:pt x="304" y="6"/>
                  </a:lnTo>
                  <a:lnTo>
                    <a:pt x="306" y="6"/>
                  </a:lnTo>
                  <a:lnTo>
                    <a:pt x="308" y="6"/>
                  </a:lnTo>
                  <a:lnTo>
                    <a:pt x="310" y="6"/>
                  </a:lnTo>
                  <a:lnTo>
                    <a:pt x="312" y="6"/>
                  </a:lnTo>
                  <a:lnTo>
                    <a:pt x="314" y="6"/>
                  </a:lnTo>
                  <a:lnTo>
                    <a:pt x="316" y="6"/>
                  </a:lnTo>
                  <a:lnTo>
                    <a:pt x="318" y="6"/>
                  </a:lnTo>
                  <a:lnTo>
                    <a:pt x="320" y="6"/>
                  </a:lnTo>
                  <a:lnTo>
                    <a:pt x="320" y="4"/>
                  </a:lnTo>
                  <a:lnTo>
                    <a:pt x="322" y="4"/>
                  </a:lnTo>
                  <a:lnTo>
                    <a:pt x="324" y="4"/>
                  </a:lnTo>
                  <a:lnTo>
                    <a:pt x="326" y="4"/>
                  </a:lnTo>
                  <a:lnTo>
                    <a:pt x="328" y="4"/>
                  </a:lnTo>
                  <a:lnTo>
                    <a:pt x="330" y="4"/>
                  </a:lnTo>
                  <a:lnTo>
                    <a:pt x="332" y="4"/>
                  </a:lnTo>
                  <a:lnTo>
                    <a:pt x="334" y="4"/>
                  </a:lnTo>
                  <a:lnTo>
                    <a:pt x="334" y="2"/>
                  </a:lnTo>
                  <a:lnTo>
                    <a:pt x="336" y="2"/>
                  </a:lnTo>
                  <a:lnTo>
                    <a:pt x="337" y="2"/>
                  </a:lnTo>
                  <a:lnTo>
                    <a:pt x="339" y="2"/>
                  </a:lnTo>
                  <a:lnTo>
                    <a:pt x="341" y="2"/>
                  </a:lnTo>
                  <a:lnTo>
                    <a:pt x="341" y="0"/>
                  </a:lnTo>
                  <a:lnTo>
                    <a:pt x="343" y="0"/>
                  </a:lnTo>
                  <a:lnTo>
                    <a:pt x="345" y="0"/>
                  </a:lnTo>
                  <a:lnTo>
                    <a:pt x="347" y="0"/>
                  </a:lnTo>
                  <a:lnTo>
                    <a:pt x="349"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128" name="limites4">
            <a:extLst>
              <a:ext uri="{FF2B5EF4-FFF2-40B4-BE49-F238E27FC236}">
                <a16:creationId xmlns:a16="http://schemas.microsoft.com/office/drawing/2014/main" xmlns="" id="{00000000-0008-0000-0A00-000005000000}"/>
              </a:ext>
            </a:extLst>
          </xdr:cNvPr>
          <xdr:cNvGrpSpPr/>
        </xdr:nvGrpSpPr>
        <xdr:grpSpPr>
          <a:xfrm>
            <a:off x="10715649" y="11164042"/>
            <a:ext cx="2713310" cy="3561159"/>
            <a:chOff x="3028950" y="657225"/>
            <a:chExt cx="3681413" cy="5530850"/>
          </a:xfrm>
        </xdr:grpSpPr>
        <xdr:sp macro="" textlink="">
          <xdr:nvSpPr>
            <xdr:cNvPr id="135" name="Freeform 6">
              <a:extLst>
                <a:ext uri="{FF2B5EF4-FFF2-40B4-BE49-F238E27FC236}">
                  <a16:creationId xmlns:a16="http://schemas.microsoft.com/office/drawing/2014/main" xmlns="" id="{00000000-0008-0000-0A00-00000C000000}"/>
                </a:ext>
              </a:extLst>
            </xdr:cNvPr>
            <xdr:cNvSpPr>
              <a:spLocks/>
            </xdr:cNvSpPr>
          </xdr:nvSpPr>
          <xdr:spPr bwMode="auto">
            <a:xfrm>
              <a:off x="4459288" y="2170113"/>
              <a:ext cx="1301750" cy="301625"/>
            </a:xfrm>
            <a:custGeom>
              <a:avLst/>
              <a:gdLst>
                <a:gd name="T0" fmla="*/ 14 w 820"/>
                <a:gd name="T1" fmla="*/ 2 h 190"/>
                <a:gd name="T2" fmla="*/ 42 w 820"/>
                <a:gd name="T3" fmla="*/ 2 h 190"/>
                <a:gd name="T4" fmla="*/ 42 w 820"/>
                <a:gd name="T5" fmla="*/ 16 h 190"/>
                <a:gd name="T6" fmla="*/ 28 w 820"/>
                <a:gd name="T7" fmla="*/ 26 h 190"/>
                <a:gd name="T8" fmla="*/ 34 w 820"/>
                <a:gd name="T9" fmla="*/ 48 h 190"/>
                <a:gd name="T10" fmla="*/ 42 w 820"/>
                <a:gd name="T11" fmla="*/ 75 h 190"/>
                <a:gd name="T12" fmla="*/ 61 w 820"/>
                <a:gd name="T13" fmla="*/ 71 h 190"/>
                <a:gd name="T14" fmla="*/ 61 w 820"/>
                <a:gd name="T15" fmla="*/ 42 h 190"/>
                <a:gd name="T16" fmla="*/ 73 w 820"/>
                <a:gd name="T17" fmla="*/ 16 h 190"/>
                <a:gd name="T18" fmla="*/ 103 w 820"/>
                <a:gd name="T19" fmla="*/ 24 h 190"/>
                <a:gd name="T20" fmla="*/ 119 w 820"/>
                <a:gd name="T21" fmla="*/ 42 h 190"/>
                <a:gd name="T22" fmla="*/ 148 w 820"/>
                <a:gd name="T23" fmla="*/ 64 h 190"/>
                <a:gd name="T24" fmla="*/ 140 w 820"/>
                <a:gd name="T25" fmla="*/ 89 h 190"/>
                <a:gd name="T26" fmla="*/ 138 w 820"/>
                <a:gd name="T27" fmla="*/ 107 h 190"/>
                <a:gd name="T28" fmla="*/ 148 w 820"/>
                <a:gd name="T29" fmla="*/ 121 h 190"/>
                <a:gd name="T30" fmla="*/ 170 w 820"/>
                <a:gd name="T31" fmla="*/ 121 h 190"/>
                <a:gd name="T32" fmla="*/ 192 w 820"/>
                <a:gd name="T33" fmla="*/ 109 h 190"/>
                <a:gd name="T34" fmla="*/ 211 w 820"/>
                <a:gd name="T35" fmla="*/ 89 h 190"/>
                <a:gd name="T36" fmla="*/ 229 w 820"/>
                <a:gd name="T37" fmla="*/ 83 h 190"/>
                <a:gd name="T38" fmla="*/ 249 w 820"/>
                <a:gd name="T39" fmla="*/ 75 h 190"/>
                <a:gd name="T40" fmla="*/ 261 w 820"/>
                <a:gd name="T41" fmla="*/ 83 h 190"/>
                <a:gd name="T42" fmla="*/ 270 w 820"/>
                <a:gd name="T43" fmla="*/ 97 h 190"/>
                <a:gd name="T44" fmla="*/ 280 w 820"/>
                <a:gd name="T45" fmla="*/ 115 h 190"/>
                <a:gd name="T46" fmla="*/ 290 w 820"/>
                <a:gd name="T47" fmla="*/ 140 h 190"/>
                <a:gd name="T48" fmla="*/ 310 w 820"/>
                <a:gd name="T49" fmla="*/ 148 h 190"/>
                <a:gd name="T50" fmla="*/ 318 w 820"/>
                <a:gd name="T51" fmla="*/ 170 h 190"/>
                <a:gd name="T52" fmla="*/ 337 w 820"/>
                <a:gd name="T53" fmla="*/ 182 h 190"/>
                <a:gd name="T54" fmla="*/ 365 w 820"/>
                <a:gd name="T55" fmla="*/ 180 h 190"/>
                <a:gd name="T56" fmla="*/ 387 w 820"/>
                <a:gd name="T57" fmla="*/ 186 h 190"/>
                <a:gd name="T58" fmla="*/ 408 w 820"/>
                <a:gd name="T59" fmla="*/ 190 h 190"/>
                <a:gd name="T60" fmla="*/ 422 w 820"/>
                <a:gd name="T61" fmla="*/ 176 h 190"/>
                <a:gd name="T62" fmla="*/ 448 w 820"/>
                <a:gd name="T63" fmla="*/ 174 h 190"/>
                <a:gd name="T64" fmla="*/ 464 w 820"/>
                <a:gd name="T65" fmla="*/ 150 h 190"/>
                <a:gd name="T66" fmla="*/ 475 w 820"/>
                <a:gd name="T67" fmla="*/ 125 h 190"/>
                <a:gd name="T68" fmla="*/ 497 w 820"/>
                <a:gd name="T69" fmla="*/ 152 h 190"/>
                <a:gd name="T70" fmla="*/ 521 w 820"/>
                <a:gd name="T71" fmla="*/ 152 h 190"/>
                <a:gd name="T72" fmla="*/ 542 w 820"/>
                <a:gd name="T73" fmla="*/ 146 h 190"/>
                <a:gd name="T74" fmla="*/ 566 w 820"/>
                <a:gd name="T75" fmla="*/ 160 h 190"/>
                <a:gd name="T76" fmla="*/ 586 w 820"/>
                <a:gd name="T77" fmla="*/ 160 h 190"/>
                <a:gd name="T78" fmla="*/ 594 w 820"/>
                <a:gd name="T79" fmla="*/ 146 h 190"/>
                <a:gd name="T80" fmla="*/ 592 w 820"/>
                <a:gd name="T81" fmla="*/ 136 h 190"/>
                <a:gd name="T82" fmla="*/ 606 w 820"/>
                <a:gd name="T83" fmla="*/ 119 h 190"/>
                <a:gd name="T84" fmla="*/ 635 w 820"/>
                <a:gd name="T85" fmla="*/ 101 h 190"/>
                <a:gd name="T86" fmla="*/ 669 w 820"/>
                <a:gd name="T87" fmla="*/ 103 h 190"/>
                <a:gd name="T88" fmla="*/ 678 w 820"/>
                <a:gd name="T89" fmla="*/ 93 h 190"/>
                <a:gd name="T90" fmla="*/ 698 w 820"/>
                <a:gd name="T91" fmla="*/ 77 h 190"/>
                <a:gd name="T92" fmla="*/ 692 w 820"/>
                <a:gd name="T93" fmla="*/ 58 h 190"/>
                <a:gd name="T94" fmla="*/ 692 w 820"/>
                <a:gd name="T95" fmla="*/ 42 h 190"/>
                <a:gd name="T96" fmla="*/ 700 w 820"/>
                <a:gd name="T97" fmla="*/ 24 h 190"/>
                <a:gd name="T98" fmla="*/ 718 w 820"/>
                <a:gd name="T99" fmla="*/ 38 h 190"/>
                <a:gd name="T100" fmla="*/ 732 w 820"/>
                <a:gd name="T101" fmla="*/ 54 h 190"/>
                <a:gd name="T102" fmla="*/ 749 w 820"/>
                <a:gd name="T103" fmla="*/ 52 h 190"/>
                <a:gd name="T104" fmla="*/ 761 w 820"/>
                <a:gd name="T105" fmla="*/ 66 h 190"/>
                <a:gd name="T106" fmla="*/ 777 w 820"/>
                <a:gd name="T107" fmla="*/ 67 h 190"/>
                <a:gd name="T108" fmla="*/ 793 w 820"/>
                <a:gd name="T109" fmla="*/ 83 h 190"/>
                <a:gd name="T110" fmla="*/ 789 w 820"/>
                <a:gd name="T111" fmla="*/ 97 h 190"/>
                <a:gd name="T112" fmla="*/ 787 w 820"/>
                <a:gd name="T113" fmla="*/ 115 h 190"/>
                <a:gd name="T114" fmla="*/ 795 w 820"/>
                <a:gd name="T115" fmla="*/ 133 h 190"/>
                <a:gd name="T116" fmla="*/ 795 w 820"/>
                <a:gd name="T117" fmla="*/ 150 h 190"/>
                <a:gd name="T118" fmla="*/ 816 w 820"/>
                <a:gd name="T119" fmla="*/ 162 h 1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20" h="190">
                  <a:moveTo>
                    <a:pt x="0" y="12"/>
                  </a:moveTo>
                  <a:lnTo>
                    <a:pt x="0" y="14"/>
                  </a:lnTo>
                  <a:lnTo>
                    <a:pt x="2" y="16"/>
                  </a:lnTo>
                  <a:lnTo>
                    <a:pt x="4" y="16"/>
                  </a:lnTo>
                  <a:lnTo>
                    <a:pt x="6" y="16"/>
                  </a:lnTo>
                  <a:lnTo>
                    <a:pt x="8" y="16"/>
                  </a:lnTo>
                  <a:lnTo>
                    <a:pt x="10" y="18"/>
                  </a:lnTo>
                  <a:lnTo>
                    <a:pt x="12" y="18"/>
                  </a:lnTo>
                  <a:lnTo>
                    <a:pt x="16" y="16"/>
                  </a:lnTo>
                  <a:lnTo>
                    <a:pt x="14" y="16"/>
                  </a:lnTo>
                  <a:lnTo>
                    <a:pt x="14" y="14"/>
                  </a:lnTo>
                  <a:lnTo>
                    <a:pt x="14" y="12"/>
                  </a:lnTo>
                  <a:lnTo>
                    <a:pt x="14" y="10"/>
                  </a:lnTo>
                  <a:lnTo>
                    <a:pt x="14" y="8"/>
                  </a:lnTo>
                  <a:lnTo>
                    <a:pt x="14" y="6"/>
                  </a:lnTo>
                  <a:lnTo>
                    <a:pt x="14" y="4"/>
                  </a:lnTo>
                  <a:lnTo>
                    <a:pt x="14" y="2"/>
                  </a:lnTo>
                  <a:lnTo>
                    <a:pt x="12" y="2"/>
                  </a:lnTo>
                  <a:lnTo>
                    <a:pt x="12" y="0"/>
                  </a:lnTo>
                  <a:lnTo>
                    <a:pt x="14" y="0"/>
                  </a:lnTo>
                  <a:lnTo>
                    <a:pt x="16" y="0"/>
                  </a:lnTo>
                  <a:lnTo>
                    <a:pt x="18" y="0"/>
                  </a:lnTo>
                  <a:lnTo>
                    <a:pt x="20" y="0"/>
                  </a:lnTo>
                  <a:lnTo>
                    <a:pt x="22" y="0"/>
                  </a:lnTo>
                  <a:lnTo>
                    <a:pt x="24" y="0"/>
                  </a:lnTo>
                  <a:lnTo>
                    <a:pt x="26" y="2"/>
                  </a:lnTo>
                  <a:lnTo>
                    <a:pt x="28" y="2"/>
                  </a:lnTo>
                  <a:lnTo>
                    <a:pt x="30" y="2"/>
                  </a:lnTo>
                  <a:lnTo>
                    <a:pt x="32" y="2"/>
                  </a:lnTo>
                  <a:lnTo>
                    <a:pt x="34" y="2"/>
                  </a:lnTo>
                  <a:lnTo>
                    <a:pt x="36" y="2"/>
                  </a:lnTo>
                  <a:lnTo>
                    <a:pt x="38" y="2"/>
                  </a:lnTo>
                  <a:lnTo>
                    <a:pt x="40" y="2"/>
                  </a:lnTo>
                  <a:lnTo>
                    <a:pt x="42" y="2"/>
                  </a:lnTo>
                  <a:lnTo>
                    <a:pt x="44" y="2"/>
                  </a:lnTo>
                  <a:lnTo>
                    <a:pt x="44" y="4"/>
                  </a:lnTo>
                  <a:lnTo>
                    <a:pt x="46" y="4"/>
                  </a:lnTo>
                  <a:lnTo>
                    <a:pt x="46" y="6"/>
                  </a:lnTo>
                  <a:lnTo>
                    <a:pt x="46" y="8"/>
                  </a:lnTo>
                  <a:lnTo>
                    <a:pt x="48" y="8"/>
                  </a:lnTo>
                  <a:lnTo>
                    <a:pt x="48" y="10"/>
                  </a:lnTo>
                  <a:lnTo>
                    <a:pt x="48" y="12"/>
                  </a:lnTo>
                  <a:lnTo>
                    <a:pt x="50" y="12"/>
                  </a:lnTo>
                  <a:lnTo>
                    <a:pt x="50" y="14"/>
                  </a:lnTo>
                  <a:lnTo>
                    <a:pt x="50" y="16"/>
                  </a:lnTo>
                  <a:lnTo>
                    <a:pt x="50" y="18"/>
                  </a:lnTo>
                  <a:lnTo>
                    <a:pt x="48" y="18"/>
                  </a:lnTo>
                  <a:lnTo>
                    <a:pt x="46" y="18"/>
                  </a:lnTo>
                  <a:lnTo>
                    <a:pt x="46" y="16"/>
                  </a:lnTo>
                  <a:lnTo>
                    <a:pt x="44" y="16"/>
                  </a:lnTo>
                  <a:lnTo>
                    <a:pt x="42" y="16"/>
                  </a:lnTo>
                  <a:lnTo>
                    <a:pt x="40" y="16"/>
                  </a:lnTo>
                  <a:lnTo>
                    <a:pt x="38" y="16"/>
                  </a:lnTo>
                  <a:lnTo>
                    <a:pt x="38" y="18"/>
                  </a:lnTo>
                  <a:lnTo>
                    <a:pt x="36" y="16"/>
                  </a:lnTo>
                  <a:lnTo>
                    <a:pt x="36" y="14"/>
                  </a:lnTo>
                  <a:lnTo>
                    <a:pt x="34" y="14"/>
                  </a:lnTo>
                  <a:lnTo>
                    <a:pt x="34" y="16"/>
                  </a:lnTo>
                  <a:lnTo>
                    <a:pt x="32" y="16"/>
                  </a:lnTo>
                  <a:lnTo>
                    <a:pt x="32" y="18"/>
                  </a:lnTo>
                  <a:lnTo>
                    <a:pt x="30" y="18"/>
                  </a:lnTo>
                  <a:lnTo>
                    <a:pt x="30" y="20"/>
                  </a:lnTo>
                  <a:lnTo>
                    <a:pt x="28" y="20"/>
                  </a:lnTo>
                  <a:lnTo>
                    <a:pt x="28" y="22"/>
                  </a:lnTo>
                  <a:lnTo>
                    <a:pt x="30" y="22"/>
                  </a:lnTo>
                  <a:lnTo>
                    <a:pt x="30" y="24"/>
                  </a:lnTo>
                  <a:lnTo>
                    <a:pt x="28" y="24"/>
                  </a:lnTo>
                  <a:lnTo>
                    <a:pt x="28" y="26"/>
                  </a:lnTo>
                  <a:lnTo>
                    <a:pt x="26" y="28"/>
                  </a:lnTo>
                  <a:lnTo>
                    <a:pt x="26" y="30"/>
                  </a:lnTo>
                  <a:lnTo>
                    <a:pt x="26" y="32"/>
                  </a:lnTo>
                  <a:lnTo>
                    <a:pt x="28" y="32"/>
                  </a:lnTo>
                  <a:lnTo>
                    <a:pt x="28" y="34"/>
                  </a:lnTo>
                  <a:lnTo>
                    <a:pt x="28" y="36"/>
                  </a:lnTo>
                  <a:lnTo>
                    <a:pt x="26" y="36"/>
                  </a:lnTo>
                  <a:lnTo>
                    <a:pt x="26" y="38"/>
                  </a:lnTo>
                  <a:lnTo>
                    <a:pt x="26" y="40"/>
                  </a:lnTo>
                  <a:lnTo>
                    <a:pt x="26" y="42"/>
                  </a:lnTo>
                  <a:lnTo>
                    <a:pt x="26" y="44"/>
                  </a:lnTo>
                  <a:lnTo>
                    <a:pt x="28" y="44"/>
                  </a:lnTo>
                  <a:lnTo>
                    <a:pt x="30" y="44"/>
                  </a:lnTo>
                  <a:lnTo>
                    <a:pt x="30" y="46"/>
                  </a:lnTo>
                  <a:lnTo>
                    <a:pt x="32" y="46"/>
                  </a:lnTo>
                  <a:lnTo>
                    <a:pt x="32" y="48"/>
                  </a:lnTo>
                  <a:lnTo>
                    <a:pt x="34" y="48"/>
                  </a:lnTo>
                  <a:lnTo>
                    <a:pt x="34" y="50"/>
                  </a:lnTo>
                  <a:lnTo>
                    <a:pt x="34" y="52"/>
                  </a:lnTo>
                  <a:lnTo>
                    <a:pt x="36" y="54"/>
                  </a:lnTo>
                  <a:lnTo>
                    <a:pt x="36" y="56"/>
                  </a:lnTo>
                  <a:lnTo>
                    <a:pt x="36" y="58"/>
                  </a:lnTo>
                  <a:lnTo>
                    <a:pt x="38" y="58"/>
                  </a:lnTo>
                  <a:lnTo>
                    <a:pt x="38" y="60"/>
                  </a:lnTo>
                  <a:lnTo>
                    <a:pt x="38" y="62"/>
                  </a:lnTo>
                  <a:lnTo>
                    <a:pt x="38" y="64"/>
                  </a:lnTo>
                  <a:lnTo>
                    <a:pt x="40" y="64"/>
                  </a:lnTo>
                  <a:lnTo>
                    <a:pt x="40" y="66"/>
                  </a:lnTo>
                  <a:lnTo>
                    <a:pt x="40" y="67"/>
                  </a:lnTo>
                  <a:lnTo>
                    <a:pt x="42" y="69"/>
                  </a:lnTo>
                  <a:lnTo>
                    <a:pt x="40" y="69"/>
                  </a:lnTo>
                  <a:lnTo>
                    <a:pt x="40" y="71"/>
                  </a:lnTo>
                  <a:lnTo>
                    <a:pt x="40" y="73"/>
                  </a:lnTo>
                  <a:lnTo>
                    <a:pt x="42" y="75"/>
                  </a:lnTo>
                  <a:lnTo>
                    <a:pt x="44" y="75"/>
                  </a:lnTo>
                  <a:lnTo>
                    <a:pt x="44" y="77"/>
                  </a:lnTo>
                  <a:lnTo>
                    <a:pt x="44" y="79"/>
                  </a:lnTo>
                  <a:lnTo>
                    <a:pt x="46" y="81"/>
                  </a:lnTo>
                  <a:lnTo>
                    <a:pt x="48" y="81"/>
                  </a:lnTo>
                  <a:lnTo>
                    <a:pt x="48" y="79"/>
                  </a:lnTo>
                  <a:lnTo>
                    <a:pt x="50" y="79"/>
                  </a:lnTo>
                  <a:lnTo>
                    <a:pt x="50" y="77"/>
                  </a:lnTo>
                  <a:lnTo>
                    <a:pt x="52" y="77"/>
                  </a:lnTo>
                  <a:lnTo>
                    <a:pt x="54" y="77"/>
                  </a:lnTo>
                  <a:lnTo>
                    <a:pt x="56" y="77"/>
                  </a:lnTo>
                  <a:lnTo>
                    <a:pt x="56" y="75"/>
                  </a:lnTo>
                  <a:lnTo>
                    <a:pt x="57" y="75"/>
                  </a:lnTo>
                  <a:lnTo>
                    <a:pt x="57" y="73"/>
                  </a:lnTo>
                  <a:lnTo>
                    <a:pt x="59" y="73"/>
                  </a:lnTo>
                  <a:lnTo>
                    <a:pt x="61" y="73"/>
                  </a:lnTo>
                  <a:lnTo>
                    <a:pt x="61" y="71"/>
                  </a:lnTo>
                  <a:lnTo>
                    <a:pt x="63" y="71"/>
                  </a:lnTo>
                  <a:lnTo>
                    <a:pt x="63" y="69"/>
                  </a:lnTo>
                  <a:lnTo>
                    <a:pt x="63" y="67"/>
                  </a:lnTo>
                  <a:lnTo>
                    <a:pt x="63" y="66"/>
                  </a:lnTo>
                  <a:lnTo>
                    <a:pt x="63" y="64"/>
                  </a:lnTo>
                  <a:lnTo>
                    <a:pt x="63" y="62"/>
                  </a:lnTo>
                  <a:lnTo>
                    <a:pt x="63" y="60"/>
                  </a:lnTo>
                  <a:lnTo>
                    <a:pt x="63" y="58"/>
                  </a:lnTo>
                  <a:lnTo>
                    <a:pt x="63" y="56"/>
                  </a:lnTo>
                  <a:lnTo>
                    <a:pt x="63" y="54"/>
                  </a:lnTo>
                  <a:lnTo>
                    <a:pt x="61" y="54"/>
                  </a:lnTo>
                  <a:lnTo>
                    <a:pt x="61" y="52"/>
                  </a:lnTo>
                  <a:lnTo>
                    <a:pt x="59" y="50"/>
                  </a:lnTo>
                  <a:lnTo>
                    <a:pt x="59" y="48"/>
                  </a:lnTo>
                  <a:lnTo>
                    <a:pt x="61" y="46"/>
                  </a:lnTo>
                  <a:lnTo>
                    <a:pt x="61" y="44"/>
                  </a:lnTo>
                  <a:lnTo>
                    <a:pt x="61" y="42"/>
                  </a:lnTo>
                  <a:lnTo>
                    <a:pt x="63" y="40"/>
                  </a:lnTo>
                  <a:lnTo>
                    <a:pt x="65" y="38"/>
                  </a:lnTo>
                  <a:lnTo>
                    <a:pt x="65" y="36"/>
                  </a:lnTo>
                  <a:lnTo>
                    <a:pt x="65" y="34"/>
                  </a:lnTo>
                  <a:lnTo>
                    <a:pt x="67" y="34"/>
                  </a:lnTo>
                  <a:lnTo>
                    <a:pt x="67" y="32"/>
                  </a:lnTo>
                  <a:lnTo>
                    <a:pt x="65" y="30"/>
                  </a:lnTo>
                  <a:lnTo>
                    <a:pt x="65" y="28"/>
                  </a:lnTo>
                  <a:lnTo>
                    <a:pt x="65" y="26"/>
                  </a:lnTo>
                  <a:lnTo>
                    <a:pt x="65" y="24"/>
                  </a:lnTo>
                  <a:lnTo>
                    <a:pt x="67" y="24"/>
                  </a:lnTo>
                  <a:lnTo>
                    <a:pt x="67" y="22"/>
                  </a:lnTo>
                  <a:lnTo>
                    <a:pt x="69" y="20"/>
                  </a:lnTo>
                  <a:lnTo>
                    <a:pt x="71" y="20"/>
                  </a:lnTo>
                  <a:lnTo>
                    <a:pt x="71" y="18"/>
                  </a:lnTo>
                  <a:lnTo>
                    <a:pt x="73" y="18"/>
                  </a:lnTo>
                  <a:lnTo>
                    <a:pt x="73" y="16"/>
                  </a:lnTo>
                  <a:lnTo>
                    <a:pt x="73" y="14"/>
                  </a:lnTo>
                  <a:lnTo>
                    <a:pt x="75" y="14"/>
                  </a:lnTo>
                  <a:lnTo>
                    <a:pt x="77" y="14"/>
                  </a:lnTo>
                  <a:lnTo>
                    <a:pt x="79" y="14"/>
                  </a:lnTo>
                  <a:lnTo>
                    <a:pt x="81" y="12"/>
                  </a:lnTo>
                  <a:lnTo>
                    <a:pt x="83" y="12"/>
                  </a:lnTo>
                  <a:lnTo>
                    <a:pt x="85" y="12"/>
                  </a:lnTo>
                  <a:lnTo>
                    <a:pt x="87" y="14"/>
                  </a:lnTo>
                  <a:lnTo>
                    <a:pt x="89" y="14"/>
                  </a:lnTo>
                  <a:lnTo>
                    <a:pt x="91" y="16"/>
                  </a:lnTo>
                  <a:lnTo>
                    <a:pt x="93" y="18"/>
                  </a:lnTo>
                  <a:lnTo>
                    <a:pt x="93" y="20"/>
                  </a:lnTo>
                  <a:lnTo>
                    <a:pt x="95" y="22"/>
                  </a:lnTo>
                  <a:lnTo>
                    <a:pt x="97" y="22"/>
                  </a:lnTo>
                  <a:lnTo>
                    <a:pt x="99" y="24"/>
                  </a:lnTo>
                  <a:lnTo>
                    <a:pt x="101" y="24"/>
                  </a:lnTo>
                  <a:lnTo>
                    <a:pt x="103" y="24"/>
                  </a:lnTo>
                  <a:lnTo>
                    <a:pt x="103" y="22"/>
                  </a:lnTo>
                  <a:lnTo>
                    <a:pt x="105" y="22"/>
                  </a:lnTo>
                  <a:lnTo>
                    <a:pt x="107" y="22"/>
                  </a:lnTo>
                  <a:lnTo>
                    <a:pt x="109" y="22"/>
                  </a:lnTo>
                  <a:lnTo>
                    <a:pt x="111" y="24"/>
                  </a:lnTo>
                  <a:lnTo>
                    <a:pt x="111" y="26"/>
                  </a:lnTo>
                  <a:lnTo>
                    <a:pt x="113" y="26"/>
                  </a:lnTo>
                  <a:lnTo>
                    <a:pt x="115" y="28"/>
                  </a:lnTo>
                  <a:lnTo>
                    <a:pt x="115" y="30"/>
                  </a:lnTo>
                  <a:lnTo>
                    <a:pt x="115" y="32"/>
                  </a:lnTo>
                  <a:lnTo>
                    <a:pt x="115" y="34"/>
                  </a:lnTo>
                  <a:lnTo>
                    <a:pt x="115" y="36"/>
                  </a:lnTo>
                  <a:lnTo>
                    <a:pt x="115" y="38"/>
                  </a:lnTo>
                  <a:lnTo>
                    <a:pt x="115" y="40"/>
                  </a:lnTo>
                  <a:lnTo>
                    <a:pt x="117" y="40"/>
                  </a:lnTo>
                  <a:lnTo>
                    <a:pt x="117" y="42"/>
                  </a:lnTo>
                  <a:lnTo>
                    <a:pt x="119" y="42"/>
                  </a:lnTo>
                  <a:lnTo>
                    <a:pt x="121" y="44"/>
                  </a:lnTo>
                  <a:lnTo>
                    <a:pt x="121" y="46"/>
                  </a:lnTo>
                  <a:lnTo>
                    <a:pt x="123" y="48"/>
                  </a:lnTo>
                  <a:lnTo>
                    <a:pt x="125" y="50"/>
                  </a:lnTo>
                  <a:lnTo>
                    <a:pt x="126" y="50"/>
                  </a:lnTo>
                  <a:lnTo>
                    <a:pt x="126" y="52"/>
                  </a:lnTo>
                  <a:lnTo>
                    <a:pt x="128" y="52"/>
                  </a:lnTo>
                  <a:lnTo>
                    <a:pt x="130" y="52"/>
                  </a:lnTo>
                  <a:lnTo>
                    <a:pt x="132" y="52"/>
                  </a:lnTo>
                  <a:lnTo>
                    <a:pt x="134" y="52"/>
                  </a:lnTo>
                  <a:lnTo>
                    <a:pt x="136" y="54"/>
                  </a:lnTo>
                  <a:lnTo>
                    <a:pt x="138" y="56"/>
                  </a:lnTo>
                  <a:lnTo>
                    <a:pt x="140" y="58"/>
                  </a:lnTo>
                  <a:lnTo>
                    <a:pt x="142" y="60"/>
                  </a:lnTo>
                  <a:lnTo>
                    <a:pt x="144" y="60"/>
                  </a:lnTo>
                  <a:lnTo>
                    <a:pt x="146" y="62"/>
                  </a:lnTo>
                  <a:lnTo>
                    <a:pt x="148" y="64"/>
                  </a:lnTo>
                  <a:lnTo>
                    <a:pt x="148" y="66"/>
                  </a:lnTo>
                  <a:lnTo>
                    <a:pt x="148" y="67"/>
                  </a:lnTo>
                  <a:lnTo>
                    <a:pt x="148" y="69"/>
                  </a:lnTo>
                  <a:lnTo>
                    <a:pt x="148" y="71"/>
                  </a:lnTo>
                  <a:lnTo>
                    <a:pt x="146" y="71"/>
                  </a:lnTo>
                  <a:lnTo>
                    <a:pt x="146" y="73"/>
                  </a:lnTo>
                  <a:lnTo>
                    <a:pt x="146" y="75"/>
                  </a:lnTo>
                  <a:lnTo>
                    <a:pt x="144" y="77"/>
                  </a:lnTo>
                  <a:lnTo>
                    <a:pt x="144" y="79"/>
                  </a:lnTo>
                  <a:lnTo>
                    <a:pt x="142" y="79"/>
                  </a:lnTo>
                  <a:lnTo>
                    <a:pt x="144" y="79"/>
                  </a:lnTo>
                  <a:lnTo>
                    <a:pt x="144" y="81"/>
                  </a:lnTo>
                  <a:lnTo>
                    <a:pt x="144" y="83"/>
                  </a:lnTo>
                  <a:lnTo>
                    <a:pt x="144" y="85"/>
                  </a:lnTo>
                  <a:lnTo>
                    <a:pt x="142" y="85"/>
                  </a:lnTo>
                  <a:lnTo>
                    <a:pt x="142" y="87"/>
                  </a:lnTo>
                  <a:lnTo>
                    <a:pt x="140" y="89"/>
                  </a:lnTo>
                  <a:lnTo>
                    <a:pt x="142" y="89"/>
                  </a:lnTo>
                  <a:lnTo>
                    <a:pt x="142" y="91"/>
                  </a:lnTo>
                  <a:lnTo>
                    <a:pt x="144" y="91"/>
                  </a:lnTo>
                  <a:lnTo>
                    <a:pt x="144" y="93"/>
                  </a:lnTo>
                  <a:lnTo>
                    <a:pt x="146" y="93"/>
                  </a:lnTo>
                  <a:lnTo>
                    <a:pt x="146" y="95"/>
                  </a:lnTo>
                  <a:lnTo>
                    <a:pt x="148" y="95"/>
                  </a:lnTo>
                  <a:lnTo>
                    <a:pt x="148" y="97"/>
                  </a:lnTo>
                  <a:lnTo>
                    <a:pt x="146" y="97"/>
                  </a:lnTo>
                  <a:lnTo>
                    <a:pt x="146" y="99"/>
                  </a:lnTo>
                  <a:lnTo>
                    <a:pt x="144" y="99"/>
                  </a:lnTo>
                  <a:lnTo>
                    <a:pt x="142" y="101"/>
                  </a:lnTo>
                  <a:lnTo>
                    <a:pt x="142" y="103"/>
                  </a:lnTo>
                  <a:lnTo>
                    <a:pt x="142" y="105"/>
                  </a:lnTo>
                  <a:lnTo>
                    <a:pt x="140" y="105"/>
                  </a:lnTo>
                  <a:lnTo>
                    <a:pt x="140" y="107"/>
                  </a:lnTo>
                  <a:lnTo>
                    <a:pt x="138" y="107"/>
                  </a:lnTo>
                  <a:lnTo>
                    <a:pt x="138" y="109"/>
                  </a:lnTo>
                  <a:lnTo>
                    <a:pt x="138" y="111"/>
                  </a:lnTo>
                  <a:lnTo>
                    <a:pt x="136" y="111"/>
                  </a:lnTo>
                  <a:lnTo>
                    <a:pt x="136" y="113"/>
                  </a:lnTo>
                  <a:lnTo>
                    <a:pt x="136" y="115"/>
                  </a:lnTo>
                  <a:lnTo>
                    <a:pt x="138" y="115"/>
                  </a:lnTo>
                  <a:lnTo>
                    <a:pt x="138" y="117"/>
                  </a:lnTo>
                  <a:lnTo>
                    <a:pt x="138" y="119"/>
                  </a:lnTo>
                  <a:lnTo>
                    <a:pt x="140" y="119"/>
                  </a:lnTo>
                  <a:lnTo>
                    <a:pt x="140" y="121"/>
                  </a:lnTo>
                  <a:lnTo>
                    <a:pt x="138" y="123"/>
                  </a:lnTo>
                  <a:lnTo>
                    <a:pt x="140" y="123"/>
                  </a:lnTo>
                  <a:lnTo>
                    <a:pt x="142" y="123"/>
                  </a:lnTo>
                  <a:lnTo>
                    <a:pt x="144" y="123"/>
                  </a:lnTo>
                  <a:lnTo>
                    <a:pt x="146" y="123"/>
                  </a:lnTo>
                  <a:lnTo>
                    <a:pt x="146" y="121"/>
                  </a:lnTo>
                  <a:lnTo>
                    <a:pt x="148" y="121"/>
                  </a:lnTo>
                  <a:lnTo>
                    <a:pt x="148" y="119"/>
                  </a:lnTo>
                  <a:lnTo>
                    <a:pt x="150" y="119"/>
                  </a:lnTo>
                  <a:lnTo>
                    <a:pt x="152" y="119"/>
                  </a:lnTo>
                  <a:lnTo>
                    <a:pt x="152" y="117"/>
                  </a:lnTo>
                  <a:lnTo>
                    <a:pt x="154" y="117"/>
                  </a:lnTo>
                  <a:lnTo>
                    <a:pt x="156" y="117"/>
                  </a:lnTo>
                  <a:lnTo>
                    <a:pt x="158" y="117"/>
                  </a:lnTo>
                  <a:lnTo>
                    <a:pt x="158" y="119"/>
                  </a:lnTo>
                  <a:lnTo>
                    <a:pt x="160" y="119"/>
                  </a:lnTo>
                  <a:lnTo>
                    <a:pt x="162" y="119"/>
                  </a:lnTo>
                  <a:lnTo>
                    <a:pt x="164" y="119"/>
                  </a:lnTo>
                  <a:lnTo>
                    <a:pt x="164" y="117"/>
                  </a:lnTo>
                  <a:lnTo>
                    <a:pt x="166" y="117"/>
                  </a:lnTo>
                  <a:lnTo>
                    <a:pt x="166" y="119"/>
                  </a:lnTo>
                  <a:lnTo>
                    <a:pt x="168" y="119"/>
                  </a:lnTo>
                  <a:lnTo>
                    <a:pt x="168" y="121"/>
                  </a:lnTo>
                  <a:lnTo>
                    <a:pt x="170" y="121"/>
                  </a:lnTo>
                  <a:lnTo>
                    <a:pt x="172" y="121"/>
                  </a:lnTo>
                  <a:lnTo>
                    <a:pt x="174" y="119"/>
                  </a:lnTo>
                  <a:lnTo>
                    <a:pt x="176" y="119"/>
                  </a:lnTo>
                  <a:lnTo>
                    <a:pt x="178" y="119"/>
                  </a:lnTo>
                  <a:lnTo>
                    <a:pt x="180" y="119"/>
                  </a:lnTo>
                  <a:lnTo>
                    <a:pt x="180" y="117"/>
                  </a:lnTo>
                  <a:lnTo>
                    <a:pt x="182" y="117"/>
                  </a:lnTo>
                  <a:lnTo>
                    <a:pt x="182" y="115"/>
                  </a:lnTo>
                  <a:lnTo>
                    <a:pt x="182" y="113"/>
                  </a:lnTo>
                  <a:lnTo>
                    <a:pt x="184" y="113"/>
                  </a:lnTo>
                  <a:lnTo>
                    <a:pt x="186" y="113"/>
                  </a:lnTo>
                  <a:lnTo>
                    <a:pt x="186" y="111"/>
                  </a:lnTo>
                  <a:lnTo>
                    <a:pt x="186" y="113"/>
                  </a:lnTo>
                  <a:lnTo>
                    <a:pt x="188" y="113"/>
                  </a:lnTo>
                  <a:lnTo>
                    <a:pt x="190" y="111"/>
                  </a:lnTo>
                  <a:lnTo>
                    <a:pt x="192" y="111"/>
                  </a:lnTo>
                  <a:lnTo>
                    <a:pt x="192" y="109"/>
                  </a:lnTo>
                  <a:lnTo>
                    <a:pt x="194" y="109"/>
                  </a:lnTo>
                  <a:lnTo>
                    <a:pt x="195" y="109"/>
                  </a:lnTo>
                  <a:lnTo>
                    <a:pt x="197" y="107"/>
                  </a:lnTo>
                  <a:lnTo>
                    <a:pt x="199" y="107"/>
                  </a:lnTo>
                  <a:lnTo>
                    <a:pt x="201" y="107"/>
                  </a:lnTo>
                  <a:lnTo>
                    <a:pt x="203" y="105"/>
                  </a:lnTo>
                  <a:lnTo>
                    <a:pt x="203" y="103"/>
                  </a:lnTo>
                  <a:lnTo>
                    <a:pt x="203" y="101"/>
                  </a:lnTo>
                  <a:lnTo>
                    <a:pt x="205" y="101"/>
                  </a:lnTo>
                  <a:lnTo>
                    <a:pt x="205" y="99"/>
                  </a:lnTo>
                  <a:lnTo>
                    <a:pt x="205" y="97"/>
                  </a:lnTo>
                  <a:lnTo>
                    <a:pt x="207" y="97"/>
                  </a:lnTo>
                  <a:lnTo>
                    <a:pt x="209" y="97"/>
                  </a:lnTo>
                  <a:lnTo>
                    <a:pt x="211" y="95"/>
                  </a:lnTo>
                  <a:lnTo>
                    <a:pt x="211" y="93"/>
                  </a:lnTo>
                  <a:lnTo>
                    <a:pt x="211" y="91"/>
                  </a:lnTo>
                  <a:lnTo>
                    <a:pt x="211" y="89"/>
                  </a:lnTo>
                  <a:lnTo>
                    <a:pt x="213" y="89"/>
                  </a:lnTo>
                  <a:lnTo>
                    <a:pt x="213" y="87"/>
                  </a:lnTo>
                  <a:lnTo>
                    <a:pt x="215" y="85"/>
                  </a:lnTo>
                  <a:lnTo>
                    <a:pt x="217" y="85"/>
                  </a:lnTo>
                  <a:lnTo>
                    <a:pt x="217" y="83"/>
                  </a:lnTo>
                  <a:lnTo>
                    <a:pt x="219" y="83"/>
                  </a:lnTo>
                  <a:lnTo>
                    <a:pt x="219" y="81"/>
                  </a:lnTo>
                  <a:lnTo>
                    <a:pt x="221" y="81"/>
                  </a:lnTo>
                  <a:lnTo>
                    <a:pt x="221" y="79"/>
                  </a:lnTo>
                  <a:lnTo>
                    <a:pt x="223" y="79"/>
                  </a:lnTo>
                  <a:lnTo>
                    <a:pt x="223" y="77"/>
                  </a:lnTo>
                  <a:lnTo>
                    <a:pt x="225" y="77"/>
                  </a:lnTo>
                  <a:lnTo>
                    <a:pt x="227" y="77"/>
                  </a:lnTo>
                  <a:lnTo>
                    <a:pt x="227" y="79"/>
                  </a:lnTo>
                  <a:lnTo>
                    <a:pt x="227" y="81"/>
                  </a:lnTo>
                  <a:lnTo>
                    <a:pt x="227" y="83"/>
                  </a:lnTo>
                  <a:lnTo>
                    <a:pt x="229" y="83"/>
                  </a:lnTo>
                  <a:lnTo>
                    <a:pt x="229" y="81"/>
                  </a:lnTo>
                  <a:lnTo>
                    <a:pt x="231" y="81"/>
                  </a:lnTo>
                  <a:lnTo>
                    <a:pt x="233" y="79"/>
                  </a:lnTo>
                  <a:lnTo>
                    <a:pt x="235" y="79"/>
                  </a:lnTo>
                  <a:lnTo>
                    <a:pt x="237" y="79"/>
                  </a:lnTo>
                  <a:lnTo>
                    <a:pt x="239" y="79"/>
                  </a:lnTo>
                  <a:lnTo>
                    <a:pt x="241" y="79"/>
                  </a:lnTo>
                  <a:lnTo>
                    <a:pt x="243" y="79"/>
                  </a:lnTo>
                  <a:lnTo>
                    <a:pt x="243" y="77"/>
                  </a:lnTo>
                  <a:lnTo>
                    <a:pt x="243" y="75"/>
                  </a:lnTo>
                  <a:lnTo>
                    <a:pt x="245" y="75"/>
                  </a:lnTo>
                  <a:lnTo>
                    <a:pt x="245" y="77"/>
                  </a:lnTo>
                  <a:lnTo>
                    <a:pt x="245" y="79"/>
                  </a:lnTo>
                  <a:lnTo>
                    <a:pt x="247" y="79"/>
                  </a:lnTo>
                  <a:lnTo>
                    <a:pt x="247" y="77"/>
                  </a:lnTo>
                  <a:lnTo>
                    <a:pt x="249" y="77"/>
                  </a:lnTo>
                  <a:lnTo>
                    <a:pt x="249" y="75"/>
                  </a:lnTo>
                  <a:lnTo>
                    <a:pt x="251" y="75"/>
                  </a:lnTo>
                  <a:lnTo>
                    <a:pt x="251" y="73"/>
                  </a:lnTo>
                  <a:lnTo>
                    <a:pt x="253" y="73"/>
                  </a:lnTo>
                  <a:lnTo>
                    <a:pt x="255" y="73"/>
                  </a:lnTo>
                  <a:lnTo>
                    <a:pt x="255" y="75"/>
                  </a:lnTo>
                  <a:lnTo>
                    <a:pt x="255" y="77"/>
                  </a:lnTo>
                  <a:lnTo>
                    <a:pt x="253" y="77"/>
                  </a:lnTo>
                  <a:lnTo>
                    <a:pt x="255" y="77"/>
                  </a:lnTo>
                  <a:lnTo>
                    <a:pt x="255" y="79"/>
                  </a:lnTo>
                  <a:lnTo>
                    <a:pt x="257" y="79"/>
                  </a:lnTo>
                  <a:lnTo>
                    <a:pt x="259" y="77"/>
                  </a:lnTo>
                  <a:lnTo>
                    <a:pt x="261" y="77"/>
                  </a:lnTo>
                  <a:lnTo>
                    <a:pt x="261" y="79"/>
                  </a:lnTo>
                  <a:lnTo>
                    <a:pt x="261" y="81"/>
                  </a:lnTo>
                  <a:lnTo>
                    <a:pt x="259" y="81"/>
                  </a:lnTo>
                  <a:lnTo>
                    <a:pt x="259" y="83"/>
                  </a:lnTo>
                  <a:lnTo>
                    <a:pt x="261" y="83"/>
                  </a:lnTo>
                  <a:lnTo>
                    <a:pt x="261" y="85"/>
                  </a:lnTo>
                  <a:lnTo>
                    <a:pt x="263" y="85"/>
                  </a:lnTo>
                  <a:lnTo>
                    <a:pt x="263" y="83"/>
                  </a:lnTo>
                  <a:lnTo>
                    <a:pt x="264" y="83"/>
                  </a:lnTo>
                  <a:lnTo>
                    <a:pt x="264" y="85"/>
                  </a:lnTo>
                  <a:lnTo>
                    <a:pt x="263" y="87"/>
                  </a:lnTo>
                  <a:lnTo>
                    <a:pt x="264" y="87"/>
                  </a:lnTo>
                  <a:lnTo>
                    <a:pt x="266" y="87"/>
                  </a:lnTo>
                  <a:lnTo>
                    <a:pt x="266" y="89"/>
                  </a:lnTo>
                  <a:lnTo>
                    <a:pt x="264" y="89"/>
                  </a:lnTo>
                  <a:lnTo>
                    <a:pt x="264" y="91"/>
                  </a:lnTo>
                  <a:lnTo>
                    <a:pt x="264" y="93"/>
                  </a:lnTo>
                  <a:lnTo>
                    <a:pt x="266" y="93"/>
                  </a:lnTo>
                  <a:lnTo>
                    <a:pt x="266" y="95"/>
                  </a:lnTo>
                  <a:lnTo>
                    <a:pt x="268" y="95"/>
                  </a:lnTo>
                  <a:lnTo>
                    <a:pt x="270" y="95"/>
                  </a:lnTo>
                  <a:lnTo>
                    <a:pt x="270" y="97"/>
                  </a:lnTo>
                  <a:lnTo>
                    <a:pt x="270" y="99"/>
                  </a:lnTo>
                  <a:lnTo>
                    <a:pt x="272" y="99"/>
                  </a:lnTo>
                  <a:lnTo>
                    <a:pt x="272" y="97"/>
                  </a:lnTo>
                  <a:lnTo>
                    <a:pt x="274" y="97"/>
                  </a:lnTo>
                  <a:lnTo>
                    <a:pt x="274" y="99"/>
                  </a:lnTo>
                  <a:lnTo>
                    <a:pt x="272" y="101"/>
                  </a:lnTo>
                  <a:lnTo>
                    <a:pt x="272" y="103"/>
                  </a:lnTo>
                  <a:lnTo>
                    <a:pt x="274" y="103"/>
                  </a:lnTo>
                  <a:lnTo>
                    <a:pt x="274" y="105"/>
                  </a:lnTo>
                  <a:lnTo>
                    <a:pt x="276" y="105"/>
                  </a:lnTo>
                  <a:lnTo>
                    <a:pt x="276" y="107"/>
                  </a:lnTo>
                  <a:lnTo>
                    <a:pt x="276" y="109"/>
                  </a:lnTo>
                  <a:lnTo>
                    <a:pt x="276" y="111"/>
                  </a:lnTo>
                  <a:lnTo>
                    <a:pt x="278" y="111"/>
                  </a:lnTo>
                  <a:lnTo>
                    <a:pt x="280" y="111"/>
                  </a:lnTo>
                  <a:lnTo>
                    <a:pt x="280" y="113"/>
                  </a:lnTo>
                  <a:lnTo>
                    <a:pt x="280" y="115"/>
                  </a:lnTo>
                  <a:lnTo>
                    <a:pt x="282" y="115"/>
                  </a:lnTo>
                  <a:lnTo>
                    <a:pt x="282" y="113"/>
                  </a:lnTo>
                  <a:lnTo>
                    <a:pt x="284" y="113"/>
                  </a:lnTo>
                  <a:lnTo>
                    <a:pt x="284" y="115"/>
                  </a:lnTo>
                  <a:lnTo>
                    <a:pt x="284" y="117"/>
                  </a:lnTo>
                  <a:lnTo>
                    <a:pt x="282" y="119"/>
                  </a:lnTo>
                  <a:lnTo>
                    <a:pt x="282" y="121"/>
                  </a:lnTo>
                  <a:lnTo>
                    <a:pt x="280" y="125"/>
                  </a:lnTo>
                  <a:lnTo>
                    <a:pt x="282" y="127"/>
                  </a:lnTo>
                  <a:lnTo>
                    <a:pt x="282" y="129"/>
                  </a:lnTo>
                  <a:lnTo>
                    <a:pt x="284" y="131"/>
                  </a:lnTo>
                  <a:lnTo>
                    <a:pt x="284" y="133"/>
                  </a:lnTo>
                  <a:lnTo>
                    <a:pt x="284" y="134"/>
                  </a:lnTo>
                  <a:lnTo>
                    <a:pt x="286" y="134"/>
                  </a:lnTo>
                  <a:lnTo>
                    <a:pt x="286" y="136"/>
                  </a:lnTo>
                  <a:lnTo>
                    <a:pt x="288" y="138"/>
                  </a:lnTo>
                  <a:lnTo>
                    <a:pt x="290" y="140"/>
                  </a:lnTo>
                  <a:lnTo>
                    <a:pt x="292" y="140"/>
                  </a:lnTo>
                  <a:lnTo>
                    <a:pt x="292" y="142"/>
                  </a:lnTo>
                  <a:lnTo>
                    <a:pt x="294" y="144"/>
                  </a:lnTo>
                  <a:lnTo>
                    <a:pt x="296" y="144"/>
                  </a:lnTo>
                  <a:lnTo>
                    <a:pt x="296" y="146"/>
                  </a:lnTo>
                  <a:lnTo>
                    <a:pt x="298" y="146"/>
                  </a:lnTo>
                  <a:lnTo>
                    <a:pt x="298" y="144"/>
                  </a:lnTo>
                  <a:lnTo>
                    <a:pt x="300" y="144"/>
                  </a:lnTo>
                  <a:lnTo>
                    <a:pt x="300" y="142"/>
                  </a:lnTo>
                  <a:lnTo>
                    <a:pt x="300" y="144"/>
                  </a:lnTo>
                  <a:lnTo>
                    <a:pt x="302" y="144"/>
                  </a:lnTo>
                  <a:lnTo>
                    <a:pt x="304" y="144"/>
                  </a:lnTo>
                  <a:lnTo>
                    <a:pt x="306" y="144"/>
                  </a:lnTo>
                  <a:lnTo>
                    <a:pt x="308" y="144"/>
                  </a:lnTo>
                  <a:lnTo>
                    <a:pt x="308" y="146"/>
                  </a:lnTo>
                  <a:lnTo>
                    <a:pt x="308" y="148"/>
                  </a:lnTo>
                  <a:lnTo>
                    <a:pt x="310" y="148"/>
                  </a:lnTo>
                  <a:lnTo>
                    <a:pt x="308" y="148"/>
                  </a:lnTo>
                  <a:lnTo>
                    <a:pt x="308" y="150"/>
                  </a:lnTo>
                  <a:lnTo>
                    <a:pt x="308" y="152"/>
                  </a:lnTo>
                  <a:lnTo>
                    <a:pt x="308" y="154"/>
                  </a:lnTo>
                  <a:lnTo>
                    <a:pt x="310" y="156"/>
                  </a:lnTo>
                  <a:lnTo>
                    <a:pt x="310" y="158"/>
                  </a:lnTo>
                  <a:lnTo>
                    <a:pt x="310" y="160"/>
                  </a:lnTo>
                  <a:lnTo>
                    <a:pt x="310" y="162"/>
                  </a:lnTo>
                  <a:lnTo>
                    <a:pt x="308" y="164"/>
                  </a:lnTo>
                  <a:lnTo>
                    <a:pt x="308" y="166"/>
                  </a:lnTo>
                  <a:lnTo>
                    <a:pt x="308" y="168"/>
                  </a:lnTo>
                  <a:lnTo>
                    <a:pt x="308" y="170"/>
                  </a:lnTo>
                  <a:lnTo>
                    <a:pt x="310" y="170"/>
                  </a:lnTo>
                  <a:lnTo>
                    <a:pt x="312" y="170"/>
                  </a:lnTo>
                  <a:lnTo>
                    <a:pt x="314" y="170"/>
                  </a:lnTo>
                  <a:lnTo>
                    <a:pt x="316" y="170"/>
                  </a:lnTo>
                  <a:lnTo>
                    <a:pt x="318" y="170"/>
                  </a:lnTo>
                  <a:lnTo>
                    <a:pt x="320" y="170"/>
                  </a:lnTo>
                  <a:lnTo>
                    <a:pt x="322" y="170"/>
                  </a:lnTo>
                  <a:lnTo>
                    <a:pt x="324" y="172"/>
                  </a:lnTo>
                  <a:lnTo>
                    <a:pt x="326" y="172"/>
                  </a:lnTo>
                  <a:lnTo>
                    <a:pt x="326" y="174"/>
                  </a:lnTo>
                  <a:lnTo>
                    <a:pt x="328" y="174"/>
                  </a:lnTo>
                  <a:lnTo>
                    <a:pt x="328" y="176"/>
                  </a:lnTo>
                  <a:lnTo>
                    <a:pt x="330" y="176"/>
                  </a:lnTo>
                  <a:lnTo>
                    <a:pt x="330" y="174"/>
                  </a:lnTo>
                  <a:lnTo>
                    <a:pt x="332" y="174"/>
                  </a:lnTo>
                  <a:lnTo>
                    <a:pt x="332" y="176"/>
                  </a:lnTo>
                  <a:lnTo>
                    <a:pt x="333" y="176"/>
                  </a:lnTo>
                  <a:lnTo>
                    <a:pt x="333" y="178"/>
                  </a:lnTo>
                  <a:lnTo>
                    <a:pt x="333" y="180"/>
                  </a:lnTo>
                  <a:lnTo>
                    <a:pt x="335" y="180"/>
                  </a:lnTo>
                  <a:lnTo>
                    <a:pt x="335" y="182"/>
                  </a:lnTo>
                  <a:lnTo>
                    <a:pt x="337" y="182"/>
                  </a:lnTo>
                  <a:lnTo>
                    <a:pt x="339" y="182"/>
                  </a:lnTo>
                  <a:lnTo>
                    <a:pt x="341" y="180"/>
                  </a:lnTo>
                  <a:lnTo>
                    <a:pt x="341" y="178"/>
                  </a:lnTo>
                  <a:lnTo>
                    <a:pt x="343" y="178"/>
                  </a:lnTo>
                  <a:lnTo>
                    <a:pt x="345" y="178"/>
                  </a:lnTo>
                  <a:lnTo>
                    <a:pt x="345" y="180"/>
                  </a:lnTo>
                  <a:lnTo>
                    <a:pt x="347" y="180"/>
                  </a:lnTo>
                  <a:lnTo>
                    <a:pt x="349" y="180"/>
                  </a:lnTo>
                  <a:lnTo>
                    <a:pt x="349" y="182"/>
                  </a:lnTo>
                  <a:lnTo>
                    <a:pt x="351" y="180"/>
                  </a:lnTo>
                  <a:lnTo>
                    <a:pt x="353" y="180"/>
                  </a:lnTo>
                  <a:lnTo>
                    <a:pt x="355" y="180"/>
                  </a:lnTo>
                  <a:lnTo>
                    <a:pt x="357" y="180"/>
                  </a:lnTo>
                  <a:lnTo>
                    <a:pt x="359" y="180"/>
                  </a:lnTo>
                  <a:lnTo>
                    <a:pt x="361" y="182"/>
                  </a:lnTo>
                  <a:lnTo>
                    <a:pt x="363" y="180"/>
                  </a:lnTo>
                  <a:lnTo>
                    <a:pt x="365" y="180"/>
                  </a:lnTo>
                  <a:lnTo>
                    <a:pt x="367" y="180"/>
                  </a:lnTo>
                  <a:lnTo>
                    <a:pt x="367" y="182"/>
                  </a:lnTo>
                  <a:lnTo>
                    <a:pt x="369" y="182"/>
                  </a:lnTo>
                  <a:lnTo>
                    <a:pt x="369" y="184"/>
                  </a:lnTo>
                  <a:lnTo>
                    <a:pt x="371" y="184"/>
                  </a:lnTo>
                  <a:lnTo>
                    <a:pt x="371" y="186"/>
                  </a:lnTo>
                  <a:lnTo>
                    <a:pt x="373" y="186"/>
                  </a:lnTo>
                  <a:lnTo>
                    <a:pt x="375" y="186"/>
                  </a:lnTo>
                  <a:lnTo>
                    <a:pt x="375" y="184"/>
                  </a:lnTo>
                  <a:lnTo>
                    <a:pt x="377" y="184"/>
                  </a:lnTo>
                  <a:lnTo>
                    <a:pt x="379" y="184"/>
                  </a:lnTo>
                  <a:lnTo>
                    <a:pt x="381" y="186"/>
                  </a:lnTo>
                  <a:lnTo>
                    <a:pt x="381" y="184"/>
                  </a:lnTo>
                  <a:lnTo>
                    <a:pt x="383" y="184"/>
                  </a:lnTo>
                  <a:lnTo>
                    <a:pt x="385" y="184"/>
                  </a:lnTo>
                  <a:lnTo>
                    <a:pt x="385" y="186"/>
                  </a:lnTo>
                  <a:lnTo>
                    <a:pt x="387" y="186"/>
                  </a:lnTo>
                  <a:lnTo>
                    <a:pt x="389" y="186"/>
                  </a:lnTo>
                  <a:lnTo>
                    <a:pt x="389" y="184"/>
                  </a:lnTo>
                  <a:lnTo>
                    <a:pt x="391" y="184"/>
                  </a:lnTo>
                  <a:lnTo>
                    <a:pt x="393" y="184"/>
                  </a:lnTo>
                  <a:lnTo>
                    <a:pt x="395" y="184"/>
                  </a:lnTo>
                  <a:lnTo>
                    <a:pt x="395" y="186"/>
                  </a:lnTo>
                  <a:lnTo>
                    <a:pt x="397" y="186"/>
                  </a:lnTo>
                  <a:lnTo>
                    <a:pt x="399" y="186"/>
                  </a:lnTo>
                  <a:lnTo>
                    <a:pt x="399" y="184"/>
                  </a:lnTo>
                  <a:lnTo>
                    <a:pt x="399" y="186"/>
                  </a:lnTo>
                  <a:lnTo>
                    <a:pt x="401" y="186"/>
                  </a:lnTo>
                  <a:lnTo>
                    <a:pt x="401" y="188"/>
                  </a:lnTo>
                  <a:lnTo>
                    <a:pt x="402" y="188"/>
                  </a:lnTo>
                  <a:lnTo>
                    <a:pt x="404" y="188"/>
                  </a:lnTo>
                  <a:lnTo>
                    <a:pt x="406" y="188"/>
                  </a:lnTo>
                  <a:lnTo>
                    <a:pt x="406" y="190"/>
                  </a:lnTo>
                  <a:lnTo>
                    <a:pt x="408" y="190"/>
                  </a:lnTo>
                  <a:lnTo>
                    <a:pt x="408" y="188"/>
                  </a:lnTo>
                  <a:lnTo>
                    <a:pt x="410" y="188"/>
                  </a:lnTo>
                  <a:lnTo>
                    <a:pt x="410" y="186"/>
                  </a:lnTo>
                  <a:lnTo>
                    <a:pt x="412" y="184"/>
                  </a:lnTo>
                  <a:lnTo>
                    <a:pt x="412" y="182"/>
                  </a:lnTo>
                  <a:lnTo>
                    <a:pt x="412" y="180"/>
                  </a:lnTo>
                  <a:lnTo>
                    <a:pt x="412" y="178"/>
                  </a:lnTo>
                  <a:lnTo>
                    <a:pt x="412" y="176"/>
                  </a:lnTo>
                  <a:lnTo>
                    <a:pt x="414" y="176"/>
                  </a:lnTo>
                  <a:lnTo>
                    <a:pt x="414" y="174"/>
                  </a:lnTo>
                  <a:lnTo>
                    <a:pt x="414" y="172"/>
                  </a:lnTo>
                  <a:lnTo>
                    <a:pt x="414" y="174"/>
                  </a:lnTo>
                  <a:lnTo>
                    <a:pt x="416" y="174"/>
                  </a:lnTo>
                  <a:lnTo>
                    <a:pt x="418" y="174"/>
                  </a:lnTo>
                  <a:lnTo>
                    <a:pt x="420" y="174"/>
                  </a:lnTo>
                  <a:lnTo>
                    <a:pt x="420" y="176"/>
                  </a:lnTo>
                  <a:lnTo>
                    <a:pt x="422" y="176"/>
                  </a:lnTo>
                  <a:lnTo>
                    <a:pt x="424" y="176"/>
                  </a:lnTo>
                  <a:lnTo>
                    <a:pt x="424" y="178"/>
                  </a:lnTo>
                  <a:lnTo>
                    <a:pt x="426" y="178"/>
                  </a:lnTo>
                  <a:lnTo>
                    <a:pt x="428" y="180"/>
                  </a:lnTo>
                  <a:lnTo>
                    <a:pt x="428" y="182"/>
                  </a:lnTo>
                  <a:lnTo>
                    <a:pt x="430" y="182"/>
                  </a:lnTo>
                  <a:lnTo>
                    <a:pt x="432" y="180"/>
                  </a:lnTo>
                  <a:lnTo>
                    <a:pt x="434" y="180"/>
                  </a:lnTo>
                  <a:lnTo>
                    <a:pt x="436" y="180"/>
                  </a:lnTo>
                  <a:lnTo>
                    <a:pt x="436" y="178"/>
                  </a:lnTo>
                  <a:lnTo>
                    <a:pt x="438" y="178"/>
                  </a:lnTo>
                  <a:lnTo>
                    <a:pt x="440" y="178"/>
                  </a:lnTo>
                  <a:lnTo>
                    <a:pt x="442" y="176"/>
                  </a:lnTo>
                  <a:lnTo>
                    <a:pt x="444" y="176"/>
                  </a:lnTo>
                  <a:lnTo>
                    <a:pt x="446" y="176"/>
                  </a:lnTo>
                  <a:lnTo>
                    <a:pt x="446" y="174"/>
                  </a:lnTo>
                  <a:lnTo>
                    <a:pt x="448" y="174"/>
                  </a:lnTo>
                  <a:lnTo>
                    <a:pt x="450" y="172"/>
                  </a:lnTo>
                  <a:lnTo>
                    <a:pt x="452" y="172"/>
                  </a:lnTo>
                  <a:lnTo>
                    <a:pt x="452" y="170"/>
                  </a:lnTo>
                  <a:lnTo>
                    <a:pt x="454" y="170"/>
                  </a:lnTo>
                  <a:lnTo>
                    <a:pt x="454" y="168"/>
                  </a:lnTo>
                  <a:lnTo>
                    <a:pt x="456" y="166"/>
                  </a:lnTo>
                  <a:lnTo>
                    <a:pt x="458" y="164"/>
                  </a:lnTo>
                  <a:lnTo>
                    <a:pt x="458" y="162"/>
                  </a:lnTo>
                  <a:lnTo>
                    <a:pt x="460" y="162"/>
                  </a:lnTo>
                  <a:lnTo>
                    <a:pt x="460" y="160"/>
                  </a:lnTo>
                  <a:lnTo>
                    <a:pt x="462" y="160"/>
                  </a:lnTo>
                  <a:lnTo>
                    <a:pt x="462" y="158"/>
                  </a:lnTo>
                  <a:lnTo>
                    <a:pt x="464" y="156"/>
                  </a:lnTo>
                  <a:lnTo>
                    <a:pt x="466" y="154"/>
                  </a:lnTo>
                  <a:lnTo>
                    <a:pt x="464" y="154"/>
                  </a:lnTo>
                  <a:lnTo>
                    <a:pt x="464" y="152"/>
                  </a:lnTo>
                  <a:lnTo>
                    <a:pt x="464" y="150"/>
                  </a:lnTo>
                  <a:lnTo>
                    <a:pt x="464" y="148"/>
                  </a:lnTo>
                  <a:lnTo>
                    <a:pt x="464" y="146"/>
                  </a:lnTo>
                  <a:lnTo>
                    <a:pt x="466" y="146"/>
                  </a:lnTo>
                  <a:lnTo>
                    <a:pt x="466" y="144"/>
                  </a:lnTo>
                  <a:lnTo>
                    <a:pt x="466" y="142"/>
                  </a:lnTo>
                  <a:lnTo>
                    <a:pt x="468" y="140"/>
                  </a:lnTo>
                  <a:lnTo>
                    <a:pt x="468" y="138"/>
                  </a:lnTo>
                  <a:lnTo>
                    <a:pt x="468" y="136"/>
                  </a:lnTo>
                  <a:lnTo>
                    <a:pt x="470" y="136"/>
                  </a:lnTo>
                  <a:lnTo>
                    <a:pt x="470" y="134"/>
                  </a:lnTo>
                  <a:lnTo>
                    <a:pt x="471" y="133"/>
                  </a:lnTo>
                  <a:lnTo>
                    <a:pt x="471" y="131"/>
                  </a:lnTo>
                  <a:lnTo>
                    <a:pt x="471" y="129"/>
                  </a:lnTo>
                  <a:lnTo>
                    <a:pt x="473" y="129"/>
                  </a:lnTo>
                  <a:lnTo>
                    <a:pt x="473" y="127"/>
                  </a:lnTo>
                  <a:lnTo>
                    <a:pt x="473" y="125"/>
                  </a:lnTo>
                  <a:lnTo>
                    <a:pt x="475" y="125"/>
                  </a:lnTo>
                  <a:lnTo>
                    <a:pt x="475" y="127"/>
                  </a:lnTo>
                  <a:lnTo>
                    <a:pt x="477" y="129"/>
                  </a:lnTo>
                  <a:lnTo>
                    <a:pt x="479" y="131"/>
                  </a:lnTo>
                  <a:lnTo>
                    <a:pt x="481" y="133"/>
                  </a:lnTo>
                  <a:lnTo>
                    <a:pt x="481" y="134"/>
                  </a:lnTo>
                  <a:lnTo>
                    <a:pt x="483" y="134"/>
                  </a:lnTo>
                  <a:lnTo>
                    <a:pt x="483" y="136"/>
                  </a:lnTo>
                  <a:lnTo>
                    <a:pt x="485" y="138"/>
                  </a:lnTo>
                  <a:lnTo>
                    <a:pt x="487" y="140"/>
                  </a:lnTo>
                  <a:lnTo>
                    <a:pt x="487" y="142"/>
                  </a:lnTo>
                  <a:lnTo>
                    <a:pt x="489" y="142"/>
                  </a:lnTo>
                  <a:lnTo>
                    <a:pt x="489" y="144"/>
                  </a:lnTo>
                  <a:lnTo>
                    <a:pt x="491" y="144"/>
                  </a:lnTo>
                  <a:lnTo>
                    <a:pt x="491" y="146"/>
                  </a:lnTo>
                  <a:lnTo>
                    <a:pt x="493" y="146"/>
                  </a:lnTo>
                  <a:lnTo>
                    <a:pt x="495" y="150"/>
                  </a:lnTo>
                  <a:lnTo>
                    <a:pt x="497" y="152"/>
                  </a:lnTo>
                  <a:lnTo>
                    <a:pt x="499" y="154"/>
                  </a:lnTo>
                  <a:lnTo>
                    <a:pt x="501" y="156"/>
                  </a:lnTo>
                  <a:lnTo>
                    <a:pt x="503" y="156"/>
                  </a:lnTo>
                  <a:lnTo>
                    <a:pt x="503" y="158"/>
                  </a:lnTo>
                  <a:lnTo>
                    <a:pt x="505" y="158"/>
                  </a:lnTo>
                  <a:lnTo>
                    <a:pt x="507" y="160"/>
                  </a:lnTo>
                  <a:lnTo>
                    <a:pt x="509" y="162"/>
                  </a:lnTo>
                  <a:lnTo>
                    <a:pt x="513" y="162"/>
                  </a:lnTo>
                  <a:lnTo>
                    <a:pt x="515" y="164"/>
                  </a:lnTo>
                  <a:lnTo>
                    <a:pt x="517" y="162"/>
                  </a:lnTo>
                  <a:lnTo>
                    <a:pt x="517" y="160"/>
                  </a:lnTo>
                  <a:lnTo>
                    <a:pt x="519" y="160"/>
                  </a:lnTo>
                  <a:lnTo>
                    <a:pt x="519" y="158"/>
                  </a:lnTo>
                  <a:lnTo>
                    <a:pt x="521" y="158"/>
                  </a:lnTo>
                  <a:lnTo>
                    <a:pt x="519" y="154"/>
                  </a:lnTo>
                  <a:lnTo>
                    <a:pt x="519" y="152"/>
                  </a:lnTo>
                  <a:lnTo>
                    <a:pt x="521" y="152"/>
                  </a:lnTo>
                  <a:lnTo>
                    <a:pt x="521" y="150"/>
                  </a:lnTo>
                  <a:lnTo>
                    <a:pt x="523" y="150"/>
                  </a:lnTo>
                  <a:lnTo>
                    <a:pt x="525" y="148"/>
                  </a:lnTo>
                  <a:lnTo>
                    <a:pt x="525" y="146"/>
                  </a:lnTo>
                  <a:lnTo>
                    <a:pt x="527" y="146"/>
                  </a:lnTo>
                  <a:lnTo>
                    <a:pt x="529" y="144"/>
                  </a:lnTo>
                  <a:lnTo>
                    <a:pt x="529" y="142"/>
                  </a:lnTo>
                  <a:lnTo>
                    <a:pt x="531" y="140"/>
                  </a:lnTo>
                  <a:lnTo>
                    <a:pt x="533" y="138"/>
                  </a:lnTo>
                  <a:lnTo>
                    <a:pt x="533" y="140"/>
                  </a:lnTo>
                  <a:lnTo>
                    <a:pt x="535" y="140"/>
                  </a:lnTo>
                  <a:lnTo>
                    <a:pt x="537" y="140"/>
                  </a:lnTo>
                  <a:lnTo>
                    <a:pt x="537" y="142"/>
                  </a:lnTo>
                  <a:lnTo>
                    <a:pt x="539" y="142"/>
                  </a:lnTo>
                  <a:lnTo>
                    <a:pt x="540" y="144"/>
                  </a:lnTo>
                  <a:lnTo>
                    <a:pt x="542" y="144"/>
                  </a:lnTo>
                  <a:lnTo>
                    <a:pt x="542" y="146"/>
                  </a:lnTo>
                  <a:lnTo>
                    <a:pt x="544" y="146"/>
                  </a:lnTo>
                  <a:lnTo>
                    <a:pt x="546" y="146"/>
                  </a:lnTo>
                  <a:lnTo>
                    <a:pt x="546" y="148"/>
                  </a:lnTo>
                  <a:lnTo>
                    <a:pt x="548" y="148"/>
                  </a:lnTo>
                  <a:lnTo>
                    <a:pt x="550" y="148"/>
                  </a:lnTo>
                  <a:lnTo>
                    <a:pt x="550" y="150"/>
                  </a:lnTo>
                  <a:lnTo>
                    <a:pt x="552" y="150"/>
                  </a:lnTo>
                  <a:lnTo>
                    <a:pt x="552" y="148"/>
                  </a:lnTo>
                  <a:lnTo>
                    <a:pt x="552" y="150"/>
                  </a:lnTo>
                  <a:lnTo>
                    <a:pt x="554" y="150"/>
                  </a:lnTo>
                  <a:lnTo>
                    <a:pt x="556" y="152"/>
                  </a:lnTo>
                  <a:lnTo>
                    <a:pt x="558" y="152"/>
                  </a:lnTo>
                  <a:lnTo>
                    <a:pt x="560" y="154"/>
                  </a:lnTo>
                  <a:lnTo>
                    <a:pt x="562" y="156"/>
                  </a:lnTo>
                  <a:lnTo>
                    <a:pt x="564" y="156"/>
                  </a:lnTo>
                  <a:lnTo>
                    <a:pt x="566" y="158"/>
                  </a:lnTo>
                  <a:lnTo>
                    <a:pt x="566" y="160"/>
                  </a:lnTo>
                  <a:lnTo>
                    <a:pt x="566" y="162"/>
                  </a:lnTo>
                  <a:lnTo>
                    <a:pt x="568" y="162"/>
                  </a:lnTo>
                  <a:lnTo>
                    <a:pt x="568" y="164"/>
                  </a:lnTo>
                  <a:lnTo>
                    <a:pt x="570" y="164"/>
                  </a:lnTo>
                  <a:lnTo>
                    <a:pt x="572" y="164"/>
                  </a:lnTo>
                  <a:lnTo>
                    <a:pt x="574" y="164"/>
                  </a:lnTo>
                  <a:lnTo>
                    <a:pt x="576" y="164"/>
                  </a:lnTo>
                  <a:lnTo>
                    <a:pt x="578" y="164"/>
                  </a:lnTo>
                  <a:lnTo>
                    <a:pt x="578" y="162"/>
                  </a:lnTo>
                  <a:lnTo>
                    <a:pt x="580" y="162"/>
                  </a:lnTo>
                  <a:lnTo>
                    <a:pt x="582" y="162"/>
                  </a:lnTo>
                  <a:lnTo>
                    <a:pt x="584" y="164"/>
                  </a:lnTo>
                  <a:lnTo>
                    <a:pt x="586" y="164"/>
                  </a:lnTo>
                  <a:lnTo>
                    <a:pt x="586" y="166"/>
                  </a:lnTo>
                  <a:lnTo>
                    <a:pt x="586" y="164"/>
                  </a:lnTo>
                  <a:lnTo>
                    <a:pt x="586" y="162"/>
                  </a:lnTo>
                  <a:lnTo>
                    <a:pt x="586" y="160"/>
                  </a:lnTo>
                  <a:lnTo>
                    <a:pt x="586" y="158"/>
                  </a:lnTo>
                  <a:lnTo>
                    <a:pt x="584" y="158"/>
                  </a:lnTo>
                  <a:lnTo>
                    <a:pt x="584" y="156"/>
                  </a:lnTo>
                  <a:lnTo>
                    <a:pt x="582" y="156"/>
                  </a:lnTo>
                  <a:lnTo>
                    <a:pt x="582" y="154"/>
                  </a:lnTo>
                  <a:lnTo>
                    <a:pt x="582" y="152"/>
                  </a:lnTo>
                  <a:lnTo>
                    <a:pt x="584" y="152"/>
                  </a:lnTo>
                  <a:lnTo>
                    <a:pt x="584" y="150"/>
                  </a:lnTo>
                  <a:lnTo>
                    <a:pt x="586" y="150"/>
                  </a:lnTo>
                  <a:lnTo>
                    <a:pt x="586" y="148"/>
                  </a:lnTo>
                  <a:lnTo>
                    <a:pt x="588" y="148"/>
                  </a:lnTo>
                  <a:lnTo>
                    <a:pt x="588" y="150"/>
                  </a:lnTo>
                  <a:lnTo>
                    <a:pt x="590" y="148"/>
                  </a:lnTo>
                  <a:lnTo>
                    <a:pt x="592" y="148"/>
                  </a:lnTo>
                  <a:lnTo>
                    <a:pt x="592" y="146"/>
                  </a:lnTo>
                  <a:lnTo>
                    <a:pt x="594" y="144"/>
                  </a:lnTo>
                  <a:lnTo>
                    <a:pt x="594" y="146"/>
                  </a:lnTo>
                  <a:lnTo>
                    <a:pt x="596" y="146"/>
                  </a:lnTo>
                  <a:lnTo>
                    <a:pt x="596" y="148"/>
                  </a:lnTo>
                  <a:lnTo>
                    <a:pt x="598" y="148"/>
                  </a:lnTo>
                  <a:lnTo>
                    <a:pt x="598" y="150"/>
                  </a:lnTo>
                  <a:lnTo>
                    <a:pt x="600" y="148"/>
                  </a:lnTo>
                  <a:lnTo>
                    <a:pt x="600" y="146"/>
                  </a:lnTo>
                  <a:lnTo>
                    <a:pt x="598" y="144"/>
                  </a:lnTo>
                  <a:lnTo>
                    <a:pt x="598" y="142"/>
                  </a:lnTo>
                  <a:lnTo>
                    <a:pt x="600" y="140"/>
                  </a:lnTo>
                  <a:lnTo>
                    <a:pt x="598" y="140"/>
                  </a:lnTo>
                  <a:lnTo>
                    <a:pt x="596" y="140"/>
                  </a:lnTo>
                  <a:lnTo>
                    <a:pt x="594" y="140"/>
                  </a:lnTo>
                  <a:lnTo>
                    <a:pt x="592" y="140"/>
                  </a:lnTo>
                  <a:lnTo>
                    <a:pt x="590" y="140"/>
                  </a:lnTo>
                  <a:lnTo>
                    <a:pt x="590" y="138"/>
                  </a:lnTo>
                  <a:lnTo>
                    <a:pt x="590" y="136"/>
                  </a:lnTo>
                  <a:lnTo>
                    <a:pt x="592" y="136"/>
                  </a:lnTo>
                  <a:lnTo>
                    <a:pt x="592" y="134"/>
                  </a:lnTo>
                  <a:lnTo>
                    <a:pt x="594" y="134"/>
                  </a:lnTo>
                  <a:lnTo>
                    <a:pt x="594" y="133"/>
                  </a:lnTo>
                  <a:lnTo>
                    <a:pt x="594" y="131"/>
                  </a:lnTo>
                  <a:lnTo>
                    <a:pt x="596" y="131"/>
                  </a:lnTo>
                  <a:lnTo>
                    <a:pt x="598" y="133"/>
                  </a:lnTo>
                  <a:lnTo>
                    <a:pt x="598" y="131"/>
                  </a:lnTo>
                  <a:lnTo>
                    <a:pt x="600" y="133"/>
                  </a:lnTo>
                  <a:lnTo>
                    <a:pt x="600" y="131"/>
                  </a:lnTo>
                  <a:lnTo>
                    <a:pt x="602" y="133"/>
                  </a:lnTo>
                  <a:lnTo>
                    <a:pt x="602" y="131"/>
                  </a:lnTo>
                  <a:lnTo>
                    <a:pt x="602" y="129"/>
                  </a:lnTo>
                  <a:lnTo>
                    <a:pt x="604" y="127"/>
                  </a:lnTo>
                  <a:lnTo>
                    <a:pt x="606" y="125"/>
                  </a:lnTo>
                  <a:lnTo>
                    <a:pt x="606" y="123"/>
                  </a:lnTo>
                  <a:lnTo>
                    <a:pt x="606" y="121"/>
                  </a:lnTo>
                  <a:lnTo>
                    <a:pt x="606" y="119"/>
                  </a:lnTo>
                  <a:lnTo>
                    <a:pt x="606" y="117"/>
                  </a:lnTo>
                  <a:lnTo>
                    <a:pt x="608" y="117"/>
                  </a:lnTo>
                  <a:lnTo>
                    <a:pt x="609" y="115"/>
                  </a:lnTo>
                  <a:lnTo>
                    <a:pt x="611" y="113"/>
                  </a:lnTo>
                  <a:lnTo>
                    <a:pt x="613" y="113"/>
                  </a:lnTo>
                  <a:lnTo>
                    <a:pt x="613" y="111"/>
                  </a:lnTo>
                  <a:lnTo>
                    <a:pt x="615" y="111"/>
                  </a:lnTo>
                  <a:lnTo>
                    <a:pt x="617" y="109"/>
                  </a:lnTo>
                  <a:lnTo>
                    <a:pt x="619" y="107"/>
                  </a:lnTo>
                  <a:lnTo>
                    <a:pt x="621" y="105"/>
                  </a:lnTo>
                  <a:lnTo>
                    <a:pt x="623" y="103"/>
                  </a:lnTo>
                  <a:lnTo>
                    <a:pt x="625" y="101"/>
                  </a:lnTo>
                  <a:lnTo>
                    <a:pt x="627" y="101"/>
                  </a:lnTo>
                  <a:lnTo>
                    <a:pt x="629" y="99"/>
                  </a:lnTo>
                  <a:lnTo>
                    <a:pt x="631" y="99"/>
                  </a:lnTo>
                  <a:lnTo>
                    <a:pt x="633" y="99"/>
                  </a:lnTo>
                  <a:lnTo>
                    <a:pt x="635" y="101"/>
                  </a:lnTo>
                  <a:lnTo>
                    <a:pt x="637" y="101"/>
                  </a:lnTo>
                  <a:lnTo>
                    <a:pt x="639" y="101"/>
                  </a:lnTo>
                  <a:lnTo>
                    <a:pt x="641" y="101"/>
                  </a:lnTo>
                  <a:lnTo>
                    <a:pt x="643" y="101"/>
                  </a:lnTo>
                  <a:lnTo>
                    <a:pt x="645" y="101"/>
                  </a:lnTo>
                  <a:lnTo>
                    <a:pt x="647" y="101"/>
                  </a:lnTo>
                  <a:lnTo>
                    <a:pt x="649" y="101"/>
                  </a:lnTo>
                  <a:lnTo>
                    <a:pt x="651" y="101"/>
                  </a:lnTo>
                  <a:lnTo>
                    <a:pt x="653" y="101"/>
                  </a:lnTo>
                  <a:lnTo>
                    <a:pt x="655" y="103"/>
                  </a:lnTo>
                  <a:lnTo>
                    <a:pt x="657" y="103"/>
                  </a:lnTo>
                  <a:lnTo>
                    <a:pt x="659" y="103"/>
                  </a:lnTo>
                  <a:lnTo>
                    <a:pt x="661" y="103"/>
                  </a:lnTo>
                  <a:lnTo>
                    <a:pt x="663" y="103"/>
                  </a:lnTo>
                  <a:lnTo>
                    <a:pt x="665" y="103"/>
                  </a:lnTo>
                  <a:lnTo>
                    <a:pt x="667" y="103"/>
                  </a:lnTo>
                  <a:lnTo>
                    <a:pt x="669" y="103"/>
                  </a:lnTo>
                  <a:lnTo>
                    <a:pt x="669" y="101"/>
                  </a:lnTo>
                  <a:lnTo>
                    <a:pt x="667" y="99"/>
                  </a:lnTo>
                  <a:lnTo>
                    <a:pt x="667" y="97"/>
                  </a:lnTo>
                  <a:lnTo>
                    <a:pt x="667" y="95"/>
                  </a:lnTo>
                  <a:lnTo>
                    <a:pt x="667" y="93"/>
                  </a:lnTo>
                  <a:lnTo>
                    <a:pt x="669" y="93"/>
                  </a:lnTo>
                  <a:lnTo>
                    <a:pt x="671" y="93"/>
                  </a:lnTo>
                  <a:lnTo>
                    <a:pt x="671" y="95"/>
                  </a:lnTo>
                  <a:lnTo>
                    <a:pt x="673" y="95"/>
                  </a:lnTo>
                  <a:lnTo>
                    <a:pt x="675" y="95"/>
                  </a:lnTo>
                  <a:lnTo>
                    <a:pt x="675" y="93"/>
                  </a:lnTo>
                  <a:lnTo>
                    <a:pt x="677" y="93"/>
                  </a:lnTo>
                  <a:lnTo>
                    <a:pt x="677" y="95"/>
                  </a:lnTo>
                  <a:lnTo>
                    <a:pt x="678" y="95"/>
                  </a:lnTo>
                  <a:lnTo>
                    <a:pt x="680" y="95"/>
                  </a:lnTo>
                  <a:lnTo>
                    <a:pt x="678" y="95"/>
                  </a:lnTo>
                  <a:lnTo>
                    <a:pt x="678" y="93"/>
                  </a:lnTo>
                  <a:lnTo>
                    <a:pt x="678" y="91"/>
                  </a:lnTo>
                  <a:lnTo>
                    <a:pt x="678" y="89"/>
                  </a:lnTo>
                  <a:lnTo>
                    <a:pt x="680" y="89"/>
                  </a:lnTo>
                  <a:lnTo>
                    <a:pt x="682" y="89"/>
                  </a:lnTo>
                  <a:lnTo>
                    <a:pt x="684" y="87"/>
                  </a:lnTo>
                  <a:lnTo>
                    <a:pt x="686" y="87"/>
                  </a:lnTo>
                  <a:lnTo>
                    <a:pt x="686" y="85"/>
                  </a:lnTo>
                  <a:lnTo>
                    <a:pt x="688" y="85"/>
                  </a:lnTo>
                  <a:lnTo>
                    <a:pt x="688" y="83"/>
                  </a:lnTo>
                  <a:lnTo>
                    <a:pt x="690" y="83"/>
                  </a:lnTo>
                  <a:lnTo>
                    <a:pt x="692" y="83"/>
                  </a:lnTo>
                  <a:lnTo>
                    <a:pt x="692" y="81"/>
                  </a:lnTo>
                  <a:lnTo>
                    <a:pt x="694" y="81"/>
                  </a:lnTo>
                  <a:lnTo>
                    <a:pt x="696" y="81"/>
                  </a:lnTo>
                  <a:lnTo>
                    <a:pt x="696" y="79"/>
                  </a:lnTo>
                  <a:lnTo>
                    <a:pt x="696" y="77"/>
                  </a:lnTo>
                  <a:lnTo>
                    <a:pt x="698" y="77"/>
                  </a:lnTo>
                  <a:lnTo>
                    <a:pt x="698" y="75"/>
                  </a:lnTo>
                  <a:lnTo>
                    <a:pt x="696" y="75"/>
                  </a:lnTo>
                  <a:lnTo>
                    <a:pt x="696" y="73"/>
                  </a:lnTo>
                  <a:lnTo>
                    <a:pt x="696" y="71"/>
                  </a:lnTo>
                  <a:lnTo>
                    <a:pt x="696" y="69"/>
                  </a:lnTo>
                  <a:lnTo>
                    <a:pt x="698" y="69"/>
                  </a:lnTo>
                  <a:lnTo>
                    <a:pt x="698" y="67"/>
                  </a:lnTo>
                  <a:lnTo>
                    <a:pt x="698" y="66"/>
                  </a:lnTo>
                  <a:lnTo>
                    <a:pt x="696" y="66"/>
                  </a:lnTo>
                  <a:lnTo>
                    <a:pt x="696" y="64"/>
                  </a:lnTo>
                  <a:lnTo>
                    <a:pt x="696" y="62"/>
                  </a:lnTo>
                  <a:lnTo>
                    <a:pt x="698" y="62"/>
                  </a:lnTo>
                  <a:lnTo>
                    <a:pt x="698" y="60"/>
                  </a:lnTo>
                  <a:lnTo>
                    <a:pt x="696" y="60"/>
                  </a:lnTo>
                  <a:lnTo>
                    <a:pt x="694" y="60"/>
                  </a:lnTo>
                  <a:lnTo>
                    <a:pt x="694" y="58"/>
                  </a:lnTo>
                  <a:lnTo>
                    <a:pt x="692" y="58"/>
                  </a:lnTo>
                  <a:lnTo>
                    <a:pt x="692" y="56"/>
                  </a:lnTo>
                  <a:lnTo>
                    <a:pt x="690" y="56"/>
                  </a:lnTo>
                  <a:lnTo>
                    <a:pt x="690" y="54"/>
                  </a:lnTo>
                  <a:lnTo>
                    <a:pt x="690" y="52"/>
                  </a:lnTo>
                  <a:lnTo>
                    <a:pt x="688" y="52"/>
                  </a:lnTo>
                  <a:lnTo>
                    <a:pt x="688" y="50"/>
                  </a:lnTo>
                  <a:lnTo>
                    <a:pt x="686" y="50"/>
                  </a:lnTo>
                  <a:lnTo>
                    <a:pt x="684" y="48"/>
                  </a:lnTo>
                  <a:lnTo>
                    <a:pt x="682" y="46"/>
                  </a:lnTo>
                  <a:lnTo>
                    <a:pt x="682" y="44"/>
                  </a:lnTo>
                  <a:lnTo>
                    <a:pt x="684" y="42"/>
                  </a:lnTo>
                  <a:lnTo>
                    <a:pt x="684" y="40"/>
                  </a:lnTo>
                  <a:lnTo>
                    <a:pt x="686" y="40"/>
                  </a:lnTo>
                  <a:lnTo>
                    <a:pt x="688" y="40"/>
                  </a:lnTo>
                  <a:lnTo>
                    <a:pt x="688" y="42"/>
                  </a:lnTo>
                  <a:lnTo>
                    <a:pt x="690" y="42"/>
                  </a:lnTo>
                  <a:lnTo>
                    <a:pt x="692" y="42"/>
                  </a:lnTo>
                  <a:lnTo>
                    <a:pt x="694" y="42"/>
                  </a:lnTo>
                  <a:lnTo>
                    <a:pt x="696" y="42"/>
                  </a:lnTo>
                  <a:lnTo>
                    <a:pt x="694" y="42"/>
                  </a:lnTo>
                  <a:lnTo>
                    <a:pt x="694" y="40"/>
                  </a:lnTo>
                  <a:lnTo>
                    <a:pt x="694" y="38"/>
                  </a:lnTo>
                  <a:lnTo>
                    <a:pt x="694" y="36"/>
                  </a:lnTo>
                  <a:lnTo>
                    <a:pt x="692" y="36"/>
                  </a:lnTo>
                  <a:lnTo>
                    <a:pt x="692" y="34"/>
                  </a:lnTo>
                  <a:lnTo>
                    <a:pt x="692" y="32"/>
                  </a:lnTo>
                  <a:lnTo>
                    <a:pt x="692" y="30"/>
                  </a:lnTo>
                  <a:lnTo>
                    <a:pt x="692" y="28"/>
                  </a:lnTo>
                  <a:lnTo>
                    <a:pt x="694" y="28"/>
                  </a:lnTo>
                  <a:lnTo>
                    <a:pt x="696" y="28"/>
                  </a:lnTo>
                  <a:lnTo>
                    <a:pt x="696" y="26"/>
                  </a:lnTo>
                  <a:lnTo>
                    <a:pt x="698" y="26"/>
                  </a:lnTo>
                  <a:lnTo>
                    <a:pt x="698" y="24"/>
                  </a:lnTo>
                  <a:lnTo>
                    <a:pt x="700" y="24"/>
                  </a:lnTo>
                  <a:lnTo>
                    <a:pt x="702" y="22"/>
                  </a:lnTo>
                  <a:lnTo>
                    <a:pt x="704" y="22"/>
                  </a:lnTo>
                  <a:lnTo>
                    <a:pt x="704" y="20"/>
                  </a:lnTo>
                  <a:lnTo>
                    <a:pt x="706" y="20"/>
                  </a:lnTo>
                  <a:lnTo>
                    <a:pt x="706" y="22"/>
                  </a:lnTo>
                  <a:lnTo>
                    <a:pt x="708" y="22"/>
                  </a:lnTo>
                  <a:lnTo>
                    <a:pt x="708" y="24"/>
                  </a:lnTo>
                  <a:lnTo>
                    <a:pt x="710" y="26"/>
                  </a:lnTo>
                  <a:lnTo>
                    <a:pt x="710" y="28"/>
                  </a:lnTo>
                  <a:lnTo>
                    <a:pt x="712" y="28"/>
                  </a:lnTo>
                  <a:lnTo>
                    <a:pt x="712" y="30"/>
                  </a:lnTo>
                  <a:lnTo>
                    <a:pt x="712" y="32"/>
                  </a:lnTo>
                  <a:lnTo>
                    <a:pt x="712" y="34"/>
                  </a:lnTo>
                  <a:lnTo>
                    <a:pt x="714" y="34"/>
                  </a:lnTo>
                  <a:lnTo>
                    <a:pt x="714" y="36"/>
                  </a:lnTo>
                  <a:lnTo>
                    <a:pt x="716" y="36"/>
                  </a:lnTo>
                  <a:lnTo>
                    <a:pt x="718" y="38"/>
                  </a:lnTo>
                  <a:lnTo>
                    <a:pt x="718" y="40"/>
                  </a:lnTo>
                  <a:lnTo>
                    <a:pt x="720" y="40"/>
                  </a:lnTo>
                  <a:lnTo>
                    <a:pt x="720" y="42"/>
                  </a:lnTo>
                  <a:lnTo>
                    <a:pt x="722" y="42"/>
                  </a:lnTo>
                  <a:lnTo>
                    <a:pt x="722" y="44"/>
                  </a:lnTo>
                  <a:lnTo>
                    <a:pt x="722" y="46"/>
                  </a:lnTo>
                  <a:lnTo>
                    <a:pt x="724" y="46"/>
                  </a:lnTo>
                  <a:lnTo>
                    <a:pt x="724" y="48"/>
                  </a:lnTo>
                  <a:lnTo>
                    <a:pt x="726" y="48"/>
                  </a:lnTo>
                  <a:lnTo>
                    <a:pt x="726" y="50"/>
                  </a:lnTo>
                  <a:lnTo>
                    <a:pt x="726" y="48"/>
                  </a:lnTo>
                  <a:lnTo>
                    <a:pt x="728" y="48"/>
                  </a:lnTo>
                  <a:lnTo>
                    <a:pt x="728" y="50"/>
                  </a:lnTo>
                  <a:lnTo>
                    <a:pt x="728" y="52"/>
                  </a:lnTo>
                  <a:lnTo>
                    <a:pt x="730" y="52"/>
                  </a:lnTo>
                  <a:lnTo>
                    <a:pt x="730" y="54"/>
                  </a:lnTo>
                  <a:lnTo>
                    <a:pt x="732" y="54"/>
                  </a:lnTo>
                  <a:lnTo>
                    <a:pt x="732" y="52"/>
                  </a:lnTo>
                  <a:lnTo>
                    <a:pt x="734" y="52"/>
                  </a:lnTo>
                  <a:lnTo>
                    <a:pt x="734" y="50"/>
                  </a:lnTo>
                  <a:lnTo>
                    <a:pt x="736" y="50"/>
                  </a:lnTo>
                  <a:lnTo>
                    <a:pt x="736" y="48"/>
                  </a:lnTo>
                  <a:lnTo>
                    <a:pt x="738" y="48"/>
                  </a:lnTo>
                  <a:lnTo>
                    <a:pt x="738" y="50"/>
                  </a:lnTo>
                  <a:lnTo>
                    <a:pt x="738" y="52"/>
                  </a:lnTo>
                  <a:lnTo>
                    <a:pt x="740" y="52"/>
                  </a:lnTo>
                  <a:lnTo>
                    <a:pt x="740" y="54"/>
                  </a:lnTo>
                  <a:lnTo>
                    <a:pt x="742" y="54"/>
                  </a:lnTo>
                  <a:lnTo>
                    <a:pt x="742" y="56"/>
                  </a:lnTo>
                  <a:lnTo>
                    <a:pt x="744" y="56"/>
                  </a:lnTo>
                  <a:lnTo>
                    <a:pt x="744" y="54"/>
                  </a:lnTo>
                  <a:lnTo>
                    <a:pt x="746" y="54"/>
                  </a:lnTo>
                  <a:lnTo>
                    <a:pt x="747" y="54"/>
                  </a:lnTo>
                  <a:lnTo>
                    <a:pt x="749" y="52"/>
                  </a:lnTo>
                  <a:lnTo>
                    <a:pt x="751" y="52"/>
                  </a:lnTo>
                  <a:lnTo>
                    <a:pt x="751" y="50"/>
                  </a:lnTo>
                  <a:lnTo>
                    <a:pt x="753" y="50"/>
                  </a:lnTo>
                  <a:lnTo>
                    <a:pt x="755" y="50"/>
                  </a:lnTo>
                  <a:lnTo>
                    <a:pt x="757" y="50"/>
                  </a:lnTo>
                  <a:lnTo>
                    <a:pt x="759" y="50"/>
                  </a:lnTo>
                  <a:lnTo>
                    <a:pt x="759" y="52"/>
                  </a:lnTo>
                  <a:lnTo>
                    <a:pt x="761" y="52"/>
                  </a:lnTo>
                  <a:lnTo>
                    <a:pt x="763" y="52"/>
                  </a:lnTo>
                  <a:lnTo>
                    <a:pt x="763" y="54"/>
                  </a:lnTo>
                  <a:lnTo>
                    <a:pt x="763" y="56"/>
                  </a:lnTo>
                  <a:lnTo>
                    <a:pt x="761" y="56"/>
                  </a:lnTo>
                  <a:lnTo>
                    <a:pt x="761" y="58"/>
                  </a:lnTo>
                  <a:lnTo>
                    <a:pt x="761" y="60"/>
                  </a:lnTo>
                  <a:lnTo>
                    <a:pt x="761" y="62"/>
                  </a:lnTo>
                  <a:lnTo>
                    <a:pt x="761" y="64"/>
                  </a:lnTo>
                  <a:lnTo>
                    <a:pt x="761" y="66"/>
                  </a:lnTo>
                  <a:lnTo>
                    <a:pt x="759" y="66"/>
                  </a:lnTo>
                  <a:lnTo>
                    <a:pt x="759" y="67"/>
                  </a:lnTo>
                  <a:lnTo>
                    <a:pt x="757" y="69"/>
                  </a:lnTo>
                  <a:lnTo>
                    <a:pt x="759" y="69"/>
                  </a:lnTo>
                  <a:lnTo>
                    <a:pt x="761" y="71"/>
                  </a:lnTo>
                  <a:lnTo>
                    <a:pt x="763" y="71"/>
                  </a:lnTo>
                  <a:lnTo>
                    <a:pt x="763" y="69"/>
                  </a:lnTo>
                  <a:lnTo>
                    <a:pt x="763" y="67"/>
                  </a:lnTo>
                  <a:lnTo>
                    <a:pt x="765" y="67"/>
                  </a:lnTo>
                  <a:lnTo>
                    <a:pt x="767" y="67"/>
                  </a:lnTo>
                  <a:lnTo>
                    <a:pt x="769" y="67"/>
                  </a:lnTo>
                  <a:lnTo>
                    <a:pt x="769" y="69"/>
                  </a:lnTo>
                  <a:lnTo>
                    <a:pt x="771" y="69"/>
                  </a:lnTo>
                  <a:lnTo>
                    <a:pt x="771" y="67"/>
                  </a:lnTo>
                  <a:lnTo>
                    <a:pt x="773" y="67"/>
                  </a:lnTo>
                  <a:lnTo>
                    <a:pt x="775" y="67"/>
                  </a:lnTo>
                  <a:lnTo>
                    <a:pt x="777" y="67"/>
                  </a:lnTo>
                  <a:lnTo>
                    <a:pt x="777" y="69"/>
                  </a:lnTo>
                  <a:lnTo>
                    <a:pt x="779" y="69"/>
                  </a:lnTo>
                  <a:lnTo>
                    <a:pt x="779" y="71"/>
                  </a:lnTo>
                  <a:lnTo>
                    <a:pt x="781" y="71"/>
                  </a:lnTo>
                  <a:lnTo>
                    <a:pt x="783" y="73"/>
                  </a:lnTo>
                  <a:lnTo>
                    <a:pt x="783" y="75"/>
                  </a:lnTo>
                  <a:lnTo>
                    <a:pt x="785" y="75"/>
                  </a:lnTo>
                  <a:lnTo>
                    <a:pt x="785" y="77"/>
                  </a:lnTo>
                  <a:lnTo>
                    <a:pt x="787" y="77"/>
                  </a:lnTo>
                  <a:lnTo>
                    <a:pt x="785" y="77"/>
                  </a:lnTo>
                  <a:lnTo>
                    <a:pt x="785" y="79"/>
                  </a:lnTo>
                  <a:lnTo>
                    <a:pt x="787" y="79"/>
                  </a:lnTo>
                  <a:lnTo>
                    <a:pt x="789" y="79"/>
                  </a:lnTo>
                  <a:lnTo>
                    <a:pt x="789" y="81"/>
                  </a:lnTo>
                  <a:lnTo>
                    <a:pt x="791" y="81"/>
                  </a:lnTo>
                  <a:lnTo>
                    <a:pt x="793" y="81"/>
                  </a:lnTo>
                  <a:lnTo>
                    <a:pt x="793" y="83"/>
                  </a:lnTo>
                  <a:lnTo>
                    <a:pt x="795" y="83"/>
                  </a:lnTo>
                  <a:lnTo>
                    <a:pt x="797" y="83"/>
                  </a:lnTo>
                  <a:lnTo>
                    <a:pt x="797" y="85"/>
                  </a:lnTo>
                  <a:lnTo>
                    <a:pt x="799" y="85"/>
                  </a:lnTo>
                  <a:lnTo>
                    <a:pt x="799" y="87"/>
                  </a:lnTo>
                  <a:lnTo>
                    <a:pt x="799" y="89"/>
                  </a:lnTo>
                  <a:lnTo>
                    <a:pt x="797" y="89"/>
                  </a:lnTo>
                  <a:lnTo>
                    <a:pt x="797" y="91"/>
                  </a:lnTo>
                  <a:lnTo>
                    <a:pt x="795" y="91"/>
                  </a:lnTo>
                  <a:lnTo>
                    <a:pt x="795" y="93"/>
                  </a:lnTo>
                  <a:lnTo>
                    <a:pt x="793" y="93"/>
                  </a:lnTo>
                  <a:lnTo>
                    <a:pt x="791" y="93"/>
                  </a:lnTo>
                  <a:lnTo>
                    <a:pt x="793" y="95"/>
                  </a:lnTo>
                  <a:lnTo>
                    <a:pt x="793" y="97"/>
                  </a:lnTo>
                  <a:lnTo>
                    <a:pt x="791" y="99"/>
                  </a:lnTo>
                  <a:lnTo>
                    <a:pt x="791" y="97"/>
                  </a:lnTo>
                  <a:lnTo>
                    <a:pt x="789" y="97"/>
                  </a:lnTo>
                  <a:lnTo>
                    <a:pt x="789" y="95"/>
                  </a:lnTo>
                  <a:lnTo>
                    <a:pt x="789" y="97"/>
                  </a:lnTo>
                  <a:lnTo>
                    <a:pt x="787" y="99"/>
                  </a:lnTo>
                  <a:lnTo>
                    <a:pt x="787" y="101"/>
                  </a:lnTo>
                  <a:lnTo>
                    <a:pt x="787" y="103"/>
                  </a:lnTo>
                  <a:lnTo>
                    <a:pt x="789" y="103"/>
                  </a:lnTo>
                  <a:lnTo>
                    <a:pt x="789" y="101"/>
                  </a:lnTo>
                  <a:lnTo>
                    <a:pt x="789" y="103"/>
                  </a:lnTo>
                  <a:lnTo>
                    <a:pt x="787" y="103"/>
                  </a:lnTo>
                  <a:lnTo>
                    <a:pt x="787" y="105"/>
                  </a:lnTo>
                  <a:lnTo>
                    <a:pt x="787" y="107"/>
                  </a:lnTo>
                  <a:lnTo>
                    <a:pt x="787" y="109"/>
                  </a:lnTo>
                  <a:lnTo>
                    <a:pt x="789" y="109"/>
                  </a:lnTo>
                  <a:lnTo>
                    <a:pt x="789" y="111"/>
                  </a:lnTo>
                  <a:lnTo>
                    <a:pt x="789" y="113"/>
                  </a:lnTo>
                  <a:lnTo>
                    <a:pt x="787" y="113"/>
                  </a:lnTo>
                  <a:lnTo>
                    <a:pt x="787" y="115"/>
                  </a:lnTo>
                  <a:lnTo>
                    <a:pt x="785" y="115"/>
                  </a:lnTo>
                  <a:lnTo>
                    <a:pt x="785" y="117"/>
                  </a:lnTo>
                  <a:lnTo>
                    <a:pt x="785" y="119"/>
                  </a:lnTo>
                  <a:lnTo>
                    <a:pt x="785" y="121"/>
                  </a:lnTo>
                  <a:lnTo>
                    <a:pt x="787" y="121"/>
                  </a:lnTo>
                  <a:lnTo>
                    <a:pt x="787" y="123"/>
                  </a:lnTo>
                  <a:lnTo>
                    <a:pt x="789" y="123"/>
                  </a:lnTo>
                  <a:lnTo>
                    <a:pt x="791" y="123"/>
                  </a:lnTo>
                  <a:lnTo>
                    <a:pt x="791" y="125"/>
                  </a:lnTo>
                  <a:lnTo>
                    <a:pt x="793" y="125"/>
                  </a:lnTo>
                  <a:lnTo>
                    <a:pt x="795" y="125"/>
                  </a:lnTo>
                  <a:lnTo>
                    <a:pt x="795" y="127"/>
                  </a:lnTo>
                  <a:lnTo>
                    <a:pt x="797" y="127"/>
                  </a:lnTo>
                  <a:lnTo>
                    <a:pt x="797" y="129"/>
                  </a:lnTo>
                  <a:lnTo>
                    <a:pt x="797" y="131"/>
                  </a:lnTo>
                  <a:lnTo>
                    <a:pt x="797" y="133"/>
                  </a:lnTo>
                  <a:lnTo>
                    <a:pt x="795" y="133"/>
                  </a:lnTo>
                  <a:lnTo>
                    <a:pt x="795" y="134"/>
                  </a:lnTo>
                  <a:lnTo>
                    <a:pt x="793" y="134"/>
                  </a:lnTo>
                  <a:lnTo>
                    <a:pt x="791" y="136"/>
                  </a:lnTo>
                  <a:lnTo>
                    <a:pt x="789" y="138"/>
                  </a:lnTo>
                  <a:lnTo>
                    <a:pt x="787" y="138"/>
                  </a:lnTo>
                  <a:lnTo>
                    <a:pt x="787" y="140"/>
                  </a:lnTo>
                  <a:lnTo>
                    <a:pt x="785" y="140"/>
                  </a:lnTo>
                  <a:lnTo>
                    <a:pt x="785" y="142"/>
                  </a:lnTo>
                  <a:lnTo>
                    <a:pt x="785" y="144"/>
                  </a:lnTo>
                  <a:lnTo>
                    <a:pt x="787" y="144"/>
                  </a:lnTo>
                  <a:lnTo>
                    <a:pt x="787" y="146"/>
                  </a:lnTo>
                  <a:lnTo>
                    <a:pt x="789" y="146"/>
                  </a:lnTo>
                  <a:lnTo>
                    <a:pt x="789" y="148"/>
                  </a:lnTo>
                  <a:lnTo>
                    <a:pt x="791" y="148"/>
                  </a:lnTo>
                  <a:lnTo>
                    <a:pt x="793" y="148"/>
                  </a:lnTo>
                  <a:lnTo>
                    <a:pt x="793" y="150"/>
                  </a:lnTo>
                  <a:lnTo>
                    <a:pt x="795" y="150"/>
                  </a:lnTo>
                  <a:lnTo>
                    <a:pt x="797" y="150"/>
                  </a:lnTo>
                  <a:lnTo>
                    <a:pt x="799" y="150"/>
                  </a:lnTo>
                  <a:lnTo>
                    <a:pt x="801" y="150"/>
                  </a:lnTo>
                  <a:lnTo>
                    <a:pt x="801" y="152"/>
                  </a:lnTo>
                  <a:lnTo>
                    <a:pt x="803" y="152"/>
                  </a:lnTo>
                  <a:lnTo>
                    <a:pt x="805" y="152"/>
                  </a:lnTo>
                  <a:lnTo>
                    <a:pt x="805" y="154"/>
                  </a:lnTo>
                  <a:lnTo>
                    <a:pt x="807" y="154"/>
                  </a:lnTo>
                  <a:lnTo>
                    <a:pt x="809" y="154"/>
                  </a:lnTo>
                  <a:lnTo>
                    <a:pt x="809" y="156"/>
                  </a:lnTo>
                  <a:lnTo>
                    <a:pt x="811" y="156"/>
                  </a:lnTo>
                  <a:lnTo>
                    <a:pt x="811" y="158"/>
                  </a:lnTo>
                  <a:lnTo>
                    <a:pt x="813" y="158"/>
                  </a:lnTo>
                  <a:lnTo>
                    <a:pt x="813" y="160"/>
                  </a:lnTo>
                  <a:lnTo>
                    <a:pt x="815" y="160"/>
                  </a:lnTo>
                  <a:lnTo>
                    <a:pt x="815" y="162"/>
                  </a:lnTo>
                  <a:lnTo>
                    <a:pt x="816" y="162"/>
                  </a:lnTo>
                  <a:lnTo>
                    <a:pt x="816" y="164"/>
                  </a:lnTo>
                  <a:lnTo>
                    <a:pt x="818" y="164"/>
                  </a:lnTo>
                  <a:lnTo>
                    <a:pt x="820" y="164"/>
                  </a:lnTo>
                  <a:lnTo>
                    <a:pt x="820" y="16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36" name="Freeform 7">
              <a:extLst>
                <a:ext uri="{FF2B5EF4-FFF2-40B4-BE49-F238E27FC236}">
                  <a16:creationId xmlns:a16="http://schemas.microsoft.com/office/drawing/2014/main" xmlns="" id="{00000000-0008-0000-0A00-00000D000000}"/>
                </a:ext>
              </a:extLst>
            </xdr:cNvPr>
            <xdr:cNvSpPr>
              <a:spLocks/>
            </xdr:cNvSpPr>
          </xdr:nvSpPr>
          <xdr:spPr bwMode="auto">
            <a:xfrm>
              <a:off x="5761038" y="2433638"/>
              <a:ext cx="434975" cy="1357313"/>
            </a:xfrm>
            <a:custGeom>
              <a:avLst/>
              <a:gdLst>
                <a:gd name="T0" fmla="*/ 14 w 274"/>
                <a:gd name="T1" fmla="*/ 18 h 855"/>
                <a:gd name="T2" fmla="*/ 12 w 274"/>
                <a:gd name="T3" fmla="*/ 41 h 855"/>
                <a:gd name="T4" fmla="*/ 14 w 274"/>
                <a:gd name="T5" fmla="*/ 61 h 855"/>
                <a:gd name="T6" fmla="*/ 28 w 274"/>
                <a:gd name="T7" fmla="*/ 69 h 855"/>
                <a:gd name="T8" fmla="*/ 36 w 274"/>
                <a:gd name="T9" fmla="*/ 91 h 855"/>
                <a:gd name="T10" fmla="*/ 14 w 274"/>
                <a:gd name="T11" fmla="*/ 91 h 855"/>
                <a:gd name="T12" fmla="*/ 34 w 274"/>
                <a:gd name="T13" fmla="*/ 104 h 855"/>
                <a:gd name="T14" fmla="*/ 40 w 274"/>
                <a:gd name="T15" fmla="*/ 124 h 855"/>
                <a:gd name="T16" fmla="*/ 48 w 274"/>
                <a:gd name="T17" fmla="*/ 144 h 855"/>
                <a:gd name="T18" fmla="*/ 62 w 274"/>
                <a:gd name="T19" fmla="*/ 154 h 855"/>
                <a:gd name="T20" fmla="*/ 75 w 274"/>
                <a:gd name="T21" fmla="*/ 150 h 855"/>
                <a:gd name="T22" fmla="*/ 89 w 274"/>
                <a:gd name="T23" fmla="*/ 156 h 855"/>
                <a:gd name="T24" fmla="*/ 105 w 274"/>
                <a:gd name="T25" fmla="*/ 166 h 855"/>
                <a:gd name="T26" fmla="*/ 125 w 274"/>
                <a:gd name="T27" fmla="*/ 156 h 855"/>
                <a:gd name="T28" fmla="*/ 131 w 274"/>
                <a:gd name="T29" fmla="*/ 146 h 855"/>
                <a:gd name="T30" fmla="*/ 131 w 274"/>
                <a:gd name="T31" fmla="*/ 126 h 855"/>
                <a:gd name="T32" fmla="*/ 150 w 274"/>
                <a:gd name="T33" fmla="*/ 116 h 855"/>
                <a:gd name="T34" fmla="*/ 166 w 274"/>
                <a:gd name="T35" fmla="*/ 106 h 855"/>
                <a:gd name="T36" fmla="*/ 184 w 274"/>
                <a:gd name="T37" fmla="*/ 118 h 855"/>
                <a:gd name="T38" fmla="*/ 198 w 274"/>
                <a:gd name="T39" fmla="*/ 106 h 855"/>
                <a:gd name="T40" fmla="*/ 211 w 274"/>
                <a:gd name="T41" fmla="*/ 91 h 855"/>
                <a:gd name="T42" fmla="*/ 235 w 274"/>
                <a:gd name="T43" fmla="*/ 103 h 855"/>
                <a:gd name="T44" fmla="*/ 249 w 274"/>
                <a:gd name="T45" fmla="*/ 110 h 855"/>
                <a:gd name="T46" fmla="*/ 265 w 274"/>
                <a:gd name="T47" fmla="*/ 116 h 855"/>
                <a:gd name="T48" fmla="*/ 255 w 274"/>
                <a:gd name="T49" fmla="*/ 132 h 855"/>
                <a:gd name="T50" fmla="*/ 257 w 274"/>
                <a:gd name="T51" fmla="*/ 154 h 855"/>
                <a:gd name="T52" fmla="*/ 249 w 274"/>
                <a:gd name="T53" fmla="*/ 170 h 855"/>
                <a:gd name="T54" fmla="*/ 237 w 274"/>
                <a:gd name="T55" fmla="*/ 187 h 855"/>
                <a:gd name="T56" fmla="*/ 245 w 274"/>
                <a:gd name="T57" fmla="*/ 195 h 855"/>
                <a:gd name="T58" fmla="*/ 247 w 274"/>
                <a:gd name="T59" fmla="*/ 217 h 855"/>
                <a:gd name="T60" fmla="*/ 265 w 274"/>
                <a:gd name="T61" fmla="*/ 229 h 855"/>
                <a:gd name="T62" fmla="*/ 257 w 274"/>
                <a:gd name="T63" fmla="*/ 244 h 855"/>
                <a:gd name="T64" fmla="*/ 233 w 274"/>
                <a:gd name="T65" fmla="*/ 254 h 855"/>
                <a:gd name="T66" fmla="*/ 211 w 274"/>
                <a:gd name="T67" fmla="*/ 270 h 855"/>
                <a:gd name="T68" fmla="*/ 207 w 274"/>
                <a:gd name="T69" fmla="*/ 290 h 855"/>
                <a:gd name="T70" fmla="*/ 198 w 274"/>
                <a:gd name="T71" fmla="*/ 315 h 855"/>
                <a:gd name="T72" fmla="*/ 198 w 274"/>
                <a:gd name="T73" fmla="*/ 341 h 855"/>
                <a:gd name="T74" fmla="*/ 196 w 274"/>
                <a:gd name="T75" fmla="*/ 372 h 855"/>
                <a:gd name="T76" fmla="*/ 194 w 274"/>
                <a:gd name="T77" fmla="*/ 406 h 855"/>
                <a:gd name="T78" fmla="*/ 219 w 274"/>
                <a:gd name="T79" fmla="*/ 416 h 855"/>
                <a:gd name="T80" fmla="*/ 215 w 274"/>
                <a:gd name="T81" fmla="*/ 432 h 855"/>
                <a:gd name="T82" fmla="*/ 205 w 274"/>
                <a:gd name="T83" fmla="*/ 459 h 855"/>
                <a:gd name="T84" fmla="*/ 192 w 274"/>
                <a:gd name="T85" fmla="*/ 495 h 855"/>
                <a:gd name="T86" fmla="*/ 176 w 274"/>
                <a:gd name="T87" fmla="*/ 516 h 855"/>
                <a:gd name="T88" fmla="*/ 160 w 274"/>
                <a:gd name="T89" fmla="*/ 564 h 855"/>
                <a:gd name="T90" fmla="*/ 146 w 274"/>
                <a:gd name="T91" fmla="*/ 593 h 855"/>
                <a:gd name="T92" fmla="*/ 140 w 274"/>
                <a:gd name="T93" fmla="*/ 627 h 855"/>
                <a:gd name="T94" fmla="*/ 150 w 274"/>
                <a:gd name="T95" fmla="*/ 642 h 855"/>
                <a:gd name="T96" fmla="*/ 166 w 274"/>
                <a:gd name="T97" fmla="*/ 644 h 855"/>
                <a:gd name="T98" fmla="*/ 146 w 274"/>
                <a:gd name="T99" fmla="*/ 668 h 855"/>
                <a:gd name="T100" fmla="*/ 134 w 274"/>
                <a:gd name="T101" fmla="*/ 688 h 855"/>
                <a:gd name="T102" fmla="*/ 127 w 274"/>
                <a:gd name="T103" fmla="*/ 700 h 855"/>
                <a:gd name="T104" fmla="*/ 146 w 274"/>
                <a:gd name="T105" fmla="*/ 698 h 855"/>
                <a:gd name="T106" fmla="*/ 160 w 274"/>
                <a:gd name="T107" fmla="*/ 708 h 855"/>
                <a:gd name="T108" fmla="*/ 172 w 274"/>
                <a:gd name="T109" fmla="*/ 717 h 855"/>
                <a:gd name="T110" fmla="*/ 184 w 274"/>
                <a:gd name="T111" fmla="*/ 727 h 855"/>
                <a:gd name="T112" fmla="*/ 194 w 274"/>
                <a:gd name="T113" fmla="*/ 751 h 855"/>
                <a:gd name="T114" fmla="*/ 211 w 274"/>
                <a:gd name="T115" fmla="*/ 782 h 855"/>
                <a:gd name="T116" fmla="*/ 239 w 274"/>
                <a:gd name="T117" fmla="*/ 814 h 855"/>
                <a:gd name="T118" fmla="*/ 269 w 274"/>
                <a:gd name="T119" fmla="*/ 847 h 85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74" h="855">
                  <a:moveTo>
                    <a:pt x="0" y="0"/>
                  </a:moveTo>
                  <a:lnTo>
                    <a:pt x="2" y="0"/>
                  </a:lnTo>
                  <a:lnTo>
                    <a:pt x="2" y="2"/>
                  </a:lnTo>
                  <a:lnTo>
                    <a:pt x="4" y="2"/>
                  </a:lnTo>
                  <a:lnTo>
                    <a:pt x="6" y="2"/>
                  </a:lnTo>
                  <a:lnTo>
                    <a:pt x="6" y="4"/>
                  </a:lnTo>
                  <a:lnTo>
                    <a:pt x="8" y="4"/>
                  </a:lnTo>
                  <a:lnTo>
                    <a:pt x="8" y="6"/>
                  </a:lnTo>
                  <a:lnTo>
                    <a:pt x="10" y="6"/>
                  </a:lnTo>
                  <a:lnTo>
                    <a:pt x="12" y="8"/>
                  </a:lnTo>
                  <a:lnTo>
                    <a:pt x="14" y="8"/>
                  </a:lnTo>
                  <a:lnTo>
                    <a:pt x="14" y="10"/>
                  </a:lnTo>
                  <a:lnTo>
                    <a:pt x="14" y="12"/>
                  </a:lnTo>
                  <a:lnTo>
                    <a:pt x="14" y="14"/>
                  </a:lnTo>
                  <a:lnTo>
                    <a:pt x="16" y="14"/>
                  </a:lnTo>
                  <a:lnTo>
                    <a:pt x="16" y="16"/>
                  </a:lnTo>
                  <a:lnTo>
                    <a:pt x="14" y="18"/>
                  </a:lnTo>
                  <a:lnTo>
                    <a:pt x="14" y="20"/>
                  </a:lnTo>
                  <a:lnTo>
                    <a:pt x="12" y="20"/>
                  </a:lnTo>
                  <a:lnTo>
                    <a:pt x="12" y="22"/>
                  </a:lnTo>
                  <a:lnTo>
                    <a:pt x="12" y="24"/>
                  </a:lnTo>
                  <a:lnTo>
                    <a:pt x="12" y="26"/>
                  </a:lnTo>
                  <a:lnTo>
                    <a:pt x="10" y="26"/>
                  </a:lnTo>
                  <a:lnTo>
                    <a:pt x="10" y="28"/>
                  </a:lnTo>
                  <a:lnTo>
                    <a:pt x="10" y="30"/>
                  </a:lnTo>
                  <a:lnTo>
                    <a:pt x="10" y="32"/>
                  </a:lnTo>
                  <a:lnTo>
                    <a:pt x="8" y="32"/>
                  </a:lnTo>
                  <a:lnTo>
                    <a:pt x="8" y="34"/>
                  </a:lnTo>
                  <a:lnTo>
                    <a:pt x="10" y="34"/>
                  </a:lnTo>
                  <a:lnTo>
                    <a:pt x="10" y="36"/>
                  </a:lnTo>
                  <a:lnTo>
                    <a:pt x="10" y="37"/>
                  </a:lnTo>
                  <a:lnTo>
                    <a:pt x="10" y="39"/>
                  </a:lnTo>
                  <a:lnTo>
                    <a:pt x="12" y="39"/>
                  </a:lnTo>
                  <a:lnTo>
                    <a:pt x="12" y="41"/>
                  </a:lnTo>
                  <a:lnTo>
                    <a:pt x="12" y="43"/>
                  </a:lnTo>
                  <a:lnTo>
                    <a:pt x="14" y="43"/>
                  </a:lnTo>
                  <a:lnTo>
                    <a:pt x="14" y="45"/>
                  </a:lnTo>
                  <a:lnTo>
                    <a:pt x="12" y="45"/>
                  </a:lnTo>
                  <a:lnTo>
                    <a:pt x="12" y="47"/>
                  </a:lnTo>
                  <a:lnTo>
                    <a:pt x="12" y="49"/>
                  </a:lnTo>
                  <a:lnTo>
                    <a:pt x="10" y="49"/>
                  </a:lnTo>
                  <a:lnTo>
                    <a:pt x="8" y="49"/>
                  </a:lnTo>
                  <a:lnTo>
                    <a:pt x="10" y="49"/>
                  </a:lnTo>
                  <a:lnTo>
                    <a:pt x="10" y="51"/>
                  </a:lnTo>
                  <a:lnTo>
                    <a:pt x="12" y="51"/>
                  </a:lnTo>
                  <a:lnTo>
                    <a:pt x="12" y="53"/>
                  </a:lnTo>
                  <a:lnTo>
                    <a:pt x="12" y="55"/>
                  </a:lnTo>
                  <a:lnTo>
                    <a:pt x="14" y="55"/>
                  </a:lnTo>
                  <a:lnTo>
                    <a:pt x="14" y="57"/>
                  </a:lnTo>
                  <a:lnTo>
                    <a:pt x="14" y="59"/>
                  </a:lnTo>
                  <a:lnTo>
                    <a:pt x="14" y="61"/>
                  </a:lnTo>
                  <a:lnTo>
                    <a:pt x="14" y="63"/>
                  </a:lnTo>
                  <a:lnTo>
                    <a:pt x="16" y="63"/>
                  </a:lnTo>
                  <a:lnTo>
                    <a:pt x="16" y="65"/>
                  </a:lnTo>
                  <a:lnTo>
                    <a:pt x="16" y="67"/>
                  </a:lnTo>
                  <a:lnTo>
                    <a:pt x="16" y="65"/>
                  </a:lnTo>
                  <a:lnTo>
                    <a:pt x="18" y="65"/>
                  </a:lnTo>
                  <a:lnTo>
                    <a:pt x="18" y="63"/>
                  </a:lnTo>
                  <a:lnTo>
                    <a:pt x="20" y="63"/>
                  </a:lnTo>
                  <a:lnTo>
                    <a:pt x="20" y="61"/>
                  </a:lnTo>
                  <a:lnTo>
                    <a:pt x="20" y="63"/>
                  </a:lnTo>
                  <a:lnTo>
                    <a:pt x="22" y="63"/>
                  </a:lnTo>
                  <a:lnTo>
                    <a:pt x="22" y="65"/>
                  </a:lnTo>
                  <a:lnTo>
                    <a:pt x="22" y="67"/>
                  </a:lnTo>
                  <a:lnTo>
                    <a:pt x="24" y="67"/>
                  </a:lnTo>
                  <a:lnTo>
                    <a:pt x="24" y="69"/>
                  </a:lnTo>
                  <a:lnTo>
                    <a:pt x="26" y="69"/>
                  </a:lnTo>
                  <a:lnTo>
                    <a:pt x="28" y="69"/>
                  </a:lnTo>
                  <a:lnTo>
                    <a:pt x="28" y="71"/>
                  </a:lnTo>
                  <a:lnTo>
                    <a:pt x="30" y="71"/>
                  </a:lnTo>
                  <a:lnTo>
                    <a:pt x="32" y="71"/>
                  </a:lnTo>
                  <a:lnTo>
                    <a:pt x="32" y="73"/>
                  </a:lnTo>
                  <a:lnTo>
                    <a:pt x="34" y="73"/>
                  </a:lnTo>
                  <a:lnTo>
                    <a:pt x="32" y="75"/>
                  </a:lnTo>
                  <a:lnTo>
                    <a:pt x="32" y="77"/>
                  </a:lnTo>
                  <a:lnTo>
                    <a:pt x="30" y="77"/>
                  </a:lnTo>
                  <a:lnTo>
                    <a:pt x="32" y="77"/>
                  </a:lnTo>
                  <a:lnTo>
                    <a:pt x="32" y="79"/>
                  </a:lnTo>
                  <a:lnTo>
                    <a:pt x="32" y="81"/>
                  </a:lnTo>
                  <a:lnTo>
                    <a:pt x="34" y="83"/>
                  </a:lnTo>
                  <a:lnTo>
                    <a:pt x="34" y="85"/>
                  </a:lnTo>
                  <a:lnTo>
                    <a:pt x="36" y="85"/>
                  </a:lnTo>
                  <a:lnTo>
                    <a:pt x="36" y="87"/>
                  </a:lnTo>
                  <a:lnTo>
                    <a:pt x="36" y="89"/>
                  </a:lnTo>
                  <a:lnTo>
                    <a:pt x="36" y="91"/>
                  </a:lnTo>
                  <a:lnTo>
                    <a:pt x="34" y="91"/>
                  </a:lnTo>
                  <a:lnTo>
                    <a:pt x="32" y="91"/>
                  </a:lnTo>
                  <a:lnTo>
                    <a:pt x="32" y="89"/>
                  </a:lnTo>
                  <a:lnTo>
                    <a:pt x="30" y="89"/>
                  </a:lnTo>
                  <a:lnTo>
                    <a:pt x="28" y="89"/>
                  </a:lnTo>
                  <a:lnTo>
                    <a:pt x="28" y="87"/>
                  </a:lnTo>
                  <a:lnTo>
                    <a:pt x="28" y="85"/>
                  </a:lnTo>
                  <a:lnTo>
                    <a:pt x="28" y="87"/>
                  </a:lnTo>
                  <a:lnTo>
                    <a:pt x="26" y="87"/>
                  </a:lnTo>
                  <a:lnTo>
                    <a:pt x="26" y="89"/>
                  </a:lnTo>
                  <a:lnTo>
                    <a:pt x="24" y="89"/>
                  </a:lnTo>
                  <a:lnTo>
                    <a:pt x="22" y="89"/>
                  </a:lnTo>
                  <a:lnTo>
                    <a:pt x="22" y="91"/>
                  </a:lnTo>
                  <a:lnTo>
                    <a:pt x="20" y="91"/>
                  </a:lnTo>
                  <a:lnTo>
                    <a:pt x="18" y="91"/>
                  </a:lnTo>
                  <a:lnTo>
                    <a:pt x="16" y="91"/>
                  </a:lnTo>
                  <a:lnTo>
                    <a:pt x="14" y="91"/>
                  </a:lnTo>
                  <a:lnTo>
                    <a:pt x="14" y="93"/>
                  </a:lnTo>
                  <a:lnTo>
                    <a:pt x="16" y="93"/>
                  </a:lnTo>
                  <a:lnTo>
                    <a:pt x="16" y="95"/>
                  </a:lnTo>
                  <a:lnTo>
                    <a:pt x="18" y="95"/>
                  </a:lnTo>
                  <a:lnTo>
                    <a:pt x="20" y="95"/>
                  </a:lnTo>
                  <a:lnTo>
                    <a:pt x="20" y="97"/>
                  </a:lnTo>
                  <a:lnTo>
                    <a:pt x="22" y="97"/>
                  </a:lnTo>
                  <a:lnTo>
                    <a:pt x="24" y="97"/>
                  </a:lnTo>
                  <a:lnTo>
                    <a:pt x="26" y="97"/>
                  </a:lnTo>
                  <a:lnTo>
                    <a:pt x="26" y="99"/>
                  </a:lnTo>
                  <a:lnTo>
                    <a:pt x="28" y="99"/>
                  </a:lnTo>
                  <a:lnTo>
                    <a:pt x="28" y="101"/>
                  </a:lnTo>
                  <a:lnTo>
                    <a:pt x="30" y="101"/>
                  </a:lnTo>
                  <a:lnTo>
                    <a:pt x="30" y="103"/>
                  </a:lnTo>
                  <a:lnTo>
                    <a:pt x="32" y="103"/>
                  </a:lnTo>
                  <a:lnTo>
                    <a:pt x="32" y="104"/>
                  </a:lnTo>
                  <a:lnTo>
                    <a:pt x="34" y="104"/>
                  </a:lnTo>
                  <a:lnTo>
                    <a:pt x="34" y="106"/>
                  </a:lnTo>
                  <a:lnTo>
                    <a:pt x="36" y="106"/>
                  </a:lnTo>
                  <a:lnTo>
                    <a:pt x="36" y="108"/>
                  </a:lnTo>
                  <a:lnTo>
                    <a:pt x="36" y="110"/>
                  </a:lnTo>
                  <a:lnTo>
                    <a:pt x="38" y="110"/>
                  </a:lnTo>
                  <a:lnTo>
                    <a:pt x="38" y="112"/>
                  </a:lnTo>
                  <a:lnTo>
                    <a:pt x="36" y="112"/>
                  </a:lnTo>
                  <a:lnTo>
                    <a:pt x="36" y="114"/>
                  </a:lnTo>
                  <a:lnTo>
                    <a:pt x="38" y="114"/>
                  </a:lnTo>
                  <a:lnTo>
                    <a:pt x="36" y="114"/>
                  </a:lnTo>
                  <a:lnTo>
                    <a:pt x="36" y="116"/>
                  </a:lnTo>
                  <a:lnTo>
                    <a:pt x="38" y="116"/>
                  </a:lnTo>
                  <a:lnTo>
                    <a:pt x="38" y="118"/>
                  </a:lnTo>
                  <a:lnTo>
                    <a:pt x="40" y="118"/>
                  </a:lnTo>
                  <a:lnTo>
                    <a:pt x="40" y="120"/>
                  </a:lnTo>
                  <a:lnTo>
                    <a:pt x="40" y="122"/>
                  </a:lnTo>
                  <a:lnTo>
                    <a:pt x="40" y="124"/>
                  </a:lnTo>
                  <a:lnTo>
                    <a:pt x="40" y="126"/>
                  </a:lnTo>
                  <a:lnTo>
                    <a:pt x="42" y="126"/>
                  </a:lnTo>
                  <a:lnTo>
                    <a:pt x="44" y="126"/>
                  </a:lnTo>
                  <a:lnTo>
                    <a:pt x="46" y="126"/>
                  </a:lnTo>
                  <a:lnTo>
                    <a:pt x="46" y="128"/>
                  </a:lnTo>
                  <a:lnTo>
                    <a:pt x="46" y="130"/>
                  </a:lnTo>
                  <a:lnTo>
                    <a:pt x="46" y="132"/>
                  </a:lnTo>
                  <a:lnTo>
                    <a:pt x="46" y="134"/>
                  </a:lnTo>
                  <a:lnTo>
                    <a:pt x="48" y="134"/>
                  </a:lnTo>
                  <a:lnTo>
                    <a:pt x="46" y="134"/>
                  </a:lnTo>
                  <a:lnTo>
                    <a:pt x="48" y="134"/>
                  </a:lnTo>
                  <a:lnTo>
                    <a:pt x="46" y="134"/>
                  </a:lnTo>
                  <a:lnTo>
                    <a:pt x="48" y="136"/>
                  </a:lnTo>
                  <a:lnTo>
                    <a:pt x="48" y="138"/>
                  </a:lnTo>
                  <a:lnTo>
                    <a:pt x="48" y="140"/>
                  </a:lnTo>
                  <a:lnTo>
                    <a:pt x="48" y="142"/>
                  </a:lnTo>
                  <a:lnTo>
                    <a:pt x="48" y="144"/>
                  </a:lnTo>
                  <a:lnTo>
                    <a:pt x="48" y="146"/>
                  </a:lnTo>
                  <a:lnTo>
                    <a:pt x="48" y="148"/>
                  </a:lnTo>
                  <a:lnTo>
                    <a:pt x="50" y="148"/>
                  </a:lnTo>
                  <a:lnTo>
                    <a:pt x="50" y="150"/>
                  </a:lnTo>
                  <a:lnTo>
                    <a:pt x="50" y="152"/>
                  </a:lnTo>
                  <a:lnTo>
                    <a:pt x="50" y="154"/>
                  </a:lnTo>
                  <a:lnTo>
                    <a:pt x="50" y="156"/>
                  </a:lnTo>
                  <a:lnTo>
                    <a:pt x="52" y="156"/>
                  </a:lnTo>
                  <a:lnTo>
                    <a:pt x="52" y="158"/>
                  </a:lnTo>
                  <a:lnTo>
                    <a:pt x="52" y="160"/>
                  </a:lnTo>
                  <a:lnTo>
                    <a:pt x="52" y="162"/>
                  </a:lnTo>
                  <a:lnTo>
                    <a:pt x="52" y="160"/>
                  </a:lnTo>
                  <a:lnTo>
                    <a:pt x="54" y="160"/>
                  </a:lnTo>
                  <a:lnTo>
                    <a:pt x="56" y="160"/>
                  </a:lnTo>
                  <a:lnTo>
                    <a:pt x="58" y="158"/>
                  </a:lnTo>
                  <a:lnTo>
                    <a:pt x="60" y="156"/>
                  </a:lnTo>
                  <a:lnTo>
                    <a:pt x="62" y="154"/>
                  </a:lnTo>
                  <a:lnTo>
                    <a:pt x="64" y="154"/>
                  </a:lnTo>
                  <a:lnTo>
                    <a:pt x="64" y="152"/>
                  </a:lnTo>
                  <a:lnTo>
                    <a:pt x="65" y="152"/>
                  </a:lnTo>
                  <a:lnTo>
                    <a:pt x="67" y="150"/>
                  </a:lnTo>
                  <a:lnTo>
                    <a:pt x="71" y="150"/>
                  </a:lnTo>
                  <a:lnTo>
                    <a:pt x="71" y="148"/>
                  </a:lnTo>
                  <a:lnTo>
                    <a:pt x="73" y="148"/>
                  </a:lnTo>
                  <a:lnTo>
                    <a:pt x="75" y="148"/>
                  </a:lnTo>
                  <a:lnTo>
                    <a:pt x="77" y="148"/>
                  </a:lnTo>
                  <a:lnTo>
                    <a:pt x="77" y="146"/>
                  </a:lnTo>
                  <a:lnTo>
                    <a:pt x="79" y="146"/>
                  </a:lnTo>
                  <a:lnTo>
                    <a:pt x="81" y="146"/>
                  </a:lnTo>
                  <a:lnTo>
                    <a:pt x="79" y="146"/>
                  </a:lnTo>
                  <a:lnTo>
                    <a:pt x="79" y="148"/>
                  </a:lnTo>
                  <a:lnTo>
                    <a:pt x="77" y="148"/>
                  </a:lnTo>
                  <a:lnTo>
                    <a:pt x="77" y="150"/>
                  </a:lnTo>
                  <a:lnTo>
                    <a:pt x="75" y="150"/>
                  </a:lnTo>
                  <a:lnTo>
                    <a:pt x="75" y="152"/>
                  </a:lnTo>
                  <a:lnTo>
                    <a:pt x="75" y="154"/>
                  </a:lnTo>
                  <a:lnTo>
                    <a:pt x="73" y="154"/>
                  </a:lnTo>
                  <a:lnTo>
                    <a:pt x="73" y="156"/>
                  </a:lnTo>
                  <a:lnTo>
                    <a:pt x="75" y="156"/>
                  </a:lnTo>
                  <a:lnTo>
                    <a:pt x="75" y="158"/>
                  </a:lnTo>
                  <a:lnTo>
                    <a:pt x="77" y="158"/>
                  </a:lnTo>
                  <a:lnTo>
                    <a:pt x="77" y="160"/>
                  </a:lnTo>
                  <a:lnTo>
                    <a:pt x="77" y="162"/>
                  </a:lnTo>
                  <a:lnTo>
                    <a:pt x="79" y="162"/>
                  </a:lnTo>
                  <a:lnTo>
                    <a:pt x="81" y="162"/>
                  </a:lnTo>
                  <a:lnTo>
                    <a:pt x="83" y="160"/>
                  </a:lnTo>
                  <a:lnTo>
                    <a:pt x="85" y="160"/>
                  </a:lnTo>
                  <a:lnTo>
                    <a:pt x="85" y="158"/>
                  </a:lnTo>
                  <a:lnTo>
                    <a:pt x="87" y="158"/>
                  </a:lnTo>
                  <a:lnTo>
                    <a:pt x="89" y="158"/>
                  </a:lnTo>
                  <a:lnTo>
                    <a:pt x="89" y="156"/>
                  </a:lnTo>
                  <a:lnTo>
                    <a:pt x="91" y="156"/>
                  </a:lnTo>
                  <a:lnTo>
                    <a:pt x="93" y="156"/>
                  </a:lnTo>
                  <a:lnTo>
                    <a:pt x="95" y="156"/>
                  </a:lnTo>
                  <a:lnTo>
                    <a:pt x="95" y="154"/>
                  </a:lnTo>
                  <a:lnTo>
                    <a:pt x="97" y="154"/>
                  </a:lnTo>
                  <a:lnTo>
                    <a:pt x="97" y="156"/>
                  </a:lnTo>
                  <a:lnTo>
                    <a:pt x="97" y="158"/>
                  </a:lnTo>
                  <a:lnTo>
                    <a:pt x="97" y="160"/>
                  </a:lnTo>
                  <a:lnTo>
                    <a:pt x="97" y="162"/>
                  </a:lnTo>
                  <a:lnTo>
                    <a:pt x="95" y="162"/>
                  </a:lnTo>
                  <a:lnTo>
                    <a:pt x="95" y="164"/>
                  </a:lnTo>
                  <a:lnTo>
                    <a:pt x="95" y="166"/>
                  </a:lnTo>
                  <a:lnTo>
                    <a:pt x="97" y="166"/>
                  </a:lnTo>
                  <a:lnTo>
                    <a:pt x="99" y="166"/>
                  </a:lnTo>
                  <a:lnTo>
                    <a:pt x="101" y="166"/>
                  </a:lnTo>
                  <a:lnTo>
                    <a:pt x="103" y="166"/>
                  </a:lnTo>
                  <a:lnTo>
                    <a:pt x="105" y="166"/>
                  </a:lnTo>
                  <a:lnTo>
                    <a:pt x="105" y="164"/>
                  </a:lnTo>
                  <a:lnTo>
                    <a:pt x="107" y="164"/>
                  </a:lnTo>
                  <a:lnTo>
                    <a:pt x="109" y="164"/>
                  </a:lnTo>
                  <a:lnTo>
                    <a:pt x="109" y="162"/>
                  </a:lnTo>
                  <a:lnTo>
                    <a:pt x="111" y="162"/>
                  </a:lnTo>
                  <a:lnTo>
                    <a:pt x="113" y="162"/>
                  </a:lnTo>
                  <a:lnTo>
                    <a:pt x="113" y="160"/>
                  </a:lnTo>
                  <a:lnTo>
                    <a:pt x="115" y="160"/>
                  </a:lnTo>
                  <a:lnTo>
                    <a:pt x="117" y="158"/>
                  </a:lnTo>
                  <a:lnTo>
                    <a:pt x="119" y="158"/>
                  </a:lnTo>
                  <a:lnTo>
                    <a:pt x="119" y="156"/>
                  </a:lnTo>
                  <a:lnTo>
                    <a:pt x="121" y="156"/>
                  </a:lnTo>
                  <a:lnTo>
                    <a:pt x="121" y="154"/>
                  </a:lnTo>
                  <a:lnTo>
                    <a:pt x="123" y="156"/>
                  </a:lnTo>
                  <a:lnTo>
                    <a:pt x="123" y="158"/>
                  </a:lnTo>
                  <a:lnTo>
                    <a:pt x="125" y="158"/>
                  </a:lnTo>
                  <a:lnTo>
                    <a:pt x="125" y="156"/>
                  </a:lnTo>
                  <a:lnTo>
                    <a:pt x="127" y="156"/>
                  </a:lnTo>
                  <a:lnTo>
                    <a:pt x="129" y="156"/>
                  </a:lnTo>
                  <a:lnTo>
                    <a:pt x="129" y="154"/>
                  </a:lnTo>
                  <a:lnTo>
                    <a:pt x="127" y="154"/>
                  </a:lnTo>
                  <a:lnTo>
                    <a:pt x="129" y="154"/>
                  </a:lnTo>
                  <a:lnTo>
                    <a:pt x="129" y="152"/>
                  </a:lnTo>
                  <a:lnTo>
                    <a:pt x="131" y="152"/>
                  </a:lnTo>
                  <a:lnTo>
                    <a:pt x="133" y="150"/>
                  </a:lnTo>
                  <a:lnTo>
                    <a:pt x="134" y="150"/>
                  </a:lnTo>
                  <a:lnTo>
                    <a:pt x="134" y="148"/>
                  </a:lnTo>
                  <a:lnTo>
                    <a:pt x="136" y="148"/>
                  </a:lnTo>
                  <a:lnTo>
                    <a:pt x="134" y="148"/>
                  </a:lnTo>
                  <a:lnTo>
                    <a:pt x="134" y="146"/>
                  </a:lnTo>
                  <a:lnTo>
                    <a:pt x="133" y="148"/>
                  </a:lnTo>
                  <a:lnTo>
                    <a:pt x="131" y="148"/>
                  </a:lnTo>
                  <a:lnTo>
                    <a:pt x="129" y="148"/>
                  </a:lnTo>
                  <a:lnTo>
                    <a:pt x="131" y="146"/>
                  </a:lnTo>
                  <a:lnTo>
                    <a:pt x="133" y="146"/>
                  </a:lnTo>
                  <a:lnTo>
                    <a:pt x="133" y="144"/>
                  </a:lnTo>
                  <a:lnTo>
                    <a:pt x="134" y="144"/>
                  </a:lnTo>
                  <a:lnTo>
                    <a:pt x="136" y="142"/>
                  </a:lnTo>
                  <a:lnTo>
                    <a:pt x="134" y="142"/>
                  </a:lnTo>
                  <a:lnTo>
                    <a:pt x="134" y="140"/>
                  </a:lnTo>
                  <a:lnTo>
                    <a:pt x="134" y="138"/>
                  </a:lnTo>
                  <a:lnTo>
                    <a:pt x="133" y="138"/>
                  </a:lnTo>
                  <a:lnTo>
                    <a:pt x="133" y="136"/>
                  </a:lnTo>
                  <a:lnTo>
                    <a:pt x="131" y="136"/>
                  </a:lnTo>
                  <a:lnTo>
                    <a:pt x="131" y="134"/>
                  </a:lnTo>
                  <a:lnTo>
                    <a:pt x="131" y="132"/>
                  </a:lnTo>
                  <a:lnTo>
                    <a:pt x="129" y="132"/>
                  </a:lnTo>
                  <a:lnTo>
                    <a:pt x="131" y="130"/>
                  </a:lnTo>
                  <a:lnTo>
                    <a:pt x="133" y="128"/>
                  </a:lnTo>
                  <a:lnTo>
                    <a:pt x="133" y="126"/>
                  </a:lnTo>
                  <a:lnTo>
                    <a:pt x="131" y="126"/>
                  </a:lnTo>
                  <a:lnTo>
                    <a:pt x="129" y="126"/>
                  </a:lnTo>
                  <a:lnTo>
                    <a:pt x="129" y="124"/>
                  </a:lnTo>
                  <a:lnTo>
                    <a:pt x="131" y="124"/>
                  </a:lnTo>
                  <a:lnTo>
                    <a:pt x="133" y="124"/>
                  </a:lnTo>
                  <a:lnTo>
                    <a:pt x="133" y="122"/>
                  </a:lnTo>
                  <a:lnTo>
                    <a:pt x="134" y="122"/>
                  </a:lnTo>
                  <a:lnTo>
                    <a:pt x="136" y="122"/>
                  </a:lnTo>
                  <a:lnTo>
                    <a:pt x="136" y="120"/>
                  </a:lnTo>
                  <a:lnTo>
                    <a:pt x="138" y="120"/>
                  </a:lnTo>
                  <a:lnTo>
                    <a:pt x="140" y="120"/>
                  </a:lnTo>
                  <a:lnTo>
                    <a:pt x="142" y="120"/>
                  </a:lnTo>
                  <a:lnTo>
                    <a:pt x="144" y="120"/>
                  </a:lnTo>
                  <a:lnTo>
                    <a:pt x="144" y="118"/>
                  </a:lnTo>
                  <a:lnTo>
                    <a:pt x="146" y="118"/>
                  </a:lnTo>
                  <a:lnTo>
                    <a:pt x="148" y="118"/>
                  </a:lnTo>
                  <a:lnTo>
                    <a:pt x="150" y="118"/>
                  </a:lnTo>
                  <a:lnTo>
                    <a:pt x="150" y="116"/>
                  </a:lnTo>
                  <a:lnTo>
                    <a:pt x="150" y="114"/>
                  </a:lnTo>
                  <a:lnTo>
                    <a:pt x="152" y="114"/>
                  </a:lnTo>
                  <a:lnTo>
                    <a:pt x="152" y="112"/>
                  </a:lnTo>
                  <a:lnTo>
                    <a:pt x="154" y="112"/>
                  </a:lnTo>
                  <a:lnTo>
                    <a:pt x="154" y="110"/>
                  </a:lnTo>
                  <a:lnTo>
                    <a:pt x="154" y="108"/>
                  </a:lnTo>
                  <a:lnTo>
                    <a:pt x="154" y="106"/>
                  </a:lnTo>
                  <a:lnTo>
                    <a:pt x="156" y="106"/>
                  </a:lnTo>
                  <a:lnTo>
                    <a:pt x="156" y="104"/>
                  </a:lnTo>
                  <a:lnTo>
                    <a:pt x="158" y="104"/>
                  </a:lnTo>
                  <a:lnTo>
                    <a:pt x="160" y="104"/>
                  </a:lnTo>
                  <a:lnTo>
                    <a:pt x="160" y="103"/>
                  </a:lnTo>
                  <a:lnTo>
                    <a:pt x="162" y="103"/>
                  </a:lnTo>
                  <a:lnTo>
                    <a:pt x="164" y="103"/>
                  </a:lnTo>
                  <a:lnTo>
                    <a:pt x="166" y="103"/>
                  </a:lnTo>
                  <a:lnTo>
                    <a:pt x="166" y="104"/>
                  </a:lnTo>
                  <a:lnTo>
                    <a:pt x="166" y="106"/>
                  </a:lnTo>
                  <a:lnTo>
                    <a:pt x="168" y="106"/>
                  </a:lnTo>
                  <a:lnTo>
                    <a:pt x="168" y="108"/>
                  </a:lnTo>
                  <a:lnTo>
                    <a:pt x="170" y="108"/>
                  </a:lnTo>
                  <a:lnTo>
                    <a:pt x="170" y="110"/>
                  </a:lnTo>
                  <a:lnTo>
                    <a:pt x="172" y="110"/>
                  </a:lnTo>
                  <a:lnTo>
                    <a:pt x="172" y="112"/>
                  </a:lnTo>
                  <a:lnTo>
                    <a:pt x="174" y="112"/>
                  </a:lnTo>
                  <a:lnTo>
                    <a:pt x="174" y="114"/>
                  </a:lnTo>
                  <a:lnTo>
                    <a:pt x="176" y="114"/>
                  </a:lnTo>
                  <a:lnTo>
                    <a:pt x="176" y="116"/>
                  </a:lnTo>
                  <a:lnTo>
                    <a:pt x="178" y="116"/>
                  </a:lnTo>
                  <a:lnTo>
                    <a:pt x="178" y="118"/>
                  </a:lnTo>
                  <a:lnTo>
                    <a:pt x="180" y="118"/>
                  </a:lnTo>
                  <a:lnTo>
                    <a:pt x="180" y="120"/>
                  </a:lnTo>
                  <a:lnTo>
                    <a:pt x="182" y="120"/>
                  </a:lnTo>
                  <a:lnTo>
                    <a:pt x="184" y="120"/>
                  </a:lnTo>
                  <a:lnTo>
                    <a:pt x="184" y="118"/>
                  </a:lnTo>
                  <a:lnTo>
                    <a:pt x="184" y="116"/>
                  </a:lnTo>
                  <a:lnTo>
                    <a:pt x="186" y="116"/>
                  </a:lnTo>
                  <a:lnTo>
                    <a:pt x="186" y="114"/>
                  </a:lnTo>
                  <a:lnTo>
                    <a:pt x="188" y="114"/>
                  </a:lnTo>
                  <a:lnTo>
                    <a:pt x="188" y="112"/>
                  </a:lnTo>
                  <a:lnTo>
                    <a:pt x="190" y="112"/>
                  </a:lnTo>
                  <a:lnTo>
                    <a:pt x="190" y="110"/>
                  </a:lnTo>
                  <a:lnTo>
                    <a:pt x="190" y="108"/>
                  </a:lnTo>
                  <a:lnTo>
                    <a:pt x="188" y="108"/>
                  </a:lnTo>
                  <a:lnTo>
                    <a:pt x="190" y="108"/>
                  </a:lnTo>
                  <a:lnTo>
                    <a:pt x="190" y="106"/>
                  </a:lnTo>
                  <a:lnTo>
                    <a:pt x="192" y="106"/>
                  </a:lnTo>
                  <a:lnTo>
                    <a:pt x="192" y="108"/>
                  </a:lnTo>
                  <a:lnTo>
                    <a:pt x="194" y="108"/>
                  </a:lnTo>
                  <a:lnTo>
                    <a:pt x="196" y="108"/>
                  </a:lnTo>
                  <a:lnTo>
                    <a:pt x="196" y="106"/>
                  </a:lnTo>
                  <a:lnTo>
                    <a:pt x="198" y="106"/>
                  </a:lnTo>
                  <a:lnTo>
                    <a:pt x="200" y="104"/>
                  </a:lnTo>
                  <a:lnTo>
                    <a:pt x="202" y="104"/>
                  </a:lnTo>
                  <a:lnTo>
                    <a:pt x="202" y="106"/>
                  </a:lnTo>
                  <a:lnTo>
                    <a:pt x="203" y="106"/>
                  </a:lnTo>
                  <a:lnTo>
                    <a:pt x="205" y="106"/>
                  </a:lnTo>
                  <a:lnTo>
                    <a:pt x="205" y="104"/>
                  </a:lnTo>
                  <a:lnTo>
                    <a:pt x="205" y="103"/>
                  </a:lnTo>
                  <a:lnTo>
                    <a:pt x="205" y="101"/>
                  </a:lnTo>
                  <a:lnTo>
                    <a:pt x="205" y="99"/>
                  </a:lnTo>
                  <a:lnTo>
                    <a:pt x="205" y="97"/>
                  </a:lnTo>
                  <a:lnTo>
                    <a:pt x="205" y="95"/>
                  </a:lnTo>
                  <a:lnTo>
                    <a:pt x="205" y="93"/>
                  </a:lnTo>
                  <a:lnTo>
                    <a:pt x="207" y="93"/>
                  </a:lnTo>
                  <a:lnTo>
                    <a:pt x="207" y="91"/>
                  </a:lnTo>
                  <a:lnTo>
                    <a:pt x="209" y="91"/>
                  </a:lnTo>
                  <a:lnTo>
                    <a:pt x="211" y="93"/>
                  </a:lnTo>
                  <a:lnTo>
                    <a:pt x="211" y="91"/>
                  </a:lnTo>
                  <a:lnTo>
                    <a:pt x="213" y="91"/>
                  </a:lnTo>
                  <a:lnTo>
                    <a:pt x="215" y="91"/>
                  </a:lnTo>
                  <a:lnTo>
                    <a:pt x="217" y="91"/>
                  </a:lnTo>
                  <a:lnTo>
                    <a:pt x="219" y="91"/>
                  </a:lnTo>
                  <a:lnTo>
                    <a:pt x="221" y="91"/>
                  </a:lnTo>
                  <a:lnTo>
                    <a:pt x="223" y="91"/>
                  </a:lnTo>
                  <a:lnTo>
                    <a:pt x="223" y="93"/>
                  </a:lnTo>
                  <a:lnTo>
                    <a:pt x="225" y="93"/>
                  </a:lnTo>
                  <a:lnTo>
                    <a:pt x="227" y="95"/>
                  </a:lnTo>
                  <a:lnTo>
                    <a:pt x="229" y="95"/>
                  </a:lnTo>
                  <a:lnTo>
                    <a:pt x="229" y="97"/>
                  </a:lnTo>
                  <a:lnTo>
                    <a:pt x="229" y="99"/>
                  </a:lnTo>
                  <a:lnTo>
                    <a:pt x="229" y="101"/>
                  </a:lnTo>
                  <a:lnTo>
                    <a:pt x="231" y="101"/>
                  </a:lnTo>
                  <a:lnTo>
                    <a:pt x="233" y="101"/>
                  </a:lnTo>
                  <a:lnTo>
                    <a:pt x="233" y="103"/>
                  </a:lnTo>
                  <a:lnTo>
                    <a:pt x="235" y="103"/>
                  </a:lnTo>
                  <a:lnTo>
                    <a:pt x="235" y="104"/>
                  </a:lnTo>
                  <a:lnTo>
                    <a:pt x="235" y="106"/>
                  </a:lnTo>
                  <a:lnTo>
                    <a:pt x="237" y="106"/>
                  </a:lnTo>
                  <a:lnTo>
                    <a:pt x="237" y="108"/>
                  </a:lnTo>
                  <a:lnTo>
                    <a:pt x="239" y="110"/>
                  </a:lnTo>
                  <a:lnTo>
                    <a:pt x="239" y="112"/>
                  </a:lnTo>
                  <a:lnTo>
                    <a:pt x="241" y="112"/>
                  </a:lnTo>
                  <a:lnTo>
                    <a:pt x="241" y="114"/>
                  </a:lnTo>
                  <a:lnTo>
                    <a:pt x="241" y="116"/>
                  </a:lnTo>
                  <a:lnTo>
                    <a:pt x="243" y="116"/>
                  </a:lnTo>
                  <a:lnTo>
                    <a:pt x="243" y="118"/>
                  </a:lnTo>
                  <a:lnTo>
                    <a:pt x="245" y="118"/>
                  </a:lnTo>
                  <a:lnTo>
                    <a:pt x="245" y="116"/>
                  </a:lnTo>
                  <a:lnTo>
                    <a:pt x="247" y="116"/>
                  </a:lnTo>
                  <a:lnTo>
                    <a:pt x="247" y="114"/>
                  </a:lnTo>
                  <a:lnTo>
                    <a:pt x="249" y="112"/>
                  </a:lnTo>
                  <a:lnTo>
                    <a:pt x="249" y="110"/>
                  </a:lnTo>
                  <a:lnTo>
                    <a:pt x="251" y="110"/>
                  </a:lnTo>
                  <a:lnTo>
                    <a:pt x="253" y="108"/>
                  </a:lnTo>
                  <a:lnTo>
                    <a:pt x="255" y="108"/>
                  </a:lnTo>
                  <a:lnTo>
                    <a:pt x="255" y="110"/>
                  </a:lnTo>
                  <a:lnTo>
                    <a:pt x="257" y="110"/>
                  </a:lnTo>
                  <a:lnTo>
                    <a:pt x="257" y="112"/>
                  </a:lnTo>
                  <a:lnTo>
                    <a:pt x="257" y="110"/>
                  </a:lnTo>
                  <a:lnTo>
                    <a:pt x="259" y="110"/>
                  </a:lnTo>
                  <a:lnTo>
                    <a:pt x="259" y="112"/>
                  </a:lnTo>
                  <a:lnTo>
                    <a:pt x="261" y="114"/>
                  </a:lnTo>
                  <a:lnTo>
                    <a:pt x="263" y="114"/>
                  </a:lnTo>
                  <a:lnTo>
                    <a:pt x="265" y="114"/>
                  </a:lnTo>
                  <a:lnTo>
                    <a:pt x="267" y="114"/>
                  </a:lnTo>
                  <a:lnTo>
                    <a:pt x="267" y="116"/>
                  </a:lnTo>
                  <a:lnTo>
                    <a:pt x="265" y="116"/>
                  </a:lnTo>
                  <a:lnTo>
                    <a:pt x="265" y="118"/>
                  </a:lnTo>
                  <a:lnTo>
                    <a:pt x="265" y="116"/>
                  </a:lnTo>
                  <a:lnTo>
                    <a:pt x="263" y="116"/>
                  </a:lnTo>
                  <a:lnTo>
                    <a:pt x="261" y="114"/>
                  </a:lnTo>
                  <a:lnTo>
                    <a:pt x="259" y="114"/>
                  </a:lnTo>
                  <a:lnTo>
                    <a:pt x="257" y="114"/>
                  </a:lnTo>
                  <a:lnTo>
                    <a:pt x="257" y="116"/>
                  </a:lnTo>
                  <a:lnTo>
                    <a:pt x="257" y="118"/>
                  </a:lnTo>
                  <a:lnTo>
                    <a:pt x="257" y="120"/>
                  </a:lnTo>
                  <a:lnTo>
                    <a:pt x="257" y="122"/>
                  </a:lnTo>
                  <a:lnTo>
                    <a:pt x="257" y="124"/>
                  </a:lnTo>
                  <a:lnTo>
                    <a:pt x="259" y="124"/>
                  </a:lnTo>
                  <a:lnTo>
                    <a:pt x="257" y="124"/>
                  </a:lnTo>
                  <a:lnTo>
                    <a:pt x="255" y="126"/>
                  </a:lnTo>
                  <a:lnTo>
                    <a:pt x="253" y="126"/>
                  </a:lnTo>
                  <a:lnTo>
                    <a:pt x="253" y="128"/>
                  </a:lnTo>
                  <a:lnTo>
                    <a:pt x="253" y="130"/>
                  </a:lnTo>
                  <a:lnTo>
                    <a:pt x="253" y="132"/>
                  </a:lnTo>
                  <a:lnTo>
                    <a:pt x="255" y="132"/>
                  </a:lnTo>
                  <a:lnTo>
                    <a:pt x="255" y="134"/>
                  </a:lnTo>
                  <a:lnTo>
                    <a:pt x="257" y="134"/>
                  </a:lnTo>
                  <a:lnTo>
                    <a:pt x="257" y="136"/>
                  </a:lnTo>
                  <a:lnTo>
                    <a:pt x="259" y="136"/>
                  </a:lnTo>
                  <a:lnTo>
                    <a:pt x="257" y="138"/>
                  </a:lnTo>
                  <a:lnTo>
                    <a:pt x="259" y="140"/>
                  </a:lnTo>
                  <a:lnTo>
                    <a:pt x="259" y="142"/>
                  </a:lnTo>
                  <a:lnTo>
                    <a:pt x="261" y="142"/>
                  </a:lnTo>
                  <a:lnTo>
                    <a:pt x="261" y="144"/>
                  </a:lnTo>
                  <a:lnTo>
                    <a:pt x="261" y="146"/>
                  </a:lnTo>
                  <a:lnTo>
                    <a:pt x="261" y="148"/>
                  </a:lnTo>
                  <a:lnTo>
                    <a:pt x="263" y="148"/>
                  </a:lnTo>
                  <a:lnTo>
                    <a:pt x="263" y="150"/>
                  </a:lnTo>
                  <a:lnTo>
                    <a:pt x="261" y="150"/>
                  </a:lnTo>
                  <a:lnTo>
                    <a:pt x="259" y="152"/>
                  </a:lnTo>
                  <a:lnTo>
                    <a:pt x="257" y="152"/>
                  </a:lnTo>
                  <a:lnTo>
                    <a:pt x="257" y="154"/>
                  </a:lnTo>
                  <a:lnTo>
                    <a:pt x="255" y="154"/>
                  </a:lnTo>
                  <a:lnTo>
                    <a:pt x="255" y="156"/>
                  </a:lnTo>
                  <a:lnTo>
                    <a:pt x="253" y="156"/>
                  </a:lnTo>
                  <a:lnTo>
                    <a:pt x="253" y="158"/>
                  </a:lnTo>
                  <a:lnTo>
                    <a:pt x="255" y="158"/>
                  </a:lnTo>
                  <a:lnTo>
                    <a:pt x="255" y="160"/>
                  </a:lnTo>
                  <a:lnTo>
                    <a:pt x="255" y="162"/>
                  </a:lnTo>
                  <a:lnTo>
                    <a:pt x="257" y="162"/>
                  </a:lnTo>
                  <a:lnTo>
                    <a:pt x="257" y="164"/>
                  </a:lnTo>
                  <a:lnTo>
                    <a:pt x="255" y="164"/>
                  </a:lnTo>
                  <a:lnTo>
                    <a:pt x="255" y="166"/>
                  </a:lnTo>
                  <a:lnTo>
                    <a:pt x="255" y="164"/>
                  </a:lnTo>
                  <a:lnTo>
                    <a:pt x="253" y="164"/>
                  </a:lnTo>
                  <a:lnTo>
                    <a:pt x="253" y="166"/>
                  </a:lnTo>
                  <a:lnTo>
                    <a:pt x="251" y="166"/>
                  </a:lnTo>
                  <a:lnTo>
                    <a:pt x="249" y="168"/>
                  </a:lnTo>
                  <a:lnTo>
                    <a:pt x="249" y="170"/>
                  </a:lnTo>
                  <a:lnTo>
                    <a:pt x="247" y="170"/>
                  </a:lnTo>
                  <a:lnTo>
                    <a:pt x="247" y="171"/>
                  </a:lnTo>
                  <a:lnTo>
                    <a:pt x="245" y="171"/>
                  </a:lnTo>
                  <a:lnTo>
                    <a:pt x="245" y="173"/>
                  </a:lnTo>
                  <a:lnTo>
                    <a:pt x="243" y="173"/>
                  </a:lnTo>
                  <a:lnTo>
                    <a:pt x="243" y="175"/>
                  </a:lnTo>
                  <a:lnTo>
                    <a:pt x="245" y="175"/>
                  </a:lnTo>
                  <a:lnTo>
                    <a:pt x="245" y="177"/>
                  </a:lnTo>
                  <a:lnTo>
                    <a:pt x="243" y="177"/>
                  </a:lnTo>
                  <a:lnTo>
                    <a:pt x="243" y="179"/>
                  </a:lnTo>
                  <a:lnTo>
                    <a:pt x="243" y="181"/>
                  </a:lnTo>
                  <a:lnTo>
                    <a:pt x="241" y="181"/>
                  </a:lnTo>
                  <a:lnTo>
                    <a:pt x="241" y="183"/>
                  </a:lnTo>
                  <a:lnTo>
                    <a:pt x="239" y="183"/>
                  </a:lnTo>
                  <a:lnTo>
                    <a:pt x="237" y="183"/>
                  </a:lnTo>
                  <a:lnTo>
                    <a:pt x="237" y="185"/>
                  </a:lnTo>
                  <a:lnTo>
                    <a:pt x="237" y="187"/>
                  </a:lnTo>
                  <a:lnTo>
                    <a:pt x="237" y="189"/>
                  </a:lnTo>
                  <a:lnTo>
                    <a:pt x="239" y="189"/>
                  </a:lnTo>
                  <a:lnTo>
                    <a:pt x="239" y="191"/>
                  </a:lnTo>
                  <a:lnTo>
                    <a:pt x="239" y="193"/>
                  </a:lnTo>
                  <a:lnTo>
                    <a:pt x="241" y="193"/>
                  </a:lnTo>
                  <a:lnTo>
                    <a:pt x="241" y="191"/>
                  </a:lnTo>
                  <a:lnTo>
                    <a:pt x="243" y="191"/>
                  </a:lnTo>
                  <a:lnTo>
                    <a:pt x="245" y="191"/>
                  </a:lnTo>
                  <a:lnTo>
                    <a:pt x="245" y="189"/>
                  </a:lnTo>
                  <a:lnTo>
                    <a:pt x="245" y="191"/>
                  </a:lnTo>
                  <a:lnTo>
                    <a:pt x="247" y="191"/>
                  </a:lnTo>
                  <a:lnTo>
                    <a:pt x="249" y="191"/>
                  </a:lnTo>
                  <a:lnTo>
                    <a:pt x="251" y="193"/>
                  </a:lnTo>
                  <a:lnTo>
                    <a:pt x="249" y="193"/>
                  </a:lnTo>
                  <a:lnTo>
                    <a:pt x="249" y="195"/>
                  </a:lnTo>
                  <a:lnTo>
                    <a:pt x="247" y="195"/>
                  </a:lnTo>
                  <a:lnTo>
                    <a:pt x="245" y="195"/>
                  </a:lnTo>
                  <a:lnTo>
                    <a:pt x="245" y="197"/>
                  </a:lnTo>
                  <a:lnTo>
                    <a:pt x="243" y="197"/>
                  </a:lnTo>
                  <a:lnTo>
                    <a:pt x="243" y="199"/>
                  </a:lnTo>
                  <a:lnTo>
                    <a:pt x="243" y="201"/>
                  </a:lnTo>
                  <a:lnTo>
                    <a:pt x="243" y="203"/>
                  </a:lnTo>
                  <a:lnTo>
                    <a:pt x="243" y="205"/>
                  </a:lnTo>
                  <a:lnTo>
                    <a:pt x="243" y="207"/>
                  </a:lnTo>
                  <a:lnTo>
                    <a:pt x="243" y="209"/>
                  </a:lnTo>
                  <a:lnTo>
                    <a:pt x="243" y="211"/>
                  </a:lnTo>
                  <a:lnTo>
                    <a:pt x="245" y="211"/>
                  </a:lnTo>
                  <a:lnTo>
                    <a:pt x="245" y="209"/>
                  </a:lnTo>
                  <a:lnTo>
                    <a:pt x="247" y="209"/>
                  </a:lnTo>
                  <a:lnTo>
                    <a:pt x="249" y="211"/>
                  </a:lnTo>
                  <a:lnTo>
                    <a:pt x="249" y="213"/>
                  </a:lnTo>
                  <a:lnTo>
                    <a:pt x="249" y="215"/>
                  </a:lnTo>
                  <a:lnTo>
                    <a:pt x="247" y="215"/>
                  </a:lnTo>
                  <a:lnTo>
                    <a:pt x="247" y="217"/>
                  </a:lnTo>
                  <a:lnTo>
                    <a:pt x="249" y="217"/>
                  </a:lnTo>
                  <a:lnTo>
                    <a:pt x="251" y="217"/>
                  </a:lnTo>
                  <a:lnTo>
                    <a:pt x="251" y="215"/>
                  </a:lnTo>
                  <a:lnTo>
                    <a:pt x="253" y="215"/>
                  </a:lnTo>
                  <a:lnTo>
                    <a:pt x="255" y="215"/>
                  </a:lnTo>
                  <a:lnTo>
                    <a:pt x="257" y="215"/>
                  </a:lnTo>
                  <a:lnTo>
                    <a:pt x="257" y="217"/>
                  </a:lnTo>
                  <a:lnTo>
                    <a:pt x="257" y="219"/>
                  </a:lnTo>
                  <a:lnTo>
                    <a:pt x="257" y="221"/>
                  </a:lnTo>
                  <a:lnTo>
                    <a:pt x="259" y="221"/>
                  </a:lnTo>
                  <a:lnTo>
                    <a:pt x="259" y="223"/>
                  </a:lnTo>
                  <a:lnTo>
                    <a:pt x="259" y="225"/>
                  </a:lnTo>
                  <a:lnTo>
                    <a:pt x="261" y="225"/>
                  </a:lnTo>
                  <a:lnTo>
                    <a:pt x="261" y="227"/>
                  </a:lnTo>
                  <a:lnTo>
                    <a:pt x="263" y="227"/>
                  </a:lnTo>
                  <a:lnTo>
                    <a:pt x="263" y="229"/>
                  </a:lnTo>
                  <a:lnTo>
                    <a:pt x="265" y="229"/>
                  </a:lnTo>
                  <a:lnTo>
                    <a:pt x="267" y="229"/>
                  </a:lnTo>
                  <a:lnTo>
                    <a:pt x="267" y="231"/>
                  </a:lnTo>
                  <a:lnTo>
                    <a:pt x="269" y="231"/>
                  </a:lnTo>
                  <a:lnTo>
                    <a:pt x="269" y="233"/>
                  </a:lnTo>
                  <a:lnTo>
                    <a:pt x="271" y="233"/>
                  </a:lnTo>
                  <a:lnTo>
                    <a:pt x="271" y="235"/>
                  </a:lnTo>
                  <a:lnTo>
                    <a:pt x="269" y="235"/>
                  </a:lnTo>
                  <a:lnTo>
                    <a:pt x="269" y="237"/>
                  </a:lnTo>
                  <a:lnTo>
                    <a:pt x="267" y="237"/>
                  </a:lnTo>
                  <a:lnTo>
                    <a:pt x="267" y="238"/>
                  </a:lnTo>
                  <a:lnTo>
                    <a:pt x="265" y="238"/>
                  </a:lnTo>
                  <a:lnTo>
                    <a:pt x="265" y="240"/>
                  </a:lnTo>
                  <a:lnTo>
                    <a:pt x="263" y="240"/>
                  </a:lnTo>
                  <a:lnTo>
                    <a:pt x="263" y="242"/>
                  </a:lnTo>
                  <a:lnTo>
                    <a:pt x="261" y="242"/>
                  </a:lnTo>
                  <a:lnTo>
                    <a:pt x="259" y="244"/>
                  </a:lnTo>
                  <a:lnTo>
                    <a:pt x="257" y="244"/>
                  </a:lnTo>
                  <a:lnTo>
                    <a:pt x="257" y="246"/>
                  </a:lnTo>
                  <a:lnTo>
                    <a:pt x="255" y="246"/>
                  </a:lnTo>
                  <a:lnTo>
                    <a:pt x="253" y="248"/>
                  </a:lnTo>
                  <a:lnTo>
                    <a:pt x="251" y="248"/>
                  </a:lnTo>
                  <a:lnTo>
                    <a:pt x="249" y="250"/>
                  </a:lnTo>
                  <a:lnTo>
                    <a:pt x="247" y="250"/>
                  </a:lnTo>
                  <a:lnTo>
                    <a:pt x="247" y="252"/>
                  </a:lnTo>
                  <a:lnTo>
                    <a:pt x="245" y="252"/>
                  </a:lnTo>
                  <a:lnTo>
                    <a:pt x="245" y="254"/>
                  </a:lnTo>
                  <a:lnTo>
                    <a:pt x="243" y="254"/>
                  </a:lnTo>
                  <a:lnTo>
                    <a:pt x="241" y="254"/>
                  </a:lnTo>
                  <a:lnTo>
                    <a:pt x="239" y="254"/>
                  </a:lnTo>
                  <a:lnTo>
                    <a:pt x="237" y="254"/>
                  </a:lnTo>
                  <a:lnTo>
                    <a:pt x="235" y="254"/>
                  </a:lnTo>
                  <a:lnTo>
                    <a:pt x="235" y="256"/>
                  </a:lnTo>
                  <a:lnTo>
                    <a:pt x="233" y="256"/>
                  </a:lnTo>
                  <a:lnTo>
                    <a:pt x="233" y="254"/>
                  </a:lnTo>
                  <a:lnTo>
                    <a:pt x="235" y="254"/>
                  </a:lnTo>
                  <a:lnTo>
                    <a:pt x="233" y="254"/>
                  </a:lnTo>
                  <a:lnTo>
                    <a:pt x="231" y="254"/>
                  </a:lnTo>
                  <a:lnTo>
                    <a:pt x="229" y="256"/>
                  </a:lnTo>
                  <a:lnTo>
                    <a:pt x="227" y="256"/>
                  </a:lnTo>
                  <a:lnTo>
                    <a:pt x="225" y="258"/>
                  </a:lnTo>
                  <a:lnTo>
                    <a:pt x="223" y="258"/>
                  </a:lnTo>
                  <a:lnTo>
                    <a:pt x="223" y="260"/>
                  </a:lnTo>
                  <a:lnTo>
                    <a:pt x="221" y="260"/>
                  </a:lnTo>
                  <a:lnTo>
                    <a:pt x="219" y="262"/>
                  </a:lnTo>
                  <a:lnTo>
                    <a:pt x="217" y="264"/>
                  </a:lnTo>
                  <a:lnTo>
                    <a:pt x="215" y="264"/>
                  </a:lnTo>
                  <a:lnTo>
                    <a:pt x="215" y="266"/>
                  </a:lnTo>
                  <a:lnTo>
                    <a:pt x="213" y="266"/>
                  </a:lnTo>
                  <a:lnTo>
                    <a:pt x="213" y="268"/>
                  </a:lnTo>
                  <a:lnTo>
                    <a:pt x="211" y="268"/>
                  </a:lnTo>
                  <a:lnTo>
                    <a:pt x="211" y="270"/>
                  </a:lnTo>
                  <a:lnTo>
                    <a:pt x="209" y="270"/>
                  </a:lnTo>
                  <a:lnTo>
                    <a:pt x="209" y="272"/>
                  </a:lnTo>
                  <a:lnTo>
                    <a:pt x="207" y="272"/>
                  </a:lnTo>
                  <a:lnTo>
                    <a:pt x="207" y="274"/>
                  </a:lnTo>
                  <a:lnTo>
                    <a:pt x="205" y="274"/>
                  </a:lnTo>
                  <a:lnTo>
                    <a:pt x="205" y="276"/>
                  </a:lnTo>
                  <a:lnTo>
                    <a:pt x="205" y="278"/>
                  </a:lnTo>
                  <a:lnTo>
                    <a:pt x="205" y="280"/>
                  </a:lnTo>
                  <a:lnTo>
                    <a:pt x="205" y="282"/>
                  </a:lnTo>
                  <a:lnTo>
                    <a:pt x="207" y="282"/>
                  </a:lnTo>
                  <a:lnTo>
                    <a:pt x="207" y="280"/>
                  </a:lnTo>
                  <a:lnTo>
                    <a:pt x="207" y="282"/>
                  </a:lnTo>
                  <a:lnTo>
                    <a:pt x="207" y="284"/>
                  </a:lnTo>
                  <a:lnTo>
                    <a:pt x="207" y="286"/>
                  </a:lnTo>
                  <a:lnTo>
                    <a:pt x="209" y="288"/>
                  </a:lnTo>
                  <a:lnTo>
                    <a:pt x="209" y="290"/>
                  </a:lnTo>
                  <a:lnTo>
                    <a:pt x="207" y="290"/>
                  </a:lnTo>
                  <a:lnTo>
                    <a:pt x="207" y="292"/>
                  </a:lnTo>
                  <a:lnTo>
                    <a:pt x="207" y="294"/>
                  </a:lnTo>
                  <a:lnTo>
                    <a:pt x="205" y="294"/>
                  </a:lnTo>
                  <a:lnTo>
                    <a:pt x="205" y="296"/>
                  </a:lnTo>
                  <a:lnTo>
                    <a:pt x="205" y="298"/>
                  </a:lnTo>
                  <a:lnTo>
                    <a:pt x="203" y="300"/>
                  </a:lnTo>
                  <a:lnTo>
                    <a:pt x="203" y="302"/>
                  </a:lnTo>
                  <a:lnTo>
                    <a:pt x="202" y="302"/>
                  </a:lnTo>
                  <a:lnTo>
                    <a:pt x="202" y="304"/>
                  </a:lnTo>
                  <a:lnTo>
                    <a:pt x="202" y="305"/>
                  </a:lnTo>
                  <a:lnTo>
                    <a:pt x="202" y="307"/>
                  </a:lnTo>
                  <a:lnTo>
                    <a:pt x="200" y="307"/>
                  </a:lnTo>
                  <a:lnTo>
                    <a:pt x="200" y="309"/>
                  </a:lnTo>
                  <a:lnTo>
                    <a:pt x="198" y="309"/>
                  </a:lnTo>
                  <a:lnTo>
                    <a:pt x="198" y="311"/>
                  </a:lnTo>
                  <a:lnTo>
                    <a:pt x="198" y="313"/>
                  </a:lnTo>
                  <a:lnTo>
                    <a:pt x="198" y="315"/>
                  </a:lnTo>
                  <a:lnTo>
                    <a:pt x="198" y="317"/>
                  </a:lnTo>
                  <a:lnTo>
                    <a:pt x="198" y="319"/>
                  </a:lnTo>
                  <a:lnTo>
                    <a:pt x="198" y="321"/>
                  </a:lnTo>
                  <a:lnTo>
                    <a:pt x="198" y="323"/>
                  </a:lnTo>
                  <a:lnTo>
                    <a:pt x="198" y="325"/>
                  </a:lnTo>
                  <a:lnTo>
                    <a:pt x="198" y="327"/>
                  </a:lnTo>
                  <a:lnTo>
                    <a:pt x="196" y="327"/>
                  </a:lnTo>
                  <a:lnTo>
                    <a:pt x="196" y="329"/>
                  </a:lnTo>
                  <a:lnTo>
                    <a:pt x="198" y="329"/>
                  </a:lnTo>
                  <a:lnTo>
                    <a:pt x="198" y="331"/>
                  </a:lnTo>
                  <a:lnTo>
                    <a:pt x="198" y="333"/>
                  </a:lnTo>
                  <a:lnTo>
                    <a:pt x="200" y="333"/>
                  </a:lnTo>
                  <a:lnTo>
                    <a:pt x="200" y="335"/>
                  </a:lnTo>
                  <a:lnTo>
                    <a:pt x="200" y="337"/>
                  </a:lnTo>
                  <a:lnTo>
                    <a:pt x="200" y="339"/>
                  </a:lnTo>
                  <a:lnTo>
                    <a:pt x="200" y="341"/>
                  </a:lnTo>
                  <a:lnTo>
                    <a:pt x="198" y="341"/>
                  </a:lnTo>
                  <a:lnTo>
                    <a:pt x="200" y="341"/>
                  </a:lnTo>
                  <a:lnTo>
                    <a:pt x="198" y="343"/>
                  </a:lnTo>
                  <a:lnTo>
                    <a:pt x="200" y="345"/>
                  </a:lnTo>
                  <a:lnTo>
                    <a:pt x="198" y="345"/>
                  </a:lnTo>
                  <a:lnTo>
                    <a:pt x="198" y="347"/>
                  </a:lnTo>
                  <a:lnTo>
                    <a:pt x="198" y="349"/>
                  </a:lnTo>
                  <a:lnTo>
                    <a:pt x="198" y="351"/>
                  </a:lnTo>
                  <a:lnTo>
                    <a:pt x="196" y="353"/>
                  </a:lnTo>
                  <a:lnTo>
                    <a:pt x="196" y="355"/>
                  </a:lnTo>
                  <a:lnTo>
                    <a:pt x="196" y="357"/>
                  </a:lnTo>
                  <a:lnTo>
                    <a:pt x="196" y="359"/>
                  </a:lnTo>
                  <a:lnTo>
                    <a:pt x="196" y="361"/>
                  </a:lnTo>
                  <a:lnTo>
                    <a:pt x="196" y="363"/>
                  </a:lnTo>
                  <a:lnTo>
                    <a:pt x="196" y="367"/>
                  </a:lnTo>
                  <a:lnTo>
                    <a:pt x="196" y="369"/>
                  </a:lnTo>
                  <a:lnTo>
                    <a:pt x="196" y="371"/>
                  </a:lnTo>
                  <a:lnTo>
                    <a:pt x="196" y="372"/>
                  </a:lnTo>
                  <a:lnTo>
                    <a:pt x="196" y="374"/>
                  </a:lnTo>
                  <a:lnTo>
                    <a:pt x="196" y="376"/>
                  </a:lnTo>
                  <a:lnTo>
                    <a:pt x="196" y="378"/>
                  </a:lnTo>
                  <a:lnTo>
                    <a:pt x="196" y="380"/>
                  </a:lnTo>
                  <a:lnTo>
                    <a:pt x="196" y="382"/>
                  </a:lnTo>
                  <a:lnTo>
                    <a:pt x="196" y="384"/>
                  </a:lnTo>
                  <a:lnTo>
                    <a:pt x="196" y="386"/>
                  </a:lnTo>
                  <a:lnTo>
                    <a:pt x="196" y="388"/>
                  </a:lnTo>
                  <a:lnTo>
                    <a:pt x="196" y="390"/>
                  </a:lnTo>
                  <a:lnTo>
                    <a:pt x="194" y="392"/>
                  </a:lnTo>
                  <a:lnTo>
                    <a:pt x="194" y="394"/>
                  </a:lnTo>
                  <a:lnTo>
                    <a:pt x="194" y="396"/>
                  </a:lnTo>
                  <a:lnTo>
                    <a:pt x="194" y="398"/>
                  </a:lnTo>
                  <a:lnTo>
                    <a:pt x="194" y="400"/>
                  </a:lnTo>
                  <a:lnTo>
                    <a:pt x="194" y="402"/>
                  </a:lnTo>
                  <a:lnTo>
                    <a:pt x="194" y="404"/>
                  </a:lnTo>
                  <a:lnTo>
                    <a:pt x="194" y="406"/>
                  </a:lnTo>
                  <a:lnTo>
                    <a:pt x="196" y="406"/>
                  </a:lnTo>
                  <a:lnTo>
                    <a:pt x="196" y="408"/>
                  </a:lnTo>
                  <a:lnTo>
                    <a:pt x="196" y="410"/>
                  </a:lnTo>
                  <a:lnTo>
                    <a:pt x="198" y="412"/>
                  </a:lnTo>
                  <a:lnTo>
                    <a:pt x="198" y="414"/>
                  </a:lnTo>
                  <a:lnTo>
                    <a:pt x="200" y="416"/>
                  </a:lnTo>
                  <a:lnTo>
                    <a:pt x="200" y="418"/>
                  </a:lnTo>
                  <a:lnTo>
                    <a:pt x="202" y="418"/>
                  </a:lnTo>
                  <a:lnTo>
                    <a:pt x="203" y="418"/>
                  </a:lnTo>
                  <a:lnTo>
                    <a:pt x="205" y="418"/>
                  </a:lnTo>
                  <a:lnTo>
                    <a:pt x="207" y="418"/>
                  </a:lnTo>
                  <a:lnTo>
                    <a:pt x="209" y="418"/>
                  </a:lnTo>
                  <a:lnTo>
                    <a:pt x="211" y="418"/>
                  </a:lnTo>
                  <a:lnTo>
                    <a:pt x="213" y="418"/>
                  </a:lnTo>
                  <a:lnTo>
                    <a:pt x="215" y="416"/>
                  </a:lnTo>
                  <a:lnTo>
                    <a:pt x="217" y="416"/>
                  </a:lnTo>
                  <a:lnTo>
                    <a:pt x="219" y="416"/>
                  </a:lnTo>
                  <a:lnTo>
                    <a:pt x="219" y="418"/>
                  </a:lnTo>
                  <a:lnTo>
                    <a:pt x="219" y="416"/>
                  </a:lnTo>
                  <a:lnTo>
                    <a:pt x="221" y="418"/>
                  </a:lnTo>
                  <a:lnTo>
                    <a:pt x="223" y="418"/>
                  </a:lnTo>
                  <a:lnTo>
                    <a:pt x="225" y="418"/>
                  </a:lnTo>
                  <a:lnTo>
                    <a:pt x="225" y="420"/>
                  </a:lnTo>
                  <a:lnTo>
                    <a:pt x="227" y="422"/>
                  </a:lnTo>
                  <a:lnTo>
                    <a:pt x="227" y="424"/>
                  </a:lnTo>
                  <a:lnTo>
                    <a:pt x="225" y="424"/>
                  </a:lnTo>
                  <a:lnTo>
                    <a:pt x="225" y="426"/>
                  </a:lnTo>
                  <a:lnTo>
                    <a:pt x="223" y="426"/>
                  </a:lnTo>
                  <a:lnTo>
                    <a:pt x="221" y="428"/>
                  </a:lnTo>
                  <a:lnTo>
                    <a:pt x="221" y="430"/>
                  </a:lnTo>
                  <a:lnTo>
                    <a:pt x="219" y="430"/>
                  </a:lnTo>
                  <a:lnTo>
                    <a:pt x="217" y="430"/>
                  </a:lnTo>
                  <a:lnTo>
                    <a:pt x="217" y="432"/>
                  </a:lnTo>
                  <a:lnTo>
                    <a:pt x="215" y="432"/>
                  </a:lnTo>
                  <a:lnTo>
                    <a:pt x="215" y="434"/>
                  </a:lnTo>
                  <a:lnTo>
                    <a:pt x="213" y="434"/>
                  </a:lnTo>
                  <a:lnTo>
                    <a:pt x="211" y="436"/>
                  </a:lnTo>
                  <a:lnTo>
                    <a:pt x="211" y="438"/>
                  </a:lnTo>
                  <a:lnTo>
                    <a:pt x="209" y="439"/>
                  </a:lnTo>
                  <a:lnTo>
                    <a:pt x="209" y="441"/>
                  </a:lnTo>
                  <a:lnTo>
                    <a:pt x="207" y="441"/>
                  </a:lnTo>
                  <a:lnTo>
                    <a:pt x="207" y="443"/>
                  </a:lnTo>
                  <a:lnTo>
                    <a:pt x="207" y="445"/>
                  </a:lnTo>
                  <a:lnTo>
                    <a:pt x="207" y="447"/>
                  </a:lnTo>
                  <a:lnTo>
                    <a:pt x="207" y="449"/>
                  </a:lnTo>
                  <a:lnTo>
                    <a:pt x="209" y="449"/>
                  </a:lnTo>
                  <a:lnTo>
                    <a:pt x="209" y="453"/>
                  </a:lnTo>
                  <a:lnTo>
                    <a:pt x="207" y="453"/>
                  </a:lnTo>
                  <a:lnTo>
                    <a:pt x="207" y="455"/>
                  </a:lnTo>
                  <a:lnTo>
                    <a:pt x="205" y="457"/>
                  </a:lnTo>
                  <a:lnTo>
                    <a:pt x="205" y="459"/>
                  </a:lnTo>
                  <a:lnTo>
                    <a:pt x="207" y="461"/>
                  </a:lnTo>
                  <a:lnTo>
                    <a:pt x="205" y="465"/>
                  </a:lnTo>
                  <a:lnTo>
                    <a:pt x="203" y="467"/>
                  </a:lnTo>
                  <a:lnTo>
                    <a:pt x="203" y="469"/>
                  </a:lnTo>
                  <a:lnTo>
                    <a:pt x="203" y="471"/>
                  </a:lnTo>
                  <a:lnTo>
                    <a:pt x="203" y="473"/>
                  </a:lnTo>
                  <a:lnTo>
                    <a:pt x="203" y="475"/>
                  </a:lnTo>
                  <a:lnTo>
                    <a:pt x="203" y="477"/>
                  </a:lnTo>
                  <a:lnTo>
                    <a:pt x="202" y="477"/>
                  </a:lnTo>
                  <a:lnTo>
                    <a:pt x="200" y="479"/>
                  </a:lnTo>
                  <a:lnTo>
                    <a:pt x="198" y="481"/>
                  </a:lnTo>
                  <a:lnTo>
                    <a:pt x="196" y="483"/>
                  </a:lnTo>
                  <a:lnTo>
                    <a:pt x="196" y="485"/>
                  </a:lnTo>
                  <a:lnTo>
                    <a:pt x="196" y="487"/>
                  </a:lnTo>
                  <a:lnTo>
                    <a:pt x="196" y="489"/>
                  </a:lnTo>
                  <a:lnTo>
                    <a:pt x="192" y="493"/>
                  </a:lnTo>
                  <a:lnTo>
                    <a:pt x="192" y="495"/>
                  </a:lnTo>
                  <a:lnTo>
                    <a:pt x="190" y="495"/>
                  </a:lnTo>
                  <a:lnTo>
                    <a:pt x="188" y="495"/>
                  </a:lnTo>
                  <a:lnTo>
                    <a:pt x="184" y="495"/>
                  </a:lnTo>
                  <a:lnTo>
                    <a:pt x="182" y="493"/>
                  </a:lnTo>
                  <a:lnTo>
                    <a:pt x="182" y="495"/>
                  </a:lnTo>
                  <a:lnTo>
                    <a:pt x="180" y="495"/>
                  </a:lnTo>
                  <a:lnTo>
                    <a:pt x="180" y="497"/>
                  </a:lnTo>
                  <a:lnTo>
                    <a:pt x="178" y="499"/>
                  </a:lnTo>
                  <a:lnTo>
                    <a:pt x="178" y="501"/>
                  </a:lnTo>
                  <a:lnTo>
                    <a:pt x="178" y="503"/>
                  </a:lnTo>
                  <a:lnTo>
                    <a:pt x="178" y="505"/>
                  </a:lnTo>
                  <a:lnTo>
                    <a:pt x="178" y="508"/>
                  </a:lnTo>
                  <a:lnTo>
                    <a:pt x="178" y="510"/>
                  </a:lnTo>
                  <a:lnTo>
                    <a:pt x="178" y="512"/>
                  </a:lnTo>
                  <a:lnTo>
                    <a:pt x="178" y="514"/>
                  </a:lnTo>
                  <a:lnTo>
                    <a:pt x="176" y="514"/>
                  </a:lnTo>
                  <a:lnTo>
                    <a:pt x="176" y="516"/>
                  </a:lnTo>
                  <a:lnTo>
                    <a:pt x="176" y="518"/>
                  </a:lnTo>
                  <a:lnTo>
                    <a:pt x="174" y="520"/>
                  </a:lnTo>
                  <a:lnTo>
                    <a:pt x="174" y="522"/>
                  </a:lnTo>
                  <a:lnTo>
                    <a:pt x="170" y="528"/>
                  </a:lnTo>
                  <a:lnTo>
                    <a:pt x="168" y="530"/>
                  </a:lnTo>
                  <a:lnTo>
                    <a:pt x="166" y="532"/>
                  </a:lnTo>
                  <a:lnTo>
                    <a:pt x="164" y="536"/>
                  </a:lnTo>
                  <a:lnTo>
                    <a:pt x="162" y="538"/>
                  </a:lnTo>
                  <a:lnTo>
                    <a:pt x="160" y="540"/>
                  </a:lnTo>
                  <a:lnTo>
                    <a:pt x="158" y="544"/>
                  </a:lnTo>
                  <a:lnTo>
                    <a:pt x="158" y="546"/>
                  </a:lnTo>
                  <a:lnTo>
                    <a:pt x="158" y="552"/>
                  </a:lnTo>
                  <a:lnTo>
                    <a:pt x="158" y="554"/>
                  </a:lnTo>
                  <a:lnTo>
                    <a:pt x="160" y="556"/>
                  </a:lnTo>
                  <a:lnTo>
                    <a:pt x="160" y="558"/>
                  </a:lnTo>
                  <a:lnTo>
                    <a:pt x="160" y="562"/>
                  </a:lnTo>
                  <a:lnTo>
                    <a:pt x="160" y="564"/>
                  </a:lnTo>
                  <a:lnTo>
                    <a:pt x="162" y="568"/>
                  </a:lnTo>
                  <a:lnTo>
                    <a:pt x="160" y="570"/>
                  </a:lnTo>
                  <a:lnTo>
                    <a:pt x="160" y="572"/>
                  </a:lnTo>
                  <a:lnTo>
                    <a:pt x="160" y="574"/>
                  </a:lnTo>
                  <a:lnTo>
                    <a:pt x="160" y="575"/>
                  </a:lnTo>
                  <a:lnTo>
                    <a:pt x="158" y="577"/>
                  </a:lnTo>
                  <a:lnTo>
                    <a:pt x="158" y="579"/>
                  </a:lnTo>
                  <a:lnTo>
                    <a:pt x="154" y="581"/>
                  </a:lnTo>
                  <a:lnTo>
                    <a:pt x="152" y="581"/>
                  </a:lnTo>
                  <a:lnTo>
                    <a:pt x="150" y="583"/>
                  </a:lnTo>
                  <a:lnTo>
                    <a:pt x="148" y="583"/>
                  </a:lnTo>
                  <a:lnTo>
                    <a:pt x="146" y="585"/>
                  </a:lnTo>
                  <a:lnTo>
                    <a:pt x="146" y="587"/>
                  </a:lnTo>
                  <a:lnTo>
                    <a:pt x="144" y="589"/>
                  </a:lnTo>
                  <a:lnTo>
                    <a:pt x="146" y="589"/>
                  </a:lnTo>
                  <a:lnTo>
                    <a:pt x="146" y="591"/>
                  </a:lnTo>
                  <a:lnTo>
                    <a:pt x="146" y="593"/>
                  </a:lnTo>
                  <a:lnTo>
                    <a:pt x="146" y="595"/>
                  </a:lnTo>
                  <a:lnTo>
                    <a:pt x="146" y="597"/>
                  </a:lnTo>
                  <a:lnTo>
                    <a:pt x="146" y="601"/>
                  </a:lnTo>
                  <a:lnTo>
                    <a:pt x="146" y="603"/>
                  </a:lnTo>
                  <a:lnTo>
                    <a:pt x="144" y="603"/>
                  </a:lnTo>
                  <a:lnTo>
                    <a:pt x="144" y="605"/>
                  </a:lnTo>
                  <a:lnTo>
                    <a:pt x="144" y="607"/>
                  </a:lnTo>
                  <a:lnTo>
                    <a:pt x="144" y="609"/>
                  </a:lnTo>
                  <a:lnTo>
                    <a:pt x="144" y="611"/>
                  </a:lnTo>
                  <a:lnTo>
                    <a:pt x="144" y="613"/>
                  </a:lnTo>
                  <a:lnTo>
                    <a:pt x="144" y="615"/>
                  </a:lnTo>
                  <a:lnTo>
                    <a:pt x="144" y="617"/>
                  </a:lnTo>
                  <a:lnTo>
                    <a:pt x="142" y="619"/>
                  </a:lnTo>
                  <a:lnTo>
                    <a:pt x="142" y="621"/>
                  </a:lnTo>
                  <a:lnTo>
                    <a:pt x="140" y="623"/>
                  </a:lnTo>
                  <a:lnTo>
                    <a:pt x="140" y="625"/>
                  </a:lnTo>
                  <a:lnTo>
                    <a:pt x="140" y="627"/>
                  </a:lnTo>
                  <a:lnTo>
                    <a:pt x="138" y="627"/>
                  </a:lnTo>
                  <a:lnTo>
                    <a:pt x="138" y="629"/>
                  </a:lnTo>
                  <a:lnTo>
                    <a:pt x="138" y="631"/>
                  </a:lnTo>
                  <a:lnTo>
                    <a:pt x="138" y="633"/>
                  </a:lnTo>
                  <a:lnTo>
                    <a:pt x="138" y="635"/>
                  </a:lnTo>
                  <a:lnTo>
                    <a:pt x="138" y="637"/>
                  </a:lnTo>
                  <a:lnTo>
                    <a:pt x="138" y="639"/>
                  </a:lnTo>
                  <a:lnTo>
                    <a:pt x="138" y="641"/>
                  </a:lnTo>
                  <a:lnTo>
                    <a:pt x="138" y="644"/>
                  </a:lnTo>
                  <a:lnTo>
                    <a:pt x="140" y="644"/>
                  </a:lnTo>
                  <a:lnTo>
                    <a:pt x="142" y="646"/>
                  </a:lnTo>
                  <a:lnTo>
                    <a:pt x="144" y="646"/>
                  </a:lnTo>
                  <a:lnTo>
                    <a:pt x="146" y="646"/>
                  </a:lnTo>
                  <a:lnTo>
                    <a:pt x="148" y="646"/>
                  </a:lnTo>
                  <a:lnTo>
                    <a:pt x="148" y="644"/>
                  </a:lnTo>
                  <a:lnTo>
                    <a:pt x="148" y="642"/>
                  </a:lnTo>
                  <a:lnTo>
                    <a:pt x="150" y="642"/>
                  </a:lnTo>
                  <a:lnTo>
                    <a:pt x="150" y="641"/>
                  </a:lnTo>
                  <a:lnTo>
                    <a:pt x="152" y="639"/>
                  </a:lnTo>
                  <a:lnTo>
                    <a:pt x="152" y="637"/>
                  </a:lnTo>
                  <a:lnTo>
                    <a:pt x="154" y="637"/>
                  </a:lnTo>
                  <a:lnTo>
                    <a:pt x="154" y="635"/>
                  </a:lnTo>
                  <a:lnTo>
                    <a:pt x="156" y="635"/>
                  </a:lnTo>
                  <a:lnTo>
                    <a:pt x="158" y="633"/>
                  </a:lnTo>
                  <a:lnTo>
                    <a:pt x="160" y="633"/>
                  </a:lnTo>
                  <a:lnTo>
                    <a:pt x="162" y="633"/>
                  </a:lnTo>
                  <a:lnTo>
                    <a:pt x="164" y="633"/>
                  </a:lnTo>
                  <a:lnTo>
                    <a:pt x="166" y="635"/>
                  </a:lnTo>
                  <a:lnTo>
                    <a:pt x="166" y="637"/>
                  </a:lnTo>
                  <a:lnTo>
                    <a:pt x="168" y="637"/>
                  </a:lnTo>
                  <a:lnTo>
                    <a:pt x="168" y="639"/>
                  </a:lnTo>
                  <a:lnTo>
                    <a:pt x="168" y="641"/>
                  </a:lnTo>
                  <a:lnTo>
                    <a:pt x="168" y="642"/>
                  </a:lnTo>
                  <a:lnTo>
                    <a:pt x="166" y="644"/>
                  </a:lnTo>
                  <a:lnTo>
                    <a:pt x="166" y="646"/>
                  </a:lnTo>
                  <a:lnTo>
                    <a:pt x="166" y="648"/>
                  </a:lnTo>
                  <a:lnTo>
                    <a:pt x="166" y="650"/>
                  </a:lnTo>
                  <a:lnTo>
                    <a:pt x="164" y="652"/>
                  </a:lnTo>
                  <a:lnTo>
                    <a:pt x="164" y="654"/>
                  </a:lnTo>
                  <a:lnTo>
                    <a:pt x="162" y="654"/>
                  </a:lnTo>
                  <a:lnTo>
                    <a:pt x="162" y="656"/>
                  </a:lnTo>
                  <a:lnTo>
                    <a:pt x="160" y="658"/>
                  </a:lnTo>
                  <a:lnTo>
                    <a:pt x="158" y="660"/>
                  </a:lnTo>
                  <a:lnTo>
                    <a:pt x="158" y="662"/>
                  </a:lnTo>
                  <a:lnTo>
                    <a:pt x="156" y="662"/>
                  </a:lnTo>
                  <a:lnTo>
                    <a:pt x="154" y="664"/>
                  </a:lnTo>
                  <a:lnTo>
                    <a:pt x="152" y="664"/>
                  </a:lnTo>
                  <a:lnTo>
                    <a:pt x="150" y="664"/>
                  </a:lnTo>
                  <a:lnTo>
                    <a:pt x="148" y="664"/>
                  </a:lnTo>
                  <a:lnTo>
                    <a:pt x="148" y="666"/>
                  </a:lnTo>
                  <a:lnTo>
                    <a:pt x="146" y="668"/>
                  </a:lnTo>
                  <a:lnTo>
                    <a:pt x="146" y="670"/>
                  </a:lnTo>
                  <a:lnTo>
                    <a:pt x="148" y="672"/>
                  </a:lnTo>
                  <a:lnTo>
                    <a:pt x="148" y="674"/>
                  </a:lnTo>
                  <a:lnTo>
                    <a:pt x="148" y="676"/>
                  </a:lnTo>
                  <a:lnTo>
                    <a:pt x="148" y="678"/>
                  </a:lnTo>
                  <a:lnTo>
                    <a:pt x="146" y="678"/>
                  </a:lnTo>
                  <a:lnTo>
                    <a:pt x="146" y="680"/>
                  </a:lnTo>
                  <a:lnTo>
                    <a:pt x="146" y="682"/>
                  </a:lnTo>
                  <a:lnTo>
                    <a:pt x="146" y="684"/>
                  </a:lnTo>
                  <a:lnTo>
                    <a:pt x="144" y="684"/>
                  </a:lnTo>
                  <a:lnTo>
                    <a:pt x="142" y="684"/>
                  </a:lnTo>
                  <a:lnTo>
                    <a:pt x="142" y="686"/>
                  </a:lnTo>
                  <a:lnTo>
                    <a:pt x="140" y="686"/>
                  </a:lnTo>
                  <a:lnTo>
                    <a:pt x="138" y="686"/>
                  </a:lnTo>
                  <a:lnTo>
                    <a:pt x="138" y="688"/>
                  </a:lnTo>
                  <a:lnTo>
                    <a:pt x="136" y="688"/>
                  </a:lnTo>
                  <a:lnTo>
                    <a:pt x="134" y="688"/>
                  </a:lnTo>
                  <a:lnTo>
                    <a:pt x="133" y="688"/>
                  </a:lnTo>
                  <a:lnTo>
                    <a:pt x="131" y="688"/>
                  </a:lnTo>
                  <a:lnTo>
                    <a:pt x="131" y="690"/>
                  </a:lnTo>
                  <a:lnTo>
                    <a:pt x="129" y="690"/>
                  </a:lnTo>
                  <a:lnTo>
                    <a:pt x="127" y="692"/>
                  </a:lnTo>
                  <a:lnTo>
                    <a:pt x="127" y="694"/>
                  </a:lnTo>
                  <a:lnTo>
                    <a:pt x="127" y="696"/>
                  </a:lnTo>
                  <a:lnTo>
                    <a:pt x="125" y="698"/>
                  </a:lnTo>
                  <a:lnTo>
                    <a:pt x="125" y="700"/>
                  </a:lnTo>
                  <a:lnTo>
                    <a:pt x="123" y="702"/>
                  </a:lnTo>
                  <a:lnTo>
                    <a:pt x="121" y="704"/>
                  </a:lnTo>
                  <a:lnTo>
                    <a:pt x="123" y="704"/>
                  </a:lnTo>
                  <a:lnTo>
                    <a:pt x="125" y="706"/>
                  </a:lnTo>
                  <a:lnTo>
                    <a:pt x="125" y="704"/>
                  </a:lnTo>
                  <a:lnTo>
                    <a:pt x="125" y="702"/>
                  </a:lnTo>
                  <a:lnTo>
                    <a:pt x="127" y="702"/>
                  </a:lnTo>
                  <a:lnTo>
                    <a:pt x="127" y="700"/>
                  </a:lnTo>
                  <a:lnTo>
                    <a:pt x="129" y="700"/>
                  </a:lnTo>
                  <a:lnTo>
                    <a:pt x="129" y="702"/>
                  </a:lnTo>
                  <a:lnTo>
                    <a:pt x="131" y="702"/>
                  </a:lnTo>
                  <a:lnTo>
                    <a:pt x="131" y="700"/>
                  </a:lnTo>
                  <a:lnTo>
                    <a:pt x="131" y="698"/>
                  </a:lnTo>
                  <a:lnTo>
                    <a:pt x="133" y="698"/>
                  </a:lnTo>
                  <a:lnTo>
                    <a:pt x="134" y="698"/>
                  </a:lnTo>
                  <a:lnTo>
                    <a:pt x="136" y="698"/>
                  </a:lnTo>
                  <a:lnTo>
                    <a:pt x="136" y="696"/>
                  </a:lnTo>
                  <a:lnTo>
                    <a:pt x="138" y="696"/>
                  </a:lnTo>
                  <a:lnTo>
                    <a:pt x="138" y="698"/>
                  </a:lnTo>
                  <a:lnTo>
                    <a:pt x="140" y="698"/>
                  </a:lnTo>
                  <a:lnTo>
                    <a:pt x="142" y="698"/>
                  </a:lnTo>
                  <a:lnTo>
                    <a:pt x="142" y="696"/>
                  </a:lnTo>
                  <a:lnTo>
                    <a:pt x="144" y="696"/>
                  </a:lnTo>
                  <a:lnTo>
                    <a:pt x="144" y="698"/>
                  </a:lnTo>
                  <a:lnTo>
                    <a:pt x="146" y="698"/>
                  </a:lnTo>
                  <a:lnTo>
                    <a:pt x="146" y="700"/>
                  </a:lnTo>
                  <a:lnTo>
                    <a:pt x="146" y="702"/>
                  </a:lnTo>
                  <a:lnTo>
                    <a:pt x="146" y="704"/>
                  </a:lnTo>
                  <a:lnTo>
                    <a:pt x="148" y="704"/>
                  </a:lnTo>
                  <a:lnTo>
                    <a:pt x="150" y="704"/>
                  </a:lnTo>
                  <a:lnTo>
                    <a:pt x="150" y="702"/>
                  </a:lnTo>
                  <a:lnTo>
                    <a:pt x="152" y="704"/>
                  </a:lnTo>
                  <a:lnTo>
                    <a:pt x="150" y="706"/>
                  </a:lnTo>
                  <a:lnTo>
                    <a:pt x="152" y="706"/>
                  </a:lnTo>
                  <a:lnTo>
                    <a:pt x="154" y="706"/>
                  </a:lnTo>
                  <a:lnTo>
                    <a:pt x="154" y="708"/>
                  </a:lnTo>
                  <a:lnTo>
                    <a:pt x="156" y="708"/>
                  </a:lnTo>
                  <a:lnTo>
                    <a:pt x="154" y="708"/>
                  </a:lnTo>
                  <a:lnTo>
                    <a:pt x="154" y="709"/>
                  </a:lnTo>
                  <a:lnTo>
                    <a:pt x="156" y="709"/>
                  </a:lnTo>
                  <a:lnTo>
                    <a:pt x="158" y="708"/>
                  </a:lnTo>
                  <a:lnTo>
                    <a:pt x="160" y="708"/>
                  </a:lnTo>
                  <a:lnTo>
                    <a:pt x="160" y="709"/>
                  </a:lnTo>
                  <a:lnTo>
                    <a:pt x="160" y="711"/>
                  </a:lnTo>
                  <a:lnTo>
                    <a:pt x="162" y="711"/>
                  </a:lnTo>
                  <a:lnTo>
                    <a:pt x="164" y="711"/>
                  </a:lnTo>
                  <a:lnTo>
                    <a:pt x="164" y="713"/>
                  </a:lnTo>
                  <a:lnTo>
                    <a:pt x="164" y="715"/>
                  </a:lnTo>
                  <a:lnTo>
                    <a:pt x="164" y="717"/>
                  </a:lnTo>
                  <a:lnTo>
                    <a:pt x="166" y="717"/>
                  </a:lnTo>
                  <a:lnTo>
                    <a:pt x="168" y="717"/>
                  </a:lnTo>
                  <a:lnTo>
                    <a:pt x="170" y="717"/>
                  </a:lnTo>
                  <a:lnTo>
                    <a:pt x="170" y="715"/>
                  </a:lnTo>
                  <a:lnTo>
                    <a:pt x="170" y="713"/>
                  </a:lnTo>
                  <a:lnTo>
                    <a:pt x="172" y="713"/>
                  </a:lnTo>
                  <a:lnTo>
                    <a:pt x="174" y="713"/>
                  </a:lnTo>
                  <a:lnTo>
                    <a:pt x="174" y="715"/>
                  </a:lnTo>
                  <a:lnTo>
                    <a:pt x="172" y="715"/>
                  </a:lnTo>
                  <a:lnTo>
                    <a:pt x="172" y="717"/>
                  </a:lnTo>
                  <a:lnTo>
                    <a:pt x="174" y="717"/>
                  </a:lnTo>
                  <a:lnTo>
                    <a:pt x="174" y="719"/>
                  </a:lnTo>
                  <a:lnTo>
                    <a:pt x="172" y="719"/>
                  </a:lnTo>
                  <a:lnTo>
                    <a:pt x="174" y="719"/>
                  </a:lnTo>
                  <a:lnTo>
                    <a:pt x="176" y="719"/>
                  </a:lnTo>
                  <a:lnTo>
                    <a:pt x="178" y="717"/>
                  </a:lnTo>
                  <a:lnTo>
                    <a:pt x="178" y="719"/>
                  </a:lnTo>
                  <a:lnTo>
                    <a:pt x="178" y="721"/>
                  </a:lnTo>
                  <a:lnTo>
                    <a:pt x="180" y="721"/>
                  </a:lnTo>
                  <a:lnTo>
                    <a:pt x="180" y="719"/>
                  </a:lnTo>
                  <a:lnTo>
                    <a:pt x="182" y="721"/>
                  </a:lnTo>
                  <a:lnTo>
                    <a:pt x="182" y="723"/>
                  </a:lnTo>
                  <a:lnTo>
                    <a:pt x="184" y="723"/>
                  </a:lnTo>
                  <a:lnTo>
                    <a:pt x="184" y="725"/>
                  </a:lnTo>
                  <a:lnTo>
                    <a:pt x="182" y="725"/>
                  </a:lnTo>
                  <a:lnTo>
                    <a:pt x="182" y="727"/>
                  </a:lnTo>
                  <a:lnTo>
                    <a:pt x="184" y="727"/>
                  </a:lnTo>
                  <a:lnTo>
                    <a:pt x="186" y="727"/>
                  </a:lnTo>
                  <a:lnTo>
                    <a:pt x="186" y="725"/>
                  </a:lnTo>
                  <a:lnTo>
                    <a:pt x="188" y="725"/>
                  </a:lnTo>
                  <a:lnTo>
                    <a:pt x="188" y="727"/>
                  </a:lnTo>
                  <a:lnTo>
                    <a:pt x="188" y="729"/>
                  </a:lnTo>
                  <a:lnTo>
                    <a:pt x="188" y="731"/>
                  </a:lnTo>
                  <a:lnTo>
                    <a:pt x="186" y="733"/>
                  </a:lnTo>
                  <a:lnTo>
                    <a:pt x="188" y="733"/>
                  </a:lnTo>
                  <a:lnTo>
                    <a:pt x="188" y="735"/>
                  </a:lnTo>
                  <a:lnTo>
                    <a:pt x="188" y="737"/>
                  </a:lnTo>
                  <a:lnTo>
                    <a:pt x="188" y="739"/>
                  </a:lnTo>
                  <a:lnTo>
                    <a:pt x="190" y="741"/>
                  </a:lnTo>
                  <a:lnTo>
                    <a:pt x="190" y="743"/>
                  </a:lnTo>
                  <a:lnTo>
                    <a:pt x="190" y="745"/>
                  </a:lnTo>
                  <a:lnTo>
                    <a:pt x="192" y="747"/>
                  </a:lnTo>
                  <a:lnTo>
                    <a:pt x="192" y="749"/>
                  </a:lnTo>
                  <a:lnTo>
                    <a:pt x="194" y="751"/>
                  </a:lnTo>
                  <a:lnTo>
                    <a:pt x="194" y="753"/>
                  </a:lnTo>
                  <a:lnTo>
                    <a:pt x="194" y="755"/>
                  </a:lnTo>
                  <a:lnTo>
                    <a:pt x="194" y="757"/>
                  </a:lnTo>
                  <a:lnTo>
                    <a:pt x="196" y="761"/>
                  </a:lnTo>
                  <a:lnTo>
                    <a:pt x="198" y="763"/>
                  </a:lnTo>
                  <a:lnTo>
                    <a:pt x="200" y="765"/>
                  </a:lnTo>
                  <a:lnTo>
                    <a:pt x="200" y="767"/>
                  </a:lnTo>
                  <a:lnTo>
                    <a:pt x="202" y="769"/>
                  </a:lnTo>
                  <a:lnTo>
                    <a:pt x="203" y="771"/>
                  </a:lnTo>
                  <a:lnTo>
                    <a:pt x="203" y="773"/>
                  </a:lnTo>
                  <a:lnTo>
                    <a:pt x="205" y="773"/>
                  </a:lnTo>
                  <a:lnTo>
                    <a:pt x="205" y="775"/>
                  </a:lnTo>
                  <a:lnTo>
                    <a:pt x="207" y="776"/>
                  </a:lnTo>
                  <a:lnTo>
                    <a:pt x="209" y="778"/>
                  </a:lnTo>
                  <a:lnTo>
                    <a:pt x="209" y="780"/>
                  </a:lnTo>
                  <a:lnTo>
                    <a:pt x="211" y="780"/>
                  </a:lnTo>
                  <a:lnTo>
                    <a:pt x="211" y="782"/>
                  </a:lnTo>
                  <a:lnTo>
                    <a:pt x="213" y="784"/>
                  </a:lnTo>
                  <a:lnTo>
                    <a:pt x="215" y="784"/>
                  </a:lnTo>
                  <a:lnTo>
                    <a:pt x="215" y="786"/>
                  </a:lnTo>
                  <a:lnTo>
                    <a:pt x="219" y="790"/>
                  </a:lnTo>
                  <a:lnTo>
                    <a:pt x="219" y="792"/>
                  </a:lnTo>
                  <a:lnTo>
                    <a:pt x="221" y="794"/>
                  </a:lnTo>
                  <a:lnTo>
                    <a:pt x="221" y="796"/>
                  </a:lnTo>
                  <a:lnTo>
                    <a:pt x="223" y="796"/>
                  </a:lnTo>
                  <a:lnTo>
                    <a:pt x="223" y="798"/>
                  </a:lnTo>
                  <a:lnTo>
                    <a:pt x="225" y="800"/>
                  </a:lnTo>
                  <a:lnTo>
                    <a:pt x="227" y="802"/>
                  </a:lnTo>
                  <a:lnTo>
                    <a:pt x="229" y="804"/>
                  </a:lnTo>
                  <a:lnTo>
                    <a:pt x="231" y="806"/>
                  </a:lnTo>
                  <a:lnTo>
                    <a:pt x="231" y="808"/>
                  </a:lnTo>
                  <a:lnTo>
                    <a:pt x="233" y="810"/>
                  </a:lnTo>
                  <a:lnTo>
                    <a:pt x="235" y="812"/>
                  </a:lnTo>
                  <a:lnTo>
                    <a:pt x="239" y="814"/>
                  </a:lnTo>
                  <a:lnTo>
                    <a:pt x="241" y="816"/>
                  </a:lnTo>
                  <a:lnTo>
                    <a:pt x="243" y="818"/>
                  </a:lnTo>
                  <a:lnTo>
                    <a:pt x="245" y="820"/>
                  </a:lnTo>
                  <a:lnTo>
                    <a:pt x="245" y="822"/>
                  </a:lnTo>
                  <a:lnTo>
                    <a:pt x="247" y="824"/>
                  </a:lnTo>
                  <a:lnTo>
                    <a:pt x="249" y="826"/>
                  </a:lnTo>
                  <a:lnTo>
                    <a:pt x="251" y="828"/>
                  </a:lnTo>
                  <a:lnTo>
                    <a:pt x="251" y="830"/>
                  </a:lnTo>
                  <a:lnTo>
                    <a:pt x="253" y="832"/>
                  </a:lnTo>
                  <a:lnTo>
                    <a:pt x="255" y="834"/>
                  </a:lnTo>
                  <a:lnTo>
                    <a:pt x="257" y="838"/>
                  </a:lnTo>
                  <a:lnTo>
                    <a:pt x="259" y="840"/>
                  </a:lnTo>
                  <a:lnTo>
                    <a:pt x="261" y="842"/>
                  </a:lnTo>
                  <a:lnTo>
                    <a:pt x="263" y="842"/>
                  </a:lnTo>
                  <a:lnTo>
                    <a:pt x="265" y="842"/>
                  </a:lnTo>
                  <a:lnTo>
                    <a:pt x="267" y="845"/>
                  </a:lnTo>
                  <a:lnTo>
                    <a:pt x="269" y="847"/>
                  </a:lnTo>
                  <a:lnTo>
                    <a:pt x="271" y="849"/>
                  </a:lnTo>
                  <a:lnTo>
                    <a:pt x="272" y="851"/>
                  </a:lnTo>
                  <a:lnTo>
                    <a:pt x="274" y="853"/>
                  </a:lnTo>
                  <a:lnTo>
                    <a:pt x="274" y="855"/>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37" name="Freeform 8">
              <a:extLst>
                <a:ext uri="{FF2B5EF4-FFF2-40B4-BE49-F238E27FC236}">
                  <a16:creationId xmlns:a16="http://schemas.microsoft.com/office/drawing/2014/main" xmlns="" id="{00000000-0008-0000-0A00-00000E000000}"/>
                </a:ext>
              </a:extLst>
            </xdr:cNvPr>
            <xdr:cNvSpPr>
              <a:spLocks/>
            </xdr:cNvSpPr>
          </xdr:nvSpPr>
          <xdr:spPr bwMode="auto">
            <a:xfrm>
              <a:off x="4848225" y="3790950"/>
              <a:ext cx="1536700" cy="415925"/>
            </a:xfrm>
            <a:custGeom>
              <a:avLst/>
              <a:gdLst>
                <a:gd name="T0" fmla="*/ 865 w 968"/>
                <a:gd name="T1" fmla="*/ 32 h 262"/>
                <a:gd name="T2" fmla="*/ 885 w 968"/>
                <a:gd name="T3" fmla="*/ 61 h 262"/>
                <a:gd name="T4" fmla="*/ 903 w 968"/>
                <a:gd name="T5" fmla="*/ 77 h 262"/>
                <a:gd name="T6" fmla="*/ 913 w 968"/>
                <a:gd name="T7" fmla="*/ 89 h 262"/>
                <a:gd name="T8" fmla="*/ 920 w 968"/>
                <a:gd name="T9" fmla="*/ 97 h 262"/>
                <a:gd name="T10" fmla="*/ 922 w 968"/>
                <a:gd name="T11" fmla="*/ 119 h 262"/>
                <a:gd name="T12" fmla="*/ 930 w 968"/>
                <a:gd name="T13" fmla="*/ 146 h 262"/>
                <a:gd name="T14" fmla="*/ 954 w 968"/>
                <a:gd name="T15" fmla="*/ 178 h 262"/>
                <a:gd name="T16" fmla="*/ 964 w 968"/>
                <a:gd name="T17" fmla="*/ 197 h 262"/>
                <a:gd name="T18" fmla="*/ 960 w 968"/>
                <a:gd name="T19" fmla="*/ 217 h 262"/>
                <a:gd name="T20" fmla="*/ 946 w 968"/>
                <a:gd name="T21" fmla="*/ 233 h 262"/>
                <a:gd name="T22" fmla="*/ 924 w 968"/>
                <a:gd name="T23" fmla="*/ 235 h 262"/>
                <a:gd name="T24" fmla="*/ 913 w 968"/>
                <a:gd name="T25" fmla="*/ 253 h 262"/>
                <a:gd name="T26" fmla="*/ 907 w 968"/>
                <a:gd name="T27" fmla="*/ 253 h 262"/>
                <a:gd name="T28" fmla="*/ 893 w 968"/>
                <a:gd name="T29" fmla="*/ 223 h 262"/>
                <a:gd name="T30" fmla="*/ 881 w 968"/>
                <a:gd name="T31" fmla="*/ 197 h 262"/>
                <a:gd name="T32" fmla="*/ 869 w 968"/>
                <a:gd name="T33" fmla="*/ 174 h 262"/>
                <a:gd name="T34" fmla="*/ 861 w 968"/>
                <a:gd name="T35" fmla="*/ 148 h 262"/>
                <a:gd name="T36" fmla="*/ 863 w 968"/>
                <a:gd name="T37" fmla="*/ 124 h 262"/>
                <a:gd name="T38" fmla="*/ 836 w 968"/>
                <a:gd name="T39" fmla="*/ 115 h 262"/>
                <a:gd name="T40" fmla="*/ 806 w 968"/>
                <a:gd name="T41" fmla="*/ 101 h 262"/>
                <a:gd name="T42" fmla="*/ 788 w 968"/>
                <a:gd name="T43" fmla="*/ 75 h 262"/>
                <a:gd name="T44" fmla="*/ 784 w 968"/>
                <a:gd name="T45" fmla="*/ 50 h 262"/>
                <a:gd name="T46" fmla="*/ 773 w 968"/>
                <a:gd name="T47" fmla="*/ 28 h 262"/>
                <a:gd name="T48" fmla="*/ 765 w 968"/>
                <a:gd name="T49" fmla="*/ 6 h 262"/>
                <a:gd name="T50" fmla="*/ 743 w 968"/>
                <a:gd name="T51" fmla="*/ 10 h 262"/>
                <a:gd name="T52" fmla="*/ 721 w 968"/>
                <a:gd name="T53" fmla="*/ 20 h 262"/>
                <a:gd name="T54" fmla="*/ 698 w 968"/>
                <a:gd name="T55" fmla="*/ 18 h 262"/>
                <a:gd name="T56" fmla="*/ 682 w 968"/>
                <a:gd name="T57" fmla="*/ 36 h 262"/>
                <a:gd name="T58" fmla="*/ 664 w 968"/>
                <a:gd name="T59" fmla="*/ 50 h 262"/>
                <a:gd name="T60" fmla="*/ 637 w 968"/>
                <a:gd name="T61" fmla="*/ 50 h 262"/>
                <a:gd name="T62" fmla="*/ 621 w 968"/>
                <a:gd name="T63" fmla="*/ 52 h 262"/>
                <a:gd name="T64" fmla="*/ 625 w 968"/>
                <a:gd name="T65" fmla="*/ 65 h 262"/>
                <a:gd name="T66" fmla="*/ 613 w 968"/>
                <a:gd name="T67" fmla="*/ 85 h 262"/>
                <a:gd name="T68" fmla="*/ 599 w 968"/>
                <a:gd name="T69" fmla="*/ 105 h 262"/>
                <a:gd name="T70" fmla="*/ 583 w 968"/>
                <a:gd name="T71" fmla="*/ 123 h 262"/>
                <a:gd name="T72" fmla="*/ 570 w 968"/>
                <a:gd name="T73" fmla="*/ 142 h 262"/>
                <a:gd name="T74" fmla="*/ 550 w 968"/>
                <a:gd name="T75" fmla="*/ 174 h 262"/>
                <a:gd name="T76" fmla="*/ 518 w 968"/>
                <a:gd name="T77" fmla="*/ 184 h 262"/>
                <a:gd name="T78" fmla="*/ 516 w 968"/>
                <a:gd name="T79" fmla="*/ 215 h 262"/>
                <a:gd name="T80" fmla="*/ 481 w 968"/>
                <a:gd name="T81" fmla="*/ 213 h 262"/>
                <a:gd name="T82" fmla="*/ 451 w 968"/>
                <a:gd name="T83" fmla="*/ 209 h 262"/>
                <a:gd name="T84" fmla="*/ 424 w 968"/>
                <a:gd name="T85" fmla="*/ 213 h 262"/>
                <a:gd name="T86" fmla="*/ 406 w 968"/>
                <a:gd name="T87" fmla="*/ 199 h 262"/>
                <a:gd name="T88" fmla="*/ 372 w 968"/>
                <a:gd name="T89" fmla="*/ 193 h 262"/>
                <a:gd name="T90" fmla="*/ 339 w 968"/>
                <a:gd name="T91" fmla="*/ 190 h 262"/>
                <a:gd name="T92" fmla="*/ 305 w 968"/>
                <a:gd name="T93" fmla="*/ 197 h 262"/>
                <a:gd name="T94" fmla="*/ 284 w 968"/>
                <a:gd name="T95" fmla="*/ 186 h 262"/>
                <a:gd name="T96" fmla="*/ 256 w 968"/>
                <a:gd name="T97" fmla="*/ 178 h 262"/>
                <a:gd name="T98" fmla="*/ 234 w 968"/>
                <a:gd name="T99" fmla="*/ 154 h 262"/>
                <a:gd name="T100" fmla="*/ 207 w 968"/>
                <a:gd name="T101" fmla="*/ 136 h 262"/>
                <a:gd name="T102" fmla="*/ 181 w 968"/>
                <a:gd name="T103" fmla="*/ 128 h 262"/>
                <a:gd name="T104" fmla="*/ 159 w 968"/>
                <a:gd name="T105" fmla="*/ 128 h 262"/>
                <a:gd name="T106" fmla="*/ 136 w 968"/>
                <a:gd name="T107" fmla="*/ 134 h 262"/>
                <a:gd name="T108" fmla="*/ 120 w 968"/>
                <a:gd name="T109" fmla="*/ 124 h 262"/>
                <a:gd name="T110" fmla="*/ 90 w 968"/>
                <a:gd name="T111" fmla="*/ 113 h 262"/>
                <a:gd name="T112" fmla="*/ 69 w 968"/>
                <a:gd name="T113" fmla="*/ 97 h 262"/>
                <a:gd name="T114" fmla="*/ 39 w 968"/>
                <a:gd name="T115" fmla="*/ 77 h 262"/>
                <a:gd name="T116" fmla="*/ 27 w 968"/>
                <a:gd name="T117" fmla="*/ 73 h 262"/>
                <a:gd name="T118" fmla="*/ 4 w 968"/>
                <a:gd name="T119" fmla="*/ 59 h 2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968" h="262">
                  <a:moveTo>
                    <a:pt x="849" y="0"/>
                  </a:moveTo>
                  <a:lnTo>
                    <a:pt x="851" y="2"/>
                  </a:lnTo>
                  <a:lnTo>
                    <a:pt x="853" y="4"/>
                  </a:lnTo>
                  <a:lnTo>
                    <a:pt x="855" y="6"/>
                  </a:lnTo>
                  <a:lnTo>
                    <a:pt x="855" y="8"/>
                  </a:lnTo>
                  <a:lnTo>
                    <a:pt x="857" y="8"/>
                  </a:lnTo>
                  <a:lnTo>
                    <a:pt x="857" y="10"/>
                  </a:lnTo>
                  <a:lnTo>
                    <a:pt x="857" y="12"/>
                  </a:lnTo>
                  <a:lnTo>
                    <a:pt x="857" y="14"/>
                  </a:lnTo>
                  <a:lnTo>
                    <a:pt x="857" y="16"/>
                  </a:lnTo>
                  <a:lnTo>
                    <a:pt x="859" y="18"/>
                  </a:lnTo>
                  <a:lnTo>
                    <a:pt x="859" y="20"/>
                  </a:lnTo>
                  <a:lnTo>
                    <a:pt x="861" y="22"/>
                  </a:lnTo>
                  <a:lnTo>
                    <a:pt x="861" y="24"/>
                  </a:lnTo>
                  <a:lnTo>
                    <a:pt x="863" y="26"/>
                  </a:lnTo>
                  <a:lnTo>
                    <a:pt x="863" y="28"/>
                  </a:lnTo>
                  <a:lnTo>
                    <a:pt x="865" y="32"/>
                  </a:lnTo>
                  <a:lnTo>
                    <a:pt x="865" y="34"/>
                  </a:lnTo>
                  <a:lnTo>
                    <a:pt x="867" y="34"/>
                  </a:lnTo>
                  <a:lnTo>
                    <a:pt x="867" y="36"/>
                  </a:lnTo>
                  <a:lnTo>
                    <a:pt x="869" y="38"/>
                  </a:lnTo>
                  <a:lnTo>
                    <a:pt x="871" y="40"/>
                  </a:lnTo>
                  <a:lnTo>
                    <a:pt x="871" y="42"/>
                  </a:lnTo>
                  <a:lnTo>
                    <a:pt x="873" y="44"/>
                  </a:lnTo>
                  <a:lnTo>
                    <a:pt x="875" y="46"/>
                  </a:lnTo>
                  <a:lnTo>
                    <a:pt x="875" y="48"/>
                  </a:lnTo>
                  <a:lnTo>
                    <a:pt x="875" y="50"/>
                  </a:lnTo>
                  <a:lnTo>
                    <a:pt x="877" y="52"/>
                  </a:lnTo>
                  <a:lnTo>
                    <a:pt x="879" y="54"/>
                  </a:lnTo>
                  <a:lnTo>
                    <a:pt x="879" y="55"/>
                  </a:lnTo>
                  <a:lnTo>
                    <a:pt x="881" y="57"/>
                  </a:lnTo>
                  <a:lnTo>
                    <a:pt x="883" y="57"/>
                  </a:lnTo>
                  <a:lnTo>
                    <a:pt x="883" y="59"/>
                  </a:lnTo>
                  <a:lnTo>
                    <a:pt x="885" y="61"/>
                  </a:lnTo>
                  <a:lnTo>
                    <a:pt x="885" y="63"/>
                  </a:lnTo>
                  <a:lnTo>
                    <a:pt x="887" y="65"/>
                  </a:lnTo>
                  <a:lnTo>
                    <a:pt x="889" y="67"/>
                  </a:lnTo>
                  <a:lnTo>
                    <a:pt x="891" y="69"/>
                  </a:lnTo>
                  <a:lnTo>
                    <a:pt x="891" y="71"/>
                  </a:lnTo>
                  <a:lnTo>
                    <a:pt x="893" y="71"/>
                  </a:lnTo>
                  <a:lnTo>
                    <a:pt x="895" y="71"/>
                  </a:lnTo>
                  <a:lnTo>
                    <a:pt x="895" y="73"/>
                  </a:lnTo>
                  <a:lnTo>
                    <a:pt x="893" y="77"/>
                  </a:lnTo>
                  <a:lnTo>
                    <a:pt x="893" y="79"/>
                  </a:lnTo>
                  <a:lnTo>
                    <a:pt x="895" y="79"/>
                  </a:lnTo>
                  <a:lnTo>
                    <a:pt x="897" y="77"/>
                  </a:lnTo>
                  <a:lnTo>
                    <a:pt x="899" y="75"/>
                  </a:lnTo>
                  <a:lnTo>
                    <a:pt x="901" y="75"/>
                  </a:lnTo>
                  <a:lnTo>
                    <a:pt x="903" y="77"/>
                  </a:lnTo>
                  <a:lnTo>
                    <a:pt x="903" y="79"/>
                  </a:lnTo>
                  <a:lnTo>
                    <a:pt x="903" y="77"/>
                  </a:lnTo>
                  <a:lnTo>
                    <a:pt x="903" y="79"/>
                  </a:lnTo>
                  <a:lnTo>
                    <a:pt x="905" y="79"/>
                  </a:lnTo>
                  <a:lnTo>
                    <a:pt x="905" y="77"/>
                  </a:lnTo>
                  <a:lnTo>
                    <a:pt x="907" y="77"/>
                  </a:lnTo>
                  <a:lnTo>
                    <a:pt x="909" y="79"/>
                  </a:lnTo>
                  <a:lnTo>
                    <a:pt x="911" y="79"/>
                  </a:lnTo>
                  <a:lnTo>
                    <a:pt x="911" y="81"/>
                  </a:lnTo>
                  <a:lnTo>
                    <a:pt x="909" y="83"/>
                  </a:lnTo>
                  <a:lnTo>
                    <a:pt x="911" y="83"/>
                  </a:lnTo>
                  <a:lnTo>
                    <a:pt x="913" y="83"/>
                  </a:lnTo>
                  <a:lnTo>
                    <a:pt x="915" y="83"/>
                  </a:lnTo>
                  <a:lnTo>
                    <a:pt x="916" y="83"/>
                  </a:lnTo>
                  <a:lnTo>
                    <a:pt x="915" y="83"/>
                  </a:lnTo>
                  <a:lnTo>
                    <a:pt x="915" y="85"/>
                  </a:lnTo>
                  <a:lnTo>
                    <a:pt x="913" y="85"/>
                  </a:lnTo>
                  <a:lnTo>
                    <a:pt x="913" y="87"/>
                  </a:lnTo>
                  <a:lnTo>
                    <a:pt x="913" y="89"/>
                  </a:lnTo>
                  <a:lnTo>
                    <a:pt x="915" y="89"/>
                  </a:lnTo>
                  <a:lnTo>
                    <a:pt x="913" y="89"/>
                  </a:lnTo>
                  <a:lnTo>
                    <a:pt x="913" y="91"/>
                  </a:lnTo>
                  <a:lnTo>
                    <a:pt x="913" y="93"/>
                  </a:lnTo>
                  <a:lnTo>
                    <a:pt x="913" y="95"/>
                  </a:lnTo>
                  <a:lnTo>
                    <a:pt x="915" y="95"/>
                  </a:lnTo>
                  <a:lnTo>
                    <a:pt x="916" y="95"/>
                  </a:lnTo>
                  <a:lnTo>
                    <a:pt x="916" y="93"/>
                  </a:lnTo>
                  <a:lnTo>
                    <a:pt x="916" y="91"/>
                  </a:lnTo>
                  <a:lnTo>
                    <a:pt x="918" y="91"/>
                  </a:lnTo>
                  <a:lnTo>
                    <a:pt x="918" y="93"/>
                  </a:lnTo>
                  <a:lnTo>
                    <a:pt x="920" y="93"/>
                  </a:lnTo>
                  <a:lnTo>
                    <a:pt x="918" y="93"/>
                  </a:lnTo>
                  <a:lnTo>
                    <a:pt x="918" y="95"/>
                  </a:lnTo>
                  <a:lnTo>
                    <a:pt x="920" y="95"/>
                  </a:lnTo>
                  <a:lnTo>
                    <a:pt x="918" y="97"/>
                  </a:lnTo>
                  <a:lnTo>
                    <a:pt x="920" y="97"/>
                  </a:lnTo>
                  <a:lnTo>
                    <a:pt x="920" y="99"/>
                  </a:lnTo>
                  <a:lnTo>
                    <a:pt x="920" y="101"/>
                  </a:lnTo>
                  <a:lnTo>
                    <a:pt x="920" y="103"/>
                  </a:lnTo>
                  <a:lnTo>
                    <a:pt x="922" y="103"/>
                  </a:lnTo>
                  <a:lnTo>
                    <a:pt x="922" y="101"/>
                  </a:lnTo>
                  <a:lnTo>
                    <a:pt x="922" y="103"/>
                  </a:lnTo>
                  <a:lnTo>
                    <a:pt x="924" y="103"/>
                  </a:lnTo>
                  <a:lnTo>
                    <a:pt x="924" y="105"/>
                  </a:lnTo>
                  <a:lnTo>
                    <a:pt x="924" y="107"/>
                  </a:lnTo>
                  <a:lnTo>
                    <a:pt x="922" y="107"/>
                  </a:lnTo>
                  <a:lnTo>
                    <a:pt x="922" y="109"/>
                  </a:lnTo>
                  <a:lnTo>
                    <a:pt x="922" y="111"/>
                  </a:lnTo>
                  <a:lnTo>
                    <a:pt x="924" y="113"/>
                  </a:lnTo>
                  <a:lnTo>
                    <a:pt x="924" y="115"/>
                  </a:lnTo>
                  <a:lnTo>
                    <a:pt x="924" y="117"/>
                  </a:lnTo>
                  <a:lnTo>
                    <a:pt x="924" y="119"/>
                  </a:lnTo>
                  <a:lnTo>
                    <a:pt x="922" y="119"/>
                  </a:lnTo>
                  <a:lnTo>
                    <a:pt x="922" y="121"/>
                  </a:lnTo>
                  <a:lnTo>
                    <a:pt x="922" y="123"/>
                  </a:lnTo>
                  <a:lnTo>
                    <a:pt x="924" y="123"/>
                  </a:lnTo>
                  <a:lnTo>
                    <a:pt x="924" y="124"/>
                  </a:lnTo>
                  <a:lnTo>
                    <a:pt x="924" y="126"/>
                  </a:lnTo>
                  <a:lnTo>
                    <a:pt x="924" y="128"/>
                  </a:lnTo>
                  <a:lnTo>
                    <a:pt x="924" y="132"/>
                  </a:lnTo>
                  <a:lnTo>
                    <a:pt x="926" y="132"/>
                  </a:lnTo>
                  <a:lnTo>
                    <a:pt x="924" y="134"/>
                  </a:lnTo>
                  <a:lnTo>
                    <a:pt x="924" y="136"/>
                  </a:lnTo>
                  <a:lnTo>
                    <a:pt x="926" y="136"/>
                  </a:lnTo>
                  <a:lnTo>
                    <a:pt x="926" y="138"/>
                  </a:lnTo>
                  <a:lnTo>
                    <a:pt x="928" y="140"/>
                  </a:lnTo>
                  <a:lnTo>
                    <a:pt x="928" y="142"/>
                  </a:lnTo>
                  <a:lnTo>
                    <a:pt x="930" y="142"/>
                  </a:lnTo>
                  <a:lnTo>
                    <a:pt x="928" y="142"/>
                  </a:lnTo>
                  <a:lnTo>
                    <a:pt x="930" y="146"/>
                  </a:lnTo>
                  <a:lnTo>
                    <a:pt x="932" y="150"/>
                  </a:lnTo>
                  <a:lnTo>
                    <a:pt x="934" y="152"/>
                  </a:lnTo>
                  <a:lnTo>
                    <a:pt x="934" y="154"/>
                  </a:lnTo>
                  <a:lnTo>
                    <a:pt x="936" y="156"/>
                  </a:lnTo>
                  <a:lnTo>
                    <a:pt x="936" y="158"/>
                  </a:lnTo>
                  <a:lnTo>
                    <a:pt x="938" y="158"/>
                  </a:lnTo>
                  <a:lnTo>
                    <a:pt x="940" y="162"/>
                  </a:lnTo>
                  <a:lnTo>
                    <a:pt x="944" y="164"/>
                  </a:lnTo>
                  <a:lnTo>
                    <a:pt x="944" y="166"/>
                  </a:lnTo>
                  <a:lnTo>
                    <a:pt x="946" y="168"/>
                  </a:lnTo>
                  <a:lnTo>
                    <a:pt x="948" y="170"/>
                  </a:lnTo>
                  <a:lnTo>
                    <a:pt x="948" y="174"/>
                  </a:lnTo>
                  <a:lnTo>
                    <a:pt x="950" y="174"/>
                  </a:lnTo>
                  <a:lnTo>
                    <a:pt x="950" y="176"/>
                  </a:lnTo>
                  <a:lnTo>
                    <a:pt x="950" y="178"/>
                  </a:lnTo>
                  <a:lnTo>
                    <a:pt x="952" y="178"/>
                  </a:lnTo>
                  <a:lnTo>
                    <a:pt x="954" y="178"/>
                  </a:lnTo>
                  <a:lnTo>
                    <a:pt x="956" y="178"/>
                  </a:lnTo>
                  <a:lnTo>
                    <a:pt x="956" y="180"/>
                  </a:lnTo>
                  <a:lnTo>
                    <a:pt x="956" y="182"/>
                  </a:lnTo>
                  <a:lnTo>
                    <a:pt x="956" y="184"/>
                  </a:lnTo>
                  <a:lnTo>
                    <a:pt x="956" y="186"/>
                  </a:lnTo>
                  <a:lnTo>
                    <a:pt x="958" y="186"/>
                  </a:lnTo>
                  <a:lnTo>
                    <a:pt x="960" y="186"/>
                  </a:lnTo>
                  <a:lnTo>
                    <a:pt x="962" y="186"/>
                  </a:lnTo>
                  <a:lnTo>
                    <a:pt x="962" y="188"/>
                  </a:lnTo>
                  <a:lnTo>
                    <a:pt x="962" y="190"/>
                  </a:lnTo>
                  <a:lnTo>
                    <a:pt x="960" y="190"/>
                  </a:lnTo>
                  <a:lnTo>
                    <a:pt x="960" y="191"/>
                  </a:lnTo>
                  <a:lnTo>
                    <a:pt x="962" y="191"/>
                  </a:lnTo>
                  <a:lnTo>
                    <a:pt x="962" y="193"/>
                  </a:lnTo>
                  <a:lnTo>
                    <a:pt x="962" y="195"/>
                  </a:lnTo>
                  <a:lnTo>
                    <a:pt x="964" y="195"/>
                  </a:lnTo>
                  <a:lnTo>
                    <a:pt x="964" y="197"/>
                  </a:lnTo>
                  <a:lnTo>
                    <a:pt x="964" y="199"/>
                  </a:lnTo>
                  <a:lnTo>
                    <a:pt x="964" y="201"/>
                  </a:lnTo>
                  <a:lnTo>
                    <a:pt x="964" y="203"/>
                  </a:lnTo>
                  <a:lnTo>
                    <a:pt x="966" y="203"/>
                  </a:lnTo>
                  <a:lnTo>
                    <a:pt x="964" y="205"/>
                  </a:lnTo>
                  <a:lnTo>
                    <a:pt x="966" y="205"/>
                  </a:lnTo>
                  <a:lnTo>
                    <a:pt x="968" y="205"/>
                  </a:lnTo>
                  <a:lnTo>
                    <a:pt x="968" y="207"/>
                  </a:lnTo>
                  <a:lnTo>
                    <a:pt x="968" y="209"/>
                  </a:lnTo>
                  <a:lnTo>
                    <a:pt x="968" y="211"/>
                  </a:lnTo>
                  <a:lnTo>
                    <a:pt x="968" y="213"/>
                  </a:lnTo>
                  <a:lnTo>
                    <a:pt x="966" y="213"/>
                  </a:lnTo>
                  <a:lnTo>
                    <a:pt x="964" y="213"/>
                  </a:lnTo>
                  <a:lnTo>
                    <a:pt x="964" y="215"/>
                  </a:lnTo>
                  <a:lnTo>
                    <a:pt x="962" y="215"/>
                  </a:lnTo>
                  <a:lnTo>
                    <a:pt x="962" y="217"/>
                  </a:lnTo>
                  <a:lnTo>
                    <a:pt x="960" y="217"/>
                  </a:lnTo>
                  <a:lnTo>
                    <a:pt x="958" y="217"/>
                  </a:lnTo>
                  <a:lnTo>
                    <a:pt x="956" y="217"/>
                  </a:lnTo>
                  <a:lnTo>
                    <a:pt x="954" y="217"/>
                  </a:lnTo>
                  <a:lnTo>
                    <a:pt x="954" y="215"/>
                  </a:lnTo>
                  <a:lnTo>
                    <a:pt x="952" y="215"/>
                  </a:lnTo>
                  <a:lnTo>
                    <a:pt x="950" y="215"/>
                  </a:lnTo>
                  <a:lnTo>
                    <a:pt x="950" y="217"/>
                  </a:lnTo>
                  <a:lnTo>
                    <a:pt x="948" y="217"/>
                  </a:lnTo>
                  <a:lnTo>
                    <a:pt x="948" y="219"/>
                  </a:lnTo>
                  <a:lnTo>
                    <a:pt x="948" y="221"/>
                  </a:lnTo>
                  <a:lnTo>
                    <a:pt x="946" y="221"/>
                  </a:lnTo>
                  <a:lnTo>
                    <a:pt x="946" y="223"/>
                  </a:lnTo>
                  <a:lnTo>
                    <a:pt x="946" y="225"/>
                  </a:lnTo>
                  <a:lnTo>
                    <a:pt x="946" y="227"/>
                  </a:lnTo>
                  <a:lnTo>
                    <a:pt x="946" y="229"/>
                  </a:lnTo>
                  <a:lnTo>
                    <a:pt x="946" y="231"/>
                  </a:lnTo>
                  <a:lnTo>
                    <a:pt x="946" y="233"/>
                  </a:lnTo>
                  <a:lnTo>
                    <a:pt x="946" y="235"/>
                  </a:lnTo>
                  <a:lnTo>
                    <a:pt x="944" y="235"/>
                  </a:lnTo>
                  <a:lnTo>
                    <a:pt x="944" y="237"/>
                  </a:lnTo>
                  <a:lnTo>
                    <a:pt x="942" y="237"/>
                  </a:lnTo>
                  <a:lnTo>
                    <a:pt x="942" y="239"/>
                  </a:lnTo>
                  <a:lnTo>
                    <a:pt x="940" y="239"/>
                  </a:lnTo>
                  <a:lnTo>
                    <a:pt x="938" y="239"/>
                  </a:lnTo>
                  <a:lnTo>
                    <a:pt x="936" y="239"/>
                  </a:lnTo>
                  <a:lnTo>
                    <a:pt x="934" y="239"/>
                  </a:lnTo>
                  <a:lnTo>
                    <a:pt x="932" y="239"/>
                  </a:lnTo>
                  <a:lnTo>
                    <a:pt x="932" y="237"/>
                  </a:lnTo>
                  <a:lnTo>
                    <a:pt x="930" y="239"/>
                  </a:lnTo>
                  <a:lnTo>
                    <a:pt x="930" y="237"/>
                  </a:lnTo>
                  <a:lnTo>
                    <a:pt x="928" y="237"/>
                  </a:lnTo>
                  <a:lnTo>
                    <a:pt x="926" y="237"/>
                  </a:lnTo>
                  <a:lnTo>
                    <a:pt x="926" y="235"/>
                  </a:lnTo>
                  <a:lnTo>
                    <a:pt x="924" y="235"/>
                  </a:lnTo>
                  <a:lnTo>
                    <a:pt x="922" y="235"/>
                  </a:lnTo>
                  <a:lnTo>
                    <a:pt x="922" y="233"/>
                  </a:lnTo>
                  <a:lnTo>
                    <a:pt x="920" y="233"/>
                  </a:lnTo>
                  <a:lnTo>
                    <a:pt x="918" y="233"/>
                  </a:lnTo>
                  <a:lnTo>
                    <a:pt x="918" y="235"/>
                  </a:lnTo>
                  <a:lnTo>
                    <a:pt x="916" y="235"/>
                  </a:lnTo>
                  <a:lnTo>
                    <a:pt x="915" y="235"/>
                  </a:lnTo>
                  <a:lnTo>
                    <a:pt x="915" y="237"/>
                  </a:lnTo>
                  <a:lnTo>
                    <a:pt x="915" y="239"/>
                  </a:lnTo>
                  <a:lnTo>
                    <a:pt x="915" y="241"/>
                  </a:lnTo>
                  <a:lnTo>
                    <a:pt x="915" y="243"/>
                  </a:lnTo>
                  <a:lnTo>
                    <a:pt x="913" y="243"/>
                  </a:lnTo>
                  <a:lnTo>
                    <a:pt x="913" y="245"/>
                  </a:lnTo>
                  <a:lnTo>
                    <a:pt x="913" y="247"/>
                  </a:lnTo>
                  <a:lnTo>
                    <a:pt x="913" y="249"/>
                  </a:lnTo>
                  <a:lnTo>
                    <a:pt x="913" y="251"/>
                  </a:lnTo>
                  <a:lnTo>
                    <a:pt x="913" y="253"/>
                  </a:lnTo>
                  <a:lnTo>
                    <a:pt x="915" y="253"/>
                  </a:lnTo>
                  <a:lnTo>
                    <a:pt x="915" y="255"/>
                  </a:lnTo>
                  <a:lnTo>
                    <a:pt x="916" y="255"/>
                  </a:lnTo>
                  <a:lnTo>
                    <a:pt x="916" y="257"/>
                  </a:lnTo>
                  <a:lnTo>
                    <a:pt x="918" y="257"/>
                  </a:lnTo>
                  <a:lnTo>
                    <a:pt x="918" y="258"/>
                  </a:lnTo>
                  <a:lnTo>
                    <a:pt x="918" y="260"/>
                  </a:lnTo>
                  <a:lnTo>
                    <a:pt x="916" y="260"/>
                  </a:lnTo>
                  <a:lnTo>
                    <a:pt x="916" y="262"/>
                  </a:lnTo>
                  <a:lnTo>
                    <a:pt x="915" y="262"/>
                  </a:lnTo>
                  <a:lnTo>
                    <a:pt x="915" y="260"/>
                  </a:lnTo>
                  <a:lnTo>
                    <a:pt x="913" y="260"/>
                  </a:lnTo>
                  <a:lnTo>
                    <a:pt x="911" y="258"/>
                  </a:lnTo>
                  <a:lnTo>
                    <a:pt x="909" y="257"/>
                  </a:lnTo>
                  <a:lnTo>
                    <a:pt x="907" y="257"/>
                  </a:lnTo>
                  <a:lnTo>
                    <a:pt x="907" y="255"/>
                  </a:lnTo>
                  <a:lnTo>
                    <a:pt x="907" y="253"/>
                  </a:lnTo>
                  <a:lnTo>
                    <a:pt x="905" y="253"/>
                  </a:lnTo>
                  <a:lnTo>
                    <a:pt x="905" y="251"/>
                  </a:lnTo>
                  <a:lnTo>
                    <a:pt x="905" y="249"/>
                  </a:lnTo>
                  <a:lnTo>
                    <a:pt x="903" y="249"/>
                  </a:lnTo>
                  <a:lnTo>
                    <a:pt x="903" y="247"/>
                  </a:lnTo>
                  <a:lnTo>
                    <a:pt x="903" y="245"/>
                  </a:lnTo>
                  <a:lnTo>
                    <a:pt x="901" y="245"/>
                  </a:lnTo>
                  <a:lnTo>
                    <a:pt x="901" y="243"/>
                  </a:lnTo>
                  <a:lnTo>
                    <a:pt x="901" y="241"/>
                  </a:lnTo>
                  <a:lnTo>
                    <a:pt x="899" y="239"/>
                  </a:lnTo>
                  <a:lnTo>
                    <a:pt x="899" y="237"/>
                  </a:lnTo>
                  <a:lnTo>
                    <a:pt x="899" y="235"/>
                  </a:lnTo>
                  <a:lnTo>
                    <a:pt x="897" y="233"/>
                  </a:lnTo>
                  <a:lnTo>
                    <a:pt x="897" y="231"/>
                  </a:lnTo>
                  <a:lnTo>
                    <a:pt x="895" y="229"/>
                  </a:lnTo>
                  <a:lnTo>
                    <a:pt x="895" y="225"/>
                  </a:lnTo>
                  <a:lnTo>
                    <a:pt x="893" y="223"/>
                  </a:lnTo>
                  <a:lnTo>
                    <a:pt x="893" y="221"/>
                  </a:lnTo>
                  <a:lnTo>
                    <a:pt x="893" y="219"/>
                  </a:lnTo>
                  <a:lnTo>
                    <a:pt x="891" y="217"/>
                  </a:lnTo>
                  <a:lnTo>
                    <a:pt x="891" y="215"/>
                  </a:lnTo>
                  <a:lnTo>
                    <a:pt x="889" y="213"/>
                  </a:lnTo>
                  <a:lnTo>
                    <a:pt x="889" y="211"/>
                  </a:lnTo>
                  <a:lnTo>
                    <a:pt x="887" y="211"/>
                  </a:lnTo>
                  <a:lnTo>
                    <a:pt x="887" y="209"/>
                  </a:lnTo>
                  <a:lnTo>
                    <a:pt x="885" y="209"/>
                  </a:lnTo>
                  <a:lnTo>
                    <a:pt x="885" y="207"/>
                  </a:lnTo>
                  <a:lnTo>
                    <a:pt x="883" y="207"/>
                  </a:lnTo>
                  <a:lnTo>
                    <a:pt x="883" y="205"/>
                  </a:lnTo>
                  <a:lnTo>
                    <a:pt x="883" y="203"/>
                  </a:lnTo>
                  <a:lnTo>
                    <a:pt x="883" y="201"/>
                  </a:lnTo>
                  <a:lnTo>
                    <a:pt x="881" y="201"/>
                  </a:lnTo>
                  <a:lnTo>
                    <a:pt x="881" y="199"/>
                  </a:lnTo>
                  <a:lnTo>
                    <a:pt x="881" y="197"/>
                  </a:lnTo>
                  <a:lnTo>
                    <a:pt x="881" y="195"/>
                  </a:lnTo>
                  <a:lnTo>
                    <a:pt x="879" y="195"/>
                  </a:lnTo>
                  <a:lnTo>
                    <a:pt x="879" y="193"/>
                  </a:lnTo>
                  <a:lnTo>
                    <a:pt x="879" y="191"/>
                  </a:lnTo>
                  <a:lnTo>
                    <a:pt x="879" y="190"/>
                  </a:lnTo>
                  <a:lnTo>
                    <a:pt x="879" y="188"/>
                  </a:lnTo>
                  <a:lnTo>
                    <a:pt x="877" y="188"/>
                  </a:lnTo>
                  <a:lnTo>
                    <a:pt x="877" y="186"/>
                  </a:lnTo>
                  <a:lnTo>
                    <a:pt x="875" y="184"/>
                  </a:lnTo>
                  <a:lnTo>
                    <a:pt x="875" y="182"/>
                  </a:lnTo>
                  <a:lnTo>
                    <a:pt x="873" y="182"/>
                  </a:lnTo>
                  <a:lnTo>
                    <a:pt x="873" y="180"/>
                  </a:lnTo>
                  <a:lnTo>
                    <a:pt x="871" y="180"/>
                  </a:lnTo>
                  <a:lnTo>
                    <a:pt x="871" y="178"/>
                  </a:lnTo>
                  <a:lnTo>
                    <a:pt x="871" y="176"/>
                  </a:lnTo>
                  <a:lnTo>
                    <a:pt x="869" y="176"/>
                  </a:lnTo>
                  <a:lnTo>
                    <a:pt x="869" y="174"/>
                  </a:lnTo>
                  <a:lnTo>
                    <a:pt x="867" y="174"/>
                  </a:lnTo>
                  <a:lnTo>
                    <a:pt x="867" y="172"/>
                  </a:lnTo>
                  <a:lnTo>
                    <a:pt x="865" y="172"/>
                  </a:lnTo>
                  <a:lnTo>
                    <a:pt x="865" y="170"/>
                  </a:lnTo>
                  <a:lnTo>
                    <a:pt x="863" y="168"/>
                  </a:lnTo>
                  <a:lnTo>
                    <a:pt x="863" y="166"/>
                  </a:lnTo>
                  <a:lnTo>
                    <a:pt x="861" y="166"/>
                  </a:lnTo>
                  <a:lnTo>
                    <a:pt x="861" y="164"/>
                  </a:lnTo>
                  <a:lnTo>
                    <a:pt x="859" y="162"/>
                  </a:lnTo>
                  <a:lnTo>
                    <a:pt x="859" y="160"/>
                  </a:lnTo>
                  <a:lnTo>
                    <a:pt x="859" y="158"/>
                  </a:lnTo>
                  <a:lnTo>
                    <a:pt x="859" y="156"/>
                  </a:lnTo>
                  <a:lnTo>
                    <a:pt x="859" y="154"/>
                  </a:lnTo>
                  <a:lnTo>
                    <a:pt x="859" y="152"/>
                  </a:lnTo>
                  <a:lnTo>
                    <a:pt x="861" y="152"/>
                  </a:lnTo>
                  <a:lnTo>
                    <a:pt x="861" y="150"/>
                  </a:lnTo>
                  <a:lnTo>
                    <a:pt x="861" y="148"/>
                  </a:lnTo>
                  <a:lnTo>
                    <a:pt x="861" y="146"/>
                  </a:lnTo>
                  <a:lnTo>
                    <a:pt x="863" y="146"/>
                  </a:lnTo>
                  <a:lnTo>
                    <a:pt x="863" y="144"/>
                  </a:lnTo>
                  <a:lnTo>
                    <a:pt x="863" y="142"/>
                  </a:lnTo>
                  <a:lnTo>
                    <a:pt x="863" y="140"/>
                  </a:lnTo>
                  <a:lnTo>
                    <a:pt x="865" y="140"/>
                  </a:lnTo>
                  <a:lnTo>
                    <a:pt x="865" y="138"/>
                  </a:lnTo>
                  <a:lnTo>
                    <a:pt x="865" y="136"/>
                  </a:lnTo>
                  <a:lnTo>
                    <a:pt x="865" y="134"/>
                  </a:lnTo>
                  <a:lnTo>
                    <a:pt x="867" y="132"/>
                  </a:lnTo>
                  <a:lnTo>
                    <a:pt x="869" y="130"/>
                  </a:lnTo>
                  <a:lnTo>
                    <a:pt x="869" y="128"/>
                  </a:lnTo>
                  <a:lnTo>
                    <a:pt x="869" y="126"/>
                  </a:lnTo>
                  <a:lnTo>
                    <a:pt x="867" y="126"/>
                  </a:lnTo>
                  <a:lnTo>
                    <a:pt x="865" y="126"/>
                  </a:lnTo>
                  <a:lnTo>
                    <a:pt x="863" y="126"/>
                  </a:lnTo>
                  <a:lnTo>
                    <a:pt x="863" y="124"/>
                  </a:lnTo>
                  <a:lnTo>
                    <a:pt x="861" y="124"/>
                  </a:lnTo>
                  <a:lnTo>
                    <a:pt x="859" y="124"/>
                  </a:lnTo>
                  <a:lnTo>
                    <a:pt x="857" y="124"/>
                  </a:lnTo>
                  <a:lnTo>
                    <a:pt x="857" y="123"/>
                  </a:lnTo>
                  <a:lnTo>
                    <a:pt x="855" y="123"/>
                  </a:lnTo>
                  <a:lnTo>
                    <a:pt x="853" y="123"/>
                  </a:lnTo>
                  <a:lnTo>
                    <a:pt x="851" y="121"/>
                  </a:lnTo>
                  <a:lnTo>
                    <a:pt x="849" y="121"/>
                  </a:lnTo>
                  <a:lnTo>
                    <a:pt x="847" y="121"/>
                  </a:lnTo>
                  <a:lnTo>
                    <a:pt x="847" y="119"/>
                  </a:lnTo>
                  <a:lnTo>
                    <a:pt x="846" y="119"/>
                  </a:lnTo>
                  <a:lnTo>
                    <a:pt x="844" y="119"/>
                  </a:lnTo>
                  <a:lnTo>
                    <a:pt x="842" y="119"/>
                  </a:lnTo>
                  <a:lnTo>
                    <a:pt x="840" y="117"/>
                  </a:lnTo>
                  <a:lnTo>
                    <a:pt x="838" y="117"/>
                  </a:lnTo>
                  <a:lnTo>
                    <a:pt x="836" y="117"/>
                  </a:lnTo>
                  <a:lnTo>
                    <a:pt x="836" y="115"/>
                  </a:lnTo>
                  <a:lnTo>
                    <a:pt x="834" y="115"/>
                  </a:lnTo>
                  <a:lnTo>
                    <a:pt x="832" y="113"/>
                  </a:lnTo>
                  <a:lnTo>
                    <a:pt x="830" y="113"/>
                  </a:lnTo>
                  <a:lnTo>
                    <a:pt x="828" y="113"/>
                  </a:lnTo>
                  <a:lnTo>
                    <a:pt x="826" y="113"/>
                  </a:lnTo>
                  <a:lnTo>
                    <a:pt x="824" y="113"/>
                  </a:lnTo>
                  <a:lnTo>
                    <a:pt x="822" y="113"/>
                  </a:lnTo>
                  <a:lnTo>
                    <a:pt x="820" y="113"/>
                  </a:lnTo>
                  <a:lnTo>
                    <a:pt x="818" y="113"/>
                  </a:lnTo>
                  <a:lnTo>
                    <a:pt x="816" y="111"/>
                  </a:lnTo>
                  <a:lnTo>
                    <a:pt x="814" y="109"/>
                  </a:lnTo>
                  <a:lnTo>
                    <a:pt x="812" y="107"/>
                  </a:lnTo>
                  <a:lnTo>
                    <a:pt x="810" y="107"/>
                  </a:lnTo>
                  <a:lnTo>
                    <a:pt x="810" y="105"/>
                  </a:lnTo>
                  <a:lnTo>
                    <a:pt x="808" y="105"/>
                  </a:lnTo>
                  <a:lnTo>
                    <a:pt x="806" y="103"/>
                  </a:lnTo>
                  <a:lnTo>
                    <a:pt x="806" y="101"/>
                  </a:lnTo>
                  <a:lnTo>
                    <a:pt x="804" y="101"/>
                  </a:lnTo>
                  <a:lnTo>
                    <a:pt x="804" y="99"/>
                  </a:lnTo>
                  <a:lnTo>
                    <a:pt x="802" y="97"/>
                  </a:lnTo>
                  <a:lnTo>
                    <a:pt x="802" y="95"/>
                  </a:lnTo>
                  <a:lnTo>
                    <a:pt x="800" y="95"/>
                  </a:lnTo>
                  <a:lnTo>
                    <a:pt x="800" y="93"/>
                  </a:lnTo>
                  <a:lnTo>
                    <a:pt x="798" y="91"/>
                  </a:lnTo>
                  <a:lnTo>
                    <a:pt x="798" y="89"/>
                  </a:lnTo>
                  <a:lnTo>
                    <a:pt x="796" y="87"/>
                  </a:lnTo>
                  <a:lnTo>
                    <a:pt x="796" y="85"/>
                  </a:lnTo>
                  <a:lnTo>
                    <a:pt x="794" y="83"/>
                  </a:lnTo>
                  <a:lnTo>
                    <a:pt x="794" y="81"/>
                  </a:lnTo>
                  <a:lnTo>
                    <a:pt x="792" y="81"/>
                  </a:lnTo>
                  <a:lnTo>
                    <a:pt x="792" y="79"/>
                  </a:lnTo>
                  <a:lnTo>
                    <a:pt x="790" y="79"/>
                  </a:lnTo>
                  <a:lnTo>
                    <a:pt x="790" y="77"/>
                  </a:lnTo>
                  <a:lnTo>
                    <a:pt x="788" y="75"/>
                  </a:lnTo>
                  <a:lnTo>
                    <a:pt x="786" y="75"/>
                  </a:lnTo>
                  <a:lnTo>
                    <a:pt x="786" y="73"/>
                  </a:lnTo>
                  <a:lnTo>
                    <a:pt x="786" y="71"/>
                  </a:lnTo>
                  <a:lnTo>
                    <a:pt x="786" y="69"/>
                  </a:lnTo>
                  <a:lnTo>
                    <a:pt x="788" y="69"/>
                  </a:lnTo>
                  <a:lnTo>
                    <a:pt x="788" y="67"/>
                  </a:lnTo>
                  <a:lnTo>
                    <a:pt x="788" y="65"/>
                  </a:lnTo>
                  <a:lnTo>
                    <a:pt x="786" y="65"/>
                  </a:lnTo>
                  <a:lnTo>
                    <a:pt x="786" y="63"/>
                  </a:lnTo>
                  <a:lnTo>
                    <a:pt x="786" y="61"/>
                  </a:lnTo>
                  <a:lnTo>
                    <a:pt x="786" y="59"/>
                  </a:lnTo>
                  <a:lnTo>
                    <a:pt x="786" y="57"/>
                  </a:lnTo>
                  <a:lnTo>
                    <a:pt x="786" y="55"/>
                  </a:lnTo>
                  <a:lnTo>
                    <a:pt x="786" y="54"/>
                  </a:lnTo>
                  <a:lnTo>
                    <a:pt x="786" y="52"/>
                  </a:lnTo>
                  <a:lnTo>
                    <a:pt x="784" y="52"/>
                  </a:lnTo>
                  <a:lnTo>
                    <a:pt x="784" y="50"/>
                  </a:lnTo>
                  <a:lnTo>
                    <a:pt x="784" y="48"/>
                  </a:lnTo>
                  <a:lnTo>
                    <a:pt x="782" y="46"/>
                  </a:lnTo>
                  <a:lnTo>
                    <a:pt x="782" y="44"/>
                  </a:lnTo>
                  <a:lnTo>
                    <a:pt x="784" y="44"/>
                  </a:lnTo>
                  <a:lnTo>
                    <a:pt x="784" y="42"/>
                  </a:lnTo>
                  <a:lnTo>
                    <a:pt x="782" y="44"/>
                  </a:lnTo>
                  <a:lnTo>
                    <a:pt x="782" y="42"/>
                  </a:lnTo>
                  <a:lnTo>
                    <a:pt x="780" y="40"/>
                  </a:lnTo>
                  <a:lnTo>
                    <a:pt x="780" y="38"/>
                  </a:lnTo>
                  <a:lnTo>
                    <a:pt x="778" y="36"/>
                  </a:lnTo>
                  <a:lnTo>
                    <a:pt x="778" y="34"/>
                  </a:lnTo>
                  <a:lnTo>
                    <a:pt x="777" y="34"/>
                  </a:lnTo>
                  <a:lnTo>
                    <a:pt x="777" y="32"/>
                  </a:lnTo>
                  <a:lnTo>
                    <a:pt x="775" y="32"/>
                  </a:lnTo>
                  <a:lnTo>
                    <a:pt x="773" y="32"/>
                  </a:lnTo>
                  <a:lnTo>
                    <a:pt x="773" y="30"/>
                  </a:lnTo>
                  <a:lnTo>
                    <a:pt x="773" y="28"/>
                  </a:lnTo>
                  <a:lnTo>
                    <a:pt x="771" y="28"/>
                  </a:lnTo>
                  <a:lnTo>
                    <a:pt x="771" y="26"/>
                  </a:lnTo>
                  <a:lnTo>
                    <a:pt x="771" y="24"/>
                  </a:lnTo>
                  <a:lnTo>
                    <a:pt x="769" y="24"/>
                  </a:lnTo>
                  <a:lnTo>
                    <a:pt x="769" y="22"/>
                  </a:lnTo>
                  <a:lnTo>
                    <a:pt x="767" y="22"/>
                  </a:lnTo>
                  <a:lnTo>
                    <a:pt x="767" y="20"/>
                  </a:lnTo>
                  <a:lnTo>
                    <a:pt x="765" y="20"/>
                  </a:lnTo>
                  <a:lnTo>
                    <a:pt x="765" y="18"/>
                  </a:lnTo>
                  <a:lnTo>
                    <a:pt x="765" y="16"/>
                  </a:lnTo>
                  <a:lnTo>
                    <a:pt x="765" y="14"/>
                  </a:lnTo>
                  <a:lnTo>
                    <a:pt x="767" y="14"/>
                  </a:lnTo>
                  <a:lnTo>
                    <a:pt x="767" y="12"/>
                  </a:lnTo>
                  <a:lnTo>
                    <a:pt x="767" y="10"/>
                  </a:lnTo>
                  <a:lnTo>
                    <a:pt x="767" y="8"/>
                  </a:lnTo>
                  <a:lnTo>
                    <a:pt x="765" y="8"/>
                  </a:lnTo>
                  <a:lnTo>
                    <a:pt x="765" y="6"/>
                  </a:lnTo>
                  <a:lnTo>
                    <a:pt x="765" y="4"/>
                  </a:lnTo>
                  <a:lnTo>
                    <a:pt x="763" y="4"/>
                  </a:lnTo>
                  <a:lnTo>
                    <a:pt x="761" y="4"/>
                  </a:lnTo>
                  <a:lnTo>
                    <a:pt x="759" y="4"/>
                  </a:lnTo>
                  <a:lnTo>
                    <a:pt x="757" y="4"/>
                  </a:lnTo>
                  <a:lnTo>
                    <a:pt x="757" y="2"/>
                  </a:lnTo>
                  <a:lnTo>
                    <a:pt x="755" y="2"/>
                  </a:lnTo>
                  <a:lnTo>
                    <a:pt x="753" y="2"/>
                  </a:lnTo>
                  <a:lnTo>
                    <a:pt x="753" y="4"/>
                  </a:lnTo>
                  <a:lnTo>
                    <a:pt x="751" y="4"/>
                  </a:lnTo>
                  <a:lnTo>
                    <a:pt x="751" y="6"/>
                  </a:lnTo>
                  <a:lnTo>
                    <a:pt x="749" y="6"/>
                  </a:lnTo>
                  <a:lnTo>
                    <a:pt x="749" y="8"/>
                  </a:lnTo>
                  <a:lnTo>
                    <a:pt x="747" y="8"/>
                  </a:lnTo>
                  <a:lnTo>
                    <a:pt x="747" y="10"/>
                  </a:lnTo>
                  <a:lnTo>
                    <a:pt x="745" y="10"/>
                  </a:lnTo>
                  <a:lnTo>
                    <a:pt x="743" y="10"/>
                  </a:lnTo>
                  <a:lnTo>
                    <a:pt x="741" y="10"/>
                  </a:lnTo>
                  <a:lnTo>
                    <a:pt x="739" y="10"/>
                  </a:lnTo>
                  <a:lnTo>
                    <a:pt x="737" y="10"/>
                  </a:lnTo>
                  <a:lnTo>
                    <a:pt x="737" y="12"/>
                  </a:lnTo>
                  <a:lnTo>
                    <a:pt x="735" y="12"/>
                  </a:lnTo>
                  <a:lnTo>
                    <a:pt x="733" y="12"/>
                  </a:lnTo>
                  <a:lnTo>
                    <a:pt x="731" y="12"/>
                  </a:lnTo>
                  <a:lnTo>
                    <a:pt x="731" y="10"/>
                  </a:lnTo>
                  <a:lnTo>
                    <a:pt x="729" y="12"/>
                  </a:lnTo>
                  <a:lnTo>
                    <a:pt x="727" y="12"/>
                  </a:lnTo>
                  <a:lnTo>
                    <a:pt x="725" y="12"/>
                  </a:lnTo>
                  <a:lnTo>
                    <a:pt x="725" y="14"/>
                  </a:lnTo>
                  <a:lnTo>
                    <a:pt x="725" y="16"/>
                  </a:lnTo>
                  <a:lnTo>
                    <a:pt x="723" y="16"/>
                  </a:lnTo>
                  <a:lnTo>
                    <a:pt x="723" y="18"/>
                  </a:lnTo>
                  <a:lnTo>
                    <a:pt x="721" y="18"/>
                  </a:lnTo>
                  <a:lnTo>
                    <a:pt x="721" y="20"/>
                  </a:lnTo>
                  <a:lnTo>
                    <a:pt x="719" y="20"/>
                  </a:lnTo>
                  <a:lnTo>
                    <a:pt x="719" y="22"/>
                  </a:lnTo>
                  <a:lnTo>
                    <a:pt x="717" y="22"/>
                  </a:lnTo>
                  <a:lnTo>
                    <a:pt x="717" y="24"/>
                  </a:lnTo>
                  <a:lnTo>
                    <a:pt x="715" y="24"/>
                  </a:lnTo>
                  <a:lnTo>
                    <a:pt x="713" y="24"/>
                  </a:lnTo>
                  <a:lnTo>
                    <a:pt x="711" y="24"/>
                  </a:lnTo>
                  <a:lnTo>
                    <a:pt x="709" y="24"/>
                  </a:lnTo>
                  <a:lnTo>
                    <a:pt x="708" y="24"/>
                  </a:lnTo>
                  <a:lnTo>
                    <a:pt x="706" y="24"/>
                  </a:lnTo>
                  <a:lnTo>
                    <a:pt x="704" y="24"/>
                  </a:lnTo>
                  <a:lnTo>
                    <a:pt x="704" y="22"/>
                  </a:lnTo>
                  <a:lnTo>
                    <a:pt x="702" y="22"/>
                  </a:lnTo>
                  <a:lnTo>
                    <a:pt x="702" y="20"/>
                  </a:lnTo>
                  <a:lnTo>
                    <a:pt x="700" y="20"/>
                  </a:lnTo>
                  <a:lnTo>
                    <a:pt x="700" y="18"/>
                  </a:lnTo>
                  <a:lnTo>
                    <a:pt x="698" y="18"/>
                  </a:lnTo>
                  <a:lnTo>
                    <a:pt x="696" y="18"/>
                  </a:lnTo>
                  <a:lnTo>
                    <a:pt x="696" y="20"/>
                  </a:lnTo>
                  <a:lnTo>
                    <a:pt x="696" y="22"/>
                  </a:lnTo>
                  <a:lnTo>
                    <a:pt x="694" y="22"/>
                  </a:lnTo>
                  <a:lnTo>
                    <a:pt x="694" y="24"/>
                  </a:lnTo>
                  <a:lnTo>
                    <a:pt x="692" y="24"/>
                  </a:lnTo>
                  <a:lnTo>
                    <a:pt x="692" y="26"/>
                  </a:lnTo>
                  <a:lnTo>
                    <a:pt x="690" y="26"/>
                  </a:lnTo>
                  <a:lnTo>
                    <a:pt x="690" y="28"/>
                  </a:lnTo>
                  <a:lnTo>
                    <a:pt x="690" y="30"/>
                  </a:lnTo>
                  <a:lnTo>
                    <a:pt x="688" y="30"/>
                  </a:lnTo>
                  <a:lnTo>
                    <a:pt x="688" y="32"/>
                  </a:lnTo>
                  <a:lnTo>
                    <a:pt x="686" y="32"/>
                  </a:lnTo>
                  <a:lnTo>
                    <a:pt x="686" y="34"/>
                  </a:lnTo>
                  <a:lnTo>
                    <a:pt x="684" y="34"/>
                  </a:lnTo>
                  <a:lnTo>
                    <a:pt x="684" y="36"/>
                  </a:lnTo>
                  <a:lnTo>
                    <a:pt x="682" y="36"/>
                  </a:lnTo>
                  <a:lnTo>
                    <a:pt x="682" y="38"/>
                  </a:lnTo>
                  <a:lnTo>
                    <a:pt x="680" y="38"/>
                  </a:lnTo>
                  <a:lnTo>
                    <a:pt x="680" y="40"/>
                  </a:lnTo>
                  <a:lnTo>
                    <a:pt x="678" y="40"/>
                  </a:lnTo>
                  <a:lnTo>
                    <a:pt x="678" y="42"/>
                  </a:lnTo>
                  <a:lnTo>
                    <a:pt x="678" y="44"/>
                  </a:lnTo>
                  <a:lnTo>
                    <a:pt x="678" y="46"/>
                  </a:lnTo>
                  <a:lnTo>
                    <a:pt x="676" y="48"/>
                  </a:lnTo>
                  <a:lnTo>
                    <a:pt x="676" y="50"/>
                  </a:lnTo>
                  <a:lnTo>
                    <a:pt x="676" y="52"/>
                  </a:lnTo>
                  <a:lnTo>
                    <a:pt x="674" y="52"/>
                  </a:lnTo>
                  <a:lnTo>
                    <a:pt x="672" y="52"/>
                  </a:lnTo>
                  <a:lnTo>
                    <a:pt x="670" y="52"/>
                  </a:lnTo>
                  <a:lnTo>
                    <a:pt x="668" y="52"/>
                  </a:lnTo>
                  <a:lnTo>
                    <a:pt x="666" y="52"/>
                  </a:lnTo>
                  <a:lnTo>
                    <a:pt x="666" y="50"/>
                  </a:lnTo>
                  <a:lnTo>
                    <a:pt x="664" y="50"/>
                  </a:lnTo>
                  <a:lnTo>
                    <a:pt x="662" y="50"/>
                  </a:lnTo>
                  <a:lnTo>
                    <a:pt x="660" y="52"/>
                  </a:lnTo>
                  <a:lnTo>
                    <a:pt x="658" y="52"/>
                  </a:lnTo>
                  <a:lnTo>
                    <a:pt x="656" y="52"/>
                  </a:lnTo>
                  <a:lnTo>
                    <a:pt x="654" y="52"/>
                  </a:lnTo>
                  <a:lnTo>
                    <a:pt x="652" y="52"/>
                  </a:lnTo>
                  <a:lnTo>
                    <a:pt x="650" y="52"/>
                  </a:lnTo>
                  <a:lnTo>
                    <a:pt x="648" y="52"/>
                  </a:lnTo>
                  <a:lnTo>
                    <a:pt x="648" y="50"/>
                  </a:lnTo>
                  <a:lnTo>
                    <a:pt x="646" y="50"/>
                  </a:lnTo>
                  <a:lnTo>
                    <a:pt x="646" y="48"/>
                  </a:lnTo>
                  <a:lnTo>
                    <a:pt x="644" y="48"/>
                  </a:lnTo>
                  <a:lnTo>
                    <a:pt x="642" y="48"/>
                  </a:lnTo>
                  <a:lnTo>
                    <a:pt x="640" y="48"/>
                  </a:lnTo>
                  <a:lnTo>
                    <a:pt x="639" y="48"/>
                  </a:lnTo>
                  <a:lnTo>
                    <a:pt x="639" y="50"/>
                  </a:lnTo>
                  <a:lnTo>
                    <a:pt x="637" y="50"/>
                  </a:lnTo>
                  <a:lnTo>
                    <a:pt x="637" y="52"/>
                  </a:lnTo>
                  <a:lnTo>
                    <a:pt x="637" y="54"/>
                  </a:lnTo>
                  <a:lnTo>
                    <a:pt x="635" y="54"/>
                  </a:lnTo>
                  <a:lnTo>
                    <a:pt x="635" y="55"/>
                  </a:lnTo>
                  <a:lnTo>
                    <a:pt x="633" y="55"/>
                  </a:lnTo>
                  <a:lnTo>
                    <a:pt x="633" y="57"/>
                  </a:lnTo>
                  <a:lnTo>
                    <a:pt x="631" y="57"/>
                  </a:lnTo>
                  <a:lnTo>
                    <a:pt x="629" y="57"/>
                  </a:lnTo>
                  <a:lnTo>
                    <a:pt x="627" y="57"/>
                  </a:lnTo>
                  <a:lnTo>
                    <a:pt x="627" y="55"/>
                  </a:lnTo>
                  <a:lnTo>
                    <a:pt x="627" y="54"/>
                  </a:lnTo>
                  <a:lnTo>
                    <a:pt x="629" y="54"/>
                  </a:lnTo>
                  <a:lnTo>
                    <a:pt x="629" y="52"/>
                  </a:lnTo>
                  <a:lnTo>
                    <a:pt x="627" y="52"/>
                  </a:lnTo>
                  <a:lnTo>
                    <a:pt x="625" y="52"/>
                  </a:lnTo>
                  <a:lnTo>
                    <a:pt x="623" y="52"/>
                  </a:lnTo>
                  <a:lnTo>
                    <a:pt x="621" y="52"/>
                  </a:lnTo>
                  <a:lnTo>
                    <a:pt x="619" y="52"/>
                  </a:lnTo>
                  <a:lnTo>
                    <a:pt x="617" y="52"/>
                  </a:lnTo>
                  <a:lnTo>
                    <a:pt x="615" y="52"/>
                  </a:lnTo>
                  <a:lnTo>
                    <a:pt x="615" y="54"/>
                  </a:lnTo>
                  <a:lnTo>
                    <a:pt x="615" y="55"/>
                  </a:lnTo>
                  <a:lnTo>
                    <a:pt x="615" y="57"/>
                  </a:lnTo>
                  <a:lnTo>
                    <a:pt x="617" y="57"/>
                  </a:lnTo>
                  <a:lnTo>
                    <a:pt x="617" y="59"/>
                  </a:lnTo>
                  <a:lnTo>
                    <a:pt x="619" y="59"/>
                  </a:lnTo>
                  <a:lnTo>
                    <a:pt x="621" y="59"/>
                  </a:lnTo>
                  <a:lnTo>
                    <a:pt x="623" y="59"/>
                  </a:lnTo>
                  <a:lnTo>
                    <a:pt x="625" y="59"/>
                  </a:lnTo>
                  <a:lnTo>
                    <a:pt x="625" y="61"/>
                  </a:lnTo>
                  <a:lnTo>
                    <a:pt x="627" y="61"/>
                  </a:lnTo>
                  <a:lnTo>
                    <a:pt x="627" y="63"/>
                  </a:lnTo>
                  <a:lnTo>
                    <a:pt x="627" y="65"/>
                  </a:lnTo>
                  <a:lnTo>
                    <a:pt x="625" y="65"/>
                  </a:lnTo>
                  <a:lnTo>
                    <a:pt x="623" y="67"/>
                  </a:lnTo>
                  <a:lnTo>
                    <a:pt x="623" y="69"/>
                  </a:lnTo>
                  <a:lnTo>
                    <a:pt x="623" y="71"/>
                  </a:lnTo>
                  <a:lnTo>
                    <a:pt x="623" y="73"/>
                  </a:lnTo>
                  <a:lnTo>
                    <a:pt x="623" y="75"/>
                  </a:lnTo>
                  <a:lnTo>
                    <a:pt x="623" y="77"/>
                  </a:lnTo>
                  <a:lnTo>
                    <a:pt x="621" y="77"/>
                  </a:lnTo>
                  <a:lnTo>
                    <a:pt x="621" y="79"/>
                  </a:lnTo>
                  <a:lnTo>
                    <a:pt x="619" y="79"/>
                  </a:lnTo>
                  <a:lnTo>
                    <a:pt x="617" y="79"/>
                  </a:lnTo>
                  <a:lnTo>
                    <a:pt x="617" y="81"/>
                  </a:lnTo>
                  <a:lnTo>
                    <a:pt x="615" y="81"/>
                  </a:lnTo>
                  <a:lnTo>
                    <a:pt x="615" y="83"/>
                  </a:lnTo>
                  <a:lnTo>
                    <a:pt x="615" y="85"/>
                  </a:lnTo>
                  <a:lnTo>
                    <a:pt x="613" y="85"/>
                  </a:lnTo>
                  <a:lnTo>
                    <a:pt x="615" y="85"/>
                  </a:lnTo>
                  <a:lnTo>
                    <a:pt x="613" y="85"/>
                  </a:lnTo>
                  <a:lnTo>
                    <a:pt x="613" y="87"/>
                  </a:lnTo>
                  <a:lnTo>
                    <a:pt x="615" y="87"/>
                  </a:lnTo>
                  <a:lnTo>
                    <a:pt x="615" y="89"/>
                  </a:lnTo>
                  <a:lnTo>
                    <a:pt x="615" y="91"/>
                  </a:lnTo>
                  <a:lnTo>
                    <a:pt x="615" y="93"/>
                  </a:lnTo>
                  <a:lnTo>
                    <a:pt x="615" y="97"/>
                  </a:lnTo>
                  <a:lnTo>
                    <a:pt x="613" y="99"/>
                  </a:lnTo>
                  <a:lnTo>
                    <a:pt x="611" y="99"/>
                  </a:lnTo>
                  <a:lnTo>
                    <a:pt x="611" y="101"/>
                  </a:lnTo>
                  <a:lnTo>
                    <a:pt x="609" y="101"/>
                  </a:lnTo>
                  <a:lnTo>
                    <a:pt x="609" y="103"/>
                  </a:lnTo>
                  <a:lnTo>
                    <a:pt x="607" y="103"/>
                  </a:lnTo>
                  <a:lnTo>
                    <a:pt x="607" y="105"/>
                  </a:lnTo>
                  <a:lnTo>
                    <a:pt x="605" y="105"/>
                  </a:lnTo>
                  <a:lnTo>
                    <a:pt x="603" y="105"/>
                  </a:lnTo>
                  <a:lnTo>
                    <a:pt x="601" y="105"/>
                  </a:lnTo>
                  <a:lnTo>
                    <a:pt x="599" y="105"/>
                  </a:lnTo>
                  <a:lnTo>
                    <a:pt x="597" y="105"/>
                  </a:lnTo>
                  <a:lnTo>
                    <a:pt x="597" y="107"/>
                  </a:lnTo>
                  <a:lnTo>
                    <a:pt x="595" y="107"/>
                  </a:lnTo>
                  <a:lnTo>
                    <a:pt x="593" y="107"/>
                  </a:lnTo>
                  <a:lnTo>
                    <a:pt x="591" y="107"/>
                  </a:lnTo>
                  <a:lnTo>
                    <a:pt x="589" y="107"/>
                  </a:lnTo>
                  <a:lnTo>
                    <a:pt x="587" y="107"/>
                  </a:lnTo>
                  <a:lnTo>
                    <a:pt x="587" y="109"/>
                  </a:lnTo>
                  <a:lnTo>
                    <a:pt x="585" y="109"/>
                  </a:lnTo>
                  <a:lnTo>
                    <a:pt x="585" y="111"/>
                  </a:lnTo>
                  <a:lnTo>
                    <a:pt x="585" y="113"/>
                  </a:lnTo>
                  <a:lnTo>
                    <a:pt x="583" y="113"/>
                  </a:lnTo>
                  <a:lnTo>
                    <a:pt x="583" y="115"/>
                  </a:lnTo>
                  <a:lnTo>
                    <a:pt x="583" y="117"/>
                  </a:lnTo>
                  <a:lnTo>
                    <a:pt x="583" y="119"/>
                  </a:lnTo>
                  <a:lnTo>
                    <a:pt x="583" y="121"/>
                  </a:lnTo>
                  <a:lnTo>
                    <a:pt x="583" y="123"/>
                  </a:lnTo>
                  <a:lnTo>
                    <a:pt x="581" y="123"/>
                  </a:lnTo>
                  <a:lnTo>
                    <a:pt x="581" y="124"/>
                  </a:lnTo>
                  <a:lnTo>
                    <a:pt x="581" y="126"/>
                  </a:lnTo>
                  <a:lnTo>
                    <a:pt x="581" y="128"/>
                  </a:lnTo>
                  <a:lnTo>
                    <a:pt x="581" y="130"/>
                  </a:lnTo>
                  <a:lnTo>
                    <a:pt x="581" y="132"/>
                  </a:lnTo>
                  <a:lnTo>
                    <a:pt x="579" y="132"/>
                  </a:lnTo>
                  <a:lnTo>
                    <a:pt x="579" y="134"/>
                  </a:lnTo>
                  <a:lnTo>
                    <a:pt x="579" y="136"/>
                  </a:lnTo>
                  <a:lnTo>
                    <a:pt x="577" y="136"/>
                  </a:lnTo>
                  <a:lnTo>
                    <a:pt x="577" y="138"/>
                  </a:lnTo>
                  <a:lnTo>
                    <a:pt x="575" y="138"/>
                  </a:lnTo>
                  <a:lnTo>
                    <a:pt x="575" y="140"/>
                  </a:lnTo>
                  <a:lnTo>
                    <a:pt x="573" y="140"/>
                  </a:lnTo>
                  <a:lnTo>
                    <a:pt x="571" y="140"/>
                  </a:lnTo>
                  <a:lnTo>
                    <a:pt x="571" y="142"/>
                  </a:lnTo>
                  <a:lnTo>
                    <a:pt x="570" y="142"/>
                  </a:lnTo>
                  <a:lnTo>
                    <a:pt x="568" y="142"/>
                  </a:lnTo>
                  <a:lnTo>
                    <a:pt x="566" y="144"/>
                  </a:lnTo>
                  <a:lnTo>
                    <a:pt x="566" y="146"/>
                  </a:lnTo>
                  <a:lnTo>
                    <a:pt x="564" y="146"/>
                  </a:lnTo>
                  <a:lnTo>
                    <a:pt x="562" y="146"/>
                  </a:lnTo>
                  <a:lnTo>
                    <a:pt x="562" y="148"/>
                  </a:lnTo>
                  <a:lnTo>
                    <a:pt x="560" y="148"/>
                  </a:lnTo>
                  <a:lnTo>
                    <a:pt x="560" y="150"/>
                  </a:lnTo>
                  <a:lnTo>
                    <a:pt x="560" y="152"/>
                  </a:lnTo>
                  <a:lnTo>
                    <a:pt x="558" y="152"/>
                  </a:lnTo>
                  <a:lnTo>
                    <a:pt x="558" y="154"/>
                  </a:lnTo>
                  <a:lnTo>
                    <a:pt x="558" y="156"/>
                  </a:lnTo>
                  <a:lnTo>
                    <a:pt x="558" y="158"/>
                  </a:lnTo>
                  <a:lnTo>
                    <a:pt x="556" y="162"/>
                  </a:lnTo>
                  <a:lnTo>
                    <a:pt x="554" y="166"/>
                  </a:lnTo>
                  <a:lnTo>
                    <a:pt x="552" y="170"/>
                  </a:lnTo>
                  <a:lnTo>
                    <a:pt x="550" y="174"/>
                  </a:lnTo>
                  <a:lnTo>
                    <a:pt x="548" y="176"/>
                  </a:lnTo>
                  <a:lnTo>
                    <a:pt x="546" y="176"/>
                  </a:lnTo>
                  <a:lnTo>
                    <a:pt x="544" y="178"/>
                  </a:lnTo>
                  <a:lnTo>
                    <a:pt x="542" y="178"/>
                  </a:lnTo>
                  <a:lnTo>
                    <a:pt x="540" y="178"/>
                  </a:lnTo>
                  <a:lnTo>
                    <a:pt x="538" y="178"/>
                  </a:lnTo>
                  <a:lnTo>
                    <a:pt x="536" y="178"/>
                  </a:lnTo>
                  <a:lnTo>
                    <a:pt x="534" y="178"/>
                  </a:lnTo>
                  <a:lnTo>
                    <a:pt x="534" y="180"/>
                  </a:lnTo>
                  <a:lnTo>
                    <a:pt x="532" y="180"/>
                  </a:lnTo>
                  <a:lnTo>
                    <a:pt x="530" y="180"/>
                  </a:lnTo>
                  <a:lnTo>
                    <a:pt x="528" y="180"/>
                  </a:lnTo>
                  <a:lnTo>
                    <a:pt x="526" y="182"/>
                  </a:lnTo>
                  <a:lnTo>
                    <a:pt x="524" y="182"/>
                  </a:lnTo>
                  <a:lnTo>
                    <a:pt x="522" y="182"/>
                  </a:lnTo>
                  <a:lnTo>
                    <a:pt x="520" y="184"/>
                  </a:lnTo>
                  <a:lnTo>
                    <a:pt x="518" y="184"/>
                  </a:lnTo>
                  <a:lnTo>
                    <a:pt x="512" y="190"/>
                  </a:lnTo>
                  <a:lnTo>
                    <a:pt x="510" y="190"/>
                  </a:lnTo>
                  <a:lnTo>
                    <a:pt x="510" y="191"/>
                  </a:lnTo>
                  <a:lnTo>
                    <a:pt x="510" y="193"/>
                  </a:lnTo>
                  <a:lnTo>
                    <a:pt x="508" y="195"/>
                  </a:lnTo>
                  <a:lnTo>
                    <a:pt x="508" y="197"/>
                  </a:lnTo>
                  <a:lnTo>
                    <a:pt x="508" y="199"/>
                  </a:lnTo>
                  <a:lnTo>
                    <a:pt x="510" y="199"/>
                  </a:lnTo>
                  <a:lnTo>
                    <a:pt x="510" y="201"/>
                  </a:lnTo>
                  <a:lnTo>
                    <a:pt x="510" y="203"/>
                  </a:lnTo>
                  <a:lnTo>
                    <a:pt x="512" y="205"/>
                  </a:lnTo>
                  <a:lnTo>
                    <a:pt x="512" y="207"/>
                  </a:lnTo>
                  <a:lnTo>
                    <a:pt x="514" y="207"/>
                  </a:lnTo>
                  <a:lnTo>
                    <a:pt x="514" y="209"/>
                  </a:lnTo>
                  <a:lnTo>
                    <a:pt x="514" y="211"/>
                  </a:lnTo>
                  <a:lnTo>
                    <a:pt x="516" y="213"/>
                  </a:lnTo>
                  <a:lnTo>
                    <a:pt x="516" y="215"/>
                  </a:lnTo>
                  <a:lnTo>
                    <a:pt x="514" y="215"/>
                  </a:lnTo>
                  <a:lnTo>
                    <a:pt x="510" y="217"/>
                  </a:lnTo>
                  <a:lnTo>
                    <a:pt x="508" y="217"/>
                  </a:lnTo>
                  <a:lnTo>
                    <a:pt x="506" y="215"/>
                  </a:lnTo>
                  <a:lnTo>
                    <a:pt x="504" y="215"/>
                  </a:lnTo>
                  <a:lnTo>
                    <a:pt x="502" y="215"/>
                  </a:lnTo>
                  <a:lnTo>
                    <a:pt x="501" y="215"/>
                  </a:lnTo>
                  <a:lnTo>
                    <a:pt x="499" y="215"/>
                  </a:lnTo>
                  <a:lnTo>
                    <a:pt x="495" y="215"/>
                  </a:lnTo>
                  <a:lnTo>
                    <a:pt x="493" y="215"/>
                  </a:lnTo>
                  <a:lnTo>
                    <a:pt x="491" y="215"/>
                  </a:lnTo>
                  <a:lnTo>
                    <a:pt x="489" y="215"/>
                  </a:lnTo>
                  <a:lnTo>
                    <a:pt x="489" y="213"/>
                  </a:lnTo>
                  <a:lnTo>
                    <a:pt x="487" y="213"/>
                  </a:lnTo>
                  <a:lnTo>
                    <a:pt x="485" y="213"/>
                  </a:lnTo>
                  <a:lnTo>
                    <a:pt x="483" y="213"/>
                  </a:lnTo>
                  <a:lnTo>
                    <a:pt x="481" y="213"/>
                  </a:lnTo>
                  <a:lnTo>
                    <a:pt x="479" y="213"/>
                  </a:lnTo>
                  <a:lnTo>
                    <a:pt x="477" y="211"/>
                  </a:lnTo>
                  <a:lnTo>
                    <a:pt x="475" y="211"/>
                  </a:lnTo>
                  <a:lnTo>
                    <a:pt x="473" y="211"/>
                  </a:lnTo>
                  <a:lnTo>
                    <a:pt x="471" y="211"/>
                  </a:lnTo>
                  <a:lnTo>
                    <a:pt x="469" y="211"/>
                  </a:lnTo>
                  <a:lnTo>
                    <a:pt x="469" y="209"/>
                  </a:lnTo>
                  <a:lnTo>
                    <a:pt x="467" y="209"/>
                  </a:lnTo>
                  <a:lnTo>
                    <a:pt x="465" y="209"/>
                  </a:lnTo>
                  <a:lnTo>
                    <a:pt x="463" y="209"/>
                  </a:lnTo>
                  <a:lnTo>
                    <a:pt x="461" y="209"/>
                  </a:lnTo>
                  <a:lnTo>
                    <a:pt x="459" y="209"/>
                  </a:lnTo>
                  <a:lnTo>
                    <a:pt x="457" y="209"/>
                  </a:lnTo>
                  <a:lnTo>
                    <a:pt x="455" y="209"/>
                  </a:lnTo>
                  <a:lnTo>
                    <a:pt x="455" y="207"/>
                  </a:lnTo>
                  <a:lnTo>
                    <a:pt x="453" y="207"/>
                  </a:lnTo>
                  <a:lnTo>
                    <a:pt x="451" y="209"/>
                  </a:lnTo>
                  <a:lnTo>
                    <a:pt x="449" y="209"/>
                  </a:lnTo>
                  <a:lnTo>
                    <a:pt x="447" y="209"/>
                  </a:lnTo>
                  <a:lnTo>
                    <a:pt x="445" y="209"/>
                  </a:lnTo>
                  <a:lnTo>
                    <a:pt x="443" y="209"/>
                  </a:lnTo>
                  <a:lnTo>
                    <a:pt x="441" y="209"/>
                  </a:lnTo>
                  <a:lnTo>
                    <a:pt x="441" y="207"/>
                  </a:lnTo>
                  <a:lnTo>
                    <a:pt x="439" y="207"/>
                  </a:lnTo>
                  <a:lnTo>
                    <a:pt x="439" y="209"/>
                  </a:lnTo>
                  <a:lnTo>
                    <a:pt x="437" y="209"/>
                  </a:lnTo>
                  <a:lnTo>
                    <a:pt x="437" y="211"/>
                  </a:lnTo>
                  <a:lnTo>
                    <a:pt x="435" y="211"/>
                  </a:lnTo>
                  <a:lnTo>
                    <a:pt x="433" y="213"/>
                  </a:lnTo>
                  <a:lnTo>
                    <a:pt x="432" y="215"/>
                  </a:lnTo>
                  <a:lnTo>
                    <a:pt x="430" y="217"/>
                  </a:lnTo>
                  <a:lnTo>
                    <a:pt x="428" y="215"/>
                  </a:lnTo>
                  <a:lnTo>
                    <a:pt x="426" y="213"/>
                  </a:lnTo>
                  <a:lnTo>
                    <a:pt x="424" y="213"/>
                  </a:lnTo>
                  <a:lnTo>
                    <a:pt x="422" y="213"/>
                  </a:lnTo>
                  <a:lnTo>
                    <a:pt x="422" y="211"/>
                  </a:lnTo>
                  <a:lnTo>
                    <a:pt x="420" y="211"/>
                  </a:lnTo>
                  <a:lnTo>
                    <a:pt x="418" y="209"/>
                  </a:lnTo>
                  <a:lnTo>
                    <a:pt x="418" y="211"/>
                  </a:lnTo>
                  <a:lnTo>
                    <a:pt x="416" y="209"/>
                  </a:lnTo>
                  <a:lnTo>
                    <a:pt x="414" y="209"/>
                  </a:lnTo>
                  <a:lnTo>
                    <a:pt x="412" y="207"/>
                  </a:lnTo>
                  <a:lnTo>
                    <a:pt x="412" y="205"/>
                  </a:lnTo>
                  <a:lnTo>
                    <a:pt x="410" y="205"/>
                  </a:lnTo>
                  <a:lnTo>
                    <a:pt x="412" y="205"/>
                  </a:lnTo>
                  <a:lnTo>
                    <a:pt x="412" y="203"/>
                  </a:lnTo>
                  <a:lnTo>
                    <a:pt x="410" y="203"/>
                  </a:lnTo>
                  <a:lnTo>
                    <a:pt x="410" y="201"/>
                  </a:lnTo>
                  <a:lnTo>
                    <a:pt x="408" y="201"/>
                  </a:lnTo>
                  <a:lnTo>
                    <a:pt x="406" y="201"/>
                  </a:lnTo>
                  <a:lnTo>
                    <a:pt x="406" y="199"/>
                  </a:lnTo>
                  <a:lnTo>
                    <a:pt x="404" y="199"/>
                  </a:lnTo>
                  <a:lnTo>
                    <a:pt x="404" y="197"/>
                  </a:lnTo>
                  <a:lnTo>
                    <a:pt x="404" y="195"/>
                  </a:lnTo>
                  <a:lnTo>
                    <a:pt x="402" y="195"/>
                  </a:lnTo>
                  <a:lnTo>
                    <a:pt x="400" y="195"/>
                  </a:lnTo>
                  <a:lnTo>
                    <a:pt x="400" y="193"/>
                  </a:lnTo>
                  <a:lnTo>
                    <a:pt x="398" y="193"/>
                  </a:lnTo>
                  <a:lnTo>
                    <a:pt x="396" y="193"/>
                  </a:lnTo>
                  <a:lnTo>
                    <a:pt x="394" y="193"/>
                  </a:lnTo>
                  <a:lnTo>
                    <a:pt x="392" y="195"/>
                  </a:lnTo>
                  <a:lnTo>
                    <a:pt x="390" y="195"/>
                  </a:lnTo>
                  <a:lnTo>
                    <a:pt x="388" y="195"/>
                  </a:lnTo>
                  <a:lnTo>
                    <a:pt x="384" y="195"/>
                  </a:lnTo>
                  <a:lnTo>
                    <a:pt x="380" y="195"/>
                  </a:lnTo>
                  <a:lnTo>
                    <a:pt x="378" y="195"/>
                  </a:lnTo>
                  <a:lnTo>
                    <a:pt x="374" y="193"/>
                  </a:lnTo>
                  <a:lnTo>
                    <a:pt x="372" y="193"/>
                  </a:lnTo>
                  <a:lnTo>
                    <a:pt x="372" y="191"/>
                  </a:lnTo>
                  <a:lnTo>
                    <a:pt x="370" y="191"/>
                  </a:lnTo>
                  <a:lnTo>
                    <a:pt x="370" y="190"/>
                  </a:lnTo>
                  <a:lnTo>
                    <a:pt x="368" y="190"/>
                  </a:lnTo>
                  <a:lnTo>
                    <a:pt x="364" y="190"/>
                  </a:lnTo>
                  <a:lnTo>
                    <a:pt x="363" y="190"/>
                  </a:lnTo>
                  <a:lnTo>
                    <a:pt x="359" y="188"/>
                  </a:lnTo>
                  <a:lnTo>
                    <a:pt x="355" y="188"/>
                  </a:lnTo>
                  <a:lnTo>
                    <a:pt x="353" y="188"/>
                  </a:lnTo>
                  <a:lnTo>
                    <a:pt x="351" y="188"/>
                  </a:lnTo>
                  <a:lnTo>
                    <a:pt x="349" y="186"/>
                  </a:lnTo>
                  <a:lnTo>
                    <a:pt x="347" y="188"/>
                  </a:lnTo>
                  <a:lnTo>
                    <a:pt x="345" y="188"/>
                  </a:lnTo>
                  <a:lnTo>
                    <a:pt x="345" y="190"/>
                  </a:lnTo>
                  <a:lnTo>
                    <a:pt x="343" y="190"/>
                  </a:lnTo>
                  <a:lnTo>
                    <a:pt x="341" y="190"/>
                  </a:lnTo>
                  <a:lnTo>
                    <a:pt x="339" y="190"/>
                  </a:lnTo>
                  <a:lnTo>
                    <a:pt x="339" y="191"/>
                  </a:lnTo>
                  <a:lnTo>
                    <a:pt x="337" y="191"/>
                  </a:lnTo>
                  <a:lnTo>
                    <a:pt x="337" y="193"/>
                  </a:lnTo>
                  <a:lnTo>
                    <a:pt x="335" y="193"/>
                  </a:lnTo>
                  <a:lnTo>
                    <a:pt x="333" y="193"/>
                  </a:lnTo>
                  <a:lnTo>
                    <a:pt x="331" y="193"/>
                  </a:lnTo>
                  <a:lnTo>
                    <a:pt x="329" y="195"/>
                  </a:lnTo>
                  <a:lnTo>
                    <a:pt x="327" y="195"/>
                  </a:lnTo>
                  <a:lnTo>
                    <a:pt x="325" y="195"/>
                  </a:lnTo>
                  <a:lnTo>
                    <a:pt x="321" y="197"/>
                  </a:lnTo>
                  <a:lnTo>
                    <a:pt x="319" y="197"/>
                  </a:lnTo>
                  <a:lnTo>
                    <a:pt x="317" y="199"/>
                  </a:lnTo>
                  <a:lnTo>
                    <a:pt x="315" y="199"/>
                  </a:lnTo>
                  <a:lnTo>
                    <a:pt x="313" y="199"/>
                  </a:lnTo>
                  <a:lnTo>
                    <a:pt x="309" y="199"/>
                  </a:lnTo>
                  <a:lnTo>
                    <a:pt x="307" y="199"/>
                  </a:lnTo>
                  <a:lnTo>
                    <a:pt x="305" y="197"/>
                  </a:lnTo>
                  <a:lnTo>
                    <a:pt x="303" y="197"/>
                  </a:lnTo>
                  <a:lnTo>
                    <a:pt x="303" y="195"/>
                  </a:lnTo>
                  <a:lnTo>
                    <a:pt x="301" y="195"/>
                  </a:lnTo>
                  <a:lnTo>
                    <a:pt x="299" y="195"/>
                  </a:lnTo>
                  <a:lnTo>
                    <a:pt x="297" y="193"/>
                  </a:lnTo>
                  <a:lnTo>
                    <a:pt x="295" y="193"/>
                  </a:lnTo>
                  <a:lnTo>
                    <a:pt x="297" y="193"/>
                  </a:lnTo>
                  <a:lnTo>
                    <a:pt x="297" y="191"/>
                  </a:lnTo>
                  <a:lnTo>
                    <a:pt x="295" y="191"/>
                  </a:lnTo>
                  <a:lnTo>
                    <a:pt x="294" y="191"/>
                  </a:lnTo>
                  <a:lnTo>
                    <a:pt x="294" y="190"/>
                  </a:lnTo>
                  <a:lnTo>
                    <a:pt x="292" y="190"/>
                  </a:lnTo>
                  <a:lnTo>
                    <a:pt x="290" y="190"/>
                  </a:lnTo>
                  <a:lnTo>
                    <a:pt x="288" y="190"/>
                  </a:lnTo>
                  <a:lnTo>
                    <a:pt x="286" y="188"/>
                  </a:lnTo>
                  <a:lnTo>
                    <a:pt x="286" y="186"/>
                  </a:lnTo>
                  <a:lnTo>
                    <a:pt x="284" y="186"/>
                  </a:lnTo>
                  <a:lnTo>
                    <a:pt x="282" y="186"/>
                  </a:lnTo>
                  <a:lnTo>
                    <a:pt x="282" y="184"/>
                  </a:lnTo>
                  <a:lnTo>
                    <a:pt x="280" y="184"/>
                  </a:lnTo>
                  <a:lnTo>
                    <a:pt x="278" y="184"/>
                  </a:lnTo>
                  <a:lnTo>
                    <a:pt x="276" y="184"/>
                  </a:lnTo>
                  <a:lnTo>
                    <a:pt x="274" y="184"/>
                  </a:lnTo>
                  <a:lnTo>
                    <a:pt x="272" y="184"/>
                  </a:lnTo>
                  <a:lnTo>
                    <a:pt x="270" y="184"/>
                  </a:lnTo>
                  <a:lnTo>
                    <a:pt x="268" y="184"/>
                  </a:lnTo>
                  <a:lnTo>
                    <a:pt x="268" y="182"/>
                  </a:lnTo>
                  <a:lnTo>
                    <a:pt x="266" y="182"/>
                  </a:lnTo>
                  <a:lnTo>
                    <a:pt x="264" y="182"/>
                  </a:lnTo>
                  <a:lnTo>
                    <a:pt x="262" y="180"/>
                  </a:lnTo>
                  <a:lnTo>
                    <a:pt x="260" y="180"/>
                  </a:lnTo>
                  <a:lnTo>
                    <a:pt x="258" y="180"/>
                  </a:lnTo>
                  <a:lnTo>
                    <a:pt x="258" y="178"/>
                  </a:lnTo>
                  <a:lnTo>
                    <a:pt x="256" y="178"/>
                  </a:lnTo>
                  <a:lnTo>
                    <a:pt x="254" y="176"/>
                  </a:lnTo>
                  <a:lnTo>
                    <a:pt x="252" y="174"/>
                  </a:lnTo>
                  <a:lnTo>
                    <a:pt x="250" y="172"/>
                  </a:lnTo>
                  <a:lnTo>
                    <a:pt x="248" y="172"/>
                  </a:lnTo>
                  <a:lnTo>
                    <a:pt x="248" y="170"/>
                  </a:lnTo>
                  <a:lnTo>
                    <a:pt x="246" y="170"/>
                  </a:lnTo>
                  <a:lnTo>
                    <a:pt x="244" y="168"/>
                  </a:lnTo>
                  <a:lnTo>
                    <a:pt x="242" y="166"/>
                  </a:lnTo>
                  <a:lnTo>
                    <a:pt x="240" y="164"/>
                  </a:lnTo>
                  <a:lnTo>
                    <a:pt x="240" y="162"/>
                  </a:lnTo>
                  <a:lnTo>
                    <a:pt x="238" y="162"/>
                  </a:lnTo>
                  <a:lnTo>
                    <a:pt x="236" y="160"/>
                  </a:lnTo>
                  <a:lnTo>
                    <a:pt x="236" y="158"/>
                  </a:lnTo>
                  <a:lnTo>
                    <a:pt x="234" y="158"/>
                  </a:lnTo>
                  <a:lnTo>
                    <a:pt x="234" y="156"/>
                  </a:lnTo>
                  <a:lnTo>
                    <a:pt x="232" y="156"/>
                  </a:lnTo>
                  <a:lnTo>
                    <a:pt x="234" y="154"/>
                  </a:lnTo>
                  <a:lnTo>
                    <a:pt x="232" y="152"/>
                  </a:lnTo>
                  <a:lnTo>
                    <a:pt x="230" y="150"/>
                  </a:lnTo>
                  <a:lnTo>
                    <a:pt x="228" y="150"/>
                  </a:lnTo>
                  <a:lnTo>
                    <a:pt x="226" y="150"/>
                  </a:lnTo>
                  <a:lnTo>
                    <a:pt x="225" y="148"/>
                  </a:lnTo>
                  <a:lnTo>
                    <a:pt x="225" y="146"/>
                  </a:lnTo>
                  <a:lnTo>
                    <a:pt x="223" y="146"/>
                  </a:lnTo>
                  <a:lnTo>
                    <a:pt x="223" y="144"/>
                  </a:lnTo>
                  <a:lnTo>
                    <a:pt x="221" y="144"/>
                  </a:lnTo>
                  <a:lnTo>
                    <a:pt x="219" y="144"/>
                  </a:lnTo>
                  <a:lnTo>
                    <a:pt x="217" y="144"/>
                  </a:lnTo>
                  <a:lnTo>
                    <a:pt x="217" y="142"/>
                  </a:lnTo>
                  <a:lnTo>
                    <a:pt x="215" y="140"/>
                  </a:lnTo>
                  <a:lnTo>
                    <a:pt x="213" y="140"/>
                  </a:lnTo>
                  <a:lnTo>
                    <a:pt x="211" y="138"/>
                  </a:lnTo>
                  <a:lnTo>
                    <a:pt x="209" y="136"/>
                  </a:lnTo>
                  <a:lnTo>
                    <a:pt x="207" y="136"/>
                  </a:lnTo>
                  <a:lnTo>
                    <a:pt x="207" y="134"/>
                  </a:lnTo>
                  <a:lnTo>
                    <a:pt x="205" y="134"/>
                  </a:lnTo>
                  <a:lnTo>
                    <a:pt x="205" y="132"/>
                  </a:lnTo>
                  <a:lnTo>
                    <a:pt x="203" y="132"/>
                  </a:lnTo>
                  <a:lnTo>
                    <a:pt x="201" y="130"/>
                  </a:lnTo>
                  <a:lnTo>
                    <a:pt x="199" y="130"/>
                  </a:lnTo>
                  <a:lnTo>
                    <a:pt x="197" y="130"/>
                  </a:lnTo>
                  <a:lnTo>
                    <a:pt x="195" y="130"/>
                  </a:lnTo>
                  <a:lnTo>
                    <a:pt x="193" y="130"/>
                  </a:lnTo>
                  <a:lnTo>
                    <a:pt x="191" y="130"/>
                  </a:lnTo>
                  <a:lnTo>
                    <a:pt x="189" y="130"/>
                  </a:lnTo>
                  <a:lnTo>
                    <a:pt x="187" y="130"/>
                  </a:lnTo>
                  <a:lnTo>
                    <a:pt x="187" y="128"/>
                  </a:lnTo>
                  <a:lnTo>
                    <a:pt x="185" y="128"/>
                  </a:lnTo>
                  <a:lnTo>
                    <a:pt x="183" y="128"/>
                  </a:lnTo>
                  <a:lnTo>
                    <a:pt x="183" y="130"/>
                  </a:lnTo>
                  <a:lnTo>
                    <a:pt x="181" y="128"/>
                  </a:lnTo>
                  <a:lnTo>
                    <a:pt x="179" y="128"/>
                  </a:lnTo>
                  <a:lnTo>
                    <a:pt x="177" y="128"/>
                  </a:lnTo>
                  <a:lnTo>
                    <a:pt x="177" y="126"/>
                  </a:lnTo>
                  <a:lnTo>
                    <a:pt x="175" y="126"/>
                  </a:lnTo>
                  <a:lnTo>
                    <a:pt x="173" y="124"/>
                  </a:lnTo>
                  <a:lnTo>
                    <a:pt x="171" y="124"/>
                  </a:lnTo>
                  <a:lnTo>
                    <a:pt x="171" y="123"/>
                  </a:lnTo>
                  <a:lnTo>
                    <a:pt x="169" y="123"/>
                  </a:lnTo>
                  <a:lnTo>
                    <a:pt x="169" y="121"/>
                  </a:lnTo>
                  <a:lnTo>
                    <a:pt x="167" y="121"/>
                  </a:lnTo>
                  <a:lnTo>
                    <a:pt x="165" y="121"/>
                  </a:lnTo>
                  <a:lnTo>
                    <a:pt x="165" y="123"/>
                  </a:lnTo>
                  <a:lnTo>
                    <a:pt x="163" y="123"/>
                  </a:lnTo>
                  <a:lnTo>
                    <a:pt x="161" y="124"/>
                  </a:lnTo>
                  <a:lnTo>
                    <a:pt x="159" y="124"/>
                  </a:lnTo>
                  <a:lnTo>
                    <a:pt x="159" y="126"/>
                  </a:lnTo>
                  <a:lnTo>
                    <a:pt x="159" y="128"/>
                  </a:lnTo>
                  <a:lnTo>
                    <a:pt x="157" y="128"/>
                  </a:lnTo>
                  <a:lnTo>
                    <a:pt x="157" y="126"/>
                  </a:lnTo>
                  <a:lnTo>
                    <a:pt x="156" y="126"/>
                  </a:lnTo>
                  <a:lnTo>
                    <a:pt x="156" y="128"/>
                  </a:lnTo>
                  <a:lnTo>
                    <a:pt x="154" y="128"/>
                  </a:lnTo>
                  <a:lnTo>
                    <a:pt x="152" y="128"/>
                  </a:lnTo>
                  <a:lnTo>
                    <a:pt x="152" y="130"/>
                  </a:lnTo>
                  <a:lnTo>
                    <a:pt x="152" y="132"/>
                  </a:lnTo>
                  <a:lnTo>
                    <a:pt x="150" y="132"/>
                  </a:lnTo>
                  <a:lnTo>
                    <a:pt x="150" y="134"/>
                  </a:lnTo>
                  <a:lnTo>
                    <a:pt x="148" y="134"/>
                  </a:lnTo>
                  <a:lnTo>
                    <a:pt x="146" y="134"/>
                  </a:lnTo>
                  <a:lnTo>
                    <a:pt x="144" y="134"/>
                  </a:lnTo>
                  <a:lnTo>
                    <a:pt x="142" y="134"/>
                  </a:lnTo>
                  <a:lnTo>
                    <a:pt x="140" y="134"/>
                  </a:lnTo>
                  <a:lnTo>
                    <a:pt x="138" y="134"/>
                  </a:lnTo>
                  <a:lnTo>
                    <a:pt x="136" y="134"/>
                  </a:lnTo>
                  <a:lnTo>
                    <a:pt x="134" y="134"/>
                  </a:lnTo>
                  <a:lnTo>
                    <a:pt x="134" y="132"/>
                  </a:lnTo>
                  <a:lnTo>
                    <a:pt x="134" y="130"/>
                  </a:lnTo>
                  <a:lnTo>
                    <a:pt x="132" y="130"/>
                  </a:lnTo>
                  <a:lnTo>
                    <a:pt x="132" y="128"/>
                  </a:lnTo>
                  <a:lnTo>
                    <a:pt x="132" y="126"/>
                  </a:lnTo>
                  <a:lnTo>
                    <a:pt x="132" y="124"/>
                  </a:lnTo>
                  <a:lnTo>
                    <a:pt x="130" y="124"/>
                  </a:lnTo>
                  <a:lnTo>
                    <a:pt x="130" y="123"/>
                  </a:lnTo>
                  <a:lnTo>
                    <a:pt x="128" y="123"/>
                  </a:lnTo>
                  <a:lnTo>
                    <a:pt x="126" y="121"/>
                  </a:lnTo>
                  <a:lnTo>
                    <a:pt x="124" y="121"/>
                  </a:lnTo>
                  <a:lnTo>
                    <a:pt x="122" y="121"/>
                  </a:lnTo>
                  <a:lnTo>
                    <a:pt x="122" y="123"/>
                  </a:lnTo>
                  <a:lnTo>
                    <a:pt x="122" y="124"/>
                  </a:lnTo>
                  <a:lnTo>
                    <a:pt x="120" y="123"/>
                  </a:lnTo>
                  <a:lnTo>
                    <a:pt x="120" y="124"/>
                  </a:lnTo>
                  <a:lnTo>
                    <a:pt x="118" y="124"/>
                  </a:lnTo>
                  <a:lnTo>
                    <a:pt x="116" y="124"/>
                  </a:lnTo>
                  <a:lnTo>
                    <a:pt x="114" y="123"/>
                  </a:lnTo>
                  <a:lnTo>
                    <a:pt x="112" y="123"/>
                  </a:lnTo>
                  <a:lnTo>
                    <a:pt x="110" y="124"/>
                  </a:lnTo>
                  <a:lnTo>
                    <a:pt x="108" y="124"/>
                  </a:lnTo>
                  <a:lnTo>
                    <a:pt x="108" y="123"/>
                  </a:lnTo>
                  <a:lnTo>
                    <a:pt x="106" y="123"/>
                  </a:lnTo>
                  <a:lnTo>
                    <a:pt x="106" y="121"/>
                  </a:lnTo>
                  <a:lnTo>
                    <a:pt x="104" y="119"/>
                  </a:lnTo>
                  <a:lnTo>
                    <a:pt x="102" y="117"/>
                  </a:lnTo>
                  <a:lnTo>
                    <a:pt x="100" y="115"/>
                  </a:lnTo>
                  <a:lnTo>
                    <a:pt x="98" y="115"/>
                  </a:lnTo>
                  <a:lnTo>
                    <a:pt x="96" y="115"/>
                  </a:lnTo>
                  <a:lnTo>
                    <a:pt x="94" y="115"/>
                  </a:lnTo>
                  <a:lnTo>
                    <a:pt x="92" y="113"/>
                  </a:lnTo>
                  <a:lnTo>
                    <a:pt x="90" y="113"/>
                  </a:lnTo>
                  <a:lnTo>
                    <a:pt x="90" y="111"/>
                  </a:lnTo>
                  <a:lnTo>
                    <a:pt x="90" y="109"/>
                  </a:lnTo>
                  <a:lnTo>
                    <a:pt x="88" y="109"/>
                  </a:lnTo>
                  <a:lnTo>
                    <a:pt x="88" y="107"/>
                  </a:lnTo>
                  <a:lnTo>
                    <a:pt x="87" y="107"/>
                  </a:lnTo>
                  <a:lnTo>
                    <a:pt x="85" y="107"/>
                  </a:lnTo>
                  <a:lnTo>
                    <a:pt x="83" y="105"/>
                  </a:lnTo>
                  <a:lnTo>
                    <a:pt x="81" y="105"/>
                  </a:lnTo>
                  <a:lnTo>
                    <a:pt x="79" y="107"/>
                  </a:lnTo>
                  <a:lnTo>
                    <a:pt x="77" y="107"/>
                  </a:lnTo>
                  <a:lnTo>
                    <a:pt x="75" y="107"/>
                  </a:lnTo>
                  <a:lnTo>
                    <a:pt x="75" y="105"/>
                  </a:lnTo>
                  <a:lnTo>
                    <a:pt x="73" y="105"/>
                  </a:lnTo>
                  <a:lnTo>
                    <a:pt x="73" y="103"/>
                  </a:lnTo>
                  <a:lnTo>
                    <a:pt x="71" y="101"/>
                  </a:lnTo>
                  <a:lnTo>
                    <a:pt x="71" y="99"/>
                  </a:lnTo>
                  <a:lnTo>
                    <a:pt x="69" y="97"/>
                  </a:lnTo>
                  <a:lnTo>
                    <a:pt x="67" y="97"/>
                  </a:lnTo>
                  <a:lnTo>
                    <a:pt x="67" y="95"/>
                  </a:lnTo>
                  <a:lnTo>
                    <a:pt x="65" y="95"/>
                  </a:lnTo>
                  <a:lnTo>
                    <a:pt x="63" y="95"/>
                  </a:lnTo>
                  <a:lnTo>
                    <a:pt x="61" y="93"/>
                  </a:lnTo>
                  <a:lnTo>
                    <a:pt x="57" y="89"/>
                  </a:lnTo>
                  <a:lnTo>
                    <a:pt x="55" y="89"/>
                  </a:lnTo>
                  <a:lnTo>
                    <a:pt x="53" y="87"/>
                  </a:lnTo>
                  <a:lnTo>
                    <a:pt x="49" y="87"/>
                  </a:lnTo>
                  <a:lnTo>
                    <a:pt x="49" y="85"/>
                  </a:lnTo>
                  <a:lnTo>
                    <a:pt x="47" y="85"/>
                  </a:lnTo>
                  <a:lnTo>
                    <a:pt x="47" y="83"/>
                  </a:lnTo>
                  <a:lnTo>
                    <a:pt x="45" y="83"/>
                  </a:lnTo>
                  <a:lnTo>
                    <a:pt x="43" y="81"/>
                  </a:lnTo>
                  <a:lnTo>
                    <a:pt x="41" y="81"/>
                  </a:lnTo>
                  <a:lnTo>
                    <a:pt x="41" y="79"/>
                  </a:lnTo>
                  <a:lnTo>
                    <a:pt x="39" y="77"/>
                  </a:lnTo>
                  <a:lnTo>
                    <a:pt x="37" y="75"/>
                  </a:lnTo>
                  <a:lnTo>
                    <a:pt x="35" y="75"/>
                  </a:lnTo>
                  <a:lnTo>
                    <a:pt x="35" y="77"/>
                  </a:lnTo>
                  <a:lnTo>
                    <a:pt x="33" y="77"/>
                  </a:lnTo>
                  <a:lnTo>
                    <a:pt x="33" y="79"/>
                  </a:lnTo>
                  <a:lnTo>
                    <a:pt x="31" y="79"/>
                  </a:lnTo>
                  <a:lnTo>
                    <a:pt x="31" y="81"/>
                  </a:lnTo>
                  <a:lnTo>
                    <a:pt x="31" y="83"/>
                  </a:lnTo>
                  <a:lnTo>
                    <a:pt x="29" y="83"/>
                  </a:lnTo>
                  <a:lnTo>
                    <a:pt x="29" y="81"/>
                  </a:lnTo>
                  <a:lnTo>
                    <a:pt x="27" y="81"/>
                  </a:lnTo>
                  <a:lnTo>
                    <a:pt x="27" y="79"/>
                  </a:lnTo>
                  <a:lnTo>
                    <a:pt x="25" y="79"/>
                  </a:lnTo>
                  <a:lnTo>
                    <a:pt x="25" y="77"/>
                  </a:lnTo>
                  <a:lnTo>
                    <a:pt x="25" y="75"/>
                  </a:lnTo>
                  <a:lnTo>
                    <a:pt x="27" y="75"/>
                  </a:lnTo>
                  <a:lnTo>
                    <a:pt x="27" y="73"/>
                  </a:lnTo>
                  <a:lnTo>
                    <a:pt x="29" y="73"/>
                  </a:lnTo>
                  <a:lnTo>
                    <a:pt x="27" y="71"/>
                  </a:lnTo>
                  <a:lnTo>
                    <a:pt x="25" y="71"/>
                  </a:lnTo>
                  <a:lnTo>
                    <a:pt x="25" y="69"/>
                  </a:lnTo>
                  <a:lnTo>
                    <a:pt x="23" y="69"/>
                  </a:lnTo>
                  <a:lnTo>
                    <a:pt x="21" y="67"/>
                  </a:lnTo>
                  <a:lnTo>
                    <a:pt x="19" y="67"/>
                  </a:lnTo>
                  <a:lnTo>
                    <a:pt x="18" y="67"/>
                  </a:lnTo>
                  <a:lnTo>
                    <a:pt x="18" y="65"/>
                  </a:lnTo>
                  <a:lnTo>
                    <a:pt x="16" y="65"/>
                  </a:lnTo>
                  <a:lnTo>
                    <a:pt x="14" y="65"/>
                  </a:lnTo>
                  <a:lnTo>
                    <a:pt x="12" y="63"/>
                  </a:lnTo>
                  <a:lnTo>
                    <a:pt x="10" y="63"/>
                  </a:lnTo>
                  <a:lnTo>
                    <a:pt x="8" y="61"/>
                  </a:lnTo>
                  <a:lnTo>
                    <a:pt x="6" y="61"/>
                  </a:lnTo>
                  <a:lnTo>
                    <a:pt x="4" y="61"/>
                  </a:lnTo>
                  <a:lnTo>
                    <a:pt x="4" y="59"/>
                  </a:lnTo>
                  <a:lnTo>
                    <a:pt x="2" y="59"/>
                  </a:lnTo>
                  <a:lnTo>
                    <a:pt x="2" y="57"/>
                  </a:lnTo>
                  <a:lnTo>
                    <a:pt x="0" y="57"/>
                  </a:lnTo>
                  <a:lnTo>
                    <a:pt x="0" y="55"/>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38" name="Freeform 9">
              <a:extLst>
                <a:ext uri="{FF2B5EF4-FFF2-40B4-BE49-F238E27FC236}">
                  <a16:creationId xmlns:a16="http://schemas.microsoft.com/office/drawing/2014/main" xmlns="" id="{00000000-0008-0000-0A00-00000F000000}"/>
                </a:ext>
              </a:extLst>
            </xdr:cNvPr>
            <xdr:cNvSpPr>
              <a:spLocks/>
            </xdr:cNvSpPr>
          </xdr:nvSpPr>
          <xdr:spPr bwMode="auto">
            <a:xfrm>
              <a:off x="3502025" y="2668588"/>
              <a:ext cx="1346200" cy="1209675"/>
            </a:xfrm>
            <a:custGeom>
              <a:avLst/>
              <a:gdLst>
                <a:gd name="T0" fmla="*/ 820 w 848"/>
                <a:gd name="T1" fmla="*/ 749 h 762"/>
                <a:gd name="T2" fmla="*/ 791 w 848"/>
                <a:gd name="T3" fmla="*/ 733 h 762"/>
                <a:gd name="T4" fmla="*/ 775 w 848"/>
                <a:gd name="T5" fmla="*/ 753 h 762"/>
                <a:gd name="T6" fmla="*/ 753 w 848"/>
                <a:gd name="T7" fmla="*/ 759 h 762"/>
                <a:gd name="T8" fmla="*/ 728 w 848"/>
                <a:gd name="T9" fmla="*/ 739 h 762"/>
                <a:gd name="T10" fmla="*/ 712 w 848"/>
                <a:gd name="T11" fmla="*/ 723 h 762"/>
                <a:gd name="T12" fmla="*/ 690 w 848"/>
                <a:gd name="T13" fmla="*/ 731 h 762"/>
                <a:gd name="T14" fmla="*/ 664 w 848"/>
                <a:gd name="T15" fmla="*/ 731 h 762"/>
                <a:gd name="T16" fmla="*/ 635 w 848"/>
                <a:gd name="T17" fmla="*/ 733 h 762"/>
                <a:gd name="T18" fmla="*/ 611 w 848"/>
                <a:gd name="T19" fmla="*/ 739 h 762"/>
                <a:gd name="T20" fmla="*/ 595 w 848"/>
                <a:gd name="T21" fmla="*/ 721 h 762"/>
                <a:gd name="T22" fmla="*/ 582 w 848"/>
                <a:gd name="T23" fmla="*/ 729 h 762"/>
                <a:gd name="T24" fmla="*/ 560 w 848"/>
                <a:gd name="T25" fmla="*/ 719 h 762"/>
                <a:gd name="T26" fmla="*/ 538 w 848"/>
                <a:gd name="T27" fmla="*/ 699 h 762"/>
                <a:gd name="T28" fmla="*/ 509 w 848"/>
                <a:gd name="T29" fmla="*/ 692 h 762"/>
                <a:gd name="T30" fmla="*/ 473 w 848"/>
                <a:gd name="T31" fmla="*/ 684 h 762"/>
                <a:gd name="T32" fmla="*/ 452 w 848"/>
                <a:gd name="T33" fmla="*/ 672 h 762"/>
                <a:gd name="T34" fmla="*/ 422 w 848"/>
                <a:gd name="T35" fmla="*/ 648 h 762"/>
                <a:gd name="T36" fmla="*/ 396 w 848"/>
                <a:gd name="T37" fmla="*/ 644 h 762"/>
                <a:gd name="T38" fmla="*/ 418 w 848"/>
                <a:gd name="T39" fmla="*/ 613 h 762"/>
                <a:gd name="T40" fmla="*/ 428 w 848"/>
                <a:gd name="T41" fmla="*/ 583 h 762"/>
                <a:gd name="T42" fmla="*/ 434 w 848"/>
                <a:gd name="T43" fmla="*/ 577 h 762"/>
                <a:gd name="T44" fmla="*/ 426 w 848"/>
                <a:gd name="T45" fmla="*/ 556 h 762"/>
                <a:gd name="T46" fmla="*/ 394 w 848"/>
                <a:gd name="T47" fmla="*/ 556 h 762"/>
                <a:gd name="T48" fmla="*/ 396 w 848"/>
                <a:gd name="T49" fmla="*/ 530 h 762"/>
                <a:gd name="T50" fmla="*/ 396 w 848"/>
                <a:gd name="T51" fmla="*/ 502 h 762"/>
                <a:gd name="T52" fmla="*/ 381 w 848"/>
                <a:gd name="T53" fmla="*/ 467 h 762"/>
                <a:gd name="T54" fmla="*/ 357 w 848"/>
                <a:gd name="T55" fmla="*/ 431 h 762"/>
                <a:gd name="T56" fmla="*/ 341 w 848"/>
                <a:gd name="T57" fmla="*/ 400 h 762"/>
                <a:gd name="T58" fmla="*/ 312 w 848"/>
                <a:gd name="T59" fmla="*/ 402 h 762"/>
                <a:gd name="T60" fmla="*/ 276 w 848"/>
                <a:gd name="T61" fmla="*/ 431 h 762"/>
                <a:gd name="T62" fmla="*/ 241 w 848"/>
                <a:gd name="T63" fmla="*/ 427 h 762"/>
                <a:gd name="T64" fmla="*/ 209 w 848"/>
                <a:gd name="T65" fmla="*/ 418 h 762"/>
                <a:gd name="T66" fmla="*/ 193 w 848"/>
                <a:gd name="T67" fmla="*/ 410 h 762"/>
                <a:gd name="T68" fmla="*/ 164 w 848"/>
                <a:gd name="T69" fmla="*/ 398 h 762"/>
                <a:gd name="T70" fmla="*/ 174 w 848"/>
                <a:gd name="T71" fmla="*/ 437 h 762"/>
                <a:gd name="T72" fmla="*/ 152 w 848"/>
                <a:gd name="T73" fmla="*/ 443 h 762"/>
                <a:gd name="T74" fmla="*/ 112 w 848"/>
                <a:gd name="T75" fmla="*/ 418 h 762"/>
                <a:gd name="T76" fmla="*/ 89 w 848"/>
                <a:gd name="T77" fmla="*/ 398 h 762"/>
                <a:gd name="T78" fmla="*/ 49 w 848"/>
                <a:gd name="T79" fmla="*/ 384 h 762"/>
                <a:gd name="T80" fmla="*/ 22 w 848"/>
                <a:gd name="T81" fmla="*/ 384 h 762"/>
                <a:gd name="T82" fmla="*/ 10 w 848"/>
                <a:gd name="T83" fmla="*/ 325 h 762"/>
                <a:gd name="T84" fmla="*/ 4 w 848"/>
                <a:gd name="T85" fmla="*/ 303 h 762"/>
                <a:gd name="T86" fmla="*/ 20 w 848"/>
                <a:gd name="T87" fmla="*/ 290 h 762"/>
                <a:gd name="T88" fmla="*/ 36 w 848"/>
                <a:gd name="T89" fmla="*/ 270 h 762"/>
                <a:gd name="T90" fmla="*/ 55 w 848"/>
                <a:gd name="T91" fmla="*/ 248 h 762"/>
                <a:gd name="T92" fmla="*/ 79 w 848"/>
                <a:gd name="T93" fmla="*/ 234 h 762"/>
                <a:gd name="T94" fmla="*/ 95 w 848"/>
                <a:gd name="T95" fmla="*/ 207 h 762"/>
                <a:gd name="T96" fmla="*/ 124 w 848"/>
                <a:gd name="T97" fmla="*/ 193 h 762"/>
                <a:gd name="T98" fmla="*/ 154 w 848"/>
                <a:gd name="T99" fmla="*/ 171 h 762"/>
                <a:gd name="T100" fmla="*/ 181 w 848"/>
                <a:gd name="T101" fmla="*/ 146 h 762"/>
                <a:gd name="T102" fmla="*/ 176 w 848"/>
                <a:gd name="T103" fmla="*/ 124 h 762"/>
                <a:gd name="T104" fmla="*/ 187 w 848"/>
                <a:gd name="T105" fmla="*/ 90 h 762"/>
                <a:gd name="T106" fmla="*/ 179 w 848"/>
                <a:gd name="T107" fmla="*/ 71 h 762"/>
                <a:gd name="T108" fmla="*/ 154 w 848"/>
                <a:gd name="T109" fmla="*/ 73 h 762"/>
                <a:gd name="T110" fmla="*/ 140 w 848"/>
                <a:gd name="T111" fmla="*/ 61 h 762"/>
                <a:gd name="T112" fmla="*/ 166 w 848"/>
                <a:gd name="T113" fmla="*/ 31 h 762"/>
                <a:gd name="T114" fmla="*/ 195 w 848"/>
                <a:gd name="T115" fmla="*/ 10 h 762"/>
                <a:gd name="T116" fmla="*/ 223 w 848"/>
                <a:gd name="T117" fmla="*/ 23 h 762"/>
                <a:gd name="T118" fmla="*/ 246 w 848"/>
                <a:gd name="T119" fmla="*/ 6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48" h="762">
                  <a:moveTo>
                    <a:pt x="848" y="762"/>
                  </a:moveTo>
                  <a:lnTo>
                    <a:pt x="846" y="761"/>
                  </a:lnTo>
                  <a:lnTo>
                    <a:pt x="844" y="761"/>
                  </a:lnTo>
                  <a:lnTo>
                    <a:pt x="844" y="759"/>
                  </a:lnTo>
                  <a:lnTo>
                    <a:pt x="842" y="757"/>
                  </a:lnTo>
                  <a:lnTo>
                    <a:pt x="840" y="755"/>
                  </a:lnTo>
                  <a:lnTo>
                    <a:pt x="838" y="755"/>
                  </a:lnTo>
                  <a:lnTo>
                    <a:pt x="836" y="753"/>
                  </a:lnTo>
                  <a:lnTo>
                    <a:pt x="834" y="753"/>
                  </a:lnTo>
                  <a:lnTo>
                    <a:pt x="832" y="753"/>
                  </a:lnTo>
                  <a:lnTo>
                    <a:pt x="830" y="753"/>
                  </a:lnTo>
                  <a:lnTo>
                    <a:pt x="828" y="753"/>
                  </a:lnTo>
                  <a:lnTo>
                    <a:pt x="826" y="751"/>
                  </a:lnTo>
                  <a:lnTo>
                    <a:pt x="824" y="751"/>
                  </a:lnTo>
                  <a:lnTo>
                    <a:pt x="822" y="751"/>
                  </a:lnTo>
                  <a:lnTo>
                    <a:pt x="820" y="751"/>
                  </a:lnTo>
                  <a:lnTo>
                    <a:pt x="820" y="749"/>
                  </a:lnTo>
                  <a:lnTo>
                    <a:pt x="818" y="749"/>
                  </a:lnTo>
                  <a:lnTo>
                    <a:pt x="816" y="747"/>
                  </a:lnTo>
                  <a:lnTo>
                    <a:pt x="814" y="747"/>
                  </a:lnTo>
                  <a:lnTo>
                    <a:pt x="812" y="747"/>
                  </a:lnTo>
                  <a:lnTo>
                    <a:pt x="812" y="745"/>
                  </a:lnTo>
                  <a:lnTo>
                    <a:pt x="810" y="745"/>
                  </a:lnTo>
                  <a:lnTo>
                    <a:pt x="808" y="743"/>
                  </a:lnTo>
                  <a:lnTo>
                    <a:pt x="806" y="741"/>
                  </a:lnTo>
                  <a:lnTo>
                    <a:pt x="804" y="741"/>
                  </a:lnTo>
                  <a:lnTo>
                    <a:pt x="804" y="739"/>
                  </a:lnTo>
                  <a:lnTo>
                    <a:pt x="802" y="739"/>
                  </a:lnTo>
                  <a:lnTo>
                    <a:pt x="802" y="737"/>
                  </a:lnTo>
                  <a:lnTo>
                    <a:pt x="800" y="737"/>
                  </a:lnTo>
                  <a:lnTo>
                    <a:pt x="797" y="737"/>
                  </a:lnTo>
                  <a:lnTo>
                    <a:pt x="795" y="735"/>
                  </a:lnTo>
                  <a:lnTo>
                    <a:pt x="793" y="735"/>
                  </a:lnTo>
                  <a:lnTo>
                    <a:pt x="791" y="733"/>
                  </a:lnTo>
                  <a:lnTo>
                    <a:pt x="791" y="735"/>
                  </a:lnTo>
                  <a:lnTo>
                    <a:pt x="791" y="737"/>
                  </a:lnTo>
                  <a:lnTo>
                    <a:pt x="789" y="737"/>
                  </a:lnTo>
                  <a:lnTo>
                    <a:pt x="787" y="739"/>
                  </a:lnTo>
                  <a:lnTo>
                    <a:pt x="785" y="739"/>
                  </a:lnTo>
                  <a:lnTo>
                    <a:pt x="785" y="741"/>
                  </a:lnTo>
                  <a:lnTo>
                    <a:pt x="783" y="741"/>
                  </a:lnTo>
                  <a:lnTo>
                    <a:pt x="783" y="743"/>
                  </a:lnTo>
                  <a:lnTo>
                    <a:pt x="781" y="743"/>
                  </a:lnTo>
                  <a:lnTo>
                    <a:pt x="781" y="745"/>
                  </a:lnTo>
                  <a:lnTo>
                    <a:pt x="779" y="745"/>
                  </a:lnTo>
                  <a:lnTo>
                    <a:pt x="779" y="747"/>
                  </a:lnTo>
                  <a:lnTo>
                    <a:pt x="777" y="747"/>
                  </a:lnTo>
                  <a:lnTo>
                    <a:pt x="777" y="749"/>
                  </a:lnTo>
                  <a:lnTo>
                    <a:pt x="777" y="751"/>
                  </a:lnTo>
                  <a:lnTo>
                    <a:pt x="775" y="751"/>
                  </a:lnTo>
                  <a:lnTo>
                    <a:pt x="775" y="753"/>
                  </a:lnTo>
                  <a:lnTo>
                    <a:pt x="775" y="755"/>
                  </a:lnTo>
                  <a:lnTo>
                    <a:pt x="775" y="757"/>
                  </a:lnTo>
                  <a:lnTo>
                    <a:pt x="773" y="757"/>
                  </a:lnTo>
                  <a:lnTo>
                    <a:pt x="771" y="757"/>
                  </a:lnTo>
                  <a:lnTo>
                    <a:pt x="771" y="759"/>
                  </a:lnTo>
                  <a:lnTo>
                    <a:pt x="769" y="759"/>
                  </a:lnTo>
                  <a:lnTo>
                    <a:pt x="767" y="759"/>
                  </a:lnTo>
                  <a:lnTo>
                    <a:pt x="765" y="759"/>
                  </a:lnTo>
                  <a:lnTo>
                    <a:pt x="763" y="761"/>
                  </a:lnTo>
                  <a:lnTo>
                    <a:pt x="761" y="761"/>
                  </a:lnTo>
                  <a:lnTo>
                    <a:pt x="759" y="761"/>
                  </a:lnTo>
                  <a:lnTo>
                    <a:pt x="757" y="761"/>
                  </a:lnTo>
                  <a:lnTo>
                    <a:pt x="757" y="759"/>
                  </a:lnTo>
                  <a:lnTo>
                    <a:pt x="757" y="757"/>
                  </a:lnTo>
                  <a:lnTo>
                    <a:pt x="755" y="757"/>
                  </a:lnTo>
                  <a:lnTo>
                    <a:pt x="755" y="759"/>
                  </a:lnTo>
                  <a:lnTo>
                    <a:pt x="753" y="759"/>
                  </a:lnTo>
                  <a:lnTo>
                    <a:pt x="751" y="759"/>
                  </a:lnTo>
                  <a:lnTo>
                    <a:pt x="749" y="759"/>
                  </a:lnTo>
                  <a:lnTo>
                    <a:pt x="747" y="759"/>
                  </a:lnTo>
                  <a:lnTo>
                    <a:pt x="745" y="759"/>
                  </a:lnTo>
                  <a:lnTo>
                    <a:pt x="743" y="757"/>
                  </a:lnTo>
                  <a:lnTo>
                    <a:pt x="741" y="755"/>
                  </a:lnTo>
                  <a:lnTo>
                    <a:pt x="739" y="753"/>
                  </a:lnTo>
                  <a:lnTo>
                    <a:pt x="737" y="751"/>
                  </a:lnTo>
                  <a:lnTo>
                    <a:pt x="735" y="749"/>
                  </a:lnTo>
                  <a:lnTo>
                    <a:pt x="733" y="749"/>
                  </a:lnTo>
                  <a:lnTo>
                    <a:pt x="735" y="747"/>
                  </a:lnTo>
                  <a:lnTo>
                    <a:pt x="733" y="747"/>
                  </a:lnTo>
                  <a:lnTo>
                    <a:pt x="733" y="745"/>
                  </a:lnTo>
                  <a:lnTo>
                    <a:pt x="731" y="745"/>
                  </a:lnTo>
                  <a:lnTo>
                    <a:pt x="731" y="743"/>
                  </a:lnTo>
                  <a:lnTo>
                    <a:pt x="729" y="741"/>
                  </a:lnTo>
                  <a:lnTo>
                    <a:pt x="728" y="739"/>
                  </a:lnTo>
                  <a:lnTo>
                    <a:pt x="726" y="737"/>
                  </a:lnTo>
                  <a:lnTo>
                    <a:pt x="726" y="735"/>
                  </a:lnTo>
                  <a:lnTo>
                    <a:pt x="724" y="735"/>
                  </a:lnTo>
                  <a:lnTo>
                    <a:pt x="724" y="733"/>
                  </a:lnTo>
                  <a:lnTo>
                    <a:pt x="724" y="731"/>
                  </a:lnTo>
                  <a:lnTo>
                    <a:pt x="722" y="731"/>
                  </a:lnTo>
                  <a:lnTo>
                    <a:pt x="722" y="729"/>
                  </a:lnTo>
                  <a:lnTo>
                    <a:pt x="722" y="727"/>
                  </a:lnTo>
                  <a:lnTo>
                    <a:pt x="720" y="727"/>
                  </a:lnTo>
                  <a:lnTo>
                    <a:pt x="720" y="725"/>
                  </a:lnTo>
                  <a:lnTo>
                    <a:pt x="718" y="725"/>
                  </a:lnTo>
                  <a:lnTo>
                    <a:pt x="718" y="723"/>
                  </a:lnTo>
                  <a:lnTo>
                    <a:pt x="718" y="721"/>
                  </a:lnTo>
                  <a:lnTo>
                    <a:pt x="716" y="721"/>
                  </a:lnTo>
                  <a:lnTo>
                    <a:pt x="716" y="723"/>
                  </a:lnTo>
                  <a:lnTo>
                    <a:pt x="714" y="723"/>
                  </a:lnTo>
                  <a:lnTo>
                    <a:pt x="712" y="723"/>
                  </a:lnTo>
                  <a:lnTo>
                    <a:pt x="710" y="723"/>
                  </a:lnTo>
                  <a:lnTo>
                    <a:pt x="708" y="723"/>
                  </a:lnTo>
                  <a:lnTo>
                    <a:pt x="708" y="721"/>
                  </a:lnTo>
                  <a:lnTo>
                    <a:pt x="706" y="721"/>
                  </a:lnTo>
                  <a:lnTo>
                    <a:pt x="706" y="719"/>
                  </a:lnTo>
                  <a:lnTo>
                    <a:pt x="704" y="719"/>
                  </a:lnTo>
                  <a:lnTo>
                    <a:pt x="702" y="721"/>
                  </a:lnTo>
                  <a:lnTo>
                    <a:pt x="700" y="721"/>
                  </a:lnTo>
                  <a:lnTo>
                    <a:pt x="698" y="723"/>
                  </a:lnTo>
                  <a:lnTo>
                    <a:pt x="698" y="725"/>
                  </a:lnTo>
                  <a:lnTo>
                    <a:pt x="696" y="725"/>
                  </a:lnTo>
                  <a:lnTo>
                    <a:pt x="696" y="727"/>
                  </a:lnTo>
                  <a:lnTo>
                    <a:pt x="694" y="727"/>
                  </a:lnTo>
                  <a:lnTo>
                    <a:pt x="694" y="729"/>
                  </a:lnTo>
                  <a:lnTo>
                    <a:pt x="692" y="729"/>
                  </a:lnTo>
                  <a:lnTo>
                    <a:pt x="692" y="731"/>
                  </a:lnTo>
                  <a:lnTo>
                    <a:pt x="690" y="731"/>
                  </a:lnTo>
                  <a:lnTo>
                    <a:pt x="688" y="733"/>
                  </a:lnTo>
                  <a:lnTo>
                    <a:pt x="686" y="733"/>
                  </a:lnTo>
                  <a:lnTo>
                    <a:pt x="684" y="733"/>
                  </a:lnTo>
                  <a:lnTo>
                    <a:pt x="682" y="731"/>
                  </a:lnTo>
                  <a:lnTo>
                    <a:pt x="680" y="731"/>
                  </a:lnTo>
                  <a:lnTo>
                    <a:pt x="680" y="729"/>
                  </a:lnTo>
                  <a:lnTo>
                    <a:pt x="678" y="729"/>
                  </a:lnTo>
                  <a:lnTo>
                    <a:pt x="678" y="727"/>
                  </a:lnTo>
                  <a:lnTo>
                    <a:pt x="676" y="727"/>
                  </a:lnTo>
                  <a:lnTo>
                    <a:pt x="676" y="729"/>
                  </a:lnTo>
                  <a:lnTo>
                    <a:pt x="674" y="729"/>
                  </a:lnTo>
                  <a:lnTo>
                    <a:pt x="672" y="729"/>
                  </a:lnTo>
                  <a:lnTo>
                    <a:pt x="670" y="729"/>
                  </a:lnTo>
                  <a:lnTo>
                    <a:pt x="670" y="731"/>
                  </a:lnTo>
                  <a:lnTo>
                    <a:pt x="668" y="731"/>
                  </a:lnTo>
                  <a:lnTo>
                    <a:pt x="666" y="731"/>
                  </a:lnTo>
                  <a:lnTo>
                    <a:pt x="664" y="731"/>
                  </a:lnTo>
                  <a:lnTo>
                    <a:pt x="662" y="731"/>
                  </a:lnTo>
                  <a:lnTo>
                    <a:pt x="660" y="731"/>
                  </a:lnTo>
                  <a:lnTo>
                    <a:pt x="659" y="729"/>
                  </a:lnTo>
                  <a:lnTo>
                    <a:pt x="657" y="729"/>
                  </a:lnTo>
                  <a:lnTo>
                    <a:pt x="655" y="729"/>
                  </a:lnTo>
                  <a:lnTo>
                    <a:pt x="653" y="729"/>
                  </a:lnTo>
                  <a:lnTo>
                    <a:pt x="651" y="729"/>
                  </a:lnTo>
                  <a:lnTo>
                    <a:pt x="649" y="731"/>
                  </a:lnTo>
                  <a:lnTo>
                    <a:pt x="647" y="731"/>
                  </a:lnTo>
                  <a:lnTo>
                    <a:pt x="645" y="731"/>
                  </a:lnTo>
                  <a:lnTo>
                    <a:pt x="643" y="731"/>
                  </a:lnTo>
                  <a:lnTo>
                    <a:pt x="641" y="731"/>
                  </a:lnTo>
                  <a:lnTo>
                    <a:pt x="641" y="733"/>
                  </a:lnTo>
                  <a:lnTo>
                    <a:pt x="639" y="733"/>
                  </a:lnTo>
                  <a:lnTo>
                    <a:pt x="639" y="731"/>
                  </a:lnTo>
                  <a:lnTo>
                    <a:pt x="637" y="733"/>
                  </a:lnTo>
                  <a:lnTo>
                    <a:pt x="635" y="733"/>
                  </a:lnTo>
                  <a:lnTo>
                    <a:pt x="635" y="735"/>
                  </a:lnTo>
                  <a:lnTo>
                    <a:pt x="633" y="735"/>
                  </a:lnTo>
                  <a:lnTo>
                    <a:pt x="631" y="735"/>
                  </a:lnTo>
                  <a:lnTo>
                    <a:pt x="631" y="737"/>
                  </a:lnTo>
                  <a:lnTo>
                    <a:pt x="629" y="737"/>
                  </a:lnTo>
                  <a:lnTo>
                    <a:pt x="629" y="739"/>
                  </a:lnTo>
                  <a:lnTo>
                    <a:pt x="627" y="739"/>
                  </a:lnTo>
                  <a:lnTo>
                    <a:pt x="625" y="739"/>
                  </a:lnTo>
                  <a:lnTo>
                    <a:pt x="623" y="739"/>
                  </a:lnTo>
                  <a:lnTo>
                    <a:pt x="621" y="739"/>
                  </a:lnTo>
                  <a:lnTo>
                    <a:pt x="619" y="739"/>
                  </a:lnTo>
                  <a:lnTo>
                    <a:pt x="619" y="741"/>
                  </a:lnTo>
                  <a:lnTo>
                    <a:pt x="617" y="741"/>
                  </a:lnTo>
                  <a:lnTo>
                    <a:pt x="615" y="741"/>
                  </a:lnTo>
                  <a:lnTo>
                    <a:pt x="613" y="741"/>
                  </a:lnTo>
                  <a:lnTo>
                    <a:pt x="611" y="741"/>
                  </a:lnTo>
                  <a:lnTo>
                    <a:pt x="611" y="739"/>
                  </a:lnTo>
                  <a:lnTo>
                    <a:pt x="609" y="739"/>
                  </a:lnTo>
                  <a:lnTo>
                    <a:pt x="607" y="739"/>
                  </a:lnTo>
                  <a:lnTo>
                    <a:pt x="605" y="739"/>
                  </a:lnTo>
                  <a:lnTo>
                    <a:pt x="603" y="739"/>
                  </a:lnTo>
                  <a:lnTo>
                    <a:pt x="603" y="737"/>
                  </a:lnTo>
                  <a:lnTo>
                    <a:pt x="601" y="737"/>
                  </a:lnTo>
                  <a:lnTo>
                    <a:pt x="601" y="735"/>
                  </a:lnTo>
                  <a:lnTo>
                    <a:pt x="599" y="735"/>
                  </a:lnTo>
                  <a:lnTo>
                    <a:pt x="599" y="733"/>
                  </a:lnTo>
                  <a:lnTo>
                    <a:pt x="599" y="731"/>
                  </a:lnTo>
                  <a:lnTo>
                    <a:pt x="599" y="729"/>
                  </a:lnTo>
                  <a:lnTo>
                    <a:pt x="597" y="729"/>
                  </a:lnTo>
                  <a:lnTo>
                    <a:pt x="597" y="727"/>
                  </a:lnTo>
                  <a:lnTo>
                    <a:pt x="597" y="725"/>
                  </a:lnTo>
                  <a:lnTo>
                    <a:pt x="595" y="725"/>
                  </a:lnTo>
                  <a:lnTo>
                    <a:pt x="595" y="723"/>
                  </a:lnTo>
                  <a:lnTo>
                    <a:pt x="595" y="721"/>
                  </a:lnTo>
                  <a:lnTo>
                    <a:pt x="593" y="721"/>
                  </a:lnTo>
                  <a:lnTo>
                    <a:pt x="593" y="719"/>
                  </a:lnTo>
                  <a:lnTo>
                    <a:pt x="593" y="717"/>
                  </a:lnTo>
                  <a:lnTo>
                    <a:pt x="591" y="717"/>
                  </a:lnTo>
                  <a:lnTo>
                    <a:pt x="590" y="717"/>
                  </a:lnTo>
                  <a:lnTo>
                    <a:pt x="588" y="717"/>
                  </a:lnTo>
                  <a:lnTo>
                    <a:pt x="586" y="717"/>
                  </a:lnTo>
                  <a:lnTo>
                    <a:pt x="586" y="719"/>
                  </a:lnTo>
                  <a:lnTo>
                    <a:pt x="584" y="719"/>
                  </a:lnTo>
                  <a:lnTo>
                    <a:pt x="582" y="719"/>
                  </a:lnTo>
                  <a:lnTo>
                    <a:pt x="580" y="719"/>
                  </a:lnTo>
                  <a:lnTo>
                    <a:pt x="580" y="721"/>
                  </a:lnTo>
                  <a:lnTo>
                    <a:pt x="580" y="723"/>
                  </a:lnTo>
                  <a:lnTo>
                    <a:pt x="580" y="725"/>
                  </a:lnTo>
                  <a:lnTo>
                    <a:pt x="582" y="725"/>
                  </a:lnTo>
                  <a:lnTo>
                    <a:pt x="582" y="727"/>
                  </a:lnTo>
                  <a:lnTo>
                    <a:pt x="582" y="729"/>
                  </a:lnTo>
                  <a:lnTo>
                    <a:pt x="582" y="731"/>
                  </a:lnTo>
                  <a:lnTo>
                    <a:pt x="580" y="731"/>
                  </a:lnTo>
                  <a:lnTo>
                    <a:pt x="578" y="731"/>
                  </a:lnTo>
                  <a:lnTo>
                    <a:pt x="576" y="731"/>
                  </a:lnTo>
                  <a:lnTo>
                    <a:pt x="574" y="731"/>
                  </a:lnTo>
                  <a:lnTo>
                    <a:pt x="572" y="731"/>
                  </a:lnTo>
                  <a:lnTo>
                    <a:pt x="570" y="731"/>
                  </a:lnTo>
                  <a:lnTo>
                    <a:pt x="568" y="731"/>
                  </a:lnTo>
                  <a:lnTo>
                    <a:pt x="568" y="729"/>
                  </a:lnTo>
                  <a:lnTo>
                    <a:pt x="566" y="729"/>
                  </a:lnTo>
                  <a:lnTo>
                    <a:pt x="566" y="727"/>
                  </a:lnTo>
                  <a:lnTo>
                    <a:pt x="564" y="727"/>
                  </a:lnTo>
                  <a:lnTo>
                    <a:pt x="564" y="725"/>
                  </a:lnTo>
                  <a:lnTo>
                    <a:pt x="562" y="723"/>
                  </a:lnTo>
                  <a:lnTo>
                    <a:pt x="560" y="723"/>
                  </a:lnTo>
                  <a:lnTo>
                    <a:pt x="560" y="721"/>
                  </a:lnTo>
                  <a:lnTo>
                    <a:pt x="560" y="719"/>
                  </a:lnTo>
                  <a:lnTo>
                    <a:pt x="558" y="719"/>
                  </a:lnTo>
                  <a:lnTo>
                    <a:pt x="558" y="717"/>
                  </a:lnTo>
                  <a:lnTo>
                    <a:pt x="556" y="717"/>
                  </a:lnTo>
                  <a:lnTo>
                    <a:pt x="556" y="715"/>
                  </a:lnTo>
                  <a:lnTo>
                    <a:pt x="554" y="715"/>
                  </a:lnTo>
                  <a:lnTo>
                    <a:pt x="554" y="713"/>
                  </a:lnTo>
                  <a:lnTo>
                    <a:pt x="552" y="713"/>
                  </a:lnTo>
                  <a:lnTo>
                    <a:pt x="550" y="711"/>
                  </a:lnTo>
                  <a:lnTo>
                    <a:pt x="548" y="709"/>
                  </a:lnTo>
                  <a:lnTo>
                    <a:pt x="546" y="709"/>
                  </a:lnTo>
                  <a:lnTo>
                    <a:pt x="546" y="707"/>
                  </a:lnTo>
                  <a:lnTo>
                    <a:pt x="544" y="707"/>
                  </a:lnTo>
                  <a:lnTo>
                    <a:pt x="544" y="705"/>
                  </a:lnTo>
                  <a:lnTo>
                    <a:pt x="542" y="705"/>
                  </a:lnTo>
                  <a:lnTo>
                    <a:pt x="542" y="703"/>
                  </a:lnTo>
                  <a:lnTo>
                    <a:pt x="540" y="701"/>
                  </a:lnTo>
                  <a:lnTo>
                    <a:pt x="538" y="699"/>
                  </a:lnTo>
                  <a:lnTo>
                    <a:pt x="538" y="697"/>
                  </a:lnTo>
                  <a:lnTo>
                    <a:pt x="536" y="697"/>
                  </a:lnTo>
                  <a:lnTo>
                    <a:pt x="534" y="695"/>
                  </a:lnTo>
                  <a:lnTo>
                    <a:pt x="532" y="695"/>
                  </a:lnTo>
                  <a:lnTo>
                    <a:pt x="530" y="695"/>
                  </a:lnTo>
                  <a:lnTo>
                    <a:pt x="530" y="694"/>
                  </a:lnTo>
                  <a:lnTo>
                    <a:pt x="528" y="694"/>
                  </a:lnTo>
                  <a:lnTo>
                    <a:pt x="526" y="694"/>
                  </a:lnTo>
                  <a:lnTo>
                    <a:pt x="524" y="694"/>
                  </a:lnTo>
                  <a:lnTo>
                    <a:pt x="522" y="694"/>
                  </a:lnTo>
                  <a:lnTo>
                    <a:pt x="521" y="694"/>
                  </a:lnTo>
                  <a:lnTo>
                    <a:pt x="519" y="694"/>
                  </a:lnTo>
                  <a:lnTo>
                    <a:pt x="517" y="694"/>
                  </a:lnTo>
                  <a:lnTo>
                    <a:pt x="515" y="694"/>
                  </a:lnTo>
                  <a:lnTo>
                    <a:pt x="513" y="694"/>
                  </a:lnTo>
                  <a:lnTo>
                    <a:pt x="513" y="692"/>
                  </a:lnTo>
                  <a:lnTo>
                    <a:pt x="509" y="692"/>
                  </a:lnTo>
                  <a:lnTo>
                    <a:pt x="507" y="692"/>
                  </a:lnTo>
                  <a:lnTo>
                    <a:pt x="505" y="692"/>
                  </a:lnTo>
                  <a:lnTo>
                    <a:pt x="503" y="692"/>
                  </a:lnTo>
                  <a:lnTo>
                    <a:pt x="501" y="692"/>
                  </a:lnTo>
                  <a:lnTo>
                    <a:pt x="499" y="692"/>
                  </a:lnTo>
                  <a:lnTo>
                    <a:pt x="497" y="692"/>
                  </a:lnTo>
                  <a:lnTo>
                    <a:pt x="495" y="692"/>
                  </a:lnTo>
                  <a:lnTo>
                    <a:pt x="493" y="692"/>
                  </a:lnTo>
                  <a:lnTo>
                    <a:pt x="491" y="692"/>
                  </a:lnTo>
                  <a:lnTo>
                    <a:pt x="487" y="692"/>
                  </a:lnTo>
                  <a:lnTo>
                    <a:pt x="485" y="690"/>
                  </a:lnTo>
                  <a:lnTo>
                    <a:pt x="481" y="690"/>
                  </a:lnTo>
                  <a:lnTo>
                    <a:pt x="479" y="690"/>
                  </a:lnTo>
                  <a:lnTo>
                    <a:pt x="479" y="688"/>
                  </a:lnTo>
                  <a:lnTo>
                    <a:pt x="477" y="688"/>
                  </a:lnTo>
                  <a:lnTo>
                    <a:pt x="475" y="686"/>
                  </a:lnTo>
                  <a:lnTo>
                    <a:pt x="473" y="684"/>
                  </a:lnTo>
                  <a:lnTo>
                    <a:pt x="471" y="684"/>
                  </a:lnTo>
                  <a:lnTo>
                    <a:pt x="469" y="684"/>
                  </a:lnTo>
                  <a:lnTo>
                    <a:pt x="469" y="682"/>
                  </a:lnTo>
                  <a:lnTo>
                    <a:pt x="467" y="682"/>
                  </a:lnTo>
                  <a:lnTo>
                    <a:pt x="465" y="682"/>
                  </a:lnTo>
                  <a:lnTo>
                    <a:pt x="463" y="682"/>
                  </a:lnTo>
                  <a:lnTo>
                    <a:pt x="461" y="682"/>
                  </a:lnTo>
                  <a:lnTo>
                    <a:pt x="459" y="682"/>
                  </a:lnTo>
                  <a:lnTo>
                    <a:pt x="457" y="682"/>
                  </a:lnTo>
                  <a:lnTo>
                    <a:pt x="455" y="682"/>
                  </a:lnTo>
                  <a:lnTo>
                    <a:pt x="453" y="682"/>
                  </a:lnTo>
                  <a:lnTo>
                    <a:pt x="453" y="680"/>
                  </a:lnTo>
                  <a:lnTo>
                    <a:pt x="453" y="678"/>
                  </a:lnTo>
                  <a:lnTo>
                    <a:pt x="453" y="676"/>
                  </a:lnTo>
                  <a:lnTo>
                    <a:pt x="453" y="674"/>
                  </a:lnTo>
                  <a:lnTo>
                    <a:pt x="453" y="672"/>
                  </a:lnTo>
                  <a:lnTo>
                    <a:pt x="452" y="672"/>
                  </a:lnTo>
                  <a:lnTo>
                    <a:pt x="452" y="670"/>
                  </a:lnTo>
                  <a:lnTo>
                    <a:pt x="450" y="668"/>
                  </a:lnTo>
                  <a:lnTo>
                    <a:pt x="450" y="666"/>
                  </a:lnTo>
                  <a:lnTo>
                    <a:pt x="448" y="664"/>
                  </a:lnTo>
                  <a:lnTo>
                    <a:pt x="448" y="662"/>
                  </a:lnTo>
                  <a:lnTo>
                    <a:pt x="448" y="660"/>
                  </a:lnTo>
                  <a:lnTo>
                    <a:pt x="446" y="658"/>
                  </a:lnTo>
                  <a:lnTo>
                    <a:pt x="446" y="656"/>
                  </a:lnTo>
                  <a:lnTo>
                    <a:pt x="446" y="654"/>
                  </a:lnTo>
                  <a:lnTo>
                    <a:pt x="444" y="654"/>
                  </a:lnTo>
                  <a:lnTo>
                    <a:pt x="432" y="652"/>
                  </a:lnTo>
                  <a:lnTo>
                    <a:pt x="430" y="652"/>
                  </a:lnTo>
                  <a:lnTo>
                    <a:pt x="428" y="650"/>
                  </a:lnTo>
                  <a:lnTo>
                    <a:pt x="426" y="650"/>
                  </a:lnTo>
                  <a:lnTo>
                    <a:pt x="424" y="650"/>
                  </a:lnTo>
                  <a:lnTo>
                    <a:pt x="422" y="650"/>
                  </a:lnTo>
                  <a:lnTo>
                    <a:pt x="422" y="648"/>
                  </a:lnTo>
                  <a:lnTo>
                    <a:pt x="420" y="648"/>
                  </a:lnTo>
                  <a:lnTo>
                    <a:pt x="418" y="648"/>
                  </a:lnTo>
                  <a:lnTo>
                    <a:pt x="416" y="648"/>
                  </a:lnTo>
                  <a:lnTo>
                    <a:pt x="414" y="648"/>
                  </a:lnTo>
                  <a:lnTo>
                    <a:pt x="410" y="650"/>
                  </a:lnTo>
                  <a:lnTo>
                    <a:pt x="408" y="650"/>
                  </a:lnTo>
                  <a:lnTo>
                    <a:pt x="406" y="650"/>
                  </a:lnTo>
                  <a:lnTo>
                    <a:pt x="402" y="652"/>
                  </a:lnTo>
                  <a:lnTo>
                    <a:pt x="400" y="652"/>
                  </a:lnTo>
                  <a:lnTo>
                    <a:pt x="396" y="652"/>
                  </a:lnTo>
                  <a:lnTo>
                    <a:pt x="392" y="654"/>
                  </a:lnTo>
                  <a:lnTo>
                    <a:pt x="392" y="652"/>
                  </a:lnTo>
                  <a:lnTo>
                    <a:pt x="394" y="650"/>
                  </a:lnTo>
                  <a:lnTo>
                    <a:pt x="394" y="648"/>
                  </a:lnTo>
                  <a:lnTo>
                    <a:pt x="396" y="648"/>
                  </a:lnTo>
                  <a:lnTo>
                    <a:pt x="396" y="646"/>
                  </a:lnTo>
                  <a:lnTo>
                    <a:pt x="396" y="644"/>
                  </a:lnTo>
                  <a:lnTo>
                    <a:pt x="398" y="644"/>
                  </a:lnTo>
                  <a:lnTo>
                    <a:pt x="398" y="642"/>
                  </a:lnTo>
                  <a:lnTo>
                    <a:pt x="400" y="640"/>
                  </a:lnTo>
                  <a:lnTo>
                    <a:pt x="400" y="638"/>
                  </a:lnTo>
                  <a:lnTo>
                    <a:pt x="402" y="636"/>
                  </a:lnTo>
                  <a:lnTo>
                    <a:pt x="402" y="634"/>
                  </a:lnTo>
                  <a:lnTo>
                    <a:pt x="404" y="632"/>
                  </a:lnTo>
                  <a:lnTo>
                    <a:pt x="406" y="630"/>
                  </a:lnTo>
                  <a:lnTo>
                    <a:pt x="408" y="628"/>
                  </a:lnTo>
                  <a:lnTo>
                    <a:pt x="410" y="625"/>
                  </a:lnTo>
                  <a:lnTo>
                    <a:pt x="412" y="625"/>
                  </a:lnTo>
                  <a:lnTo>
                    <a:pt x="412" y="623"/>
                  </a:lnTo>
                  <a:lnTo>
                    <a:pt x="414" y="619"/>
                  </a:lnTo>
                  <a:lnTo>
                    <a:pt x="414" y="617"/>
                  </a:lnTo>
                  <a:lnTo>
                    <a:pt x="416" y="615"/>
                  </a:lnTo>
                  <a:lnTo>
                    <a:pt x="416" y="613"/>
                  </a:lnTo>
                  <a:lnTo>
                    <a:pt x="418" y="613"/>
                  </a:lnTo>
                  <a:lnTo>
                    <a:pt x="418" y="611"/>
                  </a:lnTo>
                  <a:lnTo>
                    <a:pt x="420" y="609"/>
                  </a:lnTo>
                  <a:lnTo>
                    <a:pt x="422" y="609"/>
                  </a:lnTo>
                  <a:lnTo>
                    <a:pt x="424" y="607"/>
                  </a:lnTo>
                  <a:lnTo>
                    <a:pt x="426" y="605"/>
                  </a:lnTo>
                  <a:lnTo>
                    <a:pt x="426" y="603"/>
                  </a:lnTo>
                  <a:lnTo>
                    <a:pt x="426" y="601"/>
                  </a:lnTo>
                  <a:lnTo>
                    <a:pt x="432" y="599"/>
                  </a:lnTo>
                  <a:lnTo>
                    <a:pt x="432" y="597"/>
                  </a:lnTo>
                  <a:lnTo>
                    <a:pt x="436" y="597"/>
                  </a:lnTo>
                  <a:lnTo>
                    <a:pt x="438" y="595"/>
                  </a:lnTo>
                  <a:lnTo>
                    <a:pt x="436" y="591"/>
                  </a:lnTo>
                  <a:lnTo>
                    <a:pt x="436" y="589"/>
                  </a:lnTo>
                  <a:lnTo>
                    <a:pt x="434" y="587"/>
                  </a:lnTo>
                  <a:lnTo>
                    <a:pt x="432" y="585"/>
                  </a:lnTo>
                  <a:lnTo>
                    <a:pt x="430" y="585"/>
                  </a:lnTo>
                  <a:lnTo>
                    <a:pt x="428" y="583"/>
                  </a:lnTo>
                  <a:lnTo>
                    <a:pt x="426" y="583"/>
                  </a:lnTo>
                  <a:lnTo>
                    <a:pt x="424" y="581"/>
                  </a:lnTo>
                  <a:lnTo>
                    <a:pt x="420" y="579"/>
                  </a:lnTo>
                  <a:lnTo>
                    <a:pt x="418" y="579"/>
                  </a:lnTo>
                  <a:lnTo>
                    <a:pt x="416" y="577"/>
                  </a:lnTo>
                  <a:lnTo>
                    <a:pt x="416" y="575"/>
                  </a:lnTo>
                  <a:lnTo>
                    <a:pt x="418" y="575"/>
                  </a:lnTo>
                  <a:lnTo>
                    <a:pt x="420" y="575"/>
                  </a:lnTo>
                  <a:lnTo>
                    <a:pt x="422" y="575"/>
                  </a:lnTo>
                  <a:lnTo>
                    <a:pt x="424" y="575"/>
                  </a:lnTo>
                  <a:lnTo>
                    <a:pt x="426" y="575"/>
                  </a:lnTo>
                  <a:lnTo>
                    <a:pt x="426" y="573"/>
                  </a:lnTo>
                  <a:lnTo>
                    <a:pt x="428" y="573"/>
                  </a:lnTo>
                  <a:lnTo>
                    <a:pt x="430" y="573"/>
                  </a:lnTo>
                  <a:lnTo>
                    <a:pt x="430" y="575"/>
                  </a:lnTo>
                  <a:lnTo>
                    <a:pt x="432" y="575"/>
                  </a:lnTo>
                  <a:lnTo>
                    <a:pt x="434" y="577"/>
                  </a:lnTo>
                  <a:lnTo>
                    <a:pt x="436" y="575"/>
                  </a:lnTo>
                  <a:lnTo>
                    <a:pt x="436" y="573"/>
                  </a:lnTo>
                  <a:lnTo>
                    <a:pt x="436" y="571"/>
                  </a:lnTo>
                  <a:lnTo>
                    <a:pt x="434" y="571"/>
                  </a:lnTo>
                  <a:lnTo>
                    <a:pt x="434" y="569"/>
                  </a:lnTo>
                  <a:lnTo>
                    <a:pt x="434" y="567"/>
                  </a:lnTo>
                  <a:lnTo>
                    <a:pt x="434" y="565"/>
                  </a:lnTo>
                  <a:lnTo>
                    <a:pt x="432" y="563"/>
                  </a:lnTo>
                  <a:lnTo>
                    <a:pt x="432" y="561"/>
                  </a:lnTo>
                  <a:lnTo>
                    <a:pt x="432" y="560"/>
                  </a:lnTo>
                  <a:lnTo>
                    <a:pt x="432" y="558"/>
                  </a:lnTo>
                  <a:lnTo>
                    <a:pt x="432" y="556"/>
                  </a:lnTo>
                  <a:lnTo>
                    <a:pt x="430" y="556"/>
                  </a:lnTo>
                  <a:lnTo>
                    <a:pt x="430" y="554"/>
                  </a:lnTo>
                  <a:lnTo>
                    <a:pt x="428" y="554"/>
                  </a:lnTo>
                  <a:lnTo>
                    <a:pt x="428" y="556"/>
                  </a:lnTo>
                  <a:lnTo>
                    <a:pt x="426" y="556"/>
                  </a:lnTo>
                  <a:lnTo>
                    <a:pt x="424" y="556"/>
                  </a:lnTo>
                  <a:lnTo>
                    <a:pt x="422" y="556"/>
                  </a:lnTo>
                  <a:lnTo>
                    <a:pt x="420" y="556"/>
                  </a:lnTo>
                  <a:lnTo>
                    <a:pt x="418" y="556"/>
                  </a:lnTo>
                  <a:lnTo>
                    <a:pt x="416" y="556"/>
                  </a:lnTo>
                  <a:lnTo>
                    <a:pt x="414" y="556"/>
                  </a:lnTo>
                  <a:lnTo>
                    <a:pt x="414" y="558"/>
                  </a:lnTo>
                  <a:lnTo>
                    <a:pt x="412" y="558"/>
                  </a:lnTo>
                  <a:lnTo>
                    <a:pt x="408" y="558"/>
                  </a:lnTo>
                  <a:lnTo>
                    <a:pt x="408" y="556"/>
                  </a:lnTo>
                  <a:lnTo>
                    <a:pt x="406" y="556"/>
                  </a:lnTo>
                  <a:lnTo>
                    <a:pt x="404" y="556"/>
                  </a:lnTo>
                  <a:lnTo>
                    <a:pt x="402" y="556"/>
                  </a:lnTo>
                  <a:lnTo>
                    <a:pt x="400" y="554"/>
                  </a:lnTo>
                  <a:lnTo>
                    <a:pt x="398" y="554"/>
                  </a:lnTo>
                  <a:lnTo>
                    <a:pt x="396" y="556"/>
                  </a:lnTo>
                  <a:lnTo>
                    <a:pt x="394" y="556"/>
                  </a:lnTo>
                  <a:lnTo>
                    <a:pt x="394" y="558"/>
                  </a:lnTo>
                  <a:lnTo>
                    <a:pt x="392" y="558"/>
                  </a:lnTo>
                  <a:lnTo>
                    <a:pt x="390" y="556"/>
                  </a:lnTo>
                  <a:lnTo>
                    <a:pt x="390" y="554"/>
                  </a:lnTo>
                  <a:lnTo>
                    <a:pt x="390" y="552"/>
                  </a:lnTo>
                  <a:lnTo>
                    <a:pt x="390" y="550"/>
                  </a:lnTo>
                  <a:lnTo>
                    <a:pt x="388" y="548"/>
                  </a:lnTo>
                  <a:lnTo>
                    <a:pt x="390" y="546"/>
                  </a:lnTo>
                  <a:lnTo>
                    <a:pt x="388" y="544"/>
                  </a:lnTo>
                  <a:lnTo>
                    <a:pt x="390" y="544"/>
                  </a:lnTo>
                  <a:lnTo>
                    <a:pt x="392" y="542"/>
                  </a:lnTo>
                  <a:lnTo>
                    <a:pt x="392" y="540"/>
                  </a:lnTo>
                  <a:lnTo>
                    <a:pt x="392" y="538"/>
                  </a:lnTo>
                  <a:lnTo>
                    <a:pt x="390" y="536"/>
                  </a:lnTo>
                  <a:lnTo>
                    <a:pt x="390" y="534"/>
                  </a:lnTo>
                  <a:lnTo>
                    <a:pt x="392" y="532"/>
                  </a:lnTo>
                  <a:lnTo>
                    <a:pt x="396" y="530"/>
                  </a:lnTo>
                  <a:lnTo>
                    <a:pt x="398" y="528"/>
                  </a:lnTo>
                  <a:lnTo>
                    <a:pt x="400" y="528"/>
                  </a:lnTo>
                  <a:lnTo>
                    <a:pt x="400" y="526"/>
                  </a:lnTo>
                  <a:lnTo>
                    <a:pt x="402" y="526"/>
                  </a:lnTo>
                  <a:lnTo>
                    <a:pt x="406" y="524"/>
                  </a:lnTo>
                  <a:lnTo>
                    <a:pt x="402" y="520"/>
                  </a:lnTo>
                  <a:lnTo>
                    <a:pt x="402" y="518"/>
                  </a:lnTo>
                  <a:lnTo>
                    <a:pt x="402" y="516"/>
                  </a:lnTo>
                  <a:lnTo>
                    <a:pt x="400" y="514"/>
                  </a:lnTo>
                  <a:lnTo>
                    <a:pt x="400" y="512"/>
                  </a:lnTo>
                  <a:lnTo>
                    <a:pt x="400" y="510"/>
                  </a:lnTo>
                  <a:lnTo>
                    <a:pt x="398" y="510"/>
                  </a:lnTo>
                  <a:lnTo>
                    <a:pt x="398" y="508"/>
                  </a:lnTo>
                  <a:lnTo>
                    <a:pt x="398" y="506"/>
                  </a:lnTo>
                  <a:lnTo>
                    <a:pt x="396" y="506"/>
                  </a:lnTo>
                  <a:lnTo>
                    <a:pt x="396" y="504"/>
                  </a:lnTo>
                  <a:lnTo>
                    <a:pt x="396" y="502"/>
                  </a:lnTo>
                  <a:lnTo>
                    <a:pt x="396" y="500"/>
                  </a:lnTo>
                  <a:lnTo>
                    <a:pt x="394" y="496"/>
                  </a:lnTo>
                  <a:lnTo>
                    <a:pt x="392" y="494"/>
                  </a:lnTo>
                  <a:lnTo>
                    <a:pt x="392" y="493"/>
                  </a:lnTo>
                  <a:lnTo>
                    <a:pt x="392" y="491"/>
                  </a:lnTo>
                  <a:lnTo>
                    <a:pt x="392" y="489"/>
                  </a:lnTo>
                  <a:lnTo>
                    <a:pt x="390" y="487"/>
                  </a:lnTo>
                  <a:lnTo>
                    <a:pt x="390" y="485"/>
                  </a:lnTo>
                  <a:lnTo>
                    <a:pt x="388" y="485"/>
                  </a:lnTo>
                  <a:lnTo>
                    <a:pt x="386" y="483"/>
                  </a:lnTo>
                  <a:lnTo>
                    <a:pt x="384" y="481"/>
                  </a:lnTo>
                  <a:lnTo>
                    <a:pt x="384" y="479"/>
                  </a:lnTo>
                  <a:lnTo>
                    <a:pt x="384" y="477"/>
                  </a:lnTo>
                  <a:lnTo>
                    <a:pt x="383" y="475"/>
                  </a:lnTo>
                  <a:lnTo>
                    <a:pt x="383" y="473"/>
                  </a:lnTo>
                  <a:lnTo>
                    <a:pt x="383" y="471"/>
                  </a:lnTo>
                  <a:lnTo>
                    <a:pt x="381" y="467"/>
                  </a:lnTo>
                  <a:lnTo>
                    <a:pt x="381" y="465"/>
                  </a:lnTo>
                  <a:lnTo>
                    <a:pt x="379" y="463"/>
                  </a:lnTo>
                  <a:lnTo>
                    <a:pt x="377" y="455"/>
                  </a:lnTo>
                  <a:lnTo>
                    <a:pt x="377" y="453"/>
                  </a:lnTo>
                  <a:lnTo>
                    <a:pt x="373" y="449"/>
                  </a:lnTo>
                  <a:lnTo>
                    <a:pt x="371" y="447"/>
                  </a:lnTo>
                  <a:lnTo>
                    <a:pt x="371" y="445"/>
                  </a:lnTo>
                  <a:lnTo>
                    <a:pt x="369" y="443"/>
                  </a:lnTo>
                  <a:lnTo>
                    <a:pt x="367" y="441"/>
                  </a:lnTo>
                  <a:lnTo>
                    <a:pt x="365" y="439"/>
                  </a:lnTo>
                  <a:lnTo>
                    <a:pt x="365" y="437"/>
                  </a:lnTo>
                  <a:lnTo>
                    <a:pt x="363" y="437"/>
                  </a:lnTo>
                  <a:lnTo>
                    <a:pt x="363" y="435"/>
                  </a:lnTo>
                  <a:lnTo>
                    <a:pt x="361" y="435"/>
                  </a:lnTo>
                  <a:lnTo>
                    <a:pt x="361" y="433"/>
                  </a:lnTo>
                  <a:lnTo>
                    <a:pt x="359" y="431"/>
                  </a:lnTo>
                  <a:lnTo>
                    <a:pt x="357" y="431"/>
                  </a:lnTo>
                  <a:lnTo>
                    <a:pt x="355" y="429"/>
                  </a:lnTo>
                  <a:lnTo>
                    <a:pt x="353" y="427"/>
                  </a:lnTo>
                  <a:lnTo>
                    <a:pt x="351" y="427"/>
                  </a:lnTo>
                  <a:lnTo>
                    <a:pt x="349" y="426"/>
                  </a:lnTo>
                  <a:lnTo>
                    <a:pt x="349" y="424"/>
                  </a:lnTo>
                  <a:lnTo>
                    <a:pt x="349" y="422"/>
                  </a:lnTo>
                  <a:lnTo>
                    <a:pt x="349" y="420"/>
                  </a:lnTo>
                  <a:lnTo>
                    <a:pt x="349" y="418"/>
                  </a:lnTo>
                  <a:lnTo>
                    <a:pt x="347" y="418"/>
                  </a:lnTo>
                  <a:lnTo>
                    <a:pt x="347" y="416"/>
                  </a:lnTo>
                  <a:lnTo>
                    <a:pt x="345" y="414"/>
                  </a:lnTo>
                  <a:lnTo>
                    <a:pt x="345" y="412"/>
                  </a:lnTo>
                  <a:lnTo>
                    <a:pt x="343" y="410"/>
                  </a:lnTo>
                  <a:lnTo>
                    <a:pt x="343" y="408"/>
                  </a:lnTo>
                  <a:lnTo>
                    <a:pt x="343" y="406"/>
                  </a:lnTo>
                  <a:lnTo>
                    <a:pt x="341" y="404"/>
                  </a:lnTo>
                  <a:lnTo>
                    <a:pt x="341" y="400"/>
                  </a:lnTo>
                  <a:lnTo>
                    <a:pt x="339" y="398"/>
                  </a:lnTo>
                  <a:lnTo>
                    <a:pt x="339" y="396"/>
                  </a:lnTo>
                  <a:lnTo>
                    <a:pt x="337" y="396"/>
                  </a:lnTo>
                  <a:lnTo>
                    <a:pt x="335" y="396"/>
                  </a:lnTo>
                  <a:lnTo>
                    <a:pt x="333" y="396"/>
                  </a:lnTo>
                  <a:lnTo>
                    <a:pt x="331" y="396"/>
                  </a:lnTo>
                  <a:lnTo>
                    <a:pt x="329" y="396"/>
                  </a:lnTo>
                  <a:lnTo>
                    <a:pt x="327" y="396"/>
                  </a:lnTo>
                  <a:lnTo>
                    <a:pt x="325" y="396"/>
                  </a:lnTo>
                  <a:lnTo>
                    <a:pt x="325" y="398"/>
                  </a:lnTo>
                  <a:lnTo>
                    <a:pt x="323" y="398"/>
                  </a:lnTo>
                  <a:lnTo>
                    <a:pt x="321" y="400"/>
                  </a:lnTo>
                  <a:lnTo>
                    <a:pt x="319" y="400"/>
                  </a:lnTo>
                  <a:lnTo>
                    <a:pt x="317" y="400"/>
                  </a:lnTo>
                  <a:lnTo>
                    <a:pt x="315" y="402"/>
                  </a:lnTo>
                  <a:lnTo>
                    <a:pt x="314" y="402"/>
                  </a:lnTo>
                  <a:lnTo>
                    <a:pt x="312" y="402"/>
                  </a:lnTo>
                  <a:lnTo>
                    <a:pt x="312" y="404"/>
                  </a:lnTo>
                  <a:lnTo>
                    <a:pt x="310" y="404"/>
                  </a:lnTo>
                  <a:lnTo>
                    <a:pt x="310" y="406"/>
                  </a:lnTo>
                  <a:lnTo>
                    <a:pt x="308" y="406"/>
                  </a:lnTo>
                  <a:lnTo>
                    <a:pt x="306" y="406"/>
                  </a:lnTo>
                  <a:lnTo>
                    <a:pt x="304" y="408"/>
                  </a:lnTo>
                  <a:lnTo>
                    <a:pt x="302" y="408"/>
                  </a:lnTo>
                  <a:lnTo>
                    <a:pt x="300" y="410"/>
                  </a:lnTo>
                  <a:lnTo>
                    <a:pt x="298" y="412"/>
                  </a:lnTo>
                  <a:lnTo>
                    <a:pt x="298" y="414"/>
                  </a:lnTo>
                  <a:lnTo>
                    <a:pt x="296" y="416"/>
                  </a:lnTo>
                  <a:lnTo>
                    <a:pt x="294" y="422"/>
                  </a:lnTo>
                  <a:lnTo>
                    <a:pt x="290" y="426"/>
                  </a:lnTo>
                  <a:lnTo>
                    <a:pt x="282" y="429"/>
                  </a:lnTo>
                  <a:lnTo>
                    <a:pt x="280" y="429"/>
                  </a:lnTo>
                  <a:lnTo>
                    <a:pt x="278" y="431"/>
                  </a:lnTo>
                  <a:lnTo>
                    <a:pt x="276" y="431"/>
                  </a:lnTo>
                  <a:lnTo>
                    <a:pt x="274" y="431"/>
                  </a:lnTo>
                  <a:lnTo>
                    <a:pt x="270" y="431"/>
                  </a:lnTo>
                  <a:lnTo>
                    <a:pt x="268" y="431"/>
                  </a:lnTo>
                  <a:lnTo>
                    <a:pt x="264" y="431"/>
                  </a:lnTo>
                  <a:lnTo>
                    <a:pt x="260" y="431"/>
                  </a:lnTo>
                  <a:lnTo>
                    <a:pt x="256" y="431"/>
                  </a:lnTo>
                  <a:lnTo>
                    <a:pt x="254" y="431"/>
                  </a:lnTo>
                  <a:lnTo>
                    <a:pt x="254" y="429"/>
                  </a:lnTo>
                  <a:lnTo>
                    <a:pt x="252" y="429"/>
                  </a:lnTo>
                  <a:lnTo>
                    <a:pt x="250" y="427"/>
                  </a:lnTo>
                  <a:lnTo>
                    <a:pt x="250" y="426"/>
                  </a:lnTo>
                  <a:lnTo>
                    <a:pt x="248" y="422"/>
                  </a:lnTo>
                  <a:lnTo>
                    <a:pt x="248" y="424"/>
                  </a:lnTo>
                  <a:lnTo>
                    <a:pt x="246" y="426"/>
                  </a:lnTo>
                  <a:lnTo>
                    <a:pt x="245" y="427"/>
                  </a:lnTo>
                  <a:lnTo>
                    <a:pt x="243" y="427"/>
                  </a:lnTo>
                  <a:lnTo>
                    <a:pt x="241" y="427"/>
                  </a:lnTo>
                  <a:lnTo>
                    <a:pt x="239" y="427"/>
                  </a:lnTo>
                  <a:lnTo>
                    <a:pt x="235" y="429"/>
                  </a:lnTo>
                  <a:lnTo>
                    <a:pt x="233" y="429"/>
                  </a:lnTo>
                  <a:lnTo>
                    <a:pt x="231" y="429"/>
                  </a:lnTo>
                  <a:lnTo>
                    <a:pt x="225" y="435"/>
                  </a:lnTo>
                  <a:lnTo>
                    <a:pt x="223" y="437"/>
                  </a:lnTo>
                  <a:lnTo>
                    <a:pt x="219" y="437"/>
                  </a:lnTo>
                  <a:lnTo>
                    <a:pt x="213" y="437"/>
                  </a:lnTo>
                  <a:lnTo>
                    <a:pt x="213" y="435"/>
                  </a:lnTo>
                  <a:lnTo>
                    <a:pt x="213" y="431"/>
                  </a:lnTo>
                  <a:lnTo>
                    <a:pt x="213" y="429"/>
                  </a:lnTo>
                  <a:lnTo>
                    <a:pt x="211" y="427"/>
                  </a:lnTo>
                  <a:lnTo>
                    <a:pt x="211" y="426"/>
                  </a:lnTo>
                  <a:lnTo>
                    <a:pt x="211" y="424"/>
                  </a:lnTo>
                  <a:lnTo>
                    <a:pt x="211" y="422"/>
                  </a:lnTo>
                  <a:lnTo>
                    <a:pt x="211" y="420"/>
                  </a:lnTo>
                  <a:lnTo>
                    <a:pt x="209" y="418"/>
                  </a:lnTo>
                  <a:lnTo>
                    <a:pt x="209" y="416"/>
                  </a:lnTo>
                  <a:lnTo>
                    <a:pt x="209" y="414"/>
                  </a:lnTo>
                  <a:lnTo>
                    <a:pt x="207" y="414"/>
                  </a:lnTo>
                  <a:lnTo>
                    <a:pt x="205" y="416"/>
                  </a:lnTo>
                  <a:lnTo>
                    <a:pt x="203" y="416"/>
                  </a:lnTo>
                  <a:lnTo>
                    <a:pt x="201" y="416"/>
                  </a:lnTo>
                  <a:lnTo>
                    <a:pt x="201" y="418"/>
                  </a:lnTo>
                  <a:lnTo>
                    <a:pt x="199" y="418"/>
                  </a:lnTo>
                  <a:lnTo>
                    <a:pt x="197" y="418"/>
                  </a:lnTo>
                  <a:lnTo>
                    <a:pt x="197" y="420"/>
                  </a:lnTo>
                  <a:lnTo>
                    <a:pt x="195" y="420"/>
                  </a:lnTo>
                  <a:lnTo>
                    <a:pt x="193" y="420"/>
                  </a:lnTo>
                  <a:lnTo>
                    <a:pt x="193" y="418"/>
                  </a:lnTo>
                  <a:lnTo>
                    <a:pt x="193" y="416"/>
                  </a:lnTo>
                  <a:lnTo>
                    <a:pt x="193" y="414"/>
                  </a:lnTo>
                  <a:lnTo>
                    <a:pt x="193" y="412"/>
                  </a:lnTo>
                  <a:lnTo>
                    <a:pt x="193" y="410"/>
                  </a:lnTo>
                  <a:lnTo>
                    <a:pt x="193" y="406"/>
                  </a:lnTo>
                  <a:lnTo>
                    <a:pt x="193" y="404"/>
                  </a:lnTo>
                  <a:lnTo>
                    <a:pt x="191" y="400"/>
                  </a:lnTo>
                  <a:lnTo>
                    <a:pt x="191" y="398"/>
                  </a:lnTo>
                  <a:lnTo>
                    <a:pt x="191" y="392"/>
                  </a:lnTo>
                  <a:lnTo>
                    <a:pt x="187" y="390"/>
                  </a:lnTo>
                  <a:lnTo>
                    <a:pt x="185" y="390"/>
                  </a:lnTo>
                  <a:lnTo>
                    <a:pt x="183" y="392"/>
                  </a:lnTo>
                  <a:lnTo>
                    <a:pt x="181" y="392"/>
                  </a:lnTo>
                  <a:lnTo>
                    <a:pt x="179" y="392"/>
                  </a:lnTo>
                  <a:lnTo>
                    <a:pt x="177" y="392"/>
                  </a:lnTo>
                  <a:lnTo>
                    <a:pt x="176" y="394"/>
                  </a:lnTo>
                  <a:lnTo>
                    <a:pt x="174" y="394"/>
                  </a:lnTo>
                  <a:lnTo>
                    <a:pt x="172" y="396"/>
                  </a:lnTo>
                  <a:lnTo>
                    <a:pt x="170" y="396"/>
                  </a:lnTo>
                  <a:lnTo>
                    <a:pt x="166" y="398"/>
                  </a:lnTo>
                  <a:lnTo>
                    <a:pt x="164" y="398"/>
                  </a:lnTo>
                  <a:lnTo>
                    <a:pt x="162" y="398"/>
                  </a:lnTo>
                  <a:lnTo>
                    <a:pt x="162" y="400"/>
                  </a:lnTo>
                  <a:lnTo>
                    <a:pt x="164" y="400"/>
                  </a:lnTo>
                  <a:lnTo>
                    <a:pt x="164" y="402"/>
                  </a:lnTo>
                  <a:lnTo>
                    <a:pt x="168" y="406"/>
                  </a:lnTo>
                  <a:lnTo>
                    <a:pt x="168" y="408"/>
                  </a:lnTo>
                  <a:lnTo>
                    <a:pt x="170" y="410"/>
                  </a:lnTo>
                  <a:lnTo>
                    <a:pt x="174" y="414"/>
                  </a:lnTo>
                  <a:lnTo>
                    <a:pt x="174" y="416"/>
                  </a:lnTo>
                  <a:lnTo>
                    <a:pt x="176" y="418"/>
                  </a:lnTo>
                  <a:lnTo>
                    <a:pt x="177" y="424"/>
                  </a:lnTo>
                  <a:lnTo>
                    <a:pt x="177" y="427"/>
                  </a:lnTo>
                  <a:lnTo>
                    <a:pt x="177" y="429"/>
                  </a:lnTo>
                  <a:lnTo>
                    <a:pt x="177" y="433"/>
                  </a:lnTo>
                  <a:lnTo>
                    <a:pt x="177" y="435"/>
                  </a:lnTo>
                  <a:lnTo>
                    <a:pt x="176" y="435"/>
                  </a:lnTo>
                  <a:lnTo>
                    <a:pt x="174" y="437"/>
                  </a:lnTo>
                  <a:lnTo>
                    <a:pt x="172" y="437"/>
                  </a:lnTo>
                  <a:lnTo>
                    <a:pt x="172" y="439"/>
                  </a:lnTo>
                  <a:lnTo>
                    <a:pt x="172" y="441"/>
                  </a:lnTo>
                  <a:lnTo>
                    <a:pt x="170" y="441"/>
                  </a:lnTo>
                  <a:lnTo>
                    <a:pt x="168" y="441"/>
                  </a:lnTo>
                  <a:lnTo>
                    <a:pt x="166" y="441"/>
                  </a:lnTo>
                  <a:lnTo>
                    <a:pt x="166" y="443"/>
                  </a:lnTo>
                  <a:lnTo>
                    <a:pt x="164" y="443"/>
                  </a:lnTo>
                  <a:lnTo>
                    <a:pt x="162" y="443"/>
                  </a:lnTo>
                  <a:lnTo>
                    <a:pt x="162" y="445"/>
                  </a:lnTo>
                  <a:lnTo>
                    <a:pt x="162" y="443"/>
                  </a:lnTo>
                  <a:lnTo>
                    <a:pt x="160" y="445"/>
                  </a:lnTo>
                  <a:lnTo>
                    <a:pt x="158" y="445"/>
                  </a:lnTo>
                  <a:lnTo>
                    <a:pt x="156" y="445"/>
                  </a:lnTo>
                  <a:lnTo>
                    <a:pt x="154" y="445"/>
                  </a:lnTo>
                  <a:lnTo>
                    <a:pt x="152" y="445"/>
                  </a:lnTo>
                  <a:lnTo>
                    <a:pt x="152" y="443"/>
                  </a:lnTo>
                  <a:lnTo>
                    <a:pt x="150" y="441"/>
                  </a:lnTo>
                  <a:lnTo>
                    <a:pt x="150" y="439"/>
                  </a:lnTo>
                  <a:lnTo>
                    <a:pt x="150" y="435"/>
                  </a:lnTo>
                  <a:lnTo>
                    <a:pt x="150" y="433"/>
                  </a:lnTo>
                  <a:lnTo>
                    <a:pt x="150" y="431"/>
                  </a:lnTo>
                  <a:lnTo>
                    <a:pt x="150" y="429"/>
                  </a:lnTo>
                  <a:lnTo>
                    <a:pt x="150" y="427"/>
                  </a:lnTo>
                  <a:lnTo>
                    <a:pt x="148" y="426"/>
                  </a:lnTo>
                  <a:lnTo>
                    <a:pt x="148" y="424"/>
                  </a:lnTo>
                  <a:lnTo>
                    <a:pt x="148" y="422"/>
                  </a:lnTo>
                  <a:lnTo>
                    <a:pt x="144" y="420"/>
                  </a:lnTo>
                  <a:lnTo>
                    <a:pt x="142" y="420"/>
                  </a:lnTo>
                  <a:lnTo>
                    <a:pt x="136" y="420"/>
                  </a:lnTo>
                  <a:lnTo>
                    <a:pt x="130" y="420"/>
                  </a:lnTo>
                  <a:lnTo>
                    <a:pt x="124" y="418"/>
                  </a:lnTo>
                  <a:lnTo>
                    <a:pt x="116" y="418"/>
                  </a:lnTo>
                  <a:lnTo>
                    <a:pt x="112" y="418"/>
                  </a:lnTo>
                  <a:lnTo>
                    <a:pt x="108" y="416"/>
                  </a:lnTo>
                  <a:lnTo>
                    <a:pt x="107" y="416"/>
                  </a:lnTo>
                  <a:lnTo>
                    <a:pt x="103" y="416"/>
                  </a:lnTo>
                  <a:lnTo>
                    <a:pt x="101" y="416"/>
                  </a:lnTo>
                  <a:lnTo>
                    <a:pt x="101" y="414"/>
                  </a:lnTo>
                  <a:lnTo>
                    <a:pt x="101" y="412"/>
                  </a:lnTo>
                  <a:lnTo>
                    <a:pt x="101" y="410"/>
                  </a:lnTo>
                  <a:lnTo>
                    <a:pt x="99" y="404"/>
                  </a:lnTo>
                  <a:lnTo>
                    <a:pt x="99" y="402"/>
                  </a:lnTo>
                  <a:lnTo>
                    <a:pt x="99" y="400"/>
                  </a:lnTo>
                  <a:lnTo>
                    <a:pt x="99" y="398"/>
                  </a:lnTo>
                  <a:lnTo>
                    <a:pt x="99" y="396"/>
                  </a:lnTo>
                  <a:lnTo>
                    <a:pt x="99" y="394"/>
                  </a:lnTo>
                  <a:lnTo>
                    <a:pt x="99" y="392"/>
                  </a:lnTo>
                  <a:lnTo>
                    <a:pt x="95" y="394"/>
                  </a:lnTo>
                  <a:lnTo>
                    <a:pt x="93" y="396"/>
                  </a:lnTo>
                  <a:lnTo>
                    <a:pt x="89" y="398"/>
                  </a:lnTo>
                  <a:lnTo>
                    <a:pt x="87" y="398"/>
                  </a:lnTo>
                  <a:lnTo>
                    <a:pt x="85" y="398"/>
                  </a:lnTo>
                  <a:lnTo>
                    <a:pt x="81" y="400"/>
                  </a:lnTo>
                  <a:lnTo>
                    <a:pt x="73" y="394"/>
                  </a:lnTo>
                  <a:lnTo>
                    <a:pt x="71" y="394"/>
                  </a:lnTo>
                  <a:lnTo>
                    <a:pt x="67" y="392"/>
                  </a:lnTo>
                  <a:lnTo>
                    <a:pt x="67" y="390"/>
                  </a:lnTo>
                  <a:lnTo>
                    <a:pt x="65" y="390"/>
                  </a:lnTo>
                  <a:lnTo>
                    <a:pt x="61" y="388"/>
                  </a:lnTo>
                  <a:lnTo>
                    <a:pt x="59" y="388"/>
                  </a:lnTo>
                  <a:lnTo>
                    <a:pt x="57" y="388"/>
                  </a:lnTo>
                  <a:lnTo>
                    <a:pt x="57" y="386"/>
                  </a:lnTo>
                  <a:lnTo>
                    <a:pt x="55" y="386"/>
                  </a:lnTo>
                  <a:lnTo>
                    <a:pt x="53" y="386"/>
                  </a:lnTo>
                  <a:lnTo>
                    <a:pt x="53" y="384"/>
                  </a:lnTo>
                  <a:lnTo>
                    <a:pt x="51" y="384"/>
                  </a:lnTo>
                  <a:lnTo>
                    <a:pt x="49" y="384"/>
                  </a:lnTo>
                  <a:lnTo>
                    <a:pt x="47" y="384"/>
                  </a:lnTo>
                  <a:lnTo>
                    <a:pt x="45" y="384"/>
                  </a:lnTo>
                  <a:lnTo>
                    <a:pt x="43" y="384"/>
                  </a:lnTo>
                  <a:lnTo>
                    <a:pt x="43" y="386"/>
                  </a:lnTo>
                  <a:lnTo>
                    <a:pt x="41" y="386"/>
                  </a:lnTo>
                  <a:lnTo>
                    <a:pt x="39" y="386"/>
                  </a:lnTo>
                  <a:lnTo>
                    <a:pt x="38" y="386"/>
                  </a:lnTo>
                  <a:lnTo>
                    <a:pt x="36" y="386"/>
                  </a:lnTo>
                  <a:lnTo>
                    <a:pt x="36" y="388"/>
                  </a:lnTo>
                  <a:lnTo>
                    <a:pt x="34" y="388"/>
                  </a:lnTo>
                  <a:lnTo>
                    <a:pt x="32" y="388"/>
                  </a:lnTo>
                  <a:lnTo>
                    <a:pt x="30" y="388"/>
                  </a:lnTo>
                  <a:lnTo>
                    <a:pt x="28" y="388"/>
                  </a:lnTo>
                  <a:lnTo>
                    <a:pt x="26" y="388"/>
                  </a:lnTo>
                  <a:lnTo>
                    <a:pt x="24" y="388"/>
                  </a:lnTo>
                  <a:lnTo>
                    <a:pt x="22" y="386"/>
                  </a:lnTo>
                  <a:lnTo>
                    <a:pt x="22" y="384"/>
                  </a:lnTo>
                  <a:lnTo>
                    <a:pt x="22" y="382"/>
                  </a:lnTo>
                  <a:lnTo>
                    <a:pt x="22" y="380"/>
                  </a:lnTo>
                  <a:lnTo>
                    <a:pt x="22" y="376"/>
                  </a:lnTo>
                  <a:lnTo>
                    <a:pt x="22" y="372"/>
                  </a:lnTo>
                  <a:lnTo>
                    <a:pt x="22" y="368"/>
                  </a:lnTo>
                  <a:lnTo>
                    <a:pt x="22" y="366"/>
                  </a:lnTo>
                  <a:lnTo>
                    <a:pt x="22" y="364"/>
                  </a:lnTo>
                  <a:lnTo>
                    <a:pt x="22" y="362"/>
                  </a:lnTo>
                  <a:lnTo>
                    <a:pt x="20" y="359"/>
                  </a:lnTo>
                  <a:lnTo>
                    <a:pt x="16" y="353"/>
                  </a:lnTo>
                  <a:lnTo>
                    <a:pt x="12" y="347"/>
                  </a:lnTo>
                  <a:lnTo>
                    <a:pt x="12" y="343"/>
                  </a:lnTo>
                  <a:lnTo>
                    <a:pt x="12" y="339"/>
                  </a:lnTo>
                  <a:lnTo>
                    <a:pt x="10" y="333"/>
                  </a:lnTo>
                  <a:lnTo>
                    <a:pt x="10" y="329"/>
                  </a:lnTo>
                  <a:lnTo>
                    <a:pt x="10" y="327"/>
                  </a:lnTo>
                  <a:lnTo>
                    <a:pt x="10" y="325"/>
                  </a:lnTo>
                  <a:lnTo>
                    <a:pt x="10" y="323"/>
                  </a:lnTo>
                  <a:lnTo>
                    <a:pt x="8" y="323"/>
                  </a:lnTo>
                  <a:lnTo>
                    <a:pt x="8" y="321"/>
                  </a:lnTo>
                  <a:lnTo>
                    <a:pt x="6" y="321"/>
                  </a:lnTo>
                  <a:lnTo>
                    <a:pt x="6" y="319"/>
                  </a:lnTo>
                  <a:lnTo>
                    <a:pt x="6" y="317"/>
                  </a:lnTo>
                  <a:lnTo>
                    <a:pt x="6" y="315"/>
                  </a:lnTo>
                  <a:lnTo>
                    <a:pt x="4" y="315"/>
                  </a:lnTo>
                  <a:lnTo>
                    <a:pt x="4" y="313"/>
                  </a:lnTo>
                  <a:lnTo>
                    <a:pt x="2" y="311"/>
                  </a:lnTo>
                  <a:lnTo>
                    <a:pt x="2" y="309"/>
                  </a:lnTo>
                  <a:lnTo>
                    <a:pt x="0" y="309"/>
                  </a:lnTo>
                  <a:lnTo>
                    <a:pt x="2" y="309"/>
                  </a:lnTo>
                  <a:lnTo>
                    <a:pt x="2" y="307"/>
                  </a:lnTo>
                  <a:lnTo>
                    <a:pt x="2" y="305"/>
                  </a:lnTo>
                  <a:lnTo>
                    <a:pt x="4" y="305"/>
                  </a:lnTo>
                  <a:lnTo>
                    <a:pt x="4" y="303"/>
                  </a:lnTo>
                  <a:lnTo>
                    <a:pt x="4" y="301"/>
                  </a:lnTo>
                  <a:lnTo>
                    <a:pt x="4" y="299"/>
                  </a:lnTo>
                  <a:lnTo>
                    <a:pt x="6" y="299"/>
                  </a:lnTo>
                  <a:lnTo>
                    <a:pt x="6" y="297"/>
                  </a:lnTo>
                  <a:lnTo>
                    <a:pt x="8" y="297"/>
                  </a:lnTo>
                  <a:lnTo>
                    <a:pt x="8" y="295"/>
                  </a:lnTo>
                  <a:lnTo>
                    <a:pt x="6" y="295"/>
                  </a:lnTo>
                  <a:lnTo>
                    <a:pt x="8" y="295"/>
                  </a:lnTo>
                  <a:lnTo>
                    <a:pt x="10" y="295"/>
                  </a:lnTo>
                  <a:lnTo>
                    <a:pt x="12" y="295"/>
                  </a:lnTo>
                  <a:lnTo>
                    <a:pt x="12" y="293"/>
                  </a:lnTo>
                  <a:lnTo>
                    <a:pt x="14" y="293"/>
                  </a:lnTo>
                  <a:lnTo>
                    <a:pt x="16" y="293"/>
                  </a:lnTo>
                  <a:lnTo>
                    <a:pt x="16" y="291"/>
                  </a:lnTo>
                  <a:lnTo>
                    <a:pt x="18" y="291"/>
                  </a:lnTo>
                  <a:lnTo>
                    <a:pt x="18" y="290"/>
                  </a:lnTo>
                  <a:lnTo>
                    <a:pt x="20" y="290"/>
                  </a:lnTo>
                  <a:lnTo>
                    <a:pt x="20" y="288"/>
                  </a:lnTo>
                  <a:lnTo>
                    <a:pt x="22" y="288"/>
                  </a:lnTo>
                  <a:lnTo>
                    <a:pt x="22" y="286"/>
                  </a:lnTo>
                  <a:lnTo>
                    <a:pt x="24" y="286"/>
                  </a:lnTo>
                  <a:lnTo>
                    <a:pt x="26" y="284"/>
                  </a:lnTo>
                  <a:lnTo>
                    <a:pt x="28" y="284"/>
                  </a:lnTo>
                  <a:lnTo>
                    <a:pt x="28" y="282"/>
                  </a:lnTo>
                  <a:lnTo>
                    <a:pt x="28" y="280"/>
                  </a:lnTo>
                  <a:lnTo>
                    <a:pt x="30" y="280"/>
                  </a:lnTo>
                  <a:lnTo>
                    <a:pt x="28" y="280"/>
                  </a:lnTo>
                  <a:lnTo>
                    <a:pt x="30" y="278"/>
                  </a:lnTo>
                  <a:lnTo>
                    <a:pt x="30" y="276"/>
                  </a:lnTo>
                  <a:lnTo>
                    <a:pt x="32" y="274"/>
                  </a:lnTo>
                  <a:lnTo>
                    <a:pt x="32" y="272"/>
                  </a:lnTo>
                  <a:lnTo>
                    <a:pt x="34" y="272"/>
                  </a:lnTo>
                  <a:lnTo>
                    <a:pt x="34" y="270"/>
                  </a:lnTo>
                  <a:lnTo>
                    <a:pt x="36" y="270"/>
                  </a:lnTo>
                  <a:lnTo>
                    <a:pt x="36" y="268"/>
                  </a:lnTo>
                  <a:lnTo>
                    <a:pt x="38" y="268"/>
                  </a:lnTo>
                  <a:lnTo>
                    <a:pt x="39" y="268"/>
                  </a:lnTo>
                  <a:lnTo>
                    <a:pt x="41" y="266"/>
                  </a:lnTo>
                  <a:lnTo>
                    <a:pt x="43" y="264"/>
                  </a:lnTo>
                  <a:lnTo>
                    <a:pt x="45" y="264"/>
                  </a:lnTo>
                  <a:lnTo>
                    <a:pt x="45" y="262"/>
                  </a:lnTo>
                  <a:lnTo>
                    <a:pt x="47" y="260"/>
                  </a:lnTo>
                  <a:lnTo>
                    <a:pt x="47" y="258"/>
                  </a:lnTo>
                  <a:lnTo>
                    <a:pt x="49" y="256"/>
                  </a:lnTo>
                  <a:lnTo>
                    <a:pt x="49" y="254"/>
                  </a:lnTo>
                  <a:lnTo>
                    <a:pt x="51" y="254"/>
                  </a:lnTo>
                  <a:lnTo>
                    <a:pt x="51" y="252"/>
                  </a:lnTo>
                  <a:lnTo>
                    <a:pt x="53" y="252"/>
                  </a:lnTo>
                  <a:lnTo>
                    <a:pt x="53" y="250"/>
                  </a:lnTo>
                  <a:lnTo>
                    <a:pt x="53" y="248"/>
                  </a:lnTo>
                  <a:lnTo>
                    <a:pt x="55" y="248"/>
                  </a:lnTo>
                  <a:lnTo>
                    <a:pt x="57" y="248"/>
                  </a:lnTo>
                  <a:lnTo>
                    <a:pt x="59" y="246"/>
                  </a:lnTo>
                  <a:lnTo>
                    <a:pt x="61" y="246"/>
                  </a:lnTo>
                  <a:lnTo>
                    <a:pt x="63" y="246"/>
                  </a:lnTo>
                  <a:lnTo>
                    <a:pt x="65" y="246"/>
                  </a:lnTo>
                  <a:lnTo>
                    <a:pt x="67" y="246"/>
                  </a:lnTo>
                  <a:lnTo>
                    <a:pt x="69" y="244"/>
                  </a:lnTo>
                  <a:lnTo>
                    <a:pt x="71" y="244"/>
                  </a:lnTo>
                  <a:lnTo>
                    <a:pt x="71" y="242"/>
                  </a:lnTo>
                  <a:lnTo>
                    <a:pt x="73" y="242"/>
                  </a:lnTo>
                  <a:lnTo>
                    <a:pt x="73" y="240"/>
                  </a:lnTo>
                  <a:lnTo>
                    <a:pt x="75" y="240"/>
                  </a:lnTo>
                  <a:lnTo>
                    <a:pt x="75" y="238"/>
                  </a:lnTo>
                  <a:lnTo>
                    <a:pt x="77" y="238"/>
                  </a:lnTo>
                  <a:lnTo>
                    <a:pt x="77" y="236"/>
                  </a:lnTo>
                  <a:lnTo>
                    <a:pt x="79" y="236"/>
                  </a:lnTo>
                  <a:lnTo>
                    <a:pt x="79" y="234"/>
                  </a:lnTo>
                  <a:lnTo>
                    <a:pt x="81" y="234"/>
                  </a:lnTo>
                  <a:lnTo>
                    <a:pt x="81" y="232"/>
                  </a:lnTo>
                  <a:lnTo>
                    <a:pt x="83" y="230"/>
                  </a:lnTo>
                  <a:lnTo>
                    <a:pt x="83" y="228"/>
                  </a:lnTo>
                  <a:lnTo>
                    <a:pt x="85" y="228"/>
                  </a:lnTo>
                  <a:lnTo>
                    <a:pt x="85" y="226"/>
                  </a:lnTo>
                  <a:lnTo>
                    <a:pt x="85" y="224"/>
                  </a:lnTo>
                  <a:lnTo>
                    <a:pt x="87" y="224"/>
                  </a:lnTo>
                  <a:lnTo>
                    <a:pt x="87" y="223"/>
                  </a:lnTo>
                  <a:lnTo>
                    <a:pt x="89" y="223"/>
                  </a:lnTo>
                  <a:lnTo>
                    <a:pt x="89" y="221"/>
                  </a:lnTo>
                  <a:lnTo>
                    <a:pt x="91" y="219"/>
                  </a:lnTo>
                  <a:lnTo>
                    <a:pt x="93" y="217"/>
                  </a:lnTo>
                  <a:lnTo>
                    <a:pt x="95" y="215"/>
                  </a:lnTo>
                  <a:lnTo>
                    <a:pt x="97" y="213"/>
                  </a:lnTo>
                  <a:lnTo>
                    <a:pt x="95" y="211"/>
                  </a:lnTo>
                  <a:lnTo>
                    <a:pt x="95" y="207"/>
                  </a:lnTo>
                  <a:lnTo>
                    <a:pt x="97" y="207"/>
                  </a:lnTo>
                  <a:lnTo>
                    <a:pt x="99" y="205"/>
                  </a:lnTo>
                  <a:lnTo>
                    <a:pt x="101" y="203"/>
                  </a:lnTo>
                  <a:lnTo>
                    <a:pt x="103" y="201"/>
                  </a:lnTo>
                  <a:lnTo>
                    <a:pt x="105" y="201"/>
                  </a:lnTo>
                  <a:lnTo>
                    <a:pt x="107" y="199"/>
                  </a:lnTo>
                  <a:lnTo>
                    <a:pt x="108" y="199"/>
                  </a:lnTo>
                  <a:lnTo>
                    <a:pt x="110" y="199"/>
                  </a:lnTo>
                  <a:lnTo>
                    <a:pt x="112" y="199"/>
                  </a:lnTo>
                  <a:lnTo>
                    <a:pt x="114" y="199"/>
                  </a:lnTo>
                  <a:lnTo>
                    <a:pt x="116" y="199"/>
                  </a:lnTo>
                  <a:lnTo>
                    <a:pt x="118" y="199"/>
                  </a:lnTo>
                  <a:lnTo>
                    <a:pt x="118" y="197"/>
                  </a:lnTo>
                  <a:lnTo>
                    <a:pt x="120" y="197"/>
                  </a:lnTo>
                  <a:lnTo>
                    <a:pt x="122" y="195"/>
                  </a:lnTo>
                  <a:lnTo>
                    <a:pt x="122" y="193"/>
                  </a:lnTo>
                  <a:lnTo>
                    <a:pt x="124" y="193"/>
                  </a:lnTo>
                  <a:lnTo>
                    <a:pt x="126" y="193"/>
                  </a:lnTo>
                  <a:lnTo>
                    <a:pt x="126" y="191"/>
                  </a:lnTo>
                  <a:lnTo>
                    <a:pt x="128" y="191"/>
                  </a:lnTo>
                  <a:lnTo>
                    <a:pt x="128" y="189"/>
                  </a:lnTo>
                  <a:lnTo>
                    <a:pt x="130" y="189"/>
                  </a:lnTo>
                  <a:lnTo>
                    <a:pt x="132" y="189"/>
                  </a:lnTo>
                  <a:lnTo>
                    <a:pt x="134" y="189"/>
                  </a:lnTo>
                  <a:lnTo>
                    <a:pt x="136" y="189"/>
                  </a:lnTo>
                  <a:lnTo>
                    <a:pt x="136" y="187"/>
                  </a:lnTo>
                  <a:lnTo>
                    <a:pt x="138" y="187"/>
                  </a:lnTo>
                  <a:lnTo>
                    <a:pt x="140" y="185"/>
                  </a:lnTo>
                  <a:lnTo>
                    <a:pt x="140" y="183"/>
                  </a:lnTo>
                  <a:lnTo>
                    <a:pt x="142" y="181"/>
                  </a:lnTo>
                  <a:lnTo>
                    <a:pt x="148" y="179"/>
                  </a:lnTo>
                  <a:lnTo>
                    <a:pt x="150" y="177"/>
                  </a:lnTo>
                  <a:lnTo>
                    <a:pt x="152" y="175"/>
                  </a:lnTo>
                  <a:lnTo>
                    <a:pt x="154" y="171"/>
                  </a:lnTo>
                  <a:lnTo>
                    <a:pt x="156" y="167"/>
                  </a:lnTo>
                  <a:lnTo>
                    <a:pt x="156" y="165"/>
                  </a:lnTo>
                  <a:lnTo>
                    <a:pt x="158" y="163"/>
                  </a:lnTo>
                  <a:lnTo>
                    <a:pt x="160" y="161"/>
                  </a:lnTo>
                  <a:lnTo>
                    <a:pt x="160" y="159"/>
                  </a:lnTo>
                  <a:lnTo>
                    <a:pt x="160" y="157"/>
                  </a:lnTo>
                  <a:lnTo>
                    <a:pt x="162" y="156"/>
                  </a:lnTo>
                  <a:lnTo>
                    <a:pt x="164" y="154"/>
                  </a:lnTo>
                  <a:lnTo>
                    <a:pt x="164" y="152"/>
                  </a:lnTo>
                  <a:lnTo>
                    <a:pt x="166" y="152"/>
                  </a:lnTo>
                  <a:lnTo>
                    <a:pt x="168" y="150"/>
                  </a:lnTo>
                  <a:lnTo>
                    <a:pt x="170" y="150"/>
                  </a:lnTo>
                  <a:lnTo>
                    <a:pt x="172" y="150"/>
                  </a:lnTo>
                  <a:lnTo>
                    <a:pt x="174" y="148"/>
                  </a:lnTo>
                  <a:lnTo>
                    <a:pt x="176" y="148"/>
                  </a:lnTo>
                  <a:lnTo>
                    <a:pt x="177" y="146"/>
                  </a:lnTo>
                  <a:lnTo>
                    <a:pt x="181" y="146"/>
                  </a:lnTo>
                  <a:lnTo>
                    <a:pt x="183" y="144"/>
                  </a:lnTo>
                  <a:lnTo>
                    <a:pt x="185" y="144"/>
                  </a:lnTo>
                  <a:lnTo>
                    <a:pt x="185" y="142"/>
                  </a:lnTo>
                  <a:lnTo>
                    <a:pt x="183" y="140"/>
                  </a:lnTo>
                  <a:lnTo>
                    <a:pt x="183" y="138"/>
                  </a:lnTo>
                  <a:lnTo>
                    <a:pt x="183" y="136"/>
                  </a:lnTo>
                  <a:lnTo>
                    <a:pt x="185" y="136"/>
                  </a:lnTo>
                  <a:lnTo>
                    <a:pt x="185" y="134"/>
                  </a:lnTo>
                  <a:lnTo>
                    <a:pt x="185" y="132"/>
                  </a:lnTo>
                  <a:lnTo>
                    <a:pt x="183" y="132"/>
                  </a:lnTo>
                  <a:lnTo>
                    <a:pt x="183" y="130"/>
                  </a:lnTo>
                  <a:lnTo>
                    <a:pt x="181" y="130"/>
                  </a:lnTo>
                  <a:lnTo>
                    <a:pt x="181" y="128"/>
                  </a:lnTo>
                  <a:lnTo>
                    <a:pt x="179" y="126"/>
                  </a:lnTo>
                  <a:lnTo>
                    <a:pt x="179" y="124"/>
                  </a:lnTo>
                  <a:lnTo>
                    <a:pt x="177" y="124"/>
                  </a:lnTo>
                  <a:lnTo>
                    <a:pt x="176" y="124"/>
                  </a:lnTo>
                  <a:lnTo>
                    <a:pt x="176" y="122"/>
                  </a:lnTo>
                  <a:lnTo>
                    <a:pt x="174" y="120"/>
                  </a:lnTo>
                  <a:lnTo>
                    <a:pt x="174" y="118"/>
                  </a:lnTo>
                  <a:lnTo>
                    <a:pt x="174" y="114"/>
                  </a:lnTo>
                  <a:lnTo>
                    <a:pt x="174" y="112"/>
                  </a:lnTo>
                  <a:lnTo>
                    <a:pt x="174" y="110"/>
                  </a:lnTo>
                  <a:lnTo>
                    <a:pt x="176" y="110"/>
                  </a:lnTo>
                  <a:lnTo>
                    <a:pt x="176" y="108"/>
                  </a:lnTo>
                  <a:lnTo>
                    <a:pt x="177" y="106"/>
                  </a:lnTo>
                  <a:lnTo>
                    <a:pt x="177" y="104"/>
                  </a:lnTo>
                  <a:lnTo>
                    <a:pt x="177" y="102"/>
                  </a:lnTo>
                  <a:lnTo>
                    <a:pt x="179" y="102"/>
                  </a:lnTo>
                  <a:lnTo>
                    <a:pt x="179" y="100"/>
                  </a:lnTo>
                  <a:lnTo>
                    <a:pt x="179" y="98"/>
                  </a:lnTo>
                  <a:lnTo>
                    <a:pt x="181" y="96"/>
                  </a:lnTo>
                  <a:lnTo>
                    <a:pt x="185" y="92"/>
                  </a:lnTo>
                  <a:lnTo>
                    <a:pt x="187" y="90"/>
                  </a:lnTo>
                  <a:lnTo>
                    <a:pt x="189" y="90"/>
                  </a:lnTo>
                  <a:lnTo>
                    <a:pt x="191" y="89"/>
                  </a:lnTo>
                  <a:lnTo>
                    <a:pt x="195" y="87"/>
                  </a:lnTo>
                  <a:lnTo>
                    <a:pt x="197" y="85"/>
                  </a:lnTo>
                  <a:lnTo>
                    <a:pt x="195" y="85"/>
                  </a:lnTo>
                  <a:lnTo>
                    <a:pt x="195" y="83"/>
                  </a:lnTo>
                  <a:lnTo>
                    <a:pt x="195" y="81"/>
                  </a:lnTo>
                  <a:lnTo>
                    <a:pt x="195" y="79"/>
                  </a:lnTo>
                  <a:lnTo>
                    <a:pt x="197" y="77"/>
                  </a:lnTo>
                  <a:lnTo>
                    <a:pt x="197" y="75"/>
                  </a:lnTo>
                  <a:lnTo>
                    <a:pt x="193" y="75"/>
                  </a:lnTo>
                  <a:lnTo>
                    <a:pt x="191" y="73"/>
                  </a:lnTo>
                  <a:lnTo>
                    <a:pt x="189" y="73"/>
                  </a:lnTo>
                  <a:lnTo>
                    <a:pt x="185" y="73"/>
                  </a:lnTo>
                  <a:lnTo>
                    <a:pt x="183" y="71"/>
                  </a:lnTo>
                  <a:lnTo>
                    <a:pt x="181" y="71"/>
                  </a:lnTo>
                  <a:lnTo>
                    <a:pt x="179" y="71"/>
                  </a:lnTo>
                  <a:lnTo>
                    <a:pt x="177" y="71"/>
                  </a:lnTo>
                  <a:lnTo>
                    <a:pt x="176" y="71"/>
                  </a:lnTo>
                  <a:lnTo>
                    <a:pt x="174" y="71"/>
                  </a:lnTo>
                  <a:lnTo>
                    <a:pt x="172" y="71"/>
                  </a:lnTo>
                  <a:lnTo>
                    <a:pt x="170" y="69"/>
                  </a:lnTo>
                  <a:lnTo>
                    <a:pt x="170" y="71"/>
                  </a:lnTo>
                  <a:lnTo>
                    <a:pt x="168" y="71"/>
                  </a:lnTo>
                  <a:lnTo>
                    <a:pt x="166" y="71"/>
                  </a:lnTo>
                  <a:lnTo>
                    <a:pt x="166" y="73"/>
                  </a:lnTo>
                  <a:lnTo>
                    <a:pt x="164" y="73"/>
                  </a:lnTo>
                  <a:lnTo>
                    <a:pt x="162" y="73"/>
                  </a:lnTo>
                  <a:lnTo>
                    <a:pt x="160" y="73"/>
                  </a:lnTo>
                  <a:lnTo>
                    <a:pt x="160" y="75"/>
                  </a:lnTo>
                  <a:lnTo>
                    <a:pt x="158" y="75"/>
                  </a:lnTo>
                  <a:lnTo>
                    <a:pt x="156" y="75"/>
                  </a:lnTo>
                  <a:lnTo>
                    <a:pt x="156" y="73"/>
                  </a:lnTo>
                  <a:lnTo>
                    <a:pt x="154" y="73"/>
                  </a:lnTo>
                  <a:lnTo>
                    <a:pt x="152" y="73"/>
                  </a:lnTo>
                  <a:lnTo>
                    <a:pt x="150" y="73"/>
                  </a:lnTo>
                  <a:lnTo>
                    <a:pt x="148" y="73"/>
                  </a:lnTo>
                  <a:lnTo>
                    <a:pt x="146" y="73"/>
                  </a:lnTo>
                  <a:lnTo>
                    <a:pt x="144" y="73"/>
                  </a:lnTo>
                  <a:lnTo>
                    <a:pt x="142" y="73"/>
                  </a:lnTo>
                  <a:lnTo>
                    <a:pt x="140" y="73"/>
                  </a:lnTo>
                  <a:lnTo>
                    <a:pt x="138" y="73"/>
                  </a:lnTo>
                  <a:lnTo>
                    <a:pt x="136" y="71"/>
                  </a:lnTo>
                  <a:lnTo>
                    <a:pt x="134" y="71"/>
                  </a:lnTo>
                  <a:lnTo>
                    <a:pt x="132" y="71"/>
                  </a:lnTo>
                  <a:lnTo>
                    <a:pt x="134" y="71"/>
                  </a:lnTo>
                  <a:lnTo>
                    <a:pt x="136" y="69"/>
                  </a:lnTo>
                  <a:lnTo>
                    <a:pt x="136" y="67"/>
                  </a:lnTo>
                  <a:lnTo>
                    <a:pt x="138" y="65"/>
                  </a:lnTo>
                  <a:lnTo>
                    <a:pt x="140" y="63"/>
                  </a:lnTo>
                  <a:lnTo>
                    <a:pt x="140" y="61"/>
                  </a:lnTo>
                  <a:lnTo>
                    <a:pt x="142" y="61"/>
                  </a:lnTo>
                  <a:lnTo>
                    <a:pt x="142" y="59"/>
                  </a:lnTo>
                  <a:lnTo>
                    <a:pt x="144" y="59"/>
                  </a:lnTo>
                  <a:lnTo>
                    <a:pt x="144" y="57"/>
                  </a:lnTo>
                  <a:lnTo>
                    <a:pt x="146" y="55"/>
                  </a:lnTo>
                  <a:lnTo>
                    <a:pt x="148" y="53"/>
                  </a:lnTo>
                  <a:lnTo>
                    <a:pt x="150" y="51"/>
                  </a:lnTo>
                  <a:lnTo>
                    <a:pt x="152" y="47"/>
                  </a:lnTo>
                  <a:lnTo>
                    <a:pt x="154" y="45"/>
                  </a:lnTo>
                  <a:lnTo>
                    <a:pt x="156" y="43"/>
                  </a:lnTo>
                  <a:lnTo>
                    <a:pt x="158" y="41"/>
                  </a:lnTo>
                  <a:lnTo>
                    <a:pt x="158" y="39"/>
                  </a:lnTo>
                  <a:lnTo>
                    <a:pt x="160" y="37"/>
                  </a:lnTo>
                  <a:lnTo>
                    <a:pt x="160" y="35"/>
                  </a:lnTo>
                  <a:lnTo>
                    <a:pt x="160" y="33"/>
                  </a:lnTo>
                  <a:lnTo>
                    <a:pt x="162" y="33"/>
                  </a:lnTo>
                  <a:lnTo>
                    <a:pt x="166" y="31"/>
                  </a:lnTo>
                  <a:lnTo>
                    <a:pt x="170" y="29"/>
                  </a:lnTo>
                  <a:lnTo>
                    <a:pt x="170" y="27"/>
                  </a:lnTo>
                  <a:lnTo>
                    <a:pt x="172" y="25"/>
                  </a:lnTo>
                  <a:lnTo>
                    <a:pt x="174" y="23"/>
                  </a:lnTo>
                  <a:lnTo>
                    <a:pt x="174" y="22"/>
                  </a:lnTo>
                  <a:lnTo>
                    <a:pt x="176" y="20"/>
                  </a:lnTo>
                  <a:lnTo>
                    <a:pt x="177" y="20"/>
                  </a:lnTo>
                  <a:lnTo>
                    <a:pt x="179" y="18"/>
                  </a:lnTo>
                  <a:lnTo>
                    <a:pt x="179" y="16"/>
                  </a:lnTo>
                  <a:lnTo>
                    <a:pt x="181" y="14"/>
                  </a:lnTo>
                  <a:lnTo>
                    <a:pt x="183" y="12"/>
                  </a:lnTo>
                  <a:lnTo>
                    <a:pt x="183" y="10"/>
                  </a:lnTo>
                  <a:lnTo>
                    <a:pt x="185" y="10"/>
                  </a:lnTo>
                  <a:lnTo>
                    <a:pt x="185" y="8"/>
                  </a:lnTo>
                  <a:lnTo>
                    <a:pt x="187" y="6"/>
                  </a:lnTo>
                  <a:lnTo>
                    <a:pt x="195" y="8"/>
                  </a:lnTo>
                  <a:lnTo>
                    <a:pt x="195" y="10"/>
                  </a:lnTo>
                  <a:lnTo>
                    <a:pt x="197" y="10"/>
                  </a:lnTo>
                  <a:lnTo>
                    <a:pt x="201" y="10"/>
                  </a:lnTo>
                  <a:lnTo>
                    <a:pt x="203" y="10"/>
                  </a:lnTo>
                  <a:lnTo>
                    <a:pt x="205" y="12"/>
                  </a:lnTo>
                  <a:lnTo>
                    <a:pt x="207" y="12"/>
                  </a:lnTo>
                  <a:lnTo>
                    <a:pt x="209" y="14"/>
                  </a:lnTo>
                  <a:lnTo>
                    <a:pt x="211" y="14"/>
                  </a:lnTo>
                  <a:lnTo>
                    <a:pt x="213" y="16"/>
                  </a:lnTo>
                  <a:lnTo>
                    <a:pt x="213" y="18"/>
                  </a:lnTo>
                  <a:lnTo>
                    <a:pt x="215" y="20"/>
                  </a:lnTo>
                  <a:lnTo>
                    <a:pt x="217" y="22"/>
                  </a:lnTo>
                  <a:lnTo>
                    <a:pt x="219" y="23"/>
                  </a:lnTo>
                  <a:lnTo>
                    <a:pt x="219" y="25"/>
                  </a:lnTo>
                  <a:lnTo>
                    <a:pt x="221" y="25"/>
                  </a:lnTo>
                  <a:lnTo>
                    <a:pt x="221" y="27"/>
                  </a:lnTo>
                  <a:lnTo>
                    <a:pt x="221" y="25"/>
                  </a:lnTo>
                  <a:lnTo>
                    <a:pt x="223" y="23"/>
                  </a:lnTo>
                  <a:lnTo>
                    <a:pt x="223" y="22"/>
                  </a:lnTo>
                  <a:lnTo>
                    <a:pt x="225" y="22"/>
                  </a:lnTo>
                  <a:lnTo>
                    <a:pt x="225" y="20"/>
                  </a:lnTo>
                  <a:lnTo>
                    <a:pt x="227" y="20"/>
                  </a:lnTo>
                  <a:lnTo>
                    <a:pt x="227" y="18"/>
                  </a:lnTo>
                  <a:lnTo>
                    <a:pt x="229" y="18"/>
                  </a:lnTo>
                  <a:lnTo>
                    <a:pt x="229" y="16"/>
                  </a:lnTo>
                  <a:lnTo>
                    <a:pt x="231" y="16"/>
                  </a:lnTo>
                  <a:lnTo>
                    <a:pt x="233" y="14"/>
                  </a:lnTo>
                  <a:lnTo>
                    <a:pt x="235" y="14"/>
                  </a:lnTo>
                  <a:lnTo>
                    <a:pt x="237" y="14"/>
                  </a:lnTo>
                  <a:lnTo>
                    <a:pt x="239" y="14"/>
                  </a:lnTo>
                  <a:lnTo>
                    <a:pt x="241" y="12"/>
                  </a:lnTo>
                  <a:lnTo>
                    <a:pt x="243" y="10"/>
                  </a:lnTo>
                  <a:lnTo>
                    <a:pt x="245" y="8"/>
                  </a:lnTo>
                  <a:lnTo>
                    <a:pt x="245" y="6"/>
                  </a:lnTo>
                  <a:lnTo>
                    <a:pt x="246" y="6"/>
                  </a:lnTo>
                  <a:lnTo>
                    <a:pt x="246" y="4"/>
                  </a:lnTo>
                  <a:lnTo>
                    <a:pt x="248" y="4"/>
                  </a:lnTo>
                  <a:lnTo>
                    <a:pt x="248" y="2"/>
                  </a:lnTo>
                  <a:lnTo>
                    <a:pt x="248"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39" name="Freeform 10">
              <a:extLst>
                <a:ext uri="{FF2B5EF4-FFF2-40B4-BE49-F238E27FC236}">
                  <a16:creationId xmlns:a16="http://schemas.microsoft.com/office/drawing/2014/main" xmlns="" id="{00000000-0008-0000-0A00-000010000000}"/>
                </a:ext>
              </a:extLst>
            </xdr:cNvPr>
            <xdr:cNvSpPr>
              <a:spLocks/>
            </xdr:cNvSpPr>
          </xdr:nvSpPr>
          <xdr:spPr bwMode="auto">
            <a:xfrm>
              <a:off x="3895725" y="2162175"/>
              <a:ext cx="595313" cy="603250"/>
            </a:xfrm>
            <a:custGeom>
              <a:avLst/>
              <a:gdLst>
                <a:gd name="T0" fmla="*/ 8 w 375"/>
                <a:gd name="T1" fmla="*/ 301 h 380"/>
                <a:gd name="T2" fmla="*/ 26 w 375"/>
                <a:gd name="T3" fmla="*/ 285 h 380"/>
                <a:gd name="T4" fmla="*/ 38 w 375"/>
                <a:gd name="T5" fmla="*/ 297 h 380"/>
                <a:gd name="T6" fmla="*/ 52 w 375"/>
                <a:gd name="T7" fmla="*/ 293 h 380"/>
                <a:gd name="T8" fmla="*/ 71 w 375"/>
                <a:gd name="T9" fmla="*/ 279 h 380"/>
                <a:gd name="T10" fmla="*/ 69 w 375"/>
                <a:gd name="T11" fmla="*/ 266 h 380"/>
                <a:gd name="T12" fmla="*/ 83 w 375"/>
                <a:gd name="T13" fmla="*/ 256 h 380"/>
                <a:gd name="T14" fmla="*/ 99 w 375"/>
                <a:gd name="T15" fmla="*/ 266 h 380"/>
                <a:gd name="T16" fmla="*/ 119 w 375"/>
                <a:gd name="T17" fmla="*/ 279 h 380"/>
                <a:gd name="T18" fmla="*/ 135 w 375"/>
                <a:gd name="T19" fmla="*/ 264 h 380"/>
                <a:gd name="T20" fmla="*/ 150 w 375"/>
                <a:gd name="T21" fmla="*/ 256 h 380"/>
                <a:gd name="T22" fmla="*/ 162 w 375"/>
                <a:gd name="T23" fmla="*/ 258 h 380"/>
                <a:gd name="T24" fmla="*/ 170 w 375"/>
                <a:gd name="T25" fmla="*/ 236 h 380"/>
                <a:gd name="T26" fmla="*/ 176 w 375"/>
                <a:gd name="T27" fmla="*/ 250 h 380"/>
                <a:gd name="T28" fmla="*/ 192 w 375"/>
                <a:gd name="T29" fmla="*/ 266 h 380"/>
                <a:gd name="T30" fmla="*/ 209 w 375"/>
                <a:gd name="T31" fmla="*/ 274 h 380"/>
                <a:gd name="T32" fmla="*/ 209 w 375"/>
                <a:gd name="T33" fmla="*/ 283 h 380"/>
                <a:gd name="T34" fmla="*/ 215 w 375"/>
                <a:gd name="T35" fmla="*/ 295 h 380"/>
                <a:gd name="T36" fmla="*/ 227 w 375"/>
                <a:gd name="T37" fmla="*/ 309 h 380"/>
                <a:gd name="T38" fmla="*/ 249 w 375"/>
                <a:gd name="T39" fmla="*/ 305 h 380"/>
                <a:gd name="T40" fmla="*/ 267 w 375"/>
                <a:gd name="T41" fmla="*/ 299 h 380"/>
                <a:gd name="T42" fmla="*/ 282 w 375"/>
                <a:gd name="T43" fmla="*/ 315 h 380"/>
                <a:gd name="T44" fmla="*/ 284 w 375"/>
                <a:gd name="T45" fmla="*/ 335 h 380"/>
                <a:gd name="T46" fmla="*/ 300 w 375"/>
                <a:gd name="T47" fmla="*/ 339 h 380"/>
                <a:gd name="T48" fmla="*/ 318 w 375"/>
                <a:gd name="T49" fmla="*/ 337 h 380"/>
                <a:gd name="T50" fmla="*/ 314 w 375"/>
                <a:gd name="T51" fmla="*/ 354 h 380"/>
                <a:gd name="T52" fmla="*/ 326 w 375"/>
                <a:gd name="T53" fmla="*/ 368 h 380"/>
                <a:gd name="T54" fmla="*/ 343 w 375"/>
                <a:gd name="T55" fmla="*/ 378 h 380"/>
                <a:gd name="T56" fmla="*/ 355 w 375"/>
                <a:gd name="T57" fmla="*/ 368 h 380"/>
                <a:gd name="T58" fmla="*/ 365 w 375"/>
                <a:gd name="T59" fmla="*/ 344 h 380"/>
                <a:gd name="T60" fmla="*/ 371 w 375"/>
                <a:gd name="T61" fmla="*/ 327 h 380"/>
                <a:gd name="T62" fmla="*/ 359 w 375"/>
                <a:gd name="T63" fmla="*/ 313 h 380"/>
                <a:gd name="T64" fmla="*/ 345 w 375"/>
                <a:gd name="T65" fmla="*/ 315 h 380"/>
                <a:gd name="T66" fmla="*/ 336 w 375"/>
                <a:gd name="T67" fmla="*/ 323 h 380"/>
                <a:gd name="T68" fmla="*/ 328 w 375"/>
                <a:gd name="T69" fmla="*/ 303 h 380"/>
                <a:gd name="T70" fmla="*/ 318 w 375"/>
                <a:gd name="T71" fmla="*/ 291 h 380"/>
                <a:gd name="T72" fmla="*/ 304 w 375"/>
                <a:gd name="T73" fmla="*/ 283 h 380"/>
                <a:gd name="T74" fmla="*/ 304 w 375"/>
                <a:gd name="T75" fmla="*/ 262 h 380"/>
                <a:gd name="T76" fmla="*/ 322 w 375"/>
                <a:gd name="T77" fmla="*/ 252 h 380"/>
                <a:gd name="T78" fmla="*/ 336 w 375"/>
                <a:gd name="T79" fmla="*/ 240 h 380"/>
                <a:gd name="T80" fmla="*/ 320 w 375"/>
                <a:gd name="T81" fmla="*/ 230 h 380"/>
                <a:gd name="T82" fmla="*/ 306 w 375"/>
                <a:gd name="T83" fmla="*/ 222 h 380"/>
                <a:gd name="T84" fmla="*/ 292 w 375"/>
                <a:gd name="T85" fmla="*/ 222 h 380"/>
                <a:gd name="T86" fmla="*/ 276 w 375"/>
                <a:gd name="T87" fmla="*/ 224 h 380"/>
                <a:gd name="T88" fmla="*/ 269 w 375"/>
                <a:gd name="T89" fmla="*/ 208 h 380"/>
                <a:gd name="T90" fmla="*/ 251 w 375"/>
                <a:gd name="T91" fmla="*/ 199 h 380"/>
                <a:gd name="T92" fmla="*/ 231 w 375"/>
                <a:gd name="T93" fmla="*/ 191 h 380"/>
                <a:gd name="T94" fmla="*/ 209 w 375"/>
                <a:gd name="T95" fmla="*/ 181 h 380"/>
                <a:gd name="T96" fmla="*/ 211 w 375"/>
                <a:gd name="T97" fmla="*/ 163 h 380"/>
                <a:gd name="T98" fmla="*/ 227 w 375"/>
                <a:gd name="T99" fmla="*/ 149 h 380"/>
                <a:gd name="T100" fmla="*/ 237 w 375"/>
                <a:gd name="T101" fmla="*/ 134 h 380"/>
                <a:gd name="T102" fmla="*/ 241 w 375"/>
                <a:gd name="T103" fmla="*/ 114 h 380"/>
                <a:gd name="T104" fmla="*/ 247 w 375"/>
                <a:gd name="T105" fmla="*/ 98 h 380"/>
                <a:gd name="T106" fmla="*/ 239 w 375"/>
                <a:gd name="T107" fmla="*/ 80 h 380"/>
                <a:gd name="T108" fmla="*/ 253 w 375"/>
                <a:gd name="T109" fmla="*/ 61 h 380"/>
                <a:gd name="T110" fmla="*/ 265 w 375"/>
                <a:gd name="T111" fmla="*/ 71 h 380"/>
                <a:gd name="T112" fmla="*/ 278 w 375"/>
                <a:gd name="T113" fmla="*/ 61 h 380"/>
                <a:gd name="T114" fmla="*/ 286 w 375"/>
                <a:gd name="T115" fmla="*/ 43 h 380"/>
                <a:gd name="T116" fmla="*/ 300 w 375"/>
                <a:gd name="T117" fmla="*/ 27 h 380"/>
                <a:gd name="T118" fmla="*/ 316 w 375"/>
                <a:gd name="T119" fmla="*/ 13 h 380"/>
                <a:gd name="T120" fmla="*/ 332 w 375"/>
                <a:gd name="T121" fmla="*/ 15 h 380"/>
                <a:gd name="T122" fmla="*/ 345 w 375"/>
                <a:gd name="T123" fmla="*/ 2 h 38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375" h="380">
                  <a:moveTo>
                    <a:pt x="0" y="319"/>
                  </a:moveTo>
                  <a:lnTo>
                    <a:pt x="2" y="319"/>
                  </a:lnTo>
                  <a:lnTo>
                    <a:pt x="2" y="317"/>
                  </a:lnTo>
                  <a:lnTo>
                    <a:pt x="4" y="317"/>
                  </a:lnTo>
                  <a:lnTo>
                    <a:pt x="4" y="315"/>
                  </a:lnTo>
                  <a:lnTo>
                    <a:pt x="4" y="313"/>
                  </a:lnTo>
                  <a:lnTo>
                    <a:pt x="4" y="311"/>
                  </a:lnTo>
                  <a:lnTo>
                    <a:pt x="6" y="311"/>
                  </a:lnTo>
                  <a:lnTo>
                    <a:pt x="6" y="309"/>
                  </a:lnTo>
                  <a:lnTo>
                    <a:pt x="6" y="307"/>
                  </a:lnTo>
                  <a:lnTo>
                    <a:pt x="6" y="305"/>
                  </a:lnTo>
                  <a:lnTo>
                    <a:pt x="6" y="303"/>
                  </a:lnTo>
                  <a:lnTo>
                    <a:pt x="8" y="301"/>
                  </a:lnTo>
                  <a:lnTo>
                    <a:pt x="8" y="299"/>
                  </a:lnTo>
                  <a:lnTo>
                    <a:pt x="10" y="297"/>
                  </a:lnTo>
                  <a:lnTo>
                    <a:pt x="10" y="295"/>
                  </a:lnTo>
                  <a:lnTo>
                    <a:pt x="12" y="293"/>
                  </a:lnTo>
                  <a:lnTo>
                    <a:pt x="14" y="293"/>
                  </a:lnTo>
                  <a:lnTo>
                    <a:pt x="16" y="293"/>
                  </a:lnTo>
                  <a:lnTo>
                    <a:pt x="18" y="291"/>
                  </a:lnTo>
                  <a:lnTo>
                    <a:pt x="18" y="289"/>
                  </a:lnTo>
                  <a:lnTo>
                    <a:pt x="20" y="289"/>
                  </a:lnTo>
                  <a:lnTo>
                    <a:pt x="20" y="287"/>
                  </a:lnTo>
                  <a:lnTo>
                    <a:pt x="20" y="285"/>
                  </a:lnTo>
                  <a:lnTo>
                    <a:pt x="22" y="285"/>
                  </a:lnTo>
                  <a:lnTo>
                    <a:pt x="26" y="285"/>
                  </a:lnTo>
                  <a:lnTo>
                    <a:pt x="26" y="283"/>
                  </a:lnTo>
                  <a:lnTo>
                    <a:pt x="28" y="283"/>
                  </a:lnTo>
                  <a:lnTo>
                    <a:pt x="32" y="281"/>
                  </a:lnTo>
                  <a:lnTo>
                    <a:pt x="34" y="281"/>
                  </a:lnTo>
                  <a:lnTo>
                    <a:pt x="34" y="285"/>
                  </a:lnTo>
                  <a:lnTo>
                    <a:pt x="34" y="287"/>
                  </a:lnTo>
                  <a:lnTo>
                    <a:pt x="34" y="289"/>
                  </a:lnTo>
                  <a:lnTo>
                    <a:pt x="34" y="291"/>
                  </a:lnTo>
                  <a:lnTo>
                    <a:pt x="34" y="293"/>
                  </a:lnTo>
                  <a:lnTo>
                    <a:pt x="34" y="295"/>
                  </a:lnTo>
                  <a:lnTo>
                    <a:pt x="34" y="297"/>
                  </a:lnTo>
                  <a:lnTo>
                    <a:pt x="36" y="297"/>
                  </a:lnTo>
                  <a:lnTo>
                    <a:pt x="38" y="297"/>
                  </a:lnTo>
                  <a:lnTo>
                    <a:pt x="40" y="297"/>
                  </a:lnTo>
                  <a:lnTo>
                    <a:pt x="42" y="297"/>
                  </a:lnTo>
                  <a:lnTo>
                    <a:pt x="42" y="299"/>
                  </a:lnTo>
                  <a:lnTo>
                    <a:pt x="44" y="301"/>
                  </a:lnTo>
                  <a:lnTo>
                    <a:pt x="44" y="303"/>
                  </a:lnTo>
                  <a:lnTo>
                    <a:pt x="46" y="301"/>
                  </a:lnTo>
                  <a:lnTo>
                    <a:pt x="46" y="299"/>
                  </a:lnTo>
                  <a:lnTo>
                    <a:pt x="48" y="299"/>
                  </a:lnTo>
                  <a:lnTo>
                    <a:pt x="48" y="297"/>
                  </a:lnTo>
                  <a:lnTo>
                    <a:pt x="50" y="297"/>
                  </a:lnTo>
                  <a:lnTo>
                    <a:pt x="50" y="295"/>
                  </a:lnTo>
                  <a:lnTo>
                    <a:pt x="52" y="295"/>
                  </a:lnTo>
                  <a:lnTo>
                    <a:pt x="52" y="293"/>
                  </a:lnTo>
                  <a:lnTo>
                    <a:pt x="54" y="291"/>
                  </a:lnTo>
                  <a:lnTo>
                    <a:pt x="56" y="291"/>
                  </a:lnTo>
                  <a:lnTo>
                    <a:pt x="56" y="289"/>
                  </a:lnTo>
                  <a:lnTo>
                    <a:pt x="58" y="289"/>
                  </a:lnTo>
                  <a:lnTo>
                    <a:pt x="60" y="287"/>
                  </a:lnTo>
                  <a:lnTo>
                    <a:pt x="62" y="285"/>
                  </a:lnTo>
                  <a:lnTo>
                    <a:pt x="64" y="285"/>
                  </a:lnTo>
                  <a:lnTo>
                    <a:pt x="64" y="283"/>
                  </a:lnTo>
                  <a:lnTo>
                    <a:pt x="66" y="283"/>
                  </a:lnTo>
                  <a:lnTo>
                    <a:pt x="66" y="281"/>
                  </a:lnTo>
                  <a:lnTo>
                    <a:pt x="67" y="281"/>
                  </a:lnTo>
                  <a:lnTo>
                    <a:pt x="69" y="281"/>
                  </a:lnTo>
                  <a:lnTo>
                    <a:pt x="71" y="279"/>
                  </a:lnTo>
                  <a:lnTo>
                    <a:pt x="73" y="279"/>
                  </a:lnTo>
                  <a:lnTo>
                    <a:pt x="73" y="277"/>
                  </a:lnTo>
                  <a:lnTo>
                    <a:pt x="75" y="275"/>
                  </a:lnTo>
                  <a:lnTo>
                    <a:pt x="77" y="275"/>
                  </a:lnTo>
                  <a:lnTo>
                    <a:pt x="75" y="275"/>
                  </a:lnTo>
                  <a:lnTo>
                    <a:pt x="73" y="274"/>
                  </a:lnTo>
                  <a:lnTo>
                    <a:pt x="71" y="272"/>
                  </a:lnTo>
                  <a:lnTo>
                    <a:pt x="71" y="270"/>
                  </a:lnTo>
                  <a:lnTo>
                    <a:pt x="69" y="270"/>
                  </a:lnTo>
                  <a:lnTo>
                    <a:pt x="69" y="268"/>
                  </a:lnTo>
                  <a:lnTo>
                    <a:pt x="67" y="268"/>
                  </a:lnTo>
                  <a:lnTo>
                    <a:pt x="67" y="266"/>
                  </a:lnTo>
                  <a:lnTo>
                    <a:pt x="69" y="266"/>
                  </a:lnTo>
                  <a:lnTo>
                    <a:pt x="71" y="264"/>
                  </a:lnTo>
                  <a:lnTo>
                    <a:pt x="73" y="264"/>
                  </a:lnTo>
                  <a:lnTo>
                    <a:pt x="73" y="262"/>
                  </a:lnTo>
                  <a:lnTo>
                    <a:pt x="75" y="262"/>
                  </a:lnTo>
                  <a:lnTo>
                    <a:pt x="75" y="260"/>
                  </a:lnTo>
                  <a:lnTo>
                    <a:pt x="77" y="260"/>
                  </a:lnTo>
                  <a:lnTo>
                    <a:pt x="77" y="258"/>
                  </a:lnTo>
                  <a:lnTo>
                    <a:pt x="79" y="258"/>
                  </a:lnTo>
                  <a:lnTo>
                    <a:pt x="79" y="256"/>
                  </a:lnTo>
                  <a:lnTo>
                    <a:pt x="79" y="254"/>
                  </a:lnTo>
                  <a:lnTo>
                    <a:pt x="81" y="254"/>
                  </a:lnTo>
                  <a:lnTo>
                    <a:pt x="83" y="254"/>
                  </a:lnTo>
                  <a:lnTo>
                    <a:pt x="83" y="256"/>
                  </a:lnTo>
                  <a:lnTo>
                    <a:pt x="85" y="258"/>
                  </a:lnTo>
                  <a:lnTo>
                    <a:pt x="87" y="258"/>
                  </a:lnTo>
                  <a:lnTo>
                    <a:pt x="89" y="258"/>
                  </a:lnTo>
                  <a:lnTo>
                    <a:pt x="91" y="256"/>
                  </a:lnTo>
                  <a:lnTo>
                    <a:pt x="93" y="256"/>
                  </a:lnTo>
                  <a:lnTo>
                    <a:pt x="93" y="258"/>
                  </a:lnTo>
                  <a:lnTo>
                    <a:pt x="93" y="260"/>
                  </a:lnTo>
                  <a:lnTo>
                    <a:pt x="93" y="262"/>
                  </a:lnTo>
                  <a:lnTo>
                    <a:pt x="95" y="262"/>
                  </a:lnTo>
                  <a:lnTo>
                    <a:pt x="95" y="264"/>
                  </a:lnTo>
                  <a:lnTo>
                    <a:pt x="97" y="264"/>
                  </a:lnTo>
                  <a:lnTo>
                    <a:pt x="99" y="264"/>
                  </a:lnTo>
                  <a:lnTo>
                    <a:pt x="99" y="266"/>
                  </a:lnTo>
                  <a:lnTo>
                    <a:pt x="101" y="268"/>
                  </a:lnTo>
                  <a:lnTo>
                    <a:pt x="103" y="268"/>
                  </a:lnTo>
                  <a:lnTo>
                    <a:pt x="105" y="270"/>
                  </a:lnTo>
                  <a:lnTo>
                    <a:pt x="105" y="272"/>
                  </a:lnTo>
                  <a:lnTo>
                    <a:pt x="107" y="272"/>
                  </a:lnTo>
                  <a:lnTo>
                    <a:pt x="107" y="274"/>
                  </a:lnTo>
                  <a:lnTo>
                    <a:pt x="109" y="274"/>
                  </a:lnTo>
                  <a:lnTo>
                    <a:pt x="111" y="274"/>
                  </a:lnTo>
                  <a:lnTo>
                    <a:pt x="111" y="275"/>
                  </a:lnTo>
                  <a:lnTo>
                    <a:pt x="113" y="275"/>
                  </a:lnTo>
                  <a:lnTo>
                    <a:pt x="115" y="277"/>
                  </a:lnTo>
                  <a:lnTo>
                    <a:pt x="117" y="279"/>
                  </a:lnTo>
                  <a:lnTo>
                    <a:pt x="119" y="279"/>
                  </a:lnTo>
                  <a:lnTo>
                    <a:pt x="121" y="279"/>
                  </a:lnTo>
                  <a:lnTo>
                    <a:pt x="123" y="279"/>
                  </a:lnTo>
                  <a:lnTo>
                    <a:pt x="125" y="279"/>
                  </a:lnTo>
                  <a:lnTo>
                    <a:pt x="127" y="277"/>
                  </a:lnTo>
                  <a:lnTo>
                    <a:pt x="129" y="275"/>
                  </a:lnTo>
                  <a:lnTo>
                    <a:pt x="131" y="274"/>
                  </a:lnTo>
                  <a:lnTo>
                    <a:pt x="131" y="272"/>
                  </a:lnTo>
                  <a:lnTo>
                    <a:pt x="131" y="270"/>
                  </a:lnTo>
                  <a:lnTo>
                    <a:pt x="133" y="270"/>
                  </a:lnTo>
                  <a:lnTo>
                    <a:pt x="133" y="268"/>
                  </a:lnTo>
                  <a:lnTo>
                    <a:pt x="133" y="266"/>
                  </a:lnTo>
                  <a:lnTo>
                    <a:pt x="135" y="266"/>
                  </a:lnTo>
                  <a:lnTo>
                    <a:pt x="135" y="264"/>
                  </a:lnTo>
                  <a:lnTo>
                    <a:pt x="136" y="262"/>
                  </a:lnTo>
                  <a:lnTo>
                    <a:pt x="138" y="260"/>
                  </a:lnTo>
                  <a:lnTo>
                    <a:pt x="140" y="258"/>
                  </a:lnTo>
                  <a:lnTo>
                    <a:pt x="140" y="256"/>
                  </a:lnTo>
                  <a:lnTo>
                    <a:pt x="142" y="256"/>
                  </a:lnTo>
                  <a:lnTo>
                    <a:pt x="142" y="254"/>
                  </a:lnTo>
                  <a:lnTo>
                    <a:pt x="144" y="254"/>
                  </a:lnTo>
                  <a:lnTo>
                    <a:pt x="144" y="252"/>
                  </a:lnTo>
                  <a:lnTo>
                    <a:pt x="146" y="250"/>
                  </a:lnTo>
                  <a:lnTo>
                    <a:pt x="148" y="250"/>
                  </a:lnTo>
                  <a:lnTo>
                    <a:pt x="148" y="252"/>
                  </a:lnTo>
                  <a:lnTo>
                    <a:pt x="150" y="254"/>
                  </a:lnTo>
                  <a:lnTo>
                    <a:pt x="150" y="256"/>
                  </a:lnTo>
                  <a:lnTo>
                    <a:pt x="152" y="258"/>
                  </a:lnTo>
                  <a:lnTo>
                    <a:pt x="154" y="260"/>
                  </a:lnTo>
                  <a:lnTo>
                    <a:pt x="154" y="262"/>
                  </a:lnTo>
                  <a:lnTo>
                    <a:pt x="156" y="264"/>
                  </a:lnTo>
                  <a:lnTo>
                    <a:pt x="156" y="266"/>
                  </a:lnTo>
                  <a:lnTo>
                    <a:pt x="158" y="270"/>
                  </a:lnTo>
                  <a:lnTo>
                    <a:pt x="160" y="270"/>
                  </a:lnTo>
                  <a:lnTo>
                    <a:pt x="160" y="268"/>
                  </a:lnTo>
                  <a:lnTo>
                    <a:pt x="160" y="266"/>
                  </a:lnTo>
                  <a:lnTo>
                    <a:pt x="160" y="264"/>
                  </a:lnTo>
                  <a:lnTo>
                    <a:pt x="160" y="262"/>
                  </a:lnTo>
                  <a:lnTo>
                    <a:pt x="162" y="260"/>
                  </a:lnTo>
                  <a:lnTo>
                    <a:pt x="162" y="258"/>
                  </a:lnTo>
                  <a:lnTo>
                    <a:pt x="162" y="256"/>
                  </a:lnTo>
                  <a:lnTo>
                    <a:pt x="162" y="254"/>
                  </a:lnTo>
                  <a:lnTo>
                    <a:pt x="164" y="254"/>
                  </a:lnTo>
                  <a:lnTo>
                    <a:pt x="164" y="250"/>
                  </a:lnTo>
                  <a:lnTo>
                    <a:pt x="164" y="248"/>
                  </a:lnTo>
                  <a:lnTo>
                    <a:pt x="166" y="246"/>
                  </a:lnTo>
                  <a:lnTo>
                    <a:pt x="166" y="244"/>
                  </a:lnTo>
                  <a:lnTo>
                    <a:pt x="166" y="242"/>
                  </a:lnTo>
                  <a:lnTo>
                    <a:pt x="168" y="240"/>
                  </a:lnTo>
                  <a:lnTo>
                    <a:pt x="168" y="238"/>
                  </a:lnTo>
                  <a:lnTo>
                    <a:pt x="168" y="236"/>
                  </a:lnTo>
                  <a:lnTo>
                    <a:pt x="170" y="234"/>
                  </a:lnTo>
                  <a:lnTo>
                    <a:pt x="170" y="236"/>
                  </a:lnTo>
                  <a:lnTo>
                    <a:pt x="170" y="238"/>
                  </a:lnTo>
                  <a:lnTo>
                    <a:pt x="172" y="238"/>
                  </a:lnTo>
                  <a:lnTo>
                    <a:pt x="172" y="240"/>
                  </a:lnTo>
                  <a:lnTo>
                    <a:pt x="172" y="242"/>
                  </a:lnTo>
                  <a:lnTo>
                    <a:pt x="172" y="244"/>
                  </a:lnTo>
                  <a:lnTo>
                    <a:pt x="170" y="244"/>
                  </a:lnTo>
                  <a:lnTo>
                    <a:pt x="170" y="246"/>
                  </a:lnTo>
                  <a:lnTo>
                    <a:pt x="170" y="248"/>
                  </a:lnTo>
                  <a:lnTo>
                    <a:pt x="172" y="248"/>
                  </a:lnTo>
                  <a:lnTo>
                    <a:pt x="174" y="246"/>
                  </a:lnTo>
                  <a:lnTo>
                    <a:pt x="176" y="246"/>
                  </a:lnTo>
                  <a:lnTo>
                    <a:pt x="176" y="248"/>
                  </a:lnTo>
                  <a:lnTo>
                    <a:pt x="176" y="250"/>
                  </a:lnTo>
                  <a:lnTo>
                    <a:pt x="178" y="252"/>
                  </a:lnTo>
                  <a:lnTo>
                    <a:pt x="180" y="252"/>
                  </a:lnTo>
                  <a:lnTo>
                    <a:pt x="180" y="254"/>
                  </a:lnTo>
                  <a:lnTo>
                    <a:pt x="180" y="256"/>
                  </a:lnTo>
                  <a:lnTo>
                    <a:pt x="182" y="256"/>
                  </a:lnTo>
                  <a:lnTo>
                    <a:pt x="182" y="258"/>
                  </a:lnTo>
                  <a:lnTo>
                    <a:pt x="184" y="260"/>
                  </a:lnTo>
                  <a:lnTo>
                    <a:pt x="186" y="260"/>
                  </a:lnTo>
                  <a:lnTo>
                    <a:pt x="188" y="260"/>
                  </a:lnTo>
                  <a:lnTo>
                    <a:pt x="188" y="262"/>
                  </a:lnTo>
                  <a:lnTo>
                    <a:pt x="190" y="262"/>
                  </a:lnTo>
                  <a:lnTo>
                    <a:pt x="190" y="264"/>
                  </a:lnTo>
                  <a:lnTo>
                    <a:pt x="192" y="266"/>
                  </a:lnTo>
                  <a:lnTo>
                    <a:pt x="194" y="266"/>
                  </a:lnTo>
                  <a:lnTo>
                    <a:pt x="196" y="266"/>
                  </a:lnTo>
                  <a:lnTo>
                    <a:pt x="196" y="268"/>
                  </a:lnTo>
                  <a:lnTo>
                    <a:pt x="198" y="268"/>
                  </a:lnTo>
                  <a:lnTo>
                    <a:pt x="198" y="270"/>
                  </a:lnTo>
                  <a:lnTo>
                    <a:pt x="200" y="270"/>
                  </a:lnTo>
                  <a:lnTo>
                    <a:pt x="202" y="270"/>
                  </a:lnTo>
                  <a:lnTo>
                    <a:pt x="202" y="272"/>
                  </a:lnTo>
                  <a:lnTo>
                    <a:pt x="204" y="272"/>
                  </a:lnTo>
                  <a:lnTo>
                    <a:pt x="204" y="274"/>
                  </a:lnTo>
                  <a:lnTo>
                    <a:pt x="205" y="274"/>
                  </a:lnTo>
                  <a:lnTo>
                    <a:pt x="207" y="274"/>
                  </a:lnTo>
                  <a:lnTo>
                    <a:pt x="209" y="274"/>
                  </a:lnTo>
                  <a:lnTo>
                    <a:pt x="211" y="274"/>
                  </a:lnTo>
                  <a:lnTo>
                    <a:pt x="213" y="274"/>
                  </a:lnTo>
                  <a:lnTo>
                    <a:pt x="215" y="274"/>
                  </a:lnTo>
                  <a:lnTo>
                    <a:pt x="215" y="272"/>
                  </a:lnTo>
                  <a:lnTo>
                    <a:pt x="217" y="274"/>
                  </a:lnTo>
                  <a:lnTo>
                    <a:pt x="217" y="275"/>
                  </a:lnTo>
                  <a:lnTo>
                    <a:pt x="215" y="275"/>
                  </a:lnTo>
                  <a:lnTo>
                    <a:pt x="215" y="277"/>
                  </a:lnTo>
                  <a:lnTo>
                    <a:pt x="213" y="279"/>
                  </a:lnTo>
                  <a:lnTo>
                    <a:pt x="213" y="281"/>
                  </a:lnTo>
                  <a:lnTo>
                    <a:pt x="211" y="281"/>
                  </a:lnTo>
                  <a:lnTo>
                    <a:pt x="211" y="283"/>
                  </a:lnTo>
                  <a:lnTo>
                    <a:pt x="209" y="283"/>
                  </a:lnTo>
                  <a:lnTo>
                    <a:pt x="209" y="285"/>
                  </a:lnTo>
                  <a:lnTo>
                    <a:pt x="209" y="287"/>
                  </a:lnTo>
                  <a:lnTo>
                    <a:pt x="207" y="287"/>
                  </a:lnTo>
                  <a:lnTo>
                    <a:pt x="207" y="289"/>
                  </a:lnTo>
                  <a:lnTo>
                    <a:pt x="207" y="291"/>
                  </a:lnTo>
                  <a:lnTo>
                    <a:pt x="209" y="291"/>
                  </a:lnTo>
                  <a:lnTo>
                    <a:pt x="209" y="293"/>
                  </a:lnTo>
                  <a:lnTo>
                    <a:pt x="211" y="293"/>
                  </a:lnTo>
                  <a:lnTo>
                    <a:pt x="211" y="295"/>
                  </a:lnTo>
                  <a:lnTo>
                    <a:pt x="213" y="295"/>
                  </a:lnTo>
                  <a:lnTo>
                    <a:pt x="215" y="295"/>
                  </a:lnTo>
                  <a:lnTo>
                    <a:pt x="215" y="297"/>
                  </a:lnTo>
                  <a:lnTo>
                    <a:pt x="215" y="295"/>
                  </a:lnTo>
                  <a:lnTo>
                    <a:pt x="217" y="295"/>
                  </a:lnTo>
                  <a:lnTo>
                    <a:pt x="217" y="297"/>
                  </a:lnTo>
                  <a:lnTo>
                    <a:pt x="219" y="297"/>
                  </a:lnTo>
                  <a:lnTo>
                    <a:pt x="219" y="299"/>
                  </a:lnTo>
                  <a:lnTo>
                    <a:pt x="221" y="299"/>
                  </a:lnTo>
                  <a:lnTo>
                    <a:pt x="221" y="301"/>
                  </a:lnTo>
                  <a:lnTo>
                    <a:pt x="221" y="303"/>
                  </a:lnTo>
                  <a:lnTo>
                    <a:pt x="223" y="303"/>
                  </a:lnTo>
                  <a:lnTo>
                    <a:pt x="223" y="305"/>
                  </a:lnTo>
                  <a:lnTo>
                    <a:pt x="225" y="305"/>
                  </a:lnTo>
                  <a:lnTo>
                    <a:pt x="225" y="307"/>
                  </a:lnTo>
                  <a:lnTo>
                    <a:pt x="227" y="307"/>
                  </a:lnTo>
                  <a:lnTo>
                    <a:pt x="227" y="309"/>
                  </a:lnTo>
                  <a:lnTo>
                    <a:pt x="229" y="309"/>
                  </a:lnTo>
                  <a:lnTo>
                    <a:pt x="229" y="311"/>
                  </a:lnTo>
                  <a:lnTo>
                    <a:pt x="231" y="311"/>
                  </a:lnTo>
                  <a:lnTo>
                    <a:pt x="233" y="311"/>
                  </a:lnTo>
                  <a:lnTo>
                    <a:pt x="235" y="311"/>
                  </a:lnTo>
                  <a:lnTo>
                    <a:pt x="235" y="313"/>
                  </a:lnTo>
                  <a:lnTo>
                    <a:pt x="237" y="311"/>
                  </a:lnTo>
                  <a:lnTo>
                    <a:pt x="239" y="311"/>
                  </a:lnTo>
                  <a:lnTo>
                    <a:pt x="241" y="309"/>
                  </a:lnTo>
                  <a:lnTo>
                    <a:pt x="241" y="307"/>
                  </a:lnTo>
                  <a:lnTo>
                    <a:pt x="245" y="307"/>
                  </a:lnTo>
                  <a:lnTo>
                    <a:pt x="247" y="305"/>
                  </a:lnTo>
                  <a:lnTo>
                    <a:pt x="249" y="305"/>
                  </a:lnTo>
                  <a:lnTo>
                    <a:pt x="251" y="305"/>
                  </a:lnTo>
                  <a:lnTo>
                    <a:pt x="253" y="305"/>
                  </a:lnTo>
                  <a:lnTo>
                    <a:pt x="253" y="303"/>
                  </a:lnTo>
                  <a:lnTo>
                    <a:pt x="255" y="301"/>
                  </a:lnTo>
                  <a:lnTo>
                    <a:pt x="257" y="299"/>
                  </a:lnTo>
                  <a:lnTo>
                    <a:pt x="259" y="299"/>
                  </a:lnTo>
                  <a:lnTo>
                    <a:pt x="259" y="297"/>
                  </a:lnTo>
                  <a:lnTo>
                    <a:pt x="261" y="295"/>
                  </a:lnTo>
                  <a:lnTo>
                    <a:pt x="261" y="293"/>
                  </a:lnTo>
                  <a:lnTo>
                    <a:pt x="263" y="293"/>
                  </a:lnTo>
                  <a:lnTo>
                    <a:pt x="263" y="295"/>
                  </a:lnTo>
                  <a:lnTo>
                    <a:pt x="265" y="297"/>
                  </a:lnTo>
                  <a:lnTo>
                    <a:pt x="267" y="299"/>
                  </a:lnTo>
                  <a:lnTo>
                    <a:pt x="269" y="301"/>
                  </a:lnTo>
                  <a:lnTo>
                    <a:pt x="271" y="301"/>
                  </a:lnTo>
                  <a:lnTo>
                    <a:pt x="271" y="303"/>
                  </a:lnTo>
                  <a:lnTo>
                    <a:pt x="273" y="303"/>
                  </a:lnTo>
                  <a:lnTo>
                    <a:pt x="273" y="305"/>
                  </a:lnTo>
                  <a:lnTo>
                    <a:pt x="273" y="307"/>
                  </a:lnTo>
                  <a:lnTo>
                    <a:pt x="274" y="307"/>
                  </a:lnTo>
                  <a:lnTo>
                    <a:pt x="274" y="309"/>
                  </a:lnTo>
                  <a:lnTo>
                    <a:pt x="274" y="311"/>
                  </a:lnTo>
                  <a:lnTo>
                    <a:pt x="276" y="311"/>
                  </a:lnTo>
                  <a:lnTo>
                    <a:pt x="278" y="313"/>
                  </a:lnTo>
                  <a:lnTo>
                    <a:pt x="280" y="313"/>
                  </a:lnTo>
                  <a:lnTo>
                    <a:pt x="282" y="315"/>
                  </a:lnTo>
                  <a:lnTo>
                    <a:pt x="284" y="317"/>
                  </a:lnTo>
                  <a:lnTo>
                    <a:pt x="284" y="319"/>
                  </a:lnTo>
                  <a:lnTo>
                    <a:pt x="286" y="321"/>
                  </a:lnTo>
                  <a:lnTo>
                    <a:pt x="288" y="323"/>
                  </a:lnTo>
                  <a:lnTo>
                    <a:pt x="288" y="325"/>
                  </a:lnTo>
                  <a:lnTo>
                    <a:pt x="290" y="325"/>
                  </a:lnTo>
                  <a:lnTo>
                    <a:pt x="290" y="327"/>
                  </a:lnTo>
                  <a:lnTo>
                    <a:pt x="288" y="329"/>
                  </a:lnTo>
                  <a:lnTo>
                    <a:pt x="288" y="331"/>
                  </a:lnTo>
                  <a:lnTo>
                    <a:pt x="286" y="331"/>
                  </a:lnTo>
                  <a:lnTo>
                    <a:pt x="286" y="333"/>
                  </a:lnTo>
                  <a:lnTo>
                    <a:pt x="284" y="333"/>
                  </a:lnTo>
                  <a:lnTo>
                    <a:pt x="284" y="335"/>
                  </a:lnTo>
                  <a:lnTo>
                    <a:pt x="282" y="337"/>
                  </a:lnTo>
                  <a:lnTo>
                    <a:pt x="282" y="339"/>
                  </a:lnTo>
                  <a:lnTo>
                    <a:pt x="286" y="341"/>
                  </a:lnTo>
                  <a:lnTo>
                    <a:pt x="288" y="341"/>
                  </a:lnTo>
                  <a:lnTo>
                    <a:pt x="290" y="342"/>
                  </a:lnTo>
                  <a:lnTo>
                    <a:pt x="292" y="342"/>
                  </a:lnTo>
                  <a:lnTo>
                    <a:pt x="294" y="344"/>
                  </a:lnTo>
                  <a:lnTo>
                    <a:pt x="296" y="346"/>
                  </a:lnTo>
                  <a:lnTo>
                    <a:pt x="296" y="344"/>
                  </a:lnTo>
                  <a:lnTo>
                    <a:pt x="298" y="344"/>
                  </a:lnTo>
                  <a:lnTo>
                    <a:pt x="298" y="342"/>
                  </a:lnTo>
                  <a:lnTo>
                    <a:pt x="300" y="341"/>
                  </a:lnTo>
                  <a:lnTo>
                    <a:pt x="300" y="339"/>
                  </a:lnTo>
                  <a:lnTo>
                    <a:pt x="300" y="337"/>
                  </a:lnTo>
                  <a:lnTo>
                    <a:pt x="302" y="335"/>
                  </a:lnTo>
                  <a:lnTo>
                    <a:pt x="304" y="335"/>
                  </a:lnTo>
                  <a:lnTo>
                    <a:pt x="304" y="333"/>
                  </a:lnTo>
                  <a:lnTo>
                    <a:pt x="306" y="333"/>
                  </a:lnTo>
                  <a:lnTo>
                    <a:pt x="308" y="333"/>
                  </a:lnTo>
                  <a:lnTo>
                    <a:pt x="310" y="333"/>
                  </a:lnTo>
                  <a:lnTo>
                    <a:pt x="312" y="333"/>
                  </a:lnTo>
                  <a:lnTo>
                    <a:pt x="314" y="333"/>
                  </a:lnTo>
                  <a:lnTo>
                    <a:pt x="314" y="335"/>
                  </a:lnTo>
                  <a:lnTo>
                    <a:pt x="316" y="335"/>
                  </a:lnTo>
                  <a:lnTo>
                    <a:pt x="318" y="335"/>
                  </a:lnTo>
                  <a:lnTo>
                    <a:pt x="318" y="337"/>
                  </a:lnTo>
                  <a:lnTo>
                    <a:pt x="318" y="339"/>
                  </a:lnTo>
                  <a:lnTo>
                    <a:pt x="316" y="339"/>
                  </a:lnTo>
                  <a:lnTo>
                    <a:pt x="316" y="341"/>
                  </a:lnTo>
                  <a:lnTo>
                    <a:pt x="316" y="342"/>
                  </a:lnTo>
                  <a:lnTo>
                    <a:pt x="314" y="342"/>
                  </a:lnTo>
                  <a:lnTo>
                    <a:pt x="314" y="344"/>
                  </a:lnTo>
                  <a:lnTo>
                    <a:pt x="314" y="346"/>
                  </a:lnTo>
                  <a:lnTo>
                    <a:pt x="314" y="348"/>
                  </a:lnTo>
                  <a:lnTo>
                    <a:pt x="314" y="350"/>
                  </a:lnTo>
                  <a:lnTo>
                    <a:pt x="312" y="350"/>
                  </a:lnTo>
                  <a:lnTo>
                    <a:pt x="314" y="352"/>
                  </a:lnTo>
                  <a:lnTo>
                    <a:pt x="312" y="352"/>
                  </a:lnTo>
                  <a:lnTo>
                    <a:pt x="314" y="354"/>
                  </a:lnTo>
                  <a:lnTo>
                    <a:pt x="314" y="356"/>
                  </a:lnTo>
                  <a:lnTo>
                    <a:pt x="312" y="356"/>
                  </a:lnTo>
                  <a:lnTo>
                    <a:pt x="314" y="358"/>
                  </a:lnTo>
                  <a:lnTo>
                    <a:pt x="314" y="360"/>
                  </a:lnTo>
                  <a:lnTo>
                    <a:pt x="316" y="362"/>
                  </a:lnTo>
                  <a:lnTo>
                    <a:pt x="316" y="364"/>
                  </a:lnTo>
                  <a:lnTo>
                    <a:pt x="318" y="364"/>
                  </a:lnTo>
                  <a:lnTo>
                    <a:pt x="320" y="366"/>
                  </a:lnTo>
                  <a:lnTo>
                    <a:pt x="320" y="364"/>
                  </a:lnTo>
                  <a:lnTo>
                    <a:pt x="322" y="366"/>
                  </a:lnTo>
                  <a:lnTo>
                    <a:pt x="324" y="366"/>
                  </a:lnTo>
                  <a:lnTo>
                    <a:pt x="324" y="368"/>
                  </a:lnTo>
                  <a:lnTo>
                    <a:pt x="326" y="368"/>
                  </a:lnTo>
                  <a:lnTo>
                    <a:pt x="326" y="370"/>
                  </a:lnTo>
                  <a:lnTo>
                    <a:pt x="328" y="370"/>
                  </a:lnTo>
                  <a:lnTo>
                    <a:pt x="328" y="372"/>
                  </a:lnTo>
                  <a:lnTo>
                    <a:pt x="330" y="372"/>
                  </a:lnTo>
                  <a:lnTo>
                    <a:pt x="332" y="372"/>
                  </a:lnTo>
                  <a:lnTo>
                    <a:pt x="334" y="372"/>
                  </a:lnTo>
                  <a:lnTo>
                    <a:pt x="336" y="372"/>
                  </a:lnTo>
                  <a:lnTo>
                    <a:pt x="336" y="374"/>
                  </a:lnTo>
                  <a:lnTo>
                    <a:pt x="338" y="374"/>
                  </a:lnTo>
                  <a:lnTo>
                    <a:pt x="340" y="376"/>
                  </a:lnTo>
                  <a:lnTo>
                    <a:pt x="342" y="376"/>
                  </a:lnTo>
                  <a:lnTo>
                    <a:pt x="343" y="376"/>
                  </a:lnTo>
                  <a:lnTo>
                    <a:pt x="343" y="378"/>
                  </a:lnTo>
                  <a:lnTo>
                    <a:pt x="345" y="378"/>
                  </a:lnTo>
                  <a:lnTo>
                    <a:pt x="347" y="378"/>
                  </a:lnTo>
                  <a:lnTo>
                    <a:pt x="349" y="378"/>
                  </a:lnTo>
                  <a:lnTo>
                    <a:pt x="351" y="378"/>
                  </a:lnTo>
                  <a:lnTo>
                    <a:pt x="351" y="380"/>
                  </a:lnTo>
                  <a:lnTo>
                    <a:pt x="351" y="378"/>
                  </a:lnTo>
                  <a:lnTo>
                    <a:pt x="353" y="378"/>
                  </a:lnTo>
                  <a:lnTo>
                    <a:pt x="355" y="378"/>
                  </a:lnTo>
                  <a:lnTo>
                    <a:pt x="355" y="376"/>
                  </a:lnTo>
                  <a:lnTo>
                    <a:pt x="355" y="374"/>
                  </a:lnTo>
                  <a:lnTo>
                    <a:pt x="355" y="372"/>
                  </a:lnTo>
                  <a:lnTo>
                    <a:pt x="355" y="370"/>
                  </a:lnTo>
                  <a:lnTo>
                    <a:pt x="355" y="368"/>
                  </a:lnTo>
                  <a:lnTo>
                    <a:pt x="357" y="366"/>
                  </a:lnTo>
                  <a:lnTo>
                    <a:pt x="357" y="364"/>
                  </a:lnTo>
                  <a:lnTo>
                    <a:pt x="355" y="360"/>
                  </a:lnTo>
                  <a:lnTo>
                    <a:pt x="355" y="358"/>
                  </a:lnTo>
                  <a:lnTo>
                    <a:pt x="357" y="358"/>
                  </a:lnTo>
                  <a:lnTo>
                    <a:pt x="357" y="356"/>
                  </a:lnTo>
                  <a:lnTo>
                    <a:pt x="357" y="354"/>
                  </a:lnTo>
                  <a:lnTo>
                    <a:pt x="359" y="352"/>
                  </a:lnTo>
                  <a:lnTo>
                    <a:pt x="361" y="350"/>
                  </a:lnTo>
                  <a:lnTo>
                    <a:pt x="363" y="348"/>
                  </a:lnTo>
                  <a:lnTo>
                    <a:pt x="365" y="348"/>
                  </a:lnTo>
                  <a:lnTo>
                    <a:pt x="365" y="346"/>
                  </a:lnTo>
                  <a:lnTo>
                    <a:pt x="365" y="344"/>
                  </a:lnTo>
                  <a:lnTo>
                    <a:pt x="365" y="342"/>
                  </a:lnTo>
                  <a:lnTo>
                    <a:pt x="365" y="341"/>
                  </a:lnTo>
                  <a:lnTo>
                    <a:pt x="367" y="341"/>
                  </a:lnTo>
                  <a:lnTo>
                    <a:pt x="369" y="339"/>
                  </a:lnTo>
                  <a:lnTo>
                    <a:pt x="371" y="339"/>
                  </a:lnTo>
                  <a:lnTo>
                    <a:pt x="371" y="337"/>
                  </a:lnTo>
                  <a:lnTo>
                    <a:pt x="373" y="335"/>
                  </a:lnTo>
                  <a:lnTo>
                    <a:pt x="373" y="333"/>
                  </a:lnTo>
                  <a:lnTo>
                    <a:pt x="375" y="333"/>
                  </a:lnTo>
                  <a:lnTo>
                    <a:pt x="375" y="331"/>
                  </a:lnTo>
                  <a:lnTo>
                    <a:pt x="375" y="329"/>
                  </a:lnTo>
                  <a:lnTo>
                    <a:pt x="373" y="329"/>
                  </a:lnTo>
                  <a:lnTo>
                    <a:pt x="371" y="327"/>
                  </a:lnTo>
                  <a:lnTo>
                    <a:pt x="371" y="325"/>
                  </a:lnTo>
                  <a:lnTo>
                    <a:pt x="369" y="325"/>
                  </a:lnTo>
                  <a:lnTo>
                    <a:pt x="369" y="323"/>
                  </a:lnTo>
                  <a:lnTo>
                    <a:pt x="367" y="323"/>
                  </a:lnTo>
                  <a:lnTo>
                    <a:pt x="367" y="321"/>
                  </a:lnTo>
                  <a:lnTo>
                    <a:pt x="367" y="319"/>
                  </a:lnTo>
                  <a:lnTo>
                    <a:pt x="365" y="319"/>
                  </a:lnTo>
                  <a:lnTo>
                    <a:pt x="365" y="317"/>
                  </a:lnTo>
                  <a:lnTo>
                    <a:pt x="363" y="317"/>
                  </a:lnTo>
                  <a:lnTo>
                    <a:pt x="363" y="315"/>
                  </a:lnTo>
                  <a:lnTo>
                    <a:pt x="361" y="315"/>
                  </a:lnTo>
                  <a:lnTo>
                    <a:pt x="361" y="313"/>
                  </a:lnTo>
                  <a:lnTo>
                    <a:pt x="359" y="313"/>
                  </a:lnTo>
                  <a:lnTo>
                    <a:pt x="357" y="311"/>
                  </a:lnTo>
                  <a:lnTo>
                    <a:pt x="355" y="311"/>
                  </a:lnTo>
                  <a:lnTo>
                    <a:pt x="353" y="311"/>
                  </a:lnTo>
                  <a:lnTo>
                    <a:pt x="351" y="311"/>
                  </a:lnTo>
                  <a:lnTo>
                    <a:pt x="351" y="309"/>
                  </a:lnTo>
                  <a:lnTo>
                    <a:pt x="349" y="309"/>
                  </a:lnTo>
                  <a:lnTo>
                    <a:pt x="347" y="309"/>
                  </a:lnTo>
                  <a:lnTo>
                    <a:pt x="345" y="309"/>
                  </a:lnTo>
                  <a:lnTo>
                    <a:pt x="345" y="307"/>
                  </a:lnTo>
                  <a:lnTo>
                    <a:pt x="345" y="309"/>
                  </a:lnTo>
                  <a:lnTo>
                    <a:pt x="345" y="311"/>
                  </a:lnTo>
                  <a:lnTo>
                    <a:pt x="345" y="313"/>
                  </a:lnTo>
                  <a:lnTo>
                    <a:pt x="345" y="315"/>
                  </a:lnTo>
                  <a:lnTo>
                    <a:pt x="343" y="317"/>
                  </a:lnTo>
                  <a:lnTo>
                    <a:pt x="343" y="319"/>
                  </a:lnTo>
                  <a:lnTo>
                    <a:pt x="342" y="321"/>
                  </a:lnTo>
                  <a:lnTo>
                    <a:pt x="342" y="323"/>
                  </a:lnTo>
                  <a:lnTo>
                    <a:pt x="340" y="323"/>
                  </a:lnTo>
                  <a:lnTo>
                    <a:pt x="340" y="325"/>
                  </a:lnTo>
                  <a:lnTo>
                    <a:pt x="338" y="325"/>
                  </a:lnTo>
                  <a:lnTo>
                    <a:pt x="338" y="327"/>
                  </a:lnTo>
                  <a:lnTo>
                    <a:pt x="336" y="327"/>
                  </a:lnTo>
                  <a:lnTo>
                    <a:pt x="334" y="327"/>
                  </a:lnTo>
                  <a:lnTo>
                    <a:pt x="334" y="325"/>
                  </a:lnTo>
                  <a:lnTo>
                    <a:pt x="334" y="323"/>
                  </a:lnTo>
                  <a:lnTo>
                    <a:pt x="336" y="323"/>
                  </a:lnTo>
                  <a:lnTo>
                    <a:pt x="336" y="321"/>
                  </a:lnTo>
                  <a:lnTo>
                    <a:pt x="336" y="319"/>
                  </a:lnTo>
                  <a:lnTo>
                    <a:pt x="336" y="317"/>
                  </a:lnTo>
                  <a:lnTo>
                    <a:pt x="334" y="317"/>
                  </a:lnTo>
                  <a:lnTo>
                    <a:pt x="334" y="315"/>
                  </a:lnTo>
                  <a:lnTo>
                    <a:pt x="334" y="313"/>
                  </a:lnTo>
                  <a:lnTo>
                    <a:pt x="332" y="311"/>
                  </a:lnTo>
                  <a:lnTo>
                    <a:pt x="332" y="309"/>
                  </a:lnTo>
                  <a:lnTo>
                    <a:pt x="330" y="309"/>
                  </a:lnTo>
                  <a:lnTo>
                    <a:pt x="330" y="307"/>
                  </a:lnTo>
                  <a:lnTo>
                    <a:pt x="330" y="305"/>
                  </a:lnTo>
                  <a:lnTo>
                    <a:pt x="328" y="305"/>
                  </a:lnTo>
                  <a:lnTo>
                    <a:pt x="328" y="303"/>
                  </a:lnTo>
                  <a:lnTo>
                    <a:pt x="330" y="303"/>
                  </a:lnTo>
                  <a:lnTo>
                    <a:pt x="330" y="301"/>
                  </a:lnTo>
                  <a:lnTo>
                    <a:pt x="328" y="301"/>
                  </a:lnTo>
                  <a:lnTo>
                    <a:pt x="328" y="299"/>
                  </a:lnTo>
                  <a:lnTo>
                    <a:pt x="328" y="297"/>
                  </a:lnTo>
                  <a:lnTo>
                    <a:pt x="328" y="295"/>
                  </a:lnTo>
                  <a:lnTo>
                    <a:pt x="326" y="295"/>
                  </a:lnTo>
                  <a:lnTo>
                    <a:pt x="326" y="293"/>
                  </a:lnTo>
                  <a:lnTo>
                    <a:pt x="324" y="293"/>
                  </a:lnTo>
                  <a:lnTo>
                    <a:pt x="324" y="291"/>
                  </a:lnTo>
                  <a:lnTo>
                    <a:pt x="322" y="291"/>
                  </a:lnTo>
                  <a:lnTo>
                    <a:pt x="320" y="291"/>
                  </a:lnTo>
                  <a:lnTo>
                    <a:pt x="318" y="291"/>
                  </a:lnTo>
                  <a:lnTo>
                    <a:pt x="318" y="289"/>
                  </a:lnTo>
                  <a:lnTo>
                    <a:pt x="318" y="287"/>
                  </a:lnTo>
                  <a:lnTo>
                    <a:pt x="316" y="287"/>
                  </a:lnTo>
                  <a:lnTo>
                    <a:pt x="316" y="289"/>
                  </a:lnTo>
                  <a:lnTo>
                    <a:pt x="314" y="289"/>
                  </a:lnTo>
                  <a:lnTo>
                    <a:pt x="312" y="289"/>
                  </a:lnTo>
                  <a:lnTo>
                    <a:pt x="310" y="289"/>
                  </a:lnTo>
                  <a:lnTo>
                    <a:pt x="308" y="289"/>
                  </a:lnTo>
                  <a:lnTo>
                    <a:pt x="308" y="287"/>
                  </a:lnTo>
                  <a:lnTo>
                    <a:pt x="308" y="285"/>
                  </a:lnTo>
                  <a:lnTo>
                    <a:pt x="306" y="285"/>
                  </a:lnTo>
                  <a:lnTo>
                    <a:pt x="306" y="283"/>
                  </a:lnTo>
                  <a:lnTo>
                    <a:pt x="304" y="283"/>
                  </a:lnTo>
                  <a:lnTo>
                    <a:pt x="302" y="283"/>
                  </a:lnTo>
                  <a:lnTo>
                    <a:pt x="302" y="281"/>
                  </a:lnTo>
                  <a:lnTo>
                    <a:pt x="302" y="279"/>
                  </a:lnTo>
                  <a:lnTo>
                    <a:pt x="304" y="277"/>
                  </a:lnTo>
                  <a:lnTo>
                    <a:pt x="304" y="275"/>
                  </a:lnTo>
                  <a:lnTo>
                    <a:pt x="304" y="274"/>
                  </a:lnTo>
                  <a:lnTo>
                    <a:pt x="304" y="272"/>
                  </a:lnTo>
                  <a:lnTo>
                    <a:pt x="306" y="270"/>
                  </a:lnTo>
                  <a:lnTo>
                    <a:pt x="306" y="268"/>
                  </a:lnTo>
                  <a:lnTo>
                    <a:pt x="306" y="266"/>
                  </a:lnTo>
                  <a:lnTo>
                    <a:pt x="306" y="264"/>
                  </a:lnTo>
                  <a:lnTo>
                    <a:pt x="304" y="264"/>
                  </a:lnTo>
                  <a:lnTo>
                    <a:pt x="304" y="262"/>
                  </a:lnTo>
                  <a:lnTo>
                    <a:pt x="306" y="262"/>
                  </a:lnTo>
                  <a:lnTo>
                    <a:pt x="306" y="260"/>
                  </a:lnTo>
                  <a:lnTo>
                    <a:pt x="308" y="260"/>
                  </a:lnTo>
                  <a:lnTo>
                    <a:pt x="310" y="260"/>
                  </a:lnTo>
                  <a:lnTo>
                    <a:pt x="310" y="258"/>
                  </a:lnTo>
                  <a:lnTo>
                    <a:pt x="312" y="258"/>
                  </a:lnTo>
                  <a:lnTo>
                    <a:pt x="314" y="258"/>
                  </a:lnTo>
                  <a:lnTo>
                    <a:pt x="316" y="258"/>
                  </a:lnTo>
                  <a:lnTo>
                    <a:pt x="316" y="256"/>
                  </a:lnTo>
                  <a:lnTo>
                    <a:pt x="318" y="256"/>
                  </a:lnTo>
                  <a:lnTo>
                    <a:pt x="318" y="254"/>
                  </a:lnTo>
                  <a:lnTo>
                    <a:pt x="320" y="252"/>
                  </a:lnTo>
                  <a:lnTo>
                    <a:pt x="322" y="252"/>
                  </a:lnTo>
                  <a:lnTo>
                    <a:pt x="322" y="250"/>
                  </a:lnTo>
                  <a:lnTo>
                    <a:pt x="324" y="250"/>
                  </a:lnTo>
                  <a:lnTo>
                    <a:pt x="326" y="250"/>
                  </a:lnTo>
                  <a:lnTo>
                    <a:pt x="326" y="248"/>
                  </a:lnTo>
                  <a:lnTo>
                    <a:pt x="328" y="248"/>
                  </a:lnTo>
                  <a:lnTo>
                    <a:pt x="328" y="246"/>
                  </a:lnTo>
                  <a:lnTo>
                    <a:pt x="330" y="246"/>
                  </a:lnTo>
                  <a:lnTo>
                    <a:pt x="330" y="244"/>
                  </a:lnTo>
                  <a:lnTo>
                    <a:pt x="332" y="244"/>
                  </a:lnTo>
                  <a:lnTo>
                    <a:pt x="332" y="242"/>
                  </a:lnTo>
                  <a:lnTo>
                    <a:pt x="334" y="242"/>
                  </a:lnTo>
                  <a:lnTo>
                    <a:pt x="334" y="240"/>
                  </a:lnTo>
                  <a:lnTo>
                    <a:pt x="336" y="240"/>
                  </a:lnTo>
                  <a:lnTo>
                    <a:pt x="336" y="238"/>
                  </a:lnTo>
                  <a:lnTo>
                    <a:pt x="334" y="238"/>
                  </a:lnTo>
                  <a:lnTo>
                    <a:pt x="332" y="238"/>
                  </a:lnTo>
                  <a:lnTo>
                    <a:pt x="332" y="236"/>
                  </a:lnTo>
                  <a:lnTo>
                    <a:pt x="330" y="236"/>
                  </a:lnTo>
                  <a:lnTo>
                    <a:pt x="330" y="234"/>
                  </a:lnTo>
                  <a:lnTo>
                    <a:pt x="328" y="234"/>
                  </a:lnTo>
                  <a:lnTo>
                    <a:pt x="326" y="234"/>
                  </a:lnTo>
                  <a:lnTo>
                    <a:pt x="324" y="234"/>
                  </a:lnTo>
                  <a:lnTo>
                    <a:pt x="324" y="232"/>
                  </a:lnTo>
                  <a:lnTo>
                    <a:pt x="322" y="232"/>
                  </a:lnTo>
                  <a:lnTo>
                    <a:pt x="320" y="232"/>
                  </a:lnTo>
                  <a:lnTo>
                    <a:pt x="320" y="230"/>
                  </a:lnTo>
                  <a:lnTo>
                    <a:pt x="318" y="230"/>
                  </a:lnTo>
                  <a:lnTo>
                    <a:pt x="318" y="228"/>
                  </a:lnTo>
                  <a:lnTo>
                    <a:pt x="316" y="228"/>
                  </a:lnTo>
                  <a:lnTo>
                    <a:pt x="314" y="226"/>
                  </a:lnTo>
                  <a:lnTo>
                    <a:pt x="314" y="224"/>
                  </a:lnTo>
                  <a:lnTo>
                    <a:pt x="312" y="224"/>
                  </a:lnTo>
                  <a:lnTo>
                    <a:pt x="312" y="222"/>
                  </a:lnTo>
                  <a:lnTo>
                    <a:pt x="310" y="220"/>
                  </a:lnTo>
                  <a:lnTo>
                    <a:pt x="310" y="218"/>
                  </a:lnTo>
                  <a:lnTo>
                    <a:pt x="308" y="218"/>
                  </a:lnTo>
                  <a:lnTo>
                    <a:pt x="308" y="220"/>
                  </a:lnTo>
                  <a:lnTo>
                    <a:pt x="306" y="220"/>
                  </a:lnTo>
                  <a:lnTo>
                    <a:pt x="306" y="222"/>
                  </a:lnTo>
                  <a:lnTo>
                    <a:pt x="304" y="222"/>
                  </a:lnTo>
                  <a:lnTo>
                    <a:pt x="304" y="224"/>
                  </a:lnTo>
                  <a:lnTo>
                    <a:pt x="302" y="224"/>
                  </a:lnTo>
                  <a:lnTo>
                    <a:pt x="302" y="226"/>
                  </a:lnTo>
                  <a:lnTo>
                    <a:pt x="300" y="226"/>
                  </a:lnTo>
                  <a:lnTo>
                    <a:pt x="300" y="228"/>
                  </a:lnTo>
                  <a:lnTo>
                    <a:pt x="298" y="228"/>
                  </a:lnTo>
                  <a:lnTo>
                    <a:pt x="296" y="228"/>
                  </a:lnTo>
                  <a:lnTo>
                    <a:pt x="294" y="228"/>
                  </a:lnTo>
                  <a:lnTo>
                    <a:pt x="292" y="228"/>
                  </a:lnTo>
                  <a:lnTo>
                    <a:pt x="292" y="226"/>
                  </a:lnTo>
                  <a:lnTo>
                    <a:pt x="292" y="224"/>
                  </a:lnTo>
                  <a:lnTo>
                    <a:pt x="292" y="222"/>
                  </a:lnTo>
                  <a:lnTo>
                    <a:pt x="292" y="220"/>
                  </a:lnTo>
                  <a:lnTo>
                    <a:pt x="290" y="220"/>
                  </a:lnTo>
                  <a:lnTo>
                    <a:pt x="288" y="220"/>
                  </a:lnTo>
                  <a:lnTo>
                    <a:pt x="286" y="220"/>
                  </a:lnTo>
                  <a:lnTo>
                    <a:pt x="284" y="220"/>
                  </a:lnTo>
                  <a:lnTo>
                    <a:pt x="284" y="222"/>
                  </a:lnTo>
                  <a:lnTo>
                    <a:pt x="282" y="222"/>
                  </a:lnTo>
                  <a:lnTo>
                    <a:pt x="282" y="224"/>
                  </a:lnTo>
                  <a:lnTo>
                    <a:pt x="280" y="224"/>
                  </a:lnTo>
                  <a:lnTo>
                    <a:pt x="280" y="226"/>
                  </a:lnTo>
                  <a:lnTo>
                    <a:pt x="278" y="226"/>
                  </a:lnTo>
                  <a:lnTo>
                    <a:pt x="276" y="226"/>
                  </a:lnTo>
                  <a:lnTo>
                    <a:pt x="276" y="224"/>
                  </a:lnTo>
                  <a:lnTo>
                    <a:pt x="276" y="222"/>
                  </a:lnTo>
                  <a:lnTo>
                    <a:pt x="274" y="220"/>
                  </a:lnTo>
                  <a:lnTo>
                    <a:pt x="276" y="220"/>
                  </a:lnTo>
                  <a:lnTo>
                    <a:pt x="276" y="218"/>
                  </a:lnTo>
                  <a:lnTo>
                    <a:pt x="276" y="216"/>
                  </a:lnTo>
                  <a:lnTo>
                    <a:pt x="276" y="214"/>
                  </a:lnTo>
                  <a:lnTo>
                    <a:pt x="276" y="212"/>
                  </a:lnTo>
                  <a:lnTo>
                    <a:pt x="276" y="210"/>
                  </a:lnTo>
                  <a:lnTo>
                    <a:pt x="274" y="210"/>
                  </a:lnTo>
                  <a:lnTo>
                    <a:pt x="273" y="210"/>
                  </a:lnTo>
                  <a:lnTo>
                    <a:pt x="271" y="210"/>
                  </a:lnTo>
                  <a:lnTo>
                    <a:pt x="271" y="208"/>
                  </a:lnTo>
                  <a:lnTo>
                    <a:pt x="269" y="208"/>
                  </a:lnTo>
                  <a:lnTo>
                    <a:pt x="267" y="208"/>
                  </a:lnTo>
                  <a:lnTo>
                    <a:pt x="267" y="207"/>
                  </a:lnTo>
                  <a:lnTo>
                    <a:pt x="265" y="207"/>
                  </a:lnTo>
                  <a:lnTo>
                    <a:pt x="263" y="207"/>
                  </a:lnTo>
                  <a:lnTo>
                    <a:pt x="261" y="205"/>
                  </a:lnTo>
                  <a:lnTo>
                    <a:pt x="259" y="205"/>
                  </a:lnTo>
                  <a:lnTo>
                    <a:pt x="257" y="205"/>
                  </a:lnTo>
                  <a:lnTo>
                    <a:pt x="257" y="203"/>
                  </a:lnTo>
                  <a:lnTo>
                    <a:pt x="255" y="203"/>
                  </a:lnTo>
                  <a:lnTo>
                    <a:pt x="255" y="201"/>
                  </a:lnTo>
                  <a:lnTo>
                    <a:pt x="253" y="201"/>
                  </a:lnTo>
                  <a:lnTo>
                    <a:pt x="253" y="199"/>
                  </a:lnTo>
                  <a:lnTo>
                    <a:pt x="251" y="199"/>
                  </a:lnTo>
                  <a:lnTo>
                    <a:pt x="249" y="199"/>
                  </a:lnTo>
                  <a:lnTo>
                    <a:pt x="247" y="199"/>
                  </a:lnTo>
                  <a:lnTo>
                    <a:pt x="245" y="199"/>
                  </a:lnTo>
                  <a:lnTo>
                    <a:pt x="245" y="197"/>
                  </a:lnTo>
                  <a:lnTo>
                    <a:pt x="243" y="197"/>
                  </a:lnTo>
                  <a:lnTo>
                    <a:pt x="241" y="197"/>
                  </a:lnTo>
                  <a:lnTo>
                    <a:pt x="239" y="195"/>
                  </a:lnTo>
                  <a:lnTo>
                    <a:pt x="237" y="195"/>
                  </a:lnTo>
                  <a:lnTo>
                    <a:pt x="237" y="193"/>
                  </a:lnTo>
                  <a:lnTo>
                    <a:pt x="235" y="193"/>
                  </a:lnTo>
                  <a:lnTo>
                    <a:pt x="233" y="193"/>
                  </a:lnTo>
                  <a:lnTo>
                    <a:pt x="231" y="193"/>
                  </a:lnTo>
                  <a:lnTo>
                    <a:pt x="231" y="191"/>
                  </a:lnTo>
                  <a:lnTo>
                    <a:pt x="229" y="191"/>
                  </a:lnTo>
                  <a:lnTo>
                    <a:pt x="227" y="191"/>
                  </a:lnTo>
                  <a:lnTo>
                    <a:pt x="225" y="191"/>
                  </a:lnTo>
                  <a:lnTo>
                    <a:pt x="223" y="189"/>
                  </a:lnTo>
                  <a:lnTo>
                    <a:pt x="221" y="189"/>
                  </a:lnTo>
                  <a:lnTo>
                    <a:pt x="219" y="187"/>
                  </a:lnTo>
                  <a:lnTo>
                    <a:pt x="217" y="185"/>
                  </a:lnTo>
                  <a:lnTo>
                    <a:pt x="215" y="185"/>
                  </a:lnTo>
                  <a:lnTo>
                    <a:pt x="215" y="183"/>
                  </a:lnTo>
                  <a:lnTo>
                    <a:pt x="213" y="183"/>
                  </a:lnTo>
                  <a:lnTo>
                    <a:pt x="211" y="183"/>
                  </a:lnTo>
                  <a:lnTo>
                    <a:pt x="211" y="181"/>
                  </a:lnTo>
                  <a:lnTo>
                    <a:pt x="209" y="181"/>
                  </a:lnTo>
                  <a:lnTo>
                    <a:pt x="209" y="179"/>
                  </a:lnTo>
                  <a:lnTo>
                    <a:pt x="207" y="179"/>
                  </a:lnTo>
                  <a:lnTo>
                    <a:pt x="205" y="177"/>
                  </a:lnTo>
                  <a:lnTo>
                    <a:pt x="204" y="177"/>
                  </a:lnTo>
                  <a:lnTo>
                    <a:pt x="205" y="175"/>
                  </a:lnTo>
                  <a:lnTo>
                    <a:pt x="205" y="173"/>
                  </a:lnTo>
                  <a:lnTo>
                    <a:pt x="205" y="171"/>
                  </a:lnTo>
                  <a:lnTo>
                    <a:pt x="207" y="171"/>
                  </a:lnTo>
                  <a:lnTo>
                    <a:pt x="207" y="169"/>
                  </a:lnTo>
                  <a:lnTo>
                    <a:pt x="209" y="167"/>
                  </a:lnTo>
                  <a:lnTo>
                    <a:pt x="209" y="165"/>
                  </a:lnTo>
                  <a:lnTo>
                    <a:pt x="211" y="165"/>
                  </a:lnTo>
                  <a:lnTo>
                    <a:pt x="211" y="163"/>
                  </a:lnTo>
                  <a:lnTo>
                    <a:pt x="213" y="163"/>
                  </a:lnTo>
                  <a:lnTo>
                    <a:pt x="213" y="161"/>
                  </a:lnTo>
                  <a:lnTo>
                    <a:pt x="215" y="159"/>
                  </a:lnTo>
                  <a:lnTo>
                    <a:pt x="215" y="157"/>
                  </a:lnTo>
                  <a:lnTo>
                    <a:pt x="217" y="157"/>
                  </a:lnTo>
                  <a:lnTo>
                    <a:pt x="219" y="157"/>
                  </a:lnTo>
                  <a:lnTo>
                    <a:pt x="219" y="155"/>
                  </a:lnTo>
                  <a:lnTo>
                    <a:pt x="221" y="155"/>
                  </a:lnTo>
                  <a:lnTo>
                    <a:pt x="221" y="153"/>
                  </a:lnTo>
                  <a:lnTo>
                    <a:pt x="223" y="153"/>
                  </a:lnTo>
                  <a:lnTo>
                    <a:pt x="223" y="151"/>
                  </a:lnTo>
                  <a:lnTo>
                    <a:pt x="225" y="151"/>
                  </a:lnTo>
                  <a:lnTo>
                    <a:pt x="227" y="149"/>
                  </a:lnTo>
                  <a:lnTo>
                    <a:pt x="227" y="147"/>
                  </a:lnTo>
                  <a:lnTo>
                    <a:pt x="229" y="147"/>
                  </a:lnTo>
                  <a:lnTo>
                    <a:pt x="229" y="145"/>
                  </a:lnTo>
                  <a:lnTo>
                    <a:pt x="231" y="145"/>
                  </a:lnTo>
                  <a:lnTo>
                    <a:pt x="231" y="143"/>
                  </a:lnTo>
                  <a:lnTo>
                    <a:pt x="231" y="141"/>
                  </a:lnTo>
                  <a:lnTo>
                    <a:pt x="231" y="139"/>
                  </a:lnTo>
                  <a:lnTo>
                    <a:pt x="233" y="139"/>
                  </a:lnTo>
                  <a:lnTo>
                    <a:pt x="233" y="138"/>
                  </a:lnTo>
                  <a:lnTo>
                    <a:pt x="233" y="136"/>
                  </a:lnTo>
                  <a:lnTo>
                    <a:pt x="235" y="136"/>
                  </a:lnTo>
                  <a:lnTo>
                    <a:pt x="235" y="134"/>
                  </a:lnTo>
                  <a:lnTo>
                    <a:pt x="237" y="134"/>
                  </a:lnTo>
                  <a:lnTo>
                    <a:pt x="237" y="132"/>
                  </a:lnTo>
                  <a:lnTo>
                    <a:pt x="239" y="132"/>
                  </a:lnTo>
                  <a:lnTo>
                    <a:pt x="239" y="130"/>
                  </a:lnTo>
                  <a:lnTo>
                    <a:pt x="239" y="128"/>
                  </a:lnTo>
                  <a:lnTo>
                    <a:pt x="239" y="126"/>
                  </a:lnTo>
                  <a:lnTo>
                    <a:pt x="239" y="124"/>
                  </a:lnTo>
                  <a:lnTo>
                    <a:pt x="241" y="124"/>
                  </a:lnTo>
                  <a:lnTo>
                    <a:pt x="239" y="124"/>
                  </a:lnTo>
                  <a:lnTo>
                    <a:pt x="241" y="122"/>
                  </a:lnTo>
                  <a:lnTo>
                    <a:pt x="241" y="120"/>
                  </a:lnTo>
                  <a:lnTo>
                    <a:pt x="241" y="118"/>
                  </a:lnTo>
                  <a:lnTo>
                    <a:pt x="241" y="116"/>
                  </a:lnTo>
                  <a:lnTo>
                    <a:pt x="241" y="114"/>
                  </a:lnTo>
                  <a:lnTo>
                    <a:pt x="241" y="112"/>
                  </a:lnTo>
                  <a:lnTo>
                    <a:pt x="241" y="110"/>
                  </a:lnTo>
                  <a:lnTo>
                    <a:pt x="243" y="110"/>
                  </a:lnTo>
                  <a:lnTo>
                    <a:pt x="243" y="108"/>
                  </a:lnTo>
                  <a:lnTo>
                    <a:pt x="245" y="108"/>
                  </a:lnTo>
                  <a:lnTo>
                    <a:pt x="245" y="106"/>
                  </a:lnTo>
                  <a:lnTo>
                    <a:pt x="245" y="104"/>
                  </a:lnTo>
                  <a:lnTo>
                    <a:pt x="247" y="104"/>
                  </a:lnTo>
                  <a:lnTo>
                    <a:pt x="247" y="102"/>
                  </a:lnTo>
                  <a:lnTo>
                    <a:pt x="245" y="102"/>
                  </a:lnTo>
                  <a:lnTo>
                    <a:pt x="247" y="102"/>
                  </a:lnTo>
                  <a:lnTo>
                    <a:pt x="247" y="100"/>
                  </a:lnTo>
                  <a:lnTo>
                    <a:pt x="247" y="98"/>
                  </a:lnTo>
                  <a:lnTo>
                    <a:pt x="247" y="96"/>
                  </a:lnTo>
                  <a:lnTo>
                    <a:pt x="247" y="94"/>
                  </a:lnTo>
                  <a:lnTo>
                    <a:pt x="247" y="92"/>
                  </a:lnTo>
                  <a:lnTo>
                    <a:pt x="247" y="90"/>
                  </a:lnTo>
                  <a:lnTo>
                    <a:pt x="247" y="88"/>
                  </a:lnTo>
                  <a:lnTo>
                    <a:pt x="247" y="86"/>
                  </a:lnTo>
                  <a:lnTo>
                    <a:pt x="247" y="84"/>
                  </a:lnTo>
                  <a:lnTo>
                    <a:pt x="245" y="84"/>
                  </a:lnTo>
                  <a:lnTo>
                    <a:pt x="245" y="82"/>
                  </a:lnTo>
                  <a:lnTo>
                    <a:pt x="243" y="82"/>
                  </a:lnTo>
                  <a:lnTo>
                    <a:pt x="243" y="80"/>
                  </a:lnTo>
                  <a:lnTo>
                    <a:pt x="241" y="80"/>
                  </a:lnTo>
                  <a:lnTo>
                    <a:pt x="239" y="80"/>
                  </a:lnTo>
                  <a:lnTo>
                    <a:pt x="239" y="78"/>
                  </a:lnTo>
                  <a:lnTo>
                    <a:pt x="241" y="76"/>
                  </a:lnTo>
                  <a:lnTo>
                    <a:pt x="243" y="74"/>
                  </a:lnTo>
                  <a:lnTo>
                    <a:pt x="243" y="72"/>
                  </a:lnTo>
                  <a:lnTo>
                    <a:pt x="245" y="71"/>
                  </a:lnTo>
                  <a:lnTo>
                    <a:pt x="247" y="69"/>
                  </a:lnTo>
                  <a:lnTo>
                    <a:pt x="247" y="67"/>
                  </a:lnTo>
                  <a:lnTo>
                    <a:pt x="249" y="67"/>
                  </a:lnTo>
                  <a:lnTo>
                    <a:pt x="249" y="65"/>
                  </a:lnTo>
                  <a:lnTo>
                    <a:pt x="251" y="65"/>
                  </a:lnTo>
                  <a:lnTo>
                    <a:pt x="251" y="63"/>
                  </a:lnTo>
                  <a:lnTo>
                    <a:pt x="253" y="63"/>
                  </a:lnTo>
                  <a:lnTo>
                    <a:pt x="253" y="61"/>
                  </a:lnTo>
                  <a:lnTo>
                    <a:pt x="255" y="61"/>
                  </a:lnTo>
                  <a:lnTo>
                    <a:pt x="255" y="59"/>
                  </a:lnTo>
                  <a:lnTo>
                    <a:pt x="257" y="59"/>
                  </a:lnTo>
                  <a:lnTo>
                    <a:pt x="257" y="61"/>
                  </a:lnTo>
                  <a:lnTo>
                    <a:pt x="257" y="63"/>
                  </a:lnTo>
                  <a:lnTo>
                    <a:pt x="259" y="63"/>
                  </a:lnTo>
                  <a:lnTo>
                    <a:pt x="259" y="65"/>
                  </a:lnTo>
                  <a:lnTo>
                    <a:pt x="261" y="65"/>
                  </a:lnTo>
                  <a:lnTo>
                    <a:pt x="261" y="67"/>
                  </a:lnTo>
                  <a:lnTo>
                    <a:pt x="263" y="67"/>
                  </a:lnTo>
                  <a:lnTo>
                    <a:pt x="263" y="69"/>
                  </a:lnTo>
                  <a:lnTo>
                    <a:pt x="265" y="69"/>
                  </a:lnTo>
                  <a:lnTo>
                    <a:pt x="265" y="71"/>
                  </a:lnTo>
                  <a:lnTo>
                    <a:pt x="265" y="72"/>
                  </a:lnTo>
                  <a:lnTo>
                    <a:pt x="267" y="72"/>
                  </a:lnTo>
                  <a:lnTo>
                    <a:pt x="267" y="71"/>
                  </a:lnTo>
                  <a:lnTo>
                    <a:pt x="267" y="69"/>
                  </a:lnTo>
                  <a:lnTo>
                    <a:pt x="269" y="69"/>
                  </a:lnTo>
                  <a:lnTo>
                    <a:pt x="269" y="67"/>
                  </a:lnTo>
                  <a:lnTo>
                    <a:pt x="271" y="67"/>
                  </a:lnTo>
                  <a:lnTo>
                    <a:pt x="271" y="65"/>
                  </a:lnTo>
                  <a:lnTo>
                    <a:pt x="273" y="65"/>
                  </a:lnTo>
                  <a:lnTo>
                    <a:pt x="274" y="65"/>
                  </a:lnTo>
                  <a:lnTo>
                    <a:pt x="274" y="63"/>
                  </a:lnTo>
                  <a:lnTo>
                    <a:pt x="276" y="63"/>
                  </a:lnTo>
                  <a:lnTo>
                    <a:pt x="278" y="61"/>
                  </a:lnTo>
                  <a:lnTo>
                    <a:pt x="278" y="59"/>
                  </a:lnTo>
                  <a:lnTo>
                    <a:pt x="280" y="57"/>
                  </a:lnTo>
                  <a:lnTo>
                    <a:pt x="280" y="55"/>
                  </a:lnTo>
                  <a:lnTo>
                    <a:pt x="282" y="55"/>
                  </a:lnTo>
                  <a:lnTo>
                    <a:pt x="280" y="55"/>
                  </a:lnTo>
                  <a:lnTo>
                    <a:pt x="282" y="55"/>
                  </a:lnTo>
                  <a:lnTo>
                    <a:pt x="282" y="53"/>
                  </a:lnTo>
                  <a:lnTo>
                    <a:pt x="282" y="51"/>
                  </a:lnTo>
                  <a:lnTo>
                    <a:pt x="284" y="49"/>
                  </a:lnTo>
                  <a:lnTo>
                    <a:pt x="284" y="47"/>
                  </a:lnTo>
                  <a:lnTo>
                    <a:pt x="284" y="45"/>
                  </a:lnTo>
                  <a:lnTo>
                    <a:pt x="286" y="45"/>
                  </a:lnTo>
                  <a:lnTo>
                    <a:pt x="286" y="43"/>
                  </a:lnTo>
                  <a:lnTo>
                    <a:pt x="288" y="43"/>
                  </a:lnTo>
                  <a:lnTo>
                    <a:pt x="288" y="41"/>
                  </a:lnTo>
                  <a:lnTo>
                    <a:pt x="290" y="39"/>
                  </a:lnTo>
                  <a:lnTo>
                    <a:pt x="290" y="37"/>
                  </a:lnTo>
                  <a:lnTo>
                    <a:pt x="292" y="37"/>
                  </a:lnTo>
                  <a:lnTo>
                    <a:pt x="292" y="35"/>
                  </a:lnTo>
                  <a:lnTo>
                    <a:pt x="294" y="35"/>
                  </a:lnTo>
                  <a:lnTo>
                    <a:pt x="294" y="33"/>
                  </a:lnTo>
                  <a:lnTo>
                    <a:pt x="296" y="31"/>
                  </a:lnTo>
                  <a:lnTo>
                    <a:pt x="296" y="29"/>
                  </a:lnTo>
                  <a:lnTo>
                    <a:pt x="298" y="29"/>
                  </a:lnTo>
                  <a:lnTo>
                    <a:pt x="298" y="27"/>
                  </a:lnTo>
                  <a:lnTo>
                    <a:pt x="300" y="27"/>
                  </a:lnTo>
                  <a:lnTo>
                    <a:pt x="300" y="25"/>
                  </a:lnTo>
                  <a:lnTo>
                    <a:pt x="302" y="25"/>
                  </a:lnTo>
                  <a:lnTo>
                    <a:pt x="302" y="23"/>
                  </a:lnTo>
                  <a:lnTo>
                    <a:pt x="304" y="23"/>
                  </a:lnTo>
                  <a:lnTo>
                    <a:pt x="306" y="21"/>
                  </a:lnTo>
                  <a:lnTo>
                    <a:pt x="308" y="21"/>
                  </a:lnTo>
                  <a:lnTo>
                    <a:pt x="308" y="19"/>
                  </a:lnTo>
                  <a:lnTo>
                    <a:pt x="310" y="19"/>
                  </a:lnTo>
                  <a:lnTo>
                    <a:pt x="310" y="17"/>
                  </a:lnTo>
                  <a:lnTo>
                    <a:pt x="312" y="17"/>
                  </a:lnTo>
                  <a:lnTo>
                    <a:pt x="312" y="15"/>
                  </a:lnTo>
                  <a:lnTo>
                    <a:pt x="314" y="13"/>
                  </a:lnTo>
                  <a:lnTo>
                    <a:pt x="316" y="13"/>
                  </a:lnTo>
                  <a:lnTo>
                    <a:pt x="316" y="11"/>
                  </a:lnTo>
                  <a:lnTo>
                    <a:pt x="316" y="9"/>
                  </a:lnTo>
                  <a:lnTo>
                    <a:pt x="318" y="9"/>
                  </a:lnTo>
                  <a:lnTo>
                    <a:pt x="318" y="11"/>
                  </a:lnTo>
                  <a:lnTo>
                    <a:pt x="320" y="13"/>
                  </a:lnTo>
                  <a:lnTo>
                    <a:pt x="322" y="13"/>
                  </a:lnTo>
                  <a:lnTo>
                    <a:pt x="324" y="13"/>
                  </a:lnTo>
                  <a:lnTo>
                    <a:pt x="326" y="13"/>
                  </a:lnTo>
                  <a:lnTo>
                    <a:pt x="328" y="15"/>
                  </a:lnTo>
                  <a:lnTo>
                    <a:pt x="328" y="17"/>
                  </a:lnTo>
                  <a:lnTo>
                    <a:pt x="330" y="17"/>
                  </a:lnTo>
                  <a:lnTo>
                    <a:pt x="332" y="17"/>
                  </a:lnTo>
                  <a:lnTo>
                    <a:pt x="332" y="15"/>
                  </a:lnTo>
                  <a:lnTo>
                    <a:pt x="334" y="13"/>
                  </a:lnTo>
                  <a:lnTo>
                    <a:pt x="334" y="11"/>
                  </a:lnTo>
                  <a:lnTo>
                    <a:pt x="336" y="11"/>
                  </a:lnTo>
                  <a:lnTo>
                    <a:pt x="336" y="9"/>
                  </a:lnTo>
                  <a:lnTo>
                    <a:pt x="338" y="9"/>
                  </a:lnTo>
                  <a:lnTo>
                    <a:pt x="338" y="7"/>
                  </a:lnTo>
                  <a:lnTo>
                    <a:pt x="340" y="7"/>
                  </a:lnTo>
                  <a:lnTo>
                    <a:pt x="340" y="5"/>
                  </a:lnTo>
                  <a:lnTo>
                    <a:pt x="342" y="4"/>
                  </a:lnTo>
                  <a:lnTo>
                    <a:pt x="342" y="2"/>
                  </a:lnTo>
                  <a:lnTo>
                    <a:pt x="343" y="0"/>
                  </a:lnTo>
                  <a:lnTo>
                    <a:pt x="343" y="2"/>
                  </a:lnTo>
                  <a:lnTo>
                    <a:pt x="345" y="2"/>
                  </a:lnTo>
                  <a:lnTo>
                    <a:pt x="347" y="2"/>
                  </a:lnTo>
                  <a:lnTo>
                    <a:pt x="347" y="4"/>
                  </a:lnTo>
                  <a:lnTo>
                    <a:pt x="349" y="4"/>
                  </a:lnTo>
                  <a:lnTo>
                    <a:pt x="349" y="5"/>
                  </a:lnTo>
                  <a:lnTo>
                    <a:pt x="351" y="5"/>
                  </a:lnTo>
                  <a:lnTo>
                    <a:pt x="351" y="7"/>
                  </a:lnTo>
                  <a:lnTo>
                    <a:pt x="351" y="9"/>
                  </a:lnTo>
                  <a:lnTo>
                    <a:pt x="351" y="11"/>
                  </a:lnTo>
                  <a:lnTo>
                    <a:pt x="353" y="13"/>
                  </a:lnTo>
                  <a:lnTo>
                    <a:pt x="353" y="15"/>
                  </a:lnTo>
                  <a:lnTo>
                    <a:pt x="355" y="17"/>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0" name="Freeform 12">
              <a:extLst>
                <a:ext uri="{FF2B5EF4-FFF2-40B4-BE49-F238E27FC236}">
                  <a16:creationId xmlns:a16="http://schemas.microsoft.com/office/drawing/2014/main" xmlns="" id="{00000000-0008-0000-0A00-000011000000}"/>
                </a:ext>
              </a:extLst>
            </xdr:cNvPr>
            <xdr:cNvSpPr>
              <a:spLocks/>
            </xdr:cNvSpPr>
          </xdr:nvSpPr>
          <xdr:spPr bwMode="auto">
            <a:xfrm>
              <a:off x="5561013" y="660400"/>
              <a:ext cx="1089025" cy="1814513"/>
            </a:xfrm>
            <a:custGeom>
              <a:avLst/>
              <a:gdLst>
                <a:gd name="T0" fmla="*/ 12 w 686"/>
                <a:gd name="T1" fmla="*/ 19 h 1143"/>
                <a:gd name="T2" fmla="*/ 16 w 686"/>
                <a:gd name="T3" fmla="*/ 45 h 1143"/>
                <a:gd name="T4" fmla="*/ 34 w 686"/>
                <a:gd name="T5" fmla="*/ 71 h 1143"/>
                <a:gd name="T6" fmla="*/ 44 w 686"/>
                <a:gd name="T7" fmla="*/ 94 h 1143"/>
                <a:gd name="T8" fmla="*/ 57 w 686"/>
                <a:gd name="T9" fmla="*/ 112 h 1143"/>
                <a:gd name="T10" fmla="*/ 81 w 686"/>
                <a:gd name="T11" fmla="*/ 126 h 1143"/>
                <a:gd name="T12" fmla="*/ 99 w 686"/>
                <a:gd name="T13" fmla="*/ 147 h 1143"/>
                <a:gd name="T14" fmla="*/ 109 w 686"/>
                <a:gd name="T15" fmla="*/ 171 h 1143"/>
                <a:gd name="T16" fmla="*/ 124 w 686"/>
                <a:gd name="T17" fmla="*/ 191 h 1143"/>
                <a:gd name="T18" fmla="*/ 146 w 686"/>
                <a:gd name="T19" fmla="*/ 193 h 1143"/>
                <a:gd name="T20" fmla="*/ 170 w 686"/>
                <a:gd name="T21" fmla="*/ 199 h 1143"/>
                <a:gd name="T22" fmla="*/ 174 w 686"/>
                <a:gd name="T23" fmla="*/ 222 h 1143"/>
                <a:gd name="T24" fmla="*/ 184 w 686"/>
                <a:gd name="T25" fmla="*/ 246 h 1143"/>
                <a:gd name="T26" fmla="*/ 197 w 686"/>
                <a:gd name="T27" fmla="*/ 260 h 1143"/>
                <a:gd name="T28" fmla="*/ 215 w 686"/>
                <a:gd name="T29" fmla="*/ 260 h 1143"/>
                <a:gd name="T30" fmla="*/ 231 w 686"/>
                <a:gd name="T31" fmla="*/ 272 h 1143"/>
                <a:gd name="T32" fmla="*/ 253 w 686"/>
                <a:gd name="T33" fmla="*/ 281 h 1143"/>
                <a:gd name="T34" fmla="*/ 276 w 686"/>
                <a:gd name="T35" fmla="*/ 293 h 1143"/>
                <a:gd name="T36" fmla="*/ 272 w 686"/>
                <a:gd name="T37" fmla="*/ 315 h 1143"/>
                <a:gd name="T38" fmla="*/ 268 w 686"/>
                <a:gd name="T39" fmla="*/ 335 h 1143"/>
                <a:gd name="T40" fmla="*/ 272 w 686"/>
                <a:gd name="T41" fmla="*/ 358 h 1143"/>
                <a:gd name="T42" fmla="*/ 268 w 686"/>
                <a:gd name="T43" fmla="*/ 382 h 1143"/>
                <a:gd name="T44" fmla="*/ 257 w 686"/>
                <a:gd name="T45" fmla="*/ 404 h 1143"/>
                <a:gd name="T46" fmla="*/ 257 w 686"/>
                <a:gd name="T47" fmla="*/ 423 h 1143"/>
                <a:gd name="T48" fmla="*/ 268 w 686"/>
                <a:gd name="T49" fmla="*/ 449 h 1143"/>
                <a:gd name="T50" fmla="*/ 272 w 686"/>
                <a:gd name="T51" fmla="*/ 486 h 1143"/>
                <a:gd name="T52" fmla="*/ 298 w 686"/>
                <a:gd name="T53" fmla="*/ 504 h 1143"/>
                <a:gd name="T54" fmla="*/ 314 w 686"/>
                <a:gd name="T55" fmla="*/ 532 h 1143"/>
                <a:gd name="T56" fmla="*/ 345 w 686"/>
                <a:gd name="T57" fmla="*/ 559 h 1143"/>
                <a:gd name="T58" fmla="*/ 347 w 686"/>
                <a:gd name="T59" fmla="*/ 585 h 1143"/>
                <a:gd name="T60" fmla="*/ 341 w 686"/>
                <a:gd name="T61" fmla="*/ 616 h 1143"/>
                <a:gd name="T62" fmla="*/ 345 w 686"/>
                <a:gd name="T63" fmla="*/ 652 h 1143"/>
                <a:gd name="T64" fmla="*/ 359 w 686"/>
                <a:gd name="T65" fmla="*/ 680 h 1143"/>
                <a:gd name="T66" fmla="*/ 377 w 686"/>
                <a:gd name="T67" fmla="*/ 697 h 1143"/>
                <a:gd name="T68" fmla="*/ 400 w 686"/>
                <a:gd name="T69" fmla="*/ 703 h 1143"/>
                <a:gd name="T70" fmla="*/ 424 w 686"/>
                <a:gd name="T71" fmla="*/ 713 h 1143"/>
                <a:gd name="T72" fmla="*/ 448 w 686"/>
                <a:gd name="T73" fmla="*/ 719 h 1143"/>
                <a:gd name="T74" fmla="*/ 467 w 686"/>
                <a:gd name="T75" fmla="*/ 725 h 1143"/>
                <a:gd name="T76" fmla="*/ 469 w 686"/>
                <a:gd name="T77" fmla="*/ 745 h 1143"/>
                <a:gd name="T78" fmla="*/ 467 w 686"/>
                <a:gd name="T79" fmla="*/ 766 h 1143"/>
                <a:gd name="T80" fmla="*/ 460 w 686"/>
                <a:gd name="T81" fmla="*/ 788 h 1143"/>
                <a:gd name="T82" fmla="*/ 456 w 686"/>
                <a:gd name="T83" fmla="*/ 810 h 1143"/>
                <a:gd name="T84" fmla="*/ 483 w 686"/>
                <a:gd name="T85" fmla="*/ 825 h 1143"/>
                <a:gd name="T86" fmla="*/ 511 w 686"/>
                <a:gd name="T87" fmla="*/ 825 h 1143"/>
                <a:gd name="T88" fmla="*/ 540 w 686"/>
                <a:gd name="T89" fmla="*/ 816 h 1143"/>
                <a:gd name="T90" fmla="*/ 574 w 686"/>
                <a:gd name="T91" fmla="*/ 804 h 1143"/>
                <a:gd name="T92" fmla="*/ 605 w 686"/>
                <a:gd name="T93" fmla="*/ 814 h 1143"/>
                <a:gd name="T94" fmla="*/ 627 w 686"/>
                <a:gd name="T95" fmla="*/ 827 h 1143"/>
                <a:gd name="T96" fmla="*/ 651 w 686"/>
                <a:gd name="T97" fmla="*/ 847 h 1143"/>
                <a:gd name="T98" fmla="*/ 665 w 686"/>
                <a:gd name="T99" fmla="*/ 877 h 1143"/>
                <a:gd name="T100" fmla="*/ 673 w 686"/>
                <a:gd name="T101" fmla="*/ 904 h 1143"/>
                <a:gd name="T102" fmla="*/ 674 w 686"/>
                <a:gd name="T103" fmla="*/ 930 h 1143"/>
                <a:gd name="T104" fmla="*/ 676 w 686"/>
                <a:gd name="T105" fmla="*/ 953 h 1143"/>
                <a:gd name="T106" fmla="*/ 663 w 686"/>
                <a:gd name="T107" fmla="*/ 977 h 1143"/>
                <a:gd name="T108" fmla="*/ 651 w 686"/>
                <a:gd name="T109" fmla="*/ 1005 h 1143"/>
                <a:gd name="T110" fmla="*/ 633 w 686"/>
                <a:gd name="T111" fmla="*/ 1030 h 1143"/>
                <a:gd name="T112" fmla="*/ 611 w 686"/>
                <a:gd name="T113" fmla="*/ 1060 h 1143"/>
                <a:gd name="T114" fmla="*/ 598 w 686"/>
                <a:gd name="T115" fmla="*/ 1095 h 1143"/>
                <a:gd name="T116" fmla="*/ 572 w 686"/>
                <a:gd name="T117" fmla="*/ 1117 h 1143"/>
                <a:gd name="T118" fmla="*/ 584 w 686"/>
                <a:gd name="T119" fmla="*/ 1135 h 1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686" h="1143">
                  <a:moveTo>
                    <a:pt x="0" y="2"/>
                  </a:moveTo>
                  <a:lnTo>
                    <a:pt x="2" y="2"/>
                  </a:lnTo>
                  <a:lnTo>
                    <a:pt x="4" y="2"/>
                  </a:lnTo>
                  <a:lnTo>
                    <a:pt x="6" y="0"/>
                  </a:lnTo>
                  <a:lnTo>
                    <a:pt x="6" y="2"/>
                  </a:lnTo>
                  <a:lnTo>
                    <a:pt x="6" y="4"/>
                  </a:lnTo>
                  <a:lnTo>
                    <a:pt x="6" y="6"/>
                  </a:lnTo>
                  <a:lnTo>
                    <a:pt x="6" y="8"/>
                  </a:lnTo>
                  <a:lnTo>
                    <a:pt x="8" y="8"/>
                  </a:lnTo>
                  <a:lnTo>
                    <a:pt x="10" y="8"/>
                  </a:lnTo>
                  <a:lnTo>
                    <a:pt x="10" y="9"/>
                  </a:lnTo>
                  <a:lnTo>
                    <a:pt x="12" y="9"/>
                  </a:lnTo>
                  <a:lnTo>
                    <a:pt x="12" y="11"/>
                  </a:lnTo>
                  <a:lnTo>
                    <a:pt x="12" y="13"/>
                  </a:lnTo>
                  <a:lnTo>
                    <a:pt x="12" y="15"/>
                  </a:lnTo>
                  <a:lnTo>
                    <a:pt x="12" y="17"/>
                  </a:lnTo>
                  <a:lnTo>
                    <a:pt x="12" y="19"/>
                  </a:lnTo>
                  <a:lnTo>
                    <a:pt x="12" y="21"/>
                  </a:lnTo>
                  <a:lnTo>
                    <a:pt x="12" y="23"/>
                  </a:lnTo>
                  <a:lnTo>
                    <a:pt x="12" y="25"/>
                  </a:lnTo>
                  <a:lnTo>
                    <a:pt x="12" y="27"/>
                  </a:lnTo>
                  <a:lnTo>
                    <a:pt x="14" y="27"/>
                  </a:lnTo>
                  <a:lnTo>
                    <a:pt x="14" y="29"/>
                  </a:lnTo>
                  <a:lnTo>
                    <a:pt x="14" y="31"/>
                  </a:lnTo>
                  <a:lnTo>
                    <a:pt x="14" y="33"/>
                  </a:lnTo>
                  <a:lnTo>
                    <a:pt x="14" y="35"/>
                  </a:lnTo>
                  <a:lnTo>
                    <a:pt x="12" y="35"/>
                  </a:lnTo>
                  <a:lnTo>
                    <a:pt x="12" y="37"/>
                  </a:lnTo>
                  <a:lnTo>
                    <a:pt x="12" y="39"/>
                  </a:lnTo>
                  <a:lnTo>
                    <a:pt x="12" y="41"/>
                  </a:lnTo>
                  <a:lnTo>
                    <a:pt x="12" y="43"/>
                  </a:lnTo>
                  <a:lnTo>
                    <a:pt x="14" y="43"/>
                  </a:lnTo>
                  <a:lnTo>
                    <a:pt x="14" y="45"/>
                  </a:lnTo>
                  <a:lnTo>
                    <a:pt x="16" y="45"/>
                  </a:lnTo>
                  <a:lnTo>
                    <a:pt x="16" y="47"/>
                  </a:lnTo>
                  <a:lnTo>
                    <a:pt x="16" y="49"/>
                  </a:lnTo>
                  <a:lnTo>
                    <a:pt x="16" y="51"/>
                  </a:lnTo>
                  <a:lnTo>
                    <a:pt x="18" y="51"/>
                  </a:lnTo>
                  <a:lnTo>
                    <a:pt x="18" y="53"/>
                  </a:lnTo>
                  <a:lnTo>
                    <a:pt x="20" y="53"/>
                  </a:lnTo>
                  <a:lnTo>
                    <a:pt x="20" y="55"/>
                  </a:lnTo>
                  <a:lnTo>
                    <a:pt x="22" y="55"/>
                  </a:lnTo>
                  <a:lnTo>
                    <a:pt x="24" y="57"/>
                  </a:lnTo>
                  <a:lnTo>
                    <a:pt x="26" y="57"/>
                  </a:lnTo>
                  <a:lnTo>
                    <a:pt x="26" y="59"/>
                  </a:lnTo>
                  <a:lnTo>
                    <a:pt x="28" y="61"/>
                  </a:lnTo>
                  <a:lnTo>
                    <a:pt x="28" y="63"/>
                  </a:lnTo>
                  <a:lnTo>
                    <a:pt x="30" y="63"/>
                  </a:lnTo>
                  <a:lnTo>
                    <a:pt x="32" y="65"/>
                  </a:lnTo>
                  <a:lnTo>
                    <a:pt x="32" y="69"/>
                  </a:lnTo>
                  <a:lnTo>
                    <a:pt x="34" y="71"/>
                  </a:lnTo>
                  <a:lnTo>
                    <a:pt x="34" y="73"/>
                  </a:lnTo>
                  <a:lnTo>
                    <a:pt x="34" y="75"/>
                  </a:lnTo>
                  <a:lnTo>
                    <a:pt x="34" y="76"/>
                  </a:lnTo>
                  <a:lnTo>
                    <a:pt x="34" y="78"/>
                  </a:lnTo>
                  <a:lnTo>
                    <a:pt x="34" y="80"/>
                  </a:lnTo>
                  <a:lnTo>
                    <a:pt x="36" y="82"/>
                  </a:lnTo>
                  <a:lnTo>
                    <a:pt x="34" y="82"/>
                  </a:lnTo>
                  <a:lnTo>
                    <a:pt x="36" y="82"/>
                  </a:lnTo>
                  <a:lnTo>
                    <a:pt x="36" y="84"/>
                  </a:lnTo>
                  <a:lnTo>
                    <a:pt x="38" y="84"/>
                  </a:lnTo>
                  <a:lnTo>
                    <a:pt x="38" y="86"/>
                  </a:lnTo>
                  <a:lnTo>
                    <a:pt x="40" y="86"/>
                  </a:lnTo>
                  <a:lnTo>
                    <a:pt x="40" y="88"/>
                  </a:lnTo>
                  <a:lnTo>
                    <a:pt x="40" y="90"/>
                  </a:lnTo>
                  <a:lnTo>
                    <a:pt x="40" y="92"/>
                  </a:lnTo>
                  <a:lnTo>
                    <a:pt x="42" y="92"/>
                  </a:lnTo>
                  <a:lnTo>
                    <a:pt x="44" y="94"/>
                  </a:lnTo>
                  <a:lnTo>
                    <a:pt x="44" y="96"/>
                  </a:lnTo>
                  <a:lnTo>
                    <a:pt x="44" y="98"/>
                  </a:lnTo>
                  <a:lnTo>
                    <a:pt x="44" y="100"/>
                  </a:lnTo>
                  <a:lnTo>
                    <a:pt x="44" y="102"/>
                  </a:lnTo>
                  <a:lnTo>
                    <a:pt x="46" y="102"/>
                  </a:lnTo>
                  <a:lnTo>
                    <a:pt x="46" y="104"/>
                  </a:lnTo>
                  <a:lnTo>
                    <a:pt x="44" y="106"/>
                  </a:lnTo>
                  <a:lnTo>
                    <a:pt x="44" y="108"/>
                  </a:lnTo>
                  <a:lnTo>
                    <a:pt x="46" y="108"/>
                  </a:lnTo>
                  <a:lnTo>
                    <a:pt x="48" y="110"/>
                  </a:lnTo>
                  <a:lnTo>
                    <a:pt x="50" y="112"/>
                  </a:lnTo>
                  <a:lnTo>
                    <a:pt x="50" y="114"/>
                  </a:lnTo>
                  <a:lnTo>
                    <a:pt x="52" y="114"/>
                  </a:lnTo>
                  <a:lnTo>
                    <a:pt x="53" y="114"/>
                  </a:lnTo>
                  <a:lnTo>
                    <a:pt x="53" y="112"/>
                  </a:lnTo>
                  <a:lnTo>
                    <a:pt x="55" y="112"/>
                  </a:lnTo>
                  <a:lnTo>
                    <a:pt x="57" y="112"/>
                  </a:lnTo>
                  <a:lnTo>
                    <a:pt x="57" y="114"/>
                  </a:lnTo>
                  <a:lnTo>
                    <a:pt x="59" y="114"/>
                  </a:lnTo>
                  <a:lnTo>
                    <a:pt x="59" y="116"/>
                  </a:lnTo>
                  <a:lnTo>
                    <a:pt x="61" y="116"/>
                  </a:lnTo>
                  <a:lnTo>
                    <a:pt x="61" y="118"/>
                  </a:lnTo>
                  <a:lnTo>
                    <a:pt x="63" y="118"/>
                  </a:lnTo>
                  <a:lnTo>
                    <a:pt x="63" y="120"/>
                  </a:lnTo>
                  <a:lnTo>
                    <a:pt x="65" y="122"/>
                  </a:lnTo>
                  <a:lnTo>
                    <a:pt x="67" y="122"/>
                  </a:lnTo>
                  <a:lnTo>
                    <a:pt x="67" y="124"/>
                  </a:lnTo>
                  <a:lnTo>
                    <a:pt x="69" y="124"/>
                  </a:lnTo>
                  <a:lnTo>
                    <a:pt x="71" y="124"/>
                  </a:lnTo>
                  <a:lnTo>
                    <a:pt x="73" y="124"/>
                  </a:lnTo>
                  <a:lnTo>
                    <a:pt x="75" y="124"/>
                  </a:lnTo>
                  <a:lnTo>
                    <a:pt x="77" y="124"/>
                  </a:lnTo>
                  <a:lnTo>
                    <a:pt x="79" y="126"/>
                  </a:lnTo>
                  <a:lnTo>
                    <a:pt x="81" y="126"/>
                  </a:lnTo>
                  <a:lnTo>
                    <a:pt x="83" y="128"/>
                  </a:lnTo>
                  <a:lnTo>
                    <a:pt x="83" y="130"/>
                  </a:lnTo>
                  <a:lnTo>
                    <a:pt x="83" y="132"/>
                  </a:lnTo>
                  <a:lnTo>
                    <a:pt x="85" y="132"/>
                  </a:lnTo>
                  <a:lnTo>
                    <a:pt x="87" y="132"/>
                  </a:lnTo>
                  <a:lnTo>
                    <a:pt x="89" y="132"/>
                  </a:lnTo>
                  <a:lnTo>
                    <a:pt x="89" y="134"/>
                  </a:lnTo>
                  <a:lnTo>
                    <a:pt x="89" y="136"/>
                  </a:lnTo>
                  <a:lnTo>
                    <a:pt x="89" y="138"/>
                  </a:lnTo>
                  <a:lnTo>
                    <a:pt x="91" y="138"/>
                  </a:lnTo>
                  <a:lnTo>
                    <a:pt x="91" y="140"/>
                  </a:lnTo>
                  <a:lnTo>
                    <a:pt x="91" y="142"/>
                  </a:lnTo>
                  <a:lnTo>
                    <a:pt x="91" y="143"/>
                  </a:lnTo>
                  <a:lnTo>
                    <a:pt x="93" y="143"/>
                  </a:lnTo>
                  <a:lnTo>
                    <a:pt x="95" y="145"/>
                  </a:lnTo>
                  <a:lnTo>
                    <a:pt x="97" y="145"/>
                  </a:lnTo>
                  <a:lnTo>
                    <a:pt x="99" y="147"/>
                  </a:lnTo>
                  <a:lnTo>
                    <a:pt x="99" y="149"/>
                  </a:lnTo>
                  <a:lnTo>
                    <a:pt x="101" y="149"/>
                  </a:lnTo>
                  <a:lnTo>
                    <a:pt x="101" y="151"/>
                  </a:lnTo>
                  <a:lnTo>
                    <a:pt x="101" y="153"/>
                  </a:lnTo>
                  <a:lnTo>
                    <a:pt x="101" y="155"/>
                  </a:lnTo>
                  <a:lnTo>
                    <a:pt x="103" y="155"/>
                  </a:lnTo>
                  <a:lnTo>
                    <a:pt x="103" y="159"/>
                  </a:lnTo>
                  <a:lnTo>
                    <a:pt x="103" y="161"/>
                  </a:lnTo>
                  <a:lnTo>
                    <a:pt x="105" y="161"/>
                  </a:lnTo>
                  <a:lnTo>
                    <a:pt x="105" y="163"/>
                  </a:lnTo>
                  <a:lnTo>
                    <a:pt x="105" y="165"/>
                  </a:lnTo>
                  <a:lnTo>
                    <a:pt x="107" y="165"/>
                  </a:lnTo>
                  <a:lnTo>
                    <a:pt x="109" y="165"/>
                  </a:lnTo>
                  <a:lnTo>
                    <a:pt x="107" y="167"/>
                  </a:lnTo>
                  <a:lnTo>
                    <a:pt x="107" y="169"/>
                  </a:lnTo>
                  <a:lnTo>
                    <a:pt x="107" y="171"/>
                  </a:lnTo>
                  <a:lnTo>
                    <a:pt x="109" y="171"/>
                  </a:lnTo>
                  <a:lnTo>
                    <a:pt x="111" y="171"/>
                  </a:lnTo>
                  <a:lnTo>
                    <a:pt x="111" y="173"/>
                  </a:lnTo>
                  <a:lnTo>
                    <a:pt x="111" y="175"/>
                  </a:lnTo>
                  <a:lnTo>
                    <a:pt x="111" y="177"/>
                  </a:lnTo>
                  <a:lnTo>
                    <a:pt x="113" y="177"/>
                  </a:lnTo>
                  <a:lnTo>
                    <a:pt x="113" y="179"/>
                  </a:lnTo>
                  <a:lnTo>
                    <a:pt x="115" y="179"/>
                  </a:lnTo>
                  <a:lnTo>
                    <a:pt x="115" y="181"/>
                  </a:lnTo>
                  <a:lnTo>
                    <a:pt x="117" y="181"/>
                  </a:lnTo>
                  <a:lnTo>
                    <a:pt x="117" y="183"/>
                  </a:lnTo>
                  <a:lnTo>
                    <a:pt x="119" y="183"/>
                  </a:lnTo>
                  <a:lnTo>
                    <a:pt x="121" y="183"/>
                  </a:lnTo>
                  <a:lnTo>
                    <a:pt x="121" y="185"/>
                  </a:lnTo>
                  <a:lnTo>
                    <a:pt x="122" y="187"/>
                  </a:lnTo>
                  <a:lnTo>
                    <a:pt x="124" y="187"/>
                  </a:lnTo>
                  <a:lnTo>
                    <a:pt x="124" y="189"/>
                  </a:lnTo>
                  <a:lnTo>
                    <a:pt x="124" y="191"/>
                  </a:lnTo>
                  <a:lnTo>
                    <a:pt x="126" y="191"/>
                  </a:lnTo>
                  <a:lnTo>
                    <a:pt x="128" y="191"/>
                  </a:lnTo>
                  <a:lnTo>
                    <a:pt x="128" y="193"/>
                  </a:lnTo>
                  <a:lnTo>
                    <a:pt x="130" y="193"/>
                  </a:lnTo>
                  <a:lnTo>
                    <a:pt x="130" y="191"/>
                  </a:lnTo>
                  <a:lnTo>
                    <a:pt x="132" y="191"/>
                  </a:lnTo>
                  <a:lnTo>
                    <a:pt x="132" y="189"/>
                  </a:lnTo>
                  <a:lnTo>
                    <a:pt x="134" y="189"/>
                  </a:lnTo>
                  <a:lnTo>
                    <a:pt x="136" y="191"/>
                  </a:lnTo>
                  <a:lnTo>
                    <a:pt x="138" y="191"/>
                  </a:lnTo>
                  <a:lnTo>
                    <a:pt x="138" y="193"/>
                  </a:lnTo>
                  <a:lnTo>
                    <a:pt x="138" y="195"/>
                  </a:lnTo>
                  <a:lnTo>
                    <a:pt x="138" y="193"/>
                  </a:lnTo>
                  <a:lnTo>
                    <a:pt x="140" y="193"/>
                  </a:lnTo>
                  <a:lnTo>
                    <a:pt x="142" y="193"/>
                  </a:lnTo>
                  <a:lnTo>
                    <a:pt x="144" y="193"/>
                  </a:lnTo>
                  <a:lnTo>
                    <a:pt x="146" y="193"/>
                  </a:lnTo>
                  <a:lnTo>
                    <a:pt x="148" y="193"/>
                  </a:lnTo>
                  <a:lnTo>
                    <a:pt x="150" y="193"/>
                  </a:lnTo>
                  <a:lnTo>
                    <a:pt x="150" y="195"/>
                  </a:lnTo>
                  <a:lnTo>
                    <a:pt x="152" y="195"/>
                  </a:lnTo>
                  <a:lnTo>
                    <a:pt x="154" y="195"/>
                  </a:lnTo>
                  <a:lnTo>
                    <a:pt x="154" y="193"/>
                  </a:lnTo>
                  <a:lnTo>
                    <a:pt x="156" y="193"/>
                  </a:lnTo>
                  <a:lnTo>
                    <a:pt x="158" y="191"/>
                  </a:lnTo>
                  <a:lnTo>
                    <a:pt x="160" y="191"/>
                  </a:lnTo>
                  <a:lnTo>
                    <a:pt x="162" y="191"/>
                  </a:lnTo>
                  <a:lnTo>
                    <a:pt x="164" y="193"/>
                  </a:lnTo>
                  <a:lnTo>
                    <a:pt x="166" y="193"/>
                  </a:lnTo>
                  <a:lnTo>
                    <a:pt x="166" y="195"/>
                  </a:lnTo>
                  <a:lnTo>
                    <a:pt x="168" y="195"/>
                  </a:lnTo>
                  <a:lnTo>
                    <a:pt x="170" y="195"/>
                  </a:lnTo>
                  <a:lnTo>
                    <a:pt x="170" y="197"/>
                  </a:lnTo>
                  <a:lnTo>
                    <a:pt x="170" y="199"/>
                  </a:lnTo>
                  <a:lnTo>
                    <a:pt x="168" y="199"/>
                  </a:lnTo>
                  <a:lnTo>
                    <a:pt x="168" y="201"/>
                  </a:lnTo>
                  <a:lnTo>
                    <a:pt x="170" y="201"/>
                  </a:lnTo>
                  <a:lnTo>
                    <a:pt x="170" y="203"/>
                  </a:lnTo>
                  <a:lnTo>
                    <a:pt x="172" y="203"/>
                  </a:lnTo>
                  <a:lnTo>
                    <a:pt x="172" y="205"/>
                  </a:lnTo>
                  <a:lnTo>
                    <a:pt x="174" y="205"/>
                  </a:lnTo>
                  <a:lnTo>
                    <a:pt x="174" y="207"/>
                  </a:lnTo>
                  <a:lnTo>
                    <a:pt x="174" y="209"/>
                  </a:lnTo>
                  <a:lnTo>
                    <a:pt x="172" y="211"/>
                  </a:lnTo>
                  <a:lnTo>
                    <a:pt x="174" y="212"/>
                  </a:lnTo>
                  <a:lnTo>
                    <a:pt x="174" y="214"/>
                  </a:lnTo>
                  <a:lnTo>
                    <a:pt x="174" y="216"/>
                  </a:lnTo>
                  <a:lnTo>
                    <a:pt x="174" y="218"/>
                  </a:lnTo>
                  <a:lnTo>
                    <a:pt x="172" y="218"/>
                  </a:lnTo>
                  <a:lnTo>
                    <a:pt x="172" y="220"/>
                  </a:lnTo>
                  <a:lnTo>
                    <a:pt x="174" y="222"/>
                  </a:lnTo>
                  <a:lnTo>
                    <a:pt x="174" y="224"/>
                  </a:lnTo>
                  <a:lnTo>
                    <a:pt x="174" y="226"/>
                  </a:lnTo>
                  <a:lnTo>
                    <a:pt x="172" y="226"/>
                  </a:lnTo>
                  <a:lnTo>
                    <a:pt x="172" y="228"/>
                  </a:lnTo>
                  <a:lnTo>
                    <a:pt x="172" y="230"/>
                  </a:lnTo>
                  <a:lnTo>
                    <a:pt x="172" y="232"/>
                  </a:lnTo>
                  <a:lnTo>
                    <a:pt x="172" y="234"/>
                  </a:lnTo>
                  <a:lnTo>
                    <a:pt x="172" y="236"/>
                  </a:lnTo>
                  <a:lnTo>
                    <a:pt x="174" y="238"/>
                  </a:lnTo>
                  <a:lnTo>
                    <a:pt x="176" y="238"/>
                  </a:lnTo>
                  <a:lnTo>
                    <a:pt x="176" y="240"/>
                  </a:lnTo>
                  <a:lnTo>
                    <a:pt x="176" y="242"/>
                  </a:lnTo>
                  <a:lnTo>
                    <a:pt x="178" y="242"/>
                  </a:lnTo>
                  <a:lnTo>
                    <a:pt x="180" y="242"/>
                  </a:lnTo>
                  <a:lnTo>
                    <a:pt x="182" y="244"/>
                  </a:lnTo>
                  <a:lnTo>
                    <a:pt x="184" y="244"/>
                  </a:lnTo>
                  <a:lnTo>
                    <a:pt x="184" y="246"/>
                  </a:lnTo>
                  <a:lnTo>
                    <a:pt x="184" y="248"/>
                  </a:lnTo>
                  <a:lnTo>
                    <a:pt x="184" y="250"/>
                  </a:lnTo>
                  <a:lnTo>
                    <a:pt x="182" y="250"/>
                  </a:lnTo>
                  <a:lnTo>
                    <a:pt x="182" y="252"/>
                  </a:lnTo>
                  <a:lnTo>
                    <a:pt x="180" y="252"/>
                  </a:lnTo>
                  <a:lnTo>
                    <a:pt x="182" y="252"/>
                  </a:lnTo>
                  <a:lnTo>
                    <a:pt x="182" y="254"/>
                  </a:lnTo>
                  <a:lnTo>
                    <a:pt x="184" y="254"/>
                  </a:lnTo>
                  <a:lnTo>
                    <a:pt x="186" y="254"/>
                  </a:lnTo>
                  <a:lnTo>
                    <a:pt x="186" y="256"/>
                  </a:lnTo>
                  <a:lnTo>
                    <a:pt x="188" y="256"/>
                  </a:lnTo>
                  <a:lnTo>
                    <a:pt x="190" y="256"/>
                  </a:lnTo>
                  <a:lnTo>
                    <a:pt x="191" y="258"/>
                  </a:lnTo>
                  <a:lnTo>
                    <a:pt x="193" y="258"/>
                  </a:lnTo>
                  <a:lnTo>
                    <a:pt x="195" y="258"/>
                  </a:lnTo>
                  <a:lnTo>
                    <a:pt x="195" y="260"/>
                  </a:lnTo>
                  <a:lnTo>
                    <a:pt x="197" y="260"/>
                  </a:lnTo>
                  <a:lnTo>
                    <a:pt x="199" y="260"/>
                  </a:lnTo>
                  <a:lnTo>
                    <a:pt x="199" y="262"/>
                  </a:lnTo>
                  <a:lnTo>
                    <a:pt x="199" y="260"/>
                  </a:lnTo>
                  <a:lnTo>
                    <a:pt x="201" y="260"/>
                  </a:lnTo>
                  <a:lnTo>
                    <a:pt x="201" y="262"/>
                  </a:lnTo>
                  <a:lnTo>
                    <a:pt x="201" y="264"/>
                  </a:lnTo>
                  <a:lnTo>
                    <a:pt x="201" y="266"/>
                  </a:lnTo>
                  <a:lnTo>
                    <a:pt x="201" y="268"/>
                  </a:lnTo>
                  <a:lnTo>
                    <a:pt x="203" y="268"/>
                  </a:lnTo>
                  <a:lnTo>
                    <a:pt x="205" y="266"/>
                  </a:lnTo>
                  <a:lnTo>
                    <a:pt x="205" y="264"/>
                  </a:lnTo>
                  <a:lnTo>
                    <a:pt x="207" y="264"/>
                  </a:lnTo>
                  <a:lnTo>
                    <a:pt x="209" y="264"/>
                  </a:lnTo>
                  <a:lnTo>
                    <a:pt x="211" y="264"/>
                  </a:lnTo>
                  <a:lnTo>
                    <a:pt x="213" y="262"/>
                  </a:lnTo>
                  <a:lnTo>
                    <a:pt x="213" y="260"/>
                  </a:lnTo>
                  <a:lnTo>
                    <a:pt x="215" y="260"/>
                  </a:lnTo>
                  <a:lnTo>
                    <a:pt x="217" y="258"/>
                  </a:lnTo>
                  <a:lnTo>
                    <a:pt x="219" y="258"/>
                  </a:lnTo>
                  <a:lnTo>
                    <a:pt x="221" y="258"/>
                  </a:lnTo>
                  <a:lnTo>
                    <a:pt x="221" y="260"/>
                  </a:lnTo>
                  <a:lnTo>
                    <a:pt x="221" y="262"/>
                  </a:lnTo>
                  <a:lnTo>
                    <a:pt x="219" y="262"/>
                  </a:lnTo>
                  <a:lnTo>
                    <a:pt x="221" y="262"/>
                  </a:lnTo>
                  <a:lnTo>
                    <a:pt x="221" y="264"/>
                  </a:lnTo>
                  <a:lnTo>
                    <a:pt x="221" y="266"/>
                  </a:lnTo>
                  <a:lnTo>
                    <a:pt x="223" y="266"/>
                  </a:lnTo>
                  <a:lnTo>
                    <a:pt x="223" y="268"/>
                  </a:lnTo>
                  <a:lnTo>
                    <a:pt x="223" y="270"/>
                  </a:lnTo>
                  <a:lnTo>
                    <a:pt x="223" y="272"/>
                  </a:lnTo>
                  <a:lnTo>
                    <a:pt x="225" y="272"/>
                  </a:lnTo>
                  <a:lnTo>
                    <a:pt x="227" y="272"/>
                  </a:lnTo>
                  <a:lnTo>
                    <a:pt x="229" y="272"/>
                  </a:lnTo>
                  <a:lnTo>
                    <a:pt x="231" y="272"/>
                  </a:lnTo>
                  <a:lnTo>
                    <a:pt x="233" y="272"/>
                  </a:lnTo>
                  <a:lnTo>
                    <a:pt x="235" y="274"/>
                  </a:lnTo>
                  <a:lnTo>
                    <a:pt x="237" y="274"/>
                  </a:lnTo>
                  <a:lnTo>
                    <a:pt x="237" y="276"/>
                  </a:lnTo>
                  <a:lnTo>
                    <a:pt x="239" y="276"/>
                  </a:lnTo>
                  <a:lnTo>
                    <a:pt x="241" y="276"/>
                  </a:lnTo>
                  <a:lnTo>
                    <a:pt x="243" y="276"/>
                  </a:lnTo>
                  <a:lnTo>
                    <a:pt x="245" y="276"/>
                  </a:lnTo>
                  <a:lnTo>
                    <a:pt x="245" y="278"/>
                  </a:lnTo>
                  <a:lnTo>
                    <a:pt x="247" y="278"/>
                  </a:lnTo>
                  <a:lnTo>
                    <a:pt x="247" y="276"/>
                  </a:lnTo>
                  <a:lnTo>
                    <a:pt x="247" y="278"/>
                  </a:lnTo>
                  <a:lnTo>
                    <a:pt x="249" y="278"/>
                  </a:lnTo>
                  <a:lnTo>
                    <a:pt x="251" y="278"/>
                  </a:lnTo>
                  <a:lnTo>
                    <a:pt x="251" y="279"/>
                  </a:lnTo>
                  <a:lnTo>
                    <a:pt x="253" y="279"/>
                  </a:lnTo>
                  <a:lnTo>
                    <a:pt x="253" y="281"/>
                  </a:lnTo>
                  <a:lnTo>
                    <a:pt x="253" y="283"/>
                  </a:lnTo>
                  <a:lnTo>
                    <a:pt x="255" y="285"/>
                  </a:lnTo>
                  <a:lnTo>
                    <a:pt x="257" y="285"/>
                  </a:lnTo>
                  <a:lnTo>
                    <a:pt x="259" y="285"/>
                  </a:lnTo>
                  <a:lnTo>
                    <a:pt x="259" y="287"/>
                  </a:lnTo>
                  <a:lnTo>
                    <a:pt x="260" y="287"/>
                  </a:lnTo>
                  <a:lnTo>
                    <a:pt x="262" y="287"/>
                  </a:lnTo>
                  <a:lnTo>
                    <a:pt x="264" y="287"/>
                  </a:lnTo>
                  <a:lnTo>
                    <a:pt x="266" y="287"/>
                  </a:lnTo>
                  <a:lnTo>
                    <a:pt x="266" y="289"/>
                  </a:lnTo>
                  <a:lnTo>
                    <a:pt x="268" y="291"/>
                  </a:lnTo>
                  <a:lnTo>
                    <a:pt x="270" y="293"/>
                  </a:lnTo>
                  <a:lnTo>
                    <a:pt x="272" y="293"/>
                  </a:lnTo>
                  <a:lnTo>
                    <a:pt x="272" y="295"/>
                  </a:lnTo>
                  <a:lnTo>
                    <a:pt x="274" y="295"/>
                  </a:lnTo>
                  <a:lnTo>
                    <a:pt x="274" y="293"/>
                  </a:lnTo>
                  <a:lnTo>
                    <a:pt x="276" y="293"/>
                  </a:lnTo>
                  <a:lnTo>
                    <a:pt x="276" y="295"/>
                  </a:lnTo>
                  <a:lnTo>
                    <a:pt x="276" y="297"/>
                  </a:lnTo>
                  <a:lnTo>
                    <a:pt x="278" y="297"/>
                  </a:lnTo>
                  <a:lnTo>
                    <a:pt x="278" y="299"/>
                  </a:lnTo>
                  <a:lnTo>
                    <a:pt x="280" y="299"/>
                  </a:lnTo>
                  <a:lnTo>
                    <a:pt x="280" y="301"/>
                  </a:lnTo>
                  <a:lnTo>
                    <a:pt x="282" y="303"/>
                  </a:lnTo>
                  <a:lnTo>
                    <a:pt x="282" y="305"/>
                  </a:lnTo>
                  <a:lnTo>
                    <a:pt x="280" y="305"/>
                  </a:lnTo>
                  <a:lnTo>
                    <a:pt x="280" y="307"/>
                  </a:lnTo>
                  <a:lnTo>
                    <a:pt x="280" y="309"/>
                  </a:lnTo>
                  <a:lnTo>
                    <a:pt x="278" y="309"/>
                  </a:lnTo>
                  <a:lnTo>
                    <a:pt x="276" y="311"/>
                  </a:lnTo>
                  <a:lnTo>
                    <a:pt x="276" y="313"/>
                  </a:lnTo>
                  <a:lnTo>
                    <a:pt x="274" y="313"/>
                  </a:lnTo>
                  <a:lnTo>
                    <a:pt x="274" y="315"/>
                  </a:lnTo>
                  <a:lnTo>
                    <a:pt x="272" y="315"/>
                  </a:lnTo>
                  <a:lnTo>
                    <a:pt x="272" y="317"/>
                  </a:lnTo>
                  <a:lnTo>
                    <a:pt x="270" y="317"/>
                  </a:lnTo>
                  <a:lnTo>
                    <a:pt x="270" y="319"/>
                  </a:lnTo>
                  <a:lnTo>
                    <a:pt x="268" y="321"/>
                  </a:lnTo>
                  <a:lnTo>
                    <a:pt x="270" y="321"/>
                  </a:lnTo>
                  <a:lnTo>
                    <a:pt x="270" y="323"/>
                  </a:lnTo>
                  <a:lnTo>
                    <a:pt x="268" y="323"/>
                  </a:lnTo>
                  <a:lnTo>
                    <a:pt x="268" y="325"/>
                  </a:lnTo>
                  <a:lnTo>
                    <a:pt x="270" y="325"/>
                  </a:lnTo>
                  <a:lnTo>
                    <a:pt x="270" y="327"/>
                  </a:lnTo>
                  <a:lnTo>
                    <a:pt x="270" y="329"/>
                  </a:lnTo>
                  <a:lnTo>
                    <a:pt x="268" y="329"/>
                  </a:lnTo>
                  <a:lnTo>
                    <a:pt x="268" y="331"/>
                  </a:lnTo>
                  <a:lnTo>
                    <a:pt x="270" y="331"/>
                  </a:lnTo>
                  <a:lnTo>
                    <a:pt x="270" y="333"/>
                  </a:lnTo>
                  <a:lnTo>
                    <a:pt x="270" y="335"/>
                  </a:lnTo>
                  <a:lnTo>
                    <a:pt x="268" y="335"/>
                  </a:lnTo>
                  <a:lnTo>
                    <a:pt x="268" y="337"/>
                  </a:lnTo>
                  <a:lnTo>
                    <a:pt x="268" y="339"/>
                  </a:lnTo>
                  <a:lnTo>
                    <a:pt x="268" y="341"/>
                  </a:lnTo>
                  <a:lnTo>
                    <a:pt x="266" y="341"/>
                  </a:lnTo>
                  <a:lnTo>
                    <a:pt x="266" y="343"/>
                  </a:lnTo>
                  <a:lnTo>
                    <a:pt x="266" y="345"/>
                  </a:lnTo>
                  <a:lnTo>
                    <a:pt x="268" y="345"/>
                  </a:lnTo>
                  <a:lnTo>
                    <a:pt x="268" y="346"/>
                  </a:lnTo>
                  <a:lnTo>
                    <a:pt x="270" y="348"/>
                  </a:lnTo>
                  <a:lnTo>
                    <a:pt x="270" y="350"/>
                  </a:lnTo>
                  <a:lnTo>
                    <a:pt x="272" y="350"/>
                  </a:lnTo>
                  <a:lnTo>
                    <a:pt x="272" y="352"/>
                  </a:lnTo>
                  <a:lnTo>
                    <a:pt x="274" y="352"/>
                  </a:lnTo>
                  <a:lnTo>
                    <a:pt x="274" y="354"/>
                  </a:lnTo>
                  <a:lnTo>
                    <a:pt x="274" y="356"/>
                  </a:lnTo>
                  <a:lnTo>
                    <a:pt x="272" y="356"/>
                  </a:lnTo>
                  <a:lnTo>
                    <a:pt x="272" y="358"/>
                  </a:lnTo>
                  <a:lnTo>
                    <a:pt x="272" y="360"/>
                  </a:lnTo>
                  <a:lnTo>
                    <a:pt x="274" y="360"/>
                  </a:lnTo>
                  <a:lnTo>
                    <a:pt x="274" y="362"/>
                  </a:lnTo>
                  <a:lnTo>
                    <a:pt x="274" y="364"/>
                  </a:lnTo>
                  <a:lnTo>
                    <a:pt x="272" y="364"/>
                  </a:lnTo>
                  <a:lnTo>
                    <a:pt x="272" y="366"/>
                  </a:lnTo>
                  <a:lnTo>
                    <a:pt x="272" y="368"/>
                  </a:lnTo>
                  <a:lnTo>
                    <a:pt x="272" y="370"/>
                  </a:lnTo>
                  <a:lnTo>
                    <a:pt x="270" y="370"/>
                  </a:lnTo>
                  <a:lnTo>
                    <a:pt x="270" y="372"/>
                  </a:lnTo>
                  <a:lnTo>
                    <a:pt x="270" y="374"/>
                  </a:lnTo>
                  <a:lnTo>
                    <a:pt x="268" y="374"/>
                  </a:lnTo>
                  <a:lnTo>
                    <a:pt x="268" y="376"/>
                  </a:lnTo>
                  <a:lnTo>
                    <a:pt x="268" y="378"/>
                  </a:lnTo>
                  <a:lnTo>
                    <a:pt x="266" y="380"/>
                  </a:lnTo>
                  <a:lnTo>
                    <a:pt x="266" y="382"/>
                  </a:lnTo>
                  <a:lnTo>
                    <a:pt x="268" y="382"/>
                  </a:lnTo>
                  <a:lnTo>
                    <a:pt x="268" y="384"/>
                  </a:lnTo>
                  <a:lnTo>
                    <a:pt x="266" y="384"/>
                  </a:lnTo>
                  <a:lnTo>
                    <a:pt x="266" y="386"/>
                  </a:lnTo>
                  <a:lnTo>
                    <a:pt x="266" y="388"/>
                  </a:lnTo>
                  <a:lnTo>
                    <a:pt x="264" y="388"/>
                  </a:lnTo>
                  <a:lnTo>
                    <a:pt x="264" y="390"/>
                  </a:lnTo>
                  <a:lnTo>
                    <a:pt x="262" y="390"/>
                  </a:lnTo>
                  <a:lnTo>
                    <a:pt x="260" y="390"/>
                  </a:lnTo>
                  <a:lnTo>
                    <a:pt x="260" y="388"/>
                  </a:lnTo>
                  <a:lnTo>
                    <a:pt x="260" y="390"/>
                  </a:lnTo>
                  <a:lnTo>
                    <a:pt x="260" y="392"/>
                  </a:lnTo>
                  <a:lnTo>
                    <a:pt x="260" y="394"/>
                  </a:lnTo>
                  <a:lnTo>
                    <a:pt x="260" y="396"/>
                  </a:lnTo>
                  <a:lnTo>
                    <a:pt x="259" y="398"/>
                  </a:lnTo>
                  <a:lnTo>
                    <a:pt x="257" y="400"/>
                  </a:lnTo>
                  <a:lnTo>
                    <a:pt x="257" y="402"/>
                  </a:lnTo>
                  <a:lnTo>
                    <a:pt x="257" y="404"/>
                  </a:lnTo>
                  <a:lnTo>
                    <a:pt x="255" y="404"/>
                  </a:lnTo>
                  <a:lnTo>
                    <a:pt x="255" y="406"/>
                  </a:lnTo>
                  <a:lnTo>
                    <a:pt x="253" y="408"/>
                  </a:lnTo>
                  <a:lnTo>
                    <a:pt x="253" y="410"/>
                  </a:lnTo>
                  <a:lnTo>
                    <a:pt x="251" y="410"/>
                  </a:lnTo>
                  <a:lnTo>
                    <a:pt x="251" y="412"/>
                  </a:lnTo>
                  <a:lnTo>
                    <a:pt x="251" y="413"/>
                  </a:lnTo>
                  <a:lnTo>
                    <a:pt x="251" y="415"/>
                  </a:lnTo>
                  <a:lnTo>
                    <a:pt x="251" y="417"/>
                  </a:lnTo>
                  <a:lnTo>
                    <a:pt x="251" y="419"/>
                  </a:lnTo>
                  <a:lnTo>
                    <a:pt x="253" y="419"/>
                  </a:lnTo>
                  <a:lnTo>
                    <a:pt x="253" y="421"/>
                  </a:lnTo>
                  <a:lnTo>
                    <a:pt x="253" y="419"/>
                  </a:lnTo>
                  <a:lnTo>
                    <a:pt x="255" y="421"/>
                  </a:lnTo>
                  <a:lnTo>
                    <a:pt x="255" y="419"/>
                  </a:lnTo>
                  <a:lnTo>
                    <a:pt x="257" y="421"/>
                  </a:lnTo>
                  <a:lnTo>
                    <a:pt x="257" y="423"/>
                  </a:lnTo>
                  <a:lnTo>
                    <a:pt x="259" y="425"/>
                  </a:lnTo>
                  <a:lnTo>
                    <a:pt x="259" y="427"/>
                  </a:lnTo>
                  <a:lnTo>
                    <a:pt x="259" y="429"/>
                  </a:lnTo>
                  <a:lnTo>
                    <a:pt x="260" y="429"/>
                  </a:lnTo>
                  <a:lnTo>
                    <a:pt x="262" y="429"/>
                  </a:lnTo>
                  <a:lnTo>
                    <a:pt x="262" y="431"/>
                  </a:lnTo>
                  <a:lnTo>
                    <a:pt x="264" y="431"/>
                  </a:lnTo>
                  <a:lnTo>
                    <a:pt x="264" y="433"/>
                  </a:lnTo>
                  <a:lnTo>
                    <a:pt x="264" y="435"/>
                  </a:lnTo>
                  <a:lnTo>
                    <a:pt x="264" y="437"/>
                  </a:lnTo>
                  <a:lnTo>
                    <a:pt x="264" y="439"/>
                  </a:lnTo>
                  <a:lnTo>
                    <a:pt x="264" y="441"/>
                  </a:lnTo>
                  <a:lnTo>
                    <a:pt x="264" y="443"/>
                  </a:lnTo>
                  <a:lnTo>
                    <a:pt x="264" y="445"/>
                  </a:lnTo>
                  <a:lnTo>
                    <a:pt x="266" y="447"/>
                  </a:lnTo>
                  <a:lnTo>
                    <a:pt x="266" y="449"/>
                  </a:lnTo>
                  <a:lnTo>
                    <a:pt x="268" y="449"/>
                  </a:lnTo>
                  <a:lnTo>
                    <a:pt x="268" y="451"/>
                  </a:lnTo>
                  <a:lnTo>
                    <a:pt x="270" y="453"/>
                  </a:lnTo>
                  <a:lnTo>
                    <a:pt x="270" y="455"/>
                  </a:lnTo>
                  <a:lnTo>
                    <a:pt x="270" y="457"/>
                  </a:lnTo>
                  <a:lnTo>
                    <a:pt x="270" y="459"/>
                  </a:lnTo>
                  <a:lnTo>
                    <a:pt x="270" y="461"/>
                  </a:lnTo>
                  <a:lnTo>
                    <a:pt x="268" y="465"/>
                  </a:lnTo>
                  <a:lnTo>
                    <a:pt x="268" y="467"/>
                  </a:lnTo>
                  <a:lnTo>
                    <a:pt x="268" y="471"/>
                  </a:lnTo>
                  <a:lnTo>
                    <a:pt x="266" y="475"/>
                  </a:lnTo>
                  <a:lnTo>
                    <a:pt x="264" y="477"/>
                  </a:lnTo>
                  <a:lnTo>
                    <a:pt x="266" y="479"/>
                  </a:lnTo>
                  <a:lnTo>
                    <a:pt x="268" y="480"/>
                  </a:lnTo>
                  <a:lnTo>
                    <a:pt x="268" y="482"/>
                  </a:lnTo>
                  <a:lnTo>
                    <a:pt x="270" y="484"/>
                  </a:lnTo>
                  <a:lnTo>
                    <a:pt x="272" y="484"/>
                  </a:lnTo>
                  <a:lnTo>
                    <a:pt x="272" y="486"/>
                  </a:lnTo>
                  <a:lnTo>
                    <a:pt x="274" y="488"/>
                  </a:lnTo>
                  <a:lnTo>
                    <a:pt x="276" y="490"/>
                  </a:lnTo>
                  <a:lnTo>
                    <a:pt x="278" y="490"/>
                  </a:lnTo>
                  <a:lnTo>
                    <a:pt x="278" y="492"/>
                  </a:lnTo>
                  <a:lnTo>
                    <a:pt x="282" y="492"/>
                  </a:lnTo>
                  <a:lnTo>
                    <a:pt x="284" y="492"/>
                  </a:lnTo>
                  <a:lnTo>
                    <a:pt x="284" y="494"/>
                  </a:lnTo>
                  <a:lnTo>
                    <a:pt x="286" y="494"/>
                  </a:lnTo>
                  <a:lnTo>
                    <a:pt x="288" y="496"/>
                  </a:lnTo>
                  <a:lnTo>
                    <a:pt x="288" y="498"/>
                  </a:lnTo>
                  <a:lnTo>
                    <a:pt x="290" y="498"/>
                  </a:lnTo>
                  <a:lnTo>
                    <a:pt x="292" y="500"/>
                  </a:lnTo>
                  <a:lnTo>
                    <a:pt x="292" y="502"/>
                  </a:lnTo>
                  <a:lnTo>
                    <a:pt x="294" y="502"/>
                  </a:lnTo>
                  <a:lnTo>
                    <a:pt x="294" y="504"/>
                  </a:lnTo>
                  <a:lnTo>
                    <a:pt x="296" y="504"/>
                  </a:lnTo>
                  <a:lnTo>
                    <a:pt x="298" y="504"/>
                  </a:lnTo>
                  <a:lnTo>
                    <a:pt x="298" y="506"/>
                  </a:lnTo>
                  <a:lnTo>
                    <a:pt x="300" y="508"/>
                  </a:lnTo>
                  <a:lnTo>
                    <a:pt x="302" y="508"/>
                  </a:lnTo>
                  <a:lnTo>
                    <a:pt x="302" y="510"/>
                  </a:lnTo>
                  <a:lnTo>
                    <a:pt x="304" y="512"/>
                  </a:lnTo>
                  <a:lnTo>
                    <a:pt x="306" y="514"/>
                  </a:lnTo>
                  <a:lnTo>
                    <a:pt x="308" y="516"/>
                  </a:lnTo>
                  <a:lnTo>
                    <a:pt x="308" y="518"/>
                  </a:lnTo>
                  <a:lnTo>
                    <a:pt x="310" y="520"/>
                  </a:lnTo>
                  <a:lnTo>
                    <a:pt x="312" y="520"/>
                  </a:lnTo>
                  <a:lnTo>
                    <a:pt x="312" y="522"/>
                  </a:lnTo>
                  <a:lnTo>
                    <a:pt x="314" y="522"/>
                  </a:lnTo>
                  <a:lnTo>
                    <a:pt x="314" y="524"/>
                  </a:lnTo>
                  <a:lnTo>
                    <a:pt x="312" y="526"/>
                  </a:lnTo>
                  <a:lnTo>
                    <a:pt x="312" y="528"/>
                  </a:lnTo>
                  <a:lnTo>
                    <a:pt x="312" y="530"/>
                  </a:lnTo>
                  <a:lnTo>
                    <a:pt x="314" y="532"/>
                  </a:lnTo>
                  <a:lnTo>
                    <a:pt x="316" y="534"/>
                  </a:lnTo>
                  <a:lnTo>
                    <a:pt x="318" y="536"/>
                  </a:lnTo>
                  <a:lnTo>
                    <a:pt x="320" y="538"/>
                  </a:lnTo>
                  <a:lnTo>
                    <a:pt x="322" y="538"/>
                  </a:lnTo>
                  <a:lnTo>
                    <a:pt x="322" y="540"/>
                  </a:lnTo>
                  <a:lnTo>
                    <a:pt x="324" y="542"/>
                  </a:lnTo>
                  <a:lnTo>
                    <a:pt x="328" y="542"/>
                  </a:lnTo>
                  <a:lnTo>
                    <a:pt x="328" y="544"/>
                  </a:lnTo>
                  <a:lnTo>
                    <a:pt x="329" y="546"/>
                  </a:lnTo>
                  <a:lnTo>
                    <a:pt x="331" y="547"/>
                  </a:lnTo>
                  <a:lnTo>
                    <a:pt x="333" y="549"/>
                  </a:lnTo>
                  <a:lnTo>
                    <a:pt x="335" y="551"/>
                  </a:lnTo>
                  <a:lnTo>
                    <a:pt x="337" y="551"/>
                  </a:lnTo>
                  <a:lnTo>
                    <a:pt x="339" y="553"/>
                  </a:lnTo>
                  <a:lnTo>
                    <a:pt x="341" y="555"/>
                  </a:lnTo>
                  <a:lnTo>
                    <a:pt x="343" y="557"/>
                  </a:lnTo>
                  <a:lnTo>
                    <a:pt x="345" y="559"/>
                  </a:lnTo>
                  <a:lnTo>
                    <a:pt x="345" y="561"/>
                  </a:lnTo>
                  <a:lnTo>
                    <a:pt x="347" y="561"/>
                  </a:lnTo>
                  <a:lnTo>
                    <a:pt x="349" y="561"/>
                  </a:lnTo>
                  <a:lnTo>
                    <a:pt x="351" y="563"/>
                  </a:lnTo>
                  <a:lnTo>
                    <a:pt x="351" y="565"/>
                  </a:lnTo>
                  <a:lnTo>
                    <a:pt x="353" y="565"/>
                  </a:lnTo>
                  <a:lnTo>
                    <a:pt x="355" y="565"/>
                  </a:lnTo>
                  <a:lnTo>
                    <a:pt x="357" y="567"/>
                  </a:lnTo>
                  <a:lnTo>
                    <a:pt x="357" y="569"/>
                  </a:lnTo>
                  <a:lnTo>
                    <a:pt x="355" y="569"/>
                  </a:lnTo>
                  <a:lnTo>
                    <a:pt x="355" y="571"/>
                  </a:lnTo>
                  <a:lnTo>
                    <a:pt x="353" y="575"/>
                  </a:lnTo>
                  <a:lnTo>
                    <a:pt x="351" y="579"/>
                  </a:lnTo>
                  <a:lnTo>
                    <a:pt x="351" y="581"/>
                  </a:lnTo>
                  <a:lnTo>
                    <a:pt x="349" y="581"/>
                  </a:lnTo>
                  <a:lnTo>
                    <a:pt x="349" y="583"/>
                  </a:lnTo>
                  <a:lnTo>
                    <a:pt x="347" y="585"/>
                  </a:lnTo>
                  <a:lnTo>
                    <a:pt x="347" y="587"/>
                  </a:lnTo>
                  <a:lnTo>
                    <a:pt x="347" y="589"/>
                  </a:lnTo>
                  <a:lnTo>
                    <a:pt x="345" y="589"/>
                  </a:lnTo>
                  <a:lnTo>
                    <a:pt x="345" y="591"/>
                  </a:lnTo>
                  <a:lnTo>
                    <a:pt x="343" y="593"/>
                  </a:lnTo>
                  <a:lnTo>
                    <a:pt x="343" y="595"/>
                  </a:lnTo>
                  <a:lnTo>
                    <a:pt x="343" y="597"/>
                  </a:lnTo>
                  <a:lnTo>
                    <a:pt x="341" y="599"/>
                  </a:lnTo>
                  <a:lnTo>
                    <a:pt x="339" y="601"/>
                  </a:lnTo>
                  <a:lnTo>
                    <a:pt x="339" y="603"/>
                  </a:lnTo>
                  <a:lnTo>
                    <a:pt x="339" y="605"/>
                  </a:lnTo>
                  <a:lnTo>
                    <a:pt x="339" y="607"/>
                  </a:lnTo>
                  <a:lnTo>
                    <a:pt x="339" y="609"/>
                  </a:lnTo>
                  <a:lnTo>
                    <a:pt x="339" y="611"/>
                  </a:lnTo>
                  <a:lnTo>
                    <a:pt x="339" y="613"/>
                  </a:lnTo>
                  <a:lnTo>
                    <a:pt x="341" y="614"/>
                  </a:lnTo>
                  <a:lnTo>
                    <a:pt x="341" y="616"/>
                  </a:lnTo>
                  <a:lnTo>
                    <a:pt x="343" y="618"/>
                  </a:lnTo>
                  <a:lnTo>
                    <a:pt x="345" y="620"/>
                  </a:lnTo>
                  <a:lnTo>
                    <a:pt x="345" y="622"/>
                  </a:lnTo>
                  <a:lnTo>
                    <a:pt x="345" y="624"/>
                  </a:lnTo>
                  <a:lnTo>
                    <a:pt x="345" y="626"/>
                  </a:lnTo>
                  <a:lnTo>
                    <a:pt x="345" y="628"/>
                  </a:lnTo>
                  <a:lnTo>
                    <a:pt x="345" y="630"/>
                  </a:lnTo>
                  <a:lnTo>
                    <a:pt x="345" y="632"/>
                  </a:lnTo>
                  <a:lnTo>
                    <a:pt x="345" y="634"/>
                  </a:lnTo>
                  <a:lnTo>
                    <a:pt x="343" y="636"/>
                  </a:lnTo>
                  <a:lnTo>
                    <a:pt x="343" y="638"/>
                  </a:lnTo>
                  <a:lnTo>
                    <a:pt x="341" y="640"/>
                  </a:lnTo>
                  <a:lnTo>
                    <a:pt x="341" y="644"/>
                  </a:lnTo>
                  <a:lnTo>
                    <a:pt x="341" y="646"/>
                  </a:lnTo>
                  <a:lnTo>
                    <a:pt x="343" y="648"/>
                  </a:lnTo>
                  <a:lnTo>
                    <a:pt x="345" y="650"/>
                  </a:lnTo>
                  <a:lnTo>
                    <a:pt x="345" y="652"/>
                  </a:lnTo>
                  <a:lnTo>
                    <a:pt x="345" y="654"/>
                  </a:lnTo>
                  <a:lnTo>
                    <a:pt x="347" y="656"/>
                  </a:lnTo>
                  <a:lnTo>
                    <a:pt x="349" y="658"/>
                  </a:lnTo>
                  <a:lnTo>
                    <a:pt x="347" y="660"/>
                  </a:lnTo>
                  <a:lnTo>
                    <a:pt x="347" y="664"/>
                  </a:lnTo>
                  <a:lnTo>
                    <a:pt x="347" y="666"/>
                  </a:lnTo>
                  <a:lnTo>
                    <a:pt x="347" y="668"/>
                  </a:lnTo>
                  <a:lnTo>
                    <a:pt x="347" y="670"/>
                  </a:lnTo>
                  <a:lnTo>
                    <a:pt x="347" y="672"/>
                  </a:lnTo>
                  <a:lnTo>
                    <a:pt x="347" y="674"/>
                  </a:lnTo>
                  <a:lnTo>
                    <a:pt x="349" y="674"/>
                  </a:lnTo>
                  <a:lnTo>
                    <a:pt x="351" y="674"/>
                  </a:lnTo>
                  <a:lnTo>
                    <a:pt x="351" y="676"/>
                  </a:lnTo>
                  <a:lnTo>
                    <a:pt x="353" y="676"/>
                  </a:lnTo>
                  <a:lnTo>
                    <a:pt x="355" y="678"/>
                  </a:lnTo>
                  <a:lnTo>
                    <a:pt x="357" y="680"/>
                  </a:lnTo>
                  <a:lnTo>
                    <a:pt x="359" y="680"/>
                  </a:lnTo>
                  <a:lnTo>
                    <a:pt x="359" y="682"/>
                  </a:lnTo>
                  <a:lnTo>
                    <a:pt x="361" y="682"/>
                  </a:lnTo>
                  <a:lnTo>
                    <a:pt x="361" y="683"/>
                  </a:lnTo>
                  <a:lnTo>
                    <a:pt x="363" y="683"/>
                  </a:lnTo>
                  <a:lnTo>
                    <a:pt x="363" y="685"/>
                  </a:lnTo>
                  <a:lnTo>
                    <a:pt x="365" y="685"/>
                  </a:lnTo>
                  <a:lnTo>
                    <a:pt x="365" y="687"/>
                  </a:lnTo>
                  <a:lnTo>
                    <a:pt x="365" y="689"/>
                  </a:lnTo>
                  <a:lnTo>
                    <a:pt x="367" y="689"/>
                  </a:lnTo>
                  <a:lnTo>
                    <a:pt x="369" y="691"/>
                  </a:lnTo>
                  <a:lnTo>
                    <a:pt x="371" y="693"/>
                  </a:lnTo>
                  <a:lnTo>
                    <a:pt x="369" y="693"/>
                  </a:lnTo>
                  <a:lnTo>
                    <a:pt x="371" y="693"/>
                  </a:lnTo>
                  <a:lnTo>
                    <a:pt x="371" y="695"/>
                  </a:lnTo>
                  <a:lnTo>
                    <a:pt x="373" y="695"/>
                  </a:lnTo>
                  <a:lnTo>
                    <a:pt x="375" y="695"/>
                  </a:lnTo>
                  <a:lnTo>
                    <a:pt x="377" y="697"/>
                  </a:lnTo>
                  <a:lnTo>
                    <a:pt x="379" y="697"/>
                  </a:lnTo>
                  <a:lnTo>
                    <a:pt x="379" y="699"/>
                  </a:lnTo>
                  <a:lnTo>
                    <a:pt x="381" y="699"/>
                  </a:lnTo>
                  <a:lnTo>
                    <a:pt x="383" y="699"/>
                  </a:lnTo>
                  <a:lnTo>
                    <a:pt x="385" y="699"/>
                  </a:lnTo>
                  <a:lnTo>
                    <a:pt x="385" y="701"/>
                  </a:lnTo>
                  <a:lnTo>
                    <a:pt x="385" y="703"/>
                  </a:lnTo>
                  <a:lnTo>
                    <a:pt x="387" y="703"/>
                  </a:lnTo>
                  <a:lnTo>
                    <a:pt x="389" y="703"/>
                  </a:lnTo>
                  <a:lnTo>
                    <a:pt x="391" y="703"/>
                  </a:lnTo>
                  <a:lnTo>
                    <a:pt x="393" y="703"/>
                  </a:lnTo>
                  <a:lnTo>
                    <a:pt x="393" y="705"/>
                  </a:lnTo>
                  <a:lnTo>
                    <a:pt x="395" y="705"/>
                  </a:lnTo>
                  <a:lnTo>
                    <a:pt x="397" y="705"/>
                  </a:lnTo>
                  <a:lnTo>
                    <a:pt x="397" y="703"/>
                  </a:lnTo>
                  <a:lnTo>
                    <a:pt x="398" y="703"/>
                  </a:lnTo>
                  <a:lnTo>
                    <a:pt x="400" y="703"/>
                  </a:lnTo>
                  <a:lnTo>
                    <a:pt x="402" y="703"/>
                  </a:lnTo>
                  <a:lnTo>
                    <a:pt x="404" y="703"/>
                  </a:lnTo>
                  <a:lnTo>
                    <a:pt x="404" y="705"/>
                  </a:lnTo>
                  <a:lnTo>
                    <a:pt x="406" y="705"/>
                  </a:lnTo>
                  <a:lnTo>
                    <a:pt x="406" y="707"/>
                  </a:lnTo>
                  <a:lnTo>
                    <a:pt x="408" y="707"/>
                  </a:lnTo>
                  <a:lnTo>
                    <a:pt x="408" y="709"/>
                  </a:lnTo>
                  <a:lnTo>
                    <a:pt x="410" y="709"/>
                  </a:lnTo>
                  <a:lnTo>
                    <a:pt x="412" y="709"/>
                  </a:lnTo>
                  <a:lnTo>
                    <a:pt x="414" y="709"/>
                  </a:lnTo>
                  <a:lnTo>
                    <a:pt x="414" y="711"/>
                  </a:lnTo>
                  <a:lnTo>
                    <a:pt x="416" y="711"/>
                  </a:lnTo>
                  <a:lnTo>
                    <a:pt x="418" y="711"/>
                  </a:lnTo>
                  <a:lnTo>
                    <a:pt x="420" y="711"/>
                  </a:lnTo>
                  <a:lnTo>
                    <a:pt x="420" y="713"/>
                  </a:lnTo>
                  <a:lnTo>
                    <a:pt x="422" y="713"/>
                  </a:lnTo>
                  <a:lnTo>
                    <a:pt x="424" y="713"/>
                  </a:lnTo>
                  <a:lnTo>
                    <a:pt x="426" y="713"/>
                  </a:lnTo>
                  <a:lnTo>
                    <a:pt x="428" y="713"/>
                  </a:lnTo>
                  <a:lnTo>
                    <a:pt x="430" y="713"/>
                  </a:lnTo>
                  <a:lnTo>
                    <a:pt x="430" y="711"/>
                  </a:lnTo>
                  <a:lnTo>
                    <a:pt x="432" y="711"/>
                  </a:lnTo>
                  <a:lnTo>
                    <a:pt x="434" y="711"/>
                  </a:lnTo>
                  <a:lnTo>
                    <a:pt x="436" y="711"/>
                  </a:lnTo>
                  <a:lnTo>
                    <a:pt x="436" y="713"/>
                  </a:lnTo>
                  <a:lnTo>
                    <a:pt x="438" y="713"/>
                  </a:lnTo>
                  <a:lnTo>
                    <a:pt x="438" y="715"/>
                  </a:lnTo>
                  <a:lnTo>
                    <a:pt x="440" y="715"/>
                  </a:lnTo>
                  <a:lnTo>
                    <a:pt x="442" y="717"/>
                  </a:lnTo>
                  <a:lnTo>
                    <a:pt x="444" y="719"/>
                  </a:lnTo>
                  <a:lnTo>
                    <a:pt x="446" y="719"/>
                  </a:lnTo>
                  <a:lnTo>
                    <a:pt x="446" y="721"/>
                  </a:lnTo>
                  <a:lnTo>
                    <a:pt x="448" y="721"/>
                  </a:lnTo>
                  <a:lnTo>
                    <a:pt x="448" y="719"/>
                  </a:lnTo>
                  <a:lnTo>
                    <a:pt x="450" y="719"/>
                  </a:lnTo>
                  <a:lnTo>
                    <a:pt x="450" y="721"/>
                  </a:lnTo>
                  <a:lnTo>
                    <a:pt x="452" y="721"/>
                  </a:lnTo>
                  <a:lnTo>
                    <a:pt x="452" y="723"/>
                  </a:lnTo>
                  <a:lnTo>
                    <a:pt x="454" y="723"/>
                  </a:lnTo>
                  <a:lnTo>
                    <a:pt x="454" y="725"/>
                  </a:lnTo>
                  <a:lnTo>
                    <a:pt x="456" y="725"/>
                  </a:lnTo>
                  <a:lnTo>
                    <a:pt x="458" y="725"/>
                  </a:lnTo>
                  <a:lnTo>
                    <a:pt x="458" y="723"/>
                  </a:lnTo>
                  <a:lnTo>
                    <a:pt x="458" y="725"/>
                  </a:lnTo>
                  <a:lnTo>
                    <a:pt x="460" y="725"/>
                  </a:lnTo>
                  <a:lnTo>
                    <a:pt x="462" y="725"/>
                  </a:lnTo>
                  <a:lnTo>
                    <a:pt x="462" y="723"/>
                  </a:lnTo>
                  <a:lnTo>
                    <a:pt x="464" y="723"/>
                  </a:lnTo>
                  <a:lnTo>
                    <a:pt x="464" y="725"/>
                  </a:lnTo>
                  <a:lnTo>
                    <a:pt x="466" y="725"/>
                  </a:lnTo>
                  <a:lnTo>
                    <a:pt x="467" y="725"/>
                  </a:lnTo>
                  <a:lnTo>
                    <a:pt x="469" y="725"/>
                  </a:lnTo>
                  <a:lnTo>
                    <a:pt x="471" y="725"/>
                  </a:lnTo>
                  <a:lnTo>
                    <a:pt x="471" y="727"/>
                  </a:lnTo>
                  <a:lnTo>
                    <a:pt x="471" y="729"/>
                  </a:lnTo>
                  <a:lnTo>
                    <a:pt x="471" y="731"/>
                  </a:lnTo>
                  <a:lnTo>
                    <a:pt x="471" y="733"/>
                  </a:lnTo>
                  <a:lnTo>
                    <a:pt x="473" y="733"/>
                  </a:lnTo>
                  <a:lnTo>
                    <a:pt x="473" y="735"/>
                  </a:lnTo>
                  <a:lnTo>
                    <a:pt x="473" y="737"/>
                  </a:lnTo>
                  <a:lnTo>
                    <a:pt x="471" y="737"/>
                  </a:lnTo>
                  <a:lnTo>
                    <a:pt x="471" y="739"/>
                  </a:lnTo>
                  <a:lnTo>
                    <a:pt x="473" y="739"/>
                  </a:lnTo>
                  <a:lnTo>
                    <a:pt x="473" y="741"/>
                  </a:lnTo>
                  <a:lnTo>
                    <a:pt x="473" y="743"/>
                  </a:lnTo>
                  <a:lnTo>
                    <a:pt x="471" y="743"/>
                  </a:lnTo>
                  <a:lnTo>
                    <a:pt x="471" y="745"/>
                  </a:lnTo>
                  <a:lnTo>
                    <a:pt x="469" y="745"/>
                  </a:lnTo>
                  <a:lnTo>
                    <a:pt x="469" y="747"/>
                  </a:lnTo>
                  <a:lnTo>
                    <a:pt x="469" y="749"/>
                  </a:lnTo>
                  <a:lnTo>
                    <a:pt x="469" y="750"/>
                  </a:lnTo>
                  <a:lnTo>
                    <a:pt x="467" y="750"/>
                  </a:lnTo>
                  <a:lnTo>
                    <a:pt x="467" y="752"/>
                  </a:lnTo>
                  <a:lnTo>
                    <a:pt x="466" y="754"/>
                  </a:lnTo>
                  <a:lnTo>
                    <a:pt x="466" y="756"/>
                  </a:lnTo>
                  <a:lnTo>
                    <a:pt x="464" y="756"/>
                  </a:lnTo>
                  <a:lnTo>
                    <a:pt x="464" y="758"/>
                  </a:lnTo>
                  <a:lnTo>
                    <a:pt x="466" y="758"/>
                  </a:lnTo>
                  <a:lnTo>
                    <a:pt x="466" y="760"/>
                  </a:lnTo>
                  <a:lnTo>
                    <a:pt x="467" y="760"/>
                  </a:lnTo>
                  <a:lnTo>
                    <a:pt x="467" y="762"/>
                  </a:lnTo>
                  <a:lnTo>
                    <a:pt x="469" y="762"/>
                  </a:lnTo>
                  <a:lnTo>
                    <a:pt x="469" y="764"/>
                  </a:lnTo>
                  <a:lnTo>
                    <a:pt x="469" y="766"/>
                  </a:lnTo>
                  <a:lnTo>
                    <a:pt x="467" y="766"/>
                  </a:lnTo>
                  <a:lnTo>
                    <a:pt x="467" y="768"/>
                  </a:lnTo>
                  <a:lnTo>
                    <a:pt x="467" y="770"/>
                  </a:lnTo>
                  <a:lnTo>
                    <a:pt x="466" y="770"/>
                  </a:lnTo>
                  <a:lnTo>
                    <a:pt x="466" y="772"/>
                  </a:lnTo>
                  <a:lnTo>
                    <a:pt x="464" y="772"/>
                  </a:lnTo>
                  <a:lnTo>
                    <a:pt x="464" y="774"/>
                  </a:lnTo>
                  <a:lnTo>
                    <a:pt x="464" y="776"/>
                  </a:lnTo>
                  <a:lnTo>
                    <a:pt x="464" y="778"/>
                  </a:lnTo>
                  <a:lnTo>
                    <a:pt x="462" y="778"/>
                  </a:lnTo>
                  <a:lnTo>
                    <a:pt x="462" y="780"/>
                  </a:lnTo>
                  <a:lnTo>
                    <a:pt x="462" y="782"/>
                  </a:lnTo>
                  <a:lnTo>
                    <a:pt x="464" y="782"/>
                  </a:lnTo>
                  <a:lnTo>
                    <a:pt x="462" y="782"/>
                  </a:lnTo>
                  <a:lnTo>
                    <a:pt x="462" y="784"/>
                  </a:lnTo>
                  <a:lnTo>
                    <a:pt x="462" y="786"/>
                  </a:lnTo>
                  <a:lnTo>
                    <a:pt x="460" y="786"/>
                  </a:lnTo>
                  <a:lnTo>
                    <a:pt x="460" y="788"/>
                  </a:lnTo>
                  <a:lnTo>
                    <a:pt x="460" y="790"/>
                  </a:lnTo>
                  <a:lnTo>
                    <a:pt x="462" y="790"/>
                  </a:lnTo>
                  <a:lnTo>
                    <a:pt x="462" y="792"/>
                  </a:lnTo>
                  <a:lnTo>
                    <a:pt x="460" y="792"/>
                  </a:lnTo>
                  <a:lnTo>
                    <a:pt x="460" y="794"/>
                  </a:lnTo>
                  <a:lnTo>
                    <a:pt x="460" y="796"/>
                  </a:lnTo>
                  <a:lnTo>
                    <a:pt x="458" y="796"/>
                  </a:lnTo>
                  <a:lnTo>
                    <a:pt x="458" y="798"/>
                  </a:lnTo>
                  <a:lnTo>
                    <a:pt x="456" y="798"/>
                  </a:lnTo>
                  <a:lnTo>
                    <a:pt x="456" y="800"/>
                  </a:lnTo>
                  <a:lnTo>
                    <a:pt x="454" y="800"/>
                  </a:lnTo>
                  <a:lnTo>
                    <a:pt x="454" y="802"/>
                  </a:lnTo>
                  <a:lnTo>
                    <a:pt x="456" y="802"/>
                  </a:lnTo>
                  <a:lnTo>
                    <a:pt x="456" y="804"/>
                  </a:lnTo>
                  <a:lnTo>
                    <a:pt x="456" y="806"/>
                  </a:lnTo>
                  <a:lnTo>
                    <a:pt x="456" y="808"/>
                  </a:lnTo>
                  <a:lnTo>
                    <a:pt x="456" y="810"/>
                  </a:lnTo>
                  <a:lnTo>
                    <a:pt x="458" y="812"/>
                  </a:lnTo>
                  <a:lnTo>
                    <a:pt x="460" y="814"/>
                  </a:lnTo>
                  <a:lnTo>
                    <a:pt x="460" y="816"/>
                  </a:lnTo>
                  <a:lnTo>
                    <a:pt x="460" y="817"/>
                  </a:lnTo>
                  <a:lnTo>
                    <a:pt x="462" y="817"/>
                  </a:lnTo>
                  <a:lnTo>
                    <a:pt x="462" y="819"/>
                  </a:lnTo>
                  <a:lnTo>
                    <a:pt x="466" y="819"/>
                  </a:lnTo>
                  <a:lnTo>
                    <a:pt x="467" y="821"/>
                  </a:lnTo>
                  <a:lnTo>
                    <a:pt x="469" y="821"/>
                  </a:lnTo>
                  <a:lnTo>
                    <a:pt x="471" y="821"/>
                  </a:lnTo>
                  <a:lnTo>
                    <a:pt x="471" y="823"/>
                  </a:lnTo>
                  <a:lnTo>
                    <a:pt x="473" y="823"/>
                  </a:lnTo>
                  <a:lnTo>
                    <a:pt x="475" y="823"/>
                  </a:lnTo>
                  <a:lnTo>
                    <a:pt x="477" y="823"/>
                  </a:lnTo>
                  <a:lnTo>
                    <a:pt x="479" y="823"/>
                  </a:lnTo>
                  <a:lnTo>
                    <a:pt x="481" y="825"/>
                  </a:lnTo>
                  <a:lnTo>
                    <a:pt x="483" y="825"/>
                  </a:lnTo>
                  <a:lnTo>
                    <a:pt x="487" y="825"/>
                  </a:lnTo>
                  <a:lnTo>
                    <a:pt x="489" y="827"/>
                  </a:lnTo>
                  <a:lnTo>
                    <a:pt x="491" y="827"/>
                  </a:lnTo>
                  <a:lnTo>
                    <a:pt x="493" y="827"/>
                  </a:lnTo>
                  <a:lnTo>
                    <a:pt x="495" y="827"/>
                  </a:lnTo>
                  <a:lnTo>
                    <a:pt x="495" y="829"/>
                  </a:lnTo>
                  <a:lnTo>
                    <a:pt x="497" y="829"/>
                  </a:lnTo>
                  <a:lnTo>
                    <a:pt x="499" y="829"/>
                  </a:lnTo>
                  <a:lnTo>
                    <a:pt x="501" y="829"/>
                  </a:lnTo>
                  <a:lnTo>
                    <a:pt x="501" y="831"/>
                  </a:lnTo>
                  <a:lnTo>
                    <a:pt x="503" y="831"/>
                  </a:lnTo>
                  <a:lnTo>
                    <a:pt x="505" y="831"/>
                  </a:lnTo>
                  <a:lnTo>
                    <a:pt x="507" y="831"/>
                  </a:lnTo>
                  <a:lnTo>
                    <a:pt x="509" y="829"/>
                  </a:lnTo>
                  <a:lnTo>
                    <a:pt x="509" y="827"/>
                  </a:lnTo>
                  <a:lnTo>
                    <a:pt x="509" y="825"/>
                  </a:lnTo>
                  <a:lnTo>
                    <a:pt x="511" y="825"/>
                  </a:lnTo>
                  <a:lnTo>
                    <a:pt x="511" y="823"/>
                  </a:lnTo>
                  <a:lnTo>
                    <a:pt x="513" y="823"/>
                  </a:lnTo>
                  <a:lnTo>
                    <a:pt x="517" y="821"/>
                  </a:lnTo>
                  <a:lnTo>
                    <a:pt x="519" y="821"/>
                  </a:lnTo>
                  <a:lnTo>
                    <a:pt x="521" y="819"/>
                  </a:lnTo>
                  <a:lnTo>
                    <a:pt x="523" y="819"/>
                  </a:lnTo>
                  <a:lnTo>
                    <a:pt x="525" y="819"/>
                  </a:lnTo>
                  <a:lnTo>
                    <a:pt x="527" y="819"/>
                  </a:lnTo>
                  <a:lnTo>
                    <a:pt x="529" y="819"/>
                  </a:lnTo>
                  <a:lnTo>
                    <a:pt x="531" y="819"/>
                  </a:lnTo>
                  <a:lnTo>
                    <a:pt x="531" y="817"/>
                  </a:lnTo>
                  <a:lnTo>
                    <a:pt x="533" y="817"/>
                  </a:lnTo>
                  <a:lnTo>
                    <a:pt x="535" y="817"/>
                  </a:lnTo>
                  <a:lnTo>
                    <a:pt x="536" y="817"/>
                  </a:lnTo>
                  <a:lnTo>
                    <a:pt x="538" y="817"/>
                  </a:lnTo>
                  <a:lnTo>
                    <a:pt x="538" y="816"/>
                  </a:lnTo>
                  <a:lnTo>
                    <a:pt x="540" y="816"/>
                  </a:lnTo>
                  <a:lnTo>
                    <a:pt x="542" y="814"/>
                  </a:lnTo>
                  <a:lnTo>
                    <a:pt x="544" y="814"/>
                  </a:lnTo>
                  <a:lnTo>
                    <a:pt x="546" y="812"/>
                  </a:lnTo>
                  <a:lnTo>
                    <a:pt x="548" y="812"/>
                  </a:lnTo>
                  <a:lnTo>
                    <a:pt x="550" y="812"/>
                  </a:lnTo>
                  <a:lnTo>
                    <a:pt x="552" y="812"/>
                  </a:lnTo>
                  <a:lnTo>
                    <a:pt x="554" y="812"/>
                  </a:lnTo>
                  <a:lnTo>
                    <a:pt x="554" y="810"/>
                  </a:lnTo>
                  <a:lnTo>
                    <a:pt x="556" y="810"/>
                  </a:lnTo>
                  <a:lnTo>
                    <a:pt x="558" y="810"/>
                  </a:lnTo>
                  <a:lnTo>
                    <a:pt x="560" y="810"/>
                  </a:lnTo>
                  <a:lnTo>
                    <a:pt x="562" y="808"/>
                  </a:lnTo>
                  <a:lnTo>
                    <a:pt x="564" y="806"/>
                  </a:lnTo>
                  <a:lnTo>
                    <a:pt x="566" y="804"/>
                  </a:lnTo>
                  <a:lnTo>
                    <a:pt x="568" y="804"/>
                  </a:lnTo>
                  <a:lnTo>
                    <a:pt x="570" y="804"/>
                  </a:lnTo>
                  <a:lnTo>
                    <a:pt x="574" y="804"/>
                  </a:lnTo>
                  <a:lnTo>
                    <a:pt x="576" y="804"/>
                  </a:lnTo>
                  <a:lnTo>
                    <a:pt x="580" y="804"/>
                  </a:lnTo>
                  <a:lnTo>
                    <a:pt x="582" y="804"/>
                  </a:lnTo>
                  <a:lnTo>
                    <a:pt x="584" y="804"/>
                  </a:lnTo>
                  <a:lnTo>
                    <a:pt x="586" y="804"/>
                  </a:lnTo>
                  <a:lnTo>
                    <a:pt x="588" y="804"/>
                  </a:lnTo>
                  <a:lnTo>
                    <a:pt x="590" y="804"/>
                  </a:lnTo>
                  <a:lnTo>
                    <a:pt x="592" y="806"/>
                  </a:lnTo>
                  <a:lnTo>
                    <a:pt x="594" y="806"/>
                  </a:lnTo>
                  <a:lnTo>
                    <a:pt x="596" y="808"/>
                  </a:lnTo>
                  <a:lnTo>
                    <a:pt x="598" y="808"/>
                  </a:lnTo>
                  <a:lnTo>
                    <a:pt x="598" y="810"/>
                  </a:lnTo>
                  <a:lnTo>
                    <a:pt x="600" y="810"/>
                  </a:lnTo>
                  <a:lnTo>
                    <a:pt x="602" y="812"/>
                  </a:lnTo>
                  <a:lnTo>
                    <a:pt x="604" y="812"/>
                  </a:lnTo>
                  <a:lnTo>
                    <a:pt x="604" y="814"/>
                  </a:lnTo>
                  <a:lnTo>
                    <a:pt x="605" y="814"/>
                  </a:lnTo>
                  <a:lnTo>
                    <a:pt x="605" y="816"/>
                  </a:lnTo>
                  <a:lnTo>
                    <a:pt x="607" y="816"/>
                  </a:lnTo>
                  <a:lnTo>
                    <a:pt x="609" y="816"/>
                  </a:lnTo>
                  <a:lnTo>
                    <a:pt x="609" y="817"/>
                  </a:lnTo>
                  <a:lnTo>
                    <a:pt x="611" y="817"/>
                  </a:lnTo>
                  <a:lnTo>
                    <a:pt x="611" y="819"/>
                  </a:lnTo>
                  <a:lnTo>
                    <a:pt x="613" y="819"/>
                  </a:lnTo>
                  <a:lnTo>
                    <a:pt x="613" y="821"/>
                  </a:lnTo>
                  <a:lnTo>
                    <a:pt x="615" y="821"/>
                  </a:lnTo>
                  <a:lnTo>
                    <a:pt x="615" y="823"/>
                  </a:lnTo>
                  <a:lnTo>
                    <a:pt x="617" y="823"/>
                  </a:lnTo>
                  <a:lnTo>
                    <a:pt x="619" y="825"/>
                  </a:lnTo>
                  <a:lnTo>
                    <a:pt x="621" y="825"/>
                  </a:lnTo>
                  <a:lnTo>
                    <a:pt x="623" y="825"/>
                  </a:lnTo>
                  <a:lnTo>
                    <a:pt x="623" y="827"/>
                  </a:lnTo>
                  <a:lnTo>
                    <a:pt x="625" y="827"/>
                  </a:lnTo>
                  <a:lnTo>
                    <a:pt x="627" y="827"/>
                  </a:lnTo>
                  <a:lnTo>
                    <a:pt x="627" y="829"/>
                  </a:lnTo>
                  <a:lnTo>
                    <a:pt x="629" y="829"/>
                  </a:lnTo>
                  <a:lnTo>
                    <a:pt x="631" y="829"/>
                  </a:lnTo>
                  <a:lnTo>
                    <a:pt x="633" y="831"/>
                  </a:lnTo>
                  <a:lnTo>
                    <a:pt x="635" y="833"/>
                  </a:lnTo>
                  <a:lnTo>
                    <a:pt x="637" y="835"/>
                  </a:lnTo>
                  <a:lnTo>
                    <a:pt x="639" y="835"/>
                  </a:lnTo>
                  <a:lnTo>
                    <a:pt x="639" y="837"/>
                  </a:lnTo>
                  <a:lnTo>
                    <a:pt x="641" y="837"/>
                  </a:lnTo>
                  <a:lnTo>
                    <a:pt x="641" y="839"/>
                  </a:lnTo>
                  <a:lnTo>
                    <a:pt x="643" y="841"/>
                  </a:lnTo>
                  <a:lnTo>
                    <a:pt x="645" y="841"/>
                  </a:lnTo>
                  <a:lnTo>
                    <a:pt x="647" y="843"/>
                  </a:lnTo>
                  <a:lnTo>
                    <a:pt x="647" y="845"/>
                  </a:lnTo>
                  <a:lnTo>
                    <a:pt x="649" y="845"/>
                  </a:lnTo>
                  <a:lnTo>
                    <a:pt x="649" y="847"/>
                  </a:lnTo>
                  <a:lnTo>
                    <a:pt x="651" y="847"/>
                  </a:lnTo>
                  <a:lnTo>
                    <a:pt x="651" y="849"/>
                  </a:lnTo>
                  <a:lnTo>
                    <a:pt x="651" y="851"/>
                  </a:lnTo>
                  <a:lnTo>
                    <a:pt x="653" y="853"/>
                  </a:lnTo>
                  <a:lnTo>
                    <a:pt x="653" y="855"/>
                  </a:lnTo>
                  <a:lnTo>
                    <a:pt x="655" y="857"/>
                  </a:lnTo>
                  <a:lnTo>
                    <a:pt x="655" y="859"/>
                  </a:lnTo>
                  <a:lnTo>
                    <a:pt x="655" y="861"/>
                  </a:lnTo>
                  <a:lnTo>
                    <a:pt x="657" y="861"/>
                  </a:lnTo>
                  <a:lnTo>
                    <a:pt x="659" y="863"/>
                  </a:lnTo>
                  <a:lnTo>
                    <a:pt x="659" y="865"/>
                  </a:lnTo>
                  <a:lnTo>
                    <a:pt x="661" y="867"/>
                  </a:lnTo>
                  <a:lnTo>
                    <a:pt x="663" y="869"/>
                  </a:lnTo>
                  <a:lnTo>
                    <a:pt x="663" y="871"/>
                  </a:lnTo>
                  <a:lnTo>
                    <a:pt x="663" y="873"/>
                  </a:lnTo>
                  <a:lnTo>
                    <a:pt x="663" y="875"/>
                  </a:lnTo>
                  <a:lnTo>
                    <a:pt x="663" y="877"/>
                  </a:lnTo>
                  <a:lnTo>
                    <a:pt x="665" y="877"/>
                  </a:lnTo>
                  <a:lnTo>
                    <a:pt x="665" y="879"/>
                  </a:lnTo>
                  <a:lnTo>
                    <a:pt x="667" y="881"/>
                  </a:lnTo>
                  <a:lnTo>
                    <a:pt x="669" y="883"/>
                  </a:lnTo>
                  <a:lnTo>
                    <a:pt x="669" y="884"/>
                  </a:lnTo>
                  <a:lnTo>
                    <a:pt x="671" y="884"/>
                  </a:lnTo>
                  <a:lnTo>
                    <a:pt x="671" y="886"/>
                  </a:lnTo>
                  <a:lnTo>
                    <a:pt x="673" y="886"/>
                  </a:lnTo>
                  <a:lnTo>
                    <a:pt x="673" y="888"/>
                  </a:lnTo>
                  <a:lnTo>
                    <a:pt x="673" y="890"/>
                  </a:lnTo>
                  <a:lnTo>
                    <a:pt x="674" y="892"/>
                  </a:lnTo>
                  <a:lnTo>
                    <a:pt x="674" y="894"/>
                  </a:lnTo>
                  <a:lnTo>
                    <a:pt x="676" y="896"/>
                  </a:lnTo>
                  <a:lnTo>
                    <a:pt x="674" y="898"/>
                  </a:lnTo>
                  <a:lnTo>
                    <a:pt x="674" y="900"/>
                  </a:lnTo>
                  <a:lnTo>
                    <a:pt x="673" y="900"/>
                  </a:lnTo>
                  <a:lnTo>
                    <a:pt x="673" y="902"/>
                  </a:lnTo>
                  <a:lnTo>
                    <a:pt x="673" y="904"/>
                  </a:lnTo>
                  <a:lnTo>
                    <a:pt x="673" y="906"/>
                  </a:lnTo>
                  <a:lnTo>
                    <a:pt x="671" y="908"/>
                  </a:lnTo>
                  <a:lnTo>
                    <a:pt x="671" y="910"/>
                  </a:lnTo>
                  <a:lnTo>
                    <a:pt x="669" y="910"/>
                  </a:lnTo>
                  <a:lnTo>
                    <a:pt x="671" y="912"/>
                  </a:lnTo>
                  <a:lnTo>
                    <a:pt x="669" y="914"/>
                  </a:lnTo>
                  <a:lnTo>
                    <a:pt x="669" y="916"/>
                  </a:lnTo>
                  <a:lnTo>
                    <a:pt x="667" y="918"/>
                  </a:lnTo>
                  <a:lnTo>
                    <a:pt x="667" y="920"/>
                  </a:lnTo>
                  <a:lnTo>
                    <a:pt x="669" y="920"/>
                  </a:lnTo>
                  <a:lnTo>
                    <a:pt x="669" y="922"/>
                  </a:lnTo>
                  <a:lnTo>
                    <a:pt x="671" y="922"/>
                  </a:lnTo>
                  <a:lnTo>
                    <a:pt x="671" y="924"/>
                  </a:lnTo>
                  <a:lnTo>
                    <a:pt x="673" y="926"/>
                  </a:lnTo>
                  <a:lnTo>
                    <a:pt x="673" y="928"/>
                  </a:lnTo>
                  <a:lnTo>
                    <a:pt x="674" y="928"/>
                  </a:lnTo>
                  <a:lnTo>
                    <a:pt x="674" y="930"/>
                  </a:lnTo>
                  <a:lnTo>
                    <a:pt x="676" y="930"/>
                  </a:lnTo>
                  <a:lnTo>
                    <a:pt x="676" y="932"/>
                  </a:lnTo>
                  <a:lnTo>
                    <a:pt x="678" y="934"/>
                  </a:lnTo>
                  <a:lnTo>
                    <a:pt x="680" y="934"/>
                  </a:lnTo>
                  <a:lnTo>
                    <a:pt x="680" y="936"/>
                  </a:lnTo>
                  <a:lnTo>
                    <a:pt x="682" y="938"/>
                  </a:lnTo>
                  <a:lnTo>
                    <a:pt x="682" y="940"/>
                  </a:lnTo>
                  <a:lnTo>
                    <a:pt x="684" y="942"/>
                  </a:lnTo>
                  <a:lnTo>
                    <a:pt x="686" y="942"/>
                  </a:lnTo>
                  <a:lnTo>
                    <a:pt x="684" y="944"/>
                  </a:lnTo>
                  <a:lnTo>
                    <a:pt x="682" y="946"/>
                  </a:lnTo>
                  <a:lnTo>
                    <a:pt x="680" y="948"/>
                  </a:lnTo>
                  <a:lnTo>
                    <a:pt x="680" y="950"/>
                  </a:lnTo>
                  <a:lnTo>
                    <a:pt x="678" y="950"/>
                  </a:lnTo>
                  <a:lnTo>
                    <a:pt x="678" y="951"/>
                  </a:lnTo>
                  <a:lnTo>
                    <a:pt x="676" y="951"/>
                  </a:lnTo>
                  <a:lnTo>
                    <a:pt x="676" y="953"/>
                  </a:lnTo>
                  <a:lnTo>
                    <a:pt x="674" y="953"/>
                  </a:lnTo>
                  <a:lnTo>
                    <a:pt x="674" y="955"/>
                  </a:lnTo>
                  <a:lnTo>
                    <a:pt x="674" y="957"/>
                  </a:lnTo>
                  <a:lnTo>
                    <a:pt x="673" y="957"/>
                  </a:lnTo>
                  <a:lnTo>
                    <a:pt x="673" y="959"/>
                  </a:lnTo>
                  <a:lnTo>
                    <a:pt x="671" y="959"/>
                  </a:lnTo>
                  <a:lnTo>
                    <a:pt x="671" y="961"/>
                  </a:lnTo>
                  <a:lnTo>
                    <a:pt x="671" y="963"/>
                  </a:lnTo>
                  <a:lnTo>
                    <a:pt x="669" y="965"/>
                  </a:lnTo>
                  <a:lnTo>
                    <a:pt x="669" y="967"/>
                  </a:lnTo>
                  <a:lnTo>
                    <a:pt x="667" y="969"/>
                  </a:lnTo>
                  <a:lnTo>
                    <a:pt x="667" y="971"/>
                  </a:lnTo>
                  <a:lnTo>
                    <a:pt x="665" y="971"/>
                  </a:lnTo>
                  <a:lnTo>
                    <a:pt x="665" y="973"/>
                  </a:lnTo>
                  <a:lnTo>
                    <a:pt x="665" y="975"/>
                  </a:lnTo>
                  <a:lnTo>
                    <a:pt x="665" y="977"/>
                  </a:lnTo>
                  <a:lnTo>
                    <a:pt x="663" y="977"/>
                  </a:lnTo>
                  <a:lnTo>
                    <a:pt x="663" y="979"/>
                  </a:lnTo>
                  <a:lnTo>
                    <a:pt x="663" y="981"/>
                  </a:lnTo>
                  <a:lnTo>
                    <a:pt x="661" y="983"/>
                  </a:lnTo>
                  <a:lnTo>
                    <a:pt x="659" y="985"/>
                  </a:lnTo>
                  <a:lnTo>
                    <a:pt x="659" y="987"/>
                  </a:lnTo>
                  <a:lnTo>
                    <a:pt x="657" y="989"/>
                  </a:lnTo>
                  <a:lnTo>
                    <a:pt x="657" y="991"/>
                  </a:lnTo>
                  <a:lnTo>
                    <a:pt x="657" y="993"/>
                  </a:lnTo>
                  <a:lnTo>
                    <a:pt x="655" y="993"/>
                  </a:lnTo>
                  <a:lnTo>
                    <a:pt x="655" y="995"/>
                  </a:lnTo>
                  <a:lnTo>
                    <a:pt x="655" y="997"/>
                  </a:lnTo>
                  <a:lnTo>
                    <a:pt x="653" y="997"/>
                  </a:lnTo>
                  <a:lnTo>
                    <a:pt x="653" y="999"/>
                  </a:lnTo>
                  <a:lnTo>
                    <a:pt x="651" y="999"/>
                  </a:lnTo>
                  <a:lnTo>
                    <a:pt x="651" y="1001"/>
                  </a:lnTo>
                  <a:lnTo>
                    <a:pt x="651" y="1003"/>
                  </a:lnTo>
                  <a:lnTo>
                    <a:pt x="651" y="1005"/>
                  </a:lnTo>
                  <a:lnTo>
                    <a:pt x="649" y="1007"/>
                  </a:lnTo>
                  <a:lnTo>
                    <a:pt x="649" y="1009"/>
                  </a:lnTo>
                  <a:lnTo>
                    <a:pt x="647" y="1009"/>
                  </a:lnTo>
                  <a:lnTo>
                    <a:pt x="647" y="1011"/>
                  </a:lnTo>
                  <a:lnTo>
                    <a:pt x="647" y="1013"/>
                  </a:lnTo>
                  <a:lnTo>
                    <a:pt x="645" y="1013"/>
                  </a:lnTo>
                  <a:lnTo>
                    <a:pt x="645" y="1015"/>
                  </a:lnTo>
                  <a:lnTo>
                    <a:pt x="643" y="1015"/>
                  </a:lnTo>
                  <a:lnTo>
                    <a:pt x="643" y="1017"/>
                  </a:lnTo>
                  <a:lnTo>
                    <a:pt x="641" y="1017"/>
                  </a:lnTo>
                  <a:lnTo>
                    <a:pt x="641" y="1018"/>
                  </a:lnTo>
                  <a:lnTo>
                    <a:pt x="639" y="1018"/>
                  </a:lnTo>
                  <a:lnTo>
                    <a:pt x="637" y="1022"/>
                  </a:lnTo>
                  <a:lnTo>
                    <a:pt x="637" y="1024"/>
                  </a:lnTo>
                  <a:lnTo>
                    <a:pt x="635" y="1026"/>
                  </a:lnTo>
                  <a:lnTo>
                    <a:pt x="633" y="1028"/>
                  </a:lnTo>
                  <a:lnTo>
                    <a:pt x="633" y="1030"/>
                  </a:lnTo>
                  <a:lnTo>
                    <a:pt x="633" y="1032"/>
                  </a:lnTo>
                  <a:lnTo>
                    <a:pt x="631" y="1034"/>
                  </a:lnTo>
                  <a:lnTo>
                    <a:pt x="629" y="1036"/>
                  </a:lnTo>
                  <a:lnTo>
                    <a:pt x="629" y="1038"/>
                  </a:lnTo>
                  <a:lnTo>
                    <a:pt x="627" y="1040"/>
                  </a:lnTo>
                  <a:lnTo>
                    <a:pt x="625" y="1042"/>
                  </a:lnTo>
                  <a:lnTo>
                    <a:pt x="623" y="1042"/>
                  </a:lnTo>
                  <a:lnTo>
                    <a:pt x="623" y="1044"/>
                  </a:lnTo>
                  <a:lnTo>
                    <a:pt x="621" y="1044"/>
                  </a:lnTo>
                  <a:lnTo>
                    <a:pt x="621" y="1046"/>
                  </a:lnTo>
                  <a:lnTo>
                    <a:pt x="619" y="1048"/>
                  </a:lnTo>
                  <a:lnTo>
                    <a:pt x="617" y="1050"/>
                  </a:lnTo>
                  <a:lnTo>
                    <a:pt x="617" y="1052"/>
                  </a:lnTo>
                  <a:lnTo>
                    <a:pt x="615" y="1054"/>
                  </a:lnTo>
                  <a:lnTo>
                    <a:pt x="613" y="1056"/>
                  </a:lnTo>
                  <a:lnTo>
                    <a:pt x="613" y="1058"/>
                  </a:lnTo>
                  <a:lnTo>
                    <a:pt x="611" y="1060"/>
                  </a:lnTo>
                  <a:lnTo>
                    <a:pt x="611" y="1062"/>
                  </a:lnTo>
                  <a:lnTo>
                    <a:pt x="609" y="1064"/>
                  </a:lnTo>
                  <a:lnTo>
                    <a:pt x="609" y="1066"/>
                  </a:lnTo>
                  <a:lnTo>
                    <a:pt x="607" y="1066"/>
                  </a:lnTo>
                  <a:lnTo>
                    <a:pt x="607" y="1068"/>
                  </a:lnTo>
                  <a:lnTo>
                    <a:pt x="605" y="1070"/>
                  </a:lnTo>
                  <a:lnTo>
                    <a:pt x="605" y="1074"/>
                  </a:lnTo>
                  <a:lnTo>
                    <a:pt x="605" y="1076"/>
                  </a:lnTo>
                  <a:lnTo>
                    <a:pt x="604" y="1078"/>
                  </a:lnTo>
                  <a:lnTo>
                    <a:pt x="604" y="1080"/>
                  </a:lnTo>
                  <a:lnTo>
                    <a:pt x="604" y="1082"/>
                  </a:lnTo>
                  <a:lnTo>
                    <a:pt x="602" y="1085"/>
                  </a:lnTo>
                  <a:lnTo>
                    <a:pt x="602" y="1087"/>
                  </a:lnTo>
                  <a:lnTo>
                    <a:pt x="602" y="1089"/>
                  </a:lnTo>
                  <a:lnTo>
                    <a:pt x="600" y="1091"/>
                  </a:lnTo>
                  <a:lnTo>
                    <a:pt x="600" y="1093"/>
                  </a:lnTo>
                  <a:lnTo>
                    <a:pt x="598" y="1095"/>
                  </a:lnTo>
                  <a:lnTo>
                    <a:pt x="596" y="1097"/>
                  </a:lnTo>
                  <a:lnTo>
                    <a:pt x="594" y="1099"/>
                  </a:lnTo>
                  <a:lnTo>
                    <a:pt x="592" y="1099"/>
                  </a:lnTo>
                  <a:lnTo>
                    <a:pt x="592" y="1101"/>
                  </a:lnTo>
                  <a:lnTo>
                    <a:pt x="590" y="1101"/>
                  </a:lnTo>
                  <a:lnTo>
                    <a:pt x="590" y="1103"/>
                  </a:lnTo>
                  <a:lnTo>
                    <a:pt x="588" y="1103"/>
                  </a:lnTo>
                  <a:lnTo>
                    <a:pt x="586" y="1105"/>
                  </a:lnTo>
                  <a:lnTo>
                    <a:pt x="584" y="1107"/>
                  </a:lnTo>
                  <a:lnTo>
                    <a:pt x="582" y="1107"/>
                  </a:lnTo>
                  <a:lnTo>
                    <a:pt x="580" y="1109"/>
                  </a:lnTo>
                  <a:lnTo>
                    <a:pt x="580" y="1111"/>
                  </a:lnTo>
                  <a:lnTo>
                    <a:pt x="578" y="1111"/>
                  </a:lnTo>
                  <a:lnTo>
                    <a:pt x="576" y="1113"/>
                  </a:lnTo>
                  <a:lnTo>
                    <a:pt x="574" y="1115"/>
                  </a:lnTo>
                  <a:lnTo>
                    <a:pt x="572" y="1115"/>
                  </a:lnTo>
                  <a:lnTo>
                    <a:pt x="572" y="1117"/>
                  </a:lnTo>
                  <a:lnTo>
                    <a:pt x="570" y="1117"/>
                  </a:lnTo>
                  <a:lnTo>
                    <a:pt x="572" y="1117"/>
                  </a:lnTo>
                  <a:lnTo>
                    <a:pt x="572" y="1119"/>
                  </a:lnTo>
                  <a:lnTo>
                    <a:pt x="574" y="1121"/>
                  </a:lnTo>
                  <a:lnTo>
                    <a:pt x="574" y="1123"/>
                  </a:lnTo>
                  <a:lnTo>
                    <a:pt x="576" y="1123"/>
                  </a:lnTo>
                  <a:lnTo>
                    <a:pt x="576" y="1125"/>
                  </a:lnTo>
                  <a:lnTo>
                    <a:pt x="578" y="1125"/>
                  </a:lnTo>
                  <a:lnTo>
                    <a:pt x="578" y="1123"/>
                  </a:lnTo>
                  <a:lnTo>
                    <a:pt x="578" y="1125"/>
                  </a:lnTo>
                  <a:lnTo>
                    <a:pt x="580" y="1125"/>
                  </a:lnTo>
                  <a:lnTo>
                    <a:pt x="580" y="1127"/>
                  </a:lnTo>
                  <a:lnTo>
                    <a:pt x="582" y="1127"/>
                  </a:lnTo>
                  <a:lnTo>
                    <a:pt x="582" y="1129"/>
                  </a:lnTo>
                  <a:lnTo>
                    <a:pt x="584" y="1131"/>
                  </a:lnTo>
                  <a:lnTo>
                    <a:pt x="584" y="1133"/>
                  </a:lnTo>
                  <a:lnTo>
                    <a:pt x="584" y="1135"/>
                  </a:lnTo>
                  <a:lnTo>
                    <a:pt x="586" y="1137"/>
                  </a:lnTo>
                  <a:lnTo>
                    <a:pt x="586" y="1139"/>
                  </a:lnTo>
                  <a:lnTo>
                    <a:pt x="586" y="1141"/>
                  </a:lnTo>
                  <a:lnTo>
                    <a:pt x="586" y="1143"/>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1" name="Freeform 13">
              <a:extLst>
                <a:ext uri="{FF2B5EF4-FFF2-40B4-BE49-F238E27FC236}">
                  <a16:creationId xmlns:a16="http://schemas.microsoft.com/office/drawing/2014/main" xmlns="" id="{00000000-0008-0000-0A00-000012000000}"/>
                </a:ext>
              </a:extLst>
            </xdr:cNvPr>
            <xdr:cNvSpPr>
              <a:spLocks/>
            </xdr:cNvSpPr>
          </xdr:nvSpPr>
          <xdr:spPr bwMode="auto">
            <a:xfrm>
              <a:off x="5405438" y="2201863"/>
              <a:ext cx="1098550" cy="601663"/>
            </a:xfrm>
            <a:custGeom>
              <a:avLst/>
              <a:gdLst>
                <a:gd name="T0" fmla="*/ 690 w 692"/>
                <a:gd name="T1" fmla="*/ 191 h 379"/>
                <a:gd name="T2" fmla="*/ 680 w 692"/>
                <a:gd name="T3" fmla="*/ 209 h 379"/>
                <a:gd name="T4" fmla="*/ 658 w 692"/>
                <a:gd name="T5" fmla="*/ 219 h 379"/>
                <a:gd name="T6" fmla="*/ 640 w 692"/>
                <a:gd name="T7" fmla="*/ 245 h 379"/>
                <a:gd name="T8" fmla="*/ 621 w 692"/>
                <a:gd name="T9" fmla="*/ 280 h 379"/>
                <a:gd name="T10" fmla="*/ 577 w 692"/>
                <a:gd name="T11" fmla="*/ 290 h 379"/>
                <a:gd name="T12" fmla="*/ 544 w 692"/>
                <a:gd name="T13" fmla="*/ 335 h 379"/>
                <a:gd name="T14" fmla="*/ 520 w 692"/>
                <a:gd name="T15" fmla="*/ 347 h 379"/>
                <a:gd name="T16" fmla="*/ 506 w 692"/>
                <a:gd name="T17" fmla="*/ 357 h 379"/>
                <a:gd name="T18" fmla="*/ 496 w 692"/>
                <a:gd name="T19" fmla="*/ 379 h 379"/>
                <a:gd name="T20" fmla="*/ 481 w 692"/>
                <a:gd name="T21" fmla="*/ 361 h 379"/>
                <a:gd name="T22" fmla="*/ 467 w 692"/>
                <a:gd name="T23" fmla="*/ 351 h 379"/>
                <a:gd name="T24" fmla="*/ 465 w 692"/>
                <a:gd name="T25" fmla="*/ 337 h 379"/>
                <a:gd name="T26" fmla="*/ 467 w 692"/>
                <a:gd name="T27" fmla="*/ 321 h 379"/>
                <a:gd name="T28" fmla="*/ 479 w 692"/>
                <a:gd name="T29" fmla="*/ 306 h 379"/>
                <a:gd name="T30" fmla="*/ 483 w 692"/>
                <a:gd name="T31" fmla="*/ 286 h 379"/>
                <a:gd name="T32" fmla="*/ 481 w 692"/>
                <a:gd name="T33" fmla="*/ 264 h 379"/>
                <a:gd name="T34" fmla="*/ 481 w 692"/>
                <a:gd name="T35" fmla="*/ 258 h 379"/>
                <a:gd name="T36" fmla="*/ 463 w 692"/>
                <a:gd name="T37" fmla="*/ 258 h 379"/>
                <a:gd name="T38" fmla="*/ 447 w 692"/>
                <a:gd name="T39" fmla="*/ 237 h 379"/>
                <a:gd name="T40" fmla="*/ 429 w 692"/>
                <a:gd name="T41" fmla="*/ 250 h 379"/>
                <a:gd name="T42" fmla="*/ 414 w 692"/>
                <a:gd name="T43" fmla="*/ 258 h 379"/>
                <a:gd name="T44" fmla="*/ 396 w 692"/>
                <a:gd name="T45" fmla="*/ 258 h 379"/>
                <a:gd name="T46" fmla="*/ 378 w 692"/>
                <a:gd name="T47" fmla="*/ 254 h 379"/>
                <a:gd name="T48" fmla="*/ 358 w 692"/>
                <a:gd name="T49" fmla="*/ 268 h 379"/>
                <a:gd name="T50" fmla="*/ 358 w 692"/>
                <a:gd name="T51" fmla="*/ 286 h 379"/>
                <a:gd name="T52" fmla="*/ 353 w 692"/>
                <a:gd name="T53" fmla="*/ 298 h 379"/>
                <a:gd name="T54" fmla="*/ 337 w 692"/>
                <a:gd name="T55" fmla="*/ 308 h 379"/>
                <a:gd name="T56" fmla="*/ 321 w 692"/>
                <a:gd name="T57" fmla="*/ 302 h 379"/>
                <a:gd name="T58" fmla="*/ 299 w 692"/>
                <a:gd name="T59" fmla="*/ 304 h 379"/>
                <a:gd name="T60" fmla="*/ 295 w 692"/>
                <a:gd name="T61" fmla="*/ 294 h 379"/>
                <a:gd name="T62" fmla="*/ 274 w 692"/>
                <a:gd name="T63" fmla="*/ 300 h 379"/>
                <a:gd name="T64" fmla="*/ 270 w 692"/>
                <a:gd name="T65" fmla="*/ 276 h 379"/>
                <a:gd name="T66" fmla="*/ 262 w 692"/>
                <a:gd name="T67" fmla="*/ 258 h 379"/>
                <a:gd name="T68" fmla="*/ 244 w 692"/>
                <a:gd name="T69" fmla="*/ 243 h 379"/>
                <a:gd name="T70" fmla="*/ 252 w 692"/>
                <a:gd name="T71" fmla="*/ 233 h 379"/>
                <a:gd name="T72" fmla="*/ 256 w 692"/>
                <a:gd name="T73" fmla="*/ 221 h 379"/>
                <a:gd name="T74" fmla="*/ 242 w 692"/>
                <a:gd name="T75" fmla="*/ 211 h 379"/>
                <a:gd name="T76" fmla="*/ 236 w 692"/>
                <a:gd name="T77" fmla="*/ 195 h 379"/>
                <a:gd name="T78" fmla="*/ 234 w 692"/>
                <a:gd name="T79" fmla="*/ 172 h 379"/>
                <a:gd name="T80" fmla="*/ 230 w 692"/>
                <a:gd name="T81" fmla="*/ 150 h 379"/>
                <a:gd name="T82" fmla="*/ 213 w 692"/>
                <a:gd name="T83" fmla="*/ 134 h 379"/>
                <a:gd name="T84" fmla="*/ 189 w 692"/>
                <a:gd name="T85" fmla="*/ 124 h 379"/>
                <a:gd name="T86" fmla="*/ 195 w 692"/>
                <a:gd name="T87" fmla="*/ 105 h 379"/>
                <a:gd name="T88" fmla="*/ 191 w 692"/>
                <a:gd name="T89" fmla="*/ 83 h 379"/>
                <a:gd name="T90" fmla="*/ 199 w 692"/>
                <a:gd name="T91" fmla="*/ 71 h 379"/>
                <a:gd name="T92" fmla="*/ 191 w 692"/>
                <a:gd name="T93" fmla="*/ 57 h 379"/>
                <a:gd name="T94" fmla="*/ 169 w 692"/>
                <a:gd name="T95" fmla="*/ 47 h 379"/>
                <a:gd name="T96" fmla="*/ 167 w 692"/>
                <a:gd name="T97" fmla="*/ 32 h 379"/>
                <a:gd name="T98" fmla="*/ 144 w 692"/>
                <a:gd name="T99" fmla="*/ 32 h 379"/>
                <a:gd name="T100" fmla="*/ 130 w 692"/>
                <a:gd name="T101" fmla="*/ 28 h 379"/>
                <a:gd name="T102" fmla="*/ 114 w 692"/>
                <a:gd name="T103" fmla="*/ 8 h 379"/>
                <a:gd name="T104" fmla="*/ 96 w 692"/>
                <a:gd name="T105" fmla="*/ 12 h 379"/>
                <a:gd name="T106" fmla="*/ 86 w 692"/>
                <a:gd name="T107" fmla="*/ 26 h 379"/>
                <a:gd name="T108" fmla="*/ 100 w 692"/>
                <a:gd name="T109" fmla="*/ 46 h 379"/>
                <a:gd name="T110" fmla="*/ 92 w 692"/>
                <a:gd name="T111" fmla="*/ 63 h 379"/>
                <a:gd name="T112" fmla="*/ 77 w 692"/>
                <a:gd name="T113" fmla="*/ 75 h 379"/>
                <a:gd name="T114" fmla="*/ 57 w 692"/>
                <a:gd name="T115" fmla="*/ 81 h 379"/>
                <a:gd name="T116" fmla="*/ 23 w 692"/>
                <a:gd name="T117" fmla="*/ 87 h 379"/>
                <a:gd name="T118" fmla="*/ 4 w 692"/>
                <a:gd name="T119" fmla="*/ 111 h 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692" h="379">
                  <a:moveTo>
                    <a:pt x="684" y="172"/>
                  </a:moveTo>
                  <a:lnTo>
                    <a:pt x="684" y="174"/>
                  </a:lnTo>
                  <a:lnTo>
                    <a:pt x="684" y="176"/>
                  </a:lnTo>
                  <a:lnTo>
                    <a:pt x="684" y="178"/>
                  </a:lnTo>
                  <a:lnTo>
                    <a:pt x="684" y="180"/>
                  </a:lnTo>
                  <a:lnTo>
                    <a:pt x="682" y="180"/>
                  </a:lnTo>
                  <a:lnTo>
                    <a:pt x="684" y="182"/>
                  </a:lnTo>
                  <a:lnTo>
                    <a:pt x="686" y="182"/>
                  </a:lnTo>
                  <a:lnTo>
                    <a:pt x="688" y="180"/>
                  </a:lnTo>
                  <a:lnTo>
                    <a:pt x="688" y="182"/>
                  </a:lnTo>
                  <a:lnTo>
                    <a:pt x="690" y="182"/>
                  </a:lnTo>
                  <a:lnTo>
                    <a:pt x="690" y="183"/>
                  </a:lnTo>
                  <a:lnTo>
                    <a:pt x="690" y="185"/>
                  </a:lnTo>
                  <a:lnTo>
                    <a:pt x="692" y="187"/>
                  </a:lnTo>
                  <a:lnTo>
                    <a:pt x="692" y="189"/>
                  </a:lnTo>
                  <a:lnTo>
                    <a:pt x="692" y="191"/>
                  </a:lnTo>
                  <a:lnTo>
                    <a:pt x="690" y="191"/>
                  </a:lnTo>
                  <a:lnTo>
                    <a:pt x="688" y="191"/>
                  </a:lnTo>
                  <a:lnTo>
                    <a:pt x="688" y="193"/>
                  </a:lnTo>
                  <a:lnTo>
                    <a:pt x="688" y="197"/>
                  </a:lnTo>
                  <a:lnTo>
                    <a:pt x="686" y="197"/>
                  </a:lnTo>
                  <a:lnTo>
                    <a:pt x="686" y="199"/>
                  </a:lnTo>
                  <a:lnTo>
                    <a:pt x="684" y="199"/>
                  </a:lnTo>
                  <a:lnTo>
                    <a:pt x="684" y="201"/>
                  </a:lnTo>
                  <a:lnTo>
                    <a:pt x="684" y="203"/>
                  </a:lnTo>
                  <a:lnTo>
                    <a:pt x="684" y="205"/>
                  </a:lnTo>
                  <a:lnTo>
                    <a:pt x="686" y="205"/>
                  </a:lnTo>
                  <a:lnTo>
                    <a:pt x="686" y="207"/>
                  </a:lnTo>
                  <a:lnTo>
                    <a:pt x="684" y="207"/>
                  </a:lnTo>
                  <a:lnTo>
                    <a:pt x="684" y="209"/>
                  </a:lnTo>
                  <a:lnTo>
                    <a:pt x="682" y="211"/>
                  </a:lnTo>
                  <a:lnTo>
                    <a:pt x="680" y="211"/>
                  </a:lnTo>
                  <a:lnTo>
                    <a:pt x="678" y="211"/>
                  </a:lnTo>
                  <a:lnTo>
                    <a:pt x="680" y="209"/>
                  </a:lnTo>
                  <a:lnTo>
                    <a:pt x="678" y="209"/>
                  </a:lnTo>
                  <a:lnTo>
                    <a:pt x="678" y="207"/>
                  </a:lnTo>
                  <a:lnTo>
                    <a:pt x="678" y="209"/>
                  </a:lnTo>
                  <a:lnTo>
                    <a:pt x="676" y="209"/>
                  </a:lnTo>
                  <a:lnTo>
                    <a:pt x="676" y="211"/>
                  </a:lnTo>
                  <a:lnTo>
                    <a:pt x="676" y="213"/>
                  </a:lnTo>
                  <a:lnTo>
                    <a:pt x="674" y="213"/>
                  </a:lnTo>
                  <a:lnTo>
                    <a:pt x="672" y="215"/>
                  </a:lnTo>
                  <a:lnTo>
                    <a:pt x="670" y="215"/>
                  </a:lnTo>
                  <a:lnTo>
                    <a:pt x="670" y="217"/>
                  </a:lnTo>
                  <a:lnTo>
                    <a:pt x="668" y="217"/>
                  </a:lnTo>
                  <a:lnTo>
                    <a:pt x="668" y="219"/>
                  </a:lnTo>
                  <a:lnTo>
                    <a:pt x="666" y="219"/>
                  </a:lnTo>
                  <a:lnTo>
                    <a:pt x="664" y="219"/>
                  </a:lnTo>
                  <a:lnTo>
                    <a:pt x="662" y="219"/>
                  </a:lnTo>
                  <a:lnTo>
                    <a:pt x="660" y="219"/>
                  </a:lnTo>
                  <a:lnTo>
                    <a:pt x="658" y="219"/>
                  </a:lnTo>
                  <a:lnTo>
                    <a:pt x="658" y="221"/>
                  </a:lnTo>
                  <a:lnTo>
                    <a:pt x="656" y="221"/>
                  </a:lnTo>
                  <a:lnTo>
                    <a:pt x="656" y="223"/>
                  </a:lnTo>
                  <a:lnTo>
                    <a:pt x="654" y="225"/>
                  </a:lnTo>
                  <a:lnTo>
                    <a:pt x="652" y="225"/>
                  </a:lnTo>
                  <a:lnTo>
                    <a:pt x="650" y="225"/>
                  </a:lnTo>
                  <a:lnTo>
                    <a:pt x="650" y="227"/>
                  </a:lnTo>
                  <a:lnTo>
                    <a:pt x="648" y="227"/>
                  </a:lnTo>
                  <a:lnTo>
                    <a:pt x="648" y="229"/>
                  </a:lnTo>
                  <a:lnTo>
                    <a:pt x="646" y="231"/>
                  </a:lnTo>
                  <a:lnTo>
                    <a:pt x="646" y="233"/>
                  </a:lnTo>
                  <a:lnTo>
                    <a:pt x="644" y="233"/>
                  </a:lnTo>
                  <a:lnTo>
                    <a:pt x="644" y="235"/>
                  </a:lnTo>
                  <a:lnTo>
                    <a:pt x="642" y="237"/>
                  </a:lnTo>
                  <a:lnTo>
                    <a:pt x="642" y="239"/>
                  </a:lnTo>
                  <a:lnTo>
                    <a:pt x="640" y="243"/>
                  </a:lnTo>
                  <a:lnTo>
                    <a:pt x="640" y="245"/>
                  </a:lnTo>
                  <a:lnTo>
                    <a:pt x="640" y="247"/>
                  </a:lnTo>
                  <a:lnTo>
                    <a:pt x="638" y="249"/>
                  </a:lnTo>
                  <a:lnTo>
                    <a:pt x="636" y="252"/>
                  </a:lnTo>
                  <a:lnTo>
                    <a:pt x="634" y="254"/>
                  </a:lnTo>
                  <a:lnTo>
                    <a:pt x="633" y="256"/>
                  </a:lnTo>
                  <a:lnTo>
                    <a:pt x="633" y="258"/>
                  </a:lnTo>
                  <a:lnTo>
                    <a:pt x="631" y="260"/>
                  </a:lnTo>
                  <a:lnTo>
                    <a:pt x="631" y="262"/>
                  </a:lnTo>
                  <a:lnTo>
                    <a:pt x="631" y="264"/>
                  </a:lnTo>
                  <a:lnTo>
                    <a:pt x="631" y="266"/>
                  </a:lnTo>
                  <a:lnTo>
                    <a:pt x="629" y="270"/>
                  </a:lnTo>
                  <a:lnTo>
                    <a:pt x="629" y="272"/>
                  </a:lnTo>
                  <a:lnTo>
                    <a:pt x="627" y="274"/>
                  </a:lnTo>
                  <a:lnTo>
                    <a:pt x="627" y="276"/>
                  </a:lnTo>
                  <a:lnTo>
                    <a:pt x="625" y="276"/>
                  </a:lnTo>
                  <a:lnTo>
                    <a:pt x="623" y="278"/>
                  </a:lnTo>
                  <a:lnTo>
                    <a:pt x="621" y="280"/>
                  </a:lnTo>
                  <a:lnTo>
                    <a:pt x="619" y="282"/>
                  </a:lnTo>
                  <a:lnTo>
                    <a:pt x="617" y="282"/>
                  </a:lnTo>
                  <a:lnTo>
                    <a:pt x="615" y="282"/>
                  </a:lnTo>
                  <a:lnTo>
                    <a:pt x="613" y="282"/>
                  </a:lnTo>
                  <a:lnTo>
                    <a:pt x="609" y="280"/>
                  </a:lnTo>
                  <a:lnTo>
                    <a:pt x="605" y="280"/>
                  </a:lnTo>
                  <a:lnTo>
                    <a:pt x="603" y="282"/>
                  </a:lnTo>
                  <a:lnTo>
                    <a:pt x="601" y="282"/>
                  </a:lnTo>
                  <a:lnTo>
                    <a:pt x="595" y="282"/>
                  </a:lnTo>
                  <a:lnTo>
                    <a:pt x="591" y="282"/>
                  </a:lnTo>
                  <a:lnTo>
                    <a:pt x="589" y="282"/>
                  </a:lnTo>
                  <a:lnTo>
                    <a:pt x="587" y="282"/>
                  </a:lnTo>
                  <a:lnTo>
                    <a:pt x="585" y="284"/>
                  </a:lnTo>
                  <a:lnTo>
                    <a:pt x="583" y="284"/>
                  </a:lnTo>
                  <a:lnTo>
                    <a:pt x="581" y="286"/>
                  </a:lnTo>
                  <a:lnTo>
                    <a:pt x="579" y="288"/>
                  </a:lnTo>
                  <a:lnTo>
                    <a:pt x="577" y="290"/>
                  </a:lnTo>
                  <a:lnTo>
                    <a:pt x="573" y="294"/>
                  </a:lnTo>
                  <a:lnTo>
                    <a:pt x="567" y="298"/>
                  </a:lnTo>
                  <a:lnTo>
                    <a:pt x="565" y="300"/>
                  </a:lnTo>
                  <a:lnTo>
                    <a:pt x="564" y="302"/>
                  </a:lnTo>
                  <a:lnTo>
                    <a:pt x="562" y="304"/>
                  </a:lnTo>
                  <a:lnTo>
                    <a:pt x="560" y="306"/>
                  </a:lnTo>
                  <a:lnTo>
                    <a:pt x="558" y="308"/>
                  </a:lnTo>
                  <a:lnTo>
                    <a:pt x="554" y="314"/>
                  </a:lnTo>
                  <a:lnTo>
                    <a:pt x="552" y="316"/>
                  </a:lnTo>
                  <a:lnTo>
                    <a:pt x="550" y="317"/>
                  </a:lnTo>
                  <a:lnTo>
                    <a:pt x="550" y="319"/>
                  </a:lnTo>
                  <a:lnTo>
                    <a:pt x="550" y="321"/>
                  </a:lnTo>
                  <a:lnTo>
                    <a:pt x="548" y="325"/>
                  </a:lnTo>
                  <a:lnTo>
                    <a:pt x="546" y="329"/>
                  </a:lnTo>
                  <a:lnTo>
                    <a:pt x="544" y="331"/>
                  </a:lnTo>
                  <a:lnTo>
                    <a:pt x="544" y="333"/>
                  </a:lnTo>
                  <a:lnTo>
                    <a:pt x="544" y="335"/>
                  </a:lnTo>
                  <a:lnTo>
                    <a:pt x="542" y="335"/>
                  </a:lnTo>
                  <a:lnTo>
                    <a:pt x="542" y="337"/>
                  </a:lnTo>
                  <a:lnTo>
                    <a:pt x="540" y="337"/>
                  </a:lnTo>
                  <a:lnTo>
                    <a:pt x="540" y="339"/>
                  </a:lnTo>
                  <a:lnTo>
                    <a:pt x="538" y="339"/>
                  </a:lnTo>
                  <a:lnTo>
                    <a:pt x="536" y="339"/>
                  </a:lnTo>
                  <a:lnTo>
                    <a:pt x="536" y="341"/>
                  </a:lnTo>
                  <a:lnTo>
                    <a:pt x="534" y="341"/>
                  </a:lnTo>
                  <a:lnTo>
                    <a:pt x="532" y="341"/>
                  </a:lnTo>
                  <a:lnTo>
                    <a:pt x="530" y="343"/>
                  </a:lnTo>
                  <a:lnTo>
                    <a:pt x="528" y="343"/>
                  </a:lnTo>
                  <a:lnTo>
                    <a:pt x="526" y="343"/>
                  </a:lnTo>
                  <a:lnTo>
                    <a:pt x="526" y="345"/>
                  </a:lnTo>
                  <a:lnTo>
                    <a:pt x="524" y="345"/>
                  </a:lnTo>
                  <a:lnTo>
                    <a:pt x="522" y="345"/>
                  </a:lnTo>
                  <a:lnTo>
                    <a:pt x="520" y="345"/>
                  </a:lnTo>
                  <a:lnTo>
                    <a:pt x="520" y="347"/>
                  </a:lnTo>
                  <a:lnTo>
                    <a:pt x="518" y="347"/>
                  </a:lnTo>
                  <a:lnTo>
                    <a:pt x="518" y="349"/>
                  </a:lnTo>
                  <a:lnTo>
                    <a:pt x="516" y="349"/>
                  </a:lnTo>
                  <a:lnTo>
                    <a:pt x="516" y="351"/>
                  </a:lnTo>
                  <a:lnTo>
                    <a:pt x="514" y="349"/>
                  </a:lnTo>
                  <a:lnTo>
                    <a:pt x="514" y="351"/>
                  </a:lnTo>
                  <a:lnTo>
                    <a:pt x="512" y="351"/>
                  </a:lnTo>
                  <a:lnTo>
                    <a:pt x="512" y="349"/>
                  </a:lnTo>
                  <a:lnTo>
                    <a:pt x="512" y="351"/>
                  </a:lnTo>
                  <a:lnTo>
                    <a:pt x="512" y="353"/>
                  </a:lnTo>
                  <a:lnTo>
                    <a:pt x="510" y="353"/>
                  </a:lnTo>
                  <a:lnTo>
                    <a:pt x="510" y="351"/>
                  </a:lnTo>
                  <a:lnTo>
                    <a:pt x="510" y="353"/>
                  </a:lnTo>
                  <a:lnTo>
                    <a:pt x="508" y="353"/>
                  </a:lnTo>
                  <a:lnTo>
                    <a:pt x="508" y="355"/>
                  </a:lnTo>
                  <a:lnTo>
                    <a:pt x="506" y="355"/>
                  </a:lnTo>
                  <a:lnTo>
                    <a:pt x="506" y="357"/>
                  </a:lnTo>
                  <a:lnTo>
                    <a:pt x="504" y="357"/>
                  </a:lnTo>
                  <a:lnTo>
                    <a:pt x="504" y="359"/>
                  </a:lnTo>
                  <a:lnTo>
                    <a:pt x="502" y="359"/>
                  </a:lnTo>
                  <a:lnTo>
                    <a:pt x="502" y="361"/>
                  </a:lnTo>
                  <a:lnTo>
                    <a:pt x="504" y="361"/>
                  </a:lnTo>
                  <a:lnTo>
                    <a:pt x="504" y="363"/>
                  </a:lnTo>
                  <a:lnTo>
                    <a:pt x="504" y="365"/>
                  </a:lnTo>
                  <a:lnTo>
                    <a:pt x="504" y="367"/>
                  </a:lnTo>
                  <a:lnTo>
                    <a:pt x="502" y="367"/>
                  </a:lnTo>
                  <a:lnTo>
                    <a:pt x="502" y="369"/>
                  </a:lnTo>
                  <a:lnTo>
                    <a:pt x="500" y="371"/>
                  </a:lnTo>
                  <a:lnTo>
                    <a:pt x="500" y="373"/>
                  </a:lnTo>
                  <a:lnTo>
                    <a:pt x="498" y="373"/>
                  </a:lnTo>
                  <a:lnTo>
                    <a:pt x="498" y="375"/>
                  </a:lnTo>
                  <a:lnTo>
                    <a:pt x="498" y="377"/>
                  </a:lnTo>
                  <a:lnTo>
                    <a:pt x="496" y="377"/>
                  </a:lnTo>
                  <a:lnTo>
                    <a:pt x="496" y="379"/>
                  </a:lnTo>
                  <a:lnTo>
                    <a:pt x="495" y="379"/>
                  </a:lnTo>
                  <a:lnTo>
                    <a:pt x="493" y="379"/>
                  </a:lnTo>
                  <a:lnTo>
                    <a:pt x="493" y="377"/>
                  </a:lnTo>
                  <a:lnTo>
                    <a:pt x="491" y="377"/>
                  </a:lnTo>
                  <a:lnTo>
                    <a:pt x="491" y="375"/>
                  </a:lnTo>
                  <a:lnTo>
                    <a:pt x="489" y="375"/>
                  </a:lnTo>
                  <a:lnTo>
                    <a:pt x="487" y="375"/>
                  </a:lnTo>
                  <a:lnTo>
                    <a:pt x="487" y="373"/>
                  </a:lnTo>
                  <a:lnTo>
                    <a:pt x="485" y="373"/>
                  </a:lnTo>
                  <a:lnTo>
                    <a:pt x="485" y="371"/>
                  </a:lnTo>
                  <a:lnTo>
                    <a:pt x="483" y="371"/>
                  </a:lnTo>
                  <a:lnTo>
                    <a:pt x="483" y="369"/>
                  </a:lnTo>
                  <a:lnTo>
                    <a:pt x="483" y="367"/>
                  </a:lnTo>
                  <a:lnTo>
                    <a:pt x="481" y="367"/>
                  </a:lnTo>
                  <a:lnTo>
                    <a:pt x="481" y="365"/>
                  </a:lnTo>
                  <a:lnTo>
                    <a:pt x="481" y="363"/>
                  </a:lnTo>
                  <a:lnTo>
                    <a:pt x="481" y="361"/>
                  </a:lnTo>
                  <a:lnTo>
                    <a:pt x="479" y="361"/>
                  </a:lnTo>
                  <a:lnTo>
                    <a:pt x="477" y="361"/>
                  </a:lnTo>
                  <a:lnTo>
                    <a:pt x="475" y="361"/>
                  </a:lnTo>
                  <a:lnTo>
                    <a:pt x="475" y="363"/>
                  </a:lnTo>
                  <a:lnTo>
                    <a:pt x="473" y="363"/>
                  </a:lnTo>
                  <a:lnTo>
                    <a:pt x="471" y="363"/>
                  </a:lnTo>
                  <a:lnTo>
                    <a:pt x="471" y="361"/>
                  </a:lnTo>
                  <a:lnTo>
                    <a:pt x="473" y="361"/>
                  </a:lnTo>
                  <a:lnTo>
                    <a:pt x="473" y="359"/>
                  </a:lnTo>
                  <a:lnTo>
                    <a:pt x="473" y="357"/>
                  </a:lnTo>
                  <a:lnTo>
                    <a:pt x="471" y="355"/>
                  </a:lnTo>
                  <a:lnTo>
                    <a:pt x="469" y="355"/>
                  </a:lnTo>
                  <a:lnTo>
                    <a:pt x="469" y="357"/>
                  </a:lnTo>
                  <a:lnTo>
                    <a:pt x="467" y="357"/>
                  </a:lnTo>
                  <a:lnTo>
                    <a:pt x="467" y="355"/>
                  </a:lnTo>
                  <a:lnTo>
                    <a:pt x="467" y="353"/>
                  </a:lnTo>
                  <a:lnTo>
                    <a:pt x="467" y="351"/>
                  </a:lnTo>
                  <a:lnTo>
                    <a:pt x="467" y="349"/>
                  </a:lnTo>
                  <a:lnTo>
                    <a:pt x="467" y="347"/>
                  </a:lnTo>
                  <a:lnTo>
                    <a:pt x="467" y="345"/>
                  </a:lnTo>
                  <a:lnTo>
                    <a:pt x="467" y="343"/>
                  </a:lnTo>
                  <a:lnTo>
                    <a:pt x="469" y="343"/>
                  </a:lnTo>
                  <a:lnTo>
                    <a:pt x="469" y="341"/>
                  </a:lnTo>
                  <a:lnTo>
                    <a:pt x="471" y="341"/>
                  </a:lnTo>
                  <a:lnTo>
                    <a:pt x="473" y="341"/>
                  </a:lnTo>
                  <a:lnTo>
                    <a:pt x="473" y="339"/>
                  </a:lnTo>
                  <a:lnTo>
                    <a:pt x="475" y="339"/>
                  </a:lnTo>
                  <a:lnTo>
                    <a:pt x="473" y="337"/>
                  </a:lnTo>
                  <a:lnTo>
                    <a:pt x="471" y="337"/>
                  </a:lnTo>
                  <a:lnTo>
                    <a:pt x="469" y="337"/>
                  </a:lnTo>
                  <a:lnTo>
                    <a:pt x="469" y="335"/>
                  </a:lnTo>
                  <a:lnTo>
                    <a:pt x="469" y="337"/>
                  </a:lnTo>
                  <a:lnTo>
                    <a:pt x="467" y="337"/>
                  </a:lnTo>
                  <a:lnTo>
                    <a:pt x="465" y="337"/>
                  </a:lnTo>
                  <a:lnTo>
                    <a:pt x="465" y="339"/>
                  </a:lnTo>
                  <a:lnTo>
                    <a:pt x="463" y="339"/>
                  </a:lnTo>
                  <a:lnTo>
                    <a:pt x="463" y="337"/>
                  </a:lnTo>
                  <a:lnTo>
                    <a:pt x="463" y="335"/>
                  </a:lnTo>
                  <a:lnTo>
                    <a:pt x="461" y="335"/>
                  </a:lnTo>
                  <a:lnTo>
                    <a:pt x="461" y="333"/>
                  </a:lnTo>
                  <a:lnTo>
                    <a:pt x="461" y="331"/>
                  </a:lnTo>
                  <a:lnTo>
                    <a:pt x="461" y="329"/>
                  </a:lnTo>
                  <a:lnTo>
                    <a:pt x="463" y="329"/>
                  </a:lnTo>
                  <a:lnTo>
                    <a:pt x="465" y="329"/>
                  </a:lnTo>
                  <a:lnTo>
                    <a:pt x="465" y="327"/>
                  </a:lnTo>
                  <a:lnTo>
                    <a:pt x="467" y="327"/>
                  </a:lnTo>
                  <a:lnTo>
                    <a:pt x="467" y="325"/>
                  </a:lnTo>
                  <a:lnTo>
                    <a:pt x="467" y="323"/>
                  </a:lnTo>
                  <a:lnTo>
                    <a:pt x="469" y="323"/>
                  </a:lnTo>
                  <a:lnTo>
                    <a:pt x="469" y="321"/>
                  </a:lnTo>
                  <a:lnTo>
                    <a:pt x="467" y="321"/>
                  </a:lnTo>
                  <a:lnTo>
                    <a:pt x="467" y="319"/>
                  </a:lnTo>
                  <a:lnTo>
                    <a:pt x="469" y="319"/>
                  </a:lnTo>
                  <a:lnTo>
                    <a:pt x="469" y="317"/>
                  </a:lnTo>
                  <a:lnTo>
                    <a:pt x="471" y="317"/>
                  </a:lnTo>
                  <a:lnTo>
                    <a:pt x="471" y="316"/>
                  </a:lnTo>
                  <a:lnTo>
                    <a:pt x="473" y="316"/>
                  </a:lnTo>
                  <a:lnTo>
                    <a:pt x="473" y="314"/>
                  </a:lnTo>
                  <a:lnTo>
                    <a:pt x="475" y="312"/>
                  </a:lnTo>
                  <a:lnTo>
                    <a:pt x="477" y="312"/>
                  </a:lnTo>
                  <a:lnTo>
                    <a:pt x="477" y="310"/>
                  </a:lnTo>
                  <a:lnTo>
                    <a:pt x="479" y="310"/>
                  </a:lnTo>
                  <a:lnTo>
                    <a:pt x="479" y="312"/>
                  </a:lnTo>
                  <a:lnTo>
                    <a:pt x="479" y="310"/>
                  </a:lnTo>
                  <a:lnTo>
                    <a:pt x="481" y="310"/>
                  </a:lnTo>
                  <a:lnTo>
                    <a:pt x="481" y="308"/>
                  </a:lnTo>
                  <a:lnTo>
                    <a:pt x="479" y="308"/>
                  </a:lnTo>
                  <a:lnTo>
                    <a:pt x="479" y="306"/>
                  </a:lnTo>
                  <a:lnTo>
                    <a:pt x="479" y="304"/>
                  </a:lnTo>
                  <a:lnTo>
                    <a:pt x="477" y="304"/>
                  </a:lnTo>
                  <a:lnTo>
                    <a:pt x="477" y="302"/>
                  </a:lnTo>
                  <a:lnTo>
                    <a:pt x="479" y="302"/>
                  </a:lnTo>
                  <a:lnTo>
                    <a:pt x="479" y="300"/>
                  </a:lnTo>
                  <a:lnTo>
                    <a:pt x="481" y="300"/>
                  </a:lnTo>
                  <a:lnTo>
                    <a:pt x="481" y="298"/>
                  </a:lnTo>
                  <a:lnTo>
                    <a:pt x="483" y="298"/>
                  </a:lnTo>
                  <a:lnTo>
                    <a:pt x="485" y="296"/>
                  </a:lnTo>
                  <a:lnTo>
                    <a:pt x="487" y="296"/>
                  </a:lnTo>
                  <a:lnTo>
                    <a:pt x="487" y="294"/>
                  </a:lnTo>
                  <a:lnTo>
                    <a:pt x="485" y="294"/>
                  </a:lnTo>
                  <a:lnTo>
                    <a:pt x="485" y="292"/>
                  </a:lnTo>
                  <a:lnTo>
                    <a:pt x="485" y="290"/>
                  </a:lnTo>
                  <a:lnTo>
                    <a:pt x="485" y="288"/>
                  </a:lnTo>
                  <a:lnTo>
                    <a:pt x="483" y="288"/>
                  </a:lnTo>
                  <a:lnTo>
                    <a:pt x="483" y="286"/>
                  </a:lnTo>
                  <a:lnTo>
                    <a:pt x="481" y="284"/>
                  </a:lnTo>
                  <a:lnTo>
                    <a:pt x="483" y="282"/>
                  </a:lnTo>
                  <a:lnTo>
                    <a:pt x="481" y="282"/>
                  </a:lnTo>
                  <a:lnTo>
                    <a:pt x="481" y="280"/>
                  </a:lnTo>
                  <a:lnTo>
                    <a:pt x="479" y="280"/>
                  </a:lnTo>
                  <a:lnTo>
                    <a:pt x="479" y="278"/>
                  </a:lnTo>
                  <a:lnTo>
                    <a:pt x="477" y="278"/>
                  </a:lnTo>
                  <a:lnTo>
                    <a:pt x="477" y="276"/>
                  </a:lnTo>
                  <a:lnTo>
                    <a:pt x="477" y="274"/>
                  </a:lnTo>
                  <a:lnTo>
                    <a:pt x="477" y="272"/>
                  </a:lnTo>
                  <a:lnTo>
                    <a:pt x="479" y="272"/>
                  </a:lnTo>
                  <a:lnTo>
                    <a:pt x="481" y="270"/>
                  </a:lnTo>
                  <a:lnTo>
                    <a:pt x="483" y="270"/>
                  </a:lnTo>
                  <a:lnTo>
                    <a:pt x="481" y="270"/>
                  </a:lnTo>
                  <a:lnTo>
                    <a:pt x="481" y="268"/>
                  </a:lnTo>
                  <a:lnTo>
                    <a:pt x="481" y="266"/>
                  </a:lnTo>
                  <a:lnTo>
                    <a:pt x="481" y="264"/>
                  </a:lnTo>
                  <a:lnTo>
                    <a:pt x="481" y="262"/>
                  </a:lnTo>
                  <a:lnTo>
                    <a:pt x="481" y="260"/>
                  </a:lnTo>
                  <a:lnTo>
                    <a:pt x="483" y="260"/>
                  </a:lnTo>
                  <a:lnTo>
                    <a:pt x="485" y="260"/>
                  </a:lnTo>
                  <a:lnTo>
                    <a:pt x="487" y="262"/>
                  </a:lnTo>
                  <a:lnTo>
                    <a:pt x="489" y="262"/>
                  </a:lnTo>
                  <a:lnTo>
                    <a:pt x="489" y="264"/>
                  </a:lnTo>
                  <a:lnTo>
                    <a:pt x="489" y="262"/>
                  </a:lnTo>
                  <a:lnTo>
                    <a:pt x="491" y="262"/>
                  </a:lnTo>
                  <a:lnTo>
                    <a:pt x="491" y="260"/>
                  </a:lnTo>
                  <a:lnTo>
                    <a:pt x="489" y="260"/>
                  </a:lnTo>
                  <a:lnTo>
                    <a:pt x="487" y="260"/>
                  </a:lnTo>
                  <a:lnTo>
                    <a:pt x="485" y="260"/>
                  </a:lnTo>
                  <a:lnTo>
                    <a:pt x="483" y="258"/>
                  </a:lnTo>
                  <a:lnTo>
                    <a:pt x="483" y="256"/>
                  </a:lnTo>
                  <a:lnTo>
                    <a:pt x="481" y="256"/>
                  </a:lnTo>
                  <a:lnTo>
                    <a:pt x="481" y="258"/>
                  </a:lnTo>
                  <a:lnTo>
                    <a:pt x="481" y="256"/>
                  </a:lnTo>
                  <a:lnTo>
                    <a:pt x="479" y="256"/>
                  </a:lnTo>
                  <a:lnTo>
                    <a:pt x="479" y="254"/>
                  </a:lnTo>
                  <a:lnTo>
                    <a:pt x="477" y="254"/>
                  </a:lnTo>
                  <a:lnTo>
                    <a:pt x="475" y="256"/>
                  </a:lnTo>
                  <a:lnTo>
                    <a:pt x="473" y="256"/>
                  </a:lnTo>
                  <a:lnTo>
                    <a:pt x="473" y="258"/>
                  </a:lnTo>
                  <a:lnTo>
                    <a:pt x="471" y="260"/>
                  </a:lnTo>
                  <a:lnTo>
                    <a:pt x="471" y="262"/>
                  </a:lnTo>
                  <a:lnTo>
                    <a:pt x="469" y="262"/>
                  </a:lnTo>
                  <a:lnTo>
                    <a:pt x="469" y="264"/>
                  </a:lnTo>
                  <a:lnTo>
                    <a:pt x="467" y="264"/>
                  </a:lnTo>
                  <a:lnTo>
                    <a:pt x="467" y="262"/>
                  </a:lnTo>
                  <a:lnTo>
                    <a:pt x="465" y="262"/>
                  </a:lnTo>
                  <a:lnTo>
                    <a:pt x="465" y="260"/>
                  </a:lnTo>
                  <a:lnTo>
                    <a:pt x="465" y="258"/>
                  </a:lnTo>
                  <a:lnTo>
                    <a:pt x="463" y="258"/>
                  </a:lnTo>
                  <a:lnTo>
                    <a:pt x="463" y="256"/>
                  </a:lnTo>
                  <a:lnTo>
                    <a:pt x="461" y="254"/>
                  </a:lnTo>
                  <a:lnTo>
                    <a:pt x="461" y="252"/>
                  </a:lnTo>
                  <a:lnTo>
                    <a:pt x="459" y="252"/>
                  </a:lnTo>
                  <a:lnTo>
                    <a:pt x="459" y="250"/>
                  </a:lnTo>
                  <a:lnTo>
                    <a:pt x="459" y="249"/>
                  </a:lnTo>
                  <a:lnTo>
                    <a:pt x="457" y="249"/>
                  </a:lnTo>
                  <a:lnTo>
                    <a:pt x="457" y="247"/>
                  </a:lnTo>
                  <a:lnTo>
                    <a:pt x="455" y="247"/>
                  </a:lnTo>
                  <a:lnTo>
                    <a:pt x="453" y="247"/>
                  </a:lnTo>
                  <a:lnTo>
                    <a:pt x="453" y="245"/>
                  </a:lnTo>
                  <a:lnTo>
                    <a:pt x="453" y="243"/>
                  </a:lnTo>
                  <a:lnTo>
                    <a:pt x="453" y="241"/>
                  </a:lnTo>
                  <a:lnTo>
                    <a:pt x="451" y="241"/>
                  </a:lnTo>
                  <a:lnTo>
                    <a:pt x="449" y="239"/>
                  </a:lnTo>
                  <a:lnTo>
                    <a:pt x="447" y="239"/>
                  </a:lnTo>
                  <a:lnTo>
                    <a:pt x="447" y="237"/>
                  </a:lnTo>
                  <a:lnTo>
                    <a:pt x="445" y="237"/>
                  </a:lnTo>
                  <a:lnTo>
                    <a:pt x="443" y="237"/>
                  </a:lnTo>
                  <a:lnTo>
                    <a:pt x="441" y="237"/>
                  </a:lnTo>
                  <a:lnTo>
                    <a:pt x="439" y="237"/>
                  </a:lnTo>
                  <a:lnTo>
                    <a:pt x="437" y="237"/>
                  </a:lnTo>
                  <a:lnTo>
                    <a:pt x="435" y="237"/>
                  </a:lnTo>
                  <a:lnTo>
                    <a:pt x="435" y="239"/>
                  </a:lnTo>
                  <a:lnTo>
                    <a:pt x="433" y="237"/>
                  </a:lnTo>
                  <a:lnTo>
                    <a:pt x="431" y="237"/>
                  </a:lnTo>
                  <a:lnTo>
                    <a:pt x="431" y="239"/>
                  </a:lnTo>
                  <a:lnTo>
                    <a:pt x="429" y="239"/>
                  </a:lnTo>
                  <a:lnTo>
                    <a:pt x="429" y="241"/>
                  </a:lnTo>
                  <a:lnTo>
                    <a:pt x="429" y="243"/>
                  </a:lnTo>
                  <a:lnTo>
                    <a:pt x="429" y="245"/>
                  </a:lnTo>
                  <a:lnTo>
                    <a:pt x="429" y="247"/>
                  </a:lnTo>
                  <a:lnTo>
                    <a:pt x="429" y="249"/>
                  </a:lnTo>
                  <a:lnTo>
                    <a:pt x="429" y="250"/>
                  </a:lnTo>
                  <a:lnTo>
                    <a:pt x="429" y="252"/>
                  </a:lnTo>
                  <a:lnTo>
                    <a:pt x="427" y="252"/>
                  </a:lnTo>
                  <a:lnTo>
                    <a:pt x="426" y="252"/>
                  </a:lnTo>
                  <a:lnTo>
                    <a:pt x="426" y="250"/>
                  </a:lnTo>
                  <a:lnTo>
                    <a:pt x="424" y="250"/>
                  </a:lnTo>
                  <a:lnTo>
                    <a:pt x="422" y="252"/>
                  </a:lnTo>
                  <a:lnTo>
                    <a:pt x="420" y="252"/>
                  </a:lnTo>
                  <a:lnTo>
                    <a:pt x="420" y="254"/>
                  </a:lnTo>
                  <a:lnTo>
                    <a:pt x="418" y="254"/>
                  </a:lnTo>
                  <a:lnTo>
                    <a:pt x="416" y="254"/>
                  </a:lnTo>
                  <a:lnTo>
                    <a:pt x="416" y="252"/>
                  </a:lnTo>
                  <a:lnTo>
                    <a:pt x="414" y="252"/>
                  </a:lnTo>
                  <a:lnTo>
                    <a:pt x="414" y="254"/>
                  </a:lnTo>
                  <a:lnTo>
                    <a:pt x="412" y="254"/>
                  </a:lnTo>
                  <a:lnTo>
                    <a:pt x="414" y="254"/>
                  </a:lnTo>
                  <a:lnTo>
                    <a:pt x="414" y="256"/>
                  </a:lnTo>
                  <a:lnTo>
                    <a:pt x="414" y="258"/>
                  </a:lnTo>
                  <a:lnTo>
                    <a:pt x="412" y="258"/>
                  </a:lnTo>
                  <a:lnTo>
                    <a:pt x="412" y="260"/>
                  </a:lnTo>
                  <a:lnTo>
                    <a:pt x="410" y="260"/>
                  </a:lnTo>
                  <a:lnTo>
                    <a:pt x="410" y="262"/>
                  </a:lnTo>
                  <a:lnTo>
                    <a:pt x="408" y="262"/>
                  </a:lnTo>
                  <a:lnTo>
                    <a:pt x="408" y="264"/>
                  </a:lnTo>
                  <a:lnTo>
                    <a:pt x="408" y="266"/>
                  </a:lnTo>
                  <a:lnTo>
                    <a:pt x="406" y="266"/>
                  </a:lnTo>
                  <a:lnTo>
                    <a:pt x="404" y="266"/>
                  </a:lnTo>
                  <a:lnTo>
                    <a:pt x="404" y="264"/>
                  </a:lnTo>
                  <a:lnTo>
                    <a:pt x="402" y="264"/>
                  </a:lnTo>
                  <a:lnTo>
                    <a:pt x="402" y="262"/>
                  </a:lnTo>
                  <a:lnTo>
                    <a:pt x="400" y="262"/>
                  </a:lnTo>
                  <a:lnTo>
                    <a:pt x="400" y="260"/>
                  </a:lnTo>
                  <a:lnTo>
                    <a:pt x="398" y="260"/>
                  </a:lnTo>
                  <a:lnTo>
                    <a:pt x="398" y="258"/>
                  </a:lnTo>
                  <a:lnTo>
                    <a:pt x="396" y="258"/>
                  </a:lnTo>
                  <a:lnTo>
                    <a:pt x="396" y="256"/>
                  </a:lnTo>
                  <a:lnTo>
                    <a:pt x="394" y="256"/>
                  </a:lnTo>
                  <a:lnTo>
                    <a:pt x="394" y="254"/>
                  </a:lnTo>
                  <a:lnTo>
                    <a:pt x="392" y="254"/>
                  </a:lnTo>
                  <a:lnTo>
                    <a:pt x="392" y="252"/>
                  </a:lnTo>
                  <a:lnTo>
                    <a:pt x="390" y="252"/>
                  </a:lnTo>
                  <a:lnTo>
                    <a:pt x="390" y="250"/>
                  </a:lnTo>
                  <a:lnTo>
                    <a:pt x="390" y="249"/>
                  </a:lnTo>
                  <a:lnTo>
                    <a:pt x="388" y="249"/>
                  </a:lnTo>
                  <a:lnTo>
                    <a:pt x="386" y="249"/>
                  </a:lnTo>
                  <a:lnTo>
                    <a:pt x="384" y="249"/>
                  </a:lnTo>
                  <a:lnTo>
                    <a:pt x="384" y="250"/>
                  </a:lnTo>
                  <a:lnTo>
                    <a:pt x="382" y="250"/>
                  </a:lnTo>
                  <a:lnTo>
                    <a:pt x="380" y="250"/>
                  </a:lnTo>
                  <a:lnTo>
                    <a:pt x="380" y="252"/>
                  </a:lnTo>
                  <a:lnTo>
                    <a:pt x="378" y="252"/>
                  </a:lnTo>
                  <a:lnTo>
                    <a:pt x="378" y="254"/>
                  </a:lnTo>
                  <a:lnTo>
                    <a:pt x="378" y="256"/>
                  </a:lnTo>
                  <a:lnTo>
                    <a:pt x="378" y="258"/>
                  </a:lnTo>
                  <a:lnTo>
                    <a:pt x="376" y="258"/>
                  </a:lnTo>
                  <a:lnTo>
                    <a:pt x="376" y="260"/>
                  </a:lnTo>
                  <a:lnTo>
                    <a:pt x="374" y="260"/>
                  </a:lnTo>
                  <a:lnTo>
                    <a:pt x="374" y="262"/>
                  </a:lnTo>
                  <a:lnTo>
                    <a:pt x="374" y="264"/>
                  </a:lnTo>
                  <a:lnTo>
                    <a:pt x="372" y="264"/>
                  </a:lnTo>
                  <a:lnTo>
                    <a:pt x="370" y="264"/>
                  </a:lnTo>
                  <a:lnTo>
                    <a:pt x="368" y="264"/>
                  </a:lnTo>
                  <a:lnTo>
                    <a:pt x="368" y="266"/>
                  </a:lnTo>
                  <a:lnTo>
                    <a:pt x="366" y="266"/>
                  </a:lnTo>
                  <a:lnTo>
                    <a:pt x="364" y="266"/>
                  </a:lnTo>
                  <a:lnTo>
                    <a:pt x="362" y="266"/>
                  </a:lnTo>
                  <a:lnTo>
                    <a:pt x="360" y="266"/>
                  </a:lnTo>
                  <a:lnTo>
                    <a:pt x="360" y="268"/>
                  </a:lnTo>
                  <a:lnTo>
                    <a:pt x="358" y="268"/>
                  </a:lnTo>
                  <a:lnTo>
                    <a:pt x="357" y="268"/>
                  </a:lnTo>
                  <a:lnTo>
                    <a:pt x="357" y="270"/>
                  </a:lnTo>
                  <a:lnTo>
                    <a:pt x="355" y="270"/>
                  </a:lnTo>
                  <a:lnTo>
                    <a:pt x="353" y="270"/>
                  </a:lnTo>
                  <a:lnTo>
                    <a:pt x="353" y="272"/>
                  </a:lnTo>
                  <a:lnTo>
                    <a:pt x="355" y="272"/>
                  </a:lnTo>
                  <a:lnTo>
                    <a:pt x="357" y="272"/>
                  </a:lnTo>
                  <a:lnTo>
                    <a:pt x="357" y="274"/>
                  </a:lnTo>
                  <a:lnTo>
                    <a:pt x="355" y="276"/>
                  </a:lnTo>
                  <a:lnTo>
                    <a:pt x="353" y="278"/>
                  </a:lnTo>
                  <a:lnTo>
                    <a:pt x="355" y="278"/>
                  </a:lnTo>
                  <a:lnTo>
                    <a:pt x="355" y="280"/>
                  </a:lnTo>
                  <a:lnTo>
                    <a:pt x="355" y="282"/>
                  </a:lnTo>
                  <a:lnTo>
                    <a:pt x="357" y="282"/>
                  </a:lnTo>
                  <a:lnTo>
                    <a:pt x="357" y="284"/>
                  </a:lnTo>
                  <a:lnTo>
                    <a:pt x="358" y="284"/>
                  </a:lnTo>
                  <a:lnTo>
                    <a:pt x="358" y="286"/>
                  </a:lnTo>
                  <a:lnTo>
                    <a:pt x="358" y="288"/>
                  </a:lnTo>
                  <a:lnTo>
                    <a:pt x="360" y="288"/>
                  </a:lnTo>
                  <a:lnTo>
                    <a:pt x="358" y="290"/>
                  </a:lnTo>
                  <a:lnTo>
                    <a:pt x="357" y="290"/>
                  </a:lnTo>
                  <a:lnTo>
                    <a:pt x="357" y="292"/>
                  </a:lnTo>
                  <a:lnTo>
                    <a:pt x="355" y="292"/>
                  </a:lnTo>
                  <a:lnTo>
                    <a:pt x="353" y="294"/>
                  </a:lnTo>
                  <a:lnTo>
                    <a:pt x="355" y="294"/>
                  </a:lnTo>
                  <a:lnTo>
                    <a:pt x="357" y="294"/>
                  </a:lnTo>
                  <a:lnTo>
                    <a:pt x="358" y="292"/>
                  </a:lnTo>
                  <a:lnTo>
                    <a:pt x="358" y="294"/>
                  </a:lnTo>
                  <a:lnTo>
                    <a:pt x="360" y="294"/>
                  </a:lnTo>
                  <a:lnTo>
                    <a:pt x="358" y="294"/>
                  </a:lnTo>
                  <a:lnTo>
                    <a:pt x="358" y="296"/>
                  </a:lnTo>
                  <a:lnTo>
                    <a:pt x="357" y="296"/>
                  </a:lnTo>
                  <a:lnTo>
                    <a:pt x="355" y="298"/>
                  </a:lnTo>
                  <a:lnTo>
                    <a:pt x="353" y="298"/>
                  </a:lnTo>
                  <a:lnTo>
                    <a:pt x="353" y="300"/>
                  </a:lnTo>
                  <a:lnTo>
                    <a:pt x="351" y="300"/>
                  </a:lnTo>
                  <a:lnTo>
                    <a:pt x="353" y="300"/>
                  </a:lnTo>
                  <a:lnTo>
                    <a:pt x="353" y="302"/>
                  </a:lnTo>
                  <a:lnTo>
                    <a:pt x="351" y="302"/>
                  </a:lnTo>
                  <a:lnTo>
                    <a:pt x="349" y="302"/>
                  </a:lnTo>
                  <a:lnTo>
                    <a:pt x="349" y="304"/>
                  </a:lnTo>
                  <a:lnTo>
                    <a:pt x="347" y="304"/>
                  </a:lnTo>
                  <a:lnTo>
                    <a:pt x="347" y="302"/>
                  </a:lnTo>
                  <a:lnTo>
                    <a:pt x="345" y="300"/>
                  </a:lnTo>
                  <a:lnTo>
                    <a:pt x="345" y="302"/>
                  </a:lnTo>
                  <a:lnTo>
                    <a:pt x="343" y="302"/>
                  </a:lnTo>
                  <a:lnTo>
                    <a:pt x="343" y="304"/>
                  </a:lnTo>
                  <a:lnTo>
                    <a:pt x="341" y="304"/>
                  </a:lnTo>
                  <a:lnTo>
                    <a:pt x="339" y="306"/>
                  </a:lnTo>
                  <a:lnTo>
                    <a:pt x="337" y="306"/>
                  </a:lnTo>
                  <a:lnTo>
                    <a:pt x="337" y="308"/>
                  </a:lnTo>
                  <a:lnTo>
                    <a:pt x="335" y="308"/>
                  </a:lnTo>
                  <a:lnTo>
                    <a:pt x="333" y="308"/>
                  </a:lnTo>
                  <a:lnTo>
                    <a:pt x="333" y="310"/>
                  </a:lnTo>
                  <a:lnTo>
                    <a:pt x="331" y="310"/>
                  </a:lnTo>
                  <a:lnTo>
                    <a:pt x="329" y="310"/>
                  </a:lnTo>
                  <a:lnTo>
                    <a:pt x="329" y="312"/>
                  </a:lnTo>
                  <a:lnTo>
                    <a:pt x="327" y="312"/>
                  </a:lnTo>
                  <a:lnTo>
                    <a:pt x="325" y="312"/>
                  </a:lnTo>
                  <a:lnTo>
                    <a:pt x="323" y="312"/>
                  </a:lnTo>
                  <a:lnTo>
                    <a:pt x="321" y="312"/>
                  </a:lnTo>
                  <a:lnTo>
                    <a:pt x="319" y="312"/>
                  </a:lnTo>
                  <a:lnTo>
                    <a:pt x="319" y="310"/>
                  </a:lnTo>
                  <a:lnTo>
                    <a:pt x="319" y="308"/>
                  </a:lnTo>
                  <a:lnTo>
                    <a:pt x="321" y="308"/>
                  </a:lnTo>
                  <a:lnTo>
                    <a:pt x="321" y="306"/>
                  </a:lnTo>
                  <a:lnTo>
                    <a:pt x="321" y="304"/>
                  </a:lnTo>
                  <a:lnTo>
                    <a:pt x="321" y="302"/>
                  </a:lnTo>
                  <a:lnTo>
                    <a:pt x="321" y="300"/>
                  </a:lnTo>
                  <a:lnTo>
                    <a:pt x="319" y="300"/>
                  </a:lnTo>
                  <a:lnTo>
                    <a:pt x="319" y="302"/>
                  </a:lnTo>
                  <a:lnTo>
                    <a:pt x="317" y="302"/>
                  </a:lnTo>
                  <a:lnTo>
                    <a:pt x="315" y="302"/>
                  </a:lnTo>
                  <a:lnTo>
                    <a:pt x="313" y="302"/>
                  </a:lnTo>
                  <a:lnTo>
                    <a:pt x="313" y="304"/>
                  </a:lnTo>
                  <a:lnTo>
                    <a:pt x="311" y="304"/>
                  </a:lnTo>
                  <a:lnTo>
                    <a:pt x="309" y="304"/>
                  </a:lnTo>
                  <a:lnTo>
                    <a:pt x="309" y="306"/>
                  </a:lnTo>
                  <a:lnTo>
                    <a:pt x="307" y="306"/>
                  </a:lnTo>
                  <a:lnTo>
                    <a:pt x="305" y="308"/>
                  </a:lnTo>
                  <a:lnTo>
                    <a:pt x="303" y="308"/>
                  </a:lnTo>
                  <a:lnTo>
                    <a:pt x="301" y="308"/>
                  </a:lnTo>
                  <a:lnTo>
                    <a:pt x="301" y="306"/>
                  </a:lnTo>
                  <a:lnTo>
                    <a:pt x="301" y="304"/>
                  </a:lnTo>
                  <a:lnTo>
                    <a:pt x="299" y="304"/>
                  </a:lnTo>
                  <a:lnTo>
                    <a:pt x="299" y="302"/>
                  </a:lnTo>
                  <a:lnTo>
                    <a:pt x="297" y="302"/>
                  </a:lnTo>
                  <a:lnTo>
                    <a:pt x="297" y="300"/>
                  </a:lnTo>
                  <a:lnTo>
                    <a:pt x="299" y="300"/>
                  </a:lnTo>
                  <a:lnTo>
                    <a:pt x="299" y="298"/>
                  </a:lnTo>
                  <a:lnTo>
                    <a:pt x="299" y="296"/>
                  </a:lnTo>
                  <a:lnTo>
                    <a:pt x="301" y="296"/>
                  </a:lnTo>
                  <a:lnTo>
                    <a:pt x="301" y="294"/>
                  </a:lnTo>
                  <a:lnTo>
                    <a:pt x="303" y="294"/>
                  </a:lnTo>
                  <a:lnTo>
                    <a:pt x="303" y="292"/>
                  </a:lnTo>
                  <a:lnTo>
                    <a:pt x="305" y="292"/>
                  </a:lnTo>
                  <a:lnTo>
                    <a:pt x="303" y="292"/>
                  </a:lnTo>
                  <a:lnTo>
                    <a:pt x="301" y="292"/>
                  </a:lnTo>
                  <a:lnTo>
                    <a:pt x="301" y="294"/>
                  </a:lnTo>
                  <a:lnTo>
                    <a:pt x="299" y="294"/>
                  </a:lnTo>
                  <a:lnTo>
                    <a:pt x="297" y="294"/>
                  </a:lnTo>
                  <a:lnTo>
                    <a:pt x="295" y="294"/>
                  </a:lnTo>
                  <a:lnTo>
                    <a:pt x="295" y="296"/>
                  </a:lnTo>
                  <a:lnTo>
                    <a:pt x="291" y="296"/>
                  </a:lnTo>
                  <a:lnTo>
                    <a:pt x="289" y="298"/>
                  </a:lnTo>
                  <a:lnTo>
                    <a:pt x="288" y="298"/>
                  </a:lnTo>
                  <a:lnTo>
                    <a:pt x="288" y="300"/>
                  </a:lnTo>
                  <a:lnTo>
                    <a:pt x="286" y="300"/>
                  </a:lnTo>
                  <a:lnTo>
                    <a:pt x="284" y="302"/>
                  </a:lnTo>
                  <a:lnTo>
                    <a:pt x="282" y="304"/>
                  </a:lnTo>
                  <a:lnTo>
                    <a:pt x="280" y="306"/>
                  </a:lnTo>
                  <a:lnTo>
                    <a:pt x="278" y="306"/>
                  </a:lnTo>
                  <a:lnTo>
                    <a:pt x="276" y="306"/>
                  </a:lnTo>
                  <a:lnTo>
                    <a:pt x="276" y="308"/>
                  </a:lnTo>
                  <a:lnTo>
                    <a:pt x="276" y="306"/>
                  </a:lnTo>
                  <a:lnTo>
                    <a:pt x="276" y="304"/>
                  </a:lnTo>
                  <a:lnTo>
                    <a:pt x="276" y="302"/>
                  </a:lnTo>
                  <a:lnTo>
                    <a:pt x="274" y="302"/>
                  </a:lnTo>
                  <a:lnTo>
                    <a:pt x="274" y="300"/>
                  </a:lnTo>
                  <a:lnTo>
                    <a:pt x="274" y="298"/>
                  </a:lnTo>
                  <a:lnTo>
                    <a:pt x="274" y="296"/>
                  </a:lnTo>
                  <a:lnTo>
                    <a:pt x="274" y="294"/>
                  </a:lnTo>
                  <a:lnTo>
                    <a:pt x="272" y="294"/>
                  </a:lnTo>
                  <a:lnTo>
                    <a:pt x="272" y="292"/>
                  </a:lnTo>
                  <a:lnTo>
                    <a:pt x="272" y="290"/>
                  </a:lnTo>
                  <a:lnTo>
                    <a:pt x="272" y="288"/>
                  </a:lnTo>
                  <a:lnTo>
                    <a:pt x="272" y="286"/>
                  </a:lnTo>
                  <a:lnTo>
                    <a:pt x="272" y="284"/>
                  </a:lnTo>
                  <a:lnTo>
                    <a:pt x="272" y="282"/>
                  </a:lnTo>
                  <a:lnTo>
                    <a:pt x="270" y="280"/>
                  </a:lnTo>
                  <a:lnTo>
                    <a:pt x="272" y="280"/>
                  </a:lnTo>
                  <a:lnTo>
                    <a:pt x="270" y="280"/>
                  </a:lnTo>
                  <a:lnTo>
                    <a:pt x="272" y="280"/>
                  </a:lnTo>
                  <a:lnTo>
                    <a:pt x="270" y="280"/>
                  </a:lnTo>
                  <a:lnTo>
                    <a:pt x="270" y="278"/>
                  </a:lnTo>
                  <a:lnTo>
                    <a:pt x="270" y="276"/>
                  </a:lnTo>
                  <a:lnTo>
                    <a:pt x="270" y="274"/>
                  </a:lnTo>
                  <a:lnTo>
                    <a:pt x="270" y="272"/>
                  </a:lnTo>
                  <a:lnTo>
                    <a:pt x="268" y="272"/>
                  </a:lnTo>
                  <a:lnTo>
                    <a:pt x="266" y="272"/>
                  </a:lnTo>
                  <a:lnTo>
                    <a:pt x="264" y="272"/>
                  </a:lnTo>
                  <a:lnTo>
                    <a:pt x="264" y="270"/>
                  </a:lnTo>
                  <a:lnTo>
                    <a:pt x="264" y="268"/>
                  </a:lnTo>
                  <a:lnTo>
                    <a:pt x="264" y="266"/>
                  </a:lnTo>
                  <a:lnTo>
                    <a:pt x="264" y="264"/>
                  </a:lnTo>
                  <a:lnTo>
                    <a:pt x="262" y="264"/>
                  </a:lnTo>
                  <a:lnTo>
                    <a:pt x="262" y="262"/>
                  </a:lnTo>
                  <a:lnTo>
                    <a:pt x="260" y="262"/>
                  </a:lnTo>
                  <a:lnTo>
                    <a:pt x="260" y="260"/>
                  </a:lnTo>
                  <a:lnTo>
                    <a:pt x="262" y="260"/>
                  </a:lnTo>
                  <a:lnTo>
                    <a:pt x="260" y="260"/>
                  </a:lnTo>
                  <a:lnTo>
                    <a:pt x="260" y="258"/>
                  </a:lnTo>
                  <a:lnTo>
                    <a:pt x="262" y="258"/>
                  </a:lnTo>
                  <a:lnTo>
                    <a:pt x="262" y="256"/>
                  </a:lnTo>
                  <a:lnTo>
                    <a:pt x="260" y="256"/>
                  </a:lnTo>
                  <a:lnTo>
                    <a:pt x="260" y="254"/>
                  </a:lnTo>
                  <a:lnTo>
                    <a:pt x="260" y="252"/>
                  </a:lnTo>
                  <a:lnTo>
                    <a:pt x="258" y="252"/>
                  </a:lnTo>
                  <a:lnTo>
                    <a:pt x="258" y="250"/>
                  </a:lnTo>
                  <a:lnTo>
                    <a:pt x="256" y="250"/>
                  </a:lnTo>
                  <a:lnTo>
                    <a:pt x="256" y="249"/>
                  </a:lnTo>
                  <a:lnTo>
                    <a:pt x="254" y="249"/>
                  </a:lnTo>
                  <a:lnTo>
                    <a:pt x="254" y="247"/>
                  </a:lnTo>
                  <a:lnTo>
                    <a:pt x="252" y="247"/>
                  </a:lnTo>
                  <a:lnTo>
                    <a:pt x="252" y="245"/>
                  </a:lnTo>
                  <a:lnTo>
                    <a:pt x="250" y="245"/>
                  </a:lnTo>
                  <a:lnTo>
                    <a:pt x="250" y="243"/>
                  </a:lnTo>
                  <a:lnTo>
                    <a:pt x="248" y="243"/>
                  </a:lnTo>
                  <a:lnTo>
                    <a:pt x="246" y="243"/>
                  </a:lnTo>
                  <a:lnTo>
                    <a:pt x="244" y="243"/>
                  </a:lnTo>
                  <a:lnTo>
                    <a:pt x="244" y="241"/>
                  </a:lnTo>
                  <a:lnTo>
                    <a:pt x="242" y="241"/>
                  </a:lnTo>
                  <a:lnTo>
                    <a:pt x="240" y="241"/>
                  </a:lnTo>
                  <a:lnTo>
                    <a:pt x="240" y="239"/>
                  </a:lnTo>
                  <a:lnTo>
                    <a:pt x="238" y="239"/>
                  </a:lnTo>
                  <a:lnTo>
                    <a:pt x="238" y="237"/>
                  </a:lnTo>
                  <a:lnTo>
                    <a:pt x="240" y="237"/>
                  </a:lnTo>
                  <a:lnTo>
                    <a:pt x="242" y="237"/>
                  </a:lnTo>
                  <a:lnTo>
                    <a:pt x="244" y="237"/>
                  </a:lnTo>
                  <a:lnTo>
                    <a:pt x="246" y="237"/>
                  </a:lnTo>
                  <a:lnTo>
                    <a:pt x="246" y="235"/>
                  </a:lnTo>
                  <a:lnTo>
                    <a:pt x="248" y="235"/>
                  </a:lnTo>
                  <a:lnTo>
                    <a:pt x="250" y="235"/>
                  </a:lnTo>
                  <a:lnTo>
                    <a:pt x="250" y="233"/>
                  </a:lnTo>
                  <a:lnTo>
                    <a:pt x="252" y="233"/>
                  </a:lnTo>
                  <a:lnTo>
                    <a:pt x="252" y="231"/>
                  </a:lnTo>
                  <a:lnTo>
                    <a:pt x="252" y="233"/>
                  </a:lnTo>
                  <a:lnTo>
                    <a:pt x="252" y="235"/>
                  </a:lnTo>
                  <a:lnTo>
                    <a:pt x="254" y="235"/>
                  </a:lnTo>
                  <a:lnTo>
                    <a:pt x="256" y="235"/>
                  </a:lnTo>
                  <a:lnTo>
                    <a:pt x="256" y="237"/>
                  </a:lnTo>
                  <a:lnTo>
                    <a:pt x="258" y="237"/>
                  </a:lnTo>
                  <a:lnTo>
                    <a:pt x="260" y="237"/>
                  </a:lnTo>
                  <a:lnTo>
                    <a:pt x="260" y="235"/>
                  </a:lnTo>
                  <a:lnTo>
                    <a:pt x="260" y="233"/>
                  </a:lnTo>
                  <a:lnTo>
                    <a:pt x="260" y="231"/>
                  </a:lnTo>
                  <a:lnTo>
                    <a:pt x="258" y="231"/>
                  </a:lnTo>
                  <a:lnTo>
                    <a:pt x="258" y="229"/>
                  </a:lnTo>
                  <a:lnTo>
                    <a:pt x="256" y="227"/>
                  </a:lnTo>
                  <a:lnTo>
                    <a:pt x="256" y="225"/>
                  </a:lnTo>
                  <a:lnTo>
                    <a:pt x="256" y="223"/>
                  </a:lnTo>
                  <a:lnTo>
                    <a:pt x="254" y="223"/>
                  </a:lnTo>
                  <a:lnTo>
                    <a:pt x="256" y="223"/>
                  </a:lnTo>
                  <a:lnTo>
                    <a:pt x="256" y="221"/>
                  </a:lnTo>
                  <a:lnTo>
                    <a:pt x="258" y="219"/>
                  </a:lnTo>
                  <a:lnTo>
                    <a:pt x="256" y="219"/>
                  </a:lnTo>
                  <a:lnTo>
                    <a:pt x="256" y="217"/>
                  </a:lnTo>
                  <a:lnTo>
                    <a:pt x="254" y="217"/>
                  </a:lnTo>
                  <a:lnTo>
                    <a:pt x="252" y="217"/>
                  </a:lnTo>
                  <a:lnTo>
                    <a:pt x="252" y="215"/>
                  </a:lnTo>
                  <a:lnTo>
                    <a:pt x="250" y="215"/>
                  </a:lnTo>
                  <a:lnTo>
                    <a:pt x="248" y="215"/>
                  </a:lnTo>
                  <a:lnTo>
                    <a:pt x="248" y="213"/>
                  </a:lnTo>
                  <a:lnTo>
                    <a:pt x="246" y="213"/>
                  </a:lnTo>
                  <a:lnTo>
                    <a:pt x="246" y="211"/>
                  </a:lnTo>
                  <a:lnTo>
                    <a:pt x="246" y="209"/>
                  </a:lnTo>
                  <a:lnTo>
                    <a:pt x="244" y="209"/>
                  </a:lnTo>
                  <a:lnTo>
                    <a:pt x="244" y="207"/>
                  </a:lnTo>
                  <a:lnTo>
                    <a:pt x="244" y="209"/>
                  </a:lnTo>
                  <a:lnTo>
                    <a:pt x="242" y="209"/>
                  </a:lnTo>
                  <a:lnTo>
                    <a:pt x="242" y="211"/>
                  </a:lnTo>
                  <a:lnTo>
                    <a:pt x="240" y="211"/>
                  </a:lnTo>
                  <a:lnTo>
                    <a:pt x="240" y="213"/>
                  </a:lnTo>
                  <a:lnTo>
                    <a:pt x="240" y="211"/>
                  </a:lnTo>
                  <a:lnTo>
                    <a:pt x="240" y="209"/>
                  </a:lnTo>
                  <a:lnTo>
                    <a:pt x="238" y="209"/>
                  </a:lnTo>
                  <a:lnTo>
                    <a:pt x="238" y="207"/>
                  </a:lnTo>
                  <a:lnTo>
                    <a:pt x="238" y="205"/>
                  </a:lnTo>
                  <a:lnTo>
                    <a:pt x="238" y="203"/>
                  </a:lnTo>
                  <a:lnTo>
                    <a:pt x="238" y="201"/>
                  </a:lnTo>
                  <a:lnTo>
                    <a:pt x="236" y="201"/>
                  </a:lnTo>
                  <a:lnTo>
                    <a:pt x="236" y="199"/>
                  </a:lnTo>
                  <a:lnTo>
                    <a:pt x="236" y="197"/>
                  </a:lnTo>
                  <a:lnTo>
                    <a:pt x="234" y="197"/>
                  </a:lnTo>
                  <a:lnTo>
                    <a:pt x="234" y="195"/>
                  </a:lnTo>
                  <a:lnTo>
                    <a:pt x="232" y="195"/>
                  </a:lnTo>
                  <a:lnTo>
                    <a:pt x="234" y="195"/>
                  </a:lnTo>
                  <a:lnTo>
                    <a:pt x="236" y="195"/>
                  </a:lnTo>
                  <a:lnTo>
                    <a:pt x="236" y="193"/>
                  </a:lnTo>
                  <a:lnTo>
                    <a:pt x="236" y="191"/>
                  </a:lnTo>
                  <a:lnTo>
                    <a:pt x="238" y="191"/>
                  </a:lnTo>
                  <a:lnTo>
                    <a:pt x="238" y="189"/>
                  </a:lnTo>
                  <a:lnTo>
                    <a:pt x="236" y="189"/>
                  </a:lnTo>
                  <a:lnTo>
                    <a:pt x="236" y="187"/>
                  </a:lnTo>
                  <a:lnTo>
                    <a:pt x="236" y="185"/>
                  </a:lnTo>
                  <a:lnTo>
                    <a:pt x="234" y="185"/>
                  </a:lnTo>
                  <a:lnTo>
                    <a:pt x="234" y="183"/>
                  </a:lnTo>
                  <a:lnTo>
                    <a:pt x="234" y="182"/>
                  </a:lnTo>
                  <a:lnTo>
                    <a:pt x="234" y="180"/>
                  </a:lnTo>
                  <a:lnTo>
                    <a:pt x="232" y="180"/>
                  </a:lnTo>
                  <a:lnTo>
                    <a:pt x="232" y="178"/>
                  </a:lnTo>
                  <a:lnTo>
                    <a:pt x="234" y="178"/>
                  </a:lnTo>
                  <a:lnTo>
                    <a:pt x="234" y="176"/>
                  </a:lnTo>
                  <a:lnTo>
                    <a:pt x="234" y="174"/>
                  </a:lnTo>
                  <a:lnTo>
                    <a:pt x="234" y="172"/>
                  </a:lnTo>
                  <a:lnTo>
                    <a:pt x="236" y="172"/>
                  </a:lnTo>
                  <a:lnTo>
                    <a:pt x="236" y="170"/>
                  </a:lnTo>
                  <a:lnTo>
                    <a:pt x="236" y="168"/>
                  </a:lnTo>
                  <a:lnTo>
                    <a:pt x="236" y="166"/>
                  </a:lnTo>
                  <a:lnTo>
                    <a:pt x="238" y="166"/>
                  </a:lnTo>
                  <a:lnTo>
                    <a:pt x="238" y="164"/>
                  </a:lnTo>
                  <a:lnTo>
                    <a:pt x="240" y="162"/>
                  </a:lnTo>
                  <a:lnTo>
                    <a:pt x="240" y="160"/>
                  </a:lnTo>
                  <a:lnTo>
                    <a:pt x="238" y="160"/>
                  </a:lnTo>
                  <a:lnTo>
                    <a:pt x="238" y="158"/>
                  </a:lnTo>
                  <a:lnTo>
                    <a:pt x="238" y="156"/>
                  </a:lnTo>
                  <a:lnTo>
                    <a:pt x="238" y="154"/>
                  </a:lnTo>
                  <a:lnTo>
                    <a:pt x="236" y="154"/>
                  </a:lnTo>
                  <a:lnTo>
                    <a:pt x="234" y="152"/>
                  </a:lnTo>
                  <a:lnTo>
                    <a:pt x="232" y="152"/>
                  </a:lnTo>
                  <a:lnTo>
                    <a:pt x="232" y="150"/>
                  </a:lnTo>
                  <a:lnTo>
                    <a:pt x="230" y="150"/>
                  </a:lnTo>
                  <a:lnTo>
                    <a:pt x="230" y="148"/>
                  </a:lnTo>
                  <a:lnTo>
                    <a:pt x="228" y="148"/>
                  </a:lnTo>
                  <a:lnTo>
                    <a:pt x="226" y="148"/>
                  </a:lnTo>
                  <a:lnTo>
                    <a:pt x="226" y="146"/>
                  </a:lnTo>
                  <a:lnTo>
                    <a:pt x="224" y="146"/>
                  </a:lnTo>
                  <a:lnTo>
                    <a:pt x="224" y="144"/>
                  </a:lnTo>
                  <a:lnTo>
                    <a:pt x="222" y="144"/>
                  </a:lnTo>
                  <a:lnTo>
                    <a:pt x="220" y="144"/>
                  </a:lnTo>
                  <a:lnTo>
                    <a:pt x="220" y="142"/>
                  </a:lnTo>
                  <a:lnTo>
                    <a:pt x="219" y="142"/>
                  </a:lnTo>
                  <a:lnTo>
                    <a:pt x="219" y="140"/>
                  </a:lnTo>
                  <a:lnTo>
                    <a:pt x="217" y="140"/>
                  </a:lnTo>
                  <a:lnTo>
                    <a:pt x="217" y="138"/>
                  </a:lnTo>
                  <a:lnTo>
                    <a:pt x="215" y="138"/>
                  </a:lnTo>
                  <a:lnTo>
                    <a:pt x="215" y="136"/>
                  </a:lnTo>
                  <a:lnTo>
                    <a:pt x="213" y="136"/>
                  </a:lnTo>
                  <a:lnTo>
                    <a:pt x="213" y="134"/>
                  </a:lnTo>
                  <a:lnTo>
                    <a:pt x="211" y="134"/>
                  </a:lnTo>
                  <a:lnTo>
                    <a:pt x="209" y="134"/>
                  </a:lnTo>
                  <a:lnTo>
                    <a:pt x="209" y="132"/>
                  </a:lnTo>
                  <a:lnTo>
                    <a:pt x="207" y="132"/>
                  </a:lnTo>
                  <a:lnTo>
                    <a:pt x="205" y="132"/>
                  </a:lnTo>
                  <a:lnTo>
                    <a:pt x="205" y="130"/>
                  </a:lnTo>
                  <a:lnTo>
                    <a:pt x="203" y="130"/>
                  </a:lnTo>
                  <a:lnTo>
                    <a:pt x="201" y="130"/>
                  </a:lnTo>
                  <a:lnTo>
                    <a:pt x="199" y="130"/>
                  </a:lnTo>
                  <a:lnTo>
                    <a:pt x="197" y="130"/>
                  </a:lnTo>
                  <a:lnTo>
                    <a:pt x="197" y="128"/>
                  </a:lnTo>
                  <a:lnTo>
                    <a:pt x="195" y="128"/>
                  </a:lnTo>
                  <a:lnTo>
                    <a:pt x="193" y="128"/>
                  </a:lnTo>
                  <a:lnTo>
                    <a:pt x="193" y="126"/>
                  </a:lnTo>
                  <a:lnTo>
                    <a:pt x="191" y="126"/>
                  </a:lnTo>
                  <a:lnTo>
                    <a:pt x="191" y="124"/>
                  </a:lnTo>
                  <a:lnTo>
                    <a:pt x="189" y="124"/>
                  </a:lnTo>
                  <a:lnTo>
                    <a:pt x="189" y="122"/>
                  </a:lnTo>
                  <a:lnTo>
                    <a:pt x="189" y="120"/>
                  </a:lnTo>
                  <a:lnTo>
                    <a:pt x="191" y="120"/>
                  </a:lnTo>
                  <a:lnTo>
                    <a:pt x="191" y="118"/>
                  </a:lnTo>
                  <a:lnTo>
                    <a:pt x="193" y="118"/>
                  </a:lnTo>
                  <a:lnTo>
                    <a:pt x="195" y="116"/>
                  </a:lnTo>
                  <a:lnTo>
                    <a:pt x="197" y="114"/>
                  </a:lnTo>
                  <a:lnTo>
                    <a:pt x="199" y="114"/>
                  </a:lnTo>
                  <a:lnTo>
                    <a:pt x="199" y="113"/>
                  </a:lnTo>
                  <a:lnTo>
                    <a:pt x="201" y="113"/>
                  </a:lnTo>
                  <a:lnTo>
                    <a:pt x="201" y="111"/>
                  </a:lnTo>
                  <a:lnTo>
                    <a:pt x="201" y="109"/>
                  </a:lnTo>
                  <a:lnTo>
                    <a:pt x="201" y="107"/>
                  </a:lnTo>
                  <a:lnTo>
                    <a:pt x="199" y="107"/>
                  </a:lnTo>
                  <a:lnTo>
                    <a:pt x="199" y="105"/>
                  </a:lnTo>
                  <a:lnTo>
                    <a:pt x="197" y="105"/>
                  </a:lnTo>
                  <a:lnTo>
                    <a:pt x="195" y="105"/>
                  </a:lnTo>
                  <a:lnTo>
                    <a:pt x="195" y="103"/>
                  </a:lnTo>
                  <a:lnTo>
                    <a:pt x="193" y="103"/>
                  </a:lnTo>
                  <a:lnTo>
                    <a:pt x="191" y="103"/>
                  </a:lnTo>
                  <a:lnTo>
                    <a:pt x="191" y="101"/>
                  </a:lnTo>
                  <a:lnTo>
                    <a:pt x="189" y="101"/>
                  </a:lnTo>
                  <a:lnTo>
                    <a:pt x="189" y="99"/>
                  </a:lnTo>
                  <a:lnTo>
                    <a:pt x="189" y="97"/>
                  </a:lnTo>
                  <a:lnTo>
                    <a:pt x="189" y="95"/>
                  </a:lnTo>
                  <a:lnTo>
                    <a:pt x="191" y="95"/>
                  </a:lnTo>
                  <a:lnTo>
                    <a:pt x="191" y="93"/>
                  </a:lnTo>
                  <a:lnTo>
                    <a:pt x="193" y="93"/>
                  </a:lnTo>
                  <a:lnTo>
                    <a:pt x="193" y="91"/>
                  </a:lnTo>
                  <a:lnTo>
                    <a:pt x="193" y="89"/>
                  </a:lnTo>
                  <a:lnTo>
                    <a:pt x="191" y="89"/>
                  </a:lnTo>
                  <a:lnTo>
                    <a:pt x="191" y="87"/>
                  </a:lnTo>
                  <a:lnTo>
                    <a:pt x="191" y="85"/>
                  </a:lnTo>
                  <a:lnTo>
                    <a:pt x="191" y="83"/>
                  </a:lnTo>
                  <a:lnTo>
                    <a:pt x="193" y="83"/>
                  </a:lnTo>
                  <a:lnTo>
                    <a:pt x="193" y="81"/>
                  </a:lnTo>
                  <a:lnTo>
                    <a:pt x="193" y="83"/>
                  </a:lnTo>
                  <a:lnTo>
                    <a:pt x="191" y="83"/>
                  </a:lnTo>
                  <a:lnTo>
                    <a:pt x="191" y="81"/>
                  </a:lnTo>
                  <a:lnTo>
                    <a:pt x="191" y="79"/>
                  </a:lnTo>
                  <a:lnTo>
                    <a:pt x="193" y="77"/>
                  </a:lnTo>
                  <a:lnTo>
                    <a:pt x="193" y="75"/>
                  </a:lnTo>
                  <a:lnTo>
                    <a:pt x="193" y="77"/>
                  </a:lnTo>
                  <a:lnTo>
                    <a:pt x="195" y="77"/>
                  </a:lnTo>
                  <a:lnTo>
                    <a:pt x="195" y="79"/>
                  </a:lnTo>
                  <a:lnTo>
                    <a:pt x="197" y="77"/>
                  </a:lnTo>
                  <a:lnTo>
                    <a:pt x="197" y="75"/>
                  </a:lnTo>
                  <a:lnTo>
                    <a:pt x="195" y="73"/>
                  </a:lnTo>
                  <a:lnTo>
                    <a:pt x="197" y="73"/>
                  </a:lnTo>
                  <a:lnTo>
                    <a:pt x="199" y="73"/>
                  </a:lnTo>
                  <a:lnTo>
                    <a:pt x="199" y="71"/>
                  </a:lnTo>
                  <a:lnTo>
                    <a:pt x="201" y="71"/>
                  </a:lnTo>
                  <a:lnTo>
                    <a:pt x="201" y="69"/>
                  </a:lnTo>
                  <a:lnTo>
                    <a:pt x="203" y="69"/>
                  </a:lnTo>
                  <a:lnTo>
                    <a:pt x="203" y="67"/>
                  </a:lnTo>
                  <a:lnTo>
                    <a:pt x="203" y="65"/>
                  </a:lnTo>
                  <a:lnTo>
                    <a:pt x="201" y="65"/>
                  </a:lnTo>
                  <a:lnTo>
                    <a:pt x="201" y="63"/>
                  </a:lnTo>
                  <a:lnTo>
                    <a:pt x="199" y="63"/>
                  </a:lnTo>
                  <a:lnTo>
                    <a:pt x="197" y="63"/>
                  </a:lnTo>
                  <a:lnTo>
                    <a:pt x="197" y="61"/>
                  </a:lnTo>
                  <a:lnTo>
                    <a:pt x="195" y="61"/>
                  </a:lnTo>
                  <a:lnTo>
                    <a:pt x="193" y="61"/>
                  </a:lnTo>
                  <a:lnTo>
                    <a:pt x="193" y="59"/>
                  </a:lnTo>
                  <a:lnTo>
                    <a:pt x="191" y="59"/>
                  </a:lnTo>
                  <a:lnTo>
                    <a:pt x="189" y="59"/>
                  </a:lnTo>
                  <a:lnTo>
                    <a:pt x="189" y="57"/>
                  </a:lnTo>
                  <a:lnTo>
                    <a:pt x="191" y="57"/>
                  </a:lnTo>
                  <a:lnTo>
                    <a:pt x="189" y="57"/>
                  </a:lnTo>
                  <a:lnTo>
                    <a:pt x="189" y="55"/>
                  </a:lnTo>
                  <a:lnTo>
                    <a:pt x="187" y="55"/>
                  </a:lnTo>
                  <a:lnTo>
                    <a:pt x="187" y="53"/>
                  </a:lnTo>
                  <a:lnTo>
                    <a:pt x="185" y="51"/>
                  </a:lnTo>
                  <a:lnTo>
                    <a:pt x="183" y="51"/>
                  </a:lnTo>
                  <a:lnTo>
                    <a:pt x="183" y="49"/>
                  </a:lnTo>
                  <a:lnTo>
                    <a:pt x="181" y="49"/>
                  </a:lnTo>
                  <a:lnTo>
                    <a:pt x="181" y="47"/>
                  </a:lnTo>
                  <a:lnTo>
                    <a:pt x="179" y="47"/>
                  </a:lnTo>
                  <a:lnTo>
                    <a:pt x="177" y="47"/>
                  </a:lnTo>
                  <a:lnTo>
                    <a:pt x="175" y="47"/>
                  </a:lnTo>
                  <a:lnTo>
                    <a:pt x="175" y="49"/>
                  </a:lnTo>
                  <a:lnTo>
                    <a:pt x="173" y="49"/>
                  </a:lnTo>
                  <a:lnTo>
                    <a:pt x="173" y="47"/>
                  </a:lnTo>
                  <a:lnTo>
                    <a:pt x="171" y="47"/>
                  </a:lnTo>
                  <a:lnTo>
                    <a:pt x="169" y="47"/>
                  </a:lnTo>
                  <a:lnTo>
                    <a:pt x="167" y="47"/>
                  </a:lnTo>
                  <a:lnTo>
                    <a:pt x="167" y="49"/>
                  </a:lnTo>
                  <a:lnTo>
                    <a:pt x="167" y="51"/>
                  </a:lnTo>
                  <a:lnTo>
                    <a:pt x="165" y="51"/>
                  </a:lnTo>
                  <a:lnTo>
                    <a:pt x="163" y="49"/>
                  </a:lnTo>
                  <a:lnTo>
                    <a:pt x="161" y="49"/>
                  </a:lnTo>
                  <a:lnTo>
                    <a:pt x="163" y="47"/>
                  </a:lnTo>
                  <a:lnTo>
                    <a:pt x="163" y="46"/>
                  </a:lnTo>
                  <a:lnTo>
                    <a:pt x="165" y="46"/>
                  </a:lnTo>
                  <a:lnTo>
                    <a:pt x="165" y="44"/>
                  </a:lnTo>
                  <a:lnTo>
                    <a:pt x="165" y="42"/>
                  </a:lnTo>
                  <a:lnTo>
                    <a:pt x="165" y="40"/>
                  </a:lnTo>
                  <a:lnTo>
                    <a:pt x="165" y="38"/>
                  </a:lnTo>
                  <a:lnTo>
                    <a:pt x="165" y="36"/>
                  </a:lnTo>
                  <a:lnTo>
                    <a:pt x="167" y="36"/>
                  </a:lnTo>
                  <a:lnTo>
                    <a:pt x="167" y="34"/>
                  </a:lnTo>
                  <a:lnTo>
                    <a:pt x="167" y="32"/>
                  </a:lnTo>
                  <a:lnTo>
                    <a:pt x="165" y="32"/>
                  </a:lnTo>
                  <a:lnTo>
                    <a:pt x="163" y="32"/>
                  </a:lnTo>
                  <a:lnTo>
                    <a:pt x="163" y="30"/>
                  </a:lnTo>
                  <a:lnTo>
                    <a:pt x="161" y="30"/>
                  </a:lnTo>
                  <a:lnTo>
                    <a:pt x="159" y="30"/>
                  </a:lnTo>
                  <a:lnTo>
                    <a:pt x="157" y="30"/>
                  </a:lnTo>
                  <a:lnTo>
                    <a:pt x="155" y="30"/>
                  </a:lnTo>
                  <a:lnTo>
                    <a:pt x="155" y="32"/>
                  </a:lnTo>
                  <a:lnTo>
                    <a:pt x="153" y="32"/>
                  </a:lnTo>
                  <a:lnTo>
                    <a:pt x="151" y="34"/>
                  </a:lnTo>
                  <a:lnTo>
                    <a:pt x="150" y="34"/>
                  </a:lnTo>
                  <a:lnTo>
                    <a:pt x="148" y="34"/>
                  </a:lnTo>
                  <a:lnTo>
                    <a:pt x="148" y="36"/>
                  </a:lnTo>
                  <a:lnTo>
                    <a:pt x="146" y="36"/>
                  </a:lnTo>
                  <a:lnTo>
                    <a:pt x="146" y="34"/>
                  </a:lnTo>
                  <a:lnTo>
                    <a:pt x="144" y="34"/>
                  </a:lnTo>
                  <a:lnTo>
                    <a:pt x="144" y="32"/>
                  </a:lnTo>
                  <a:lnTo>
                    <a:pt x="142" y="32"/>
                  </a:lnTo>
                  <a:lnTo>
                    <a:pt x="142" y="30"/>
                  </a:lnTo>
                  <a:lnTo>
                    <a:pt x="142" y="28"/>
                  </a:lnTo>
                  <a:lnTo>
                    <a:pt x="140" y="28"/>
                  </a:lnTo>
                  <a:lnTo>
                    <a:pt x="140" y="30"/>
                  </a:lnTo>
                  <a:lnTo>
                    <a:pt x="138" y="30"/>
                  </a:lnTo>
                  <a:lnTo>
                    <a:pt x="138" y="32"/>
                  </a:lnTo>
                  <a:lnTo>
                    <a:pt x="136" y="32"/>
                  </a:lnTo>
                  <a:lnTo>
                    <a:pt x="136" y="34"/>
                  </a:lnTo>
                  <a:lnTo>
                    <a:pt x="134" y="34"/>
                  </a:lnTo>
                  <a:lnTo>
                    <a:pt x="134" y="32"/>
                  </a:lnTo>
                  <a:lnTo>
                    <a:pt x="132" y="32"/>
                  </a:lnTo>
                  <a:lnTo>
                    <a:pt x="132" y="30"/>
                  </a:lnTo>
                  <a:lnTo>
                    <a:pt x="132" y="28"/>
                  </a:lnTo>
                  <a:lnTo>
                    <a:pt x="130" y="28"/>
                  </a:lnTo>
                  <a:lnTo>
                    <a:pt x="130" y="30"/>
                  </a:lnTo>
                  <a:lnTo>
                    <a:pt x="130" y="28"/>
                  </a:lnTo>
                  <a:lnTo>
                    <a:pt x="128" y="28"/>
                  </a:lnTo>
                  <a:lnTo>
                    <a:pt x="128" y="26"/>
                  </a:lnTo>
                  <a:lnTo>
                    <a:pt x="126" y="26"/>
                  </a:lnTo>
                  <a:lnTo>
                    <a:pt x="126" y="24"/>
                  </a:lnTo>
                  <a:lnTo>
                    <a:pt x="126" y="22"/>
                  </a:lnTo>
                  <a:lnTo>
                    <a:pt x="124" y="22"/>
                  </a:lnTo>
                  <a:lnTo>
                    <a:pt x="124" y="20"/>
                  </a:lnTo>
                  <a:lnTo>
                    <a:pt x="122" y="20"/>
                  </a:lnTo>
                  <a:lnTo>
                    <a:pt x="122" y="18"/>
                  </a:lnTo>
                  <a:lnTo>
                    <a:pt x="120" y="16"/>
                  </a:lnTo>
                  <a:lnTo>
                    <a:pt x="118" y="16"/>
                  </a:lnTo>
                  <a:lnTo>
                    <a:pt x="118" y="14"/>
                  </a:lnTo>
                  <a:lnTo>
                    <a:pt x="116" y="14"/>
                  </a:lnTo>
                  <a:lnTo>
                    <a:pt x="116" y="12"/>
                  </a:lnTo>
                  <a:lnTo>
                    <a:pt x="116" y="10"/>
                  </a:lnTo>
                  <a:lnTo>
                    <a:pt x="116" y="8"/>
                  </a:lnTo>
                  <a:lnTo>
                    <a:pt x="114" y="8"/>
                  </a:lnTo>
                  <a:lnTo>
                    <a:pt x="114" y="6"/>
                  </a:lnTo>
                  <a:lnTo>
                    <a:pt x="112" y="4"/>
                  </a:lnTo>
                  <a:lnTo>
                    <a:pt x="112" y="2"/>
                  </a:lnTo>
                  <a:lnTo>
                    <a:pt x="110" y="2"/>
                  </a:lnTo>
                  <a:lnTo>
                    <a:pt x="110" y="0"/>
                  </a:lnTo>
                  <a:lnTo>
                    <a:pt x="108" y="0"/>
                  </a:lnTo>
                  <a:lnTo>
                    <a:pt x="108" y="2"/>
                  </a:lnTo>
                  <a:lnTo>
                    <a:pt x="106" y="2"/>
                  </a:lnTo>
                  <a:lnTo>
                    <a:pt x="104" y="4"/>
                  </a:lnTo>
                  <a:lnTo>
                    <a:pt x="102" y="4"/>
                  </a:lnTo>
                  <a:lnTo>
                    <a:pt x="102" y="6"/>
                  </a:lnTo>
                  <a:lnTo>
                    <a:pt x="100" y="6"/>
                  </a:lnTo>
                  <a:lnTo>
                    <a:pt x="100" y="8"/>
                  </a:lnTo>
                  <a:lnTo>
                    <a:pt x="98" y="8"/>
                  </a:lnTo>
                  <a:lnTo>
                    <a:pt x="96" y="8"/>
                  </a:lnTo>
                  <a:lnTo>
                    <a:pt x="96" y="10"/>
                  </a:lnTo>
                  <a:lnTo>
                    <a:pt x="96" y="12"/>
                  </a:lnTo>
                  <a:lnTo>
                    <a:pt x="96" y="14"/>
                  </a:lnTo>
                  <a:lnTo>
                    <a:pt x="96" y="16"/>
                  </a:lnTo>
                  <a:lnTo>
                    <a:pt x="98" y="16"/>
                  </a:lnTo>
                  <a:lnTo>
                    <a:pt x="98" y="18"/>
                  </a:lnTo>
                  <a:lnTo>
                    <a:pt x="98" y="20"/>
                  </a:lnTo>
                  <a:lnTo>
                    <a:pt x="98" y="22"/>
                  </a:lnTo>
                  <a:lnTo>
                    <a:pt x="100" y="22"/>
                  </a:lnTo>
                  <a:lnTo>
                    <a:pt x="98" y="22"/>
                  </a:lnTo>
                  <a:lnTo>
                    <a:pt x="96" y="22"/>
                  </a:lnTo>
                  <a:lnTo>
                    <a:pt x="94" y="22"/>
                  </a:lnTo>
                  <a:lnTo>
                    <a:pt x="92" y="22"/>
                  </a:lnTo>
                  <a:lnTo>
                    <a:pt x="92" y="20"/>
                  </a:lnTo>
                  <a:lnTo>
                    <a:pt x="90" y="20"/>
                  </a:lnTo>
                  <a:lnTo>
                    <a:pt x="88" y="20"/>
                  </a:lnTo>
                  <a:lnTo>
                    <a:pt x="88" y="22"/>
                  </a:lnTo>
                  <a:lnTo>
                    <a:pt x="86" y="24"/>
                  </a:lnTo>
                  <a:lnTo>
                    <a:pt x="86" y="26"/>
                  </a:lnTo>
                  <a:lnTo>
                    <a:pt x="88" y="28"/>
                  </a:lnTo>
                  <a:lnTo>
                    <a:pt x="90" y="30"/>
                  </a:lnTo>
                  <a:lnTo>
                    <a:pt x="92" y="30"/>
                  </a:lnTo>
                  <a:lnTo>
                    <a:pt x="92" y="32"/>
                  </a:lnTo>
                  <a:lnTo>
                    <a:pt x="94" y="32"/>
                  </a:lnTo>
                  <a:lnTo>
                    <a:pt x="94" y="34"/>
                  </a:lnTo>
                  <a:lnTo>
                    <a:pt x="94" y="36"/>
                  </a:lnTo>
                  <a:lnTo>
                    <a:pt x="96" y="36"/>
                  </a:lnTo>
                  <a:lnTo>
                    <a:pt x="96" y="38"/>
                  </a:lnTo>
                  <a:lnTo>
                    <a:pt x="98" y="38"/>
                  </a:lnTo>
                  <a:lnTo>
                    <a:pt x="98" y="40"/>
                  </a:lnTo>
                  <a:lnTo>
                    <a:pt x="100" y="40"/>
                  </a:lnTo>
                  <a:lnTo>
                    <a:pt x="102" y="40"/>
                  </a:lnTo>
                  <a:lnTo>
                    <a:pt x="102" y="42"/>
                  </a:lnTo>
                  <a:lnTo>
                    <a:pt x="100" y="42"/>
                  </a:lnTo>
                  <a:lnTo>
                    <a:pt x="100" y="44"/>
                  </a:lnTo>
                  <a:lnTo>
                    <a:pt x="100" y="46"/>
                  </a:lnTo>
                  <a:lnTo>
                    <a:pt x="102" y="46"/>
                  </a:lnTo>
                  <a:lnTo>
                    <a:pt x="102" y="47"/>
                  </a:lnTo>
                  <a:lnTo>
                    <a:pt x="102" y="49"/>
                  </a:lnTo>
                  <a:lnTo>
                    <a:pt x="100" y="49"/>
                  </a:lnTo>
                  <a:lnTo>
                    <a:pt x="100" y="51"/>
                  </a:lnTo>
                  <a:lnTo>
                    <a:pt x="100" y="53"/>
                  </a:lnTo>
                  <a:lnTo>
                    <a:pt x="100" y="55"/>
                  </a:lnTo>
                  <a:lnTo>
                    <a:pt x="102" y="55"/>
                  </a:lnTo>
                  <a:lnTo>
                    <a:pt x="102" y="57"/>
                  </a:lnTo>
                  <a:lnTo>
                    <a:pt x="100" y="57"/>
                  </a:lnTo>
                  <a:lnTo>
                    <a:pt x="100" y="59"/>
                  </a:lnTo>
                  <a:lnTo>
                    <a:pt x="100" y="61"/>
                  </a:lnTo>
                  <a:lnTo>
                    <a:pt x="98" y="61"/>
                  </a:lnTo>
                  <a:lnTo>
                    <a:pt x="96" y="61"/>
                  </a:lnTo>
                  <a:lnTo>
                    <a:pt x="96" y="63"/>
                  </a:lnTo>
                  <a:lnTo>
                    <a:pt x="94" y="63"/>
                  </a:lnTo>
                  <a:lnTo>
                    <a:pt x="92" y="63"/>
                  </a:lnTo>
                  <a:lnTo>
                    <a:pt x="92" y="65"/>
                  </a:lnTo>
                  <a:lnTo>
                    <a:pt x="90" y="65"/>
                  </a:lnTo>
                  <a:lnTo>
                    <a:pt x="90" y="67"/>
                  </a:lnTo>
                  <a:lnTo>
                    <a:pt x="88" y="67"/>
                  </a:lnTo>
                  <a:lnTo>
                    <a:pt x="86" y="69"/>
                  </a:lnTo>
                  <a:lnTo>
                    <a:pt x="84" y="69"/>
                  </a:lnTo>
                  <a:lnTo>
                    <a:pt x="82" y="69"/>
                  </a:lnTo>
                  <a:lnTo>
                    <a:pt x="82" y="71"/>
                  </a:lnTo>
                  <a:lnTo>
                    <a:pt x="82" y="73"/>
                  </a:lnTo>
                  <a:lnTo>
                    <a:pt x="82" y="75"/>
                  </a:lnTo>
                  <a:lnTo>
                    <a:pt x="84" y="75"/>
                  </a:lnTo>
                  <a:lnTo>
                    <a:pt x="82" y="75"/>
                  </a:lnTo>
                  <a:lnTo>
                    <a:pt x="81" y="75"/>
                  </a:lnTo>
                  <a:lnTo>
                    <a:pt x="81" y="73"/>
                  </a:lnTo>
                  <a:lnTo>
                    <a:pt x="79" y="73"/>
                  </a:lnTo>
                  <a:lnTo>
                    <a:pt x="79" y="75"/>
                  </a:lnTo>
                  <a:lnTo>
                    <a:pt x="77" y="75"/>
                  </a:lnTo>
                  <a:lnTo>
                    <a:pt x="75" y="75"/>
                  </a:lnTo>
                  <a:lnTo>
                    <a:pt x="75" y="73"/>
                  </a:lnTo>
                  <a:lnTo>
                    <a:pt x="73" y="73"/>
                  </a:lnTo>
                  <a:lnTo>
                    <a:pt x="71" y="73"/>
                  </a:lnTo>
                  <a:lnTo>
                    <a:pt x="71" y="75"/>
                  </a:lnTo>
                  <a:lnTo>
                    <a:pt x="71" y="77"/>
                  </a:lnTo>
                  <a:lnTo>
                    <a:pt x="71" y="79"/>
                  </a:lnTo>
                  <a:lnTo>
                    <a:pt x="73" y="81"/>
                  </a:lnTo>
                  <a:lnTo>
                    <a:pt x="73" y="83"/>
                  </a:lnTo>
                  <a:lnTo>
                    <a:pt x="71" y="83"/>
                  </a:lnTo>
                  <a:lnTo>
                    <a:pt x="69" y="83"/>
                  </a:lnTo>
                  <a:lnTo>
                    <a:pt x="67" y="83"/>
                  </a:lnTo>
                  <a:lnTo>
                    <a:pt x="65" y="83"/>
                  </a:lnTo>
                  <a:lnTo>
                    <a:pt x="63" y="83"/>
                  </a:lnTo>
                  <a:lnTo>
                    <a:pt x="61" y="83"/>
                  </a:lnTo>
                  <a:lnTo>
                    <a:pt x="59" y="83"/>
                  </a:lnTo>
                  <a:lnTo>
                    <a:pt x="57" y="81"/>
                  </a:lnTo>
                  <a:lnTo>
                    <a:pt x="55" y="81"/>
                  </a:lnTo>
                  <a:lnTo>
                    <a:pt x="53" y="81"/>
                  </a:lnTo>
                  <a:lnTo>
                    <a:pt x="51" y="81"/>
                  </a:lnTo>
                  <a:lnTo>
                    <a:pt x="49" y="81"/>
                  </a:lnTo>
                  <a:lnTo>
                    <a:pt x="47" y="81"/>
                  </a:lnTo>
                  <a:lnTo>
                    <a:pt x="45" y="81"/>
                  </a:lnTo>
                  <a:lnTo>
                    <a:pt x="43" y="81"/>
                  </a:lnTo>
                  <a:lnTo>
                    <a:pt x="41" y="81"/>
                  </a:lnTo>
                  <a:lnTo>
                    <a:pt x="39" y="81"/>
                  </a:lnTo>
                  <a:lnTo>
                    <a:pt x="37" y="79"/>
                  </a:lnTo>
                  <a:lnTo>
                    <a:pt x="35" y="79"/>
                  </a:lnTo>
                  <a:lnTo>
                    <a:pt x="33" y="79"/>
                  </a:lnTo>
                  <a:lnTo>
                    <a:pt x="31" y="81"/>
                  </a:lnTo>
                  <a:lnTo>
                    <a:pt x="29" y="81"/>
                  </a:lnTo>
                  <a:lnTo>
                    <a:pt x="27" y="83"/>
                  </a:lnTo>
                  <a:lnTo>
                    <a:pt x="25" y="85"/>
                  </a:lnTo>
                  <a:lnTo>
                    <a:pt x="23" y="87"/>
                  </a:lnTo>
                  <a:lnTo>
                    <a:pt x="21" y="89"/>
                  </a:lnTo>
                  <a:lnTo>
                    <a:pt x="19" y="91"/>
                  </a:lnTo>
                  <a:lnTo>
                    <a:pt x="17" y="91"/>
                  </a:lnTo>
                  <a:lnTo>
                    <a:pt x="17" y="93"/>
                  </a:lnTo>
                  <a:lnTo>
                    <a:pt x="15" y="93"/>
                  </a:lnTo>
                  <a:lnTo>
                    <a:pt x="13" y="95"/>
                  </a:lnTo>
                  <a:lnTo>
                    <a:pt x="12" y="97"/>
                  </a:lnTo>
                  <a:lnTo>
                    <a:pt x="10" y="97"/>
                  </a:lnTo>
                  <a:lnTo>
                    <a:pt x="10" y="99"/>
                  </a:lnTo>
                  <a:lnTo>
                    <a:pt x="10" y="101"/>
                  </a:lnTo>
                  <a:lnTo>
                    <a:pt x="10" y="103"/>
                  </a:lnTo>
                  <a:lnTo>
                    <a:pt x="10" y="105"/>
                  </a:lnTo>
                  <a:lnTo>
                    <a:pt x="8" y="107"/>
                  </a:lnTo>
                  <a:lnTo>
                    <a:pt x="6" y="109"/>
                  </a:lnTo>
                  <a:lnTo>
                    <a:pt x="6" y="111"/>
                  </a:lnTo>
                  <a:lnTo>
                    <a:pt x="6" y="113"/>
                  </a:lnTo>
                  <a:lnTo>
                    <a:pt x="4" y="111"/>
                  </a:lnTo>
                  <a:lnTo>
                    <a:pt x="4" y="113"/>
                  </a:lnTo>
                  <a:lnTo>
                    <a:pt x="2" y="111"/>
                  </a:lnTo>
                  <a:lnTo>
                    <a:pt x="2" y="113"/>
                  </a:lnTo>
                  <a:lnTo>
                    <a:pt x="0" y="111"/>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2" name="Freeform 14">
              <a:extLst>
                <a:ext uri="{FF2B5EF4-FFF2-40B4-BE49-F238E27FC236}">
                  <a16:creationId xmlns:a16="http://schemas.microsoft.com/office/drawing/2014/main" xmlns="" id="{00000000-0008-0000-0A00-000013000000}"/>
                </a:ext>
              </a:extLst>
            </xdr:cNvPr>
            <xdr:cNvSpPr>
              <a:spLocks/>
            </xdr:cNvSpPr>
          </xdr:nvSpPr>
          <xdr:spPr bwMode="auto">
            <a:xfrm>
              <a:off x="4087813" y="1898650"/>
              <a:ext cx="1323975" cy="573088"/>
            </a:xfrm>
            <a:custGeom>
              <a:avLst/>
              <a:gdLst>
                <a:gd name="T0" fmla="*/ 834 w 834"/>
                <a:gd name="T1" fmla="*/ 317 h 361"/>
                <a:gd name="T2" fmla="*/ 816 w 834"/>
                <a:gd name="T3" fmla="*/ 323 h 361"/>
                <a:gd name="T4" fmla="*/ 808 w 834"/>
                <a:gd name="T5" fmla="*/ 335 h 361"/>
                <a:gd name="T6" fmla="*/ 784 w 834"/>
                <a:gd name="T7" fmla="*/ 321 h 361"/>
                <a:gd name="T8" fmla="*/ 763 w 834"/>
                <a:gd name="T9" fmla="*/ 315 h 361"/>
                <a:gd name="T10" fmla="*/ 741 w 834"/>
                <a:gd name="T11" fmla="*/ 331 h 361"/>
                <a:gd name="T12" fmla="*/ 717 w 834"/>
                <a:gd name="T13" fmla="*/ 305 h 361"/>
                <a:gd name="T14" fmla="*/ 702 w 834"/>
                <a:gd name="T15" fmla="*/ 311 h 361"/>
                <a:gd name="T16" fmla="*/ 690 w 834"/>
                <a:gd name="T17" fmla="*/ 337 h 361"/>
                <a:gd name="T18" fmla="*/ 664 w 834"/>
                <a:gd name="T19" fmla="*/ 353 h 361"/>
                <a:gd name="T20" fmla="*/ 646 w 834"/>
                <a:gd name="T21" fmla="*/ 351 h 361"/>
                <a:gd name="T22" fmla="*/ 629 w 834"/>
                <a:gd name="T23" fmla="*/ 357 h 361"/>
                <a:gd name="T24" fmla="*/ 605 w 834"/>
                <a:gd name="T25" fmla="*/ 357 h 361"/>
                <a:gd name="T26" fmla="*/ 579 w 834"/>
                <a:gd name="T27" fmla="*/ 351 h 361"/>
                <a:gd name="T28" fmla="*/ 562 w 834"/>
                <a:gd name="T29" fmla="*/ 345 h 361"/>
                <a:gd name="T30" fmla="*/ 544 w 834"/>
                <a:gd name="T31" fmla="*/ 329 h 361"/>
                <a:gd name="T32" fmla="*/ 532 w 834"/>
                <a:gd name="T33" fmla="*/ 317 h 361"/>
                <a:gd name="T34" fmla="*/ 516 w 834"/>
                <a:gd name="T35" fmla="*/ 290 h 361"/>
                <a:gd name="T36" fmla="*/ 506 w 834"/>
                <a:gd name="T37" fmla="*/ 272 h 361"/>
                <a:gd name="T38" fmla="*/ 497 w 834"/>
                <a:gd name="T39" fmla="*/ 258 h 361"/>
                <a:gd name="T40" fmla="*/ 489 w 834"/>
                <a:gd name="T41" fmla="*/ 248 h 361"/>
                <a:gd name="T42" fmla="*/ 473 w 834"/>
                <a:gd name="T43" fmla="*/ 250 h 361"/>
                <a:gd name="T44" fmla="*/ 453 w 834"/>
                <a:gd name="T45" fmla="*/ 254 h 361"/>
                <a:gd name="T46" fmla="*/ 437 w 834"/>
                <a:gd name="T47" fmla="*/ 276 h 361"/>
                <a:gd name="T48" fmla="*/ 414 w 834"/>
                <a:gd name="T49" fmla="*/ 288 h 361"/>
                <a:gd name="T50" fmla="*/ 390 w 834"/>
                <a:gd name="T51" fmla="*/ 288 h 361"/>
                <a:gd name="T52" fmla="*/ 372 w 834"/>
                <a:gd name="T53" fmla="*/ 286 h 361"/>
                <a:gd name="T54" fmla="*/ 380 w 834"/>
                <a:gd name="T55" fmla="*/ 266 h 361"/>
                <a:gd name="T56" fmla="*/ 380 w 834"/>
                <a:gd name="T57" fmla="*/ 244 h 361"/>
                <a:gd name="T58" fmla="*/ 360 w 834"/>
                <a:gd name="T59" fmla="*/ 223 h 361"/>
                <a:gd name="T60" fmla="*/ 345 w 834"/>
                <a:gd name="T61" fmla="*/ 197 h 361"/>
                <a:gd name="T62" fmla="*/ 317 w 834"/>
                <a:gd name="T63" fmla="*/ 183 h 361"/>
                <a:gd name="T64" fmla="*/ 301 w 834"/>
                <a:gd name="T65" fmla="*/ 203 h 361"/>
                <a:gd name="T66" fmla="*/ 297 w 834"/>
                <a:gd name="T67" fmla="*/ 233 h 361"/>
                <a:gd name="T68" fmla="*/ 282 w 834"/>
                <a:gd name="T69" fmla="*/ 250 h 361"/>
                <a:gd name="T70" fmla="*/ 272 w 834"/>
                <a:gd name="T71" fmla="*/ 229 h 361"/>
                <a:gd name="T72" fmla="*/ 262 w 834"/>
                <a:gd name="T73" fmla="*/ 207 h 361"/>
                <a:gd name="T74" fmla="*/ 268 w 834"/>
                <a:gd name="T75" fmla="*/ 185 h 361"/>
                <a:gd name="T76" fmla="*/ 282 w 834"/>
                <a:gd name="T77" fmla="*/ 179 h 361"/>
                <a:gd name="T78" fmla="*/ 254 w 834"/>
                <a:gd name="T79" fmla="*/ 171 h 361"/>
                <a:gd name="T80" fmla="*/ 242 w 834"/>
                <a:gd name="T81" fmla="*/ 187 h 361"/>
                <a:gd name="T82" fmla="*/ 222 w 834"/>
                <a:gd name="T83" fmla="*/ 168 h 361"/>
                <a:gd name="T84" fmla="*/ 205 w 834"/>
                <a:gd name="T85" fmla="*/ 179 h 361"/>
                <a:gd name="T86" fmla="*/ 183 w 834"/>
                <a:gd name="T87" fmla="*/ 189 h 361"/>
                <a:gd name="T88" fmla="*/ 165 w 834"/>
                <a:gd name="T89" fmla="*/ 209 h 361"/>
                <a:gd name="T90" fmla="*/ 152 w 834"/>
                <a:gd name="T91" fmla="*/ 231 h 361"/>
                <a:gd name="T92" fmla="*/ 136 w 834"/>
                <a:gd name="T93" fmla="*/ 229 h 361"/>
                <a:gd name="T94" fmla="*/ 140 w 834"/>
                <a:gd name="T95" fmla="*/ 211 h 361"/>
                <a:gd name="T96" fmla="*/ 122 w 834"/>
                <a:gd name="T97" fmla="*/ 205 h 361"/>
                <a:gd name="T98" fmla="*/ 104 w 834"/>
                <a:gd name="T99" fmla="*/ 193 h 361"/>
                <a:gd name="T100" fmla="*/ 94 w 834"/>
                <a:gd name="T101" fmla="*/ 166 h 361"/>
                <a:gd name="T102" fmla="*/ 90 w 834"/>
                <a:gd name="T103" fmla="*/ 146 h 361"/>
                <a:gd name="T104" fmla="*/ 75 w 834"/>
                <a:gd name="T105" fmla="*/ 130 h 361"/>
                <a:gd name="T106" fmla="*/ 63 w 834"/>
                <a:gd name="T107" fmla="*/ 110 h 361"/>
                <a:gd name="T108" fmla="*/ 55 w 834"/>
                <a:gd name="T109" fmla="*/ 83 h 361"/>
                <a:gd name="T110" fmla="*/ 35 w 834"/>
                <a:gd name="T111" fmla="*/ 73 h 361"/>
                <a:gd name="T112" fmla="*/ 12 w 834"/>
                <a:gd name="T113" fmla="*/ 65 h 361"/>
                <a:gd name="T114" fmla="*/ 0 w 834"/>
                <a:gd name="T115" fmla="*/ 45 h 361"/>
                <a:gd name="T116" fmla="*/ 15 w 834"/>
                <a:gd name="T117" fmla="*/ 28 h 361"/>
                <a:gd name="T118" fmla="*/ 31 w 834"/>
                <a:gd name="T119" fmla="*/ 8 h 3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34" h="361">
                  <a:moveTo>
                    <a:pt x="830" y="302"/>
                  </a:moveTo>
                  <a:lnTo>
                    <a:pt x="828" y="302"/>
                  </a:lnTo>
                  <a:lnTo>
                    <a:pt x="828" y="304"/>
                  </a:lnTo>
                  <a:lnTo>
                    <a:pt x="828" y="305"/>
                  </a:lnTo>
                  <a:lnTo>
                    <a:pt x="826" y="305"/>
                  </a:lnTo>
                  <a:lnTo>
                    <a:pt x="826" y="307"/>
                  </a:lnTo>
                  <a:lnTo>
                    <a:pt x="824" y="307"/>
                  </a:lnTo>
                  <a:lnTo>
                    <a:pt x="824" y="309"/>
                  </a:lnTo>
                  <a:lnTo>
                    <a:pt x="824" y="311"/>
                  </a:lnTo>
                  <a:lnTo>
                    <a:pt x="826" y="311"/>
                  </a:lnTo>
                  <a:lnTo>
                    <a:pt x="828" y="311"/>
                  </a:lnTo>
                  <a:lnTo>
                    <a:pt x="830" y="311"/>
                  </a:lnTo>
                  <a:lnTo>
                    <a:pt x="832" y="311"/>
                  </a:lnTo>
                  <a:lnTo>
                    <a:pt x="834" y="311"/>
                  </a:lnTo>
                  <a:lnTo>
                    <a:pt x="832" y="313"/>
                  </a:lnTo>
                  <a:lnTo>
                    <a:pt x="832" y="315"/>
                  </a:lnTo>
                  <a:lnTo>
                    <a:pt x="834" y="317"/>
                  </a:lnTo>
                  <a:lnTo>
                    <a:pt x="834" y="319"/>
                  </a:lnTo>
                  <a:lnTo>
                    <a:pt x="832" y="321"/>
                  </a:lnTo>
                  <a:lnTo>
                    <a:pt x="832" y="319"/>
                  </a:lnTo>
                  <a:lnTo>
                    <a:pt x="830" y="319"/>
                  </a:lnTo>
                  <a:lnTo>
                    <a:pt x="830" y="317"/>
                  </a:lnTo>
                  <a:lnTo>
                    <a:pt x="828" y="317"/>
                  </a:lnTo>
                  <a:lnTo>
                    <a:pt x="828" y="315"/>
                  </a:lnTo>
                  <a:lnTo>
                    <a:pt x="826" y="317"/>
                  </a:lnTo>
                  <a:lnTo>
                    <a:pt x="826" y="319"/>
                  </a:lnTo>
                  <a:lnTo>
                    <a:pt x="824" y="319"/>
                  </a:lnTo>
                  <a:lnTo>
                    <a:pt x="822" y="321"/>
                  </a:lnTo>
                  <a:lnTo>
                    <a:pt x="822" y="319"/>
                  </a:lnTo>
                  <a:lnTo>
                    <a:pt x="820" y="319"/>
                  </a:lnTo>
                  <a:lnTo>
                    <a:pt x="820" y="321"/>
                  </a:lnTo>
                  <a:lnTo>
                    <a:pt x="818" y="321"/>
                  </a:lnTo>
                  <a:lnTo>
                    <a:pt x="818" y="323"/>
                  </a:lnTo>
                  <a:lnTo>
                    <a:pt x="816" y="323"/>
                  </a:lnTo>
                  <a:lnTo>
                    <a:pt x="816" y="325"/>
                  </a:lnTo>
                  <a:lnTo>
                    <a:pt x="816" y="327"/>
                  </a:lnTo>
                  <a:lnTo>
                    <a:pt x="818" y="327"/>
                  </a:lnTo>
                  <a:lnTo>
                    <a:pt x="818" y="329"/>
                  </a:lnTo>
                  <a:lnTo>
                    <a:pt x="820" y="329"/>
                  </a:lnTo>
                  <a:lnTo>
                    <a:pt x="820" y="331"/>
                  </a:lnTo>
                  <a:lnTo>
                    <a:pt x="820" y="333"/>
                  </a:lnTo>
                  <a:lnTo>
                    <a:pt x="820" y="335"/>
                  </a:lnTo>
                  <a:lnTo>
                    <a:pt x="820" y="337"/>
                  </a:lnTo>
                  <a:lnTo>
                    <a:pt x="820" y="335"/>
                  </a:lnTo>
                  <a:lnTo>
                    <a:pt x="818" y="335"/>
                  </a:lnTo>
                  <a:lnTo>
                    <a:pt x="816" y="333"/>
                  </a:lnTo>
                  <a:lnTo>
                    <a:pt x="814" y="333"/>
                  </a:lnTo>
                  <a:lnTo>
                    <a:pt x="812" y="333"/>
                  </a:lnTo>
                  <a:lnTo>
                    <a:pt x="812" y="335"/>
                  </a:lnTo>
                  <a:lnTo>
                    <a:pt x="810" y="335"/>
                  </a:lnTo>
                  <a:lnTo>
                    <a:pt x="808" y="335"/>
                  </a:lnTo>
                  <a:lnTo>
                    <a:pt x="806" y="335"/>
                  </a:lnTo>
                  <a:lnTo>
                    <a:pt x="804" y="335"/>
                  </a:lnTo>
                  <a:lnTo>
                    <a:pt x="802" y="335"/>
                  </a:lnTo>
                  <a:lnTo>
                    <a:pt x="802" y="333"/>
                  </a:lnTo>
                  <a:lnTo>
                    <a:pt x="800" y="333"/>
                  </a:lnTo>
                  <a:lnTo>
                    <a:pt x="800" y="331"/>
                  </a:lnTo>
                  <a:lnTo>
                    <a:pt x="800" y="329"/>
                  </a:lnTo>
                  <a:lnTo>
                    <a:pt x="798" y="327"/>
                  </a:lnTo>
                  <a:lnTo>
                    <a:pt x="796" y="327"/>
                  </a:lnTo>
                  <a:lnTo>
                    <a:pt x="794" y="325"/>
                  </a:lnTo>
                  <a:lnTo>
                    <a:pt x="792" y="323"/>
                  </a:lnTo>
                  <a:lnTo>
                    <a:pt x="790" y="323"/>
                  </a:lnTo>
                  <a:lnTo>
                    <a:pt x="788" y="321"/>
                  </a:lnTo>
                  <a:lnTo>
                    <a:pt x="786" y="321"/>
                  </a:lnTo>
                  <a:lnTo>
                    <a:pt x="786" y="319"/>
                  </a:lnTo>
                  <a:lnTo>
                    <a:pt x="786" y="321"/>
                  </a:lnTo>
                  <a:lnTo>
                    <a:pt x="784" y="321"/>
                  </a:lnTo>
                  <a:lnTo>
                    <a:pt x="784" y="319"/>
                  </a:lnTo>
                  <a:lnTo>
                    <a:pt x="782" y="319"/>
                  </a:lnTo>
                  <a:lnTo>
                    <a:pt x="780" y="319"/>
                  </a:lnTo>
                  <a:lnTo>
                    <a:pt x="780" y="317"/>
                  </a:lnTo>
                  <a:lnTo>
                    <a:pt x="778" y="317"/>
                  </a:lnTo>
                  <a:lnTo>
                    <a:pt x="776" y="317"/>
                  </a:lnTo>
                  <a:lnTo>
                    <a:pt x="776" y="315"/>
                  </a:lnTo>
                  <a:lnTo>
                    <a:pt x="774" y="315"/>
                  </a:lnTo>
                  <a:lnTo>
                    <a:pt x="773" y="313"/>
                  </a:lnTo>
                  <a:lnTo>
                    <a:pt x="771" y="313"/>
                  </a:lnTo>
                  <a:lnTo>
                    <a:pt x="771" y="311"/>
                  </a:lnTo>
                  <a:lnTo>
                    <a:pt x="769" y="311"/>
                  </a:lnTo>
                  <a:lnTo>
                    <a:pt x="767" y="311"/>
                  </a:lnTo>
                  <a:lnTo>
                    <a:pt x="767" y="309"/>
                  </a:lnTo>
                  <a:lnTo>
                    <a:pt x="765" y="311"/>
                  </a:lnTo>
                  <a:lnTo>
                    <a:pt x="763" y="313"/>
                  </a:lnTo>
                  <a:lnTo>
                    <a:pt x="763" y="315"/>
                  </a:lnTo>
                  <a:lnTo>
                    <a:pt x="761" y="317"/>
                  </a:lnTo>
                  <a:lnTo>
                    <a:pt x="759" y="317"/>
                  </a:lnTo>
                  <a:lnTo>
                    <a:pt x="759" y="319"/>
                  </a:lnTo>
                  <a:lnTo>
                    <a:pt x="757" y="321"/>
                  </a:lnTo>
                  <a:lnTo>
                    <a:pt x="755" y="321"/>
                  </a:lnTo>
                  <a:lnTo>
                    <a:pt x="755" y="323"/>
                  </a:lnTo>
                  <a:lnTo>
                    <a:pt x="753" y="323"/>
                  </a:lnTo>
                  <a:lnTo>
                    <a:pt x="753" y="325"/>
                  </a:lnTo>
                  <a:lnTo>
                    <a:pt x="755" y="329"/>
                  </a:lnTo>
                  <a:lnTo>
                    <a:pt x="753" y="329"/>
                  </a:lnTo>
                  <a:lnTo>
                    <a:pt x="753" y="331"/>
                  </a:lnTo>
                  <a:lnTo>
                    <a:pt x="751" y="331"/>
                  </a:lnTo>
                  <a:lnTo>
                    <a:pt x="751" y="333"/>
                  </a:lnTo>
                  <a:lnTo>
                    <a:pt x="749" y="335"/>
                  </a:lnTo>
                  <a:lnTo>
                    <a:pt x="747" y="333"/>
                  </a:lnTo>
                  <a:lnTo>
                    <a:pt x="743" y="333"/>
                  </a:lnTo>
                  <a:lnTo>
                    <a:pt x="741" y="331"/>
                  </a:lnTo>
                  <a:lnTo>
                    <a:pt x="739" y="329"/>
                  </a:lnTo>
                  <a:lnTo>
                    <a:pt x="737" y="329"/>
                  </a:lnTo>
                  <a:lnTo>
                    <a:pt x="737" y="327"/>
                  </a:lnTo>
                  <a:lnTo>
                    <a:pt x="735" y="327"/>
                  </a:lnTo>
                  <a:lnTo>
                    <a:pt x="733" y="325"/>
                  </a:lnTo>
                  <a:lnTo>
                    <a:pt x="731" y="323"/>
                  </a:lnTo>
                  <a:lnTo>
                    <a:pt x="729" y="321"/>
                  </a:lnTo>
                  <a:lnTo>
                    <a:pt x="727" y="317"/>
                  </a:lnTo>
                  <a:lnTo>
                    <a:pt x="725" y="317"/>
                  </a:lnTo>
                  <a:lnTo>
                    <a:pt x="725" y="315"/>
                  </a:lnTo>
                  <a:lnTo>
                    <a:pt x="723" y="315"/>
                  </a:lnTo>
                  <a:lnTo>
                    <a:pt x="723" y="313"/>
                  </a:lnTo>
                  <a:lnTo>
                    <a:pt x="721" y="313"/>
                  </a:lnTo>
                  <a:lnTo>
                    <a:pt x="721" y="311"/>
                  </a:lnTo>
                  <a:lnTo>
                    <a:pt x="719" y="309"/>
                  </a:lnTo>
                  <a:lnTo>
                    <a:pt x="717" y="307"/>
                  </a:lnTo>
                  <a:lnTo>
                    <a:pt x="717" y="305"/>
                  </a:lnTo>
                  <a:lnTo>
                    <a:pt x="715" y="305"/>
                  </a:lnTo>
                  <a:lnTo>
                    <a:pt x="715" y="304"/>
                  </a:lnTo>
                  <a:lnTo>
                    <a:pt x="713" y="302"/>
                  </a:lnTo>
                  <a:lnTo>
                    <a:pt x="711" y="300"/>
                  </a:lnTo>
                  <a:lnTo>
                    <a:pt x="709" y="298"/>
                  </a:lnTo>
                  <a:lnTo>
                    <a:pt x="709" y="296"/>
                  </a:lnTo>
                  <a:lnTo>
                    <a:pt x="707" y="296"/>
                  </a:lnTo>
                  <a:lnTo>
                    <a:pt x="707" y="298"/>
                  </a:lnTo>
                  <a:lnTo>
                    <a:pt x="707" y="300"/>
                  </a:lnTo>
                  <a:lnTo>
                    <a:pt x="705" y="300"/>
                  </a:lnTo>
                  <a:lnTo>
                    <a:pt x="705" y="302"/>
                  </a:lnTo>
                  <a:lnTo>
                    <a:pt x="705" y="304"/>
                  </a:lnTo>
                  <a:lnTo>
                    <a:pt x="704" y="305"/>
                  </a:lnTo>
                  <a:lnTo>
                    <a:pt x="704" y="307"/>
                  </a:lnTo>
                  <a:lnTo>
                    <a:pt x="702" y="307"/>
                  </a:lnTo>
                  <a:lnTo>
                    <a:pt x="702" y="309"/>
                  </a:lnTo>
                  <a:lnTo>
                    <a:pt x="702" y="311"/>
                  </a:lnTo>
                  <a:lnTo>
                    <a:pt x="700" y="313"/>
                  </a:lnTo>
                  <a:lnTo>
                    <a:pt x="700" y="315"/>
                  </a:lnTo>
                  <a:lnTo>
                    <a:pt x="700" y="317"/>
                  </a:lnTo>
                  <a:lnTo>
                    <a:pt x="698" y="317"/>
                  </a:lnTo>
                  <a:lnTo>
                    <a:pt x="698" y="319"/>
                  </a:lnTo>
                  <a:lnTo>
                    <a:pt x="698" y="321"/>
                  </a:lnTo>
                  <a:lnTo>
                    <a:pt x="698" y="323"/>
                  </a:lnTo>
                  <a:lnTo>
                    <a:pt x="698" y="325"/>
                  </a:lnTo>
                  <a:lnTo>
                    <a:pt x="700" y="325"/>
                  </a:lnTo>
                  <a:lnTo>
                    <a:pt x="698" y="327"/>
                  </a:lnTo>
                  <a:lnTo>
                    <a:pt x="696" y="329"/>
                  </a:lnTo>
                  <a:lnTo>
                    <a:pt x="696" y="331"/>
                  </a:lnTo>
                  <a:lnTo>
                    <a:pt x="694" y="331"/>
                  </a:lnTo>
                  <a:lnTo>
                    <a:pt x="694" y="333"/>
                  </a:lnTo>
                  <a:lnTo>
                    <a:pt x="692" y="333"/>
                  </a:lnTo>
                  <a:lnTo>
                    <a:pt x="692" y="335"/>
                  </a:lnTo>
                  <a:lnTo>
                    <a:pt x="690" y="337"/>
                  </a:lnTo>
                  <a:lnTo>
                    <a:pt x="688" y="339"/>
                  </a:lnTo>
                  <a:lnTo>
                    <a:pt x="688" y="341"/>
                  </a:lnTo>
                  <a:lnTo>
                    <a:pt x="686" y="341"/>
                  </a:lnTo>
                  <a:lnTo>
                    <a:pt x="686" y="343"/>
                  </a:lnTo>
                  <a:lnTo>
                    <a:pt x="684" y="343"/>
                  </a:lnTo>
                  <a:lnTo>
                    <a:pt x="682" y="345"/>
                  </a:lnTo>
                  <a:lnTo>
                    <a:pt x="680" y="345"/>
                  </a:lnTo>
                  <a:lnTo>
                    <a:pt x="680" y="347"/>
                  </a:lnTo>
                  <a:lnTo>
                    <a:pt x="678" y="347"/>
                  </a:lnTo>
                  <a:lnTo>
                    <a:pt x="676" y="347"/>
                  </a:lnTo>
                  <a:lnTo>
                    <a:pt x="674" y="349"/>
                  </a:lnTo>
                  <a:lnTo>
                    <a:pt x="672" y="349"/>
                  </a:lnTo>
                  <a:lnTo>
                    <a:pt x="670" y="349"/>
                  </a:lnTo>
                  <a:lnTo>
                    <a:pt x="670" y="351"/>
                  </a:lnTo>
                  <a:lnTo>
                    <a:pt x="668" y="351"/>
                  </a:lnTo>
                  <a:lnTo>
                    <a:pt x="666" y="351"/>
                  </a:lnTo>
                  <a:lnTo>
                    <a:pt x="664" y="353"/>
                  </a:lnTo>
                  <a:lnTo>
                    <a:pt x="662" y="353"/>
                  </a:lnTo>
                  <a:lnTo>
                    <a:pt x="662" y="351"/>
                  </a:lnTo>
                  <a:lnTo>
                    <a:pt x="660" y="349"/>
                  </a:lnTo>
                  <a:lnTo>
                    <a:pt x="658" y="349"/>
                  </a:lnTo>
                  <a:lnTo>
                    <a:pt x="658" y="347"/>
                  </a:lnTo>
                  <a:lnTo>
                    <a:pt x="656" y="347"/>
                  </a:lnTo>
                  <a:lnTo>
                    <a:pt x="654" y="347"/>
                  </a:lnTo>
                  <a:lnTo>
                    <a:pt x="654" y="345"/>
                  </a:lnTo>
                  <a:lnTo>
                    <a:pt x="652" y="345"/>
                  </a:lnTo>
                  <a:lnTo>
                    <a:pt x="650" y="345"/>
                  </a:lnTo>
                  <a:lnTo>
                    <a:pt x="648" y="345"/>
                  </a:lnTo>
                  <a:lnTo>
                    <a:pt x="648" y="343"/>
                  </a:lnTo>
                  <a:lnTo>
                    <a:pt x="648" y="345"/>
                  </a:lnTo>
                  <a:lnTo>
                    <a:pt x="648" y="347"/>
                  </a:lnTo>
                  <a:lnTo>
                    <a:pt x="646" y="347"/>
                  </a:lnTo>
                  <a:lnTo>
                    <a:pt x="646" y="349"/>
                  </a:lnTo>
                  <a:lnTo>
                    <a:pt x="646" y="351"/>
                  </a:lnTo>
                  <a:lnTo>
                    <a:pt x="646" y="353"/>
                  </a:lnTo>
                  <a:lnTo>
                    <a:pt x="646" y="355"/>
                  </a:lnTo>
                  <a:lnTo>
                    <a:pt x="644" y="357"/>
                  </a:lnTo>
                  <a:lnTo>
                    <a:pt x="644" y="359"/>
                  </a:lnTo>
                  <a:lnTo>
                    <a:pt x="642" y="359"/>
                  </a:lnTo>
                  <a:lnTo>
                    <a:pt x="642" y="361"/>
                  </a:lnTo>
                  <a:lnTo>
                    <a:pt x="640" y="361"/>
                  </a:lnTo>
                  <a:lnTo>
                    <a:pt x="640" y="359"/>
                  </a:lnTo>
                  <a:lnTo>
                    <a:pt x="638" y="359"/>
                  </a:lnTo>
                  <a:lnTo>
                    <a:pt x="636" y="359"/>
                  </a:lnTo>
                  <a:lnTo>
                    <a:pt x="635" y="359"/>
                  </a:lnTo>
                  <a:lnTo>
                    <a:pt x="635" y="357"/>
                  </a:lnTo>
                  <a:lnTo>
                    <a:pt x="633" y="357"/>
                  </a:lnTo>
                  <a:lnTo>
                    <a:pt x="633" y="355"/>
                  </a:lnTo>
                  <a:lnTo>
                    <a:pt x="633" y="357"/>
                  </a:lnTo>
                  <a:lnTo>
                    <a:pt x="631" y="357"/>
                  </a:lnTo>
                  <a:lnTo>
                    <a:pt x="629" y="357"/>
                  </a:lnTo>
                  <a:lnTo>
                    <a:pt x="629" y="355"/>
                  </a:lnTo>
                  <a:lnTo>
                    <a:pt x="627" y="355"/>
                  </a:lnTo>
                  <a:lnTo>
                    <a:pt x="625" y="355"/>
                  </a:lnTo>
                  <a:lnTo>
                    <a:pt x="623" y="355"/>
                  </a:lnTo>
                  <a:lnTo>
                    <a:pt x="623" y="357"/>
                  </a:lnTo>
                  <a:lnTo>
                    <a:pt x="621" y="357"/>
                  </a:lnTo>
                  <a:lnTo>
                    <a:pt x="619" y="357"/>
                  </a:lnTo>
                  <a:lnTo>
                    <a:pt x="619" y="355"/>
                  </a:lnTo>
                  <a:lnTo>
                    <a:pt x="617" y="355"/>
                  </a:lnTo>
                  <a:lnTo>
                    <a:pt x="615" y="355"/>
                  </a:lnTo>
                  <a:lnTo>
                    <a:pt x="615" y="357"/>
                  </a:lnTo>
                  <a:lnTo>
                    <a:pt x="613" y="355"/>
                  </a:lnTo>
                  <a:lnTo>
                    <a:pt x="611" y="355"/>
                  </a:lnTo>
                  <a:lnTo>
                    <a:pt x="609" y="355"/>
                  </a:lnTo>
                  <a:lnTo>
                    <a:pt x="609" y="357"/>
                  </a:lnTo>
                  <a:lnTo>
                    <a:pt x="607" y="357"/>
                  </a:lnTo>
                  <a:lnTo>
                    <a:pt x="605" y="357"/>
                  </a:lnTo>
                  <a:lnTo>
                    <a:pt x="605" y="355"/>
                  </a:lnTo>
                  <a:lnTo>
                    <a:pt x="603" y="355"/>
                  </a:lnTo>
                  <a:lnTo>
                    <a:pt x="603" y="353"/>
                  </a:lnTo>
                  <a:lnTo>
                    <a:pt x="601" y="353"/>
                  </a:lnTo>
                  <a:lnTo>
                    <a:pt x="601" y="351"/>
                  </a:lnTo>
                  <a:lnTo>
                    <a:pt x="599" y="351"/>
                  </a:lnTo>
                  <a:lnTo>
                    <a:pt x="597" y="351"/>
                  </a:lnTo>
                  <a:lnTo>
                    <a:pt x="595" y="353"/>
                  </a:lnTo>
                  <a:lnTo>
                    <a:pt x="593" y="351"/>
                  </a:lnTo>
                  <a:lnTo>
                    <a:pt x="591" y="351"/>
                  </a:lnTo>
                  <a:lnTo>
                    <a:pt x="589" y="351"/>
                  </a:lnTo>
                  <a:lnTo>
                    <a:pt x="587" y="351"/>
                  </a:lnTo>
                  <a:lnTo>
                    <a:pt x="585" y="351"/>
                  </a:lnTo>
                  <a:lnTo>
                    <a:pt x="583" y="353"/>
                  </a:lnTo>
                  <a:lnTo>
                    <a:pt x="583" y="351"/>
                  </a:lnTo>
                  <a:lnTo>
                    <a:pt x="581" y="351"/>
                  </a:lnTo>
                  <a:lnTo>
                    <a:pt x="579" y="351"/>
                  </a:lnTo>
                  <a:lnTo>
                    <a:pt x="579" y="349"/>
                  </a:lnTo>
                  <a:lnTo>
                    <a:pt x="577" y="349"/>
                  </a:lnTo>
                  <a:lnTo>
                    <a:pt x="575" y="349"/>
                  </a:lnTo>
                  <a:lnTo>
                    <a:pt x="575" y="351"/>
                  </a:lnTo>
                  <a:lnTo>
                    <a:pt x="573" y="353"/>
                  </a:lnTo>
                  <a:lnTo>
                    <a:pt x="571" y="353"/>
                  </a:lnTo>
                  <a:lnTo>
                    <a:pt x="569" y="353"/>
                  </a:lnTo>
                  <a:lnTo>
                    <a:pt x="569" y="351"/>
                  </a:lnTo>
                  <a:lnTo>
                    <a:pt x="567" y="351"/>
                  </a:lnTo>
                  <a:lnTo>
                    <a:pt x="567" y="349"/>
                  </a:lnTo>
                  <a:lnTo>
                    <a:pt x="567" y="347"/>
                  </a:lnTo>
                  <a:lnTo>
                    <a:pt x="566" y="347"/>
                  </a:lnTo>
                  <a:lnTo>
                    <a:pt x="566" y="345"/>
                  </a:lnTo>
                  <a:lnTo>
                    <a:pt x="564" y="345"/>
                  </a:lnTo>
                  <a:lnTo>
                    <a:pt x="564" y="347"/>
                  </a:lnTo>
                  <a:lnTo>
                    <a:pt x="562" y="347"/>
                  </a:lnTo>
                  <a:lnTo>
                    <a:pt x="562" y="345"/>
                  </a:lnTo>
                  <a:lnTo>
                    <a:pt x="560" y="345"/>
                  </a:lnTo>
                  <a:lnTo>
                    <a:pt x="560" y="343"/>
                  </a:lnTo>
                  <a:lnTo>
                    <a:pt x="558" y="343"/>
                  </a:lnTo>
                  <a:lnTo>
                    <a:pt x="556" y="341"/>
                  </a:lnTo>
                  <a:lnTo>
                    <a:pt x="554" y="341"/>
                  </a:lnTo>
                  <a:lnTo>
                    <a:pt x="552" y="341"/>
                  </a:lnTo>
                  <a:lnTo>
                    <a:pt x="550" y="341"/>
                  </a:lnTo>
                  <a:lnTo>
                    <a:pt x="548" y="341"/>
                  </a:lnTo>
                  <a:lnTo>
                    <a:pt x="546" y="341"/>
                  </a:lnTo>
                  <a:lnTo>
                    <a:pt x="544" y="341"/>
                  </a:lnTo>
                  <a:lnTo>
                    <a:pt x="542" y="341"/>
                  </a:lnTo>
                  <a:lnTo>
                    <a:pt x="542" y="339"/>
                  </a:lnTo>
                  <a:lnTo>
                    <a:pt x="542" y="337"/>
                  </a:lnTo>
                  <a:lnTo>
                    <a:pt x="542" y="335"/>
                  </a:lnTo>
                  <a:lnTo>
                    <a:pt x="544" y="333"/>
                  </a:lnTo>
                  <a:lnTo>
                    <a:pt x="544" y="331"/>
                  </a:lnTo>
                  <a:lnTo>
                    <a:pt x="544" y="329"/>
                  </a:lnTo>
                  <a:lnTo>
                    <a:pt x="544" y="327"/>
                  </a:lnTo>
                  <a:lnTo>
                    <a:pt x="542" y="325"/>
                  </a:lnTo>
                  <a:lnTo>
                    <a:pt x="542" y="323"/>
                  </a:lnTo>
                  <a:lnTo>
                    <a:pt x="542" y="321"/>
                  </a:lnTo>
                  <a:lnTo>
                    <a:pt x="542" y="319"/>
                  </a:lnTo>
                  <a:lnTo>
                    <a:pt x="544" y="319"/>
                  </a:lnTo>
                  <a:lnTo>
                    <a:pt x="542" y="319"/>
                  </a:lnTo>
                  <a:lnTo>
                    <a:pt x="542" y="317"/>
                  </a:lnTo>
                  <a:lnTo>
                    <a:pt x="542" y="315"/>
                  </a:lnTo>
                  <a:lnTo>
                    <a:pt x="540" y="315"/>
                  </a:lnTo>
                  <a:lnTo>
                    <a:pt x="538" y="315"/>
                  </a:lnTo>
                  <a:lnTo>
                    <a:pt x="536" y="315"/>
                  </a:lnTo>
                  <a:lnTo>
                    <a:pt x="534" y="315"/>
                  </a:lnTo>
                  <a:lnTo>
                    <a:pt x="534" y="313"/>
                  </a:lnTo>
                  <a:lnTo>
                    <a:pt x="534" y="315"/>
                  </a:lnTo>
                  <a:lnTo>
                    <a:pt x="532" y="315"/>
                  </a:lnTo>
                  <a:lnTo>
                    <a:pt x="532" y="317"/>
                  </a:lnTo>
                  <a:lnTo>
                    <a:pt x="530" y="317"/>
                  </a:lnTo>
                  <a:lnTo>
                    <a:pt x="530" y="315"/>
                  </a:lnTo>
                  <a:lnTo>
                    <a:pt x="528" y="315"/>
                  </a:lnTo>
                  <a:lnTo>
                    <a:pt x="526" y="313"/>
                  </a:lnTo>
                  <a:lnTo>
                    <a:pt x="526" y="311"/>
                  </a:lnTo>
                  <a:lnTo>
                    <a:pt x="524" y="311"/>
                  </a:lnTo>
                  <a:lnTo>
                    <a:pt x="522" y="309"/>
                  </a:lnTo>
                  <a:lnTo>
                    <a:pt x="520" y="307"/>
                  </a:lnTo>
                  <a:lnTo>
                    <a:pt x="520" y="305"/>
                  </a:lnTo>
                  <a:lnTo>
                    <a:pt x="518" y="305"/>
                  </a:lnTo>
                  <a:lnTo>
                    <a:pt x="518" y="304"/>
                  </a:lnTo>
                  <a:lnTo>
                    <a:pt x="518" y="302"/>
                  </a:lnTo>
                  <a:lnTo>
                    <a:pt x="516" y="300"/>
                  </a:lnTo>
                  <a:lnTo>
                    <a:pt x="516" y="298"/>
                  </a:lnTo>
                  <a:lnTo>
                    <a:pt x="514" y="296"/>
                  </a:lnTo>
                  <a:lnTo>
                    <a:pt x="516" y="292"/>
                  </a:lnTo>
                  <a:lnTo>
                    <a:pt x="516" y="290"/>
                  </a:lnTo>
                  <a:lnTo>
                    <a:pt x="518" y="288"/>
                  </a:lnTo>
                  <a:lnTo>
                    <a:pt x="518" y="286"/>
                  </a:lnTo>
                  <a:lnTo>
                    <a:pt x="518" y="284"/>
                  </a:lnTo>
                  <a:lnTo>
                    <a:pt x="516" y="284"/>
                  </a:lnTo>
                  <a:lnTo>
                    <a:pt x="516" y="286"/>
                  </a:lnTo>
                  <a:lnTo>
                    <a:pt x="514" y="286"/>
                  </a:lnTo>
                  <a:lnTo>
                    <a:pt x="514" y="284"/>
                  </a:lnTo>
                  <a:lnTo>
                    <a:pt x="514" y="282"/>
                  </a:lnTo>
                  <a:lnTo>
                    <a:pt x="512" y="282"/>
                  </a:lnTo>
                  <a:lnTo>
                    <a:pt x="510" y="282"/>
                  </a:lnTo>
                  <a:lnTo>
                    <a:pt x="510" y="280"/>
                  </a:lnTo>
                  <a:lnTo>
                    <a:pt x="510" y="278"/>
                  </a:lnTo>
                  <a:lnTo>
                    <a:pt x="510" y="276"/>
                  </a:lnTo>
                  <a:lnTo>
                    <a:pt x="508" y="276"/>
                  </a:lnTo>
                  <a:lnTo>
                    <a:pt x="508" y="274"/>
                  </a:lnTo>
                  <a:lnTo>
                    <a:pt x="506" y="274"/>
                  </a:lnTo>
                  <a:lnTo>
                    <a:pt x="506" y="272"/>
                  </a:lnTo>
                  <a:lnTo>
                    <a:pt x="508" y="270"/>
                  </a:lnTo>
                  <a:lnTo>
                    <a:pt x="508" y="268"/>
                  </a:lnTo>
                  <a:lnTo>
                    <a:pt x="506" y="268"/>
                  </a:lnTo>
                  <a:lnTo>
                    <a:pt x="506" y="270"/>
                  </a:lnTo>
                  <a:lnTo>
                    <a:pt x="504" y="270"/>
                  </a:lnTo>
                  <a:lnTo>
                    <a:pt x="504" y="268"/>
                  </a:lnTo>
                  <a:lnTo>
                    <a:pt x="504" y="266"/>
                  </a:lnTo>
                  <a:lnTo>
                    <a:pt x="502" y="266"/>
                  </a:lnTo>
                  <a:lnTo>
                    <a:pt x="500" y="266"/>
                  </a:lnTo>
                  <a:lnTo>
                    <a:pt x="500" y="264"/>
                  </a:lnTo>
                  <a:lnTo>
                    <a:pt x="498" y="264"/>
                  </a:lnTo>
                  <a:lnTo>
                    <a:pt x="498" y="262"/>
                  </a:lnTo>
                  <a:lnTo>
                    <a:pt x="498" y="260"/>
                  </a:lnTo>
                  <a:lnTo>
                    <a:pt x="500" y="260"/>
                  </a:lnTo>
                  <a:lnTo>
                    <a:pt x="500" y="258"/>
                  </a:lnTo>
                  <a:lnTo>
                    <a:pt x="498" y="258"/>
                  </a:lnTo>
                  <a:lnTo>
                    <a:pt x="497" y="258"/>
                  </a:lnTo>
                  <a:lnTo>
                    <a:pt x="498" y="256"/>
                  </a:lnTo>
                  <a:lnTo>
                    <a:pt x="498" y="254"/>
                  </a:lnTo>
                  <a:lnTo>
                    <a:pt x="497" y="254"/>
                  </a:lnTo>
                  <a:lnTo>
                    <a:pt x="497" y="256"/>
                  </a:lnTo>
                  <a:lnTo>
                    <a:pt x="495" y="256"/>
                  </a:lnTo>
                  <a:lnTo>
                    <a:pt x="495" y="254"/>
                  </a:lnTo>
                  <a:lnTo>
                    <a:pt x="493" y="254"/>
                  </a:lnTo>
                  <a:lnTo>
                    <a:pt x="493" y="252"/>
                  </a:lnTo>
                  <a:lnTo>
                    <a:pt x="495" y="252"/>
                  </a:lnTo>
                  <a:lnTo>
                    <a:pt x="495" y="250"/>
                  </a:lnTo>
                  <a:lnTo>
                    <a:pt x="495" y="248"/>
                  </a:lnTo>
                  <a:lnTo>
                    <a:pt x="493" y="248"/>
                  </a:lnTo>
                  <a:lnTo>
                    <a:pt x="491" y="250"/>
                  </a:lnTo>
                  <a:lnTo>
                    <a:pt x="489" y="250"/>
                  </a:lnTo>
                  <a:lnTo>
                    <a:pt x="489" y="248"/>
                  </a:lnTo>
                  <a:lnTo>
                    <a:pt x="487" y="248"/>
                  </a:lnTo>
                  <a:lnTo>
                    <a:pt x="489" y="248"/>
                  </a:lnTo>
                  <a:lnTo>
                    <a:pt x="489" y="246"/>
                  </a:lnTo>
                  <a:lnTo>
                    <a:pt x="489" y="244"/>
                  </a:lnTo>
                  <a:lnTo>
                    <a:pt x="487" y="244"/>
                  </a:lnTo>
                  <a:lnTo>
                    <a:pt x="485" y="244"/>
                  </a:lnTo>
                  <a:lnTo>
                    <a:pt x="485" y="246"/>
                  </a:lnTo>
                  <a:lnTo>
                    <a:pt x="483" y="246"/>
                  </a:lnTo>
                  <a:lnTo>
                    <a:pt x="483" y="248"/>
                  </a:lnTo>
                  <a:lnTo>
                    <a:pt x="481" y="248"/>
                  </a:lnTo>
                  <a:lnTo>
                    <a:pt x="481" y="250"/>
                  </a:lnTo>
                  <a:lnTo>
                    <a:pt x="479" y="250"/>
                  </a:lnTo>
                  <a:lnTo>
                    <a:pt x="479" y="248"/>
                  </a:lnTo>
                  <a:lnTo>
                    <a:pt x="479" y="246"/>
                  </a:lnTo>
                  <a:lnTo>
                    <a:pt x="477" y="246"/>
                  </a:lnTo>
                  <a:lnTo>
                    <a:pt x="477" y="248"/>
                  </a:lnTo>
                  <a:lnTo>
                    <a:pt x="477" y="250"/>
                  </a:lnTo>
                  <a:lnTo>
                    <a:pt x="475" y="250"/>
                  </a:lnTo>
                  <a:lnTo>
                    <a:pt x="473" y="250"/>
                  </a:lnTo>
                  <a:lnTo>
                    <a:pt x="471" y="250"/>
                  </a:lnTo>
                  <a:lnTo>
                    <a:pt x="469" y="250"/>
                  </a:lnTo>
                  <a:lnTo>
                    <a:pt x="467" y="250"/>
                  </a:lnTo>
                  <a:lnTo>
                    <a:pt x="465" y="252"/>
                  </a:lnTo>
                  <a:lnTo>
                    <a:pt x="463" y="252"/>
                  </a:lnTo>
                  <a:lnTo>
                    <a:pt x="463" y="254"/>
                  </a:lnTo>
                  <a:lnTo>
                    <a:pt x="461" y="254"/>
                  </a:lnTo>
                  <a:lnTo>
                    <a:pt x="461" y="252"/>
                  </a:lnTo>
                  <a:lnTo>
                    <a:pt x="461" y="250"/>
                  </a:lnTo>
                  <a:lnTo>
                    <a:pt x="461" y="248"/>
                  </a:lnTo>
                  <a:lnTo>
                    <a:pt x="459" y="248"/>
                  </a:lnTo>
                  <a:lnTo>
                    <a:pt x="457" y="248"/>
                  </a:lnTo>
                  <a:lnTo>
                    <a:pt x="457" y="250"/>
                  </a:lnTo>
                  <a:lnTo>
                    <a:pt x="455" y="250"/>
                  </a:lnTo>
                  <a:lnTo>
                    <a:pt x="455" y="252"/>
                  </a:lnTo>
                  <a:lnTo>
                    <a:pt x="453" y="252"/>
                  </a:lnTo>
                  <a:lnTo>
                    <a:pt x="453" y="254"/>
                  </a:lnTo>
                  <a:lnTo>
                    <a:pt x="451" y="254"/>
                  </a:lnTo>
                  <a:lnTo>
                    <a:pt x="451" y="256"/>
                  </a:lnTo>
                  <a:lnTo>
                    <a:pt x="449" y="256"/>
                  </a:lnTo>
                  <a:lnTo>
                    <a:pt x="447" y="258"/>
                  </a:lnTo>
                  <a:lnTo>
                    <a:pt x="447" y="260"/>
                  </a:lnTo>
                  <a:lnTo>
                    <a:pt x="445" y="260"/>
                  </a:lnTo>
                  <a:lnTo>
                    <a:pt x="445" y="262"/>
                  </a:lnTo>
                  <a:lnTo>
                    <a:pt x="445" y="264"/>
                  </a:lnTo>
                  <a:lnTo>
                    <a:pt x="445" y="266"/>
                  </a:lnTo>
                  <a:lnTo>
                    <a:pt x="443" y="268"/>
                  </a:lnTo>
                  <a:lnTo>
                    <a:pt x="441" y="268"/>
                  </a:lnTo>
                  <a:lnTo>
                    <a:pt x="439" y="268"/>
                  </a:lnTo>
                  <a:lnTo>
                    <a:pt x="439" y="270"/>
                  </a:lnTo>
                  <a:lnTo>
                    <a:pt x="439" y="272"/>
                  </a:lnTo>
                  <a:lnTo>
                    <a:pt x="437" y="272"/>
                  </a:lnTo>
                  <a:lnTo>
                    <a:pt x="437" y="274"/>
                  </a:lnTo>
                  <a:lnTo>
                    <a:pt x="437" y="276"/>
                  </a:lnTo>
                  <a:lnTo>
                    <a:pt x="435" y="278"/>
                  </a:lnTo>
                  <a:lnTo>
                    <a:pt x="433" y="278"/>
                  </a:lnTo>
                  <a:lnTo>
                    <a:pt x="431" y="278"/>
                  </a:lnTo>
                  <a:lnTo>
                    <a:pt x="429" y="280"/>
                  </a:lnTo>
                  <a:lnTo>
                    <a:pt x="428" y="280"/>
                  </a:lnTo>
                  <a:lnTo>
                    <a:pt x="426" y="280"/>
                  </a:lnTo>
                  <a:lnTo>
                    <a:pt x="426" y="282"/>
                  </a:lnTo>
                  <a:lnTo>
                    <a:pt x="424" y="282"/>
                  </a:lnTo>
                  <a:lnTo>
                    <a:pt x="422" y="284"/>
                  </a:lnTo>
                  <a:lnTo>
                    <a:pt x="420" y="284"/>
                  </a:lnTo>
                  <a:lnTo>
                    <a:pt x="420" y="282"/>
                  </a:lnTo>
                  <a:lnTo>
                    <a:pt x="420" y="284"/>
                  </a:lnTo>
                  <a:lnTo>
                    <a:pt x="418" y="284"/>
                  </a:lnTo>
                  <a:lnTo>
                    <a:pt x="416" y="284"/>
                  </a:lnTo>
                  <a:lnTo>
                    <a:pt x="416" y="286"/>
                  </a:lnTo>
                  <a:lnTo>
                    <a:pt x="416" y="288"/>
                  </a:lnTo>
                  <a:lnTo>
                    <a:pt x="414" y="288"/>
                  </a:lnTo>
                  <a:lnTo>
                    <a:pt x="414" y="290"/>
                  </a:lnTo>
                  <a:lnTo>
                    <a:pt x="412" y="290"/>
                  </a:lnTo>
                  <a:lnTo>
                    <a:pt x="410" y="290"/>
                  </a:lnTo>
                  <a:lnTo>
                    <a:pt x="408" y="290"/>
                  </a:lnTo>
                  <a:lnTo>
                    <a:pt x="406" y="292"/>
                  </a:lnTo>
                  <a:lnTo>
                    <a:pt x="404" y="292"/>
                  </a:lnTo>
                  <a:lnTo>
                    <a:pt x="402" y="292"/>
                  </a:lnTo>
                  <a:lnTo>
                    <a:pt x="402" y="290"/>
                  </a:lnTo>
                  <a:lnTo>
                    <a:pt x="400" y="290"/>
                  </a:lnTo>
                  <a:lnTo>
                    <a:pt x="400" y="288"/>
                  </a:lnTo>
                  <a:lnTo>
                    <a:pt x="398" y="288"/>
                  </a:lnTo>
                  <a:lnTo>
                    <a:pt x="398" y="290"/>
                  </a:lnTo>
                  <a:lnTo>
                    <a:pt x="396" y="290"/>
                  </a:lnTo>
                  <a:lnTo>
                    <a:pt x="394" y="290"/>
                  </a:lnTo>
                  <a:lnTo>
                    <a:pt x="392" y="290"/>
                  </a:lnTo>
                  <a:lnTo>
                    <a:pt x="392" y="288"/>
                  </a:lnTo>
                  <a:lnTo>
                    <a:pt x="390" y="288"/>
                  </a:lnTo>
                  <a:lnTo>
                    <a:pt x="388" y="288"/>
                  </a:lnTo>
                  <a:lnTo>
                    <a:pt x="386" y="288"/>
                  </a:lnTo>
                  <a:lnTo>
                    <a:pt x="386" y="290"/>
                  </a:lnTo>
                  <a:lnTo>
                    <a:pt x="384" y="290"/>
                  </a:lnTo>
                  <a:lnTo>
                    <a:pt x="382" y="290"/>
                  </a:lnTo>
                  <a:lnTo>
                    <a:pt x="382" y="292"/>
                  </a:lnTo>
                  <a:lnTo>
                    <a:pt x="380" y="292"/>
                  </a:lnTo>
                  <a:lnTo>
                    <a:pt x="380" y="294"/>
                  </a:lnTo>
                  <a:lnTo>
                    <a:pt x="378" y="294"/>
                  </a:lnTo>
                  <a:lnTo>
                    <a:pt x="376" y="294"/>
                  </a:lnTo>
                  <a:lnTo>
                    <a:pt x="374" y="294"/>
                  </a:lnTo>
                  <a:lnTo>
                    <a:pt x="372" y="294"/>
                  </a:lnTo>
                  <a:lnTo>
                    <a:pt x="374" y="292"/>
                  </a:lnTo>
                  <a:lnTo>
                    <a:pt x="374" y="290"/>
                  </a:lnTo>
                  <a:lnTo>
                    <a:pt x="372" y="290"/>
                  </a:lnTo>
                  <a:lnTo>
                    <a:pt x="372" y="288"/>
                  </a:lnTo>
                  <a:lnTo>
                    <a:pt x="372" y="286"/>
                  </a:lnTo>
                  <a:lnTo>
                    <a:pt x="370" y="286"/>
                  </a:lnTo>
                  <a:lnTo>
                    <a:pt x="370" y="284"/>
                  </a:lnTo>
                  <a:lnTo>
                    <a:pt x="370" y="282"/>
                  </a:lnTo>
                  <a:lnTo>
                    <a:pt x="372" y="282"/>
                  </a:lnTo>
                  <a:lnTo>
                    <a:pt x="372" y="280"/>
                  </a:lnTo>
                  <a:lnTo>
                    <a:pt x="372" y="278"/>
                  </a:lnTo>
                  <a:lnTo>
                    <a:pt x="374" y="278"/>
                  </a:lnTo>
                  <a:lnTo>
                    <a:pt x="374" y="276"/>
                  </a:lnTo>
                  <a:lnTo>
                    <a:pt x="376" y="276"/>
                  </a:lnTo>
                  <a:lnTo>
                    <a:pt x="376" y="274"/>
                  </a:lnTo>
                  <a:lnTo>
                    <a:pt x="376" y="272"/>
                  </a:lnTo>
                  <a:lnTo>
                    <a:pt x="378" y="270"/>
                  </a:lnTo>
                  <a:lnTo>
                    <a:pt x="380" y="270"/>
                  </a:lnTo>
                  <a:lnTo>
                    <a:pt x="380" y="268"/>
                  </a:lnTo>
                  <a:lnTo>
                    <a:pt x="382" y="268"/>
                  </a:lnTo>
                  <a:lnTo>
                    <a:pt x="382" y="266"/>
                  </a:lnTo>
                  <a:lnTo>
                    <a:pt x="380" y="266"/>
                  </a:lnTo>
                  <a:lnTo>
                    <a:pt x="380" y="264"/>
                  </a:lnTo>
                  <a:lnTo>
                    <a:pt x="378" y="264"/>
                  </a:lnTo>
                  <a:lnTo>
                    <a:pt x="378" y="262"/>
                  </a:lnTo>
                  <a:lnTo>
                    <a:pt x="376" y="262"/>
                  </a:lnTo>
                  <a:lnTo>
                    <a:pt x="376" y="260"/>
                  </a:lnTo>
                  <a:lnTo>
                    <a:pt x="374" y="260"/>
                  </a:lnTo>
                  <a:lnTo>
                    <a:pt x="376" y="258"/>
                  </a:lnTo>
                  <a:lnTo>
                    <a:pt x="376" y="256"/>
                  </a:lnTo>
                  <a:lnTo>
                    <a:pt x="378" y="256"/>
                  </a:lnTo>
                  <a:lnTo>
                    <a:pt x="378" y="254"/>
                  </a:lnTo>
                  <a:lnTo>
                    <a:pt x="378" y="252"/>
                  </a:lnTo>
                  <a:lnTo>
                    <a:pt x="378" y="250"/>
                  </a:lnTo>
                  <a:lnTo>
                    <a:pt x="376" y="250"/>
                  </a:lnTo>
                  <a:lnTo>
                    <a:pt x="378" y="250"/>
                  </a:lnTo>
                  <a:lnTo>
                    <a:pt x="378" y="248"/>
                  </a:lnTo>
                  <a:lnTo>
                    <a:pt x="380" y="246"/>
                  </a:lnTo>
                  <a:lnTo>
                    <a:pt x="380" y="244"/>
                  </a:lnTo>
                  <a:lnTo>
                    <a:pt x="380" y="242"/>
                  </a:lnTo>
                  <a:lnTo>
                    <a:pt x="382" y="242"/>
                  </a:lnTo>
                  <a:lnTo>
                    <a:pt x="382" y="240"/>
                  </a:lnTo>
                  <a:lnTo>
                    <a:pt x="382" y="238"/>
                  </a:lnTo>
                  <a:lnTo>
                    <a:pt x="382" y="237"/>
                  </a:lnTo>
                  <a:lnTo>
                    <a:pt x="382" y="235"/>
                  </a:lnTo>
                  <a:lnTo>
                    <a:pt x="380" y="233"/>
                  </a:lnTo>
                  <a:lnTo>
                    <a:pt x="378" y="231"/>
                  </a:lnTo>
                  <a:lnTo>
                    <a:pt x="376" y="231"/>
                  </a:lnTo>
                  <a:lnTo>
                    <a:pt x="374" y="229"/>
                  </a:lnTo>
                  <a:lnTo>
                    <a:pt x="372" y="227"/>
                  </a:lnTo>
                  <a:lnTo>
                    <a:pt x="370" y="225"/>
                  </a:lnTo>
                  <a:lnTo>
                    <a:pt x="368" y="223"/>
                  </a:lnTo>
                  <a:lnTo>
                    <a:pt x="366" y="223"/>
                  </a:lnTo>
                  <a:lnTo>
                    <a:pt x="364" y="223"/>
                  </a:lnTo>
                  <a:lnTo>
                    <a:pt x="362" y="223"/>
                  </a:lnTo>
                  <a:lnTo>
                    <a:pt x="360" y="223"/>
                  </a:lnTo>
                  <a:lnTo>
                    <a:pt x="360" y="221"/>
                  </a:lnTo>
                  <a:lnTo>
                    <a:pt x="359" y="221"/>
                  </a:lnTo>
                  <a:lnTo>
                    <a:pt x="357" y="219"/>
                  </a:lnTo>
                  <a:lnTo>
                    <a:pt x="355" y="217"/>
                  </a:lnTo>
                  <a:lnTo>
                    <a:pt x="355" y="215"/>
                  </a:lnTo>
                  <a:lnTo>
                    <a:pt x="353" y="213"/>
                  </a:lnTo>
                  <a:lnTo>
                    <a:pt x="351" y="213"/>
                  </a:lnTo>
                  <a:lnTo>
                    <a:pt x="351" y="211"/>
                  </a:lnTo>
                  <a:lnTo>
                    <a:pt x="349" y="211"/>
                  </a:lnTo>
                  <a:lnTo>
                    <a:pt x="349" y="209"/>
                  </a:lnTo>
                  <a:lnTo>
                    <a:pt x="349" y="207"/>
                  </a:lnTo>
                  <a:lnTo>
                    <a:pt x="349" y="205"/>
                  </a:lnTo>
                  <a:lnTo>
                    <a:pt x="349" y="203"/>
                  </a:lnTo>
                  <a:lnTo>
                    <a:pt x="349" y="201"/>
                  </a:lnTo>
                  <a:lnTo>
                    <a:pt x="349" y="199"/>
                  </a:lnTo>
                  <a:lnTo>
                    <a:pt x="347" y="197"/>
                  </a:lnTo>
                  <a:lnTo>
                    <a:pt x="345" y="197"/>
                  </a:lnTo>
                  <a:lnTo>
                    <a:pt x="345" y="195"/>
                  </a:lnTo>
                  <a:lnTo>
                    <a:pt x="343" y="193"/>
                  </a:lnTo>
                  <a:lnTo>
                    <a:pt x="341" y="193"/>
                  </a:lnTo>
                  <a:lnTo>
                    <a:pt x="339" y="193"/>
                  </a:lnTo>
                  <a:lnTo>
                    <a:pt x="337" y="193"/>
                  </a:lnTo>
                  <a:lnTo>
                    <a:pt x="337" y="195"/>
                  </a:lnTo>
                  <a:lnTo>
                    <a:pt x="335" y="195"/>
                  </a:lnTo>
                  <a:lnTo>
                    <a:pt x="333" y="195"/>
                  </a:lnTo>
                  <a:lnTo>
                    <a:pt x="331" y="193"/>
                  </a:lnTo>
                  <a:lnTo>
                    <a:pt x="329" y="193"/>
                  </a:lnTo>
                  <a:lnTo>
                    <a:pt x="327" y="191"/>
                  </a:lnTo>
                  <a:lnTo>
                    <a:pt x="327" y="189"/>
                  </a:lnTo>
                  <a:lnTo>
                    <a:pt x="325" y="187"/>
                  </a:lnTo>
                  <a:lnTo>
                    <a:pt x="323" y="185"/>
                  </a:lnTo>
                  <a:lnTo>
                    <a:pt x="321" y="185"/>
                  </a:lnTo>
                  <a:lnTo>
                    <a:pt x="319" y="183"/>
                  </a:lnTo>
                  <a:lnTo>
                    <a:pt x="317" y="183"/>
                  </a:lnTo>
                  <a:lnTo>
                    <a:pt x="315" y="183"/>
                  </a:lnTo>
                  <a:lnTo>
                    <a:pt x="313" y="185"/>
                  </a:lnTo>
                  <a:lnTo>
                    <a:pt x="311" y="185"/>
                  </a:lnTo>
                  <a:lnTo>
                    <a:pt x="309" y="185"/>
                  </a:lnTo>
                  <a:lnTo>
                    <a:pt x="307" y="185"/>
                  </a:lnTo>
                  <a:lnTo>
                    <a:pt x="307" y="187"/>
                  </a:lnTo>
                  <a:lnTo>
                    <a:pt x="307" y="189"/>
                  </a:lnTo>
                  <a:lnTo>
                    <a:pt x="305" y="189"/>
                  </a:lnTo>
                  <a:lnTo>
                    <a:pt x="305" y="191"/>
                  </a:lnTo>
                  <a:lnTo>
                    <a:pt x="303" y="191"/>
                  </a:lnTo>
                  <a:lnTo>
                    <a:pt x="301" y="193"/>
                  </a:lnTo>
                  <a:lnTo>
                    <a:pt x="301" y="195"/>
                  </a:lnTo>
                  <a:lnTo>
                    <a:pt x="299" y="195"/>
                  </a:lnTo>
                  <a:lnTo>
                    <a:pt x="299" y="197"/>
                  </a:lnTo>
                  <a:lnTo>
                    <a:pt x="299" y="199"/>
                  </a:lnTo>
                  <a:lnTo>
                    <a:pt x="299" y="201"/>
                  </a:lnTo>
                  <a:lnTo>
                    <a:pt x="301" y="203"/>
                  </a:lnTo>
                  <a:lnTo>
                    <a:pt x="301" y="205"/>
                  </a:lnTo>
                  <a:lnTo>
                    <a:pt x="299" y="205"/>
                  </a:lnTo>
                  <a:lnTo>
                    <a:pt x="299" y="207"/>
                  </a:lnTo>
                  <a:lnTo>
                    <a:pt x="299" y="209"/>
                  </a:lnTo>
                  <a:lnTo>
                    <a:pt x="297" y="211"/>
                  </a:lnTo>
                  <a:lnTo>
                    <a:pt x="295" y="213"/>
                  </a:lnTo>
                  <a:lnTo>
                    <a:pt x="295" y="215"/>
                  </a:lnTo>
                  <a:lnTo>
                    <a:pt x="295" y="217"/>
                  </a:lnTo>
                  <a:lnTo>
                    <a:pt x="293" y="219"/>
                  </a:lnTo>
                  <a:lnTo>
                    <a:pt x="293" y="221"/>
                  </a:lnTo>
                  <a:lnTo>
                    <a:pt x="295" y="223"/>
                  </a:lnTo>
                  <a:lnTo>
                    <a:pt x="295" y="225"/>
                  </a:lnTo>
                  <a:lnTo>
                    <a:pt x="297" y="225"/>
                  </a:lnTo>
                  <a:lnTo>
                    <a:pt x="297" y="227"/>
                  </a:lnTo>
                  <a:lnTo>
                    <a:pt x="297" y="229"/>
                  </a:lnTo>
                  <a:lnTo>
                    <a:pt x="297" y="231"/>
                  </a:lnTo>
                  <a:lnTo>
                    <a:pt x="297" y="233"/>
                  </a:lnTo>
                  <a:lnTo>
                    <a:pt x="297" y="235"/>
                  </a:lnTo>
                  <a:lnTo>
                    <a:pt x="297" y="237"/>
                  </a:lnTo>
                  <a:lnTo>
                    <a:pt x="297" y="238"/>
                  </a:lnTo>
                  <a:lnTo>
                    <a:pt x="297" y="240"/>
                  </a:lnTo>
                  <a:lnTo>
                    <a:pt x="297" y="242"/>
                  </a:lnTo>
                  <a:lnTo>
                    <a:pt x="295" y="242"/>
                  </a:lnTo>
                  <a:lnTo>
                    <a:pt x="295" y="244"/>
                  </a:lnTo>
                  <a:lnTo>
                    <a:pt x="293" y="244"/>
                  </a:lnTo>
                  <a:lnTo>
                    <a:pt x="291" y="244"/>
                  </a:lnTo>
                  <a:lnTo>
                    <a:pt x="291" y="246"/>
                  </a:lnTo>
                  <a:lnTo>
                    <a:pt x="290" y="246"/>
                  </a:lnTo>
                  <a:lnTo>
                    <a:pt x="290" y="248"/>
                  </a:lnTo>
                  <a:lnTo>
                    <a:pt x="288" y="248"/>
                  </a:lnTo>
                  <a:lnTo>
                    <a:pt x="286" y="248"/>
                  </a:lnTo>
                  <a:lnTo>
                    <a:pt x="284" y="248"/>
                  </a:lnTo>
                  <a:lnTo>
                    <a:pt x="284" y="250"/>
                  </a:lnTo>
                  <a:lnTo>
                    <a:pt x="282" y="250"/>
                  </a:lnTo>
                  <a:lnTo>
                    <a:pt x="282" y="252"/>
                  </a:lnTo>
                  <a:lnTo>
                    <a:pt x="280" y="252"/>
                  </a:lnTo>
                  <a:lnTo>
                    <a:pt x="278" y="250"/>
                  </a:lnTo>
                  <a:lnTo>
                    <a:pt x="278" y="248"/>
                  </a:lnTo>
                  <a:lnTo>
                    <a:pt x="278" y="246"/>
                  </a:lnTo>
                  <a:lnTo>
                    <a:pt x="276" y="246"/>
                  </a:lnTo>
                  <a:lnTo>
                    <a:pt x="274" y="244"/>
                  </a:lnTo>
                  <a:lnTo>
                    <a:pt x="274" y="242"/>
                  </a:lnTo>
                  <a:lnTo>
                    <a:pt x="274" y="240"/>
                  </a:lnTo>
                  <a:lnTo>
                    <a:pt x="276" y="240"/>
                  </a:lnTo>
                  <a:lnTo>
                    <a:pt x="274" y="238"/>
                  </a:lnTo>
                  <a:lnTo>
                    <a:pt x="274" y="237"/>
                  </a:lnTo>
                  <a:lnTo>
                    <a:pt x="274" y="235"/>
                  </a:lnTo>
                  <a:lnTo>
                    <a:pt x="272" y="235"/>
                  </a:lnTo>
                  <a:lnTo>
                    <a:pt x="272" y="233"/>
                  </a:lnTo>
                  <a:lnTo>
                    <a:pt x="272" y="231"/>
                  </a:lnTo>
                  <a:lnTo>
                    <a:pt x="272" y="229"/>
                  </a:lnTo>
                  <a:lnTo>
                    <a:pt x="270" y="229"/>
                  </a:lnTo>
                  <a:lnTo>
                    <a:pt x="270" y="227"/>
                  </a:lnTo>
                  <a:lnTo>
                    <a:pt x="270" y="225"/>
                  </a:lnTo>
                  <a:lnTo>
                    <a:pt x="268" y="223"/>
                  </a:lnTo>
                  <a:lnTo>
                    <a:pt x="268" y="221"/>
                  </a:lnTo>
                  <a:lnTo>
                    <a:pt x="268" y="219"/>
                  </a:lnTo>
                  <a:lnTo>
                    <a:pt x="266" y="219"/>
                  </a:lnTo>
                  <a:lnTo>
                    <a:pt x="266" y="217"/>
                  </a:lnTo>
                  <a:lnTo>
                    <a:pt x="264" y="217"/>
                  </a:lnTo>
                  <a:lnTo>
                    <a:pt x="264" y="215"/>
                  </a:lnTo>
                  <a:lnTo>
                    <a:pt x="262" y="215"/>
                  </a:lnTo>
                  <a:lnTo>
                    <a:pt x="260" y="215"/>
                  </a:lnTo>
                  <a:lnTo>
                    <a:pt x="260" y="213"/>
                  </a:lnTo>
                  <a:lnTo>
                    <a:pt x="260" y="211"/>
                  </a:lnTo>
                  <a:lnTo>
                    <a:pt x="260" y="209"/>
                  </a:lnTo>
                  <a:lnTo>
                    <a:pt x="260" y="207"/>
                  </a:lnTo>
                  <a:lnTo>
                    <a:pt x="262" y="207"/>
                  </a:lnTo>
                  <a:lnTo>
                    <a:pt x="262" y="205"/>
                  </a:lnTo>
                  <a:lnTo>
                    <a:pt x="262" y="203"/>
                  </a:lnTo>
                  <a:lnTo>
                    <a:pt x="260" y="203"/>
                  </a:lnTo>
                  <a:lnTo>
                    <a:pt x="260" y="201"/>
                  </a:lnTo>
                  <a:lnTo>
                    <a:pt x="260" y="199"/>
                  </a:lnTo>
                  <a:lnTo>
                    <a:pt x="262" y="197"/>
                  </a:lnTo>
                  <a:lnTo>
                    <a:pt x="262" y="195"/>
                  </a:lnTo>
                  <a:lnTo>
                    <a:pt x="264" y="195"/>
                  </a:lnTo>
                  <a:lnTo>
                    <a:pt x="264" y="193"/>
                  </a:lnTo>
                  <a:lnTo>
                    <a:pt x="262" y="193"/>
                  </a:lnTo>
                  <a:lnTo>
                    <a:pt x="262" y="191"/>
                  </a:lnTo>
                  <a:lnTo>
                    <a:pt x="264" y="191"/>
                  </a:lnTo>
                  <a:lnTo>
                    <a:pt x="264" y="189"/>
                  </a:lnTo>
                  <a:lnTo>
                    <a:pt x="266" y="189"/>
                  </a:lnTo>
                  <a:lnTo>
                    <a:pt x="266" y="187"/>
                  </a:lnTo>
                  <a:lnTo>
                    <a:pt x="268" y="187"/>
                  </a:lnTo>
                  <a:lnTo>
                    <a:pt x="268" y="185"/>
                  </a:lnTo>
                  <a:lnTo>
                    <a:pt x="270" y="185"/>
                  </a:lnTo>
                  <a:lnTo>
                    <a:pt x="270" y="187"/>
                  </a:lnTo>
                  <a:lnTo>
                    <a:pt x="272" y="189"/>
                  </a:lnTo>
                  <a:lnTo>
                    <a:pt x="272" y="187"/>
                  </a:lnTo>
                  <a:lnTo>
                    <a:pt x="274" y="187"/>
                  </a:lnTo>
                  <a:lnTo>
                    <a:pt x="276" y="187"/>
                  </a:lnTo>
                  <a:lnTo>
                    <a:pt x="278" y="187"/>
                  </a:lnTo>
                  <a:lnTo>
                    <a:pt x="280" y="187"/>
                  </a:lnTo>
                  <a:lnTo>
                    <a:pt x="280" y="189"/>
                  </a:lnTo>
                  <a:lnTo>
                    <a:pt x="282" y="189"/>
                  </a:lnTo>
                  <a:lnTo>
                    <a:pt x="284" y="189"/>
                  </a:lnTo>
                  <a:lnTo>
                    <a:pt x="284" y="187"/>
                  </a:lnTo>
                  <a:lnTo>
                    <a:pt x="284" y="185"/>
                  </a:lnTo>
                  <a:lnTo>
                    <a:pt x="284" y="183"/>
                  </a:lnTo>
                  <a:lnTo>
                    <a:pt x="282" y="183"/>
                  </a:lnTo>
                  <a:lnTo>
                    <a:pt x="282" y="181"/>
                  </a:lnTo>
                  <a:lnTo>
                    <a:pt x="282" y="179"/>
                  </a:lnTo>
                  <a:lnTo>
                    <a:pt x="280" y="179"/>
                  </a:lnTo>
                  <a:lnTo>
                    <a:pt x="280" y="177"/>
                  </a:lnTo>
                  <a:lnTo>
                    <a:pt x="280" y="175"/>
                  </a:lnTo>
                  <a:lnTo>
                    <a:pt x="278" y="175"/>
                  </a:lnTo>
                  <a:lnTo>
                    <a:pt x="278" y="173"/>
                  </a:lnTo>
                  <a:lnTo>
                    <a:pt x="276" y="173"/>
                  </a:lnTo>
                  <a:lnTo>
                    <a:pt x="274" y="173"/>
                  </a:lnTo>
                  <a:lnTo>
                    <a:pt x="272" y="173"/>
                  </a:lnTo>
                  <a:lnTo>
                    <a:pt x="270" y="173"/>
                  </a:lnTo>
                  <a:lnTo>
                    <a:pt x="268" y="173"/>
                  </a:lnTo>
                  <a:lnTo>
                    <a:pt x="266" y="173"/>
                  </a:lnTo>
                  <a:lnTo>
                    <a:pt x="264" y="173"/>
                  </a:lnTo>
                  <a:lnTo>
                    <a:pt x="262" y="173"/>
                  </a:lnTo>
                  <a:lnTo>
                    <a:pt x="260" y="173"/>
                  </a:lnTo>
                  <a:lnTo>
                    <a:pt x="258" y="171"/>
                  </a:lnTo>
                  <a:lnTo>
                    <a:pt x="256" y="171"/>
                  </a:lnTo>
                  <a:lnTo>
                    <a:pt x="254" y="171"/>
                  </a:lnTo>
                  <a:lnTo>
                    <a:pt x="252" y="171"/>
                  </a:lnTo>
                  <a:lnTo>
                    <a:pt x="250" y="171"/>
                  </a:lnTo>
                  <a:lnTo>
                    <a:pt x="248" y="171"/>
                  </a:lnTo>
                  <a:lnTo>
                    <a:pt x="246" y="171"/>
                  </a:lnTo>
                  <a:lnTo>
                    <a:pt x="246" y="173"/>
                  </a:lnTo>
                  <a:lnTo>
                    <a:pt x="248" y="173"/>
                  </a:lnTo>
                  <a:lnTo>
                    <a:pt x="248" y="175"/>
                  </a:lnTo>
                  <a:lnTo>
                    <a:pt x="248" y="177"/>
                  </a:lnTo>
                  <a:lnTo>
                    <a:pt x="248" y="179"/>
                  </a:lnTo>
                  <a:lnTo>
                    <a:pt x="248" y="181"/>
                  </a:lnTo>
                  <a:lnTo>
                    <a:pt x="248" y="183"/>
                  </a:lnTo>
                  <a:lnTo>
                    <a:pt x="248" y="185"/>
                  </a:lnTo>
                  <a:lnTo>
                    <a:pt x="248" y="187"/>
                  </a:lnTo>
                  <a:lnTo>
                    <a:pt x="250" y="187"/>
                  </a:lnTo>
                  <a:lnTo>
                    <a:pt x="246" y="189"/>
                  </a:lnTo>
                  <a:lnTo>
                    <a:pt x="244" y="189"/>
                  </a:lnTo>
                  <a:lnTo>
                    <a:pt x="242" y="187"/>
                  </a:lnTo>
                  <a:lnTo>
                    <a:pt x="240" y="187"/>
                  </a:lnTo>
                  <a:lnTo>
                    <a:pt x="238" y="187"/>
                  </a:lnTo>
                  <a:lnTo>
                    <a:pt x="236" y="187"/>
                  </a:lnTo>
                  <a:lnTo>
                    <a:pt x="234" y="185"/>
                  </a:lnTo>
                  <a:lnTo>
                    <a:pt x="234" y="183"/>
                  </a:lnTo>
                  <a:lnTo>
                    <a:pt x="232" y="181"/>
                  </a:lnTo>
                  <a:lnTo>
                    <a:pt x="232" y="179"/>
                  </a:lnTo>
                  <a:lnTo>
                    <a:pt x="230" y="177"/>
                  </a:lnTo>
                  <a:lnTo>
                    <a:pt x="230" y="175"/>
                  </a:lnTo>
                  <a:lnTo>
                    <a:pt x="230" y="173"/>
                  </a:lnTo>
                  <a:lnTo>
                    <a:pt x="230" y="171"/>
                  </a:lnTo>
                  <a:lnTo>
                    <a:pt x="228" y="171"/>
                  </a:lnTo>
                  <a:lnTo>
                    <a:pt x="228" y="170"/>
                  </a:lnTo>
                  <a:lnTo>
                    <a:pt x="226" y="170"/>
                  </a:lnTo>
                  <a:lnTo>
                    <a:pt x="226" y="168"/>
                  </a:lnTo>
                  <a:lnTo>
                    <a:pt x="224" y="168"/>
                  </a:lnTo>
                  <a:lnTo>
                    <a:pt x="222" y="168"/>
                  </a:lnTo>
                  <a:lnTo>
                    <a:pt x="222" y="166"/>
                  </a:lnTo>
                  <a:lnTo>
                    <a:pt x="221" y="168"/>
                  </a:lnTo>
                  <a:lnTo>
                    <a:pt x="221" y="170"/>
                  </a:lnTo>
                  <a:lnTo>
                    <a:pt x="219" y="171"/>
                  </a:lnTo>
                  <a:lnTo>
                    <a:pt x="219" y="173"/>
                  </a:lnTo>
                  <a:lnTo>
                    <a:pt x="217" y="173"/>
                  </a:lnTo>
                  <a:lnTo>
                    <a:pt x="217" y="175"/>
                  </a:lnTo>
                  <a:lnTo>
                    <a:pt x="215" y="175"/>
                  </a:lnTo>
                  <a:lnTo>
                    <a:pt x="215" y="177"/>
                  </a:lnTo>
                  <a:lnTo>
                    <a:pt x="213" y="177"/>
                  </a:lnTo>
                  <a:lnTo>
                    <a:pt x="213" y="179"/>
                  </a:lnTo>
                  <a:lnTo>
                    <a:pt x="211" y="181"/>
                  </a:lnTo>
                  <a:lnTo>
                    <a:pt x="211" y="183"/>
                  </a:lnTo>
                  <a:lnTo>
                    <a:pt x="209" y="183"/>
                  </a:lnTo>
                  <a:lnTo>
                    <a:pt x="207" y="183"/>
                  </a:lnTo>
                  <a:lnTo>
                    <a:pt x="207" y="181"/>
                  </a:lnTo>
                  <a:lnTo>
                    <a:pt x="205" y="179"/>
                  </a:lnTo>
                  <a:lnTo>
                    <a:pt x="203" y="179"/>
                  </a:lnTo>
                  <a:lnTo>
                    <a:pt x="201" y="179"/>
                  </a:lnTo>
                  <a:lnTo>
                    <a:pt x="199" y="179"/>
                  </a:lnTo>
                  <a:lnTo>
                    <a:pt x="197" y="177"/>
                  </a:lnTo>
                  <a:lnTo>
                    <a:pt x="197" y="175"/>
                  </a:lnTo>
                  <a:lnTo>
                    <a:pt x="195" y="175"/>
                  </a:lnTo>
                  <a:lnTo>
                    <a:pt x="195" y="177"/>
                  </a:lnTo>
                  <a:lnTo>
                    <a:pt x="195" y="179"/>
                  </a:lnTo>
                  <a:lnTo>
                    <a:pt x="193" y="179"/>
                  </a:lnTo>
                  <a:lnTo>
                    <a:pt x="191" y="181"/>
                  </a:lnTo>
                  <a:lnTo>
                    <a:pt x="191" y="183"/>
                  </a:lnTo>
                  <a:lnTo>
                    <a:pt x="189" y="183"/>
                  </a:lnTo>
                  <a:lnTo>
                    <a:pt x="189" y="185"/>
                  </a:lnTo>
                  <a:lnTo>
                    <a:pt x="187" y="185"/>
                  </a:lnTo>
                  <a:lnTo>
                    <a:pt x="187" y="187"/>
                  </a:lnTo>
                  <a:lnTo>
                    <a:pt x="185" y="187"/>
                  </a:lnTo>
                  <a:lnTo>
                    <a:pt x="183" y="189"/>
                  </a:lnTo>
                  <a:lnTo>
                    <a:pt x="181" y="189"/>
                  </a:lnTo>
                  <a:lnTo>
                    <a:pt x="181" y="191"/>
                  </a:lnTo>
                  <a:lnTo>
                    <a:pt x="179" y="191"/>
                  </a:lnTo>
                  <a:lnTo>
                    <a:pt x="179" y="193"/>
                  </a:lnTo>
                  <a:lnTo>
                    <a:pt x="177" y="193"/>
                  </a:lnTo>
                  <a:lnTo>
                    <a:pt x="177" y="195"/>
                  </a:lnTo>
                  <a:lnTo>
                    <a:pt x="175" y="195"/>
                  </a:lnTo>
                  <a:lnTo>
                    <a:pt x="175" y="197"/>
                  </a:lnTo>
                  <a:lnTo>
                    <a:pt x="173" y="199"/>
                  </a:lnTo>
                  <a:lnTo>
                    <a:pt x="173" y="201"/>
                  </a:lnTo>
                  <a:lnTo>
                    <a:pt x="171" y="201"/>
                  </a:lnTo>
                  <a:lnTo>
                    <a:pt x="171" y="203"/>
                  </a:lnTo>
                  <a:lnTo>
                    <a:pt x="169" y="203"/>
                  </a:lnTo>
                  <a:lnTo>
                    <a:pt x="169" y="205"/>
                  </a:lnTo>
                  <a:lnTo>
                    <a:pt x="167" y="207"/>
                  </a:lnTo>
                  <a:lnTo>
                    <a:pt x="167" y="209"/>
                  </a:lnTo>
                  <a:lnTo>
                    <a:pt x="165" y="209"/>
                  </a:lnTo>
                  <a:lnTo>
                    <a:pt x="165" y="211"/>
                  </a:lnTo>
                  <a:lnTo>
                    <a:pt x="163" y="211"/>
                  </a:lnTo>
                  <a:lnTo>
                    <a:pt x="163" y="213"/>
                  </a:lnTo>
                  <a:lnTo>
                    <a:pt x="163" y="215"/>
                  </a:lnTo>
                  <a:lnTo>
                    <a:pt x="161" y="217"/>
                  </a:lnTo>
                  <a:lnTo>
                    <a:pt x="161" y="219"/>
                  </a:lnTo>
                  <a:lnTo>
                    <a:pt x="161" y="221"/>
                  </a:lnTo>
                  <a:lnTo>
                    <a:pt x="159" y="221"/>
                  </a:lnTo>
                  <a:lnTo>
                    <a:pt x="161" y="221"/>
                  </a:lnTo>
                  <a:lnTo>
                    <a:pt x="159" y="221"/>
                  </a:lnTo>
                  <a:lnTo>
                    <a:pt x="159" y="223"/>
                  </a:lnTo>
                  <a:lnTo>
                    <a:pt x="157" y="225"/>
                  </a:lnTo>
                  <a:lnTo>
                    <a:pt x="157" y="227"/>
                  </a:lnTo>
                  <a:lnTo>
                    <a:pt x="155" y="229"/>
                  </a:lnTo>
                  <a:lnTo>
                    <a:pt x="153" y="229"/>
                  </a:lnTo>
                  <a:lnTo>
                    <a:pt x="153" y="231"/>
                  </a:lnTo>
                  <a:lnTo>
                    <a:pt x="152" y="231"/>
                  </a:lnTo>
                  <a:lnTo>
                    <a:pt x="150" y="231"/>
                  </a:lnTo>
                  <a:lnTo>
                    <a:pt x="150" y="233"/>
                  </a:lnTo>
                  <a:lnTo>
                    <a:pt x="148" y="233"/>
                  </a:lnTo>
                  <a:lnTo>
                    <a:pt x="148" y="235"/>
                  </a:lnTo>
                  <a:lnTo>
                    <a:pt x="146" y="235"/>
                  </a:lnTo>
                  <a:lnTo>
                    <a:pt x="146" y="237"/>
                  </a:lnTo>
                  <a:lnTo>
                    <a:pt x="146" y="238"/>
                  </a:lnTo>
                  <a:lnTo>
                    <a:pt x="144" y="238"/>
                  </a:lnTo>
                  <a:lnTo>
                    <a:pt x="144" y="237"/>
                  </a:lnTo>
                  <a:lnTo>
                    <a:pt x="144" y="235"/>
                  </a:lnTo>
                  <a:lnTo>
                    <a:pt x="142" y="235"/>
                  </a:lnTo>
                  <a:lnTo>
                    <a:pt x="142" y="233"/>
                  </a:lnTo>
                  <a:lnTo>
                    <a:pt x="140" y="233"/>
                  </a:lnTo>
                  <a:lnTo>
                    <a:pt x="140" y="231"/>
                  </a:lnTo>
                  <a:lnTo>
                    <a:pt x="138" y="231"/>
                  </a:lnTo>
                  <a:lnTo>
                    <a:pt x="138" y="229"/>
                  </a:lnTo>
                  <a:lnTo>
                    <a:pt x="136" y="229"/>
                  </a:lnTo>
                  <a:lnTo>
                    <a:pt x="136" y="227"/>
                  </a:lnTo>
                  <a:lnTo>
                    <a:pt x="136" y="225"/>
                  </a:lnTo>
                  <a:lnTo>
                    <a:pt x="134" y="225"/>
                  </a:lnTo>
                  <a:lnTo>
                    <a:pt x="136" y="225"/>
                  </a:lnTo>
                  <a:lnTo>
                    <a:pt x="138" y="225"/>
                  </a:lnTo>
                  <a:lnTo>
                    <a:pt x="138" y="223"/>
                  </a:lnTo>
                  <a:lnTo>
                    <a:pt x="140" y="223"/>
                  </a:lnTo>
                  <a:lnTo>
                    <a:pt x="142" y="223"/>
                  </a:lnTo>
                  <a:lnTo>
                    <a:pt x="142" y="221"/>
                  </a:lnTo>
                  <a:lnTo>
                    <a:pt x="144" y="221"/>
                  </a:lnTo>
                  <a:lnTo>
                    <a:pt x="144" y="219"/>
                  </a:lnTo>
                  <a:lnTo>
                    <a:pt x="144" y="217"/>
                  </a:lnTo>
                  <a:lnTo>
                    <a:pt x="142" y="217"/>
                  </a:lnTo>
                  <a:lnTo>
                    <a:pt x="142" y="215"/>
                  </a:lnTo>
                  <a:lnTo>
                    <a:pt x="142" y="213"/>
                  </a:lnTo>
                  <a:lnTo>
                    <a:pt x="142" y="211"/>
                  </a:lnTo>
                  <a:lnTo>
                    <a:pt x="140" y="211"/>
                  </a:lnTo>
                  <a:lnTo>
                    <a:pt x="140" y="209"/>
                  </a:lnTo>
                  <a:lnTo>
                    <a:pt x="138" y="209"/>
                  </a:lnTo>
                  <a:lnTo>
                    <a:pt x="138" y="207"/>
                  </a:lnTo>
                  <a:lnTo>
                    <a:pt x="138" y="205"/>
                  </a:lnTo>
                  <a:lnTo>
                    <a:pt x="136" y="205"/>
                  </a:lnTo>
                  <a:lnTo>
                    <a:pt x="136" y="203"/>
                  </a:lnTo>
                  <a:lnTo>
                    <a:pt x="136" y="201"/>
                  </a:lnTo>
                  <a:lnTo>
                    <a:pt x="136" y="199"/>
                  </a:lnTo>
                  <a:lnTo>
                    <a:pt x="134" y="199"/>
                  </a:lnTo>
                  <a:lnTo>
                    <a:pt x="132" y="199"/>
                  </a:lnTo>
                  <a:lnTo>
                    <a:pt x="132" y="201"/>
                  </a:lnTo>
                  <a:lnTo>
                    <a:pt x="130" y="201"/>
                  </a:lnTo>
                  <a:lnTo>
                    <a:pt x="130" y="203"/>
                  </a:lnTo>
                  <a:lnTo>
                    <a:pt x="128" y="203"/>
                  </a:lnTo>
                  <a:lnTo>
                    <a:pt x="126" y="205"/>
                  </a:lnTo>
                  <a:lnTo>
                    <a:pt x="124" y="205"/>
                  </a:lnTo>
                  <a:lnTo>
                    <a:pt x="122" y="205"/>
                  </a:lnTo>
                  <a:lnTo>
                    <a:pt x="120" y="205"/>
                  </a:lnTo>
                  <a:lnTo>
                    <a:pt x="120" y="207"/>
                  </a:lnTo>
                  <a:lnTo>
                    <a:pt x="118" y="207"/>
                  </a:lnTo>
                  <a:lnTo>
                    <a:pt x="116" y="207"/>
                  </a:lnTo>
                  <a:lnTo>
                    <a:pt x="114" y="207"/>
                  </a:lnTo>
                  <a:lnTo>
                    <a:pt x="112" y="207"/>
                  </a:lnTo>
                  <a:lnTo>
                    <a:pt x="112" y="205"/>
                  </a:lnTo>
                  <a:lnTo>
                    <a:pt x="110" y="205"/>
                  </a:lnTo>
                  <a:lnTo>
                    <a:pt x="110" y="203"/>
                  </a:lnTo>
                  <a:lnTo>
                    <a:pt x="110" y="201"/>
                  </a:lnTo>
                  <a:lnTo>
                    <a:pt x="108" y="201"/>
                  </a:lnTo>
                  <a:lnTo>
                    <a:pt x="108" y="199"/>
                  </a:lnTo>
                  <a:lnTo>
                    <a:pt x="108" y="197"/>
                  </a:lnTo>
                  <a:lnTo>
                    <a:pt x="108" y="195"/>
                  </a:lnTo>
                  <a:lnTo>
                    <a:pt x="106" y="195"/>
                  </a:lnTo>
                  <a:lnTo>
                    <a:pt x="106" y="193"/>
                  </a:lnTo>
                  <a:lnTo>
                    <a:pt x="104" y="193"/>
                  </a:lnTo>
                  <a:lnTo>
                    <a:pt x="104" y="191"/>
                  </a:lnTo>
                  <a:lnTo>
                    <a:pt x="102" y="191"/>
                  </a:lnTo>
                  <a:lnTo>
                    <a:pt x="102" y="189"/>
                  </a:lnTo>
                  <a:lnTo>
                    <a:pt x="100" y="189"/>
                  </a:lnTo>
                  <a:lnTo>
                    <a:pt x="98" y="189"/>
                  </a:lnTo>
                  <a:lnTo>
                    <a:pt x="96" y="187"/>
                  </a:lnTo>
                  <a:lnTo>
                    <a:pt x="96" y="185"/>
                  </a:lnTo>
                  <a:lnTo>
                    <a:pt x="94" y="183"/>
                  </a:lnTo>
                  <a:lnTo>
                    <a:pt x="94" y="181"/>
                  </a:lnTo>
                  <a:lnTo>
                    <a:pt x="94" y="179"/>
                  </a:lnTo>
                  <a:lnTo>
                    <a:pt x="94" y="177"/>
                  </a:lnTo>
                  <a:lnTo>
                    <a:pt x="94" y="175"/>
                  </a:lnTo>
                  <a:lnTo>
                    <a:pt x="94" y="173"/>
                  </a:lnTo>
                  <a:lnTo>
                    <a:pt x="94" y="171"/>
                  </a:lnTo>
                  <a:lnTo>
                    <a:pt x="94" y="170"/>
                  </a:lnTo>
                  <a:lnTo>
                    <a:pt x="94" y="168"/>
                  </a:lnTo>
                  <a:lnTo>
                    <a:pt x="94" y="166"/>
                  </a:lnTo>
                  <a:lnTo>
                    <a:pt x="94" y="164"/>
                  </a:lnTo>
                  <a:lnTo>
                    <a:pt x="94" y="162"/>
                  </a:lnTo>
                  <a:lnTo>
                    <a:pt x="94" y="160"/>
                  </a:lnTo>
                  <a:lnTo>
                    <a:pt x="94" y="158"/>
                  </a:lnTo>
                  <a:lnTo>
                    <a:pt x="92" y="158"/>
                  </a:lnTo>
                  <a:lnTo>
                    <a:pt x="94" y="158"/>
                  </a:lnTo>
                  <a:lnTo>
                    <a:pt x="94" y="156"/>
                  </a:lnTo>
                  <a:lnTo>
                    <a:pt x="94" y="154"/>
                  </a:lnTo>
                  <a:lnTo>
                    <a:pt x="92" y="154"/>
                  </a:lnTo>
                  <a:lnTo>
                    <a:pt x="94" y="152"/>
                  </a:lnTo>
                  <a:lnTo>
                    <a:pt x="92" y="152"/>
                  </a:lnTo>
                  <a:lnTo>
                    <a:pt x="92" y="150"/>
                  </a:lnTo>
                  <a:lnTo>
                    <a:pt x="92" y="148"/>
                  </a:lnTo>
                  <a:lnTo>
                    <a:pt x="90" y="148"/>
                  </a:lnTo>
                  <a:lnTo>
                    <a:pt x="92" y="148"/>
                  </a:lnTo>
                  <a:lnTo>
                    <a:pt x="92" y="146"/>
                  </a:lnTo>
                  <a:lnTo>
                    <a:pt x="90" y="146"/>
                  </a:lnTo>
                  <a:lnTo>
                    <a:pt x="90" y="144"/>
                  </a:lnTo>
                  <a:lnTo>
                    <a:pt x="90" y="142"/>
                  </a:lnTo>
                  <a:lnTo>
                    <a:pt x="88" y="142"/>
                  </a:lnTo>
                  <a:lnTo>
                    <a:pt x="88" y="140"/>
                  </a:lnTo>
                  <a:lnTo>
                    <a:pt x="88" y="138"/>
                  </a:lnTo>
                  <a:lnTo>
                    <a:pt x="88" y="136"/>
                  </a:lnTo>
                  <a:lnTo>
                    <a:pt x="88" y="134"/>
                  </a:lnTo>
                  <a:lnTo>
                    <a:pt x="88" y="132"/>
                  </a:lnTo>
                  <a:lnTo>
                    <a:pt x="88" y="130"/>
                  </a:lnTo>
                  <a:lnTo>
                    <a:pt x="88" y="128"/>
                  </a:lnTo>
                  <a:lnTo>
                    <a:pt x="86" y="128"/>
                  </a:lnTo>
                  <a:lnTo>
                    <a:pt x="84" y="128"/>
                  </a:lnTo>
                  <a:lnTo>
                    <a:pt x="83" y="128"/>
                  </a:lnTo>
                  <a:lnTo>
                    <a:pt x="81" y="128"/>
                  </a:lnTo>
                  <a:lnTo>
                    <a:pt x="77" y="128"/>
                  </a:lnTo>
                  <a:lnTo>
                    <a:pt x="75" y="128"/>
                  </a:lnTo>
                  <a:lnTo>
                    <a:pt x="75" y="130"/>
                  </a:lnTo>
                  <a:lnTo>
                    <a:pt x="73" y="130"/>
                  </a:lnTo>
                  <a:lnTo>
                    <a:pt x="73" y="132"/>
                  </a:lnTo>
                  <a:lnTo>
                    <a:pt x="73" y="130"/>
                  </a:lnTo>
                  <a:lnTo>
                    <a:pt x="71" y="130"/>
                  </a:lnTo>
                  <a:lnTo>
                    <a:pt x="69" y="128"/>
                  </a:lnTo>
                  <a:lnTo>
                    <a:pt x="69" y="126"/>
                  </a:lnTo>
                  <a:lnTo>
                    <a:pt x="67" y="126"/>
                  </a:lnTo>
                  <a:lnTo>
                    <a:pt x="67" y="124"/>
                  </a:lnTo>
                  <a:lnTo>
                    <a:pt x="65" y="124"/>
                  </a:lnTo>
                  <a:lnTo>
                    <a:pt x="65" y="122"/>
                  </a:lnTo>
                  <a:lnTo>
                    <a:pt x="63" y="120"/>
                  </a:lnTo>
                  <a:lnTo>
                    <a:pt x="63" y="118"/>
                  </a:lnTo>
                  <a:lnTo>
                    <a:pt x="61" y="118"/>
                  </a:lnTo>
                  <a:lnTo>
                    <a:pt x="61" y="116"/>
                  </a:lnTo>
                  <a:lnTo>
                    <a:pt x="61" y="114"/>
                  </a:lnTo>
                  <a:lnTo>
                    <a:pt x="63" y="112"/>
                  </a:lnTo>
                  <a:lnTo>
                    <a:pt x="63" y="110"/>
                  </a:lnTo>
                  <a:lnTo>
                    <a:pt x="63" y="108"/>
                  </a:lnTo>
                  <a:lnTo>
                    <a:pt x="63" y="106"/>
                  </a:lnTo>
                  <a:lnTo>
                    <a:pt x="63" y="104"/>
                  </a:lnTo>
                  <a:lnTo>
                    <a:pt x="63" y="103"/>
                  </a:lnTo>
                  <a:lnTo>
                    <a:pt x="63" y="101"/>
                  </a:lnTo>
                  <a:lnTo>
                    <a:pt x="63" y="99"/>
                  </a:lnTo>
                  <a:lnTo>
                    <a:pt x="63" y="97"/>
                  </a:lnTo>
                  <a:lnTo>
                    <a:pt x="63" y="95"/>
                  </a:lnTo>
                  <a:lnTo>
                    <a:pt x="63" y="93"/>
                  </a:lnTo>
                  <a:lnTo>
                    <a:pt x="63" y="91"/>
                  </a:lnTo>
                  <a:lnTo>
                    <a:pt x="61" y="89"/>
                  </a:lnTo>
                  <a:lnTo>
                    <a:pt x="61" y="87"/>
                  </a:lnTo>
                  <a:lnTo>
                    <a:pt x="59" y="87"/>
                  </a:lnTo>
                  <a:lnTo>
                    <a:pt x="59" y="85"/>
                  </a:lnTo>
                  <a:lnTo>
                    <a:pt x="57" y="85"/>
                  </a:lnTo>
                  <a:lnTo>
                    <a:pt x="57" y="83"/>
                  </a:lnTo>
                  <a:lnTo>
                    <a:pt x="55" y="83"/>
                  </a:lnTo>
                  <a:lnTo>
                    <a:pt x="53" y="83"/>
                  </a:lnTo>
                  <a:lnTo>
                    <a:pt x="51" y="83"/>
                  </a:lnTo>
                  <a:lnTo>
                    <a:pt x="49" y="83"/>
                  </a:lnTo>
                  <a:lnTo>
                    <a:pt x="47" y="83"/>
                  </a:lnTo>
                  <a:lnTo>
                    <a:pt x="45" y="83"/>
                  </a:lnTo>
                  <a:lnTo>
                    <a:pt x="45" y="81"/>
                  </a:lnTo>
                  <a:lnTo>
                    <a:pt x="43" y="81"/>
                  </a:lnTo>
                  <a:lnTo>
                    <a:pt x="41" y="81"/>
                  </a:lnTo>
                  <a:lnTo>
                    <a:pt x="41" y="79"/>
                  </a:lnTo>
                  <a:lnTo>
                    <a:pt x="39" y="79"/>
                  </a:lnTo>
                  <a:lnTo>
                    <a:pt x="39" y="77"/>
                  </a:lnTo>
                  <a:lnTo>
                    <a:pt x="41" y="77"/>
                  </a:lnTo>
                  <a:lnTo>
                    <a:pt x="39" y="77"/>
                  </a:lnTo>
                  <a:lnTo>
                    <a:pt x="39" y="75"/>
                  </a:lnTo>
                  <a:lnTo>
                    <a:pt x="39" y="73"/>
                  </a:lnTo>
                  <a:lnTo>
                    <a:pt x="37" y="73"/>
                  </a:lnTo>
                  <a:lnTo>
                    <a:pt x="35" y="73"/>
                  </a:lnTo>
                  <a:lnTo>
                    <a:pt x="35" y="71"/>
                  </a:lnTo>
                  <a:lnTo>
                    <a:pt x="33" y="71"/>
                  </a:lnTo>
                  <a:lnTo>
                    <a:pt x="33" y="73"/>
                  </a:lnTo>
                  <a:lnTo>
                    <a:pt x="31" y="73"/>
                  </a:lnTo>
                  <a:lnTo>
                    <a:pt x="29" y="73"/>
                  </a:lnTo>
                  <a:lnTo>
                    <a:pt x="29" y="71"/>
                  </a:lnTo>
                  <a:lnTo>
                    <a:pt x="27" y="71"/>
                  </a:lnTo>
                  <a:lnTo>
                    <a:pt x="25" y="71"/>
                  </a:lnTo>
                  <a:lnTo>
                    <a:pt x="25" y="69"/>
                  </a:lnTo>
                  <a:lnTo>
                    <a:pt x="23" y="69"/>
                  </a:lnTo>
                  <a:lnTo>
                    <a:pt x="21" y="69"/>
                  </a:lnTo>
                  <a:lnTo>
                    <a:pt x="21" y="67"/>
                  </a:lnTo>
                  <a:lnTo>
                    <a:pt x="19" y="67"/>
                  </a:lnTo>
                  <a:lnTo>
                    <a:pt x="17" y="67"/>
                  </a:lnTo>
                  <a:lnTo>
                    <a:pt x="15" y="65"/>
                  </a:lnTo>
                  <a:lnTo>
                    <a:pt x="14" y="65"/>
                  </a:lnTo>
                  <a:lnTo>
                    <a:pt x="12" y="65"/>
                  </a:lnTo>
                  <a:lnTo>
                    <a:pt x="10" y="63"/>
                  </a:lnTo>
                  <a:lnTo>
                    <a:pt x="8" y="63"/>
                  </a:lnTo>
                  <a:lnTo>
                    <a:pt x="8" y="61"/>
                  </a:lnTo>
                  <a:lnTo>
                    <a:pt x="6" y="61"/>
                  </a:lnTo>
                  <a:lnTo>
                    <a:pt x="6" y="59"/>
                  </a:lnTo>
                  <a:lnTo>
                    <a:pt x="4" y="59"/>
                  </a:lnTo>
                  <a:lnTo>
                    <a:pt x="4" y="57"/>
                  </a:lnTo>
                  <a:lnTo>
                    <a:pt x="2" y="57"/>
                  </a:lnTo>
                  <a:lnTo>
                    <a:pt x="0" y="57"/>
                  </a:lnTo>
                  <a:lnTo>
                    <a:pt x="0" y="55"/>
                  </a:lnTo>
                  <a:lnTo>
                    <a:pt x="2" y="55"/>
                  </a:lnTo>
                  <a:lnTo>
                    <a:pt x="2" y="53"/>
                  </a:lnTo>
                  <a:lnTo>
                    <a:pt x="2" y="51"/>
                  </a:lnTo>
                  <a:lnTo>
                    <a:pt x="0" y="51"/>
                  </a:lnTo>
                  <a:lnTo>
                    <a:pt x="0" y="49"/>
                  </a:lnTo>
                  <a:lnTo>
                    <a:pt x="0" y="47"/>
                  </a:lnTo>
                  <a:lnTo>
                    <a:pt x="0" y="45"/>
                  </a:lnTo>
                  <a:lnTo>
                    <a:pt x="2" y="45"/>
                  </a:lnTo>
                  <a:lnTo>
                    <a:pt x="2" y="43"/>
                  </a:lnTo>
                  <a:lnTo>
                    <a:pt x="2" y="41"/>
                  </a:lnTo>
                  <a:lnTo>
                    <a:pt x="4" y="41"/>
                  </a:lnTo>
                  <a:lnTo>
                    <a:pt x="6" y="41"/>
                  </a:lnTo>
                  <a:lnTo>
                    <a:pt x="6" y="39"/>
                  </a:lnTo>
                  <a:lnTo>
                    <a:pt x="8" y="39"/>
                  </a:lnTo>
                  <a:lnTo>
                    <a:pt x="10" y="39"/>
                  </a:lnTo>
                  <a:lnTo>
                    <a:pt x="10" y="37"/>
                  </a:lnTo>
                  <a:lnTo>
                    <a:pt x="12" y="37"/>
                  </a:lnTo>
                  <a:lnTo>
                    <a:pt x="12" y="36"/>
                  </a:lnTo>
                  <a:lnTo>
                    <a:pt x="14" y="36"/>
                  </a:lnTo>
                  <a:lnTo>
                    <a:pt x="14" y="34"/>
                  </a:lnTo>
                  <a:lnTo>
                    <a:pt x="15" y="34"/>
                  </a:lnTo>
                  <a:lnTo>
                    <a:pt x="15" y="32"/>
                  </a:lnTo>
                  <a:lnTo>
                    <a:pt x="15" y="30"/>
                  </a:lnTo>
                  <a:lnTo>
                    <a:pt x="15" y="28"/>
                  </a:lnTo>
                  <a:lnTo>
                    <a:pt x="17" y="28"/>
                  </a:lnTo>
                  <a:lnTo>
                    <a:pt x="17" y="26"/>
                  </a:lnTo>
                  <a:lnTo>
                    <a:pt x="19" y="26"/>
                  </a:lnTo>
                  <a:lnTo>
                    <a:pt x="19" y="24"/>
                  </a:lnTo>
                  <a:lnTo>
                    <a:pt x="21" y="24"/>
                  </a:lnTo>
                  <a:lnTo>
                    <a:pt x="21" y="22"/>
                  </a:lnTo>
                  <a:lnTo>
                    <a:pt x="23" y="22"/>
                  </a:lnTo>
                  <a:lnTo>
                    <a:pt x="23" y="20"/>
                  </a:lnTo>
                  <a:lnTo>
                    <a:pt x="25" y="20"/>
                  </a:lnTo>
                  <a:lnTo>
                    <a:pt x="25" y="18"/>
                  </a:lnTo>
                  <a:lnTo>
                    <a:pt x="27" y="16"/>
                  </a:lnTo>
                  <a:lnTo>
                    <a:pt x="27" y="14"/>
                  </a:lnTo>
                  <a:lnTo>
                    <a:pt x="29" y="14"/>
                  </a:lnTo>
                  <a:lnTo>
                    <a:pt x="29" y="12"/>
                  </a:lnTo>
                  <a:lnTo>
                    <a:pt x="29" y="10"/>
                  </a:lnTo>
                  <a:lnTo>
                    <a:pt x="29" y="8"/>
                  </a:lnTo>
                  <a:lnTo>
                    <a:pt x="31" y="8"/>
                  </a:lnTo>
                  <a:lnTo>
                    <a:pt x="31" y="6"/>
                  </a:lnTo>
                  <a:lnTo>
                    <a:pt x="31" y="4"/>
                  </a:lnTo>
                  <a:lnTo>
                    <a:pt x="31" y="2"/>
                  </a:lnTo>
                  <a:lnTo>
                    <a:pt x="31"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3" name="Freeform 15">
              <a:extLst>
                <a:ext uri="{FF2B5EF4-FFF2-40B4-BE49-F238E27FC236}">
                  <a16:creationId xmlns:a16="http://schemas.microsoft.com/office/drawing/2014/main" xmlns="" id="{00000000-0008-0000-0A00-000014000000}"/>
                </a:ext>
              </a:extLst>
            </xdr:cNvPr>
            <xdr:cNvSpPr>
              <a:spLocks/>
            </xdr:cNvSpPr>
          </xdr:nvSpPr>
          <xdr:spPr bwMode="auto">
            <a:xfrm>
              <a:off x="4137025" y="693738"/>
              <a:ext cx="1192213" cy="1204913"/>
            </a:xfrm>
            <a:custGeom>
              <a:avLst/>
              <a:gdLst>
                <a:gd name="T0" fmla="*/ 18 w 751"/>
                <a:gd name="T1" fmla="*/ 741 h 759"/>
                <a:gd name="T2" fmla="*/ 32 w 751"/>
                <a:gd name="T3" fmla="*/ 724 h 759"/>
                <a:gd name="T4" fmla="*/ 53 w 751"/>
                <a:gd name="T5" fmla="*/ 714 h 759"/>
                <a:gd name="T6" fmla="*/ 71 w 751"/>
                <a:gd name="T7" fmla="*/ 698 h 759"/>
                <a:gd name="T8" fmla="*/ 97 w 751"/>
                <a:gd name="T9" fmla="*/ 694 h 759"/>
                <a:gd name="T10" fmla="*/ 111 w 751"/>
                <a:gd name="T11" fmla="*/ 674 h 759"/>
                <a:gd name="T12" fmla="*/ 130 w 751"/>
                <a:gd name="T13" fmla="*/ 661 h 759"/>
                <a:gd name="T14" fmla="*/ 146 w 751"/>
                <a:gd name="T15" fmla="*/ 643 h 759"/>
                <a:gd name="T16" fmla="*/ 158 w 751"/>
                <a:gd name="T17" fmla="*/ 625 h 759"/>
                <a:gd name="T18" fmla="*/ 178 w 751"/>
                <a:gd name="T19" fmla="*/ 611 h 759"/>
                <a:gd name="T20" fmla="*/ 193 w 751"/>
                <a:gd name="T21" fmla="*/ 593 h 759"/>
                <a:gd name="T22" fmla="*/ 190 w 751"/>
                <a:gd name="T23" fmla="*/ 566 h 759"/>
                <a:gd name="T24" fmla="*/ 203 w 751"/>
                <a:gd name="T25" fmla="*/ 546 h 759"/>
                <a:gd name="T26" fmla="*/ 225 w 751"/>
                <a:gd name="T27" fmla="*/ 540 h 759"/>
                <a:gd name="T28" fmla="*/ 235 w 751"/>
                <a:gd name="T29" fmla="*/ 550 h 759"/>
                <a:gd name="T30" fmla="*/ 259 w 751"/>
                <a:gd name="T31" fmla="*/ 556 h 759"/>
                <a:gd name="T32" fmla="*/ 278 w 751"/>
                <a:gd name="T33" fmla="*/ 542 h 759"/>
                <a:gd name="T34" fmla="*/ 288 w 751"/>
                <a:gd name="T35" fmla="*/ 519 h 759"/>
                <a:gd name="T36" fmla="*/ 308 w 751"/>
                <a:gd name="T37" fmla="*/ 505 h 759"/>
                <a:gd name="T38" fmla="*/ 318 w 751"/>
                <a:gd name="T39" fmla="*/ 481 h 759"/>
                <a:gd name="T40" fmla="*/ 333 w 751"/>
                <a:gd name="T41" fmla="*/ 461 h 759"/>
                <a:gd name="T42" fmla="*/ 333 w 751"/>
                <a:gd name="T43" fmla="*/ 436 h 759"/>
                <a:gd name="T44" fmla="*/ 347 w 751"/>
                <a:gd name="T45" fmla="*/ 422 h 759"/>
                <a:gd name="T46" fmla="*/ 367 w 751"/>
                <a:gd name="T47" fmla="*/ 414 h 759"/>
                <a:gd name="T48" fmla="*/ 383 w 751"/>
                <a:gd name="T49" fmla="*/ 396 h 759"/>
                <a:gd name="T50" fmla="*/ 404 w 751"/>
                <a:gd name="T51" fmla="*/ 396 h 759"/>
                <a:gd name="T52" fmla="*/ 414 w 751"/>
                <a:gd name="T53" fmla="*/ 377 h 759"/>
                <a:gd name="T54" fmla="*/ 434 w 751"/>
                <a:gd name="T55" fmla="*/ 359 h 759"/>
                <a:gd name="T56" fmla="*/ 428 w 751"/>
                <a:gd name="T57" fmla="*/ 337 h 759"/>
                <a:gd name="T58" fmla="*/ 406 w 751"/>
                <a:gd name="T59" fmla="*/ 329 h 759"/>
                <a:gd name="T60" fmla="*/ 395 w 751"/>
                <a:gd name="T61" fmla="*/ 312 h 759"/>
                <a:gd name="T62" fmla="*/ 377 w 751"/>
                <a:gd name="T63" fmla="*/ 304 h 759"/>
                <a:gd name="T64" fmla="*/ 363 w 751"/>
                <a:gd name="T65" fmla="*/ 284 h 759"/>
                <a:gd name="T66" fmla="*/ 359 w 751"/>
                <a:gd name="T67" fmla="*/ 257 h 759"/>
                <a:gd name="T68" fmla="*/ 365 w 751"/>
                <a:gd name="T69" fmla="*/ 247 h 759"/>
                <a:gd name="T70" fmla="*/ 363 w 751"/>
                <a:gd name="T71" fmla="*/ 225 h 759"/>
                <a:gd name="T72" fmla="*/ 377 w 751"/>
                <a:gd name="T73" fmla="*/ 205 h 759"/>
                <a:gd name="T74" fmla="*/ 391 w 751"/>
                <a:gd name="T75" fmla="*/ 190 h 759"/>
                <a:gd name="T76" fmla="*/ 398 w 751"/>
                <a:gd name="T77" fmla="*/ 172 h 759"/>
                <a:gd name="T78" fmla="*/ 404 w 751"/>
                <a:gd name="T79" fmla="*/ 156 h 759"/>
                <a:gd name="T80" fmla="*/ 412 w 751"/>
                <a:gd name="T81" fmla="*/ 138 h 759"/>
                <a:gd name="T82" fmla="*/ 428 w 751"/>
                <a:gd name="T83" fmla="*/ 136 h 759"/>
                <a:gd name="T84" fmla="*/ 450 w 751"/>
                <a:gd name="T85" fmla="*/ 144 h 759"/>
                <a:gd name="T86" fmla="*/ 466 w 751"/>
                <a:gd name="T87" fmla="*/ 150 h 759"/>
                <a:gd name="T88" fmla="*/ 483 w 751"/>
                <a:gd name="T89" fmla="*/ 168 h 759"/>
                <a:gd name="T90" fmla="*/ 503 w 751"/>
                <a:gd name="T91" fmla="*/ 178 h 759"/>
                <a:gd name="T92" fmla="*/ 521 w 751"/>
                <a:gd name="T93" fmla="*/ 193 h 759"/>
                <a:gd name="T94" fmla="*/ 538 w 751"/>
                <a:gd name="T95" fmla="*/ 205 h 759"/>
                <a:gd name="T96" fmla="*/ 554 w 751"/>
                <a:gd name="T97" fmla="*/ 193 h 759"/>
                <a:gd name="T98" fmla="*/ 566 w 751"/>
                <a:gd name="T99" fmla="*/ 168 h 759"/>
                <a:gd name="T100" fmla="*/ 594 w 751"/>
                <a:gd name="T101" fmla="*/ 158 h 759"/>
                <a:gd name="T102" fmla="*/ 611 w 751"/>
                <a:gd name="T103" fmla="*/ 142 h 759"/>
                <a:gd name="T104" fmla="*/ 631 w 751"/>
                <a:gd name="T105" fmla="*/ 126 h 759"/>
                <a:gd name="T106" fmla="*/ 643 w 751"/>
                <a:gd name="T107" fmla="*/ 103 h 759"/>
                <a:gd name="T108" fmla="*/ 665 w 751"/>
                <a:gd name="T109" fmla="*/ 85 h 759"/>
                <a:gd name="T110" fmla="*/ 688 w 751"/>
                <a:gd name="T111" fmla="*/ 75 h 759"/>
                <a:gd name="T112" fmla="*/ 694 w 751"/>
                <a:gd name="T113" fmla="*/ 48 h 759"/>
                <a:gd name="T114" fmla="*/ 704 w 751"/>
                <a:gd name="T115" fmla="*/ 22 h 759"/>
                <a:gd name="T116" fmla="*/ 728 w 751"/>
                <a:gd name="T117" fmla="*/ 8 h 759"/>
                <a:gd name="T118" fmla="*/ 749 w 751"/>
                <a:gd name="T119" fmla="*/ 6 h 7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751" h="759">
                  <a:moveTo>
                    <a:pt x="0" y="759"/>
                  </a:moveTo>
                  <a:lnTo>
                    <a:pt x="2" y="759"/>
                  </a:lnTo>
                  <a:lnTo>
                    <a:pt x="2" y="757"/>
                  </a:lnTo>
                  <a:lnTo>
                    <a:pt x="4" y="757"/>
                  </a:lnTo>
                  <a:lnTo>
                    <a:pt x="4" y="755"/>
                  </a:lnTo>
                  <a:lnTo>
                    <a:pt x="6" y="755"/>
                  </a:lnTo>
                  <a:lnTo>
                    <a:pt x="6" y="753"/>
                  </a:lnTo>
                  <a:lnTo>
                    <a:pt x="6" y="751"/>
                  </a:lnTo>
                  <a:lnTo>
                    <a:pt x="8" y="751"/>
                  </a:lnTo>
                  <a:lnTo>
                    <a:pt x="10" y="749"/>
                  </a:lnTo>
                  <a:lnTo>
                    <a:pt x="12" y="747"/>
                  </a:lnTo>
                  <a:lnTo>
                    <a:pt x="14" y="747"/>
                  </a:lnTo>
                  <a:lnTo>
                    <a:pt x="14" y="745"/>
                  </a:lnTo>
                  <a:lnTo>
                    <a:pt x="16" y="745"/>
                  </a:lnTo>
                  <a:lnTo>
                    <a:pt x="16" y="743"/>
                  </a:lnTo>
                  <a:lnTo>
                    <a:pt x="18" y="743"/>
                  </a:lnTo>
                  <a:lnTo>
                    <a:pt x="18" y="741"/>
                  </a:lnTo>
                  <a:lnTo>
                    <a:pt x="18" y="739"/>
                  </a:lnTo>
                  <a:lnTo>
                    <a:pt x="18" y="737"/>
                  </a:lnTo>
                  <a:lnTo>
                    <a:pt x="16" y="735"/>
                  </a:lnTo>
                  <a:lnTo>
                    <a:pt x="16" y="733"/>
                  </a:lnTo>
                  <a:lnTo>
                    <a:pt x="18" y="733"/>
                  </a:lnTo>
                  <a:lnTo>
                    <a:pt x="18" y="731"/>
                  </a:lnTo>
                  <a:lnTo>
                    <a:pt x="20" y="731"/>
                  </a:lnTo>
                  <a:lnTo>
                    <a:pt x="20" y="729"/>
                  </a:lnTo>
                  <a:lnTo>
                    <a:pt x="20" y="728"/>
                  </a:lnTo>
                  <a:lnTo>
                    <a:pt x="20" y="726"/>
                  </a:lnTo>
                  <a:lnTo>
                    <a:pt x="22" y="726"/>
                  </a:lnTo>
                  <a:lnTo>
                    <a:pt x="22" y="724"/>
                  </a:lnTo>
                  <a:lnTo>
                    <a:pt x="24" y="724"/>
                  </a:lnTo>
                  <a:lnTo>
                    <a:pt x="26" y="724"/>
                  </a:lnTo>
                  <a:lnTo>
                    <a:pt x="28" y="724"/>
                  </a:lnTo>
                  <a:lnTo>
                    <a:pt x="30" y="724"/>
                  </a:lnTo>
                  <a:lnTo>
                    <a:pt x="32" y="724"/>
                  </a:lnTo>
                  <a:lnTo>
                    <a:pt x="32" y="722"/>
                  </a:lnTo>
                  <a:lnTo>
                    <a:pt x="34" y="722"/>
                  </a:lnTo>
                  <a:lnTo>
                    <a:pt x="34" y="720"/>
                  </a:lnTo>
                  <a:lnTo>
                    <a:pt x="34" y="718"/>
                  </a:lnTo>
                  <a:lnTo>
                    <a:pt x="36" y="718"/>
                  </a:lnTo>
                  <a:lnTo>
                    <a:pt x="38" y="718"/>
                  </a:lnTo>
                  <a:lnTo>
                    <a:pt x="40" y="718"/>
                  </a:lnTo>
                  <a:lnTo>
                    <a:pt x="40" y="716"/>
                  </a:lnTo>
                  <a:lnTo>
                    <a:pt x="42" y="716"/>
                  </a:lnTo>
                  <a:lnTo>
                    <a:pt x="44" y="716"/>
                  </a:lnTo>
                  <a:lnTo>
                    <a:pt x="46" y="716"/>
                  </a:lnTo>
                  <a:lnTo>
                    <a:pt x="48" y="716"/>
                  </a:lnTo>
                  <a:lnTo>
                    <a:pt x="48" y="714"/>
                  </a:lnTo>
                  <a:lnTo>
                    <a:pt x="50" y="714"/>
                  </a:lnTo>
                  <a:lnTo>
                    <a:pt x="52" y="714"/>
                  </a:lnTo>
                  <a:lnTo>
                    <a:pt x="52" y="712"/>
                  </a:lnTo>
                  <a:lnTo>
                    <a:pt x="53" y="714"/>
                  </a:lnTo>
                  <a:lnTo>
                    <a:pt x="53" y="712"/>
                  </a:lnTo>
                  <a:lnTo>
                    <a:pt x="55" y="712"/>
                  </a:lnTo>
                  <a:lnTo>
                    <a:pt x="57" y="712"/>
                  </a:lnTo>
                  <a:lnTo>
                    <a:pt x="57" y="710"/>
                  </a:lnTo>
                  <a:lnTo>
                    <a:pt x="57" y="708"/>
                  </a:lnTo>
                  <a:lnTo>
                    <a:pt x="59" y="708"/>
                  </a:lnTo>
                  <a:lnTo>
                    <a:pt x="61" y="708"/>
                  </a:lnTo>
                  <a:lnTo>
                    <a:pt x="61" y="706"/>
                  </a:lnTo>
                  <a:lnTo>
                    <a:pt x="63" y="704"/>
                  </a:lnTo>
                  <a:lnTo>
                    <a:pt x="65" y="704"/>
                  </a:lnTo>
                  <a:lnTo>
                    <a:pt x="65" y="702"/>
                  </a:lnTo>
                  <a:lnTo>
                    <a:pt x="63" y="702"/>
                  </a:lnTo>
                  <a:lnTo>
                    <a:pt x="65" y="702"/>
                  </a:lnTo>
                  <a:lnTo>
                    <a:pt x="67" y="702"/>
                  </a:lnTo>
                  <a:lnTo>
                    <a:pt x="67" y="700"/>
                  </a:lnTo>
                  <a:lnTo>
                    <a:pt x="69" y="700"/>
                  </a:lnTo>
                  <a:lnTo>
                    <a:pt x="71" y="698"/>
                  </a:lnTo>
                  <a:lnTo>
                    <a:pt x="73" y="698"/>
                  </a:lnTo>
                  <a:lnTo>
                    <a:pt x="73" y="696"/>
                  </a:lnTo>
                  <a:lnTo>
                    <a:pt x="75" y="696"/>
                  </a:lnTo>
                  <a:lnTo>
                    <a:pt x="77" y="696"/>
                  </a:lnTo>
                  <a:lnTo>
                    <a:pt x="79" y="696"/>
                  </a:lnTo>
                  <a:lnTo>
                    <a:pt x="81" y="696"/>
                  </a:lnTo>
                  <a:lnTo>
                    <a:pt x="83" y="696"/>
                  </a:lnTo>
                  <a:lnTo>
                    <a:pt x="83" y="694"/>
                  </a:lnTo>
                  <a:lnTo>
                    <a:pt x="85" y="694"/>
                  </a:lnTo>
                  <a:lnTo>
                    <a:pt x="87" y="694"/>
                  </a:lnTo>
                  <a:lnTo>
                    <a:pt x="89" y="694"/>
                  </a:lnTo>
                  <a:lnTo>
                    <a:pt x="89" y="696"/>
                  </a:lnTo>
                  <a:lnTo>
                    <a:pt x="91" y="696"/>
                  </a:lnTo>
                  <a:lnTo>
                    <a:pt x="93" y="696"/>
                  </a:lnTo>
                  <a:lnTo>
                    <a:pt x="95" y="696"/>
                  </a:lnTo>
                  <a:lnTo>
                    <a:pt x="97" y="696"/>
                  </a:lnTo>
                  <a:lnTo>
                    <a:pt x="97" y="694"/>
                  </a:lnTo>
                  <a:lnTo>
                    <a:pt x="99" y="694"/>
                  </a:lnTo>
                  <a:lnTo>
                    <a:pt x="99" y="692"/>
                  </a:lnTo>
                  <a:lnTo>
                    <a:pt x="99" y="690"/>
                  </a:lnTo>
                  <a:lnTo>
                    <a:pt x="101" y="690"/>
                  </a:lnTo>
                  <a:lnTo>
                    <a:pt x="101" y="688"/>
                  </a:lnTo>
                  <a:lnTo>
                    <a:pt x="103" y="688"/>
                  </a:lnTo>
                  <a:lnTo>
                    <a:pt x="103" y="686"/>
                  </a:lnTo>
                  <a:lnTo>
                    <a:pt x="103" y="684"/>
                  </a:lnTo>
                  <a:lnTo>
                    <a:pt x="105" y="684"/>
                  </a:lnTo>
                  <a:lnTo>
                    <a:pt x="105" y="682"/>
                  </a:lnTo>
                  <a:lnTo>
                    <a:pt x="105" y="680"/>
                  </a:lnTo>
                  <a:lnTo>
                    <a:pt x="107" y="680"/>
                  </a:lnTo>
                  <a:lnTo>
                    <a:pt x="107" y="678"/>
                  </a:lnTo>
                  <a:lnTo>
                    <a:pt x="107" y="676"/>
                  </a:lnTo>
                  <a:lnTo>
                    <a:pt x="109" y="676"/>
                  </a:lnTo>
                  <a:lnTo>
                    <a:pt x="111" y="676"/>
                  </a:lnTo>
                  <a:lnTo>
                    <a:pt x="111" y="674"/>
                  </a:lnTo>
                  <a:lnTo>
                    <a:pt x="113" y="674"/>
                  </a:lnTo>
                  <a:lnTo>
                    <a:pt x="115" y="674"/>
                  </a:lnTo>
                  <a:lnTo>
                    <a:pt x="115" y="672"/>
                  </a:lnTo>
                  <a:lnTo>
                    <a:pt x="117" y="672"/>
                  </a:lnTo>
                  <a:lnTo>
                    <a:pt x="117" y="670"/>
                  </a:lnTo>
                  <a:lnTo>
                    <a:pt x="119" y="670"/>
                  </a:lnTo>
                  <a:lnTo>
                    <a:pt x="119" y="668"/>
                  </a:lnTo>
                  <a:lnTo>
                    <a:pt x="121" y="668"/>
                  </a:lnTo>
                  <a:lnTo>
                    <a:pt x="121" y="666"/>
                  </a:lnTo>
                  <a:lnTo>
                    <a:pt x="122" y="666"/>
                  </a:lnTo>
                  <a:lnTo>
                    <a:pt x="122" y="664"/>
                  </a:lnTo>
                  <a:lnTo>
                    <a:pt x="124" y="664"/>
                  </a:lnTo>
                  <a:lnTo>
                    <a:pt x="126" y="664"/>
                  </a:lnTo>
                  <a:lnTo>
                    <a:pt x="126" y="662"/>
                  </a:lnTo>
                  <a:lnTo>
                    <a:pt x="128" y="662"/>
                  </a:lnTo>
                  <a:lnTo>
                    <a:pt x="128" y="661"/>
                  </a:lnTo>
                  <a:lnTo>
                    <a:pt x="130" y="661"/>
                  </a:lnTo>
                  <a:lnTo>
                    <a:pt x="130" y="659"/>
                  </a:lnTo>
                  <a:lnTo>
                    <a:pt x="132" y="659"/>
                  </a:lnTo>
                  <a:lnTo>
                    <a:pt x="132" y="657"/>
                  </a:lnTo>
                  <a:lnTo>
                    <a:pt x="134" y="657"/>
                  </a:lnTo>
                  <a:lnTo>
                    <a:pt x="134" y="655"/>
                  </a:lnTo>
                  <a:lnTo>
                    <a:pt x="136" y="655"/>
                  </a:lnTo>
                  <a:lnTo>
                    <a:pt x="136" y="653"/>
                  </a:lnTo>
                  <a:lnTo>
                    <a:pt x="138" y="653"/>
                  </a:lnTo>
                  <a:lnTo>
                    <a:pt x="138" y="651"/>
                  </a:lnTo>
                  <a:lnTo>
                    <a:pt x="138" y="649"/>
                  </a:lnTo>
                  <a:lnTo>
                    <a:pt x="140" y="649"/>
                  </a:lnTo>
                  <a:lnTo>
                    <a:pt x="140" y="647"/>
                  </a:lnTo>
                  <a:lnTo>
                    <a:pt x="142" y="647"/>
                  </a:lnTo>
                  <a:lnTo>
                    <a:pt x="144" y="647"/>
                  </a:lnTo>
                  <a:lnTo>
                    <a:pt x="144" y="645"/>
                  </a:lnTo>
                  <a:lnTo>
                    <a:pt x="146" y="645"/>
                  </a:lnTo>
                  <a:lnTo>
                    <a:pt x="146" y="643"/>
                  </a:lnTo>
                  <a:lnTo>
                    <a:pt x="148" y="643"/>
                  </a:lnTo>
                  <a:lnTo>
                    <a:pt x="150" y="643"/>
                  </a:lnTo>
                  <a:lnTo>
                    <a:pt x="150" y="641"/>
                  </a:lnTo>
                  <a:lnTo>
                    <a:pt x="152" y="641"/>
                  </a:lnTo>
                  <a:lnTo>
                    <a:pt x="154" y="641"/>
                  </a:lnTo>
                  <a:lnTo>
                    <a:pt x="154" y="639"/>
                  </a:lnTo>
                  <a:lnTo>
                    <a:pt x="154" y="637"/>
                  </a:lnTo>
                  <a:lnTo>
                    <a:pt x="156" y="637"/>
                  </a:lnTo>
                  <a:lnTo>
                    <a:pt x="156" y="635"/>
                  </a:lnTo>
                  <a:lnTo>
                    <a:pt x="156" y="633"/>
                  </a:lnTo>
                  <a:lnTo>
                    <a:pt x="156" y="631"/>
                  </a:lnTo>
                  <a:lnTo>
                    <a:pt x="156" y="629"/>
                  </a:lnTo>
                  <a:lnTo>
                    <a:pt x="158" y="629"/>
                  </a:lnTo>
                  <a:lnTo>
                    <a:pt x="158" y="627"/>
                  </a:lnTo>
                  <a:lnTo>
                    <a:pt x="156" y="627"/>
                  </a:lnTo>
                  <a:lnTo>
                    <a:pt x="156" y="625"/>
                  </a:lnTo>
                  <a:lnTo>
                    <a:pt x="158" y="625"/>
                  </a:lnTo>
                  <a:lnTo>
                    <a:pt x="158" y="623"/>
                  </a:lnTo>
                  <a:lnTo>
                    <a:pt x="160" y="623"/>
                  </a:lnTo>
                  <a:lnTo>
                    <a:pt x="162" y="623"/>
                  </a:lnTo>
                  <a:lnTo>
                    <a:pt x="162" y="621"/>
                  </a:lnTo>
                  <a:lnTo>
                    <a:pt x="164" y="621"/>
                  </a:lnTo>
                  <a:lnTo>
                    <a:pt x="166" y="621"/>
                  </a:lnTo>
                  <a:lnTo>
                    <a:pt x="168" y="621"/>
                  </a:lnTo>
                  <a:lnTo>
                    <a:pt x="168" y="619"/>
                  </a:lnTo>
                  <a:lnTo>
                    <a:pt x="168" y="617"/>
                  </a:lnTo>
                  <a:lnTo>
                    <a:pt x="170" y="617"/>
                  </a:lnTo>
                  <a:lnTo>
                    <a:pt x="170" y="615"/>
                  </a:lnTo>
                  <a:lnTo>
                    <a:pt x="172" y="615"/>
                  </a:lnTo>
                  <a:lnTo>
                    <a:pt x="174" y="615"/>
                  </a:lnTo>
                  <a:lnTo>
                    <a:pt x="174" y="613"/>
                  </a:lnTo>
                  <a:lnTo>
                    <a:pt x="176" y="613"/>
                  </a:lnTo>
                  <a:lnTo>
                    <a:pt x="176" y="611"/>
                  </a:lnTo>
                  <a:lnTo>
                    <a:pt x="178" y="611"/>
                  </a:lnTo>
                  <a:lnTo>
                    <a:pt x="180" y="611"/>
                  </a:lnTo>
                  <a:lnTo>
                    <a:pt x="180" y="609"/>
                  </a:lnTo>
                  <a:lnTo>
                    <a:pt x="182" y="609"/>
                  </a:lnTo>
                  <a:lnTo>
                    <a:pt x="182" y="607"/>
                  </a:lnTo>
                  <a:lnTo>
                    <a:pt x="182" y="605"/>
                  </a:lnTo>
                  <a:lnTo>
                    <a:pt x="182" y="603"/>
                  </a:lnTo>
                  <a:lnTo>
                    <a:pt x="184" y="603"/>
                  </a:lnTo>
                  <a:lnTo>
                    <a:pt x="184" y="601"/>
                  </a:lnTo>
                  <a:lnTo>
                    <a:pt x="184" y="599"/>
                  </a:lnTo>
                  <a:lnTo>
                    <a:pt x="186" y="599"/>
                  </a:lnTo>
                  <a:lnTo>
                    <a:pt x="188" y="599"/>
                  </a:lnTo>
                  <a:lnTo>
                    <a:pt x="188" y="597"/>
                  </a:lnTo>
                  <a:lnTo>
                    <a:pt x="190" y="597"/>
                  </a:lnTo>
                  <a:lnTo>
                    <a:pt x="190" y="595"/>
                  </a:lnTo>
                  <a:lnTo>
                    <a:pt x="191" y="595"/>
                  </a:lnTo>
                  <a:lnTo>
                    <a:pt x="191" y="593"/>
                  </a:lnTo>
                  <a:lnTo>
                    <a:pt x="193" y="593"/>
                  </a:lnTo>
                  <a:lnTo>
                    <a:pt x="193" y="592"/>
                  </a:lnTo>
                  <a:lnTo>
                    <a:pt x="191" y="590"/>
                  </a:lnTo>
                  <a:lnTo>
                    <a:pt x="191" y="588"/>
                  </a:lnTo>
                  <a:lnTo>
                    <a:pt x="191" y="586"/>
                  </a:lnTo>
                  <a:lnTo>
                    <a:pt x="190" y="586"/>
                  </a:lnTo>
                  <a:lnTo>
                    <a:pt x="190" y="584"/>
                  </a:lnTo>
                  <a:lnTo>
                    <a:pt x="190" y="582"/>
                  </a:lnTo>
                  <a:lnTo>
                    <a:pt x="188" y="582"/>
                  </a:lnTo>
                  <a:lnTo>
                    <a:pt x="188" y="580"/>
                  </a:lnTo>
                  <a:lnTo>
                    <a:pt x="188" y="578"/>
                  </a:lnTo>
                  <a:lnTo>
                    <a:pt x="188" y="576"/>
                  </a:lnTo>
                  <a:lnTo>
                    <a:pt x="188" y="574"/>
                  </a:lnTo>
                  <a:lnTo>
                    <a:pt x="188" y="572"/>
                  </a:lnTo>
                  <a:lnTo>
                    <a:pt x="188" y="570"/>
                  </a:lnTo>
                  <a:lnTo>
                    <a:pt x="188" y="568"/>
                  </a:lnTo>
                  <a:lnTo>
                    <a:pt x="188" y="566"/>
                  </a:lnTo>
                  <a:lnTo>
                    <a:pt x="190" y="566"/>
                  </a:lnTo>
                  <a:lnTo>
                    <a:pt x="190" y="564"/>
                  </a:lnTo>
                  <a:lnTo>
                    <a:pt x="190" y="562"/>
                  </a:lnTo>
                  <a:lnTo>
                    <a:pt x="190" y="560"/>
                  </a:lnTo>
                  <a:lnTo>
                    <a:pt x="191" y="560"/>
                  </a:lnTo>
                  <a:lnTo>
                    <a:pt x="191" y="558"/>
                  </a:lnTo>
                  <a:lnTo>
                    <a:pt x="193" y="558"/>
                  </a:lnTo>
                  <a:lnTo>
                    <a:pt x="193" y="556"/>
                  </a:lnTo>
                  <a:lnTo>
                    <a:pt x="195" y="556"/>
                  </a:lnTo>
                  <a:lnTo>
                    <a:pt x="195" y="554"/>
                  </a:lnTo>
                  <a:lnTo>
                    <a:pt x="197" y="554"/>
                  </a:lnTo>
                  <a:lnTo>
                    <a:pt x="197" y="552"/>
                  </a:lnTo>
                  <a:lnTo>
                    <a:pt x="199" y="552"/>
                  </a:lnTo>
                  <a:lnTo>
                    <a:pt x="199" y="550"/>
                  </a:lnTo>
                  <a:lnTo>
                    <a:pt x="201" y="550"/>
                  </a:lnTo>
                  <a:lnTo>
                    <a:pt x="201" y="548"/>
                  </a:lnTo>
                  <a:lnTo>
                    <a:pt x="203" y="548"/>
                  </a:lnTo>
                  <a:lnTo>
                    <a:pt x="203" y="546"/>
                  </a:lnTo>
                  <a:lnTo>
                    <a:pt x="205" y="546"/>
                  </a:lnTo>
                  <a:lnTo>
                    <a:pt x="205" y="544"/>
                  </a:lnTo>
                  <a:lnTo>
                    <a:pt x="207" y="544"/>
                  </a:lnTo>
                  <a:lnTo>
                    <a:pt x="207" y="542"/>
                  </a:lnTo>
                  <a:lnTo>
                    <a:pt x="209" y="542"/>
                  </a:lnTo>
                  <a:lnTo>
                    <a:pt x="209" y="540"/>
                  </a:lnTo>
                  <a:lnTo>
                    <a:pt x="211" y="540"/>
                  </a:lnTo>
                  <a:lnTo>
                    <a:pt x="211" y="538"/>
                  </a:lnTo>
                  <a:lnTo>
                    <a:pt x="213" y="538"/>
                  </a:lnTo>
                  <a:lnTo>
                    <a:pt x="215" y="538"/>
                  </a:lnTo>
                  <a:lnTo>
                    <a:pt x="215" y="536"/>
                  </a:lnTo>
                  <a:lnTo>
                    <a:pt x="217" y="536"/>
                  </a:lnTo>
                  <a:lnTo>
                    <a:pt x="217" y="538"/>
                  </a:lnTo>
                  <a:lnTo>
                    <a:pt x="219" y="538"/>
                  </a:lnTo>
                  <a:lnTo>
                    <a:pt x="221" y="538"/>
                  </a:lnTo>
                  <a:lnTo>
                    <a:pt x="223" y="538"/>
                  </a:lnTo>
                  <a:lnTo>
                    <a:pt x="225" y="540"/>
                  </a:lnTo>
                  <a:lnTo>
                    <a:pt x="227" y="540"/>
                  </a:lnTo>
                  <a:lnTo>
                    <a:pt x="229" y="540"/>
                  </a:lnTo>
                  <a:lnTo>
                    <a:pt x="229" y="538"/>
                  </a:lnTo>
                  <a:lnTo>
                    <a:pt x="231" y="538"/>
                  </a:lnTo>
                  <a:lnTo>
                    <a:pt x="231" y="536"/>
                  </a:lnTo>
                  <a:lnTo>
                    <a:pt x="233" y="536"/>
                  </a:lnTo>
                  <a:lnTo>
                    <a:pt x="233" y="538"/>
                  </a:lnTo>
                  <a:lnTo>
                    <a:pt x="235" y="538"/>
                  </a:lnTo>
                  <a:lnTo>
                    <a:pt x="233" y="540"/>
                  </a:lnTo>
                  <a:lnTo>
                    <a:pt x="233" y="542"/>
                  </a:lnTo>
                  <a:lnTo>
                    <a:pt x="233" y="544"/>
                  </a:lnTo>
                  <a:lnTo>
                    <a:pt x="233" y="546"/>
                  </a:lnTo>
                  <a:lnTo>
                    <a:pt x="233" y="548"/>
                  </a:lnTo>
                  <a:lnTo>
                    <a:pt x="231" y="548"/>
                  </a:lnTo>
                  <a:lnTo>
                    <a:pt x="231" y="550"/>
                  </a:lnTo>
                  <a:lnTo>
                    <a:pt x="233" y="550"/>
                  </a:lnTo>
                  <a:lnTo>
                    <a:pt x="235" y="550"/>
                  </a:lnTo>
                  <a:lnTo>
                    <a:pt x="237" y="550"/>
                  </a:lnTo>
                  <a:lnTo>
                    <a:pt x="237" y="552"/>
                  </a:lnTo>
                  <a:lnTo>
                    <a:pt x="239" y="552"/>
                  </a:lnTo>
                  <a:lnTo>
                    <a:pt x="239" y="554"/>
                  </a:lnTo>
                  <a:lnTo>
                    <a:pt x="241" y="554"/>
                  </a:lnTo>
                  <a:lnTo>
                    <a:pt x="243" y="554"/>
                  </a:lnTo>
                  <a:lnTo>
                    <a:pt x="243" y="552"/>
                  </a:lnTo>
                  <a:lnTo>
                    <a:pt x="245" y="552"/>
                  </a:lnTo>
                  <a:lnTo>
                    <a:pt x="247" y="552"/>
                  </a:lnTo>
                  <a:lnTo>
                    <a:pt x="249" y="552"/>
                  </a:lnTo>
                  <a:lnTo>
                    <a:pt x="249" y="554"/>
                  </a:lnTo>
                  <a:lnTo>
                    <a:pt x="251" y="554"/>
                  </a:lnTo>
                  <a:lnTo>
                    <a:pt x="253" y="554"/>
                  </a:lnTo>
                  <a:lnTo>
                    <a:pt x="255" y="554"/>
                  </a:lnTo>
                  <a:lnTo>
                    <a:pt x="257" y="554"/>
                  </a:lnTo>
                  <a:lnTo>
                    <a:pt x="257" y="556"/>
                  </a:lnTo>
                  <a:lnTo>
                    <a:pt x="259" y="556"/>
                  </a:lnTo>
                  <a:lnTo>
                    <a:pt x="260" y="556"/>
                  </a:lnTo>
                  <a:lnTo>
                    <a:pt x="262" y="556"/>
                  </a:lnTo>
                  <a:lnTo>
                    <a:pt x="264" y="556"/>
                  </a:lnTo>
                  <a:lnTo>
                    <a:pt x="266" y="556"/>
                  </a:lnTo>
                  <a:lnTo>
                    <a:pt x="266" y="554"/>
                  </a:lnTo>
                  <a:lnTo>
                    <a:pt x="268" y="554"/>
                  </a:lnTo>
                  <a:lnTo>
                    <a:pt x="270" y="554"/>
                  </a:lnTo>
                  <a:lnTo>
                    <a:pt x="272" y="554"/>
                  </a:lnTo>
                  <a:lnTo>
                    <a:pt x="272" y="552"/>
                  </a:lnTo>
                  <a:lnTo>
                    <a:pt x="274" y="552"/>
                  </a:lnTo>
                  <a:lnTo>
                    <a:pt x="276" y="552"/>
                  </a:lnTo>
                  <a:lnTo>
                    <a:pt x="276" y="550"/>
                  </a:lnTo>
                  <a:lnTo>
                    <a:pt x="276" y="548"/>
                  </a:lnTo>
                  <a:lnTo>
                    <a:pt x="276" y="546"/>
                  </a:lnTo>
                  <a:lnTo>
                    <a:pt x="278" y="546"/>
                  </a:lnTo>
                  <a:lnTo>
                    <a:pt x="278" y="544"/>
                  </a:lnTo>
                  <a:lnTo>
                    <a:pt x="278" y="542"/>
                  </a:lnTo>
                  <a:lnTo>
                    <a:pt x="280" y="542"/>
                  </a:lnTo>
                  <a:lnTo>
                    <a:pt x="280" y="540"/>
                  </a:lnTo>
                  <a:lnTo>
                    <a:pt x="280" y="538"/>
                  </a:lnTo>
                  <a:lnTo>
                    <a:pt x="280" y="536"/>
                  </a:lnTo>
                  <a:lnTo>
                    <a:pt x="280" y="534"/>
                  </a:lnTo>
                  <a:lnTo>
                    <a:pt x="280" y="532"/>
                  </a:lnTo>
                  <a:lnTo>
                    <a:pt x="280" y="530"/>
                  </a:lnTo>
                  <a:lnTo>
                    <a:pt x="282" y="530"/>
                  </a:lnTo>
                  <a:lnTo>
                    <a:pt x="282" y="528"/>
                  </a:lnTo>
                  <a:lnTo>
                    <a:pt x="284" y="528"/>
                  </a:lnTo>
                  <a:lnTo>
                    <a:pt x="284" y="526"/>
                  </a:lnTo>
                  <a:lnTo>
                    <a:pt x="286" y="526"/>
                  </a:lnTo>
                  <a:lnTo>
                    <a:pt x="286" y="525"/>
                  </a:lnTo>
                  <a:lnTo>
                    <a:pt x="288" y="525"/>
                  </a:lnTo>
                  <a:lnTo>
                    <a:pt x="288" y="523"/>
                  </a:lnTo>
                  <a:lnTo>
                    <a:pt x="288" y="521"/>
                  </a:lnTo>
                  <a:lnTo>
                    <a:pt x="288" y="519"/>
                  </a:lnTo>
                  <a:lnTo>
                    <a:pt x="290" y="519"/>
                  </a:lnTo>
                  <a:lnTo>
                    <a:pt x="290" y="517"/>
                  </a:lnTo>
                  <a:lnTo>
                    <a:pt x="292" y="517"/>
                  </a:lnTo>
                  <a:lnTo>
                    <a:pt x="294" y="517"/>
                  </a:lnTo>
                  <a:lnTo>
                    <a:pt x="296" y="517"/>
                  </a:lnTo>
                  <a:lnTo>
                    <a:pt x="296" y="515"/>
                  </a:lnTo>
                  <a:lnTo>
                    <a:pt x="296" y="513"/>
                  </a:lnTo>
                  <a:lnTo>
                    <a:pt x="298" y="513"/>
                  </a:lnTo>
                  <a:lnTo>
                    <a:pt x="298" y="511"/>
                  </a:lnTo>
                  <a:lnTo>
                    <a:pt x="298" y="509"/>
                  </a:lnTo>
                  <a:lnTo>
                    <a:pt x="300" y="507"/>
                  </a:lnTo>
                  <a:lnTo>
                    <a:pt x="300" y="505"/>
                  </a:lnTo>
                  <a:lnTo>
                    <a:pt x="302" y="505"/>
                  </a:lnTo>
                  <a:lnTo>
                    <a:pt x="304" y="505"/>
                  </a:lnTo>
                  <a:lnTo>
                    <a:pt x="306" y="505"/>
                  </a:lnTo>
                  <a:lnTo>
                    <a:pt x="306" y="503"/>
                  </a:lnTo>
                  <a:lnTo>
                    <a:pt x="308" y="505"/>
                  </a:lnTo>
                  <a:lnTo>
                    <a:pt x="308" y="503"/>
                  </a:lnTo>
                  <a:lnTo>
                    <a:pt x="310" y="503"/>
                  </a:lnTo>
                  <a:lnTo>
                    <a:pt x="310" y="501"/>
                  </a:lnTo>
                  <a:lnTo>
                    <a:pt x="310" y="499"/>
                  </a:lnTo>
                  <a:lnTo>
                    <a:pt x="310" y="497"/>
                  </a:lnTo>
                  <a:lnTo>
                    <a:pt x="310" y="495"/>
                  </a:lnTo>
                  <a:lnTo>
                    <a:pt x="310" y="493"/>
                  </a:lnTo>
                  <a:lnTo>
                    <a:pt x="312" y="493"/>
                  </a:lnTo>
                  <a:lnTo>
                    <a:pt x="312" y="491"/>
                  </a:lnTo>
                  <a:lnTo>
                    <a:pt x="312" y="489"/>
                  </a:lnTo>
                  <a:lnTo>
                    <a:pt x="314" y="489"/>
                  </a:lnTo>
                  <a:lnTo>
                    <a:pt x="314" y="487"/>
                  </a:lnTo>
                  <a:lnTo>
                    <a:pt x="316" y="487"/>
                  </a:lnTo>
                  <a:lnTo>
                    <a:pt x="318" y="487"/>
                  </a:lnTo>
                  <a:lnTo>
                    <a:pt x="318" y="485"/>
                  </a:lnTo>
                  <a:lnTo>
                    <a:pt x="318" y="483"/>
                  </a:lnTo>
                  <a:lnTo>
                    <a:pt x="318" y="481"/>
                  </a:lnTo>
                  <a:lnTo>
                    <a:pt x="318" y="479"/>
                  </a:lnTo>
                  <a:lnTo>
                    <a:pt x="318" y="477"/>
                  </a:lnTo>
                  <a:lnTo>
                    <a:pt x="320" y="477"/>
                  </a:lnTo>
                  <a:lnTo>
                    <a:pt x="320" y="475"/>
                  </a:lnTo>
                  <a:lnTo>
                    <a:pt x="320" y="473"/>
                  </a:lnTo>
                  <a:lnTo>
                    <a:pt x="322" y="473"/>
                  </a:lnTo>
                  <a:lnTo>
                    <a:pt x="322" y="471"/>
                  </a:lnTo>
                  <a:lnTo>
                    <a:pt x="324" y="471"/>
                  </a:lnTo>
                  <a:lnTo>
                    <a:pt x="324" y="469"/>
                  </a:lnTo>
                  <a:lnTo>
                    <a:pt x="326" y="469"/>
                  </a:lnTo>
                  <a:lnTo>
                    <a:pt x="328" y="467"/>
                  </a:lnTo>
                  <a:lnTo>
                    <a:pt x="329" y="467"/>
                  </a:lnTo>
                  <a:lnTo>
                    <a:pt x="329" y="465"/>
                  </a:lnTo>
                  <a:lnTo>
                    <a:pt x="331" y="465"/>
                  </a:lnTo>
                  <a:lnTo>
                    <a:pt x="331" y="463"/>
                  </a:lnTo>
                  <a:lnTo>
                    <a:pt x="333" y="463"/>
                  </a:lnTo>
                  <a:lnTo>
                    <a:pt x="333" y="461"/>
                  </a:lnTo>
                  <a:lnTo>
                    <a:pt x="335" y="461"/>
                  </a:lnTo>
                  <a:lnTo>
                    <a:pt x="335" y="459"/>
                  </a:lnTo>
                  <a:lnTo>
                    <a:pt x="335" y="458"/>
                  </a:lnTo>
                  <a:lnTo>
                    <a:pt x="335" y="456"/>
                  </a:lnTo>
                  <a:lnTo>
                    <a:pt x="335" y="454"/>
                  </a:lnTo>
                  <a:lnTo>
                    <a:pt x="333" y="454"/>
                  </a:lnTo>
                  <a:lnTo>
                    <a:pt x="333" y="452"/>
                  </a:lnTo>
                  <a:lnTo>
                    <a:pt x="333" y="450"/>
                  </a:lnTo>
                  <a:lnTo>
                    <a:pt x="333" y="448"/>
                  </a:lnTo>
                  <a:lnTo>
                    <a:pt x="335" y="448"/>
                  </a:lnTo>
                  <a:lnTo>
                    <a:pt x="335" y="446"/>
                  </a:lnTo>
                  <a:lnTo>
                    <a:pt x="335" y="444"/>
                  </a:lnTo>
                  <a:lnTo>
                    <a:pt x="333" y="444"/>
                  </a:lnTo>
                  <a:lnTo>
                    <a:pt x="333" y="442"/>
                  </a:lnTo>
                  <a:lnTo>
                    <a:pt x="333" y="440"/>
                  </a:lnTo>
                  <a:lnTo>
                    <a:pt x="333" y="438"/>
                  </a:lnTo>
                  <a:lnTo>
                    <a:pt x="333" y="436"/>
                  </a:lnTo>
                  <a:lnTo>
                    <a:pt x="333" y="434"/>
                  </a:lnTo>
                  <a:lnTo>
                    <a:pt x="333" y="432"/>
                  </a:lnTo>
                  <a:lnTo>
                    <a:pt x="333" y="430"/>
                  </a:lnTo>
                  <a:lnTo>
                    <a:pt x="331" y="428"/>
                  </a:lnTo>
                  <a:lnTo>
                    <a:pt x="331" y="426"/>
                  </a:lnTo>
                  <a:lnTo>
                    <a:pt x="331" y="424"/>
                  </a:lnTo>
                  <a:lnTo>
                    <a:pt x="333" y="424"/>
                  </a:lnTo>
                  <a:lnTo>
                    <a:pt x="333" y="426"/>
                  </a:lnTo>
                  <a:lnTo>
                    <a:pt x="335" y="426"/>
                  </a:lnTo>
                  <a:lnTo>
                    <a:pt x="335" y="424"/>
                  </a:lnTo>
                  <a:lnTo>
                    <a:pt x="337" y="424"/>
                  </a:lnTo>
                  <a:lnTo>
                    <a:pt x="339" y="422"/>
                  </a:lnTo>
                  <a:lnTo>
                    <a:pt x="341" y="422"/>
                  </a:lnTo>
                  <a:lnTo>
                    <a:pt x="341" y="424"/>
                  </a:lnTo>
                  <a:lnTo>
                    <a:pt x="343" y="424"/>
                  </a:lnTo>
                  <a:lnTo>
                    <a:pt x="345" y="422"/>
                  </a:lnTo>
                  <a:lnTo>
                    <a:pt x="347" y="422"/>
                  </a:lnTo>
                  <a:lnTo>
                    <a:pt x="349" y="422"/>
                  </a:lnTo>
                  <a:lnTo>
                    <a:pt x="349" y="420"/>
                  </a:lnTo>
                  <a:lnTo>
                    <a:pt x="351" y="420"/>
                  </a:lnTo>
                  <a:lnTo>
                    <a:pt x="351" y="422"/>
                  </a:lnTo>
                  <a:lnTo>
                    <a:pt x="351" y="420"/>
                  </a:lnTo>
                  <a:lnTo>
                    <a:pt x="353" y="420"/>
                  </a:lnTo>
                  <a:lnTo>
                    <a:pt x="355" y="420"/>
                  </a:lnTo>
                  <a:lnTo>
                    <a:pt x="357" y="420"/>
                  </a:lnTo>
                  <a:lnTo>
                    <a:pt x="359" y="422"/>
                  </a:lnTo>
                  <a:lnTo>
                    <a:pt x="361" y="422"/>
                  </a:lnTo>
                  <a:lnTo>
                    <a:pt x="361" y="420"/>
                  </a:lnTo>
                  <a:lnTo>
                    <a:pt x="363" y="420"/>
                  </a:lnTo>
                  <a:lnTo>
                    <a:pt x="365" y="420"/>
                  </a:lnTo>
                  <a:lnTo>
                    <a:pt x="365" y="418"/>
                  </a:lnTo>
                  <a:lnTo>
                    <a:pt x="367" y="418"/>
                  </a:lnTo>
                  <a:lnTo>
                    <a:pt x="367" y="416"/>
                  </a:lnTo>
                  <a:lnTo>
                    <a:pt x="367" y="414"/>
                  </a:lnTo>
                  <a:lnTo>
                    <a:pt x="367" y="412"/>
                  </a:lnTo>
                  <a:lnTo>
                    <a:pt x="367" y="410"/>
                  </a:lnTo>
                  <a:lnTo>
                    <a:pt x="367" y="408"/>
                  </a:lnTo>
                  <a:lnTo>
                    <a:pt x="369" y="408"/>
                  </a:lnTo>
                  <a:lnTo>
                    <a:pt x="371" y="406"/>
                  </a:lnTo>
                  <a:lnTo>
                    <a:pt x="373" y="404"/>
                  </a:lnTo>
                  <a:lnTo>
                    <a:pt x="375" y="404"/>
                  </a:lnTo>
                  <a:lnTo>
                    <a:pt x="375" y="402"/>
                  </a:lnTo>
                  <a:lnTo>
                    <a:pt x="375" y="400"/>
                  </a:lnTo>
                  <a:lnTo>
                    <a:pt x="377" y="400"/>
                  </a:lnTo>
                  <a:lnTo>
                    <a:pt x="377" y="398"/>
                  </a:lnTo>
                  <a:lnTo>
                    <a:pt x="377" y="396"/>
                  </a:lnTo>
                  <a:lnTo>
                    <a:pt x="379" y="396"/>
                  </a:lnTo>
                  <a:lnTo>
                    <a:pt x="381" y="396"/>
                  </a:lnTo>
                  <a:lnTo>
                    <a:pt x="381" y="398"/>
                  </a:lnTo>
                  <a:lnTo>
                    <a:pt x="381" y="396"/>
                  </a:lnTo>
                  <a:lnTo>
                    <a:pt x="383" y="396"/>
                  </a:lnTo>
                  <a:lnTo>
                    <a:pt x="383" y="394"/>
                  </a:lnTo>
                  <a:lnTo>
                    <a:pt x="385" y="394"/>
                  </a:lnTo>
                  <a:lnTo>
                    <a:pt x="387" y="394"/>
                  </a:lnTo>
                  <a:lnTo>
                    <a:pt x="389" y="394"/>
                  </a:lnTo>
                  <a:lnTo>
                    <a:pt x="389" y="396"/>
                  </a:lnTo>
                  <a:lnTo>
                    <a:pt x="391" y="396"/>
                  </a:lnTo>
                  <a:lnTo>
                    <a:pt x="393" y="396"/>
                  </a:lnTo>
                  <a:lnTo>
                    <a:pt x="395" y="396"/>
                  </a:lnTo>
                  <a:lnTo>
                    <a:pt x="397" y="396"/>
                  </a:lnTo>
                  <a:lnTo>
                    <a:pt x="397" y="394"/>
                  </a:lnTo>
                  <a:lnTo>
                    <a:pt x="398" y="394"/>
                  </a:lnTo>
                  <a:lnTo>
                    <a:pt x="398" y="396"/>
                  </a:lnTo>
                  <a:lnTo>
                    <a:pt x="400" y="396"/>
                  </a:lnTo>
                  <a:lnTo>
                    <a:pt x="402" y="396"/>
                  </a:lnTo>
                  <a:lnTo>
                    <a:pt x="402" y="398"/>
                  </a:lnTo>
                  <a:lnTo>
                    <a:pt x="402" y="396"/>
                  </a:lnTo>
                  <a:lnTo>
                    <a:pt x="404" y="396"/>
                  </a:lnTo>
                  <a:lnTo>
                    <a:pt x="404" y="394"/>
                  </a:lnTo>
                  <a:lnTo>
                    <a:pt x="404" y="392"/>
                  </a:lnTo>
                  <a:lnTo>
                    <a:pt x="406" y="392"/>
                  </a:lnTo>
                  <a:lnTo>
                    <a:pt x="406" y="391"/>
                  </a:lnTo>
                  <a:lnTo>
                    <a:pt x="404" y="391"/>
                  </a:lnTo>
                  <a:lnTo>
                    <a:pt x="406" y="391"/>
                  </a:lnTo>
                  <a:lnTo>
                    <a:pt x="406" y="389"/>
                  </a:lnTo>
                  <a:lnTo>
                    <a:pt x="408" y="389"/>
                  </a:lnTo>
                  <a:lnTo>
                    <a:pt x="408" y="387"/>
                  </a:lnTo>
                  <a:lnTo>
                    <a:pt x="410" y="387"/>
                  </a:lnTo>
                  <a:lnTo>
                    <a:pt x="410" y="385"/>
                  </a:lnTo>
                  <a:lnTo>
                    <a:pt x="412" y="385"/>
                  </a:lnTo>
                  <a:lnTo>
                    <a:pt x="414" y="385"/>
                  </a:lnTo>
                  <a:lnTo>
                    <a:pt x="414" y="383"/>
                  </a:lnTo>
                  <a:lnTo>
                    <a:pt x="414" y="381"/>
                  </a:lnTo>
                  <a:lnTo>
                    <a:pt x="414" y="379"/>
                  </a:lnTo>
                  <a:lnTo>
                    <a:pt x="414" y="377"/>
                  </a:lnTo>
                  <a:lnTo>
                    <a:pt x="414" y="375"/>
                  </a:lnTo>
                  <a:lnTo>
                    <a:pt x="416" y="375"/>
                  </a:lnTo>
                  <a:lnTo>
                    <a:pt x="418" y="375"/>
                  </a:lnTo>
                  <a:lnTo>
                    <a:pt x="418" y="373"/>
                  </a:lnTo>
                  <a:lnTo>
                    <a:pt x="420" y="373"/>
                  </a:lnTo>
                  <a:lnTo>
                    <a:pt x="422" y="373"/>
                  </a:lnTo>
                  <a:lnTo>
                    <a:pt x="424" y="371"/>
                  </a:lnTo>
                  <a:lnTo>
                    <a:pt x="426" y="371"/>
                  </a:lnTo>
                  <a:lnTo>
                    <a:pt x="426" y="369"/>
                  </a:lnTo>
                  <a:lnTo>
                    <a:pt x="426" y="367"/>
                  </a:lnTo>
                  <a:lnTo>
                    <a:pt x="428" y="365"/>
                  </a:lnTo>
                  <a:lnTo>
                    <a:pt x="428" y="363"/>
                  </a:lnTo>
                  <a:lnTo>
                    <a:pt x="430" y="363"/>
                  </a:lnTo>
                  <a:lnTo>
                    <a:pt x="430" y="361"/>
                  </a:lnTo>
                  <a:lnTo>
                    <a:pt x="432" y="361"/>
                  </a:lnTo>
                  <a:lnTo>
                    <a:pt x="434" y="361"/>
                  </a:lnTo>
                  <a:lnTo>
                    <a:pt x="434" y="359"/>
                  </a:lnTo>
                  <a:lnTo>
                    <a:pt x="436" y="357"/>
                  </a:lnTo>
                  <a:lnTo>
                    <a:pt x="436" y="355"/>
                  </a:lnTo>
                  <a:lnTo>
                    <a:pt x="436" y="353"/>
                  </a:lnTo>
                  <a:lnTo>
                    <a:pt x="434" y="353"/>
                  </a:lnTo>
                  <a:lnTo>
                    <a:pt x="434" y="351"/>
                  </a:lnTo>
                  <a:lnTo>
                    <a:pt x="434" y="349"/>
                  </a:lnTo>
                  <a:lnTo>
                    <a:pt x="434" y="347"/>
                  </a:lnTo>
                  <a:lnTo>
                    <a:pt x="432" y="347"/>
                  </a:lnTo>
                  <a:lnTo>
                    <a:pt x="432" y="345"/>
                  </a:lnTo>
                  <a:lnTo>
                    <a:pt x="434" y="345"/>
                  </a:lnTo>
                  <a:lnTo>
                    <a:pt x="434" y="343"/>
                  </a:lnTo>
                  <a:lnTo>
                    <a:pt x="432" y="343"/>
                  </a:lnTo>
                  <a:lnTo>
                    <a:pt x="432" y="341"/>
                  </a:lnTo>
                  <a:lnTo>
                    <a:pt x="430" y="341"/>
                  </a:lnTo>
                  <a:lnTo>
                    <a:pt x="430" y="339"/>
                  </a:lnTo>
                  <a:lnTo>
                    <a:pt x="430" y="337"/>
                  </a:lnTo>
                  <a:lnTo>
                    <a:pt x="428" y="337"/>
                  </a:lnTo>
                  <a:lnTo>
                    <a:pt x="428" y="335"/>
                  </a:lnTo>
                  <a:lnTo>
                    <a:pt x="426" y="335"/>
                  </a:lnTo>
                  <a:lnTo>
                    <a:pt x="424" y="335"/>
                  </a:lnTo>
                  <a:lnTo>
                    <a:pt x="422" y="335"/>
                  </a:lnTo>
                  <a:lnTo>
                    <a:pt x="420" y="335"/>
                  </a:lnTo>
                  <a:lnTo>
                    <a:pt x="420" y="333"/>
                  </a:lnTo>
                  <a:lnTo>
                    <a:pt x="418" y="333"/>
                  </a:lnTo>
                  <a:lnTo>
                    <a:pt x="418" y="331"/>
                  </a:lnTo>
                  <a:lnTo>
                    <a:pt x="418" y="329"/>
                  </a:lnTo>
                  <a:lnTo>
                    <a:pt x="416" y="329"/>
                  </a:lnTo>
                  <a:lnTo>
                    <a:pt x="414" y="329"/>
                  </a:lnTo>
                  <a:lnTo>
                    <a:pt x="414" y="327"/>
                  </a:lnTo>
                  <a:lnTo>
                    <a:pt x="414" y="329"/>
                  </a:lnTo>
                  <a:lnTo>
                    <a:pt x="412" y="329"/>
                  </a:lnTo>
                  <a:lnTo>
                    <a:pt x="410" y="329"/>
                  </a:lnTo>
                  <a:lnTo>
                    <a:pt x="408" y="329"/>
                  </a:lnTo>
                  <a:lnTo>
                    <a:pt x="406" y="329"/>
                  </a:lnTo>
                  <a:lnTo>
                    <a:pt x="408" y="327"/>
                  </a:lnTo>
                  <a:lnTo>
                    <a:pt x="408" y="325"/>
                  </a:lnTo>
                  <a:lnTo>
                    <a:pt x="406" y="325"/>
                  </a:lnTo>
                  <a:lnTo>
                    <a:pt x="404" y="325"/>
                  </a:lnTo>
                  <a:lnTo>
                    <a:pt x="402" y="324"/>
                  </a:lnTo>
                  <a:lnTo>
                    <a:pt x="402" y="322"/>
                  </a:lnTo>
                  <a:lnTo>
                    <a:pt x="402" y="320"/>
                  </a:lnTo>
                  <a:lnTo>
                    <a:pt x="402" y="318"/>
                  </a:lnTo>
                  <a:lnTo>
                    <a:pt x="400" y="318"/>
                  </a:lnTo>
                  <a:lnTo>
                    <a:pt x="398" y="318"/>
                  </a:lnTo>
                  <a:lnTo>
                    <a:pt x="398" y="320"/>
                  </a:lnTo>
                  <a:lnTo>
                    <a:pt x="397" y="320"/>
                  </a:lnTo>
                  <a:lnTo>
                    <a:pt x="397" y="318"/>
                  </a:lnTo>
                  <a:lnTo>
                    <a:pt x="395" y="318"/>
                  </a:lnTo>
                  <a:lnTo>
                    <a:pt x="395" y="316"/>
                  </a:lnTo>
                  <a:lnTo>
                    <a:pt x="395" y="314"/>
                  </a:lnTo>
                  <a:lnTo>
                    <a:pt x="395" y="312"/>
                  </a:lnTo>
                  <a:lnTo>
                    <a:pt x="393" y="312"/>
                  </a:lnTo>
                  <a:lnTo>
                    <a:pt x="393" y="310"/>
                  </a:lnTo>
                  <a:lnTo>
                    <a:pt x="393" y="312"/>
                  </a:lnTo>
                  <a:lnTo>
                    <a:pt x="391" y="312"/>
                  </a:lnTo>
                  <a:lnTo>
                    <a:pt x="391" y="310"/>
                  </a:lnTo>
                  <a:lnTo>
                    <a:pt x="389" y="310"/>
                  </a:lnTo>
                  <a:lnTo>
                    <a:pt x="389" y="308"/>
                  </a:lnTo>
                  <a:lnTo>
                    <a:pt x="387" y="308"/>
                  </a:lnTo>
                  <a:lnTo>
                    <a:pt x="387" y="306"/>
                  </a:lnTo>
                  <a:lnTo>
                    <a:pt x="385" y="306"/>
                  </a:lnTo>
                  <a:lnTo>
                    <a:pt x="385" y="304"/>
                  </a:lnTo>
                  <a:lnTo>
                    <a:pt x="383" y="304"/>
                  </a:lnTo>
                  <a:lnTo>
                    <a:pt x="383" y="306"/>
                  </a:lnTo>
                  <a:lnTo>
                    <a:pt x="381" y="306"/>
                  </a:lnTo>
                  <a:lnTo>
                    <a:pt x="379" y="306"/>
                  </a:lnTo>
                  <a:lnTo>
                    <a:pt x="379" y="304"/>
                  </a:lnTo>
                  <a:lnTo>
                    <a:pt x="377" y="304"/>
                  </a:lnTo>
                  <a:lnTo>
                    <a:pt x="377" y="302"/>
                  </a:lnTo>
                  <a:lnTo>
                    <a:pt x="375" y="302"/>
                  </a:lnTo>
                  <a:lnTo>
                    <a:pt x="375" y="300"/>
                  </a:lnTo>
                  <a:lnTo>
                    <a:pt x="373" y="300"/>
                  </a:lnTo>
                  <a:lnTo>
                    <a:pt x="371" y="300"/>
                  </a:lnTo>
                  <a:lnTo>
                    <a:pt x="371" y="298"/>
                  </a:lnTo>
                  <a:lnTo>
                    <a:pt x="371" y="296"/>
                  </a:lnTo>
                  <a:lnTo>
                    <a:pt x="371" y="294"/>
                  </a:lnTo>
                  <a:lnTo>
                    <a:pt x="371" y="292"/>
                  </a:lnTo>
                  <a:lnTo>
                    <a:pt x="369" y="292"/>
                  </a:lnTo>
                  <a:lnTo>
                    <a:pt x="369" y="290"/>
                  </a:lnTo>
                  <a:lnTo>
                    <a:pt x="367" y="290"/>
                  </a:lnTo>
                  <a:lnTo>
                    <a:pt x="367" y="288"/>
                  </a:lnTo>
                  <a:lnTo>
                    <a:pt x="365" y="288"/>
                  </a:lnTo>
                  <a:lnTo>
                    <a:pt x="365" y="286"/>
                  </a:lnTo>
                  <a:lnTo>
                    <a:pt x="363" y="286"/>
                  </a:lnTo>
                  <a:lnTo>
                    <a:pt x="363" y="284"/>
                  </a:lnTo>
                  <a:lnTo>
                    <a:pt x="361" y="282"/>
                  </a:lnTo>
                  <a:lnTo>
                    <a:pt x="361" y="280"/>
                  </a:lnTo>
                  <a:lnTo>
                    <a:pt x="359" y="280"/>
                  </a:lnTo>
                  <a:lnTo>
                    <a:pt x="359" y="278"/>
                  </a:lnTo>
                  <a:lnTo>
                    <a:pt x="359" y="276"/>
                  </a:lnTo>
                  <a:lnTo>
                    <a:pt x="359" y="274"/>
                  </a:lnTo>
                  <a:lnTo>
                    <a:pt x="359" y="272"/>
                  </a:lnTo>
                  <a:lnTo>
                    <a:pt x="359" y="270"/>
                  </a:lnTo>
                  <a:lnTo>
                    <a:pt x="359" y="268"/>
                  </a:lnTo>
                  <a:lnTo>
                    <a:pt x="357" y="268"/>
                  </a:lnTo>
                  <a:lnTo>
                    <a:pt x="357" y="266"/>
                  </a:lnTo>
                  <a:lnTo>
                    <a:pt x="357" y="264"/>
                  </a:lnTo>
                  <a:lnTo>
                    <a:pt x="357" y="262"/>
                  </a:lnTo>
                  <a:lnTo>
                    <a:pt x="357" y="260"/>
                  </a:lnTo>
                  <a:lnTo>
                    <a:pt x="359" y="260"/>
                  </a:lnTo>
                  <a:lnTo>
                    <a:pt x="359" y="258"/>
                  </a:lnTo>
                  <a:lnTo>
                    <a:pt x="359" y="257"/>
                  </a:lnTo>
                  <a:lnTo>
                    <a:pt x="361" y="257"/>
                  </a:lnTo>
                  <a:lnTo>
                    <a:pt x="361" y="255"/>
                  </a:lnTo>
                  <a:lnTo>
                    <a:pt x="363" y="255"/>
                  </a:lnTo>
                  <a:lnTo>
                    <a:pt x="363" y="253"/>
                  </a:lnTo>
                  <a:lnTo>
                    <a:pt x="365" y="253"/>
                  </a:lnTo>
                  <a:lnTo>
                    <a:pt x="367" y="253"/>
                  </a:lnTo>
                  <a:lnTo>
                    <a:pt x="367" y="251"/>
                  </a:lnTo>
                  <a:lnTo>
                    <a:pt x="369" y="251"/>
                  </a:lnTo>
                  <a:lnTo>
                    <a:pt x="369" y="253"/>
                  </a:lnTo>
                  <a:lnTo>
                    <a:pt x="371" y="253"/>
                  </a:lnTo>
                  <a:lnTo>
                    <a:pt x="373" y="253"/>
                  </a:lnTo>
                  <a:lnTo>
                    <a:pt x="371" y="253"/>
                  </a:lnTo>
                  <a:lnTo>
                    <a:pt x="371" y="251"/>
                  </a:lnTo>
                  <a:lnTo>
                    <a:pt x="371" y="249"/>
                  </a:lnTo>
                  <a:lnTo>
                    <a:pt x="369" y="249"/>
                  </a:lnTo>
                  <a:lnTo>
                    <a:pt x="367" y="249"/>
                  </a:lnTo>
                  <a:lnTo>
                    <a:pt x="365" y="247"/>
                  </a:lnTo>
                  <a:lnTo>
                    <a:pt x="365" y="245"/>
                  </a:lnTo>
                  <a:lnTo>
                    <a:pt x="365" y="243"/>
                  </a:lnTo>
                  <a:lnTo>
                    <a:pt x="363" y="243"/>
                  </a:lnTo>
                  <a:lnTo>
                    <a:pt x="365" y="243"/>
                  </a:lnTo>
                  <a:lnTo>
                    <a:pt x="365" y="241"/>
                  </a:lnTo>
                  <a:lnTo>
                    <a:pt x="365" y="239"/>
                  </a:lnTo>
                  <a:lnTo>
                    <a:pt x="363" y="239"/>
                  </a:lnTo>
                  <a:lnTo>
                    <a:pt x="363" y="237"/>
                  </a:lnTo>
                  <a:lnTo>
                    <a:pt x="365" y="237"/>
                  </a:lnTo>
                  <a:lnTo>
                    <a:pt x="365" y="235"/>
                  </a:lnTo>
                  <a:lnTo>
                    <a:pt x="365" y="233"/>
                  </a:lnTo>
                  <a:lnTo>
                    <a:pt x="363" y="231"/>
                  </a:lnTo>
                  <a:lnTo>
                    <a:pt x="361" y="231"/>
                  </a:lnTo>
                  <a:lnTo>
                    <a:pt x="361" y="229"/>
                  </a:lnTo>
                  <a:lnTo>
                    <a:pt x="361" y="227"/>
                  </a:lnTo>
                  <a:lnTo>
                    <a:pt x="363" y="227"/>
                  </a:lnTo>
                  <a:lnTo>
                    <a:pt x="363" y="225"/>
                  </a:lnTo>
                  <a:lnTo>
                    <a:pt x="365" y="225"/>
                  </a:lnTo>
                  <a:lnTo>
                    <a:pt x="365" y="223"/>
                  </a:lnTo>
                  <a:lnTo>
                    <a:pt x="365" y="221"/>
                  </a:lnTo>
                  <a:lnTo>
                    <a:pt x="367" y="221"/>
                  </a:lnTo>
                  <a:lnTo>
                    <a:pt x="367" y="219"/>
                  </a:lnTo>
                  <a:lnTo>
                    <a:pt x="367" y="217"/>
                  </a:lnTo>
                  <a:lnTo>
                    <a:pt x="367" y="215"/>
                  </a:lnTo>
                  <a:lnTo>
                    <a:pt x="367" y="213"/>
                  </a:lnTo>
                  <a:lnTo>
                    <a:pt x="369" y="213"/>
                  </a:lnTo>
                  <a:lnTo>
                    <a:pt x="371" y="213"/>
                  </a:lnTo>
                  <a:lnTo>
                    <a:pt x="373" y="213"/>
                  </a:lnTo>
                  <a:lnTo>
                    <a:pt x="373" y="211"/>
                  </a:lnTo>
                  <a:lnTo>
                    <a:pt x="373" y="209"/>
                  </a:lnTo>
                  <a:lnTo>
                    <a:pt x="373" y="207"/>
                  </a:lnTo>
                  <a:lnTo>
                    <a:pt x="373" y="205"/>
                  </a:lnTo>
                  <a:lnTo>
                    <a:pt x="375" y="205"/>
                  </a:lnTo>
                  <a:lnTo>
                    <a:pt x="377" y="205"/>
                  </a:lnTo>
                  <a:lnTo>
                    <a:pt x="377" y="207"/>
                  </a:lnTo>
                  <a:lnTo>
                    <a:pt x="379" y="207"/>
                  </a:lnTo>
                  <a:lnTo>
                    <a:pt x="379" y="205"/>
                  </a:lnTo>
                  <a:lnTo>
                    <a:pt x="379" y="203"/>
                  </a:lnTo>
                  <a:lnTo>
                    <a:pt x="381" y="203"/>
                  </a:lnTo>
                  <a:lnTo>
                    <a:pt x="383" y="203"/>
                  </a:lnTo>
                  <a:lnTo>
                    <a:pt x="385" y="203"/>
                  </a:lnTo>
                  <a:lnTo>
                    <a:pt x="385" y="201"/>
                  </a:lnTo>
                  <a:lnTo>
                    <a:pt x="385" y="199"/>
                  </a:lnTo>
                  <a:lnTo>
                    <a:pt x="387" y="199"/>
                  </a:lnTo>
                  <a:lnTo>
                    <a:pt x="387" y="197"/>
                  </a:lnTo>
                  <a:lnTo>
                    <a:pt x="387" y="195"/>
                  </a:lnTo>
                  <a:lnTo>
                    <a:pt x="389" y="195"/>
                  </a:lnTo>
                  <a:lnTo>
                    <a:pt x="389" y="193"/>
                  </a:lnTo>
                  <a:lnTo>
                    <a:pt x="391" y="193"/>
                  </a:lnTo>
                  <a:lnTo>
                    <a:pt x="391" y="191"/>
                  </a:lnTo>
                  <a:lnTo>
                    <a:pt x="391" y="190"/>
                  </a:lnTo>
                  <a:lnTo>
                    <a:pt x="391" y="188"/>
                  </a:lnTo>
                  <a:lnTo>
                    <a:pt x="391" y="186"/>
                  </a:lnTo>
                  <a:lnTo>
                    <a:pt x="393" y="186"/>
                  </a:lnTo>
                  <a:lnTo>
                    <a:pt x="393" y="184"/>
                  </a:lnTo>
                  <a:lnTo>
                    <a:pt x="395" y="184"/>
                  </a:lnTo>
                  <a:lnTo>
                    <a:pt x="395" y="182"/>
                  </a:lnTo>
                  <a:lnTo>
                    <a:pt x="393" y="182"/>
                  </a:lnTo>
                  <a:lnTo>
                    <a:pt x="393" y="180"/>
                  </a:lnTo>
                  <a:lnTo>
                    <a:pt x="395" y="180"/>
                  </a:lnTo>
                  <a:lnTo>
                    <a:pt x="395" y="178"/>
                  </a:lnTo>
                  <a:lnTo>
                    <a:pt x="397" y="178"/>
                  </a:lnTo>
                  <a:lnTo>
                    <a:pt x="397" y="176"/>
                  </a:lnTo>
                  <a:lnTo>
                    <a:pt x="398" y="176"/>
                  </a:lnTo>
                  <a:lnTo>
                    <a:pt x="398" y="174"/>
                  </a:lnTo>
                  <a:lnTo>
                    <a:pt x="398" y="172"/>
                  </a:lnTo>
                  <a:lnTo>
                    <a:pt x="397" y="172"/>
                  </a:lnTo>
                  <a:lnTo>
                    <a:pt x="398" y="172"/>
                  </a:lnTo>
                  <a:lnTo>
                    <a:pt x="398" y="170"/>
                  </a:lnTo>
                  <a:lnTo>
                    <a:pt x="400" y="170"/>
                  </a:lnTo>
                  <a:lnTo>
                    <a:pt x="400" y="168"/>
                  </a:lnTo>
                  <a:lnTo>
                    <a:pt x="402" y="168"/>
                  </a:lnTo>
                  <a:lnTo>
                    <a:pt x="402" y="166"/>
                  </a:lnTo>
                  <a:lnTo>
                    <a:pt x="400" y="166"/>
                  </a:lnTo>
                  <a:lnTo>
                    <a:pt x="400" y="164"/>
                  </a:lnTo>
                  <a:lnTo>
                    <a:pt x="400" y="162"/>
                  </a:lnTo>
                  <a:lnTo>
                    <a:pt x="402" y="162"/>
                  </a:lnTo>
                  <a:lnTo>
                    <a:pt x="402" y="160"/>
                  </a:lnTo>
                  <a:lnTo>
                    <a:pt x="402" y="158"/>
                  </a:lnTo>
                  <a:lnTo>
                    <a:pt x="404" y="158"/>
                  </a:lnTo>
                  <a:lnTo>
                    <a:pt x="404" y="156"/>
                  </a:lnTo>
                  <a:lnTo>
                    <a:pt x="406" y="156"/>
                  </a:lnTo>
                  <a:lnTo>
                    <a:pt x="406" y="154"/>
                  </a:lnTo>
                  <a:lnTo>
                    <a:pt x="404" y="154"/>
                  </a:lnTo>
                  <a:lnTo>
                    <a:pt x="404" y="156"/>
                  </a:lnTo>
                  <a:lnTo>
                    <a:pt x="404" y="154"/>
                  </a:lnTo>
                  <a:lnTo>
                    <a:pt x="402" y="154"/>
                  </a:lnTo>
                  <a:lnTo>
                    <a:pt x="402" y="152"/>
                  </a:lnTo>
                  <a:lnTo>
                    <a:pt x="400" y="152"/>
                  </a:lnTo>
                  <a:lnTo>
                    <a:pt x="400" y="150"/>
                  </a:lnTo>
                  <a:lnTo>
                    <a:pt x="402" y="150"/>
                  </a:lnTo>
                  <a:lnTo>
                    <a:pt x="404" y="150"/>
                  </a:lnTo>
                  <a:lnTo>
                    <a:pt x="404" y="148"/>
                  </a:lnTo>
                  <a:lnTo>
                    <a:pt x="404" y="146"/>
                  </a:lnTo>
                  <a:lnTo>
                    <a:pt x="404" y="144"/>
                  </a:lnTo>
                  <a:lnTo>
                    <a:pt x="406" y="144"/>
                  </a:lnTo>
                  <a:lnTo>
                    <a:pt x="406" y="142"/>
                  </a:lnTo>
                  <a:lnTo>
                    <a:pt x="408" y="142"/>
                  </a:lnTo>
                  <a:lnTo>
                    <a:pt x="410" y="142"/>
                  </a:lnTo>
                  <a:lnTo>
                    <a:pt x="410" y="140"/>
                  </a:lnTo>
                  <a:lnTo>
                    <a:pt x="412" y="140"/>
                  </a:lnTo>
                  <a:lnTo>
                    <a:pt x="412" y="138"/>
                  </a:lnTo>
                  <a:lnTo>
                    <a:pt x="412" y="136"/>
                  </a:lnTo>
                  <a:lnTo>
                    <a:pt x="412" y="134"/>
                  </a:lnTo>
                  <a:lnTo>
                    <a:pt x="412" y="132"/>
                  </a:lnTo>
                  <a:lnTo>
                    <a:pt x="414" y="130"/>
                  </a:lnTo>
                  <a:lnTo>
                    <a:pt x="416" y="128"/>
                  </a:lnTo>
                  <a:lnTo>
                    <a:pt x="416" y="126"/>
                  </a:lnTo>
                  <a:lnTo>
                    <a:pt x="418" y="126"/>
                  </a:lnTo>
                  <a:lnTo>
                    <a:pt x="420" y="126"/>
                  </a:lnTo>
                  <a:lnTo>
                    <a:pt x="420" y="128"/>
                  </a:lnTo>
                  <a:lnTo>
                    <a:pt x="422" y="128"/>
                  </a:lnTo>
                  <a:lnTo>
                    <a:pt x="422" y="130"/>
                  </a:lnTo>
                  <a:lnTo>
                    <a:pt x="422" y="132"/>
                  </a:lnTo>
                  <a:lnTo>
                    <a:pt x="424" y="132"/>
                  </a:lnTo>
                  <a:lnTo>
                    <a:pt x="424" y="134"/>
                  </a:lnTo>
                  <a:lnTo>
                    <a:pt x="424" y="136"/>
                  </a:lnTo>
                  <a:lnTo>
                    <a:pt x="426" y="136"/>
                  </a:lnTo>
                  <a:lnTo>
                    <a:pt x="428" y="136"/>
                  </a:lnTo>
                  <a:lnTo>
                    <a:pt x="430" y="136"/>
                  </a:lnTo>
                  <a:lnTo>
                    <a:pt x="430" y="138"/>
                  </a:lnTo>
                  <a:lnTo>
                    <a:pt x="432" y="138"/>
                  </a:lnTo>
                  <a:lnTo>
                    <a:pt x="434" y="138"/>
                  </a:lnTo>
                  <a:lnTo>
                    <a:pt x="436" y="138"/>
                  </a:lnTo>
                  <a:lnTo>
                    <a:pt x="438" y="138"/>
                  </a:lnTo>
                  <a:lnTo>
                    <a:pt x="438" y="140"/>
                  </a:lnTo>
                  <a:lnTo>
                    <a:pt x="440" y="140"/>
                  </a:lnTo>
                  <a:lnTo>
                    <a:pt x="442" y="142"/>
                  </a:lnTo>
                  <a:lnTo>
                    <a:pt x="444" y="144"/>
                  </a:lnTo>
                  <a:lnTo>
                    <a:pt x="446" y="144"/>
                  </a:lnTo>
                  <a:lnTo>
                    <a:pt x="446" y="146"/>
                  </a:lnTo>
                  <a:lnTo>
                    <a:pt x="448" y="146"/>
                  </a:lnTo>
                  <a:lnTo>
                    <a:pt x="448" y="144"/>
                  </a:lnTo>
                  <a:lnTo>
                    <a:pt x="448" y="146"/>
                  </a:lnTo>
                  <a:lnTo>
                    <a:pt x="450" y="146"/>
                  </a:lnTo>
                  <a:lnTo>
                    <a:pt x="450" y="144"/>
                  </a:lnTo>
                  <a:lnTo>
                    <a:pt x="452" y="144"/>
                  </a:lnTo>
                  <a:lnTo>
                    <a:pt x="452" y="146"/>
                  </a:lnTo>
                  <a:lnTo>
                    <a:pt x="454" y="146"/>
                  </a:lnTo>
                  <a:lnTo>
                    <a:pt x="454" y="148"/>
                  </a:lnTo>
                  <a:lnTo>
                    <a:pt x="456" y="148"/>
                  </a:lnTo>
                  <a:lnTo>
                    <a:pt x="456" y="146"/>
                  </a:lnTo>
                  <a:lnTo>
                    <a:pt x="458" y="146"/>
                  </a:lnTo>
                  <a:lnTo>
                    <a:pt x="458" y="148"/>
                  </a:lnTo>
                  <a:lnTo>
                    <a:pt x="460" y="148"/>
                  </a:lnTo>
                  <a:lnTo>
                    <a:pt x="462" y="148"/>
                  </a:lnTo>
                  <a:lnTo>
                    <a:pt x="462" y="146"/>
                  </a:lnTo>
                  <a:lnTo>
                    <a:pt x="462" y="148"/>
                  </a:lnTo>
                  <a:lnTo>
                    <a:pt x="464" y="148"/>
                  </a:lnTo>
                  <a:lnTo>
                    <a:pt x="462" y="148"/>
                  </a:lnTo>
                  <a:lnTo>
                    <a:pt x="464" y="148"/>
                  </a:lnTo>
                  <a:lnTo>
                    <a:pt x="464" y="150"/>
                  </a:lnTo>
                  <a:lnTo>
                    <a:pt x="466" y="150"/>
                  </a:lnTo>
                  <a:lnTo>
                    <a:pt x="467" y="150"/>
                  </a:lnTo>
                  <a:lnTo>
                    <a:pt x="469" y="150"/>
                  </a:lnTo>
                  <a:lnTo>
                    <a:pt x="469" y="152"/>
                  </a:lnTo>
                  <a:lnTo>
                    <a:pt x="471" y="152"/>
                  </a:lnTo>
                  <a:lnTo>
                    <a:pt x="471" y="154"/>
                  </a:lnTo>
                  <a:lnTo>
                    <a:pt x="471" y="156"/>
                  </a:lnTo>
                  <a:lnTo>
                    <a:pt x="471" y="158"/>
                  </a:lnTo>
                  <a:lnTo>
                    <a:pt x="473" y="158"/>
                  </a:lnTo>
                  <a:lnTo>
                    <a:pt x="473" y="160"/>
                  </a:lnTo>
                  <a:lnTo>
                    <a:pt x="473" y="162"/>
                  </a:lnTo>
                  <a:lnTo>
                    <a:pt x="475" y="162"/>
                  </a:lnTo>
                  <a:lnTo>
                    <a:pt x="477" y="162"/>
                  </a:lnTo>
                  <a:lnTo>
                    <a:pt x="479" y="162"/>
                  </a:lnTo>
                  <a:lnTo>
                    <a:pt x="481" y="164"/>
                  </a:lnTo>
                  <a:lnTo>
                    <a:pt x="481" y="166"/>
                  </a:lnTo>
                  <a:lnTo>
                    <a:pt x="483" y="166"/>
                  </a:lnTo>
                  <a:lnTo>
                    <a:pt x="483" y="168"/>
                  </a:lnTo>
                  <a:lnTo>
                    <a:pt x="485" y="168"/>
                  </a:lnTo>
                  <a:lnTo>
                    <a:pt x="487" y="168"/>
                  </a:lnTo>
                  <a:lnTo>
                    <a:pt x="487" y="170"/>
                  </a:lnTo>
                  <a:lnTo>
                    <a:pt x="489" y="170"/>
                  </a:lnTo>
                  <a:lnTo>
                    <a:pt x="491" y="170"/>
                  </a:lnTo>
                  <a:lnTo>
                    <a:pt x="491" y="172"/>
                  </a:lnTo>
                  <a:lnTo>
                    <a:pt x="493" y="172"/>
                  </a:lnTo>
                  <a:lnTo>
                    <a:pt x="495" y="172"/>
                  </a:lnTo>
                  <a:lnTo>
                    <a:pt x="495" y="174"/>
                  </a:lnTo>
                  <a:lnTo>
                    <a:pt x="495" y="172"/>
                  </a:lnTo>
                  <a:lnTo>
                    <a:pt x="497" y="172"/>
                  </a:lnTo>
                  <a:lnTo>
                    <a:pt x="497" y="174"/>
                  </a:lnTo>
                  <a:lnTo>
                    <a:pt x="499" y="174"/>
                  </a:lnTo>
                  <a:lnTo>
                    <a:pt x="499" y="176"/>
                  </a:lnTo>
                  <a:lnTo>
                    <a:pt x="501" y="176"/>
                  </a:lnTo>
                  <a:lnTo>
                    <a:pt x="501" y="178"/>
                  </a:lnTo>
                  <a:lnTo>
                    <a:pt x="503" y="178"/>
                  </a:lnTo>
                  <a:lnTo>
                    <a:pt x="503" y="176"/>
                  </a:lnTo>
                  <a:lnTo>
                    <a:pt x="505" y="176"/>
                  </a:lnTo>
                  <a:lnTo>
                    <a:pt x="505" y="178"/>
                  </a:lnTo>
                  <a:lnTo>
                    <a:pt x="505" y="180"/>
                  </a:lnTo>
                  <a:lnTo>
                    <a:pt x="507" y="180"/>
                  </a:lnTo>
                  <a:lnTo>
                    <a:pt x="509" y="180"/>
                  </a:lnTo>
                  <a:lnTo>
                    <a:pt x="511" y="182"/>
                  </a:lnTo>
                  <a:lnTo>
                    <a:pt x="513" y="182"/>
                  </a:lnTo>
                  <a:lnTo>
                    <a:pt x="515" y="182"/>
                  </a:lnTo>
                  <a:lnTo>
                    <a:pt x="515" y="184"/>
                  </a:lnTo>
                  <a:lnTo>
                    <a:pt x="515" y="186"/>
                  </a:lnTo>
                  <a:lnTo>
                    <a:pt x="517" y="186"/>
                  </a:lnTo>
                  <a:lnTo>
                    <a:pt x="517" y="188"/>
                  </a:lnTo>
                  <a:lnTo>
                    <a:pt x="519" y="190"/>
                  </a:lnTo>
                  <a:lnTo>
                    <a:pt x="519" y="191"/>
                  </a:lnTo>
                  <a:lnTo>
                    <a:pt x="521" y="191"/>
                  </a:lnTo>
                  <a:lnTo>
                    <a:pt x="521" y="193"/>
                  </a:lnTo>
                  <a:lnTo>
                    <a:pt x="523" y="193"/>
                  </a:lnTo>
                  <a:lnTo>
                    <a:pt x="525" y="193"/>
                  </a:lnTo>
                  <a:lnTo>
                    <a:pt x="525" y="195"/>
                  </a:lnTo>
                  <a:lnTo>
                    <a:pt x="527" y="195"/>
                  </a:lnTo>
                  <a:lnTo>
                    <a:pt x="527" y="197"/>
                  </a:lnTo>
                  <a:lnTo>
                    <a:pt x="529" y="197"/>
                  </a:lnTo>
                  <a:lnTo>
                    <a:pt x="529" y="199"/>
                  </a:lnTo>
                  <a:lnTo>
                    <a:pt x="529" y="197"/>
                  </a:lnTo>
                  <a:lnTo>
                    <a:pt x="529" y="199"/>
                  </a:lnTo>
                  <a:lnTo>
                    <a:pt x="531" y="199"/>
                  </a:lnTo>
                  <a:lnTo>
                    <a:pt x="531" y="201"/>
                  </a:lnTo>
                  <a:lnTo>
                    <a:pt x="533" y="201"/>
                  </a:lnTo>
                  <a:lnTo>
                    <a:pt x="535" y="201"/>
                  </a:lnTo>
                  <a:lnTo>
                    <a:pt x="535" y="203"/>
                  </a:lnTo>
                  <a:lnTo>
                    <a:pt x="536" y="203"/>
                  </a:lnTo>
                  <a:lnTo>
                    <a:pt x="536" y="205"/>
                  </a:lnTo>
                  <a:lnTo>
                    <a:pt x="538" y="205"/>
                  </a:lnTo>
                  <a:lnTo>
                    <a:pt x="538" y="207"/>
                  </a:lnTo>
                  <a:lnTo>
                    <a:pt x="536" y="207"/>
                  </a:lnTo>
                  <a:lnTo>
                    <a:pt x="538" y="207"/>
                  </a:lnTo>
                  <a:lnTo>
                    <a:pt x="540" y="207"/>
                  </a:lnTo>
                  <a:lnTo>
                    <a:pt x="542" y="207"/>
                  </a:lnTo>
                  <a:lnTo>
                    <a:pt x="542" y="205"/>
                  </a:lnTo>
                  <a:lnTo>
                    <a:pt x="544" y="205"/>
                  </a:lnTo>
                  <a:lnTo>
                    <a:pt x="544" y="203"/>
                  </a:lnTo>
                  <a:lnTo>
                    <a:pt x="546" y="203"/>
                  </a:lnTo>
                  <a:lnTo>
                    <a:pt x="548" y="203"/>
                  </a:lnTo>
                  <a:lnTo>
                    <a:pt x="548" y="201"/>
                  </a:lnTo>
                  <a:lnTo>
                    <a:pt x="550" y="201"/>
                  </a:lnTo>
                  <a:lnTo>
                    <a:pt x="552" y="201"/>
                  </a:lnTo>
                  <a:lnTo>
                    <a:pt x="552" y="199"/>
                  </a:lnTo>
                  <a:lnTo>
                    <a:pt x="554" y="197"/>
                  </a:lnTo>
                  <a:lnTo>
                    <a:pt x="554" y="195"/>
                  </a:lnTo>
                  <a:lnTo>
                    <a:pt x="554" y="193"/>
                  </a:lnTo>
                  <a:lnTo>
                    <a:pt x="554" y="191"/>
                  </a:lnTo>
                  <a:lnTo>
                    <a:pt x="554" y="190"/>
                  </a:lnTo>
                  <a:lnTo>
                    <a:pt x="556" y="188"/>
                  </a:lnTo>
                  <a:lnTo>
                    <a:pt x="556" y="186"/>
                  </a:lnTo>
                  <a:lnTo>
                    <a:pt x="558" y="186"/>
                  </a:lnTo>
                  <a:lnTo>
                    <a:pt x="558" y="184"/>
                  </a:lnTo>
                  <a:lnTo>
                    <a:pt x="560" y="184"/>
                  </a:lnTo>
                  <a:lnTo>
                    <a:pt x="560" y="182"/>
                  </a:lnTo>
                  <a:lnTo>
                    <a:pt x="560" y="180"/>
                  </a:lnTo>
                  <a:lnTo>
                    <a:pt x="562" y="180"/>
                  </a:lnTo>
                  <a:lnTo>
                    <a:pt x="562" y="178"/>
                  </a:lnTo>
                  <a:lnTo>
                    <a:pt x="562" y="176"/>
                  </a:lnTo>
                  <a:lnTo>
                    <a:pt x="564" y="176"/>
                  </a:lnTo>
                  <a:lnTo>
                    <a:pt x="564" y="174"/>
                  </a:lnTo>
                  <a:lnTo>
                    <a:pt x="564" y="172"/>
                  </a:lnTo>
                  <a:lnTo>
                    <a:pt x="566" y="170"/>
                  </a:lnTo>
                  <a:lnTo>
                    <a:pt x="566" y="168"/>
                  </a:lnTo>
                  <a:lnTo>
                    <a:pt x="568" y="168"/>
                  </a:lnTo>
                  <a:lnTo>
                    <a:pt x="568" y="166"/>
                  </a:lnTo>
                  <a:lnTo>
                    <a:pt x="570" y="164"/>
                  </a:lnTo>
                  <a:lnTo>
                    <a:pt x="570" y="162"/>
                  </a:lnTo>
                  <a:lnTo>
                    <a:pt x="572" y="162"/>
                  </a:lnTo>
                  <a:lnTo>
                    <a:pt x="574" y="162"/>
                  </a:lnTo>
                  <a:lnTo>
                    <a:pt x="576" y="162"/>
                  </a:lnTo>
                  <a:lnTo>
                    <a:pt x="576" y="160"/>
                  </a:lnTo>
                  <a:lnTo>
                    <a:pt x="578" y="160"/>
                  </a:lnTo>
                  <a:lnTo>
                    <a:pt x="580" y="158"/>
                  </a:lnTo>
                  <a:lnTo>
                    <a:pt x="582" y="158"/>
                  </a:lnTo>
                  <a:lnTo>
                    <a:pt x="584" y="158"/>
                  </a:lnTo>
                  <a:lnTo>
                    <a:pt x="586" y="158"/>
                  </a:lnTo>
                  <a:lnTo>
                    <a:pt x="588" y="158"/>
                  </a:lnTo>
                  <a:lnTo>
                    <a:pt x="590" y="158"/>
                  </a:lnTo>
                  <a:lnTo>
                    <a:pt x="592" y="158"/>
                  </a:lnTo>
                  <a:lnTo>
                    <a:pt x="594" y="158"/>
                  </a:lnTo>
                  <a:lnTo>
                    <a:pt x="594" y="156"/>
                  </a:lnTo>
                  <a:lnTo>
                    <a:pt x="596" y="158"/>
                  </a:lnTo>
                  <a:lnTo>
                    <a:pt x="596" y="156"/>
                  </a:lnTo>
                  <a:lnTo>
                    <a:pt x="598" y="156"/>
                  </a:lnTo>
                  <a:lnTo>
                    <a:pt x="600" y="156"/>
                  </a:lnTo>
                  <a:lnTo>
                    <a:pt x="600" y="154"/>
                  </a:lnTo>
                  <a:lnTo>
                    <a:pt x="602" y="154"/>
                  </a:lnTo>
                  <a:lnTo>
                    <a:pt x="602" y="152"/>
                  </a:lnTo>
                  <a:lnTo>
                    <a:pt x="604" y="152"/>
                  </a:lnTo>
                  <a:lnTo>
                    <a:pt x="604" y="150"/>
                  </a:lnTo>
                  <a:lnTo>
                    <a:pt x="605" y="150"/>
                  </a:lnTo>
                  <a:lnTo>
                    <a:pt x="607" y="148"/>
                  </a:lnTo>
                  <a:lnTo>
                    <a:pt x="607" y="146"/>
                  </a:lnTo>
                  <a:lnTo>
                    <a:pt x="609" y="146"/>
                  </a:lnTo>
                  <a:lnTo>
                    <a:pt x="609" y="144"/>
                  </a:lnTo>
                  <a:lnTo>
                    <a:pt x="609" y="142"/>
                  </a:lnTo>
                  <a:lnTo>
                    <a:pt x="611" y="142"/>
                  </a:lnTo>
                  <a:lnTo>
                    <a:pt x="611" y="140"/>
                  </a:lnTo>
                  <a:lnTo>
                    <a:pt x="611" y="138"/>
                  </a:lnTo>
                  <a:lnTo>
                    <a:pt x="613" y="138"/>
                  </a:lnTo>
                  <a:lnTo>
                    <a:pt x="613" y="136"/>
                  </a:lnTo>
                  <a:lnTo>
                    <a:pt x="615" y="136"/>
                  </a:lnTo>
                  <a:lnTo>
                    <a:pt x="615" y="134"/>
                  </a:lnTo>
                  <a:lnTo>
                    <a:pt x="617" y="134"/>
                  </a:lnTo>
                  <a:lnTo>
                    <a:pt x="617" y="132"/>
                  </a:lnTo>
                  <a:lnTo>
                    <a:pt x="619" y="132"/>
                  </a:lnTo>
                  <a:lnTo>
                    <a:pt x="621" y="130"/>
                  </a:lnTo>
                  <a:lnTo>
                    <a:pt x="623" y="130"/>
                  </a:lnTo>
                  <a:lnTo>
                    <a:pt x="623" y="128"/>
                  </a:lnTo>
                  <a:lnTo>
                    <a:pt x="625" y="128"/>
                  </a:lnTo>
                  <a:lnTo>
                    <a:pt x="627" y="128"/>
                  </a:lnTo>
                  <a:lnTo>
                    <a:pt x="629" y="128"/>
                  </a:lnTo>
                  <a:lnTo>
                    <a:pt x="629" y="126"/>
                  </a:lnTo>
                  <a:lnTo>
                    <a:pt x="631" y="126"/>
                  </a:lnTo>
                  <a:lnTo>
                    <a:pt x="631" y="124"/>
                  </a:lnTo>
                  <a:lnTo>
                    <a:pt x="633" y="124"/>
                  </a:lnTo>
                  <a:lnTo>
                    <a:pt x="633" y="122"/>
                  </a:lnTo>
                  <a:lnTo>
                    <a:pt x="635" y="121"/>
                  </a:lnTo>
                  <a:lnTo>
                    <a:pt x="635" y="119"/>
                  </a:lnTo>
                  <a:lnTo>
                    <a:pt x="637" y="119"/>
                  </a:lnTo>
                  <a:lnTo>
                    <a:pt x="637" y="117"/>
                  </a:lnTo>
                  <a:lnTo>
                    <a:pt x="637" y="115"/>
                  </a:lnTo>
                  <a:lnTo>
                    <a:pt x="639" y="115"/>
                  </a:lnTo>
                  <a:lnTo>
                    <a:pt x="639" y="113"/>
                  </a:lnTo>
                  <a:lnTo>
                    <a:pt x="639" y="111"/>
                  </a:lnTo>
                  <a:lnTo>
                    <a:pt x="641" y="111"/>
                  </a:lnTo>
                  <a:lnTo>
                    <a:pt x="641" y="109"/>
                  </a:lnTo>
                  <a:lnTo>
                    <a:pt x="641" y="107"/>
                  </a:lnTo>
                  <a:lnTo>
                    <a:pt x="643" y="107"/>
                  </a:lnTo>
                  <a:lnTo>
                    <a:pt x="643" y="105"/>
                  </a:lnTo>
                  <a:lnTo>
                    <a:pt x="643" y="103"/>
                  </a:lnTo>
                  <a:lnTo>
                    <a:pt x="643" y="101"/>
                  </a:lnTo>
                  <a:lnTo>
                    <a:pt x="643" y="99"/>
                  </a:lnTo>
                  <a:lnTo>
                    <a:pt x="645" y="99"/>
                  </a:lnTo>
                  <a:lnTo>
                    <a:pt x="645" y="97"/>
                  </a:lnTo>
                  <a:lnTo>
                    <a:pt x="645" y="95"/>
                  </a:lnTo>
                  <a:lnTo>
                    <a:pt x="645" y="93"/>
                  </a:lnTo>
                  <a:lnTo>
                    <a:pt x="647" y="93"/>
                  </a:lnTo>
                  <a:lnTo>
                    <a:pt x="647" y="91"/>
                  </a:lnTo>
                  <a:lnTo>
                    <a:pt x="649" y="91"/>
                  </a:lnTo>
                  <a:lnTo>
                    <a:pt x="651" y="89"/>
                  </a:lnTo>
                  <a:lnTo>
                    <a:pt x="653" y="89"/>
                  </a:lnTo>
                  <a:lnTo>
                    <a:pt x="655" y="89"/>
                  </a:lnTo>
                  <a:lnTo>
                    <a:pt x="657" y="89"/>
                  </a:lnTo>
                  <a:lnTo>
                    <a:pt x="659" y="87"/>
                  </a:lnTo>
                  <a:lnTo>
                    <a:pt x="661" y="87"/>
                  </a:lnTo>
                  <a:lnTo>
                    <a:pt x="663" y="87"/>
                  </a:lnTo>
                  <a:lnTo>
                    <a:pt x="665" y="85"/>
                  </a:lnTo>
                  <a:lnTo>
                    <a:pt x="667" y="85"/>
                  </a:lnTo>
                  <a:lnTo>
                    <a:pt x="669" y="83"/>
                  </a:lnTo>
                  <a:lnTo>
                    <a:pt x="671" y="83"/>
                  </a:lnTo>
                  <a:lnTo>
                    <a:pt x="673" y="83"/>
                  </a:lnTo>
                  <a:lnTo>
                    <a:pt x="674" y="83"/>
                  </a:lnTo>
                  <a:lnTo>
                    <a:pt x="676" y="83"/>
                  </a:lnTo>
                  <a:lnTo>
                    <a:pt x="676" y="85"/>
                  </a:lnTo>
                  <a:lnTo>
                    <a:pt x="678" y="85"/>
                  </a:lnTo>
                  <a:lnTo>
                    <a:pt x="680" y="85"/>
                  </a:lnTo>
                  <a:lnTo>
                    <a:pt x="682" y="85"/>
                  </a:lnTo>
                  <a:lnTo>
                    <a:pt x="684" y="85"/>
                  </a:lnTo>
                  <a:lnTo>
                    <a:pt x="684" y="83"/>
                  </a:lnTo>
                  <a:lnTo>
                    <a:pt x="686" y="83"/>
                  </a:lnTo>
                  <a:lnTo>
                    <a:pt x="686" y="81"/>
                  </a:lnTo>
                  <a:lnTo>
                    <a:pt x="688" y="79"/>
                  </a:lnTo>
                  <a:lnTo>
                    <a:pt x="688" y="77"/>
                  </a:lnTo>
                  <a:lnTo>
                    <a:pt x="688" y="75"/>
                  </a:lnTo>
                  <a:lnTo>
                    <a:pt x="688" y="73"/>
                  </a:lnTo>
                  <a:lnTo>
                    <a:pt x="690" y="73"/>
                  </a:lnTo>
                  <a:lnTo>
                    <a:pt x="690" y="71"/>
                  </a:lnTo>
                  <a:lnTo>
                    <a:pt x="690" y="69"/>
                  </a:lnTo>
                  <a:lnTo>
                    <a:pt x="692" y="67"/>
                  </a:lnTo>
                  <a:lnTo>
                    <a:pt x="692" y="65"/>
                  </a:lnTo>
                  <a:lnTo>
                    <a:pt x="694" y="65"/>
                  </a:lnTo>
                  <a:lnTo>
                    <a:pt x="694" y="63"/>
                  </a:lnTo>
                  <a:lnTo>
                    <a:pt x="694" y="61"/>
                  </a:lnTo>
                  <a:lnTo>
                    <a:pt x="696" y="61"/>
                  </a:lnTo>
                  <a:lnTo>
                    <a:pt x="696" y="59"/>
                  </a:lnTo>
                  <a:lnTo>
                    <a:pt x="696" y="57"/>
                  </a:lnTo>
                  <a:lnTo>
                    <a:pt x="696" y="55"/>
                  </a:lnTo>
                  <a:lnTo>
                    <a:pt x="696" y="54"/>
                  </a:lnTo>
                  <a:lnTo>
                    <a:pt x="694" y="52"/>
                  </a:lnTo>
                  <a:lnTo>
                    <a:pt x="694" y="50"/>
                  </a:lnTo>
                  <a:lnTo>
                    <a:pt x="694" y="48"/>
                  </a:lnTo>
                  <a:lnTo>
                    <a:pt x="694" y="46"/>
                  </a:lnTo>
                  <a:lnTo>
                    <a:pt x="694" y="44"/>
                  </a:lnTo>
                  <a:lnTo>
                    <a:pt x="694" y="42"/>
                  </a:lnTo>
                  <a:lnTo>
                    <a:pt x="692" y="42"/>
                  </a:lnTo>
                  <a:lnTo>
                    <a:pt x="692" y="40"/>
                  </a:lnTo>
                  <a:lnTo>
                    <a:pt x="692" y="38"/>
                  </a:lnTo>
                  <a:lnTo>
                    <a:pt x="692" y="36"/>
                  </a:lnTo>
                  <a:lnTo>
                    <a:pt x="692" y="34"/>
                  </a:lnTo>
                  <a:lnTo>
                    <a:pt x="694" y="34"/>
                  </a:lnTo>
                  <a:lnTo>
                    <a:pt x="694" y="32"/>
                  </a:lnTo>
                  <a:lnTo>
                    <a:pt x="696" y="32"/>
                  </a:lnTo>
                  <a:lnTo>
                    <a:pt x="698" y="30"/>
                  </a:lnTo>
                  <a:lnTo>
                    <a:pt x="700" y="28"/>
                  </a:lnTo>
                  <a:lnTo>
                    <a:pt x="700" y="26"/>
                  </a:lnTo>
                  <a:lnTo>
                    <a:pt x="702" y="26"/>
                  </a:lnTo>
                  <a:lnTo>
                    <a:pt x="702" y="24"/>
                  </a:lnTo>
                  <a:lnTo>
                    <a:pt x="704" y="22"/>
                  </a:lnTo>
                  <a:lnTo>
                    <a:pt x="704" y="20"/>
                  </a:lnTo>
                  <a:lnTo>
                    <a:pt x="706" y="20"/>
                  </a:lnTo>
                  <a:lnTo>
                    <a:pt x="706" y="18"/>
                  </a:lnTo>
                  <a:lnTo>
                    <a:pt x="708" y="18"/>
                  </a:lnTo>
                  <a:lnTo>
                    <a:pt x="710" y="18"/>
                  </a:lnTo>
                  <a:lnTo>
                    <a:pt x="712" y="18"/>
                  </a:lnTo>
                  <a:lnTo>
                    <a:pt x="714" y="18"/>
                  </a:lnTo>
                  <a:lnTo>
                    <a:pt x="714" y="16"/>
                  </a:lnTo>
                  <a:lnTo>
                    <a:pt x="716" y="16"/>
                  </a:lnTo>
                  <a:lnTo>
                    <a:pt x="718" y="16"/>
                  </a:lnTo>
                  <a:lnTo>
                    <a:pt x="720" y="14"/>
                  </a:lnTo>
                  <a:lnTo>
                    <a:pt x="722" y="12"/>
                  </a:lnTo>
                  <a:lnTo>
                    <a:pt x="722" y="10"/>
                  </a:lnTo>
                  <a:lnTo>
                    <a:pt x="724" y="10"/>
                  </a:lnTo>
                  <a:lnTo>
                    <a:pt x="726" y="10"/>
                  </a:lnTo>
                  <a:lnTo>
                    <a:pt x="726" y="8"/>
                  </a:lnTo>
                  <a:lnTo>
                    <a:pt x="728" y="8"/>
                  </a:lnTo>
                  <a:lnTo>
                    <a:pt x="730" y="8"/>
                  </a:lnTo>
                  <a:lnTo>
                    <a:pt x="730" y="6"/>
                  </a:lnTo>
                  <a:lnTo>
                    <a:pt x="732" y="6"/>
                  </a:lnTo>
                  <a:lnTo>
                    <a:pt x="734" y="6"/>
                  </a:lnTo>
                  <a:lnTo>
                    <a:pt x="734" y="4"/>
                  </a:lnTo>
                  <a:lnTo>
                    <a:pt x="736" y="4"/>
                  </a:lnTo>
                  <a:lnTo>
                    <a:pt x="738" y="4"/>
                  </a:lnTo>
                  <a:lnTo>
                    <a:pt x="738" y="2"/>
                  </a:lnTo>
                  <a:lnTo>
                    <a:pt x="740" y="2"/>
                  </a:lnTo>
                  <a:lnTo>
                    <a:pt x="742" y="0"/>
                  </a:lnTo>
                  <a:lnTo>
                    <a:pt x="743" y="0"/>
                  </a:lnTo>
                  <a:lnTo>
                    <a:pt x="745" y="0"/>
                  </a:lnTo>
                  <a:lnTo>
                    <a:pt x="745" y="2"/>
                  </a:lnTo>
                  <a:lnTo>
                    <a:pt x="747" y="2"/>
                  </a:lnTo>
                  <a:lnTo>
                    <a:pt x="747" y="4"/>
                  </a:lnTo>
                  <a:lnTo>
                    <a:pt x="747" y="6"/>
                  </a:lnTo>
                  <a:lnTo>
                    <a:pt x="749" y="6"/>
                  </a:lnTo>
                  <a:lnTo>
                    <a:pt x="749" y="8"/>
                  </a:lnTo>
                  <a:lnTo>
                    <a:pt x="749" y="10"/>
                  </a:lnTo>
                  <a:lnTo>
                    <a:pt x="751" y="10"/>
                  </a:lnTo>
                  <a:lnTo>
                    <a:pt x="751" y="12"/>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4" name="Freeform 16">
              <a:extLst>
                <a:ext uri="{FF2B5EF4-FFF2-40B4-BE49-F238E27FC236}">
                  <a16:creationId xmlns:a16="http://schemas.microsoft.com/office/drawing/2014/main" xmlns="" id="{00000000-0008-0000-0A00-000015000000}"/>
                </a:ext>
              </a:extLst>
            </xdr:cNvPr>
            <xdr:cNvSpPr>
              <a:spLocks/>
            </xdr:cNvSpPr>
          </xdr:nvSpPr>
          <xdr:spPr bwMode="auto">
            <a:xfrm>
              <a:off x="5329238" y="657225"/>
              <a:ext cx="231775" cy="100013"/>
            </a:xfrm>
            <a:custGeom>
              <a:avLst/>
              <a:gdLst>
                <a:gd name="T0" fmla="*/ 0 w 146"/>
                <a:gd name="T1" fmla="*/ 37 h 63"/>
                <a:gd name="T2" fmla="*/ 2 w 146"/>
                <a:gd name="T3" fmla="*/ 41 h 63"/>
                <a:gd name="T4" fmla="*/ 4 w 146"/>
                <a:gd name="T5" fmla="*/ 45 h 63"/>
                <a:gd name="T6" fmla="*/ 6 w 146"/>
                <a:gd name="T7" fmla="*/ 47 h 63"/>
                <a:gd name="T8" fmla="*/ 8 w 146"/>
                <a:gd name="T9" fmla="*/ 49 h 63"/>
                <a:gd name="T10" fmla="*/ 10 w 146"/>
                <a:gd name="T11" fmla="*/ 51 h 63"/>
                <a:gd name="T12" fmla="*/ 14 w 146"/>
                <a:gd name="T13" fmla="*/ 53 h 63"/>
                <a:gd name="T14" fmla="*/ 16 w 146"/>
                <a:gd name="T15" fmla="*/ 57 h 63"/>
                <a:gd name="T16" fmla="*/ 18 w 146"/>
                <a:gd name="T17" fmla="*/ 59 h 63"/>
                <a:gd name="T18" fmla="*/ 20 w 146"/>
                <a:gd name="T19" fmla="*/ 61 h 63"/>
                <a:gd name="T20" fmla="*/ 24 w 146"/>
                <a:gd name="T21" fmla="*/ 61 h 63"/>
                <a:gd name="T22" fmla="*/ 26 w 146"/>
                <a:gd name="T23" fmla="*/ 63 h 63"/>
                <a:gd name="T24" fmla="*/ 30 w 146"/>
                <a:gd name="T25" fmla="*/ 63 h 63"/>
                <a:gd name="T26" fmla="*/ 34 w 146"/>
                <a:gd name="T27" fmla="*/ 61 h 63"/>
                <a:gd name="T28" fmla="*/ 38 w 146"/>
                <a:gd name="T29" fmla="*/ 59 h 63"/>
                <a:gd name="T30" fmla="*/ 42 w 146"/>
                <a:gd name="T31" fmla="*/ 57 h 63"/>
                <a:gd name="T32" fmla="*/ 46 w 146"/>
                <a:gd name="T33" fmla="*/ 57 h 63"/>
                <a:gd name="T34" fmla="*/ 48 w 146"/>
                <a:gd name="T35" fmla="*/ 55 h 63"/>
                <a:gd name="T36" fmla="*/ 50 w 146"/>
                <a:gd name="T37" fmla="*/ 53 h 63"/>
                <a:gd name="T38" fmla="*/ 54 w 146"/>
                <a:gd name="T39" fmla="*/ 53 h 63"/>
                <a:gd name="T40" fmla="*/ 56 w 146"/>
                <a:gd name="T41" fmla="*/ 51 h 63"/>
                <a:gd name="T42" fmla="*/ 58 w 146"/>
                <a:gd name="T43" fmla="*/ 49 h 63"/>
                <a:gd name="T44" fmla="*/ 60 w 146"/>
                <a:gd name="T45" fmla="*/ 47 h 63"/>
                <a:gd name="T46" fmla="*/ 61 w 146"/>
                <a:gd name="T47" fmla="*/ 45 h 63"/>
                <a:gd name="T48" fmla="*/ 63 w 146"/>
                <a:gd name="T49" fmla="*/ 43 h 63"/>
                <a:gd name="T50" fmla="*/ 65 w 146"/>
                <a:gd name="T51" fmla="*/ 41 h 63"/>
                <a:gd name="T52" fmla="*/ 67 w 146"/>
                <a:gd name="T53" fmla="*/ 39 h 63"/>
                <a:gd name="T54" fmla="*/ 71 w 146"/>
                <a:gd name="T55" fmla="*/ 39 h 63"/>
                <a:gd name="T56" fmla="*/ 73 w 146"/>
                <a:gd name="T57" fmla="*/ 37 h 63"/>
                <a:gd name="T58" fmla="*/ 77 w 146"/>
                <a:gd name="T59" fmla="*/ 37 h 63"/>
                <a:gd name="T60" fmla="*/ 79 w 146"/>
                <a:gd name="T61" fmla="*/ 35 h 63"/>
                <a:gd name="T62" fmla="*/ 79 w 146"/>
                <a:gd name="T63" fmla="*/ 31 h 63"/>
                <a:gd name="T64" fmla="*/ 81 w 146"/>
                <a:gd name="T65" fmla="*/ 29 h 63"/>
                <a:gd name="T66" fmla="*/ 79 w 146"/>
                <a:gd name="T67" fmla="*/ 25 h 63"/>
                <a:gd name="T68" fmla="*/ 79 w 146"/>
                <a:gd name="T69" fmla="*/ 21 h 63"/>
                <a:gd name="T70" fmla="*/ 81 w 146"/>
                <a:gd name="T71" fmla="*/ 19 h 63"/>
                <a:gd name="T72" fmla="*/ 83 w 146"/>
                <a:gd name="T73" fmla="*/ 17 h 63"/>
                <a:gd name="T74" fmla="*/ 85 w 146"/>
                <a:gd name="T75" fmla="*/ 15 h 63"/>
                <a:gd name="T76" fmla="*/ 87 w 146"/>
                <a:gd name="T77" fmla="*/ 13 h 63"/>
                <a:gd name="T78" fmla="*/ 91 w 146"/>
                <a:gd name="T79" fmla="*/ 13 h 63"/>
                <a:gd name="T80" fmla="*/ 93 w 146"/>
                <a:gd name="T81" fmla="*/ 11 h 63"/>
                <a:gd name="T82" fmla="*/ 97 w 146"/>
                <a:gd name="T83" fmla="*/ 10 h 63"/>
                <a:gd name="T84" fmla="*/ 99 w 146"/>
                <a:gd name="T85" fmla="*/ 8 h 63"/>
                <a:gd name="T86" fmla="*/ 103 w 146"/>
                <a:gd name="T87" fmla="*/ 8 h 63"/>
                <a:gd name="T88" fmla="*/ 107 w 146"/>
                <a:gd name="T89" fmla="*/ 8 h 63"/>
                <a:gd name="T90" fmla="*/ 111 w 146"/>
                <a:gd name="T91" fmla="*/ 6 h 63"/>
                <a:gd name="T92" fmla="*/ 115 w 146"/>
                <a:gd name="T93" fmla="*/ 6 h 63"/>
                <a:gd name="T94" fmla="*/ 117 w 146"/>
                <a:gd name="T95" fmla="*/ 8 h 63"/>
                <a:gd name="T96" fmla="*/ 121 w 146"/>
                <a:gd name="T97" fmla="*/ 8 h 63"/>
                <a:gd name="T98" fmla="*/ 125 w 146"/>
                <a:gd name="T99" fmla="*/ 8 h 63"/>
                <a:gd name="T100" fmla="*/ 127 w 146"/>
                <a:gd name="T101" fmla="*/ 10 h 63"/>
                <a:gd name="T102" fmla="*/ 130 w 146"/>
                <a:gd name="T103" fmla="*/ 10 h 63"/>
                <a:gd name="T104" fmla="*/ 132 w 146"/>
                <a:gd name="T105" fmla="*/ 8 h 63"/>
                <a:gd name="T106" fmla="*/ 134 w 146"/>
                <a:gd name="T107" fmla="*/ 6 h 63"/>
                <a:gd name="T108" fmla="*/ 136 w 146"/>
                <a:gd name="T109" fmla="*/ 4 h 63"/>
                <a:gd name="T110" fmla="*/ 138 w 146"/>
                <a:gd name="T111" fmla="*/ 2 h 63"/>
                <a:gd name="T112" fmla="*/ 140 w 146"/>
                <a:gd name="T113" fmla="*/ 0 h 63"/>
                <a:gd name="T114" fmla="*/ 144 w 146"/>
                <a:gd name="T115" fmla="*/ 2 h 63"/>
                <a:gd name="T116" fmla="*/ 146 w 146"/>
                <a:gd name="T117" fmla="*/ 4 h 6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46" h="63">
                  <a:moveTo>
                    <a:pt x="0" y="35"/>
                  </a:moveTo>
                  <a:lnTo>
                    <a:pt x="0" y="37"/>
                  </a:lnTo>
                  <a:lnTo>
                    <a:pt x="2" y="39"/>
                  </a:lnTo>
                  <a:lnTo>
                    <a:pt x="2" y="41"/>
                  </a:lnTo>
                  <a:lnTo>
                    <a:pt x="4" y="43"/>
                  </a:lnTo>
                  <a:lnTo>
                    <a:pt x="4" y="45"/>
                  </a:lnTo>
                  <a:lnTo>
                    <a:pt x="6" y="45"/>
                  </a:lnTo>
                  <a:lnTo>
                    <a:pt x="6" y="47"/>
                  </a:lnTo>
                  <a:lnTo>
                    <a:pt x="8" y="47"/>
                  </a:lnTo>
                  <a:lnTo>
                    <a:pt x="8" y="49"/>
                  </a:lnTo>
                  <a:lnTo>
                    <a:pt x="10" y="49"/>
                  </a:lnTo>
                  <a:lnTo>
                    <a:pt x="10" y="51"/>
                  </a:lnTo>
                  <a:lnTo>
                    <a:pt x="12" y="51"/>
                  </a:lnTo>
                  <a:lnTo>
                    <a:pt x="14" y="53"/>
                  </a:lnTo>
                  <a:lnTo>
                    <a:pt x="16" y="55"/>
                  </a:lnTo>
                  <a:lnTo>
                    <a:pt x="16" y="57"/>
                  </a:lnTo>
                  <a:lnTo>
                    <a:pt x="18" y="57"/>
                  </a:lnTo>
                  <a:lnTo>
                    <a:pt x="18" y="59"/>
                  </a:lnTo>
                  <a:lnTo>
                    <a:pt x="20" y="59"/>
                  </a:lnTo>
                  <a:lnTo>
                    <a:pt x="20" y="61"/>
                  </a:lnTo>
                  <a:lnTo>
                    <a:pt x="22" y="61"/>
                  </a:lnTo>
                  <a:lnTo>
                    <a:pt x="24" y="61"/>
                  </a:lnTo>
                  <a:lnTo>
                    <a:pt x="24" y="63"/>
                  </a:lnTo>
                  <a:lnTo>
                    <a:pt x="26" y="63"/>
                  </a:lnTo>
                  <a:lnTo>
                    <a:pt x="28" y="63"/>
                  </a:lnTo>
                  <a:lnTo>
                    <a:pt x="30" y="63"/>
                  </a:lnTo>
                  <a:lnTo>
                    <a:pt x="32" y="63"/>
                  </a:lnTo>
                  <a:lnTo>
                    <a:pt x="34" y="61"/>
                  </a:lnTo>
                  <a:lnTo>
                    <a:pt x="36" y="61"/>
                  </a:lnTo>
                  <a:lnTo>
                    <a:pt x="38" y="59"/>
                  </a:lnTo>
                  <a:lnTo>
                    <a:pt x="40" y="59"/>
                  </a:lnTo>
                  <a:lnTo>
                    <a:pt x="42" y="57"/>
                  </a:lnTo>
                  <a:lnTo>
                    <a:pt x="44" y="57"/>
                  </a:lnTo>
                  <a:lnTo>
                    <a:pt x="46" y="57"/>
                  </a:lnTo>
                  <a:lnTo>
                    <a:pt x="46" y="55"/>
                  </a:lnTo>
                  <a:lnTo>
                    <a:pt x="48" y="55"/>
                  </a:lnTo>
                  <a:lnTo>
                    <a:pt x="50" y="55"/>
                  </a:lnTo>
                  <a:lnTo>
                    <a:pt x="50" y="53"/>
                  </a:lnTo>
                  <a:lnTo>
                    <a:pt x="52" y="53"/>
                  </a:lnTo>
                  <a:lnTo>
                    <a:pt x="54" y="53"/>
                  </a:lnTo>
                  <a:lnTo>
                    <a:pt x="54" y="51"/>
                  </a:lnTo>
                  <a:lnTo>
                    <a:pt x="56" y="51"/>
                  </a:lnTo>
                  <a:lnTo>
                    <a:pt x="56" y="49"/>
                  </a:lnTo>
                  <a:lnTo>
                    <a:pt x="58" y="49"/>
                  </a:lnTo>
                  <a:lnTo>
                    <a:pt x="58" y="47"/>
                  </a:lnTo>
                  <a:lnTo>
                    <a:pt x="60" y="47"/>
                  </a:lnTo>
                  <a:lnTo>
                    <a:pt x="60" y="45"/>
                  </a:lnTo>
                  <a:lnTo>
                    <a:pt x="61" y="45"/>
                  </a:lnTo>
                  <a:lnTo>
                    <a:pt x="61" y="43"/>
                  </a:lnTo>
                  <a:lnTo>
                    <a:pt x="63" y="43"/>
                  </a:lnTo>
                  <a:lnTo>
                    <a:pt x="63" y="41"/>
                  </a:lnTo>
                  <a:lnTo>
                    <a:pt x="65" y="41"/>
                  </a:lnTo>
                  <a:lnTo>
                    <a:pt x="67" y="41"/>
                  </a:lnTo>
                  <a:lnTo>
                    <a:pt x="67" y="39"/>
                  </a:lnTo>
                  <a:lnTo>
                    <a:pt x="69" y="39"/>
                  </a:lnTo>
                  <a:lnTo>
                    <a:pt x="71" y="39"/>
                  </a:lnTo>
                  <a:lnTo>
                    <a:pt x="71" y="37"/>
                  </a:lnTo>
                  <a:lnTo>
                    <a:pt x="73" y="37"/>
                  </a:lnTo>
                  <a:lnTo>
                    <a:pt x="75" y="37"/>
                  </a:lnTo>
                  <a:lnTo>
                    <a:pt x="77" y="37"/>
                  </a:lnTo>
                  <a:lnTo>
                    <a:pt x="79" y="37"/>
                  </a:lnTo>
                  <a:lnTo>
                    <a:pt x="79" y="35"/>
                  </a:lnTo>
                  <a:lnTo>
                    <a:pt x="79" y="33"/>
                  </a:lnTo>
                  <a:lnTo>
                    <a:pt x="79" y="31"/>
                  </a:lnTo>
                  <a:lnTo>
                    <a:pt x="81" y="31"/>
                  </a:lnTo>
                  <a:lnTo>
                    <a:pt x="81" y="29"/>
                  </a:lnTo>
                  <a:lnTo>
                    <a:pt x="79" y="27"/>
                  </a:lnTo>
                  <a:lnTo>
                    <a:pt x="79" y="25"/>
                  </a:lnTo>
                  <a:lnTo>
                    <a:pt x="79" y="23"/>
                  </a:lnTo>
                  <a:lnTo>
                    <a:pt x="79" y="21"/>
                  </a:lnTo>
                  <a:lnTo>
                    <a:pt x="81" y="21"/>
                  </a:lnTo>
                  <a:lnTo>
                    <a:pt x="81" y="19"/>
                  </a:lnTo>
                  <a:lnTo>
                    <a:pt x="83" y="19"/>
                  </a:lnTo>
                  <a:lnTo>
                    <a:pt x="83" y="17"/>
                  </a:lnTo>
                  <a:lnTo>
                    <a:pt x="85" y="17"/>
                  </a:lnTo>
                  <a:lnTo>
                    <a:pt x="85" y="15"/>
                  </a:lnTo>
                  <a:lnTo>
                    <a:pt x="87" y="15"/>
                  </a:lnTo>
                  <a:lnTo>
                    <a:pt x="87" y="13"/>
                  </a:lnTo>
                  <a:lnTo>
                    <a:pt x="89" y="13"/>
                  </a:lnTo>
                  <a:lnTo>
                    <a:pt x="91" y="13"/>
                  </a:lnTo>
                  <a:lnTo>
                    <a:pt x="91" y="11"/>
                  </a:lnTo>
                  <a:lnTo>
                    <a:pt x="93" y="11"/>
                  </a:lnTo>
                  <a:lnTo>
                    <a:pt x="95" y="10"/>
                  </a:lnTo>
                  <a:lnTo>
                    <a:pt x="97" y="10"/>
                  </a:lnTo>
                  <a:lnTo>
                    <a:pt x="97" y="8"/>
                  </a:lnTo>
                  <a:lnTo>
                    <a:pt x="99" y="8"/>
                  </a:lnTo>
                  <a:lnTo>
                    <a:pt x="101" y="8"/>
                  </a:lnTo>
                  <a:lnTo>
                    <a:pt x="103" y="8"/>
                  </a:lnTo>
                  <a:lnTo>
                    <a:pt x="105" y="8"/>
                  </a:lnTo>
                  <a:lnTo>
                    <a:pt x="107" y="8"/>
                  </a:lnTo>
                  <a:lnTo>
                    <a:pt x="109" y="6"/>
                  </a:lnTo>
                  <a:lnTo>
                    <a:pt x="111" y="6"/>
                  </a:lnTo>
                  <a:lnTo>
                    <a:pt x="113" y="6"/>
                  </a:lnTo>
                  <a:lnTo>
                    <a:pt x="115" y="6"/>
                  </a:lnTo>
                  <a:lnTo>
                    <a:pt x="117" y="6"/>
                  </a:lnTo>
                  <a:lnTo>
                    <a:pt x="117" y="8"/>
                  </a:lnTo>
                  <a:lnTo>
                    <a:pt x="119" y="8"/>
                  </a:lnTo>
                  <a:lnTo>
                    <a:pt x="121" y="8"/>
                  </a:lnTo>
                  <a:lnTo>
                    <a:pt x="123" y="8"/>
                  </a:lnTo>
                  <a:lnTo>
                    <a:pt x="125" y="8"/>
                  </a:lnTo>
                  <a:lnTo>
                    <a:pt x="127" y="8"/>
                  </a:lnTo>
                  <a:lnTo>
                    <a:pt x="127" y="10"/>
                  </a:lnTo>
                  <a:lnTo>
                    <a:pt x="129" y="10"/>
                  </a:lnTo>
                  <a:lnTo>
                    <a:pt x="130" y="10"/>
                  </a:lnTo>
                  <a:lnTo>
                    <a:pt x="132" y="10"/>
                  </a:lnTo>
                  <a:lnTo>
                    <a:pt x="132" y="8"/>
                  </a:lnTo>
                  <a:lnTo>
                    <a:pt x="134" y="8"/>
                  </a:lnTo>
                  <a:lnTo>
                    <a:pt x="134" y="6"/>
                  </a:lnTo>
                  <a:lnTo>
                    <a:pt x="136" y="6"/>
                  </a:lnTo>
                  <a:lnTo>
                    <a:pt x="136" y="4"/>
                  </a:lnTo>
                  <a:lnTo>
                    <a:pt x="138" y="4"/>
                  </a:lnTo>
                  <a:lnTo>
                    <a:pt x="138" y="2"/>
                  </a:lnTo>
                  <a:lnTo>
                    <a:pt x="140" y="2"/>
                  </a:lnTo>
                  <a:lnTo>
                    <a:pt x="140" y="0"/>
                  </a:lnTo>
                  <a:lnTo>
                    <a:pt x="142" y="2"/>
                  </a:lnTo>
                  <a:lnTo>
                    <a:pt x="144" y="2"/>
                  </a:lnTo>
                  <a:lnTo>
                    <a:pt x="144" y="4"/>
                  </a:lnTo>
                  <a:lnTo>
                    <a:pt x="146" y="4"/>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5" name="Freeform 18">
              <a:extLst>
                <a:ext uri="{FF2B5EF4-FFF2-40B4-BE49-F238E27FC236}">
                  <a16:creationId xmlns:a16="http://schemas.microsoft.com/office/drawing/2014/main" xmlns="" id="{00000000-0008-0000-0A00-000016000000}"/>
                </a:ext>
              </a:extLst>
            </xdr:cNvPr>
            <xdr:cNvSpPr>
              <a:spLocks/>
            </xdr:cNvSpPr>
          </xdr:nvSpPr>
          <xdr:spPr bwMode="auto">
            <a:xfrm>
              <a:off x="6056313" y="3797300"/>
              <a:ext cx="654050" cy="914400"/>
            </a:xfrm>
            <a:custGeom>
              <a:avLst/>
              <a:gdLst>
                <a:gd name="T0" fmla="*/ 8 w 412"/>
                <a:gd name="T1" fmla="*/ 20 h 576"/>
                <a:gd name="T2" fmla="*/ 23 w 412"/>
                <a:gd name="T3" fmla="*/ 40 h 576"/>
                <a:gd name="T4" fmla="*/ 25 w 412"/>
                <a:gd name="T5" fmla="*/ 65 h 576"/>
                <a:gd name="T6" fmla="*/ 41 w 412"/>
                <a:gd name="T7" fmla="*/ 91 h 576"/>
                <a:gd name="T8" fmla="*/ 67 w 412"/>
                <a:gd name="T9" fmla="*/ 109 h 576"/>
                <a:gd name="T10" fmla="*/ 96 w 412"/>
                <a:gd name="T11" fmla="*/ 119 h 576"/>
                <a:gd name="T12" fmla="*/ 102 w 412"/>
                <a:gd name="T13" fmla="*/ 138 h 576"/>
                <a:gd name="T14" fmla="*/ 104 w 412"/>
                <a:gd name="T15" fmla="*/ 166 h 576"/>
                <a:gd name="T16" fmla="*/ 118 w 412"/>
                <a:gd name="T17" fmla="*/ 187 h 576"/>
                <a:gd name="T18" fmla="*/ 130 w 412"/>
                <a:gd name="T19" fmla="*/ 211 h 576"/>
                <a:gd name="T20" fmla="*/ 142 w 412"/>
                <a:gd name="T21" fmla="*/ 245 h 576"/>
                <a:gd name="T22" fmla="*/ 155 w 412"/>
                <a:gd name="T23" fmla="*/ 253 h 576"/>
                <a:gd name="T24" fmla="*/ 157 w 412"/>
                <a:gd name="T25" fmla="*/ 229 h 576"/>
                <a:gd name="T26" fmla="*/ 181 w 412"/>
                <a:gd name="T27" fmla="*/ 233 h 576"/>
                <a:gd name="T28" fmla="*/ 193 w 412"/>
                <a:gd name="T29" fmla="*/ 211 h 576"/>
                <a:gd name="T30" fmla="*/ 215 w 412"/>
                <a:gd name="T31" fmla="*/ 215 h 576"/>
                <a:gd name="T32" fmla="*/ 232 w 412"/>
                <a:gd name="T33" fmla="*/ 235 h 576"/>
                <a:gd name="T34" fmla="*/ 252 w 412"/>
                <a:gd name="T35" fmla="*/ 225 h 576"/>
                <a:gd name="T36" fmla="*/ 268 w 412"/>
                <a:gd name="T37" fmla="*/ 213 h 576"/>
                <a:gd name="T38" fmla="*/ 280 w 412"/>
                <a:gd name="T39" fmla="*/ 211 h 576"/>
                <a:gd name="T40" fmla="*/ 305 w 412"/>
                <a:gd name="T41" fmla="*/ 213 h 576"/>
                <a:gd name="T42" fmla="*/ 317 w 412"/>
                <a:gd name="T43" fmla="*/ 197 h 576"/>
                <a:gd name="T44" fmla="*/ 335 w 412"/>
                <a:gd name="T45" fmla="*/ 184 h 576"/>
                <a:gd name="T46" fmla="*/ 359 w 412"/>
                <a:gd name="T47" fmla="*/ 180 h 576"/>
                <a:gd name="T48" fmla="*/ 376 w 412"/>
                <a:gd name="T49" fmla="*/ 172 h 576"/>
                <a:gd name="T50" fmla="*/ 390 w 412"/>
                <a:gd name="T51" fmla="*/ 170 h 576"/>
                <a:gd name="T52" fmla="*/ 406 w 412"/>
                <a:gd name="T53" fmla="*/ 166 h 576"/>
                <a:gd name="T54" fmla="*/ 410 w 412"/>
                <a:gd name="T55" fmla="*/ 186 h 576"/>
                <a:gd name="T56" fmla="*/ 388 w 412"/>
                <a:gd name="T57" fmla="*/ 209 h 576"/>
                <a:gd name="T58" fmla="*/ 370 w 412"/>
                <a:gd name="T59" fmla="*/ 237 h 576"/>
                <a:gd name="T60" fmla="*/ 380 w 412"/>
                <a:gd name="T61" fmla="*/ 254 h 576"/>
                <a:gd name="T62" fmla="*/ 382 w 412"/>
                <a:gd name="T63" fmla="*/ 272 h 576"/>
                <a:gd name="T64" fmla="*/ 376 w 412"/>
                <a:gd name="T65" fmla="*/ 292 h 576"/>
                <a:gd name="T66" fmla="*/ 368 w 412"/>
                <a:gd name="T67" fmla="*/ 314 h 576"/>
                <a:gd name="T68" fmla="*/ 357 w 412"/>
                <a:gd name="T69" fmla="*/ 333 h 576"/>
                <a:gd name="T70" fmla="*/ 347 w 412"/>
                <a:gd name="T71" fmla="*/ 355 h 576"/>
                <a:gd name="T72" fmla="*/ 347 w 412"/>
                <a:gd name="T73" fmla="*/ 383 h 576"/>
                <a:gd name="T74" fmla="*/ 343 w 412"/>
                <a:gd name="T75" fmla="*/ 408 h 576"/>
                <a:gd name="T76" fmla="*/ 337 w 412"/>
                <a:gd name="T77" fmla="*/ 436 h 576"/>
                <a:gd name="T78" fmla="*/ 325 w 412"/>
                <a:gd name="T79" fmla="*/ 455 h 576"/>
                <a:gd name="T80" fmla="*/ 297 w 412"/>
                <a:gd name="T81" fmla="*/ 455 h 576"/>
                <a:gd name="T82" fmla="*/ 276 w 412"/>
                <a:gd name="T83" fmla="*/ 459 h 576"/>
                <a:gd name="T84" fmla="*/ 262 w 412"/>
                <a:gd name="T85" fmla="*/ 448 h 576"/>
                <a:gd name="T86" fmla="*/ 246 w 412"/>
                <a:gd name="T87" fmla="*/ 438 h 576"/>
                <a:gd name="T88" fmla="*/ 226 w 412"/>
                <a:gd name="T89" fmla="*/ 428 h 576"/>
                <a:gd name="T90" fmla="*/ 207 w 412"/>
                <a:gd name="T91" fmla="*/ 430 h 576"/>
                <a:gd name="T92" fmla="*/ 197 w 412"/>
                <a:gd name="T93" fmla="*/ 440 h 576"/>
                <a:gd name="T94" fmla="*/ 187 w 412"/>
                <a:gd name="T95" fmla="*/ 452 h 576"/>
                <a:gd name="T96" fmla="*/ 183 w 412"/>
                <a:gd name="T97" fmla="*/ 471 h 576"/>
                <a:gd name="T98" fmla="*/ 183 w 412"/>
                <a:gd name="T99" fmla="*/ 487 h 576"/>
                <a:gd name="T100" fmla="*/ 159 w 412"/>
                <a:gd name="T101" fmla="*/ 491 h 576"/>
                <a:gd name="T102" fmla="*/ 140 w 412"/>
                <a:gd name="T103" fmla="*/ 497 h 576"/>
                <a:gd name="T104" fmla="*/ 120 w 412"/>
                <a:gd name="T105" fmla="*/ 491 h 576"/>
                <a:gd name="T106" fmla="*/ 100 w 412"/>
                <a:gd name="T107" fmla="*/ 485 h 576"/>
                <a:gd name="T108" fmla="*/ 79 w 412"/>
                <a:gd name="T109" fmla="*/ 499 h 576"/>
                <a:gd name="T110" fmla="*/ 57 w 412"/>
                <a:gd name="T111" fmla="*/ 503 h 576"/>
                <a:gd name="T112" fmla="*/ 37 w 412"/>
                <a:gd name="T113" fmla="*/ 515 h 576"/>
                <a:gd name="T114" fmla="*/ 31 w 412"/>
                <a:gd name="T115" fmla="*/ 526 h 576"/>
                <a:gd name="T116" fmla="*/ 41 w 412"/>
                <a:gd name="T117" fmla="*/ 550 h 576"/>
                <a:gd name="T118" fmla="*/ 37 w 412"/>
                <a:gd name="T119" fmla="*/ 570 h 5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412" h="576">
                  <a:moveTo>
                    <a:pt x="0" y="0"/>
                  </a:moveTo>
                  <a:lnTo>
                    <a:pt x="2" y="0"/>
                  </a:lnTo>
                  <a:lnTo>
                    <a:pt x="4" y="0"/>
                  </a:lnTo>
                  <a:lnTo>
                    <a:pt x="4" y="2"/>
                  </a:lnTo>
                  <a:lnTo>
                    <a:pt x="4" y="4"/>
                  </a:lnTo>
                  <a:lnTo>
                    <a:pt x="6" y="4"/>
                  </a:lnTo>
                  <a:lnTo>
                    <a:pt x="6" y="6"/>
                  </a:lnTo>
                  <a:lnTo>
                    <a:pt x="6" y="8"/>
                  </a:lnTo>
                  <a:lnTo>
                    <a:pt x="6" y="10"/>
                  </a:lnTo>
                  <a:lnTo>
                    <a:pt x="4" y="10"/>
                  </a:lnTo>
                  <a:lnTo>
                    <a:pt x="4" y="12"/>
                  </a:lnTo>
                  <a:lnTo>
                    <a:pt x="4" y="14"/>
                  </a:lnTo>
                  <a:lnTo>
                    <a:pt x="4" y="16"/>
                  </a:lnTo>
                  <a:lnTo>
                    <a:pt x="6" y="16"/>
                  </a:lnTo>
                  <a:lnTo>
                    <a:pt x="6" y="18"/>
                  </a:lnTo>
                  <a:lnTo>
                    <a:pt x="8" y="18"/>
                  </a:lnTo>
                  <a:lnTo>
                    <a:pt x="8" y="20"/>
                  </a:lnTo>
                  <a:lnTo>
                    <a:pt x="10" y="20"/>
                  </a:lnTo>
                  <a:lnTo>
                    <a:pt x="10" y="22"/>
                  </a:lnTo>
                  <a:lnTo>
                    <a:pt x="10" y="24"/>
                  </a:lnTo>
                  <a:lnTo>
                    <a:pt x="12" y="24"/>
                  </a:lnTo>
                  <a:lnTo>
                    <a:pt x="12" y="26"/>
                  </a:lnTo>
                  <a:lnTo>
                    <a:pt x="12" y="28"/>
                  </a:lnTo>
                  <a:lnTo>
                    <a:pt x="14" y="28"/>
                  </a:lnTo>
                  <a:lnTo>
                    <a:pt x="16" y="28"/>
                  </a:lnTo>
                  <a:lnTo>
                    <a:pt x="16" y="30"/>
                  </a:lnTo>
                  <a:lnTo>
                    <a:pt x="17" y="30"/>
                  </a:lnTo>
                  <a:lnTo>
                    <a:pt x="17" y="32"/>
                  </a:lnTo>
                  <a:lnTo>
                    <a:pt x="19" y="34"/>
                  </a:lnTo>
                  <a:lnTo>
                    <a:pt x="19" y="36"/>
                  </a:lnTo>
                  <a:lnTo>
                    <a:pt x="21" y="38"/>
                  </a:lnTo>
                  <a:lnTo>
                    <a:pt x="21" y="40"/>
                  </a:lnTo>
                  <a:lnTo>
                    <a:pt x="23" y="38"/>
                  </a:lnTo>
                  <a:lnTo>
                    <a:pt x="23" y="40"/>
                  </a:lnTo>
                  <a:lnTo>
                    <a:pt x="21" y="40"/>
                  </a:lnTo>
                  <a:lnTo>
                    <a:pt x="21" y="42"/>
                  </a:lnTo>
                  <a:lnTo>
                    <a:pt x="23" y="44"/>
                  </a:lnTo>
                  <a:lnTo>
                    <a:pt x="23" y="46"/>
                  </a:lnTo>
                  <a:lnTo>
                    <a:pt x="23" y="48"/>
                  </a:lnTo>
                  <a:lnTo>
                    <a:pt x="25" y="48"/>
                  </a:lnTo>
                  <a:lnTo>
                    <a:pt x="25" y="50"/>
                  </a:lnTo>
                  <a:lnTo>
                    <a:pt x="25" y="51"/>
                  </a:lnTo>
                  <a:lnTo>
                    <a:pt x="25" y="53"/>
                  </a:lnTo>
                  <a:lnTo>
                    <a:pt x="25" y="55"/>
                  </a:lnTo>
                  <a:lnTo>
                    <a:pt x="25" y="57"/>
                  </a:lnTo>
                  <a:lnTo>
                    <a:pt x="25" y="59"/>
                  </a:lnTo>
                  <a:lnTo>
                    <a:pt x="25" y="61"/>
                  </a:lnTo>
                  <a:lnTo>
                    <a:pt x="27" y="61"/>
                  </a:lnTo>
                  <a:lnTo>
                    <a:pt x="27" y="63"/>
                  </a:lnTo>
                  <a:lnTo>
                    <a:pt x="27" y="65"/>
                  </a:lnTo>
                  <a:lnTo>
                    <a:pt x="25" y="65"/>
                  </a:lnTo>
                  <a:lnTo>
                    <a:pt x="25" y="67"/>
                  </a:lnTo>
                  <a:lnTo>
                    <a:pt x="25" y="69"/>
                  </a:lnTo>
                  <a:lnTo>
                    <a:pt x="25" y="71"/>
                  </a:lnTo>
                  <a:lnTo>
                    <a:pt x="27" y="71"/>
                  </a:lnTo>
                  <a:lnTo>
                    <a:pt x="29" y="73"/>
                  </a:lnTo>
                  <a:lnTo>
                    <a:pt x="29" y="75"/>
                  </a:lnTo>
                  <a:lnTo>
                    <a:pt x="31" y="75"/>
                  </a:lnTo>
                  <a:lnTo>
                    <a:pt x="31" y="77"/>
                  </a:lnTo>
                  <a:lnTo>
                    <a:pt x="33" y="77"/>
                  </a:lnTo>
                  <a:lnTo>
                    <a:pt x="33" y="79"/>
                  </a:lnTo>
                  <a:lnTo>
                    <a:pt x="35" y="81"/>
                  </a:lnTo>
                  <a:lnTo>
                    <a:pt x="35" y="83"/>
                  </a:lnTo>
                  <a:lnTo>
                    <a:pt x="37" y="85"/>
                  </a:lnTo>
                  <a:lnTo>
                    <a:pt x="37" y="87"/>
                  </a:lnTo>
                  <a:lnTo>
                    <a:pt x="39" y="89"/>
                  </a:lnTo>
                  <a:lnTo>
                    <a:pt x="39" y="91"/>
                  </a:lnTo>
                  <a:lnTo>
                    <a:pt x="41" y="91"/>
                  </a:lnTo>
                  <a:lnTo>
                    <a:pt x="41" y="93"/>
                  </a:lnTo>
                  <a:lnTo>
                    <a:pt x="43" y="95"/>
                  </a:lnTo>
                  <a:lnTo>
                    <a:pt x="43" y="97"/>
                  </a:lnTo>
                  <a:lnTo>
                    <a:pt x="45" y="97"/>
                  </a:lnTo>
                  <a:lnTo>
                    <a:pt x="45" y="99"/>
                  </a:lnTo>
                  <a:lnTo>
                    <a:pt x="47" y="101"/>
                  </a:lnTo>
                  <a:lnTo>
                    <a:pt x="49" y="101"/>
                  </a:lnTo>
                  <a:lnTo>
                    <a:pt x="49" y="103"/>
                  </a:lnTo>
                  <a:lnTo>
                    <a:pt x="51" y="103"/>
                  </a:lnTo>
                  <a:lnTo>
                    <a:pt x="53" y="105"/>
                  </a:lnTo>
                  <a:lnTo>
                    <a:pt x="55" y="107"/>
                  </a:lnTo>
                  <a:lnTo>
                    <a:pt x="57" y="109"/>
                  </a:lnTo>
                  <a:lnTo>
                    <a:pt x="59" y="109"/>
                  </a:lnTo>
                  <a:lnTo>
                    <a:pt x="61" y="109"/>
                  </a:lnTo>
                  <a:lnTo>
                    <a:pt x="63" y="109"/>
                  </a:lnTo>
                  <a:lnTo>
                    <a:pt x="65" y="109"/>
                  </a:lnTo>
                  <a:lnTo>
                    <a:pt x="67" y="109"/>
                  </a:lnTo>
                  <a:lnTo>
                    <a:pt x="69" y="109"/>
                  </a:lnTo>
                  <a:lnTo>
                    <a:pt x="71" y="109"/>
                  </a:lnTo>
                  <a:lnTo>
                    <a:pt x="73" y="111"/>
                  </a:lnTo>
                  <a:lnTo>
                    <a:pt x="75" y="111"/>
                  </a:lnTo>
                  <a:lnTo>
                    <a:pt x="75" y="113"/>
                  </a:lnTo>
                  <a:lnTo>
                    <a:pt x="77" y="113"/>
                  </a:lnTo>
                  <a:lnTo>
                    <a:pt x="79" y="113"/>
                  </a:lnTo>
                  <a:lnTo>
                    <a:pt x="81" y="115"/>
                  </a:lnTo>
                  <a:lnTo>
                    <a:pt x="83" y="115"/>
                  </a:lnTo>
                  <a:lnTo>
                    <a:pt x="85" y="115"/>
                  </a:lnTo>
                  <a:lnTo>
                    <a:pt x="86" y="115"/>
                  </a:lnTo>
                  <a:lnTo>
                    <a:pt x="86" y="117"/>
                  </a:lnTo>
                  <a:lnTo>
                    <a:pt x="88" y="117"/>
                  </a:lnTo>
                  <a:lnTo>
                    <a:pt x="90" y="117"/>
                  </a:lnTo>
                  <a:lnTo>
                    <a:pt x="92" y="119"/>
                  </a:lnTo>
                  <a:lnTo>
                    <a:pt x="94" y="119"/>
                  </a:lnTo>
                  <a:lnTo>
                    <a:pt x="96" y="119"/>
                  </a:lnTo>
                  <a:lnTo>
                    <a:pt x="96" y="120"/>
                  </a:lnTo>
                  <a:lnTo>
                    <a:pt x="98" y="120"/>
                  </a:lnTo>
                  <a:lnTo>
                    <a:pt x="100" y="120"/>
                  </a:lnTo>
                  <a:lnTo>
                    <a:pt x="102" y="120"/>
                  </a:lnTo>
                  <a:lnTo>
                    <a:pt x="102" y="122"/>
                  </a:lnTo>
                  <a:lnTo>
                    <a:pt x="104" y="122"/>
                  </a:lnTo>
                  <a:lnTo>
                    <a:pt x="106" y="122"/>
                  </a:lnTo>
                  <a:lnTo>
                    <a:pt x="108" y="122"/>
                  </a:lnTo>
                  <a:lnTo>
                    <a:pt x="108" y="124"/>
                  </a:lnTo>
                  <a:lnTo>
                    <a:pt x="108" y="126"/>
                  </a:lnTo>
                  <a:lnTo>
                    <a:pt x="106" y="128"/>
                  </a:lnTo>
                  <a:lnTo>
                    <a:pt x="104" y="130"/>
                  </a:lnTo>
                  <a:lnTo>
                    <a:pt x="104" y="132"/>
                  </a:lnTo>
                  <a:lnTo>
                    <a:pt x="104" y="134"/>
                  </a:lnTo>
                  <a:lnTo>
                    <a:pt x="104" y="136"/>
                  </a:lnTo>
                  <a:lnTo>
                    <a:pt x="102" y="136"/>
                  </a:lnTo>
                  <a:lnTo>
                    <a:pt x="102" y="138"/>
                  </a:lnTo>
                  <a:lnTo>
                    <a:pt x="102" y="140"/>
                  </a:lnTo>
                  <a:lnTo>
                    <a:pt x="102" y="142"/>
                  </a:lnTo>
                  <a:lnTo>
                    <a:pt x="100" y="142"/>
                  </a:lnTo>
                  <a:lnTo>
                    <a:pt x="100" y="144"/>
                  </a:lnTo>
                  <a:lnTo>
                    <a:pt x="100" y="146"/>
                  </a:lnTo>
                  <a:lnTo>
                    <a:pt x="100" y="148"/>
                  </a:lnTo>
                  <a:lnTo>
                    <a:pt x="98" y="148"/>
                  </a:lnTo>
                  <a:lnTo>
                    <a:pt x="98" y="150"/>
                  </a:lnTo>
                  <a:lnTo>
                    <a:pt x="98" y="152"/>
                  </a:lnTo>
                  <a:lnTo>
                    <a:pt x="98" y="154"/>
                  </a:lnTo>
                  <a:lnTo>
                    <a:pt x="98" y="156"/>
                  </a:lnTo>
                  <a:lnTo>
                    <a:pt x="98" y="158"/>
                  </a:lnTo>
                  <a:lnTo>
                    <a:pt x="100" y="160"/>
                  </a:lnTo>
                  <a:lnTo>
                    <a:pt x="100" y="162"/>
                  </a:lnTo>
                  <a:lnTo>
                    <a:pt x="102" y="162"/>
                  </a:lnTo>
                  <a:lnTo>
                    <a:pt x="102" y="164"/>
                  </a:lnTo>
                  <a:lnTo>
                    <a:pt x="104" y="166"/>
                  </a:lnTo>
                  <a:lnTo>
                    <a:pt x="104" y="168"/>
                  </a:lnTo>
                  <a:lnTo>
                    <a:pt x="106" y="168"/>
                  </a:lnTo>
                  <a:lnTo>
                    <a:pt x="106" y="170"/>
                  </a:lnTo>
                  <a:lnTo>
                    <a:pt x="108" y="170"/>
                  </a:lnTo>
                  <a:lnTo>
                    <a:pt x="108" y="172"/>
                  </a:lnTo>
                  <a:lnTo>
                    <a:pt x="110" y="172"/>
                  </a:lnTo>
                  <a:lnTo>
                    <a:pt x="110" y="174"/>
                  </a:lnTo>
                  <a:lnTo>
                    <a:pt x="110" y="176"/>
                  </a:lnTo>
                  <a:lnTo>
                    <a:pt x="112" y="176"/>
                  </a:lnTo>
                  <a:lnTo>
                    <a:pt x="112" y="178"/>
                  </a:lnTo>
                  <a:lnTo>
                    <a:pt x="114" y="178"/>
                  </a:lnTo>
                  <a:lnTo>
                    <a:pt x="114" y="180"/>
                  </a:lnTo>
                  <a:lnTo>
                    <a:pt x="116" y="182"/>
                  </a:lnTo>
                  <a:lnTo>
                    <a:pt x="116" y="184"/>
                  </a:lnTo>
                  <a:lnTo>
                    <a:pt x="118" y="184"/>
                  </a:lnTo>
                  <a:lnTo>
                    <a:pt x="118" y="186"/>
                  </a:lnTo>
                  <a:lnTo>
                    <a:pt x="118" y="187"/>
                  </a:lnTo>
                  <a:lnTo>
                    <a:pt x="118" y="189"/>
                  </a:lnTo>
                  <a:lnTo>
                    <a:pt x="118" y="191"/>
                  </a:lnTo>
                  <a:lnTo>
                    <a:pt x="120" y="191"/>
                  </a:lnTo>
                  <a:lnTo>
                    <a:pt x="120" y="193"/>
                  </a:lnTo>
                  <a:lnTo>
                    <a:pt x="120" y="195"/>
                  </a:lnTo>
                  <a:lnTo>
                    <a:pt x="120" y="197"/>
                  </a:lnTo>
                  <a:lnTo>
                    <a:pt x="122" y="197"/>
                  </a:lnTo>
                  <a:lnTo>
                    <a:pt x="122" y="199"/>
                  </a:lnTo>
                  <a:lnTo>
                    <a:pt x="122" y="201"/>
                  </a:lnTo>
                  <a:lnTo>
                    <a:pt x="122" y="203"/>
                  </a:lnTo>
                  <a:lnTo>
                    <a:pt x="124" y="203"/>
                  </a:lnTo>
                  <a:lnTo>
                    <a:pt x="124" y="205"/>
                  </a:lnTo>
                  <a:lnTo>
                    <a:pt x="126" y="205"/>
                  </a:lnTo>
                  <a:lnTo>
                    <a:pt x="126" y="207"/>
                  </a:lnTo>
                  <a:lnTo>
                    <a:pt x="128" y="207"/>
                  </a:lnTo>
                  <a:lnTo>
                    <a:pt x="128" y="209"/>
                  </a:lnTo>
                  <a:lnTo>
                    <a:pt x="130" y="211"/>
                  </a:lnTo>
                  <a:lnTo>
                    <a:pt x="130" y="213"/>
                  </a:lnTo>
                  <a:lnTo>
                    <a:pt x="132" y="215"/>
                  </a:lnTo>
                  <a:lnTo>
                    <a:pt x="132" y="217"/>
                  </a:lnTo>
                  <a:lnTo>
                    <a:pt x="132" y="219"/>
                  </a:lnTo>
                  <a:lnTo>
                    <a:pt x="134" y="221"/>
                  </a:lnTo>
                  <a:lnTo>
                    <a:pt x="134" y="225"/>
                  </a:lnTo>
                  <a:lnTo>
                    <a:pt x="136" y="227"/>
                  </a:lnTo>
                  <a:lnTo>
                    <a:pt x="136" y="229"/>
                  </a:lnTo>
                  <a:lnTo>
                    <a:pt x="138" y="231"/>
                  </a:lnTo>
                  <a:lnTo>
                    <a:pt x="138" y="233"/>
                  </a:lnTo>
                  <a:lnTo>
                    <a:pt x="138" y="235"/>
                  </a:lnTo>
                  <a:lnTo>
                    <a:pt x="140" y="237"/>
                  </a:lnTo>
                  <a:lnTo>
                    <a:pt x="140" y="239"/>
                  </a:lnTo>
                  <a:lnTo>
                    <a:pt x="140" y="241"/>
                  </a:lnTo>
                  <a:lnTo>
                    <a:pt x="142" y="241"/>
                  </a:lnTo>
                  <a:lnTo>
                    <a:pt x="142" y="243"/>
                  </a:lnTo>
                  <a:lnTo>
                    <a:pt x="142" y="245"/>
                  </a:lnTo>
                  <a:lnTo>
                    <a:pt x="144" y="245"/>
                  </a:lnTo>
                  <a:lnTo>
                    <a:pt x="144" y="247"/>
                  </a:lnTo>
                  <a:lnTo>
                    <a:pt x="144" y="249"/>
                  </a:lnTo>
                  <a:lnTo>
                    <a:pt x="146" y="249"/>
                  </a:lnTo>
                  <a:lnTo>
                    <a:pt x="146" y="251"/>
                  </a:lnTo>
                  <a:lnTo>
                    <a:pt x="146" y="253"/>
                  </a:lnTo>
                  <a:lnTo>
                    <a:pt x="148" y="253"/>
                  </a:lnTo>
                  <a:lnTo>
                    <a:pt x="150" y="254"/>
                  </a:lnTo>
                  <a:lnTo>
                    <a:pt x="152" y="256"/>
                  </a:lnTo>
                  <a:lnTo>
                    <a:pt x="154" y="256"/>
                  </a:lnTo>
                  <a:lnTo>
                    <a:pt x="154" y="258"/>
                  </a:lnTo>
                  <a:lnTo>
                    <a:pt x="155" y="258"/>
                  </a:lnTo>
                  <a:lnTo>
                    <a:pt x="155" y="256"/>
                  </a:lnTo>
                  <a:lnTo>
                    <a:pt x="157" y="256"/>
                  </a:lnTo>
                  <a:lnTo>
                    <a:pt x="157" y="254"/>
                  </a:lnTo>
                  <a:lnTo>
                    <a:pt x="157" y="253"/>
                  </a:lnTo>
                  <a:lnTo>
                    <a:pt x="155" y="253"/>
                  </a:lnTo>
                  <a:lnTo>
                    <a:pt x="155" y="251"/>
                  </a:lnTo>
                  <a:lnTo>
                    <a:pt x="154" y="251"/>
                  </a:lnTo>
                  <a:lnTo>
                    <a:pt x="154" y="249"/>
                  </a:lnTo>
                  <a:lnTo>
                    <a:pt x="152" y="249"/>
                  </a:lnTo>
                  <a:lnTo>
                    <a:pt x="152" y="247"/>
                  </a:lnTo>
                  <a:lnTo>
                    <a:pt x="152" y="245"/>
                  </a:lnTo>
                  <a:lnTo>
                    <a:pt x="152" y="243"/>
                  </a:lnTo>
                  <a:lnTo>
                    <a:pt x="152" y="241"/>
                  </a:lnTo>
                  <a:lnTo>
                    <a:pt x="152" y="239"/>
                  </a:lnTo>
                  <a:lnTo>
                    <a:pt x="154" y="239"/>
                  </a:lnTo>
                  <a:lnTo>
                    <a:pt x="154" y="237"/>
                  </a:lnTo>
                  <a:lnTo>
                    <a:pt x="154" y="235"/>
                  </a:lnTo>
                  <a:lnTo>
                    <a:pt x="154" y="233"/>
                  </a:lnTo>
                  <a:lnTo>
                    <a:pt x="154" y="231"/>
                  </a:lnTo>
                  <a:lnTo>
                    <a:pt x="155" y="231"/>
                  </a:lnTo>
                  <a:lnTo>
                    <a:pt x="157" y="231"/>
                  </a:lnTo>
                  <a:lnTo>
                    <a:pt x="157" y="229"/>
                  </a:lnTo>
                  <a:lnTo>
                    <a:pt x="159" y="229"/>
                  </a:lnTo>
                  <a:lnTo>
                    <a:pt x="161" y="229"/>
                  </a:lnTo>
                  <a:lnTo>
                    <a:pt x="161" y="231"/>
                  </a:lnTo>
                  <a:lnTo>
                    <a:pt x="163" y="231"/>
                  </a:lnTo>
                  <a:lnTo>
                    <a:pt x="165" y="231"/>
                  </a:lnTo>
                  <a:lnTo>
                    <a:pt x="165" y="233"/>
                  </a:lnTo>
                  <a:lnTo>
                    <a:pt x="167" y="233"/>
                  </a:lnTo>
                  <a:lnTo>
                    <a:pt x="169" y="233"/>
                  </a:lnTo>
                  <a:lnTo>
                    <a:pt x="169" y="235"/>
                  </a:lnTo>
                  <a:lnTo>
                    <a:pt x="171" y="233"/>
                  </a:lnTo>
                  <a:lnTo>
                    <a:pt x="171" y="235"/>
                  </a:lnTo>
                  <a:lnTo>
                    <a:pt x="173" y="235"/>
                  </a:lnTo>
                  <a:lnTo>
                    <a:pt x="175" y="235"/>
                  </a:lnTo>
                  <a:lnTo>
                    <a:pt x="177" y="235"/>
                  </a:lnTo>
                  <a:lnTo>
                    <a:pt x="179" y="235"/>
                  </a:lnTo>
                  <a:lnTo>
                    <a:pt x="181" y="235"/>
                  </a:lnTo>
                  <a:lnTo>
                    <a:pt x="181" y="233"/>
                  </a:lnTo>
                  <a:lnTo>
                    <a:pt x="183" y="233"/>
                  </a:lnTo>
                  <a:lnTo>
                    <a:pt x="183" y="231"/>
                  </a:lnTo>
                  <a:lnTo>
                    <a:pt x="185" y="231"/>
                  </a:lnTo>
                  <a:lnTo>
                    <a:pt x="185" y="229"/>
                  </a:lnTo>
                  <a:lnTo>
                    <a:pt x="185" y="227"/>
                  </a:lnTo>
                  <a:lnTo>
                    <a:pt x="185" y="225"/>
                  </a:lnTo>
                  <a:lnTo>
                    <a:pt x="185" y="223"/>
                  </a:lnTo>
                  <a:lnTo>
                    <a:pt x="185" y="221"/>
                  </a:lnTo>
                  <a:lnTo>
                    <a:pt x="185" y="219"/>
                  </a:lnTo>
                  <a:lnTo>
                    <a:pt x="185" y="217"/>
                  </a:lnTo>
                  <a:lnTo>
                    <a:pt x="187" y="217"/>
                  </a:lnTo>
                  <a:lnTo>
                    <a:pt x="187" y="215"/>
                  </a:lnTo>
                  <a:lnTo>
                    <a:pt x="187" y="213"/>
                  </a:lnTo>
                  <a:lnTo>
                    <a:pt x="189" y="213"/>
                  </a:lnTo>
                  <a:lnTo>
                    <a:pt x="189" y="211"/>
                  </a:lnTo>
                  <a:lnTo>
                    <a:pt x="191" y="211"/>
                  </a:lnTo>
                  <a:lnTo>
                    <a:pt x="193" y="211"/>
                  </a:lnTo>
                  <a:lnTo>
                    <a:pt x="193" y="213"/>
                  </a:lnTo>
                  <a:lnTo>
                    <a:pt x="195" y="213"/>
                  </a:lnTo>
                  <a:lnTo>
                    <a:pt x="197" y="213"/>
                  </a:lnTo>
                  <a:lnTo>
                    <a:pt x="199" y="213"/>
                  </a:lnTo>
                  <a:lnTo>
                    <a:pt x="201" y="213"/>
                  </a:lnTo>
                  <a:lnTo>
                    <a:pt x="201" y="211"/>
                  </a:lnTo>
                  <a:lnTo>
                    <a:pt x="203" y="211"/>
                  </a:lnTo>
                  <a:lnTo>
                    <a:pt x="203" y="209"/>
                  </a:lnTo>
                  <a:lnTo>
                    <a:pt x="205" y="209"/>
                  </a:lnTo>
                  <a:lnTo>
                    <a:pt x="207" y="209"/>
                  </a:lnTo>
                  <a:lnTo>
                    <a:pt x="209" y="209"/>
                  </a:lnTo>
                  <a:lnTo>
                    <a:pt x="211" y="209"/>
                  </a:lnTo>
                  <a:lnTo>
                    <a:pt x="211" y="211"/>
                  </a:lnTo>
                  <a:lnTo>
                    <a:pt x="213" y="211"/>
                  </a:lnTo>
                  <a:lnTo>
                    <a:pt x="213" y="213"/>
                  </a:lnTo>
                  <a:lnTo>
                    <a:pt x="213" y="215"/>
                  </a:lnTo>
                  <a:lnTo>
                    <a:pt x="215" y="215"/>
                  </a:lnTo>
                  <a:lnTo>
                    <a:pt x="215" y="217"/>
                  </a:lnTo>
                  <a:lnTo>
                    <a:pt x="215" y="219"/>
                  </a:lnTo>
                  <a:lnTo>
                    <a:pt x="217" y="219"/>
                  </a:lnTo>
                  <a:lnTo>
                    <a:pt x="217" y="221"/>
                  </a:lnTo>
                  <a:lnTo>
                    <a:pt x="219" y="223"/>
                  </a:lnTo>
                  <a:lnTo>
                    <a:pt x="221" y="223"/>
                  </a:lnTo>
                  <a:lnTo>
                    <a:pt x="223" y="223"/>
                  </a:lnTo>
                  <a:lnTo>
                    <a:pt x="224" y="223"/>
                  </a:lnTo>
                  <a:lnTo>
                    <a:pt x="226" y="223"/>
                  </a:lnTo>
                  <a:lnTo>
                    <a:pt x="228" y="223"/>
                  </a:lnTo>
                  <a:lnTo>
                    <a:pt x="228" y="225"/>
                  </a:lnTo>
                  <a:lnTo>
                    <a:pt x="230" y="227"/>
                  </a:lnTo>
                  <a:lnTo>
                    <a:pt x="230" y="229"/>
                  </a:lnTo>
                  <a:lnTo>
                    <a:pt x="230" y="231"/>
                  </a:lnTo>
                  <a:lnTo>
                    <a:pt x="230" y="233"/>
                  </a:lnTo>
                  <a:lnTo>
                    <a:pt x="230" y="235"/>
                  </a:lnTo>
                  <a:lnTo>
                    <a:pt x="232" y="235"/>
                  </a:lnTo>
                  <a:lnTo>
                    <a:pt x="232" y="237"/>
                  </a:lnTo>
                  <a:lnTo>
                    <a:pt x="234" y="237"/>
                  </a:lnTo>
                  <a:lnTo>
                    <a:pt x="234" y="235"/>
                  </a:lnTo>
                  <a:lnTo>
                    <a:pt x="236" y="235"/>
                  </a:lnTo>
                  <a:lnTo>
                    <a:pt x="236" y="233"/>
                  </a:lnTo>
                  <a:lnTo>
                    <a:pt x="238" y="233"/>
                  </a:lnTo>
                  <a:lnTo>
                    <a:pt x="238" y="231"/>
                  </a:lnTo>
                  <a:lnTo>
                    <a:pt x="240" y="231"/>
                  </a:lnTo>
                  <a:lnTo>
                    <a:pt x="240" y="229"/>
                  </a:lnTo>
                  <a:lnTo>
                    <a:pt x="242" y="229"/>
                  </a:lnTo>
                  <a:lnTo>
                    <a:pt x="242" y="227"/>
                  </a:lnTo>
                  <a:lnTo>
                    <a:pt x="244" y="227"/>
                  </a:lnTo>
                  <a:lnTo>
                    <a:pt x="244" y="225"/>
                  </a:lnTo>
                  <a:lnTo>
                    <a:pt x="246" y="225"/>
                  </a:lnTo>
                  <a:lnTo>
                    <a:pt x="248" y="225"/>
                  </a:lnTo>
                  <a:lnTo>
                    <a:pt x="250" y="225"/>
                  </a:lnTo>
                  <a:lnTo>
                    <a:pt x="252" y="225"/>
                  </a:lnTo>
                  <a:lnTo>
                    <a:pt x="252" y="223"/>
                  </a:lnTo>
                  <a:lnTo>
                    <a:pt x="254" y="223"/>
                  </a:lnTo>
                  <a:lnTo>
                    <a:pt x="254" y="221"/>
                  </a:lnTo>
                  <a:lnTo>
                    <a:pt x="256" y="221"/>
                  </a:lnTo>
                  <a:lnTo>
                    <a:pt x="256" y="219"/>
                  </a:lnTo>
                  <a:lnTo>
                    <a:pt x="256" y="217"/>
                  </a:lnTo>
                  <a:lnTo>
                    <a:pt x="256" y="215"/>
                  </a:lnTo>
                  <a:lnTo>
                    <a:pt x="254" y="213"/>
                  </a:lnTo>
                  <a:lnTo>
                    <a:pt x="254" y="211"/>
                  </a:lnTo>
                  <a:lnTo>
                    <a:pt x="256" y="211"/>
                  </a:lnTo>
                  <a:lnTo>
                    <a:pt x="258" y="211"/>
                  </a:lnTo>
                  <a:lnTo>
                    <a:pt x="260" y="211"/>
                  </a:lnTo>
                  <a:lnTo>
                    <a:pt x="262" y="211"/>
                  </a:lnTo>
                  <a:lnTo>
                    <a:pt x="264" y="211"/>
                  </a:lnTo>
                  <a:lnTo>
                    <a:pt x="266" y="211"/>
                  </a:lnTo>
                  <a:lnTo>
                    <a:pt x="266" y="213"/>
                  </a:lnTo>
                  <a:lnTo>
                    <a:pt x="268" y="213"/>
                  </a:lnTo>
                  <a:lnTo>
                    <a:pt x="268" y="215"/>
                  </a:lnTo>
                  <a:lnTo>
                    <a:pt x="268" y="217"/>
                  </a:lnTo>
                  <a:lnTo>
                    <a:pt x="266" y="217"/>
                  </a:lnTo>
                  <a:lnTo>
                    <a:pt x="264" y="219"/>
                  </a:lnTo>
                  <a:lnTo>
                    <a:pt x="262" y="221"/>
                  </a:lnTo>
                  <a:lnTo>
                    <a:pt x="262" y="223"/>
                  </a:lnTo>
                  <a:lnTo>
                    <a:pt x="264" y="223"/>
                  </a:lnTo>
                  <a:lnTo>
                    <a:pt x="266" y="221"/>
                  </a:lnTo>
                  <a:lnTo>
                    <a:pt x="268" y="221"/>
                  </a:lnTo>
                  <a:lnTo>
                    <a:pt x="270" y="221"/>
                  </a:lnTo>
                  <a:lnTo>
                    <a:pt x="272" y="221"/>
                  </a:lnTo>
                  <a:lnTo>
                    <a:pt x="274" y="221"/>
                  </a:lnTo>
                  <a:lnTo>
                    <a:pt x="276" y="219"/>
                  </a:lnTo>
                  <a:lnTo>
                    <a:pt x="278" y="217"/>
                  </a:lnTo>
                  <a:lnTo>
                    <a:pt x="278" y="215"/>
                  </a:lnTo>
                  <a:lnTo>
                    <a:pt x="280" y="213"/>
                  </a:lnTo>
                  <a:lnTo>
                    <a:pt x="280" y="211"/>
                  </a:lnTo>
                  <a:lnTo>
                    <a:pt x="282" y="209"/>
                  </a:lnTo>
                  <a:lnTo>
                    <a:pt x="284" y="209"/>
                  </a:lnTo>
                  <a:lnTo>
                    <a:pt x="286" y="211"/>
                  </a:lnTo>
                  <a:lnTo>
                    <a:pt x="288" y="209"/>
                  </a:lnTo>
                  <a:lnTo>
                    <a:pt x="288" y="211"/>
                  </a:lnTo>
                  <a:lnTo>
                    <a:pt x="290" y="211"/>
                  </a:lnTo>
                  <a:lnTo>
                    <a:pt x="292" y="213"/>
                  </a:lnTo>
                  <a:lnTo>
                    <a:pt x="293" y="215"/>
                  </a:lnTo>
                  <a:lnTo>
                    <a:pt x="295" y="215"/>
                  </a:lnTo>
                  <a:lnTo>
                    <a:pt x="297" y="215"/>
                  </a:lnTo>
                  <a:lnTo>
                    <a:pt x="297" y="217"/>
                  </a:lnTo>
                  <a:lnTo>
                    <a:pt x="299" y="217"/>
                  </a:lnTo>
                  <a:lnTo>
                    <a:pt x="299" y="215"/>
                  </a:lnTo>
                  <a:lnTo>
                    <a:pt x="301" y="215"/>
                  </a:lnTo>
                  <a:lnTo>
                    <a:pt x="301" y="213"/>
                  </a:lnTo>
                  <a:lnTo>
                    <a:pt x="303" y="213"/>
                  </a:lnTo>
                  <a:lnTo>
                    <a:pt x="305" y="213"/>
                  </a:lnTo>
                  <a:lnTo>
                    <a:pt x="305" y="211"/>
                  </a:lnTo>
                  <a:lnTo>
                    <a:pt x="307" y="211"/>
                  </a:lnTo>
                  <a:lnTo>
                    <a:pt x="307" y="209"/>
                  </a:lnTo>
                  <a:lnTo>
                    <a:pt x="307" y="207"/>
                  </a:lnTo>
                  <a:lnTo>
                    <a:pt x="309" y="205"/>
                  </a:lnTo>
                  <a:lnTo>
                    <a:pt x="311" y="203"/>
                  </a:lnTo>
                  <a:lnTo>
                    <a:pt x="313" y="203"/>
                  </a:lnTo>
                  <a:lnTo>
                    <a:pt x="313" y="201"/>
                  </a:lnTo>
                  <a:lnTo>
                    <a:pt x="313" y="199"/>
                  </a:lnTo>
                  <a:lnTo>
                    <a:pt x="311" y="197"/>
                  </a:lnTo>
                  <a:lnTo>
                    <a:pt x="311" y="195"/>
                  </a:lnTo>
                  <a:lnTo>
                    <a:pt x="313" y="195"/>
                  </a:lnTo>
                  <a:lnTo>
                    <a:pt x="313" y="193"/>
                  </a:lnTo>
                  <a:lnTo>
                    <a:pt x="315" y="193"/>
                  </a:lnTo>
                  <a:lnTo>
                    <a:pt x="315" y="195"/>
                  </a:lnTo>
                  <a:lnTo>
                    <a:pt x="317" y="195"/>
                  </a:lnTo>
                  <a:lnTo>
                    <a:pt x="317" y="197"/>
                  </a:lnTo>
                  <a:lnTo>
                    <a:pt x="319" y="197"/>
                  </a:lnTo>
                  <a:lnTo>
                    <a:pt x="321" y="195"/>
                  </a:lnTo>
                  <a:lnTo>
                    <a:pt x="321" y="193"/>
                  </a:lnTo>
                  <a:lnTo>
                    <a:pt x="321" y="191"/>
                  </a:lnTo>
                  <a:lnTo>
                    <a:pt x="321" y="189"/>
                  </a:lnTo>
                  <a:lnTo>
                    <a:pt x="321" y="187"/>
                  </a:lnTo>
                  <a:lnTo>
                    <a:pt x="319" y="187"/>
                  </a:lnTo>
                  <a:lnTo>
                    <a:pt x="319" y="186"/>
                  </a:lnTo>
                  <a:lnTo>
                    <a:pt x="319" y="184"/>
                  </a:lnTo>
                  <a:lnTo>
                    <a:pt x="321" y="184"/>
                  </a:lnTo>
                  <a:lnTo>
                    <a:pt x="323" y="184"/>
                  </a:lnTo>
                  <a:lnTo>
                    <a:pt x="325" y="184"/>
                  </a:lnTo>
                  <a:lnTo>
                    <a:pt x="327" y="184"/>
                  </a:lnTo>
                  <a:lnTo>
                    <a:pt x="329" y="186"/>
                  </a:lnTo>
                  <a:lnTo>
                    <a:pt x="331" y="186"/>
                  </a:lnTo>
                  <a:lnTo>
                    <a:pt x="333" y="186"/>
                  </a:lnTo>
                  <a:lnTo>
                    <a:pt x="335" y="184"/>
                  </a:lnTo>
                  <a:lnTo>
                    <a:pt x="337" y="184"/>
                  </a:lnTo>
                  <a:lnTo>
                    <a:pt x="339" y="184"/>
                  </a:lnTo>
                  <a:lnTo>
                    <a:pt x="341" y="182"/>
                  </a:lnTo>
                  <a:lnTo>
                    <a:pt x="343" y="180"/>
                  </a:lnTo>
                  <a:lnTo>
                    <a:pt x="345" y="178"/>
                  </a:lnTo>
                  <a:lnTo>
                    <a:pt x="347" y="178"/>
                  </a:lnTo>
                  <a:lnTo>
                    <a:pt x="349" y="178"/>
                  </a:lnTo>
                  <a:lnTo>
                    <a:pt x="349" y="176"/>
                  </a:lnTo>
                  <a:lnTo>
                    <a:pt x="351" y="176"/>
                  </a:lnTo>
                  <a:lnTo>
                    <a:pt x="351" y="174"/>
                  </a:lnTo>
                  <a:lnTo>
                    <a:pt x="353" y="174"/>
                  </a:lnTo>
                  <a:lnTo>
                    <a:pt x="355" y="174"/>
                  </a:lnTo>
                  <a:lnTo>
                    <a:pt x="357" y="174"/>
                  </a:lnTo>
                  <a:lnTo>
                    <a:pt x="357" y="176"/>
                  </a:lnTo>
                  <a:lnTo>
                    <a:pt x="357" y="178"/>
                  </a:lnTo>
                  <a:lnTo>
                    <a:pt x="357" y="180"/>
                  </a:lnTo>
                  <a:lnTo>
                    <a:pt x="359" y="180"/>
                  </a:lnTo>
                  <a:lnTo>
                    <a:pt x="359" y="182"/>
                  </a:lnTo>
                  <a:lnTo>
                    <a:pt x="361" y="182"/>
                  </a:lnTo>
                  <a:lnTo>
                    <a:pt x="362" y="184"/>
                  </a:lnTo>
                  <a:lnTo>
                    <a:pt x="362" y="186"/>
                  </a:lnTo>
                  <a:lnTo>
                    <a:pt x="364" y="186"/>
                  </a:lnTo>
                  <a:lnTo>
                    <a:pt x="366" y="186"/>
                  </a:lnTo>
                  <a:lnTo>
                    <a:pt x="366" y="184"/>
                  </a:lnTo>
                  <a:lnTo>
                    <a:pt x="368" y="184"/>
                  </a:lnTo>
                  <a:lnTo>
                    <a:pt x="368" y="182"/>
                  </a:lnTo>
                  <a:lnTo>
                    <a:pt x="370" y="182"/>
                  </a:lnTo>
                  <a:lnTo>
                    <a:pt x="370" y="180"/>
                  </a:lnTo>
                  <a:lnTo>
                    <a:pt x="372" y="178"/>
                  </a:lnTo>
                  <a:lnTo>
                    <a:pt x="372" y="176"/>
                  </a:lnTo>
                  <a:lnTo>
                    <a:pt x="374" y="176"/>
                  </a:lnTo>
                  <a:lnTo>
                    <a:pt x="374" y="174"/>
                  </a:lnTo>
                  <a:lnTo>
                    <a:pt x="376" y="174"/>
                  </a:lnTo>
                  <a:lnTo>
                    <a:pt x="376" y="172"/>
                  </a:lnTo>
                  <a:lnTo>
                    <a:pt x="378" y="172"/>
                  </a:lnTo>
                  <a:lnTo>
                    <a:pt x="378" y="170"/>
                  </a:lnTo>
                  <a:lnTo>
                    <a:pt x="380" y="168"/>
                  </a:lnTo>
                  <a:lnTo>
                    <a:pt x="382" y="166"/>
                  </a:lnTo>
                  <a:lnTo>
                    <a:pt x="382" y="164"/>
                  </a:lnTo>
                  <a:lnTo>
                    <a:pt x="384" y="164"/>
                  </a:lnTo>
                  <a:lnTo>
                    <a:pt x="386" y="164"/>
                  </a:lnTo>
                  <a:lnTo>
                    <a:pt x="388" y="164"/>
                  </a:lnTo>
                  <a:lnTo>
                    <a:pt x="388" y="162"/>
                  </a:lnTo>
                  <a:lnTo>
                    <a:pt x="390" y="162"/>
                  </a:lnTo>
                  <a:lnTo>
                    <a:pt x="392" y="162"/>
                  </a:lnTo>
                  <a:lnTo>
                    <a:pt x="394" y="164"/>
                  </a:lnTo>
                  <a:lnTo>
                    <a:pt x="394" y="166"/>
                  </a:lnTo>
                  <a:lnTo>
                    <a:pt x="392" y="166"/>
                  </a:lnTo>
                  <a:lnTo>
                    <a:pt x="392" y="168"/>
                  </a:lnTo>
                  <a:lnTo>
                    <a:pt x="392" y="170"/>
                  </a:lnTo>
                  <a:lnTo>
                    <a:pt x="390" y="170"/>
                  </a:lnTo>
                  <a:lnTo>
                    <a:pt x="392" y="172"/>
                  </a:lnTo>
                  <a:lnTo>
                    <a:pt x="394" y="172"/>
                  </a:lnTo>
                  <a:lnTo>
                    <a:pt x="396" y="172"/>
                  </a:lnTo>
                  <a:lnTo>
                    <a:pt x="396" y="170"/>
                  </a:lnTo>
                  <a:lnTo>
                    <a:pt x="396" y="168"/>
                  </a:lnTo>
                  <a:lnTo>
                    <a:pt x="398" y="166"/>
                  </a:lnTo>
                  <a:lnTo>
                    <a:pt x="398" y="164"/>
                  </a:lnTo>
                  <a:lnTo>
                    <a:pt x="400" y="162"/>
                  </a:lnTo>
                  <a:lnTo>
                    <a:pt x="402" y="162"/>
                  </a:lnTo>
                  <a:lnTo>
                    <a:pt x="402" y="160"/>
                  </a:lnTo>
                  <a:lnTo>
                    <a:pt x="404" y="160"/>
                  </a:lnTo>
                  <a:lnTo>
                    <a:pt x="406" y="160"/>
                  </a:lnTo>
                  <a:lnTo>
                    <a:pt x="406" y="158"/>
                  </a:lnTo>
                  <a:lnTo>
                    <a:pt x="408" y="160"/>
                  </a:lnTo>
                  <a:lnTo>
                    <a:pt x="406" y="162"/>
                  </a:lnTo>
                  <a:lnTo>
                    <a:pt x="406" y="164"/>
                  </a:lnTo>
                  <a:lnTo>
                    <a:pt x="406" y="166"/>
                  </a:lnTo>
                  <a:lnTo>
                    <a:pt x="404" y="168"/>
                  </a:lnTo>
                  <a:lnTo>
                    <a:pt x="404" y="170"/>
                  </a:lnTo>
                  <a:lnTo>
                    <a:pt x="404" y="172"/>
                  </a:lnTo>
                  <a:lnTo>
                    <a:pt x="404" y="174"/>
                  </a:lnTo>
                  <a:lnTo>
                    <a:pt x="404" y="176"/>
                  </a:lnTo>
                  <a:lnTo>
                    <a:pt x="404" y="178"/>
                  </a:lnTo>
                  <a:lnTo>
                    <a:pt x="406" y="180"/>
                  </a:lnTo>
                  <a:lnTo>
                    <a:pt x="408" y="180"/>
                  </a:lnTo>
                  <a:lnTo>
                    <a:pt x="408" y="178"/>
                  </a:lnTo>
                  <a:lnTo>
                    <a:pt x="410" y="178"/>
                  </a:lnTo>
                  <a:lnTo>
                    <a:pt x="410" y="176"/>
                  </a:lnTo>
                  <a:lnTo>
                    <a:pt x="412" y="176"/>
                  </a:lnTo>
                  <a:lnTo>
                    <a:pt x="412" y="178"/>
                  </a:lnTo>
                  <a:lnTo>
                    <a:pt x="412" y="180"/>
                  </a:lnTo>
                  <a:lnTo>
                    <a:pt x="410" y="182"/>
                  </a:lnTo>
                  <a:lnTo>
                    <a:pt x="410" y="184"/>
                  </a:lnTo>
                  <a:lnTo>
                    <a:pt x="410" y="186"/>
                  </a:lnTo>
                  <a:lnTo>
                    <a:pt x="410" y="187"/>
                  </a:lnTo>
                  <a:lnTo>
                    <a:pt x="408" y="187"/>
                  </a:lnTo>
                  <a:lnTo>
                    <a:pt x="408" y="189"/>
                  </a:lnTo>
                  <a:lnTo>
                    <a:pt x="406" y="191"/>
                  </a:lnTo>
                  <a:lnTo>
                    <a:pt x="404" y="191"/>
                  </a:lnTo>
                  <a:lnTo>
                    <a:pt x="404" y="193"/>
                  </a:lnTo>
                  <a:lnTo>
                    <a:pt x="402" y="195"/>
                  </a:lnTo>
                  <a:lnTo>
                    <a:pt x="402" y="197"/>
                  </a:lnTo>
                  <a:lnTo>
                    <a:pt x="400" y="199"/>
                  </a:lnTo>
                  <a:lnTo>
                    <a:pt x="398" y="201"/>
                  </a:lnTo>
                  <a:lnTo>
                    <a:pt x="396" y="201"/>
                  </a:lnTo>
                  <a:lnTo>
                    <a:pt x="396" y="203"/>
                  </a:lnTo>
                  <a:lnTo>
                    <a:pt x="394" y="203"/>
                  </a:lnTo>
                  <a:lnTo>
                    <a:pt x="392" y="205"/>
                  </a:lnTo>
                  <a:lnTo>
                    <a:pt x="392" y="207"/>
                  </a:lnTo>
                  <a:lnTo>
                    <a:pt x="388" y="207"/>
                  </a:lnTo>
                  <a:lnTo>
                    <a:pt x="388" y="209"/>
                  </a:lnTo>
                  <a:lnTo>
                    <a:pt x="386" y="209"/>
                  </a:lnTo>
                  <a:lnTo>
                    <a:pt x="386" y="211"/>
                  </a:lnTo>
                  <a:lnTo>
                    <a:pt x="384" y="213"/>
                  </a:lnTo>
                  <a:lnTo>
                    <a:pt x="384" y="215"/>
                  </a:lnTo>
                  <a:lnTo>
                    <a:pt x="382" y="215"/>
                  </a:lnTo>
                  <a:lnTo>
                    <a:pt x="382" y="217"/>
                  </a:lnTo>
                  <a:lnTo>
                    <a:pt x="380" y="219"/>
                  </a:lnTo>
                  <a:lnTo>
                    <a:pt x="380" y="221"/>
                  </a:lnTo>
                  <a:lnTo>
                    <a:pt x="378" y="223"/>
                  </a:lnTo>
                  <a:lnTo>
                    <a:pt x="378" y="225"/>
                  </a:lnTo>
                  <a:lnTo>
                    <a:pt x="376" y="227"/>
                  </a:lnTo>
                  <a:lnTo>
                    <a:pt x="376" y="229"/>
                  </a:lnTo>
                  <a:lnTo>
                    <a:pt x="374" y="231"/>
                  </a:lnTo>
                  <a:lnTo>
                    <a:pt x="374" y="233"/>
                  </a:lnTo>
                  <a:lnTo>
                    <a:pt x="374" y="235"/>
                  </a:lnTo>
                  <a:lnTo>
                    <a:pt x="372" y="237"/>
                  </a:lnTo>
                  <a:lnTo>
                    <a:pt x="370" y="237"/>
                  </a:lnTo>
                  <a:lnTo>
                    <a:pt x="370" y="239"/>
                  </a:lnTo>
                  <a:lnTo>
                    <a:pt x="368" y="239"/>
                  </a:lnTo>
                  <a:lnTo>
                    <a:pt x="368" y="241"/>
                  </a:lnTo>
                  <a:lnTo>
                    <a:pt x="370" y="241"/>
                  </a:lnTo>
                  <a:lnTo>
                    <a:pt x="370" y="243"/>
                  </a:lnTo>
                  <a:lnTo>
                    <a:pt x="370" y="245"/>
                  </a:lnTo>
                  <a:lnTo>
                    <a:pt x="368" y="247"/>
                  </a:lnTo>
                  <a:lnTo>
                    <a:pt x="368" y="249"/>
                  </a:lnTo>
                  <a:lnTo>
                    <a:pt x="370" y="249"/>
                  </a:lnTo>
                  <a:lnTo>
                    <a:pt x="370" y="251"/>
                  </a:lnTo>
                  <a:lnTo>
                    <a:pt x="372" y="251"/>
                  </a:lnTo>
                  <a:lnTo>
                    <a:pt x="374" y="253"/>
                  </a:lnTo>
                  <a:lnTo>
                    <a:pt x="376" y="254"/>
                  </a:lnTo>
                  <a:lnTo>
                    <a:pt x="376" y="256"/>
                  </a:lnTo>
                  <a:lnTo>
                    <a:pt x="378" y="256"/>
                  </a:lnTo>
                  <a:lnTo>
                    <a:pt x="378" y="254"/>
                  </a:lnTo>
                  <a:lnTo>
                    <a:pt x="380" y="254"/>
                  </a:lnTo>
                  <a:lnTo>
                    <a:pt x="382" y="254"/>
                  </a:lnTo>
                  <a:lnTo>
                    <a:pt x="384" y="254"/>
                  </a:lnTo>
                  <a:lnTo>
                    <a:pt x="386" y="256"/>
                  </a:lnTo>
                  <a:lnTo>
                    <a:pt x="388" y="256"/>
                  </a:lnTo>
                  <a:lnTo>
                    <a:pt x="388" y="258"/>
                  </a:lnTo>
                  <a:lnTo>
                    <a:pt x="390" y="258"/>
                  </a:lnTo>
                  <a:lnTo>
                    <a:pt x="388" y="260"/>
                  </a:lnTo>
                  <a:lnTo>
                    <a:pt x="388" y="262"/>
                  </a:lnTo>
                  <a:lnTo>
                    <a:pt x="386" y="262"/>
                  </a:lnTo>
                  <a:lnTo>
                    <a:pt x="384" y="262"/>
                  </a:lnTo>
                  <a:lnTo>
                    <a:pt x="382" y="262"/>
                  </a:lnTo>
                  <a:lnTo>
                    <a:pt x="382" y="264"/>
                  </a:lnTo>
                  <a:lnTo>
                    <a:pt x="380" y="264"/>
                  </a:lnTo>
                  <a:lnTo>
                    <a:pt x="382" y="266"/>
                  </a:lnTo>
                  <a:lnTo>
                    <a:pt x="382" y="268"/>
                  </a:lnTo>
                  <a:lnTo>
                    <a:pt x="382" y="270"/>
                  </a:lnTo>
                  <a:lnTo>
                    <a:pt x="382" y="272"/>
                  </a:lnTo>
                  <a:lnTo>
                    <a:pt x="380" y="272"/>
                  </a:lnTo>
                  <a:lnTo>
                    <a:pt x="380" y="274"/>
                  </a:lnTo>
                  <a:lnTo>
                    <a:pt x="378" y="276"/>
                  </a:lnTo>
                  <a:lnTo>
                    <a:pt x="378" y="278"/>
                  </a:lnTo>
                  <a:lnTo>
                    <a:pt x="380" y="280"/>
                  </a:lnTo>
                  <a:lnTo>
                    <a:pt x="382" y="282"/>
                  </a:lnTo>
                  <a:lnTo>
                    <a:pt x="382" y="284"/>
                  </a:lnTo>
                  <a:lnTo>
                    <a:pt x="382" y="286"/>
                  </a:lnTo>
                  <a:lnTo>
                    <a:pt x="382" y="288"/>
                  </a:lnTo>
                  <a:lnTo>
                    <a:pt x="380" y="288"/>
                  </a:lnTo>
                  <a:lnTo>
                    <a:pt x="378" y="290"/>
                  </a:lnTo>
                  <a:lnTo>
                    <a:pt x="376" y="290"/>
                  </a:lnTo>
                  <a:lnTo>
                    <a:pt x="376" y="288"/>
                  </a:lnTo>
                  <a:lnTo>
                    <a:pt x="376" y="290"/>
                  </a:lnTo>
                  <a:lnTo>
                    <a:pt x="374" y="290"/>
                  </a:lnTo>
                  <a:lnTo>
                    <a:pt x="374" y="292"/>
                  </a:lnTo>
                  <a:lnTo>
                    <a:pt x="376" y="292"/>
                  </a:lnTo>
                  <a:lnTo>
                    <a:pt x="374" y="292"/>
                  </a:lnTo>
                  <a:lnTo>
                    <a:pt x="374" y="294"/>
                  </a:lnTo>
                  <a:lnTo>
                    <a:pt x="374" y="296"/>
                  </a:lnTo>
                  <a:lnTo>
                    <a:pt x="374" y="298"/>
                  </a:lnTo>
                  <a:lnTo>
                    <a:pt x="372" y="298"/>
                  </a:lnTo>
                  <a:lnTo>
                    <a:pt x="372" y="300"/>
                  </a:lnTo>
                  <a:lnTo>
                    <a:pt x="372" y="302"/>
                  </a:lnTo>
                  <a:lnTo>
                    <a:pt x="370" y="302"/>
                  </a:lnTo>
                  <a:lnTo>
                    <a:pt x="372" y="304"/>
                  </a:lnTo>
                  <a:lnTo>
                    <a:pt x="370" y="306"/>
                  </a:lnTo>
                  <a:lnTo>
                    <a:pt x="368" y="306"/>
                  </a:lnTo>
                  <a:lnTo>
                    <a:pt x="368" y="308"/>
                  </a:lnTo>
                  <a:lnTo>
                    <a:pt x="368" y="310"/>
                  </a:lnTo>
                  <a:lnTo>
                    <a:pt x="368" y="312"/>
                  </a:lnTo>
                  <a:lnTo>
                    <a:pt x="366" y="312"/>
                  </a:lnTo>
                  <a:lnTo>
                    <a:pt x="368" y="312"/>
                  </a:lnTo>
                  <a:lnTo>
                    <a:pt x="368" y="314"/>
                  </a:lnTo>
                  <a:lnTo>
                    <a:pt x="366" y="316"/>
                  </a:lnTo>
                  <a:lnTo>
                    <a:pt x="366" y="318"/>
                  </a:lnTo>
                  <a:lnTo>
                    <a:pt x="366" y="320"/>
                  </a:lnTo>
                  <a:lnTo>
                    <a:pt x="368" y="320"/>
                  </a:lnTo>
                  <a:lnTo>
                    <a:pt x="368" y="321"/>
                  </a:lnTo>
                  <a:lnTo>
                    <a:pt x="368" y="323"/>
                  </a:lnTo>
                  <a:lnTo>
                    <a:pt x="366" y="323"/>
                  </a:lnTo>
                  <a:lnTo>
                    <a:pt x="366" y="325"/>
                  </a:lnTo>
                  <a:lnTo>
                    <a:pt x="364" y="325"/>
                  </a:lnTo>
                  <a:lnTo>
                    <a:pt x="362" y="325"/>
                  </a:lnTo>
                  <a:lnTo>
                    <a:pt x="362" y="327"/>
                  </a:lnTo>
                  <a:lnTo>
                    <a:pt x="362" y="329"/>
                  </a:lnTo>
                  <a:lnTo>
                    <a:pt x="362" y="331"/>
                  </a:lnTo>
                  <a:lnTo>
                    <a:pt x="361" y="331"/>
                  </a:lnTo>
                  <a:lnTo>
                    <a:pt x="359" y="331"/>
                  </a:lnTo>
                  <a:lnTo>
                    <a:pt x="357" y="331"/>
                  </a:lnTo>
                  <a:lnTo>
                    <a:pt x="357" y="333"/>
                  </a:lnTo>
                  <a:lnTo>
                    <a:pt x="355" y="333"/>
                  </a:lnTo>
                  <a:lnTo>
                    <a:pt x="353" y="333"/>
                  </a:lnTo>
                  <a:lnTo>
                    <a:pt x="351" y="333"/>
                  </a:lnTo>
                  <a:lnTo>
                    <a:pt x="349" y="331"/>
                  </a:lnTo>
                  <a:lnTo>
                    <a:pt x="349" y="333"/>
                  </a:lnTo>
                  <a:lnTo>
                    <a:pt x="349" y="335"/>
                  </a:lnTo>
                  <a:lnTo>
                    <a:pt x="349" y="337"/>
                  </a:lnTo>
                  <a:lnTo>
                    <a:pt x="349" y="339"/>
                  </a:lnTo>
                  <a:lnTo>
                    <a:pt x="349" y="341"/>
                  </a:lnTo>
                  <a:lnTo>
                    <a:pt x="347" y="341"/>
                  </a:lnTo>
                  <a:lnTo>
                    <a:pt x="347" y="343"/>
                  </a:lnTo>
                  <a:lnTo>
                    <a:pt x="347" y="345"/>
                  </a:lnTo>
                  <a:lnTo>
                    <a:pt x="347" y="347"/>
                  </a:lnTo>
                  <a:lnTo>
                    <a:pt x="347" y="349"/>
                  </a:lnTo>
                  <a:lnTo>
                    <a:pt x="347" y="351"/>
                  </a:lnTo>
                  <a:lnTo>
                    <a:pt x="347" y="353"/>
                  </a:lnTo>
                  <a:lnTo>
                    <a:pt x="347" y="355"/>
                  </a:lnTo>
                  <a:lnTo>
                    <a:pt x="347" y="357"/>
                  </a:lnTo>
                  <a:lnTo>
                    <a:pt x="347" y="359"/>
                  </a:lnTo>
                  <a:lnTo>
                    <a:pt x="347" y="361"/>
                  </a:lnTo>
                  <a:lnTo>
                    <a:pt x="349" y="363"/>
                  </a:lnTo>
                  <a:lnTo>
                    <a:pt x="347" y="365"/>
                  </a:lnTo>
                  <a:lnTo>
                    <a:pt x="349" y="367"/>
                  </a:lnTo>
                  <a:lnTo>
                    <a:pt x="347" y="367"/>
                  </a:lnTo>
                  <a:lnTo>
                    <a:pt x="349" y="367"/>
                  </a:lnTo>
                  <a:lnTo>
                    <a:pt x="349" y="369"/>
                  </a:lnTo>
                  <a:lnTo>
                    <a:pt x="349" y="371"/>
                  </a:lnTo>
                  <a:lnTo>
                    <a:pt x="349" y="373"/>
                  </a:lnTo>
                  <a:lnTo>
                    <a:pt x="349" y="375"/>
                  </a:lnTo>
                  <a:lnTo>
                    <a:pt x="349" y="377"/>
                  </a:lnTo>
                  <a:lnTo>
                    <a:pt x="349" y="379"/>
                  </a:lnTo>
                  <a:lnTo>
                    <a:pt x="349" y="381"/>
                  </a:lnTo>
                  <a:lnTo>
                    <a:pt x="347" y="381"/>
                  </a:lnTo>
                  <a:lnTo>
                    <a:pt x="347" y="383"/>
                  </a:lnTo>
                  <a:lnTo>
                    <a:pt x="347" y="385"/>
                  </a:lnTo>
                  <a:lnTo>
                    <a:pt x="347" y="387"/>
                  </a:lnTo>
                  <a:lnTo>
                    <a:pt x="345" y="387"/>
                  </a:lnTo>
                  <a:lnTo>
                    <a:pt x="345" y="388"/>
                  </a:lnTo>
                  <a:lnTo>
                    <a:pt x="347" y="388"/>
                  </a:lnTo>
                  <a:lnTo>
                    <a:pt x="347" y="390"/>
                  </a:lnTo>
                  <a:lnTo>
                    <a:pt x="345" y="390"/>
                  </a:lnTo>
                  <a:lnTo>
                    <a:pt x="347" y="392"/>
                  </a:lnTo>
                  <a:lnTo>
                    <a:pt x="347" y="394"/>
                  </a:lnTo>
                  <a:lnTo>
                    <a:pt x="347" y="396"/>
                  </a:lnTo>
                  <a:lnTo>
                    <a:pt x="347" y="398"/>
                  </a:lnTo>
                  <a:lnTo>
                    <a:pt x="347" y="400"/>
                  </a:lnTo>
                  <a:lnTo>
                    <a:pt x="347" y="402"/>
                  </a:lnTo>
                  <a:lnTo>
                    <a:pt x="347" y="404"/>
                  </a:lnTo>
                  <a:lnTo>
                    <a:pt x="347" y="406"/>
                  </a:lnTo>
                  <a:lnTo>
                    <a:pt x="345" y="406"/>
                  </a:lnTo>
                  <a:lnTo>
                    <a:pt x="343" y="408"/>
                  </a:lnTo>
                  <a:lnTo>
                    <a:pt x="343" y="410"/>
                  </a:lnTo>
                  <a:lnTo>
                    <a:pt x="341" y="410"/>
                  </a:lnTo>
                  <a:lnTo>
                    <a:pt x="339" y="410"/>
                  </a:lnTo>
                  <a:lnTo>
                    <a:pt x="339" y="412"/>
                  </a:lnTo>
                  <a:lnTo>
                    <a:pt x="337" y="412"/>
                  </a:lnTo>
                  <a:lnTo>
                    <a:pt x="335" y="414"/>
                  </a:lnTo>
                  <a:lnTo>
                    <a:pt x="335" y="416"/>
                  </a:lnTo>
                  <a:lnTo>
                    <a:pt x="335" y="418"/>
                  </a:lnTo>
                  <a:lnTo>
                    <a:pt x="333" y="418"/>
                  </a:lnTo>
                  <a:lnTo>
                    <a:pt x="333" y="420"/>
                  </a:lnTo>
                  <a:lnTo>
                    <a:pt x="333" y="422"/>
                  </a:lnTo>
                  <a:lnTo>
                    <a:pt x="333" y="424"/>
                  </a:lnTo>
                  <a:lnTo>
                    <a:pt x="333" y="426"/>
                  </a:lnTo>
                  <a:lnTo>
                    <a:pt x="335" y="430"/>
                  </a:lnTo>
                  <a:lnTo>
                    <a:pt x="337" y="432"/>
                  </a:lnTo>
                  <a:lnTo>
                    <a:pt x="337" y="434"/>
                  </a:lnTo>
                  <a:lnTo>
                    <a:pt x="337" y="436"/>
                  </a:lnTo>
                  <a:lnTo>
                    <a:pt x="335" y="436"/>
                  </a:lnTo>
                  <a:lnTo>
                    <a:pt x="335" y="438"/>
                  </a:lnTo>
                  <a:lnTo>
                    <a:pt x="333" y="438"/>
                  </a:lnTo>
                  <a:lnTo>
                    <a:pt x="333" y="440"/>
                  </a:lnTo>
                  <a:lnTo>
                    <a:pt x="333" y="442"/>
                  </a:lnTo>
                  <a:lnTo>
                    <a:pt x="331" y="442"/>
                  </a:lnTo>
                  <a:lnTo>
                    <a:pt x="333" y="444"/>
                  </a:lnTo>
                  <a:lnTo>
                    <a:pt x="333" y="446"/>
                  </a:lnTo>
                  <a:lnTo>
                    <a:pt x="333" y="448"/>
                  </a:lnTo>
                  <a:lnTo>
                    <a:pt x="333" y="450"/>
                  </a:lnTo>
                  <a:lnTo>
                    <a:pt x="333" y="452"/>
                  </a:lnTo>
                  <a:lnTo>
                    <a:pt x="333" y="454"/>
                  </a:lnTo>
                  <a:lnTo>
                    <a:pt x="331" y="452"/>
                  </a:lnTo>
                  <a:lnTo>
                    <a:pt x="331" y="454"/>
                  </a:lnTo>
                  <a:lnTo>
                    <a:pt x="329" y="454"/>
                  </a:lnTo>
                  <a:lnTo>
                    <a:pt x="327" y="455"/>
                  </a:lnTo>
                  <a:lnTo>
                    <a:pt x="325" y="455"/>
                  </a:lnTo>
                  <a:lnTo>
                    <a:pt x="323" y="455"/>
                  </a:lnTo>
                  <a:lnTo>
                    <a:pt x="321" y="455"/>
                  </a:lnTo>
                  <a:lnTo>
                    <a:pt x="319" y="455"/>
                  </a:lnTo>
                  <a:lnTo>
                    <a:pt x="317" y="455"/>
                  </a:lnTo>
                  <a:lnTo>
                    <a:pt x="315" y="454"/>
                  </a:lnTo>
                  <a:lnTo>
                    <a:pt x="313" y="455"/>
                  </a:lnTo>
                  <a:lnTo>
                    <a:pt x="313" y="454"/>
                  </a:lnTo>
                  <a:lnTo>
                    <a:pt x="311" y="454"/>
                  </a:lnTo>
                  <a:lnTo>
                    <a:pt x="309" y="452"/>
                  </a:lnTo>
                  <a:lnTo>
                    <a:pt x="307" y="450"/>
                  </a:lnTo>
                  <a:lnTo>
                    <a:pt x="305" y="450"/>
                  </a:lnTo>
                  <a:lnTo>
                    <a:pt x="305" y="452"/>
                  </a:lnTo>
                  <a:lnTo>
                    <a:pt x="303" y="452"/>
                  </a:lnTo>
                  <a:lnTo>
                    <a:pt x="303" y="454"/>
                  </a:lnTo>
                  <a:lnTo>
                    <a:pt x="301" y="454"/>
                  </a:lnTo>
                  <a:lnTo>
                    <a:pt x="299" y="454"/>
                  </a:lnTo>
                  <a:lnTo>
                    <a:pt x="297" y="455"/>
                  </a:lnTo>
                  <a:lnTo>
                    <a:pt x="295" y="457"/>
                  </a:lnTo>
                  <a:lnTo>
                    <a:pt x="293" y="459"/>
                  </a:lnTo>
                  <a:lnTo>
                    <a:pt x="292" y="459"/>
                  </a:lnTo>
                  <a:lnTo>
                    <a:pt x="292" y="461"/>
                  </a:lnTo>
                  <a:lnTo>
                    <a:pt x="290" y="461"/>
                  </a:lnTo>
                  <a:lnTo>
                    <a:pt x="288" y="461"/>
                  </a:lnTo>
                  <a:lnTo>
                    <a:pt x="286" y="463"/>
                  </a:lnTo>
                  <a:lnTo>
                    <a:pt x="284" y="463"/>
                  </a:lnTo>
                  <a:lnTo>
                    <a:pt x="284" y="465"/>
                  </a:lnTo>
                  <a:lnTo>
                    <a:pt x="284" y="467"/>
                  </a:lnTo>
                  <a:lnTo>
                    <a:pt x="282" y="465"/>
                  </a:lnTo>
                  <a:lnTo>
                    <a:pt x="280" y="465"/>
                  </a:lnTo>
                  <a:lnTo>
                    <a:pt x="278" y="463"/>
                  </a:lnTo>
                  <a:lnTo>
                    <a:pt x="280" y="461"/>
                  </a:lnTo>
                  <a:lnTo>
                    <a:pt x="278" y="461"/>
                  </a:lnTo>
                  <a:lnTo>
                    <a:pt x="276" y="461"/>
                  </a:lnTo>
                  <a:lnTo>
                    <a:pt x="276" y="459"/>
                  </a:lnTo>
                  <a:lnTo>
                    <a:pt x="274" y="459"/>
                  </a:lnTo>
                  <a:lnTo>
                    <a:pt x="272" y="459"/>
                  </a:lnTo>
                  <a:lnTo>
                    <a:pt x="272" y="461"/>
                  </a:lnTo>
                  <a:lnTo>
                    <a:pt x="272" y="459"/>
                  </a:lnTo>
                  <a:lnTo>
                    <a:pt x="270" y="459"/>
                  </a:lnTo>
                  <a:lnTo>
                    <a:pt x="268" y="459"/>
                  </a:lnTo>
                  <a:lnTo>
                    <a:pt x="268" y="461"/>
                  </a:lnTo>
                  <a:lnTo>
                    <a:pt x="266" y="461"/>
                  </a:lnTo>
                  <a:lnTo>
                    <a:pt x="264" y="461"/>
                  </a:lnTo>
                  <a:lnTo>
                    <a:pt x="262" y="459"/>
                  </a:lnTo>
                  <a:lnTo>
                    <a:pt x="260" y="457"/>
                  </a:lnTo>
                  <a:lnTo>
                    <a:pt x="260" y="455"/>
                  </a:lnTo>
                  <a:lnTo>
                    <a:pt x="260" y="454"/>
                  </a:lnTo>
                  <a:lnTo>
                    <a:pt x="262" y="454"/>
                  </a:lnTo>
                  <a:lnTo>
                    <a:pt x="262" y="452"/>
                  </a:lnTo>
                  <a:lnTo>
                    <a:pt x="262" y="450"/>
                  </a:lnTo>
                  <a:lnTo>
                    <a:pt x="262" y="448"/>
                  </a:lnTo>
                  <a:lnTo>
                    <a:pt x="260" y="448"/>
                  </a:lnTo>
                  <a:lnTo>
                    <a:pt x="260" y="446"/>
                  </a:lnTo>
                  <a:lnTo>
                    <a:pt x="258" y="446"/>
                  </a:lnTo>
                  <a:lnTo>
                    <a:pt x="258" y="448"/>
                  </a:lnTo>
                  <a:lnTo>
                    <a:pt x="256" y="448"/>
                  </a:lnTo>
                  <a:lnTo>
                    <a:pt x="256" y="446"/>
                  </a:lnTo>
                  <a:lnTo>
                    <a:pt x="256" y="444"/>
                  </a:lnTo>
                  <a:lnTo>
                    <a:pt x="256" y="442"/>
                  </a:lnTo>
                  <a:lnTo>
                    <a:pt x="256" y="440"/>
                  </a:lnTo>
                  <a:lnTo>
                    <a:pt x="256" y="438"/>
                  </a:lnTo>
                  <a:lnTo>
                    <a:pt x="254" y="438"/>
                  </a:lnTo>
                  <a:lnTo>
                    <a:pt x="252" y="438"/>
                  </a:lnTo>
                  <a:lnTo>
                    <a:pt x="250" y="438"/>
                  </a:lnTo>
                  <a:lnTo>
                    <a:pt x="250" y="440"/>
                  </a:lnTo>
                  <a:lnTo>
                    <a:pt x="248" y="440"/>
                  </a:lnTo>
                  <a:lnTo>
                    <a:pt x="246" y="440"/>
                  </a:lnTo>
                  <a:lnTo>
                    <a:pt x="246" y="438"/>
                  </a:lnTo>
                  <a:lnTo>
                    <a:pt x="244" y="438"/>
                  </a:lnTo>
                  <a:lnTo>
                    <a:pt x="242" y="438"/>
                  </a:lnTo>
                  <a:lnTo>
                    <a:pt x="242" y="436"/>
                  </a:lnTo>
                  <a:lnTo>
                    <a:pt x="240" y="436"/>
                  </a:lnTo>
                  <a:lnTo>
                    <a:pt x="238" y="436"/>
                  </a:lnTo>
                  <a:lnTo>
                    <a:pt x="238" y="438"/>
                  </a:lnTo>
                  <a:lnTo>
                    <a:pt x="238" y="436"/>
                  </a:lnTo>
                  <a:lnTo>
                    <a:pt x="238" y="434"/>
                  </a:lnTo>
                  <a:lnTo>
                    <a:pt x="236" y="434"/>
                  </a:lnTo>
                  <a:lnTo>
                    <a:pt x="234" y="434"/>
                  </a:lnTo>
                  <a:lnTo>
                    <a:pt x="234" y="432"/>
                  </a:lnTo>
                  <a:lnTo>
                    <a:pt x="232" y="432"/>
                  </a:lnTo>
                  <a:lnTo>
                    <a:pt x="230" y="432"/>
                  </a:lnTo>
                  <a:lnTo>
                    <a:pt x="228" y="432"/>
                  </a:lnTo>
                  <a:lnTo>
                    <a:pt x="228" y="430"/>
                  </a:lnTo>
                  <a:lnTo>
                    <a:pt x="228" y="428"/>
                  </a:lnTo>
                  <a:lnTo>
                    <a:pt x="226" y="428"/>
                  </a:lnTo>
                  <a:lnTo>
                    <a:pt x="226" y="426"/>
                  </a:lnTo>
                  <a:lnTo>
                    <a:pt x="224" y="426"/>
                  </a:lnTo>
                  <a:lnTo>
                    <a:pt x="223" y="426"/>
                  </a:lnTo>
                  <a:lnTo>
                    <a:pt x="223" y="424"/>
                  </a:lnTo>
                  <a:lnTo>
                    <a:pt x="221" y="424"/>
                  </a:lnTo>
                  <a:lnTo>
                    <a:pt x="219" y="424"/>
                  </a:lnTo>
                  <a:lnTo>
                    <a:pt x="217" y="424"/>
                  </a:lnTo>
                  <a:lnTo>
                    <a:pt x="217" y="426"/>
                  </a:lnTo>
                  <a:lnTo>
                    <a:pt x="215" y="426"/>
                  </a:lnTo>
                  <a:lnTo>
                    <a:pt x="215" y="428"/>
                  </a:lnTo>
                  <a:lnTo>
                    <a:pt x="213" y="428"/>
                  </a:lnTo>
                  <a:lnTo>
                    <a:pt x="213" y="426"/>
                  </a:lnTo>
                  <a:lnTo>
                    <a:pt x="211" y="426"/>
                  </a:lnTo>
                  <a:lnTo>
                    <a:pt x="211" y="428"/>
                  </a:lnTo>
                  <a:lnTo>
                    <a:pt x="209" y="428"/>
                  </a:lnTo>
                  <a:lnTo>
                    <a:pt x="207" y="428"/>
                  </a:lnTo>
                  <a:lnTo>
                    <a:pt x="207" y="430"/>
                  </a:lnTo>
                  <a:lnTo>
                    <a:pt x="207" y="432"/>
                  </a:lnTo>
                  <a:lnTo>
                    <a:pt x="207" y="434"/>
                  </a:lnTo>
                  <a:lnTo>
                    <a:pt x="205" y="434"/>
                  </a:lnTo>
                  <a:lnTo>
                    <a:pt x="205" y="432"/>
                  </a:lnTo>
                  <a:lnTo>
                    <a:pt x="203" y="432"/>
                  </a:lnTo>
                  <a:lnTo>
                    <a:pt x="203" y="434"/>
                  </a:lnTo>
                  <a:lnTo>
                    <a:pt x="201" y="434"/>
                  </a:lnTo>
                  <a:lnTo>
                    <a:pt x="199" y="434"/>
                  </a:lnTo>
                  <a:lnTo>
                    <a:pt x="199" y="436"/>
                  </a:lnTo>
                  <a:lnTo>
                    <a:pt x="201" y="436"/>
                  </a:lnTo>
                  <a:lnTo>
                    <a:pt x="201" y="434"/>
                  </a:lnTo>
                  <a:lnTo>
                    <a:pt x="201" y="436"/>
                  </a:lnTo>
                  <a:lnTo>
                    <a:pt x="201" y="438"/>
                  </a:lnTo>
                  <a:lnTo>
                    <a:pt x="199" y="440"/>
                  </a:lnTo>
                  <a:lnTo>
                    <a:pt x="199" y="442"/>
                  </a:lnTo>
                  <a:lnTo>
                    <a:pt x="199" y="440"/>
                  </a:lnTo>
                  <a:lnTo>
                    <a:pt x="197" y="440"/>
                  </a:lnTo>
                  <a:lnTo>
                    <a:pt x="197" y="442"/>
                  </a:lnTo>
                  <a:lnTo>
                    <a:pt x="195" y="442"/>
                  </a:lnTo>
                  <a:lnTo>
                    <a:pt x="195" y="444"/>
                  </a:lnTo>
                  <a:lnTo>
                    <a:pt x="195" y="442"/>
                  </a:lnTo>
                  <a:lnTo>
                    <a:pt x="193" y="440"/>
                  </a:lnTo>
                  <a:lnTo>
                    <a:pt x="191" y="440"/>
                  </a:lnTo>
                  <a:lnTo>
                    <a:pt x="191" y="442"/>
                  </a:lnTo>
                  <a:lnTo>
                    <a:pt x="189" y="442"/>
                  </a:lnTo>
                  <a:lnTo>
                    <a:pt x="189" y="444"/>
                  </a:lnTo>
                  <a:lnTo>
                    <a:pt x="187" y="444"/>
                  </a:lnTo>
                  <a:lnTo>
                    <a:pt x="185" y="444"/>
                  </a:lnTo>
                  <a:lnTo>
                    <a:pt x="185" y="446"/>
                  </a:lnTo>
                  <a:lnTo>
                    <a:pt x="185" y="448"/>
                  </a:lnTo>
                  <a:lnTo>
                    <a:pt x="187" y="450"/>
                  </a:lnTo>
                  <a:lnTo>
                    <a:pt x="187" y="452"/>
                  </a:lnTo>
                  <a:lnTo>
                    <a:pt x="189" y="452"/>
                  </a:lnTo>
                  <a:lnTo>
                    <a:pt x="187" y="452"/>
                  </a:lnTo>
                  <a:lnTo>
                    <a:pt x="189" y="454"/>
                  </a:lnTo>
                  <a:lnTo>
                    <a:pt x="187" y="454"/>
                  </a:lnTo>
                  <a:lnTo>
                    <a:pt x="187" y="455"/>
                  </a:lnTo>
                  <a:lnTo>
                    <a:pt x="185" y="455"/>
                  </a:lnTo>
                  <a:lnTo>
                    <a:pt x="183" y="455"/>
                  </a:lnTo>
                  <a:lnTo>
                    <a:pt x="181" y="455"/>
                  </a:lnTo>
                  <a:lnTo>
                    <a:pt x="181" y="457"/>
                  </a:lnTo>
                  <a:lnTo>
                    <a:pt x="183" y="457"/>
                  </a:lnTo>
                  <a:lnTo>
                    <a:pt x="183" y="459"/>
                  </a:lnTo>
                  <a:lnTo>
                    <a:pt x="185" y="459"/>
                  </a:lnTo>
                  <a:lnTo>
                    <a:pt x="185" y="461"/>
                  </a:lnTo>
                  <a:lnTo>
                    <a:pt x="185" y="463"/>
                  </a:lnTo>
                  <a:lnTo>
                    <a:pt x="185" y="465"/>
                  </a:lnTo>
                  <a:lnTo>
                    <a:pt x="185" y="467"/>
                  </a:lnTo>
                  <a:lnTo>
                    <a:pt x="185" y="469"/>
                  </a:lnTo>
                  <a:lnTo>
                    <a:pt x="185" y="471"/>
                  </a:lnTo>
                  <a:lnTo>
                    <a:pt x="183" y="471"/>
                  </a:lnTo>
                  <a:lnTo>
                    <a:pt x="183" y="473"/>
                  </a:lnTo>
                  <a:lnTo>
                    <a:pt x="185" y="473"/>
                  </a:lnTo>
                  <a:lnTo>
                    <a:pt x="185" y="475"/>
                  </a:lnTo>
                  <a:lnTo>
                    <a:pt x="187" y="475"/>
                  </a:lnTo>
                  <a:lnTo>
                    <a:pt x="189" y="475"/>
                  </a:lnTo>
                  <a:lnTo>
                    <a:pt x="189" y="477"/>
                  </a:lnTo>
                  <a:lnTo>
                    <a:pt x="191" y="477"/>
                  </a:lnTo>
                  <a:lnTo>
                    <a:pt x="191" y="479"/>
                  </a:lnTo>
                  <a:lnTo>
                    <a:pt x="193" y="479"/>
                  </a:lnTo>
                  <a:lnTo>
                    <a:pt x="193" y="481"/>
                  </a:lnTo>
                  <a:lnTo>
                    <a:pt x="195" y="481"/>
                  </a:lnTo>
                  <a:lnTo>
                    <a:pt x="193" y="481"/>
                  </a:lnTo>
                  <a:lnTo>
                    <a:pt x="191" y="483"/>
                  </a:lnTo>
                  <a:lnTo>
                    <a:pt x="189" y="481"/>
                  </a:lnTo>
                  <a:lnTo>
                    <a:pt x="187" y="483"/>
                  </a:lnTo>
                  <a:lnTo>
                    <a:pt x="185" y="485"/>
                  </a:lnTo>
                  <a:lnTo>
                    <a:pt x="183" y="487"/>
                  </a:lnTo>
                  <a:lnTo>
                    <a:pt x="181" y="487"/>
                  </a:lnTo>
                  <a:lnTo>
                    <a:pt x="179" y="487"/>
                  </a:lnTo>
                  <a:lnTo>
                    <a:pt x="179" y="489"/>
                  </a:lnTo>
                  <a:lnTo>
                    <a:pt x="177" y="487"/>
                  </a:lnTo>
                  <a:lnTo>
                    <a:pt x="177" y="489"/>
                  </a:lnTo>
                  <a:lnTo>
                    <a:pt x="175" y="489"/>
                  </a:lnTo>
                  <a:lnTo>
                    <a:pt x="175" y="491"/>
                  </a:lnTo>
                  <a:lnTo>
                    <a:pt x="173" y="489"/>
                  </a:lnTo>
                  <a:lnTo>
                    <a:pt x="171" y="489"/>
                  </a:lnTo>
                  <a:lnTo>
                    <a:pt x="169" y="487"/>
                  </a:lnTo>
                  <a:lnTo>
                    <a:pt x="167" y="485"/>
                  </a:lnTo>
                  <a:lnTo>
                    <a:pt x="165" y="485"/>
                  </a:lnTo>
                  <a:lnTo>
                    <a:pt x="163" y="485"/>
                  </a:lnTo>
                  <a:lnTo>
                    <a:pt x="161" y="487"/>
                  </a:lnTo>
                  <a:lnTo>
                    <a:pt x="159" y="487"/>
                  </a:lnTo>
                  <a:lnTo>
                    <a:pt x="159" y="489"/>
                  </a:lnTo>
                  <a:lnTo>
                    <a:pt x="159" y="491"/>
                  </a:lnTo>
                  <a:lnTo>
                    <a:pt x="159" y="493"/>
                  </a:lnTo>
                  <a:lnTo>
                    <a:pt x="157" y="493"/>
                  </a:lnTo>
                  <a:lnTo>
                    <a:pt x="155" y="493"/>
                  </a:lnTo>
                  <a:lnTo>
                    <a:pt x="155" y="495"/>
                  </a:lnTo>
                  <a:lnTo>
                    <a:pt x="154" y="495"/>
                  </a:lnTo>
                  <a:lnTo>
                    <a:pt x="154" y="497"/>
                  </a:lnTo>
                  <a:lnTo>
                    <a:pt x="152" y="497"/>
                  </a:lnTo>
                  <a:lnTo>
                    <a:pt x="150" y="497"/>
                  </a:lnTo>
                  <a:lnTo>
                    <a:pt x="150" y="499"/>
                  </a:lnTo>
                  <a:lnTo>
                    <a:pt x="150" y="497"/>
                  </a:lnTo>
                  <a:lnTo>
                    <a:pt x="148" y="497"/>
                  </a:lnTo>
                  <a:lnTo>
                    <a:pt x="146" y="497"/>
                  </a:lnTo>
                  <a:lnTo>
                    <a:pt x="144" y="497"/>
                  </a:lnTo>
                  <a:lnTo>
                    <a:pt x="142" y="497"/>
                  </a:lnTo>
                  <a:lnTo>
                    <a:pt x="142" y="495"/>
                  </a:lnTo>
                  <a:lnTo>
                    <a:pt x="140" y="495"/>
                  </a:lnTo>
                  <a:lnTo>
                    <a:pt x="140" y="497"/>
                  </a:lnTo>
                  <a:lnTo>
                    <a:pt x="138" y="497"/>
                  </a:lnTo>
                  <a:lnTo>
                    <a:pt x="136" y="497"/>
                  </a:lnTo>
                  <a:lnTo>
                    <a:pt x="136" y="499"/>
                  </a:lnTo>
                  <a:lnTo>
                    <a:pt x="134" y="499"/>
                  </a:lnTo>
                  <a:lnTo>
                    <a:pt x="132" y="499"/>
                  </a:lnTo>
                  <a:lnTo>
                    <a:pt x="132" y="497"/>
                  </a:lnTo>
                  <a:lnTo>
                    <a:pt x="130" y="495"/>
                  </a:lnTo>
                  <a:lnTo>
                    <a:pt x="128" y="495"/>
                  </a:lnTo>
                  <a:lnTo>
                    <a:pt x="128" y="493"/>
                  </a:lnTo>
                  <a:lnTo>
                    <a:pt x="128" y="491"/>
                  </a:lnTo>
                  <a:lnTo>
                    <a:pt x="126" y="491"/>
                  </a:lnTo>
                  <a:lnTo>
                    <a:pt x="126" y="493"/>
                  </a:lnTo>
                  <a:lnTo>
                    <a:pt x="124" y="493"/>
                  </a:lnTo>
                  <a:lnTo>
                    <a:pt x="122" y="493"/>
                  </a:lnTo>
                  <a:lnTo>
                    <a:pt x="120" y="495"/>
                  </a:lnTo>
                  <a:lnTo>
                    <a:pt x="120" y="493"/>
                  </a:lnTo>
                  <a:lnTo>
                    <a:pt x="120" y="491"/>
                  </a:lnTo>
                  <a:lnTo>
                    <a:pt x="118" y="491"/>
                  </a:lnTo>
                  <a:lnTo>
                    <a:pt x="118" y="489"/>
                  </a:lnTo>
                  <a:lnTo>
                    <a:pt x="118" y="487"/>
                  </a:lnTo>
                  <a:lnTo>
                    <a:pt x="116" y="485"/>
                  </a:lnTo>
                  <a:lnTo>
                    <a:pt x="116" y="487"/>
                  </a:lnTo>
                  <a:lnTo>
                    <a:pt x="114" y="487"/>
                  </a:lnTo>
                  <a:lnTo>
                    <a:pt x="114" y="485"/>
                  </a:lnTo>
                  <a:lnTo>
                    <a:pt x="112" y="485"/>
                  </a:lnTo>
                  <a:lnTo>
                    <a:pt x="112" y="487"/>
                  </a:lnTo>
                  <a:lnTo>
                    <a:pt x="110" y="487"/>
                  </a:lnTo>
                  <a:lnTo>
                    <a:pt x="108" y="489"/>
                  </a:lnTo>
                  <a:lnTo>
                    <a:pt x="108" y="487"/>
                  </a:lnTo>
                  <a:lnTo>
                    <a:pt x="106" y="487"/>
                  </a:lnTo>
                  <a:lnTo>
                    <a:pt x="104" y="487"/>
                  </a:lnTo>
                  <a:lnTo>
                    <a:pt x="102" y="487"/>
                  </a:lnTo>
                  <a:lnTo>
                    <a:pt x="102" y="485"/>
                  </a:lnTo>
                  <a:lnTo>
                    <a:pt x="100" y="485"/>
                  </a:lnTo>
                  <a:lnTo>
                    <a:pt x="98" y="485"/>
                  </a:lnTo>
                  <a:lnTo>
                    <a:pt x="96" y="485"/>
                  </a:lnTo>
                  <a:lnTo>
                    <a:pt x="96" y="487"/>
                  </a:lnTo>
                  <a:lnTo>
                    <a:pt x="94" y="487"/>
                  </a:lnTo>
                  <a:lnTo>
                    <a:pt x="92" y="489"/>
                  </a:lnTo>
                  <a:lnTo>
                    <a:pt x="92" y="491"/>
                  </a:lnTo>
                  <a:lnTo>
                    <a:pt x="94" y="491"/>
                  </a:lnTo>
                  <a:lnTo>
                    <a:pt x="94" y="493"/>
                  </a:lnTo>
                  <a:lnTo>
                    <a:pt x="92" y="493"/>
                  </a:lnTo>
                  <a:lnTo>
                    <a:pt x="90" y="495"/>
                  </a:lnTo>
                  <a:lnTo>
                    <a:pt x="88" y="495"/>
                  </a:lnTo>
                  <a:lnTo>
                    <a:pt x="86" y="495"/>
                  </a:lnTo>
                  <a:lnTo>
                    <a:pt x="85" y="495"/>
                  </a:lnTo>
                  <a:lnTo>
                    <a:pt x="85" y="497"/>
                  </a:lnTo>
                  <a:lnTo>
                    <a:pt x="83" y="495"/>
                  </a:lnTo>
                  <a:lnTo>
                    <a:pt x="81" y="497"/>
                  </a:lnTo>
                  <a:lnTo>
                    <a:pt x="79" y="499"/>
                  </a:lnTo>
                  <a:lnTo>
                    <a:pt x="79" y="501"/>
                  </a:lnTo>
                  <a:lnTo>
                    <a:pt x="77" y="501"/>
                  </a:lnTo>
                  <a:lnTo>
                    <a:pt x="77" y="503"/>
                  </a:lnTo>
                  <a:lnTo>
                    <a:pt x="75" y="505"/>
                  </a:lnTo>
                  <a:lnTo>
                    <a:pt x="73" y="505"/>
                  </a:lnTo>
                  <a:lnTo>
                    <a:pt x="73" y="507"/>
                  </a:lnTo>
                  <a:lnTo>
                    <a:pt x="71" y="507"/>
                  </a:lnTo>
                  <a:lnTo>
                    <a:pt x="69" y="507"/>
                  </a:lnTo>
                  <a:lnTo>
                    <a:pt x="69" y="505"/>
                  </a:lnTo>
                  <a:lnTo>
                    <a:pt x="67" y="503"/>
                  </a:lnTo>
                  <a:lnTo>
                    <a:pt x="67" y="505"/>
                  </a:lnTo>
                  <a:lnTo>
                    <a:pt x="65" y="503"/>
                  </a:lnTo>
                  <a:lnTo>
                    <a:pt x="63" y="503"/>
                  </a:lnTo>
                  <a:lnTo>
                    <a:pt x="63" y="505"/>
                  </a:lnTo>
                  <a:lnTo>
                    <a:pt x="61" y="503"/>
                  </a:lnTo>
                  <a:lnTo>
                    <a:pt x="59" y="503"/>
                  </a:lnTo>
                  <a:lnTo>
                    <a:pt x="57" y="503"/>
                  </a:lnTo>
                  <a:lnTo>
                    <a:pt x="55" y="503"/>
                  </a:lnTo>
                  <a:lnTo>
                    <a:pt x="53" y="503"/>
                  </a:lnTo>
                  <a:lnTo>
                    <a:pt x="51" y="503"/>
                  </a:lnTo>
                  <a:lnTo>
                    <a:pt x="49" y="501"/>
                  </a:lnTo>
                  <a:lnTo>
                    <a:pt x="49" y="503"/>
                  </a:lnTo>
                  <a:lnTo>
                    <a:pt x="47" y="501"/>
                  </a:lnTo>
                  <a:lnTo>
                    <a:pt x="47" y="503"/>
                  </a:lnTo>
                  <a:lnTo>
                    <a:pt x="45" y="505"/>
                  </a:lnTo>
                  <a:lnTo>
                    <a:pt x="43" y="507"/>
                  </a:lnTo>
                  <a:lnTo>
                    <a:pt x="45" y="507"/>
                  </a:lnTo>
                  <a:lnTo>
                    <a:pt x="45" y="509"/>
                  </a:lnTo>
                  <a:lnTo>
                    <a:pt x="43" y="509"/>
                  </a:lnTo>
                  <a:lnTo>
                    <a:pt x="43" y="511"/>
                  </a:lnTo>
                  <a:lnTo>
                    <a:pt x="41" y="511"/>
                  </a:lnTo>
                  <a:lnTo>
                    <a:pt x="39" y="513"/>
                  </a:lnTo>
                  <a:lnTo>
                    <a:pt x="37" y="513"/>
                  </a:lnTo>
                  <a:lnTo>
                    <a:pt x="37" y="515"/>
                  </a:lnTo>
                  <a:lnTo>
                    <a:pt x="35" y="515"/>
                  </a:lnTo>
                  <a:lnTo>
                    <a:pt x="35" y="517"/>
                  </a:lnTo>
                  <a:lnTo>
                    <a:pt x="35" y="519"/>
                  </a:lnTo>
                  <a:lnTo>
                    <a:pt x="35" y="517"/>
                  </a:lnTo>
                  <a:lnTo>
                    <a:pt x="33" y="517"/>
                  </a:lnTo>
                  <a:lnTo>
                    <a:pt x="33" y="519"/>
                  </a:lnTo>
                  <a:lnTo>
                    <a:pt x="33" y="517"/>
                  </a:lnTo>
                  <a:lnTo>
                    <a:pt x="31" y="517"/>
                  </a:lnTo>
                  <a:lnTo>
                    <a:pt x="31" y="519"/>
                  </a:lnTo>
                  <a:lnTo>
                    <a:pt x="31" y="521"/>
                  </a:lnTo>
                  <a:lnTo>
                    <a:pt x="29" y="521"/>
                  </a:lnTo>
                  <a:lnTo>
                    <a:pt x="29" y="519"/>
                  </a:lnTo>
                  <a:lnTo>
                    <a:pt x="27" y="521"/>
                  </a:lnTo>
                  <a:lnTo>
                    <a:pt x="27" y="522"/>
                  </a:lnTo>
                  <a:lnTo>
                    <a:pt x="29" y="524"/>
                  </a:lnTo>
                  <a:lnTo>
                    <a:pt x="31" y="524"/>
                  </a:lnTo>
                  <a:lnTo>
                    <a:pt x="31" y="526"/>
                  </a:lnTo>
                  <a:lnTo>
                    <a:pt x="33" y="528"/>
                  </a:lnTo>
                  <a:lnTo>
                    <a:pt x="35" y="530"/>
                  </a:lnTo>
                  <a:lnTo>
                    <a:pt x="35" y="532"/>
                  </a:lnTo>
                  <a:lnTo>
                    <a:pt x="37" y="532"/>
                  </a:lnTo>
                  <a:lnTo>
                    <a:pt x="37" y="534"/>
                  </a:lnTo>
                  <a:lnTo>
                    <a:pt x="39" y="534"/>
                  </a:lnTo>
                  <a:lnTo>
                    <a:pt x="39" y="536"/>
                  </a:lnTo>
                  <a:lnTo>
                    <a:pt x="41" y="536"/>
                  </a:lnTo>
                  <a:lnTo>
                    <a:pt x="41" y="538"/>
                  </a:lnTo>
                  <a:lnTo>
                    <a:pt x="43" y="538"/>
                  </a:lnTo>
                  <a:lnTo>
                    <a:pt x="43" y="540"/>
                  </a:lnTo>
                  <a:lnTo>
                    <a:pt x="41" y="540"/>
                  </a:lnTo>
                  <a:lnTo>
                    <a:pt x="41" y="542"/>
                  </a:lnTo>
                  <a:lnTo>
                    <a:pt x="41" y="544"/>
                  </a:lnTo>
                  <a:lnTo>
                    <a:pt x="41" y="546"/>
                  </a:lnTo>
                  <a:lnTo>
                    <a:pt x="41" y="548"/>
                  </a:lnTo>
                  <a:lnTo>
                    <a:pt x="41" y="550"/>
                  </a:lnTo>
                  <a:lnTo>
                    <a:pt x="41" y="552"/>
                  </a:lnTo>
                  <a:lnTo>
                    <a:pt x="43" y="552"/>
                  </a:lnTo>
                  <a:lnTo>
                    <a:pt x="43" y="554"/>
                  </a:lnTo>
                  <a:lnTo>
                    <a:pt x="45" y="556"/>
                  </a:lnTo>
                  <a:lnTo>
                    <a:pt x="45" y="558"/>
                  </a:lnTo>
                  <a:lnTo>
                    <a:pt x="43" y="558"/>
                  </a:lnTo>
                  <a:lnTo>
                    <a:pt x="43" y="560"/>
                  </a:lnTo>
                  <a:lnTo>
                    <a:pt x="41" y="560"/>
                  </a:lnTo>
                  <a:lnTo>
                    <a:pt x="41" y="562"/>
                  </a:lnTo>
                  <a:lnTo>
                    <a:pt x="43" y="562"/>
                  </a:lnTo>
                  <a:lnTo>
                    <a:pt x="43" y="564"/>
                  </a:lnTo>
                  <a:lnTo>
                    <a:pt x="41" y="564"/>
                  </a:lnTo>
                  <a:lnTo>
                    <a:pt x="41" y="566"/>
                  </a:lnTo>
                  <a:lnTo>
                    <a:pt x="39" y="566"/>
                  </a:lnTo>
                  <a:lnTo>
                    <a:pt x="39" y="568"/>
                  </a:lnTo>
                  <a:lnTo>
                    <a:pt x="39" y="570"/>
                  </a:lnTo>
                  <a:lnTo>
                    <a:pt x="37" y="570"/>
                  </a:lnTo>
                  <a:lnTo>
                    <a:pt x="37" y="572"/>
                  </a:lnTo>
                  <a:lnTo>
                    <a:pt x="39" y="572"/>
                  </a:lnTo>
                  <a:lnTo>
                    <a:pt x="39" y="574"/>
                  </a:lnTo>
                  <a:lnTo>
                    <a:pt x="39" y="57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6" name="Freeform 19">
              <a:extLst>
                <a:ext uri="{FF2B5EF4-FFF2-40B4-BE49-F238E27FC236}">
                  <a16:creationId xmlns:a16="http://schemas.microsoft.com/office/drawing/2014/main" xmlns="" id="{00000000-0008-0000-0A00-000017000000}"/>
                </a:ext>
              </a:extLst>
            </xdr:cNvPr>
            <xdr:cNvSpPr>
              <a:spLocks/>
            </xdr:cNvSpPr>
          </xdr:nvSpPr>
          <xdr:spPr bwMode="auto">
            <a:xfrm>
              <a:off x="4903788" y="4711700"/>
              <a:ext cx="1214438" cy="1263650"/>
            </a:xfrm>
            <a:custGeom>
              <a:avLst/>
              <a:gdLst>
                <a:gd name="T0" fmla="*/ 763 w 765"/>
                <a:gd name="T1" fmla="*/ 25 h 796"/>
                <a:gd name="T2" fmla="*/ 751 w 765"/>
                <a:gd name="T3" fmla="*/ 43 h 796"/>
                <a:gd name="T4" fmla="*/ 740 w 765"/>
                <a:gd name="T5" fmla="*/ 65 h 796"/>
                <a:gd name="T6" fmla="*/ 734 w 765"/>
                <a:gd name="T7" fmla="*/ 90 h 796"/>
                <a:gd name="T8" fmla="*/ 726 w 765"/>
                <a:gd name="T9" fmla="*/ 114 h 796"/>
                <a:gd name="T10" fmla="*/ 712 w 765"/>
                <a:gd name="T11" fmla="*/ 142 h 796"/>
                <a:gd name="T12" fmla="*/ 698 w 765"/>
                <a:gd name="T13" fmla="*/ 159 h 796"/>
                <a:gd name="T14" fmla="*/ 686 w 765"/>
                <a:gd name="T15" fmla="*/ 183 h 796"/>
                <a:gd name="T16" fmla="*/ 661 w 765"/>
                <a:gd name="T17" fmla="*/ 203 h 796"/>
                <a:gd name="T18" fmla="*/ 641 w 765"/>
                <a:gd name="T19" fmla="*/ 220 h 796"/>
                <a:gd name="T20" fmla="*/ 619 w 765"/>
                <a:gd name="T21" fmla="*/ 240 h 796"/>
                <a:gd name="T22" fmla="*/ 604 w 765"/>
                <a:gd name="T23" fmla="*/ 258 h 796"/>
                <a:gd name="T24" fmla="*/ 584 w 765"/>
                <a:gd name="T25" fmla="*/ 266 h 796"/>
                <a:gd name="T26" fmla="*/ 568 w 765"/>
                <a:gd name="T27" fmla="*/ 282 h 796"/>
                <a:gd name="T28" fmla="*/ 560 w 765"/>
                <a:gd name="T29" fmla="*/ 305 h 796"/>
                <a:gd name="T30" fmla="*/ 556 w 765"/>
                <a:gd name="T31" fmla="*/ 331 h 796"/>
                <a:gd name="T32" fmla="*/ 548 w 765"/>
                <a:gd name="T33" fmla="*/ 356 h 796"/>
                <a:gd name="T34" fmla="*/ 542 w 765"/>
                <a:gd name="T35" fmla="*/ 374 h 796"/>
                <a:gd name="T36" fmla="*/ 538 w 765"/>
                <a:gd name="T37" fmla="*/ 400 h 796"/>
                <a:gd name="T38" fmla="*/ 531 w 765"/>
                <a:gd name="T39" fmla="*/ 416 h 796"/>
                <a:gd name="T40" fmla="*/ 529 w 765"/>
                <a:gd name="T41" fmla="*/ 441 h 796"/>
                <a:gd name="T42" fmla="*/ 519 w 765"/>
                <a:gd name="T43" fmla="*/ 453 h 796"/>
                <a:gd name="T44" fmla="*/ 507 w 765"/>
                <a:gd name="T45" fmla="*/ 473 h 796"/>
                <a:gd name="T46" fmla="*/ 495 w 765"/>
                <a:gd name="T47" fmla="*/ 496 h 796"/>
                <a:gd name="T48" fmla="*/ 477 w 765"/>
                <a:gd name="T49" fmla="*/ 512 h 796"/>
                <a:gd name="T50" fmla="*/ 477 w 765"/>
                <a:gd name="T51" fmla="*/ 540 h 796"/>
                <a:gd name="T52" fmla="*/ 466 w 765"/>
                <a:gd name="T53" fmla="*/ 559 h 796"/>
                <a:gd name="T54" fmla="*/ 460 w 765"/>
                <a:gd name="T55" fmla="*/ 571 h 796"/>
                <a:gd name="T56" fmla="*/ 464 w 765"/>
                <a:gd name="T57" fmla="*/ 599 h 796"/>
                <a:gd name="T58" fmla="*/ 456 w 765"/>
                <a:gd name="T59" fmla="*/ 619 h 796"/>
                <a:gd name="T60" fmla="*/ 438 w 765"/>
                <a:gd name="T61" fmla="*/ 624 h 796"/>
                <a:gd name="T62" fmla="*/ 420 w 765"/>
                <a:gd name="T63" fmla="*/ 620 h 796"/>
                <a:gd name="T64" fmla="*/ 404 w 765"/>
                <a:gd name="T65" fmla="*/ 622 h 796"/>
                <a:gd name="T66" fmla="*/ 387 w 765"/>
                <a:gd name="T67" fmla="*/ 628 h 796"/>
                <a:gd name="T68" fmla="*/ 371 w 765"/>
                <a:gd name="T69" fmla="*/ 636 h 796"/>
                <a:gd name="T70" fmla="*/ 365 w 765"/>
                <a:gd name="T71" fmla="*/ 656 h 796"/>
                <a:gd name="T72" fmla="*/ 341 w 765"/>
                <a:gd name="T73" fmla="*/ 660 h 796"/>
                <a:gd name="T74" fmla="*/ 328 w 765"/>
                <a:gd name="T75" fmla="*/ 668 h 796"/>
                <a:gd name="T76" fmla="*/ 308 w 765"/>
                <a:gd name="T77" fmla="*/ 666 h 796"/>
                <a:gd name="T78" fmla="*/ 298 w 765"/>
                <a:gd name="T79" fmla="*/ 656 h 796"/>
                <a:gd name="T80" fmla="*/ 280 w 765"/>
                <a:gd name="T81" fmla="*/ 656 h 796"/>
                <a:gd name="T82" fmla="*/ 260 w 765"/>
                <a:gd name="T83" fmla="*/ 658 h 796"/>
                <a:gd name="T84" fmla="*/ 235 w 765"/>
                <a:gd name="T85" fmla="*/ 662 h 796"/>
                <a:gd name="T86" fmla="*/ 219 w 765"/>
                <a:gd name="T87" fmla="*/ 670 h 796"/>
                <a:gd name="T88" fmla="*/ 205 w 765"/>
                <a:gd name="T89" fmla="*/ 670 h 796"/>
                <a:gd name="T90" fmla="*/ 191 w 765"/>
                <a:gd name="T91" fmla="*/ 678 h 796"/>
                <a:gd name="T92" fmla="*/ 178 w 765"/>
                <a:gd name="T93" fmla="*/ 686 h 796"/>
                <a:gd name="T94" fmla="*/ 168 w 765"/>
                <a:gd name="T95" fmla="*/ 686 h 796"/>
                <a:gd name="T96" fmla="*/ 152 w 765"/>
                <a:gd name="T97" fmla="*/ 697 h 796"/>
                <a:gd name="T98" fmla="*/ 132 w 765"/>
                <a:gd name="T99" fmla="*/ 703 h 796"/>
                <a:gd name="T100" fmla="*/ 115 w 765"/>
                <a:gd name="T101" fmla="*/ 721 h 796"/>
                <a:gd name="T102" fmla="*/ 97 w 765"/>
                <a:gd name="T103" fmla="*/ 725 h 796"/>
                <a:gd name="T104" fmla="*/ 93 w 765"/>
                <a:gd name="T105" fmla="*/ 729 h 796"/>
                <a:gd name="T106" fmla="*/ 73 w 765"/>
                <a:gd name="T107" fmla="*/ 739 h 796"/>
                <a:gd name="T108" fmla="*/ 59 w 765"/>
                <a:gd name="T109" fmla="*/ 747 h 796"/>
                <a:gd name="T110" fmla="*/ 46 w 765"/>
                <a:gd name="T111" fmla="*/ 751 h 796"/>
                <a:gd name="T112" fmla="*/ 26 w 765"/>
                <a:gd name="T113" fmla="*/ 760 h 796"/>
                <a:gd name="T114" fmla="*/ 12 w 765"/>
                <a:gd name="T115" fmla="*/ 774 h 796"/>
                <a:gd name="T116" fmla="*/ 18 w 765"/>
                <a:gd name="T117" fmla="*/ 788 h 796"/>
                <a:gd name="T118" fmla="*/ 4 w 765"/>
                <a:gd name="T119" fmla="*/ 792 h 79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765" h="796">
                  <a:moveTo>
                    <a:pt x="765" y="0"/>
                  </a:moveTo>
                  <a:lnTo>
                    <a:pt x="765" y="2"/>
                  </a:lnTo>
                  <a:lnTo>
                    <a:pt x="765" y="4"/>
                  </a:lnTo>
                  <a:lnTo>
                    <a:pt x="763" y="4"/>
                  </a:lnTo>
                  <a:lnTo>
                    <a:pt x="763" y="6"/>
                  </a:lnTo>
                  <a:lnTo>
                    <a:pt x="765" y="6"/>
                  </a:lnTo>
                  <a:lnTo>
                    <a:pt x="765" y="8"/>
                  </a:lnTo>
                  <a:lnTo>
                    <a:pt x="763" y="10"/>
                  </a:lnTo>
                  <a:lnTo>
                    <a:pt x="761" y="12"/>
                  </a:lnTo>
                  <a:lnTo>
                    <a:pt x="759" y="14"/>
                  </a:lnTo>
                  <a:lnTo>
                    <a:pt x="759" y="15"/>
                  </a:lnTo>
                  <a:lnTo>
                    <a:pt x="761" y="15"/>
                  </a:lnTo>
                  <a:lnTo>
                    <a:pt x="761" y="17"/>
                  </a:lnTo>
                  <a:lnTo>
                    <a:pt x="761" y="19"/>
                  </a:lnTo>
                  <a:lnTo>
                    <a:pt x="761" y="21"/>
                  </a:lnTo>
                  <a:lnTo>
                    <a:pt x="763" y="23"/>
                  </a:lnTo>
                  <a:lnTo>
                    <a:pt x="763" y="25"/>
                  </a:lnTo>
                  <a:lnTo>
                    <a:pt x="763" y="27"/>
                  </a:lnTo>
                  <a:lnTo>
                    <a:pt x="763" y="29"/>
                  </a:lnTo>
                  <a:lnTo>
                    <a:pt x="761" y="29"/>
                  </a:lnTo>
                  <a:lnTo>
                    <a:pt x="759" y="29"/>
                  </a:lnTo>
                  <a:lnTo>
                    <a:pt x="757" y="29"/>
                  </a:lnTo>
                  <a:lnTo>
                    <a:pt x="757" y="27"/>
                  </a:lnTo>
                  <a:lnTo>
                    <a:pt x="757" y="25"/>
                  </a:lnTo>
                  <a:lnTo>
                    <a:pt x="755" y="25"/>
                  </a:lnTo>
                  <a:lnTo>
                    <a:pt x="755" y="27"/>
                  </a:lnTo>
                  <a:lnTo>
                    <a:pt x="755" y="29"/>
                  </a:lnTo>
                  <a:lnTo>
                    <a:pt x="755" y="31"/>
                  </a:lnTo>
                  <a:lnTo>
                    <a:pt x="755" y="33"/>
                  </a:lnTo>
                  <a:lnTo>
                    <a:pt x="755" y="35"/>
                  </a:lnTo>
                  <a:lnTo>
                    <a:pt x="755" y="37"/>
                  </a:lnTo>
                  <a:lnTo>
                    <a:pt x="753" y="39"/>
                  </a:lnTo>
                  <a:lnTo>
                    <a:pt x="751" y="41"/>
                  </a:lnTo>
                  <a:lnTo>
                    <a:pt x="751" y="43"/>
                  </a:lnTo>
                  <a:lnTo>
                    <a:pt x="749" y="43"/>
                  </a:lnTo>
                  <a:lnTo>
                    <a:pt x="747" y="43"/>
                  </a:lnTo>
                  <a:lnTo>
                    <a:pt x="747" y="45"/>
                  </a:lnTo>
                  <a:lnTo>
                    <a:pt x="747" y="47"/>
                  </a:lnTo>
                  <a:lnTo>
                    <a:pt x="749" y="47"/>
                  </a:lnTo>
                  <a:lnTo>
                    <a:pt x="747" y="49"/>
                  </a:lnTo>
                  <a:lnTo>
                    <a:pt x="747" y="51"/>
                  </a:lnTo>
                  <a:lnTo>
                    <a:pt x="747" y="53"/>
                  </a:lnTo>
                  <a:lnTo>
                    <a:pt x="745" y="53"/>
                  </a:lnTo>
                  <a:lnTo>
                    <a:pt x="743" y="55"/>
                  </a:lnTo>
                  <a:lnTo>
                    <a:pt x="742" y="55"/>
                  </a:lnTo>
                  <a:lnTo>
                    <a:pt x="742" y="57"/>
                  </a:lnTo>
                  <a:lnTo>
                    <a:pt x="740" y="59"/>
                  </a:lnTo>
                  <a:lnTo>
                    <a:pt x="740" y="61"/>
                  </a:lnTo>
                  <a:lnTo>
                    <a:pt x="742" y="63"/>
                  </a:lnTo>
                  <a:lnTo>
                    <a:pt x="742" y="65"/>
                  </a:lnTo>
                  <a:lnTo>
                    <a:pt x="740" y="65"/>
                  </a:lnTo>
                  <a:lnTo>
                    <a:pt x="738" y="65"/>
                  </a:lnTo>
                  <a:lnTo>
                    <a:pt x="736" y="65"/>
                  </a:lnTo>
                  <a:lnTo>
                    <a:pt x="734" y="65"/>
                  </a:lnTo>
                  <a:lnTo>
                    <a:pt x="732" y="65"/>
                  </a:lnTo>
                  <a:lnTo>
                    <a:pt x="732" y="67"/>
                  </a:lnTo>
                  <a:lnTo>
                    <a:pt x="732" y="69"/>
                  </a:lnTo>
                  <a:lnTo>
                    <a:pt x="732" y="71"/>
                  </a:lnTo>
                  <a:lnTo>
                    <a:pt x="732" y="73"/>
                  </a:lnTo>
                  <a:lnTo>
                    <a:pt x="732" y="75"/>
                  </a:lnTo>
                  <a:lnTo>
                    <a:pt x="732" y="77"/>
                  </a:lnTo>
                  <a:lnTo>
                    <a:pt x="732" y="79"/>
                  </a:lnTo>
                  <a:lnTo>
                    <a:pt x="732" y="81"/>
                  </a:lnTo>
                  <a:lnTo>
                    <a:pt x="732" y="82"/>
                  </a:lnTo>
                  <a:lnTo>
                    <a:pt x="732" y="84"/>
                  </a:lnTo>
                  <a:lnTo>
                    <a:pt x="734" y="86"/>
                  </a:lnTo>
                  <a:lnTo>
                    <a:pt x="734" y="88"/>
                  </a:lnTo>
                  <a:lnTo>
                    <a:pt x="734" y="90"/>
                  </a:lnTo>
                  <a:lnTo>
                    <a:pt x="734" y="92"/>
                  </a:lnTo>
                  <a:lnTo>
                    <a:pt x="734" y="94"/>
                  </a:lnTo>
                  <a:lnTo>
                    <a:pt x="734" y="96"/>
                  </a:lnTo>
                  <a:lnTo>
                    <a:pt x="736" y="96"/>
                  </a:lnTo>
                  <a:lnTo>
                    <a:pt x="736" y="98"/>
                  </a:lnTo>
                  <a:lnTo>
                    <a:pt x="734" y="98"/>
                  </a:lnTo>
                  <a:lnTo>
                    <a:pt x="734" y="100"/>
                  </a:lnTo>
                  <a:lnTo>
                    <a:pt x="732" y="100"/>
                  </a:lnTo>
                  <a:lnTo>
                    <a:pt x="732" y="102"/>
                  </a:lnTo>
                  <a:lnTo>
                    <a:pt x="732" y="104"/>
                  </a:lnTo>
                  <a:lnTo>
                    <a:pt x="732" y="106"/>
                  </a:lnTo>
                  <a:lnTo>
                    <a:pt x="732" y="108"/>
                  </a:lnTo>
                  <a:lnTo>
                    <a:pt x="730" y="108"/>
                  </a:lnTo>
                  <a:lnTo>
                    <a:pt x="730" y="110"/>
                  </a:lnTo>
                  <a:lnTo>
                    <a:pt x="728" y="112"/>
                  </a:lnTo>
                  <a:lnTo>
                    <a:pt x="728" y="114"/>
                  </a:lnTo>
                  <a:lnTo>
                    <a:pt x="726" y="114"/>
                  </a:lnTo>
                  <a:lnTo>
                    <a:pt x="726" y="116"/>
                  </a:lnTo>
                  <a:lnTo>
                    <a:pt x="724" y="118"/>
                  </a:lnTo>
                  <a:lnTo>
                    <a:pt x="724" y="120"/>
                  </a:lnTo>
                  <a:lnTo>
                    <a:pt x="722" y="122"/>
                  </a:lnTo>
                  <a:lnTo>
                    <a:pt x="720" y="122"/>
                  </a:lnTo>
                  <a:lnTo>
                    <a:pt x="718" y="124"/>
                  </a:lnTo>
                  <a:lnTo>
                    <a:pt x="716" y="126"/>
                  </a:lnTo>
                  <a:lnTo>
                    <a:pt x="714" y="126"/>
                  </a:lnTo>
                  <a:lnTo>
                    <a:pt x="714" y="128"/>
                  </a:lnTo>
                  <a:lnTo>
                    <a:pt x="714" y="130"/>
                  </a:lnTo>
                  <a:lnTo>
                    <a:pt x="714" y="132"/>
                  </a:lnTo>
                  <a:lnTo>
                    <a:pt x="714" y="134"/>
                  </a:lnTo>
                  <a:lnTo>
                    <a:pt x="714" y="136"/>
                  </a:lnTo>
                  <a:lnTo>
                    <a:pt x="712" y="136"/>
                  </a:lnTo>
                  <a:lnTo>
                    <a:pt x="712" y="138"/>
                  </a:lnTo>
                  <a:lnTo>
                    <a:pt x="712" y="140"/>
                  </a:lnTo>
                  <a:lnTo>
                    <a:pt x="712" y="142"/>
                  </a:lnTo>
                  <a:lnTo>
                    <a:pt x="710" y="142"/>
                  </a:lnTo>
                  <a:lnTo>
                    <a:pt x="710" y="144"/>
                  </a:lnTo>
                  <a:lnTo>
                    <a:pt x="712" y="144"/>
                  </a:lnTo>
                  <a:lnTo>
                    <a:pt x="712" y="146"/>
                  </a:lnTo>
                  <a:lnTo>
                    <a:pt x="712" y="148"/>
                  </a:lnTo>
                  <a:lnTo>
                    <a:pt x="710" y="148"/>
                  </a:lnTo>
                  <a:lnTo>
                    <a:pt x="710" y="149"/>
                  </a:lnTo>
                  <a:lnTo>
                    <a:pt x="710" y="151"/>
                  </a:lnTo>
                  <a:lnTo>
                    <a:pt x="708" y="151"/>
                  </a:lnTo>
                  <a:lnTo>
                    <a:pt x="708" y="153"/>
                  </a:lnTo>
                  <a:lnTo>
                    <a:pt x="706" y="153"/>
                  </a:lnTo>
                  <a:lnTo>
                    <a:pt x="704" y="153"/>
                  </a:lnTo>
                  <a:lnTo>
                    <a:pt x="704" y="155"/>
                  </a:lnTo>
                  <a:lnTo>
                    <a:pt x="702" y="155"/>
                  </a:lnTo>
                  <a:lnTo>
                    <a:pt x="702" y="157"/>
                  </a:lnTo>
                  <a:lnTo>
                    <a:pt x="700" y="157"/>
                  </a:lnTo>
                  <a:lnTo>
                    <a:pt x="698" y="159"/>
                  </a:lnTo>
                  <a:lnTo>
                    <a:pt x="698" y="161"/>
                  </a:lnTo>
                  <a:lnTo>
                    <a:pt x="698" y="163"/>
                  </a:lnTo>
                  <a:lnTo>
                    <a:pt x="696" y="163"/>
                  </a:lnTo>
                  <a:lnTo>
                    <a:pt x="696" y="165"/>
                  </a:lnTo>
                  <a:lnTo>
                    <a:pt x="696" y="167"/>
                  </a:lnTo>
                  <a:lnTo>
                    <a:pt x="696" y="169"/>
                  </a:lnTo>
                  <a:lnTo>
                    <a:pt x="694" y="169"/>
                  </a:lnTo>
                  <a:lnTo>
                    <a:pt x="694" y="171"/>
                  </a:lnTo>
                  <a:lnTo>
                    <a:pt x="692" y="171"/>
                  </a:lnTo>
                  <a:lnTo>
                    <a:pt x="692" y="173"/>
                  </a:lnTo>
                  <a:lnTo>
                    <a:pt x="690" y="173"/>
                  </a:lnTo>
                  <a:lnTo>
                    <a:pt x="690" y="175"/>
                  </a:lnTo>
                  <a:lnTo>
                    <a:pt x="688" y="175"/>
                  </a:lnTo>
                  <a:lnTo>
                    <a:pt x="688" y="177"/>
                  </a:lnTo>
                  <a:lnTo>
                    <a:pt x="688" y="179"/>
                  </a:lnTo>
                  <a:lnTo>
                    <a:pt x="688" y="181"/>
                  </a:lnTo>
                  <a:lnTo>
                    <a:pt x="686" y="183"/>
                  </a:lnTo>
                  <a:lnTo>
                    <a:pt x="686" y="185"/>
                  </a:lnTo>
                  <a:lnTo>
                    <a:pt x="684" y="185"/>
                  </a:lnTo>
                  <a:lnTo>
                    <a:pt x="684" y="187"/>
                  </a:lnTo>
                  <a:lnTo>
                    <a:pt x="682" y="189"/>
                  </a:lnTo>
                  <a:lnTo>
                    <a:pt x="680" y="189"/>
                  </a:lnTo>
                  <a:lnTo>
                    <a:pt x="680" y="191"/>
                  </a:lnTo>
                  <a:lnTo>
                    <a:pt x="678" y="191"/>
                  </a:lnTo>
                  <a:lnTo>
                    <a:pt x="676" y="191"/>
                  </a:lnTo>
                  <a:lnTo>
                    <a:pt x="674" y="193"/>
                  </a:lnTo>
                  <a:lnTo>
                    <a:pt x="673" y="193"/>
                  </a:lnTo>
                  <a:lnTo>
                    <a:pt x="673" y="195"/>
                  </a:lnTo>
                  <a:lnTo>
                    <a:pt x="671" y="195"/>
                  </a:lnTo>
                  <a:lnTo>
                    <a:pt x="669" y="197"/>
                  </a:lnTo>
                  <a:lnTo>
                    <a:pt x="665" y="199"/>
                  </a:lnTo>
                  <a:lnTo>
                    <a:pt x="665" y="201"/>
                  </a:lnTo>
                  <a:lnTo>
                    <a:pt x="663" y="203"/>
                  </a:lnTo>
                  <a:lnTo>
                    <a:pt x="661" y="203"/>
                  </a:lnTo>
                  <a:lnTo>
                    <a:pt x="659" y="203"/>
                  </a:lnTo>
                  <a:lnTo>
                    <a:pt x="657" y="203"/>
                  </a:lnTo>
                  <a:lnTo>
                    <a:pt x="657" y="205"/>
                  </a:lnTo>
                  <a:lnTo>
                    <a:pt x="655" y="205"/>
                  </a:lnTo>
                  <a:lnTo>
                    <a:pt x="655" y="207"/>
                  </a:lnTo>
                  <a:lnTo>
                    <a:pt x="655" y="209"/>
                  </a:lnTo>
                  <a:lnTo>
                    <a:pt x="653" y="209"/>
                  </a:lnTo>
                  <a:lnTo>
                    <a:pt x="653" y="211"/>
                  </a:lnTo>
                  <a:lnTo>
                    <a:pt x="651" y="211"/>
                  </a:lnTo>
                  <a:lnTo>
                    <a:pt x="649" y="213"/>
                  </a:lnTo>
                  <a:lnTo>
                    <a:pt x="647" y="213"/>
                  </a:lnTo>
                  <a:lnTo>
                    <a:pt x="645" y="213"/>
                  </a:lnTo>
                  <a:lnTo>
                    <a:pt x="645" y="215"/>
                  </a:lnTo>
                  <a:lnTo>
                    <a:pt x="643" y="216"/>
                  </a:lnTo>
                  <a:lnTo>
                    <a:pt x="643" y="218"/>
                  </a:lnTo>
                  <a:lnTo>
                    <a:pt x="643" y="220"/>
                  </a:lnTo>
                  <a:lnTo>
                    <a:pt x="641" y="220"/>
                  </a:lnTo>
                  <a:lnTo>
                    <a:pt x="641" y="222"/>
                  </a:lnTo>
                  <a:lnTo>
                    <a:pt x="639" y="222"/>
                  </a:lnTo>
                  <a:lnTo>
                    <a:pt x="637" y="222"/>
                  </a:lnTo>
                  <a:lnTo>
                    <a:pt x="635" y="222"/>
                  </a:lnTo>
                  <a:lnTo>
                    <a:pt x="633" y="224"/>
                  </a:lnTo>
                  <a:lnTo>
                    <a:pt x="633" y="226"/>
                  </a:lnTo>
                  <a:lnTo>
                    <a:pt x="631" y="228"/>
                  </a:lnTo>
                  <a:lnTo>
                    <a:pt x="631" y="230"/>
                  </a:lnTo>
                  <a:lnTo>
                    <a:pt x="631" y="232"/>
                  </a:lnTo>
                  <a:lnTo>
                    <a:pt x="629" y="232"/>
                  </a:lnTo>
                  <a:lnTo>
                    <a:pt x="629" y="234"/>
                  </a:lnTo>
                  <a:lnTo>
                    <a:pt x="627" y="234"/>
                  </a:lnTo>
                  <a:lnTo>
                    <a:pt x="625" y="234"/>
                  </a:lnTo>
                  <a:lnTo>
                    <a:pt x="621" y="236"/>
                  </a:lnTo>
                  <a:lnTo>
                    <a:pt x="621" y="238"/>
                  </a:lnTo>
                  <a:lnTo>
                    <a:pt x="619" y="238"/>
                  </a:lnTo>
                  <a:lnTo>
                    <a:pt x="619" y="240"/>
                  </a:lnTo>
                  <a:lnTo>
                    <a:pt x="617" y="240"/>
                  </a:lnTo>
                  <a:lnTo>
                    <a:pt x="617" y="242"/>
                  </a:lnTo>
                  <a:lnTo>
                    <a:pt x="617" y="244"/>
                  </a:lnTo>
                  <a:lnTo>
                    <a:pt x="617" y="246"/>
                  </a:lnTo>
                  <a:lnTo>
                    <a:pt x="617" y="248"/>
                  </a:lnTo>
                  <a:lnTo>
                    <a:pt x="615" y="248"/>
                  </a:lnTo>
                  <a:lnTo>
                    <a:pt x="615" y="250"/>
                  </a:lnTo>
                  <a:lnTo>
                    <a:pt x="613" y="250"/>
                  </a:lnTo>
                  <a:lnTo>
                    <a:pt x="613" y="252"/>
                  </a:lnTo>
                  <a:lnTo>
                    <a:pt x="611" y="252"/>
                  </a:lnTo>
                  <a:lnTo>
                    <a:pt x="609" y="252"/>
                  </a:lnTo>
                  <a:lnTo>
                    <a:pt x="607" y="252"/>
                  </a:lnTo>
                  <a:lnTo>
                    <a:pt x="607" y="254"/>
                  </a:lnTo>
                  <a:lnTo>
                    <a:pt x="605" y="254"/>
                  </a:lnTo>
                  <a:lnTo>
                    <a:pt x="605" y="256"/>
                  </a:lnTo>
                  <a:lnTo>
                    <a:pt x="604" y="256"/>
                  </a:lnTo>
                  <a:lnTo>
                    <a:pt x="604" y="258"/>
                  </a:lnTo>
                  <a:lnTo>
                    <a:pt x="604" y="260"/>
                  </a:lnTo>
                  <a:lnTo>
                    <a:pt x="602" y="260"/>
                  </a:lnTo>
                  <a:lnTo>
                    <a:pt x="602" y="262"/>
                  </a:lnTo>
                  <a:lnTo>
                    <a:pt x="602" y="264"/>
                  </a:lnTo>
                  <a:lnTo>
                    <a:pt x="600" y="264"/>
                  </a:lnTo>
                  <a:lnTo>
                    <a:pt x="600" y="266"/>
                  </a:lnTo>
                  <a:lnTo>
                    <a:pt x="598" y="266"/>
                  </a:lnTo>
                  <a:lnTo>
                    <a:pt x="596" y="266"/>
                  </a:lnTo>
                  <a:lnTo>
                    <a:pt x="594" y="264"/>
                  </a:lnTo>
                  <a:lnTo>
                    <a:pt x="594" y="262"/>
                  </a:lnTo>
                  <a:lnTo>
                    <a:pt x="592" y="262"/>
                  </a:lnTo>
                  <a:lnTo>
                    <a:pt x="590" y="262"/>
                  </a:lnTo>
                  <a:lnTo>
                    <a:pt x="588" y="262"/>
                  </a:lnTo>
                  <a:lnTo>
                    <a:pt x="586" y="262"/>
                  </a:lnTo>
                  <a:lnTo>
                    <a:pt x="584" y="262"/>
                  </a:lnTo>
                  <a:lnTo>
                    <a:pt x="584" y="264"/>
                  </a:lnTo>
                  <a:lnTo>
                    <a:pt x="584" y="266"/>
                  </a:lnTo>
                  <a:lnTo>
                    <a:pt x="584" y="268"/>
                  </a:lnTo>
                  <a:lnTo>
                    <a:pt x="582" y="268"/>
                  </a:lnTo>
                  <a:lnTo>
                    <a:pt x="582" y="270"/>
                  </a:lnTo>
                  <a:lnTo>
                    <a:pt x="580" y="270"/>
                  </a:lnTo>
                  <a:lnTo>
                    <a:pt x="580" y="272"/>
                  </a:lnTo>
                  <a:lnTo>
                    <a:pt x="578" y="272"/>
                  </a:lnTo>
                  <a:lnTo>
                    <a:pt x="578" y="274"/>
                  </a:lnTo>
                  <a:lnTo>
                    <a:pt x="576" y="274"/>
                  </a:lnTo>
                  <a:lnTo>
                    <a:pt x="574" y="274"/>
                  </a:lnTo>
                  <a:lnTo>
                    <a:pt x="572" y="274"/>
                  </a:lnTo>
                  <a:lnTo>
                    <a:pt x="572" y="272"/>
                  </a:lnTo>
                  <a:lnTo>
                    <a:pt x="570" y="272"/>
                  </a:lnTo>
                  <a:lnTo>
                    <a:pt x="570" y="274"/>
                  </a:lnTo>
                  <a:lnTo>
                    <a:pt x="568" y="276"/>
                  </a:lnTo>
                  <a:lnTo>
                    <a:pt x="568" y="278"/>
                  </a:lnTo>
                  <a:lnTo>
                    <a:pt x="568" y="280"/>
                  </a:lnTo>
                  <a:lnTo>
                    <a:pt x="568" y="282"/>
                  </a:lnTo>
                  <a:lnTo>
                    <a:pt x="570" y="283"/>
                  </a:lnTo>
                  <a:lnTo>
                    <a:pt x="570" y="285"/>
                  </a:lnTo>
                  <a:lnTo>
                    <a:pt x="572" y="285"/>
                  </a:lnTo>
                  <a:lnTo>
                    <a:pt x="572" y="287"/>
                  </a:lnTo>
                  <a:lnTo>
                    <a:pt x="572" y="289"/>
                  </a:lnTo>
                  <a:lnTo>
                    <a:pt x="574" y="291"/>
                  </a:lnTo>
                  <a:lnTo>
                    <a:pt x="574" y="293"/>
                  </a:lnTo>
                  <a:lnTo>
                    <a:pt x="574" y="295"/>
                  </a:lnTo>
                  <a:lnTo>
                    <a:pt x="572" y="295"/>
                  </a:lnTo>
                  <a:lnTo>
                    <a:pt x="572" y="297"/>
                  </a:lnTo>
                  <a:lnTo>
                    <a:pt x="570" y="297"/>
                  </a:lnTo>
                  <a:lnTo>
                    <a:pt x="566" y="297"/>
                  </a:lnTo>
                  <a:lnTo>
                    <a:pt x="564" y="299"/>
                  </a:lnTo>
                  <a:lnTo>
                    <a:pt x="562" y="299"/>
                  </a:lnTo>
                  <a:lnTo>
                    <a:pt x="560" y="301"/>
                  </a:lnTo>
                  <a:lnTo>
                    <a:pt x="560" y="303"/>
                  </a:lnTo>
                  <a:lnTo>
                    <a:pt x="560" y="305"/>
                  </a:lnTo>
                  <a:lnTo>
                    <a:pt x="562" y="307"/>
                  </a:lnTo>
                  <a:lnTo>
                    <a:pt x="562" y="309"/>
                  </a:lnTo>
                  <a:lnTo>
                    <a:pt x="564" y="309"/>
                  </a:lnTo>
                  <a:lnTo>
                    <a:pt x="564" y="311"/>
                  </a:lnTo>
                  <a:lnTo>
                    <a:pt x="564" y="313"/>
                  </a:lnTo>
                  <a:lnTo>
                    <a:pt x="562" y="313"/>
                  </a:lnTo>
                  <a:lnTo>
                    <a:pt x="562" y="315"/>
                  </a:lnTo>
                  <a:lnTo>
                    <a:pt x="562" y="317"/>
                  </a:lnTo>
                  <a:lnTo>
                    <a:pt x="560" y="317"/>
                  </a:lnTo>
                  <a:lnTo>
                    <a:pt x="560" y="319"/>
                  </a:lnTo>
                  <a:lnTo>
                    <a:pt x="560" y="321"/>
                  </a:lnTo>
                  <a:lnTo>
                    <a:pt x="560" y="323"/>
                  </a:lnTo>
                  <a:lnTo>
                    <a:pt x="560" y="325"/>
                  </a:lnTo>
                  <a:lnTo>
                    <a:pt x="558" y="327"/>
                  </a:lnTo>
                  <a:lnTo>
                    <a:pt x="558" y="329"/>
                  </a:lnTo>
                  <a:lnTo>
                    <a:pt x="558" y="331"/>
                  </a:lnTo>
                  <a:lnTo>
                    <a:pt x="556" y="331"/>
                  </a:lnTo>
                  <a:lnTo>
                    <a:pt x="554" y="331"/>
                  </a:lnTo>
                  <a:lnTo>
                    <a:pt x="554" y="333"/>
                  </a:lnTo>
                  <a:lnTo>
                    <a:pt x="552" y="333"/>
                  </a:lnTo>
                  <a:lnTo>
                    <a:pt x="552" y="335"/>
                  </a:lnTo>
                  <a:lnTo>
                    <a:pt x="552" y="337"/>
                  </a:lnTo>
                  <a:lnTo>
                    <a:pt x="552" y="339"/>
                  </a:lnTo>
                  <a:lnTo>
                    <a:pt x="550" y="339"/>
                  </a:lnTo>
                  <a:lnTo>
                    <a:pt x="550" y="341"/>
                  </a:lnTo>
                  <a:lnTo>
                    <a:pt x="550" y="343"/>
                  </a:lnTo>
                  <a:lnTo>
                    <a:pt x="550" y="345"/>
                  </a:lnTo>
                  <a:lnTo>
                    <a:pt x="548" y="345"/>
                  </a:lnTo>
                  <a:lnTo>
                    <a:pt x="548" y="347"/>
                  </a:lnTo>
                  <a:lnTo>
                    <a:pt x="548" y="349"/>
                  </a:lnTo>
                  <a:lnTo>
                    <a:pt x="548" y="350"/>
                  </a:lnTo>
                  <a:lnTo>
                    <a:pt x="548" y="352"/>
                  </a:lnTo>
                  <a:lnTo>
                    <a:pt x="548" y="354"/>
                  </a:lnTo>
                  <a:lnTo>
                    <a:pt x="548" y="356"/>
                  </a:lnTo>
                  <a:lnTo>
                    <a:pt x="548" y="358"/>
                  </a:lnTo>
                  <a:lnTo>
                    <a:pt x="548" y="360"/>
                  </a:lnTo>
                  <a:lnTo>
                    <a:pt x="548" y="362"/>
                  </a:lnTo>
                  <a:lnTo>
                    <a:pt x="546" y="362"/>
                  </a:lnTo>
                  <a:lnTo>
                    <a:pt x="546" y="360"/>
                  </a:lnTo>
                  <a:lnTo>
                    <a:pt x="546" y="358"/>
                  </a:lnTo>
                  <a:lnTo>
                    <a:pt x="544" y="358"/>
                  </a:lnTo>
                  <a:lnTo>
                    <a:pt x="542" y="358"/>
                  </a:lnTo>
                  <a:lnTo>
                    <a:pt x="542" y="360"/>
                  </a:lnTo>
                  <a:lnTo>
                    <a:pt x="540" y="362"/>
                  </a:lnTo>
                  <a:lnTo>
                    <a:pt x="538" y="364"/>
                  </a:lnTo>
                  <a:lnTo>
                    <a:pt x="538" y="366"/>
                  </a:lnTo>
                  <a:lnTo>
                    <a:pt x="540" y="366"/>
                  </a:lnTo>
                  <a:lnTo>
                    <a:pt x="540" y="368"/>
                  </a:lnTo>
                  <a:lnTo>
                    <a:pt x="542" y="370"/>
                  </a:lnTo>
                  <a:lnTo>
                    <a:pt x="542" y="372"/>
                  </a:lnTo>
                  <a:lnTo>
                    <a:pt x="542" y="374"/>
                  </a:lnTo>
                  <a:lnTo>
                    <a:pt x="544" y="378"/>
                  </a:lnTo>
                  <a:lnTo>
                    <a:pt x="544" y="380"/>
                  </a:lnTo>
                  <a:lnTo>
                    <a:pt x="542" y="380"/>
                  </a:lnTo>
                  <a:lnTo>
                    <a:pt x="542" y="382"/>
                  </a:lnTo>
                  <a:lnTo>
                    <a:pt x="540" y="384"/>
                  </a:lnTo>
                  <a:lnTo>
                    <a:pt x="540" y="386"/>
                  </a:lnTo>
                  <a:lnTo>
                    <a:pt x="540" y="388"/>
                  </a:lnTo>
                  <a:lnTo>
                    <a:pt x="538" y="388"/>
                  </a:lnTo>
                  <a:lnTo>
                    <a:pt x="538" y="390"/>
                  </a:lnTo>
                  <a:lnTo>
                    <a:pt x="536" y="390"/>
                  </a:lnTo>
                  <a:lnTo>
                    <a:pt x="536" y="392"/>
                  </a:lnTo>
                  <a:lnTo>
                    <a:pt x="535" y="392"/>
                  </a:lnTo>
                  <a:lnTo>
                    <a:pt x="535" y="394"/>
                  </a:lnTo>
                  <a:lnTo>
                    <a:pt x="535" y="396"/>
                  </a:lnTo>
                  <a:lnTo>
                    <a:pt x="536" y="398"/>
                  </a:lnTo>
                  <a:lnTo>
                    <a:pt x="538" y="398"/>
                  </a:lnTo>
                  <a:lnTo>
                    <a:pt x="538" y="400"/>
                  </a:lnTo>
                  <a:lnTo>
                    <a:pt x="538" y="402"/>
                  </a:lnTo>
                  <a:lnTo>
                    <a:pt x="540" y="402"/>
                  </a:lnTo>
                  <a:lnTo>
                    <a:pt x="540" y="404"/>
                  </a:lnTo>
                  <a:lnTo>
                    <a:pt x="540" y="406"/>
                  </a:lnTo>
                  <a:lnTo>
                    <a:pt x="540" y="408"/>
                  </a:lnTo>
                  <a:lnTo>
                    <a:pt x="540" y="410"/>
                  </a:lnTo>
                  <a:lnTo>
                    <a:pt x="542" y="410"/>
                  </a:lnTo>
                  <a:lnTo>
                    <a:pt x="542" y="412"/>
                  </a:lnTo>
                  <a:lnTo>
                    <a:pt x="544" y="412"/>
                  </a:lnTo>
                  <a:lnTo>
                    <a:pt x="544" y="414"/>
                  </a:lnTo>
                  <a:lnTo>
                    <a:pt x="544" y="416"/>
                  </a:lnTo>
                  <a:lnTo>
                    <a:pt x="542" y="416"/>
                  </a:lnTo>
                  <a:lnTo>
                    <a:pt x="540" y="416"/>
                  </a:lnTo>
                  <a:lnTo>
                    <a:pt x="538" y="416"/>
                  </a:lnTo>
                  <a:lnTo>
                    <a:pt x="536" y="416"/>
                  </a:lnTo>
                  <a:lnTo>
                    <a:pt x="533" y="416"/>
                  </a:lnTo>
                  <a:lnTo>
                    <a:pt x="531" y="416"/>
                  </a:lnTo>
                  <a:lnTo>
                    <a:pt x="531" y="417"/>
                  </a:lnTo>
                  <a:lnTo>
                    <a:pt x="531" y="419"/>
                  </a:lnTo>
                  <a:lnTo>
                    <a:pt x="531" y="421"/>
                  </a:lnTo>
                  <a:lnTo>
                    <a:pt x="533" y="421"/>
                  </a:lnTo>
                  <a:lnTo>
                    <a:pt x="535" y="421"/>
                  </a:lnTo>
                  <a:lnTo>
                    <a:pt x="535" y="423"/>
                  </a:lnTo>
                  <a:lnTo>
                    <a:pt x="533" y="425"/>
                  </a:lnTo>
                  <a:lnTo>
                    <a:pt x="533" y="427"/>
                  </a:lnTo>
                  <a:lnTo>
                    <a:pt x="531" y="429"/>
                  </a:lnTo>
                  <a:lnTo>
                    <a:pt x="533" y="431"/>
                  </a:lnTo>
                  <a:lnTo>
                    <a:pt x="533" y="433"/>
                  </a:lnTo>
                  <a:lnTo>
                    <a:pt x="533" y="435"/>
                  </a:lnTo>
                  <a:lnTo>
                    <a:pt x="533" y="437"/>
                  </a:lnTo>
                  <a:lnTo>
                    <a:pt x="533" y="439"/>
                  </a:lnTo>
                  <a:lnTo>
                    <a:pt x="533" y="441"/>
                  </a:lnTo>
                  <a:lnTo>
                    <a:pt x="531" y="441"/>
                  </a:lnTo>
                  <a:lnTo>
                    <a:pt x="529" y="441"/>
                  </a:lnTo>
                  <a:lnTo>
                    <a:pt x="527" y="441"/>
                  </a:lnTo>
                  <a:lnTo>
                    <a:pt x="527" y="439"/>
                  </a:lnTo>
                  <a:lnTo>
                    <a:pt x="525" y="437"/>
                  </a:lnTo>
                  <a:lnTo>
                    <a:pt x="523" y="437"/>
                  </a:lnTo>
                  <a:lnTo>
                    <a:pt x="521" y="435"/>
                  </a:lnTo>
                  <a:lnTo>
                    <a:pt x="519" y="435"/>
                  </a:lnTo>
                  <a:lnTo>
                    <a:pt x="517" y="435"/>
                  </a:lnTo>
                  <a:lnTo>
                    <a:pt x="517" y="437"/>
                  </a:lnTo>
                  <a:lnTo>
                    <a:pt x="517" y="439"/>
                  </a:lnTo>
                  <a:lnTo>
                    <a:pt x="517" y="441"/>
                  </a:lnTo>
                  <a:lnTo>
                    <a:pt x="519" y="441"/>
                  </a:lnTo>
                  <a:lnTo>
                    <a:pt x="519" y="443"/>
                  </a:lnTo>
                  <a:lnTo>
                    <a:pt x="521" y="445"/>
                  </a:lnTo>
                  <a:lnTo>
                    <a:pt x="521" y="447"/>
                  </a:lnTo>
                  <a:lnTo>
                    <a:pt x="521" y="449"/>
                  </a:lnTo>
                  <a:lnTo>
                    <a:pt x="519" y="451"/>
                  </a:lnTo>
                  <a:lnTo>
                    <a:pt x="519" y="453"/>
                  </a:lnTo>
                  <a:lnTo>
                    <a:pt x="517" y="455"/>
                  </a:lnTo>
                  <a:lnTo>
                    <a:pt x="515" y="455"/>
                  </a:lnTo>
                  <a:lnTo>
                    <a:pt x="513" y="455"/>
                  </a:lnTo>
                  <a:lnTo>
                    <a:pt x="513" y="457"/>
                  </a:lnTo>
                  <a:lnTo>
                    <a:pt x="513" y="459"/>
                  </a:lnTo>
                  <a:lnTo>
                    <a:pt x="511" y="461"/>
                  </a:lnTo>
                  <a:lnTo>
                    <a:pt x="511" y="463"/>
                  </a:lnTo>
                  <a:lnTo>
                    <a:pt x="511" y="465"/>
                  </a:lnTo>
                  <a:lnTo>
                    <a:pt x="513" y="465"/>
                  </a:lnTo>
                  <a:lnTo>
                    <a:pt x="513" y="469"/>
                  </a:lnTo>
                  <a:lnTo>
                    <a:pt x="513" y="471"/>
                  </a:lnTo>
                  <a:lnTo>
                    <a:pt x="513" y="473"/>
                  </a:lnTo>
                  <a:lnTo>
                    <a:pt x="513" y="475"/>
                  </a:lnTo>
                  <a:lnTo>
                    <a:pt x="511" y="475"/>
                  </a:lnTo>
                  <a:lnTo>
                    <a:pt x="511" y="473"/>
                  </a:lnTo>
                  <a:lnTo>
                    <a:pt x="509" y="473"/>
                  </a:lnTo>
                  <a:lnTo>
                    <a:pt x="507" y="473"/>
                  </a:lnTo>
                  <a:lnTo>
                    <a:pt x="505" y="473"/>
                  </a:lnTo>
                  <a:lnTo>
                    <a:pt x="503" y="473"/>
                  </a:lnTo>
                  <a:lnTo>
                    <a:pt x="501" y="473"/>
                  </a:lnTo>
                  <a:lnTo>
                    <a:pt x="499" y="475"/>
                  </a:lnTo>
                  <a:lnTo>
                    <a:pt x="499" y="477"/>
                  </a:lnTo>
                  <a:lnTo>
                    <a:pt x="499" y="479"/>
                  </a:lnTo>
                  <a:lnTo>
                    <a:pt x="501" y="479"/>
                  </a:lnTo>
                  <a:lnTo>
                    <a:pt x="501" y="481"/>
                  </a:lnTo>
                  <a:lnTo>
                    <a:pt x="501" y="483"/>
                  </a:lnTo>
                  <a:lnTo>
                    <a:pt x="503" y="483"/>
                  </a:lnTo>
                  <a:lnTo>
                    <a:pt x="501" y="485"/>
                  </a:lnTo>
                  <a:lnTo>
                    <a:pt x="499" y="486"/>
                  </a:lnTo>
                  <a:lnTo>
                    <a:pt x="497" y="488"/>
                  </a:lnTo>
                  <a:lnTo>
                    <a:pt x="495" y="490"/>
                  </a:lnTo>
                  <a:lnTo>
                    <a:pt x="495" y="492"/>
                  </a:lnTo>
                  <a:lnTo>
                    <a:pt x="495" y="494"/>
                  </a:lnTo>
                  <a:lnTo>
                    <a:pt x="495" y="496"/>
                  </a:lnTo>
                  <a:lnTo>
                    <a:pt x="495" y="498"/>
                  </a:lnTo>
                  <a:lnTo>
                    <a:pt x="493" y="500"/>
                  </a:lnTo>
                  <a:lnTo>
                    <a:pt x="493" y="502"/>
                  </a:lnTo>
                  <a:lnTo>
                    <a:pt x="491" y="504"/>
                  </a:lnTo>
                  <a:lnTo>
                    <a:pt x="489" y="504"/>
                  </a:lnTo>
                  <a:lnTo>
                    <a:pt x="487" y="502"/>
                  </a:lnTo>
                  <a:lnTo>
                    <a:pt x="485" y="502"/>
                  </a:lnTo>
                  <a:lnTo>
                    <a:pt x="485" y="500"/>
                  </a:lnTo>
                  <a:lnTo>
                    <a:pt x="483" y="500"/>
                  </a:lnTo>
                  <a:lnTo>
                    <a:pt x="481" y="500"/>
                  </a:lnTo>
                  <a:lnTo>
                    <a:pt x="477" y="500"/>
                  </a:lnTo>
                  <a:lnTo>
                    <a:pt x="475" y="502"/>
                  </a:lnTo>
                  <a:lnTo>
                    <a:pt x="473" y="502"/>
                  </a:lnTo>
                  <a:lnTo>
                    <a:pt x="473" y="504"/>
                  </a:lnTo>
                  <a:lnTo>
                    <a:pt x="475" y="506"/>
                  </a:lnTo>
                  <a:lnTo>
                    <a:pt x="475" y="508"/>
                  </a:lnTo>
                  <a:lnTo>
                    <a:pt x="477" y="512"/>
                  </a:lnTo>
                  <a:lnTo>
                    <a:pt x="477" y="514"/>
                  </a:lnTo>
                  <a:lnTo>
                    <a:pt x="479" y="516"/>
                  </a:lnTo>
                  <a:lnTo>
                    <a:pt x="481" y="516"/>
                  </a:lnTo>
                  <a:lnTo>
                    <a:pt x="481" y="518"/>
                  </a:lnTo>
                  <a:lnTo>
                    <a:pt x="483" y="518"/>
                  </a:lnTo>
                  <a:lnTo>
                    <a:pt x="483" y="520"/>
                  </a:lnTo>
                  <a:lnTo>
                    <a:pt x="481" y="520"/>
                  </a:lnTo>
                  <a:lnTo>
                    <a:pt x="481" y="522"/>
                  </a:lnTo>
                  <a:lnTo>
                    <a:pt x="481" y="524"/>
                  </a:lnTo>
                  <a:lnTo>
                    <a:pt x="481" y="526"/>
                  </a:lnTo>
                  <a:lnTo>
                    <a:pt x="479" y="528"/>
                  </a:lnTo>
                  <a:lnTo>
                    <a:pt x="477" y="530"/>
                  </a:lnTo>
                  <a:lnTo>
                    <a:pt x="477" y="532"/>
                  </a:lnTo>
                  <a:lnTo>
                    <a:pt x="477" y="534"/>
                  </a:lnTo>
                  <a:lnTo>
                    <a:pt x="477" y="536"/>
                  </a:lnTo>
                  <a:lnTo>
                    <a:pt x="475" y="538"/>
                  </a:lnTo>
                  <a:lnTo>
                    <a:pt x="477" y="540"/>
                  </a:lnTo>
                  <a:lnTo>
                    <a:pt x="477" y="542"/>
                  </a:lnTo>
                  <a:lnTo>
                    <a:pt x="477" y="544"/>
                  </a:lnTo>
                  <a:lnTo>
                    <a:pt x="475" y="544"/>
                  </a:lnTo>
                  <a:lnTo>
                    <a:pt x="473" y="544"/>
                  </a:lnTo>
                  <a:lnTo>
                    <a:pt x="471" y="546"/>
                  </a:lnTo>
                  <a:lnTo>
                    <a:pt x="469" y="546"/>
                  </a:lnTo>
                  <a:lnTo>
                    <a:pt x="467" y="548"/>
                  </a:lnTo>
                  <a:lnTo>
                    <a:pt x="466" y="550"/>
                  </a:lnTo>
                  <a:lnTo>
                    <a:pt x="464" y="552"/>
                  </a:lnTo>
                  <a:lnTo>
                    <a:pt x="462" y="552"/>
                  </a:lnTo>
                  <a:lnTo>
                    <a:pt x="462" y="553"/>
                  </a:lnTo>
                  <a:lnTo>
                    <a:pt x="460" y="555"/>
                  </a:lnTo>
                  <a:lnTo>
                    <a:pt x="460" y="557"/>
                  </a:lnTo>
                  <a:lnTo>
                    <a:pt x="462" y="557"/>
                  </a:lnTo>
                  <a:lnTo>
                    <a:pt x="462" y="559"/>
                  </a:lnTo>
                  <a:lnTo>
                    <a:pt x="464" y="561"/>
                  </a:lnTo>
                  <a:lnTo>
                    <a:pt x="466" y="559"/>
                  </a:lnTo>
                  <a:lnTo>
                    <a:pt x="467" y="559"/>
                  </a:lnTo>
                  <a:lnTo>
                    <a:pt x="469" y="559"/>
                  </a:lnTo>
                  <a:lnTo>
                    <a:pt x="469" y="561"/>
                  </a:lnTo>
                  <a:lnTo>
                    <a:pt x="471" y="561"/>
                  </a:lnTo>
                  <a:lnTo>
                    <a:pt x="469" y="565"/>
                  </a:lnTo>
                  <a:lnTo>
                    <a:pt x="469" y="567"/>
                  </a:lnTo>
                  <a:lnTo>
                    <a:pt x="471" y="569"/>
                  </a:lnTo>
                  <a:lnTo>
                    <a:pt x="471" y="571"/>
                  </a:lnTo>
                  <a:lnTo>
                    <a:pt x="471" y="573"/>
                  </a:lnTo>
                  <a:lnTo>
                    <a:pt x="471" y="575"/>
                  </a:lnTo>
                  <a:lnTo>
                    <a:pt x="469" y="575"/>
                  </a:lnTo>
                  <a:lnTo>
                    <a:pt x="467" y="573"/>
                  </a:lnTo>
                  <a:lnTo>
                    <a:pt x="467" y="571"/>
                  </a:lnTo>
                  <a:lnTo>
                    <a:pt x="466" y="569"/>
                  </a:lnTo>
                  <a:lnTo>
                    <a:pt x="464" y="569"/>
                  </a:lnTo>
                  <a:lnTo>
                    <a:pt x="462" y="569"/>
                  </a:lnTo>
                  <a:lnTo>
                    <a:pt x="460" y="571"/>
                  </a:lnTo>
                  <a:lnTo>
                    <a:pt x="458" y="571"/>
                  </a:lnTo>
                  <a:lnTo>
                    <a:pt x="456" y="571"/>
                  </a:lnTo>
                  <a:lnTo>
                    <a:pt x="454" y="571"/>
                  </a:lnTo>
                  <a:lnTo>
                    <a:pt x="454" y="573"/>
                  </a:lnTo>
                  <a:lnTo>
                    <a:pt x="452" y="573"/>
                  </a:lnTo>
                  <a:lnTo>
                    <a:pt x="452" y="575"/>
                  </a:lnTo>
                  <a:lnTo>
                    <a:pt x="452" y="577"/>
                  </a:lnTo>
                  <a:lnTo>
                    <a:pt x="452" y="579"/>
                  </a:lnTo>
                  <a:lnTo>
                    <a:pt x="452" y="581"/>
                  </a:lnTo>
                  <a:lnTo>
                    <a:pt x="454" y="583"/>
                  </a:lnTo>
                  <a:lnTo>
                    <a:pt x="454" y="585"/>
                  </a:lnTo>
                  <a:lnTo>
                    <a:pt x="456" y="589"/>
                  </a:lnTo>
                  <a:lnTo>
                    <a:pt x="456" y="591"/>
                  </a:lnTo>
                  <a:lnTo>
                    <a:pt x="458" y="593"/>
                  </a:lnTo>
                  <a:lnTo>
                    <a:pt x="460" y="593"/>
                  </a:lnTo>
                  <a:lnTo>
                    <a:pt x="462" y="597"/>
                  </a:lnTo>
                  <a:lnTo>
                    <a:pt x="464" y="599"/>
                  </a:lnTo>
                  <a:lnTo>
                    <a:pt x="464" y="601"/>
                  </a:lnTo>
                  <a:lnTo>
                    <a:pt x="464" y="603"/>
                  </a:lnTo>
                  <a:lnTo>
                    <a:pt x="466" y="605"/>
                  </a:lnTo>
                  <a:lnTo>
                    <a:pt x="464" y="607"/>
                  </a:lnTo>
                  <a:lnTo>
                    <a:pt x="464" y="609"/>
                  </a:lnTo>
                  <a:lnTo>
                    <a:pt x="464" y="613"/>
                  </a:lnTo>
                  <a:lnTo>
                    <a:pt x="464" y="615"/>
                  </a:lnTo>
                  <a:lnTo>
                    <a:pt x="464" y="617"/>
                  </a:lnTo>
                  <a:lnTo>
                    <a:pt x="464" y="619"/>
                  </a:lnTo>
                  <a:lnTo>
                    <a:pt x="464" y="620"/>
                  </a:lnTo>
                  <a:lnTo>
                    <a:pt x="462" y="620"/>
                  </a:lnTo>
                  <a:lnTo>
                    <a:pt x="462" y="619"/>
                  </a:lnTo>
                  <a:lnTo>
                    <a:pt x="462" y="617"/>
                  </a:lnTo>
                  <a:lnTo>
                    <a:pt x="460" y="617"/>
                  </a:lnTo>
                  <a:lnTo>
                    <a:pt x="458" y="617"/>
                  </a:lnTo>
                  <a:lnTo>
                    <a:pt x="458" y="619"/>
                  </a:lnTo>
                  <a:lnTo>
                    <a:pt x="456" y="619"/>
                  </a:lnTo>
                  <a:lnTo>
                    <a:pt x="456" y="620"/>
                  </a:lnTo>
                  <a:lnTo>
                    <a:pt x="454" y="620"/>
                  </a:lnTo>
                  <a:lnTo>
                    <a:pt x="454" y="619"/>
                  </a:lnTo>
                  <a:lnTo>
                    <a:pt x="452" y="619"/>
                  </a:lnTo>
                  <a:lnTo>
                    <a:pt x="452" y="617"/>
                  </a:lnTo>
                  <a:lnTo>
                    <a:pt x="450" y="617"/>
                  </a:lnTo>
                  <a:lnTo>
                    <a:pt x="448" y="617"/>
                  </a:lnTo>
                  <a:lnTo>
                    <a:pt x="448" y="619"/>
                  </a:lnTo>
                  <a:lnTo>
                    <a:pt x="450" y="619"/>
                  </a:lnTo>
                  <a:lnTo>
                    <a:pt x="448" y="620"/>
                  </a:lnTo>
                  <a:lnTo>
                    <a:pt x="446" y="620"/>
                  </a:lnTo>
                  <a:lnTo>
                    <a:pt x="446" y="622"/>
                  </a:lnTo>
                  <a:lnTo>
                    <a:pt x="444" y="622"/>
                  </a:lnTo>
                  <a:lnTo>
                    <a:pt x="444" y="624"/>
                  </a:lnTo>
                  <a:lnTo>
                    <a:pt x="442" y="624"/>
                  </a:lnTo>
                  <a:lnTo>
                    <a:pt x="440" y="624"/>
                  </a:lnTo>
                  <a:lnTo>
                    <a:pt x="438" y="624"/>
                  </a:lnTo>
                  <a:lnTo>
                    <a:pt x="436" y="624"/>
                  </a:lnTo>
                  <a:lnTo>
                    <a:pt x="434" y="624"/>
                  </a:lnTo>
                  <a:lnTo>
                    <a:pt x="432" y="624"/>
                  </a:lnTo>
                  <a:lnTo>
                    <a:pt x="432" y="622"/>
                  </a:lnTo>
                  <a:lnTo>
                    <a:pt x="430" y="622"/>
                  </a:lnTo>
                  <a:lnTo>
                    <a:pt x="428" y="622"/>
                  </a:lnTo>
                  <a:lnTo>
                    <a:pt x="428" y="624"/>
                  </a:lnTo>
                  <a:lnTo>
                    <a:pt x="428" y="626"/>
                  </a:lnTo>
                  <a:lnTo>
                    <a:pt x="428" y="628"/>
                  </a:lnTo>
                  <a:lnTo>
                    <a:pt x="426" y="628"/>
                  </a:lnTo>
                  <a:lnTo>
                    <a:pt x="424" y="628"/>
                  </a:lnTo>
                  <a:lnTo>
                    <a:pt x="424" y="626"/>
                  </a:lnTo>
                  <a:lnTo>
                    <a:pt x="424" y="624"/>
                  </a:lnTo>
                  <a:lnTo>
                    <a:pt x="424" y="622"/>
                  </a:lnTo>
                  <a:lnTo>
                    <a:pt x="424" y="620"/>
                  </a:lnTo>
                  <a:lnTo>
                    <a:pt x="422" y="620"/>
                  </a:lnTo>
                  <a:lnTo>
                    <a:pt x="420" y="620"/>
                  </a:lnTo>
                  <a:lnTo>
                    <a:pt x="420" y="622"/>
                  </a:lnTo>
                  <a:lnTo>
                    <a:pt x="420" y="624"/>
                  </a:lnTo>
                  <a:lnTo>
                    <a:pt x="418" y="624"/>
                  </a:lnTo>
                  <a:lnTo>
                    <a:pt x="416" y="624"/>
                  </a:lnTo>
                  <a:lnTo>
                    <a:pt x="414" y="624"/>
                  </a:lnTo>
                  <a:lnTo>
                    <a:pt x="414" y="622"/>
                  </a:lnTo>
                  <a:lnTo>
                    <a:pt x="412" y="622"/>
                  </a:lnTo>
                  <a:lnTo>
                    <a:pt x="412" y="624"/>
                  </a:lnTo>
                  <a:lnTo>
                    <a:pt x="410" y="624"/>
                  </a:lnTo>
                  <a:lnTo>
                    <a:pt x="408" y="624"/>
                  </a:lnTo>
                  <a:lnTo>
                    <a:pt x="406" y="624"/>
                  </a:lnTo>
                  <a:lnTo>
                    <a:pt x="406" y="626"/>
                  </a:lnTo>
                  <a:lnTo>
                    <a:pt x="404" y="626"/>
                  </a:lnTo>
                  <a:lnTo>
                    <a:pt x="402" y="626"/>
                  </a:lnTo>
                  <a:lnTo>
                    <a:pt x="402" y="624"/>
                  </a:lnTo>
                  <a:lnTo>
                    <a:pt x="404" y="624"/>
                  </a:lnTo>
                  <a:lnTo>
                    <a:pt x="404" y="622"/>
                  </a:lnTo>
                  <a:lnTo>
                    <a:pt x="404" y="620"/>
                  </a:lnTo>
                  <a:lnTo>
                    <a:pt x="402" y="620"/>
                  </a:lnTo>
                  <a:lnTo>
                    <a:pt x="402" y="619"/>
                  </a:lnTo>
                  <a:lnTo>
                    <a:pt x="400" y="619"/>
                  </a:lnTo>
                  <a:lnTo>
                    <a:pt x="398" y="619"/>
                  </a:lnTo>
                  <a:lnTo>
                    <a:pt x="397" y="619"/>
                  </a:lnTo>
                  <a:lnTo>
                    <a:pt x="395" y="617"/>
                  </a:lnTo>
                  <a:lnTo>
                    <a:pt x="393" y="617"/>
                  </a:lnTo>
                  <a:lnTo>
                    <a:pt x="391" y="617"/>
                  </a:lnTo>
                  <a:lnTo>
                    <a:pt x="389" y="617"/>
                  </a:lnTo>
                  <a:lnTo>
                    <a:pt x="389" y="619"/>
                  </a:lnTo>
                  <a:lnTo>
                    <a:pt x="389" y="620"/>
                  </a:lnTo>
                  <a:lnTo>
                    <a:pt x="389" y="622"/>
                  </a:lnTo>
                  <a:lnTo>
                    <a:pt x="389" y="624"/>
                  </a:lnTo>
                  <a:lnTo>
                    <a:pt x="387" y="624"/>
                  </a:lnTo>
                  <a:lnTo>
                    <a:pt x="387" y="626"/>
                  </a:lnTo>
                  <a:lnTo>
                    <a:pt x="387" y="628"/>
                  </a:lnTo>
                  <a:lnTo>
                    <a:pt x="387" y="630"/>
                  </a:lnTo>
                  <a:lnTo>
                    <a:pt x="387" y="632"/>
                  </a:lnTo>
                  <a:lnTo>
                    <a:pt x="385" y="632"/>
                  </a:lnTo>
                  <a:lnTo>
                    <a:pt x="385" y="634"/>
                  </a:lnTo>
                  <a:lnTo>
                    <a:pt x="383" y="636"/>
                  </a:lnTo>
                  <a:lnTo>
                    <a:pt x="381" y="636"/>
                  </a:lnTo>
                  <a:lnTo>
                    <a:pt x="381" y="638"/>
                  </a:lnTo>
                  <a:lnTo>
                    <a:pt x="379" y="638"/>
                  </a:lnTo>
                  <a:lnTo>
                    <a:pt x="379" y="640"/>
                  </a:lnTo>
                  <a:lnTo>
                    <a:pt x="377" y="640"/>
                  </a:lnTo>
                  <a:lnTo>
                    <a:pt x="377" y="638"/>
                  </a:lnTo>
                  <a:lnTo>
                    <a:pt x="375" y="638"/>
                  </a:lnTo>
                  <a:lnTo>
                    <a:pt x="375" y="636"/>
                  </a:lnTo>
                  <a:lnTo>
                    <a:pt x="375" y="634"/>
                  </a:lnTo>
                  <a:lnTo>
                    <a:pt x="373" y="634"/>
                  </a:lnTo>
                  <a:lnTo>
                    <a:pt x="373" y="636"/>
                  </a:lnTo>
                  <a:lnTo>
                    <a:pt x="371" y="636"/>
                  </a:lnTo>
                  <a:lnTo>
                    <a:pt x="369" y="636"/>
                  </a:lnTo>
                  <a:lnTo>
                    <a:pt x="369" y="638"/>
                  </a:lnTo>
                  <a:lnTo>
                    <a:pt x="367" y="638"/>
                  </a:lnTo>
                  <a:lnTo>
                    <a:pt x="365" y="640"/>
                  </a:lnTo>
                  <a:lnTo>
                    <a:pt x="365" y="642"/>
                  </a:lnTo>
                  <a:lnTo>
                    <a:pt x="367" y="644"/>
                  </a:lnTo>
                  <a:lnTo>
                    <a:pt x="369" y="644"/>
                  </a:lnTo>
                  <a:lnTo>
                    <a:pt x="369" y="646"/>
                  </a:lnTo>
                  <a:lnTo>
                    <a:pt x="367" y="646"/>
                  </a:lnTo>
                  <a:lnTo>
                    <a:pt x="367" y="648"/>
                  </a:lnTo>
                  <a:lnTo>
                    <a:pt x="365" y="648"/>
                  </a:lnTo>
                  <a:lnTo>
                    <a:pt x="365" y="650"/>
                  </a:lnTo>
                  <a:lnTo>
                    <a:pt x="365" y="652"/>
                  </a:lnTo>
                  <a:lnTo>
                    <a:pt x="367" y="652"/>
                  </a:lnTo>
                  <a:lnTo>
                    <a:pt x="365" y="652"/>
                  </a:lnTo>
                  <a:lnTo>
                    <a:pt x="365" y="654"/>
                  </a:lnTo>
                  <a:lnTo>
                    <a:pt x="365" y="656"/>
                  </a:lnTo>
                  <a:lnTo>
                    <a:pt x="363" y="656"/>
                  </a:lnTo>
                  <a:lnTo>
                    <a:pt x="361" y="656"/>
                  </a:lnTo>
                  <a:lnTo>
                    <a:pt x="361" y="658"/>
                  </a:lnTo>
                  <a:lnTo>
                    <a:pt x="359" y="658"/>
                  </a:lnTo>
                  <a:lnTo>
                    <a:pt x="359" y="656"/>
                  </a:lnTo>
                  <a:lnTo>
                    <a:pt x="357" y="656"/>
                  </a:lnTo>
                  <a:lnTo>
                    <a:pt x="355" y="658"/>
                  </a:lnTo>
                  <a:lnTo>
                    <a:pt x="353" y="658"/>
                  </a:lnTo>
                  <a:lnTo>
                    <a:pt x="353" y="656"/>
                  </a:lnTo>
                  <a:lnTo>
                    <a:pt x="351" y="656"/>
                  </a:lnTo>
                  <a:lnTo>
                    <a:pt x="349" y="656"/>
                  </a:lnTo>
                  <a:lnTo>
                    <a:pt x="349" y="658"/>
                  </a:lnTo>
                  <a:lnTo>
                    <a:pt x="349" y="660"/>
                  </a:lnTo>
                  <a:lnTo>
                    <a:pt x="347" y="660"/>
                  </a:lnTo>
                  <a:lnTo>
                    <a:pt x="345" y="660"/>
                  </a:lnTo>
                  <a:lnTo>
                    <a:pt x="343" y="660"/>
                  </a:lnTo>
                  <a:lnTo>
                    <a:pt x="341" y="660"/>
                  </a:lnTo>
                  <a:lnTo>
                    <a:pt x="341" y="662"/>
                  </a:lnTo>
                  <a:lnTo>
                    <a:pt x="341" y="664"/>
                  </a:lnTo>
                  <a:lnTo>
                    <a:pt x="343" y="664"/>
                  </a:lnTo>
                  <a:lnTo>
                    <a:pt x="343" y="666"/>
                  </a:lnTo>
                  <a:lnTo>
                    <a:pt x="343" y="668"/>
                  </a:lnTo>
                  <a:lnTo>
                    <a:pt x="343" y="670"/>
                  </a:lnTo>
                  <a:lnTo>
                    <a:pt x="341" y="670"/>
                  </a:lnTo>
                  <a:lnTo>
                    <a:pt x="341" y="672"/>
                  </a:lnTo>
                  <a:lnTo>
                    <a:pt x="339" y="672"/>
                  </a:lnTo>
                  <a:lnTo>
                    <a:pt x="337" y="674"/>
                  </a:lnTo>
                  <a:lnTo>
                    <a:pt x="335" y="674"/>
                  </a:lnTo>
                  <a:lnTo>
                    <a:pt x="335" y="672"/>
                  </a:lnTo>
                  <a:lnTo>
                    <a:pt x="333" y="670"/>
                  </a:lnTo>
                  <a:lnTo>
                    <a:pt x="331" y="670"/>
                  </a:lnTo>
                  <a:lnTo>
                    <a:pt x="329" y="670"/>
                  </a:lnTo>
                  <a:lnTo>
                    <a:pt x="328" y="670"/>
                  </a:lnTo>
                  <a:lnTo>
                    <a:pt x="328" y="668"/>
                  </a:lnTo>
                  <a:lnTo>
                    <a:pt x="326" y="668"/>
                  </a:lnTo>
                  <a:lnTo>
                    <a:pt x="324" y="668"/>
                  </a:lnTo>
                  <a:lnTo>
                    <a:pt x="324" y="666"/>
                  </a:lnTo>
                  <a:lnTo>
                    <a:pt x="324" y="664"/>
                  </a:lnTo>
                  <a:lnTo>
                    <a:pt x="322" y="664"/>
                  </a:lnTo>
                  <a:lnTo>
                    <a:pt x="322" y="662"/>
                  </a:lnTo>
                  <a:lnTo>
                    <a:pt x="320" y="662"/>
                  </a:lnTo>
                  <a:lnTo>
                    <a:pt x="320" y="660"/>
                  </a:lnTo>
                  <a:lnTo>
                    <a:pt x="318" y="660"/>
                  </a:lnTo>
                  <a:lnTo>
                    <a:pt x="316" y="660"/>
                  </a:lnTo>
                  <a:lnTo>
                    <a:pt x="314" y="660"/>
                  </a:lnTo>
                  <a:lnTo>
                    <a:pt x="312" y="660"/>
                  </a:lnTo>
                  <a:lnTo>
                    <a:pt x="310" y="660"/>
                  </a:lnTo>
                  <a:lnTo>
                    <a:pt x="310" y="662"/>
                  </a:lnTo>
                  <a:lnTo>
                    <a:pt x="310" y="664"/>
                  </a:lnTo>
                  <a:lnTo>
                    <a:pt x="308" y="664"/>
                  </a:lnTo>
                  <a:lnTo>
                    <a:pt x="308" y="666"/>
                  </a:lnTo>
                  <a:lnTo>
                    <a:pt x="308" y="668"/>
                  </a:lnTo>
                  <a:lnTo>
                    <a:pt x="306" y="668"/>
                  </a:lnTo>
                  <a:lnTo>
                    <a:pt x="304" y="668"/>
                  </a:lnTo>
                  <a:lnTo>
                    <a:pt x="302" y="668"/>
                  </a:lnTo>
                  <a:lnTo>
                    <a:pt x="302" y="666"/>
                  </a:lnTo>
                  <a:lnTo>
                    <a:pt x="302" y="664"/>
                  </a:lnTo>
                  <a:lnTo>
                    <a:pt x="300" y="664"/>
                  </a:lnTo>
                  <a:lnTo>
                    <a:pt x="300" y="662"/>
                  </a:lnTo>
                  <a:lnTo>
                    <a:pt x="298" y="664"/>
                  </a:lnTo>
                  <a:lnTo>
                    <a:pt x="298" y="662"/>
                  </a:lnTo>
                  <a:lnTo>
                    <a:pt x="298" y="660"/>
                  </a:lnTo>
                  <a:lnTo>
                    <a:pt x="300" y="660"/>
                  </a:lnTo>
                  <a:lnTo>
                    <a:pt x="300" y="658"/>
                  </a:lnTo>
                  <a:lnTo>
                    <a:pt x="302" y="658"/>
                  </a:lnTo>
                  <a:lnTo>
                    <a:pt x="302" y="656"/>
                  </a:lnTo>
                  <a:lnTo>
                    <a:pt x="300" y="656"/>
                  </a:lnTo>
                  <a:lnTo>
                    <a:pt x="298" y="656"/>
                  </a:lnTo>
                  <a:lnTo>
                    <a:pt x="296" y="656"/>
                  </a:lnTo>
                  <a:lnTo>
                    <a:pt x="296" y="658"/>
                  </a:lnTo>
                  <a:lnTo>
                    <a:pt x="294" y="658"/>
                  </a:lnTo>
                  <a:lnTo>
                    <a:pt x="294" y="660"/>
                  </a:lnTo>
                  <a:lnTo>
                    <a:pt x="292" y="660"/>
                  </a:lnTo>
                  <a:lnTo>
                    <a:pt x="292" y="658"/>
                  </a:lnTo>
                  <a:lnTo>
                    <a:pt x="290" y="658"/>
                  </a:lnTo>
                  <a:lnTo>
                    <a:pt x="290" y="656"/>
                  </a:lnTo>
                  <a:lnTo>
                    <a:pt x="290" y="654"/>
                  </a:lnTo>
                  <a:lnTo>
                    <a:pt x="290" y="652"/>
                  </a:lnTo>
                  <a:lnTo>
                    <a:pt x="288" y="652"/>
                  </a:lnTo>
                  <a:lnTo>
                    <a:pt x="286" y="652"/>
                  </a:lnTo>
                  <a:lnTo>
                    <a:pt x="284" y="652"/>
                  </a:lnTo>
                  <a:lnTo>
                    <a:pt x="284" y="654"/>
                  </a:lnTo>
                  <a:lnTo>
                    <a:pt x="282" y="654"/>
                  </a:lnTo>
                  <a:lnTo>
                    <a:pt x="282" y="656"/>
                  </a:lnTo>
                  <a:lnTo>
                    <a:pt x="280" y="656"/>
                  </a:lnTo>
                  <a:lnTo>
                    <a:pt x="278" y="656"/>
                  </a:lnTo>
                  <a:lnTo>
                    <a:pt x="276" y="656"/>
                  </a:lnTo>
                  <a:lnTo>
                    <a:pt x="276" y="654"/>
                  </a:lnTo>
                  <a:lnTo>
                    <a:pt x="276" y="652"/>
                  </a:lnTo>
                  <a:lnTo>
                    <a:pt x="274" y="652"/>
                  </a:lnTo>
                  <a:lnTo>
                    <a:pt x="272" y="652"/>
                  </a:lnTo>
                  <a:lnTo>
                    <a:pt x="272" y="650"/>
                  </a:lnTo>
                  <a:lnTo>
                    <a:pt x="272" y="652"/>
                  </a:lnTo>
                  <a:lnTo>
                    <a:pt x="270" y="652"/>
                  </a:lnTo>
                  <a:lnTo>
                    <a:pt x="268" y="652"/>
                  </a:lnTo>
                  <a:lnTo>
                    <a:pt x="268" y="654"/>
                  </a:lnTo>
                  <a:lnTo>
                    <a:pt x="268" y="656"/>
                  </a:lnTo>
                  <a:lnTo>
                    <a:pt x="266" y="656"/>
                  </a:lnTo>
                  <a:lnTo>
                    <a:pt x="264" y="656"/>
                  </a:lnTo>
                  <a:lnTo>
                    <a:pt x="264" y="658"/>
                  </a:lnTo>
                  <a:lnTo>
                    <a:pt x="262" y="658"/>
                  </a:lnTo>
                  <a:lnTo>
                    <a:pt x="260" y="658"/>
                  </a:lnTo>
                  <a:lnTo>
                    <a:pt x="260" y="656"/>
                  </a:lnTo>
                  <a:lnTo>
                    <a:pt x="259" y="656"/>
                  </a:lnTo>
                  <a:lnTo>
                    <a:pt x="257" y="656"/>
                  </a:lnTo>
                  <a:lnTo>
                    <a:pt x="257" y="658"/>
                  </a:lnTo>
                  <a:lnTo>
                    <a:pt x="255" y="658"/>
                  </a:lnTo>
                  <a:lnTo>
                    <a:pt x="253" y="658"/>
                  </a:lnTo>
                  <a:lnTo>
                    <a:pt x="251" y="658"/>
                  </a:lnTo>
                  <a:lnTo>
                    <a:pt x="249" y="658"/>
                  </a:lnTo>
                  <a:lnTo>
                    <a:pt x="247" y="658"/>
                  </a:lnTo>
                  <a:lnTo>
                    <a:pt x="245" y="658"/>
                  </a:lnTo>
                  <a:lnTo>
                    <a:pt x="245" y="660"/>
                  </a:lnTo>
                  <a:lnTo>
                    <a:pt x="243" y="660"/>
                  </a:lnTo>
                  <a:lnTo>
                    <a:pt x="241" y="660"/>
                  </a:lnTo>
                  <a:lnTo>
                    <a:pt x="241" y="662"/>
                  </a:lnTo>
                  <a:lnTo>
                    <a:pt x="239" y="662"/>
                  </a:lnTo>
                  <a:lnTo>
                    <a:pt x="237" y="662"/>
                  </a:lnTo>
                  <a:lnTo>
                    <a:pt x="235" y="662"/>
                  </a:lnTo>
                  <a:lnTo>
                    <a:pt x="233" y="662"/>
                  </a:lnTo>
                  <a:lnTo>
                    <a:pt x="231" y="660"/>
                  </a:lnTo>
                  <a:lnTo>
                    <a:pt x="231" y="658"/>
                  </a:lnTo>
                  <a:lnTo>
                    <a:pt x="229" y="658"/>
                  </a:lnTo>
                  <a:lnTo>
                    <a:pt x="227" y="658"/>
                  </a:lnTo>
                  <a:lnTo>
                    <a:pt x="227" y="660"/>
                  </a:lnTo>
                  <a:lnTo>
                    <a:pt x="225" y="660"/>
                  </a:lnTo>
                  <a:lnTo>
                    <a:pt x="225" y="662"/>
                  </a:lnTo>
                  <a:lnTo>
                    <a:pt x="225" y="664"/>
                  </a:lnTo>
                  <a:lnTo>
                    <a:pt x="223" y="664"/>
                  </a:lnTo>
                  <a:lnTo>
                    <a:pt x="223" y="666"/>
                  </a:lnTo>
                  <a:lnTo>
                    <a:pt x="221" y="666"/>
                  </a:lnTo>
                  <a:lnTo>
                    <a:pt x="221" y="664"/>
                  </a:lnTo>
                  <a:lnTo>
                    <a:pt x="219" y="664"/>
                  </a:lnTo>
                  <a:lnTo>
                    <a:pt x="219" y="666"/>
                  </a:lnTo>
                  <a:lnTo>
                    <a:pt x="219" y="668"/>
                  </a:lnTo>
                  <a:lnTo>
                    <a:pt x="219" y="670"/>
                  </a:lnTo>
                  <a:lnTo>
                    <a:pt x="217" y="670"/>
                  </a:lnTo>
                  <a:lnTo>
                    <a:pt x="215" y="670"/>
                  </a:lnTo>
                  <a:lnTo>
                    <a:pt x="215" y="672"/>
                  </a:lnTo>
                  <a:lnTo>
                    <a:pt x="213" y="672"/>
                  </a:lnTo>
                  <a:lnTo>
                    <a:pt x="213" y="670"/>
                  </a:lnTo>
                  <a:lnTo>
                    <a:pt x="211" y="670"/>
                  </a:lnTo>
                  <a:lnTo>
                    <a:pt x="213" y="670"/>
                  </a:lnTo>
                  <a:lnTo>
                    <a:pt x="213" y="668"/>
                  </a:lnTo>
                  <a:lnTo>
                    <a:pt x="213" y="666"/>
                  </a:lnTo>
                  <a:lnTo>
                    <a:pt x="211" y="666"/>
                  </a:lnTo>
                  <a:lnTo>
                    <a:pt x="209" y="666"/>
                  </a:lnTo>
                  <a:lnTo>
                    <a:pt x="207" y="666"/>
                  </a:lnTo>
                  <a:lnTo>
                    <a:pt x="207" y="664"/>
                  </a:lnTo>
                  <a:lnTo>
                    <a:pt x="205" y="664"/>
                  </a:lnTo>
                  <a:lnTo>
                    <a:pt x="205" y="666"/>
                  </a:lnTo>
                  <a:lnTo>
                    <a:pt x="205" y="668"/>
                  </a:lnTo>
                  <a:lnTo>
                    <a:pt x="205" y="670"/>
                  </a:lnTo>
                  <a:lnTo>
                    <a:pt x="205" y="672"/>
                  </a:lnTo>
                  <a:lnTo>
                    <a:pt x="203" y="672"/>
                  </a:lnTo>
                  <a:lnTo>
                    <a:pt x="203" y="674"/>
                  </a:lnTo>
                  <a:lnTo>
                    <a:pt x="201" y="674"/>
                  </a:lnTo>
                  <a:lnTo>
                    <a:pt x="201" y="676"/>
                  </a:lnTo>
                  <a:lnTo>
                    <a:pt x="199" y="676"/>
                  </a:lnTo>
                  <a:lnTo>
                    <a:pt x="197" y="676"/>
                  </a:lnTo>
                  <a:lnTo>
                    <a:pt x="197" y="674"/>
                  </a:lnTo>
                  <a:lnTo>
                    <a:pt x="195" y="674"/>
                  </a:lnTo>
                  <a:lnTo>
                    <a:pt x="195" y="672"/>
                  </a:lnTo>
                  <a:lnTo>
                    <a:pt x="193" y="672"/>
                  </a:lnTo>
                  <a:lnTo>
                    <a:pt x="191" y="672"/>
                  </a:lnTo>
                  <a:lnTo>
                    <a:pt x="191" y="674"/>
                  </a:lnTo>
                  <a:lnTo>
                    <a:pt x="190" y="674"/>
                  </a:lnTo>
                  <a:lnTo>
                    <a:pt x="190" y="676"/>
                  </a:lnTo>
                  <a:lnTo>
                    <a:pt x="190" y="678"/>
                  </a:lnTo>
                  <a:lnTo>
                    <a:pt x="191" y="678"/>
                  </a:lnTo>
                  <a:lnTo>
                    <a:pt x="193" y="678"/>
                  </a:lnTo>
                  <a:lnTo>
                    <a:pt x="193" y="680"/>
                  </a:lnTo>
                  <a:lnTo>
                    <a:pt x="191" y="680"/>
                  </a:lnTo>
                  <a:lnTo>
                    <a:pt x="190" y="680"/>
                  </a:lnTo>
                  <a:lnTo>
                    <a:pt x="190" y="682"/>
                  </a:lnTo>
                  <a:lnTo>
                    <a:pt x="188" y="682"/>
                  </a:lnTo>
                  <a:lnTo>
                    <a:pt x="188" y="684"/>
                  </a:lnTo>
                  <a:lnTo>
                    <a:pt x="188" y="686"/>
                  </a:lnTo>
                  <a:lnTo>
                    <a:pt x="186" y="686"/>
                  </a:lnTo>
                  <a:lnTo>
                    <a:pt x="184" y="686"/>
                  </a:lnTo>
                  <a:lnTo>
                    <a:pt x="184" y="687"/>
                  </a:lnTo>
                  <a:lnTo>
                    <a:pt x="182" y="687"/>
                  </a:lnTo>
                  <a:lnTo>
                    <a:pt x="182" y="689"/>
                  </a:lnTo>
                  <a:lnTo>
                    <a:pt x="180" y="689"/>
                  </a:lnTo>
                  <a:lnTo>
                    <a:pt x="178" y="689"/>
                  </a:lnTo>
                  <a:lnTo>
                    <a:pt x="178" y="687"/>
                  </a:lnTo>
                  <a:lnTo>
                    <a:pt x="178" y="686"/>
                  </a:lnTo>
                  <a:lnTo>
                    <a:pt x="176" y="686"/>
                  </a:lnTo>
                  <a:lnTo>
                    <a:pt x="174" y="686"/>
                  </a:lnTo>
                  <a:lnTo>
                    <a:pt x="174" y="684"/>
                  </a:lnTo>
                  <a:lnTo>
                    <a:pt x="172" y="684"/>
                  </a:lnTo>
                  <a:lnTo>
                    <a:pt x="172" y="682"/>
                  </a:lnTo>
                  <a:lnTo>
                    <a:pt x="172" y="680"/>
                  </a:lnTo>
                  <a:lnTo>
                    <a:pt x="170" y="680"/>
                  </a:lnTo>
                  <a:lnTo>
                    <a:pt x="168" y="680"/>
                  </a:lnTo>
                  <a:lnTo>
                    <a:pt x="168" y="678"/>
                  </a:lnTo>
                  <a:lnTo>
                    <a:pt x="166" y="678"/>
                  </a:lnTo>
                  <a:lnTo>
                    <a:pt x="166" y="680"/>
                  </a:lnTo>
                  <a:lnTo>
                    <a:pt x="164" y="680"/>
                  </a:lnTo>
                  <a:lnTo>
                    <a:pt x="164" y="682"/>
                  </a:lnTo>
                  <a:lnTo>
                    <a:pt x="166" y="682"/>
                  </a:lnTo>
                  <a:lnTo>
                    <a:pt x="166" y="684"/>
                  </a:lnTo>
                  <a:lnTo>
                    <a:pt x="166" y="686"/>
                  </a:lnTo>
                  <a:lnTo>
                    <a:pt x="168" y="686"/>
                  </a:lnTo>
                  <a:lnTo>
                    <a:pt x="168" y="687"/>
                  </a:lnTo>
                  <a:lnTo>
                    <a:pt x="170" y="687"/>
                  </a:lnTo>
                  <a:lnTo>
                    <a:pt x="170" y="689"/>
                  </a:lnTo>
                  <a:lnTo>
                    <a:pt x="168" y="691"/>
                  </a:lnTo>
                  <a:lnTo>
                    <a:pt x="166" y="691"/>
                  </a:lnTo>
                  <a:lnTo>
                    <a:pt x="164" y="691"/>
                  </a:lnTo>
                  <a:lnTo>
                    <a:pt x="164" y="689"/>
                  </a:lnTo>
                  <a:lnTo>
                    <a:pt x="162" y="689"/>
                  </a:lnTo>
                  <a:lnTo>
                    <a:pt x="160" y="689"/>
                  </a:lnTo>
                  <a:lnTo>
                    <a:pt x="158" y="689"/>
                  </a:lnTo>
                  <a:lnTo>
                    <a:pt x="158" y="691"/>
                  </a:lnTo>
                  <a:lnTo>
                    <a:pt x="156" y="691"/>
                  </a:lnTo>
                  <a:lnTo>
                    <a:pt x="154" y="691"/>
                  </a:lnTo>
                  <a:lnTo>
                    <a:pt x="154" y="693"/>
                  </a:lnTo>
                  <a:lnTo>
                    <a:pt x="152" y="693"/>
                  </a:lnTo>
                  <a:lnTo>
                    <a:pt x="152" y="695"/>
                  </a:lnTo>
                  <a:lnTo>
                    <a:pt x="152" y="697"/>
                  </a:lnTo>
                  <a:lnTo>
                    <a:pt x="152" y="699"/>
                  </a:lnTo>
                  <a:lnTo>
                    <a:pt x="152" y="701"/>
                  </a:lnTo>
                  <a:lnTo>
                    <a:pt x="150" y="701"/>
                  </a:lnTo>
                  <a:lnTo>
                    <a:pt x="148" y="701"/>
                  </a:lnTo>
                  <a:lnTo>
                    <a:pt x="146" y="701"/>
                  </a:lnTo>
                  <a:lnTo>
                    <a:pt x="146" y="703"/>
                  </a:lnTo>
                  <a:lnTo>
                    <a:pt x="144" y="703"/>
                  </a:lnTo>
                  <a:lnTo>
                    <a:pt x="144" y="705"/>
                  </a:lnTo>
                  <a:lnTo>
                    <a:pt x="142" y="705"/>
                  </a:lnTo>
                  <a:lnTo>
                    <a:pt x="140" y="705"/>
                  </a:lnTo>
                  <a:lnTo>
                    <a:pt x="140" y="707"/>
                  </a:lnTo>
                  <a:lnTo>
                    <a:pt x="138" y="707"/>
                  </a:lnTo>
                  <a:lnTo>
                    <a:pt x="136" y="707"/>
                  </a:lnTo>
                  <a:lnTo>
                    <a:pt x="136" y="705"/>
                  </a:lnTo>
                  <a:lnTo>
                    <a:pt x="136" y="703"/>
                  </a:lnTo>
                  <a:lnTo>
                    <a:pt x="134" y="703"/>
                  </a:lnTo>
                  <a:lnTo>
                    <a:pt x="132" y="703"/>
                  </a:lnTo>
                  <a:lnTo>
                    <a:pt x="130" y="703"/>
                  </a:lnTo>
                  <a:lnTo>
                    <a:pt x="130" y="705"/>
                  </a:lnTo>
                  <a:lnTo>
                    <a:pt x="130" y="707"/>
                  </a:lnTo>
                  <a:lnTo>
                    <a:pt x="128" y="707"/>
                  </a:lnTo>
                  <a:lnTo>
                    <a:pt x="128" y="709"/>
                  </a:lnTo>
                  <a:lnTo>
                    <a:pt x="128" y="711"/>
                  </a:lnTo>
                  <a:lnTo>
                    <a:pt x="126" y="711"/>
                  </a:lnTo>
                  <a:lnTo>
                    <a:pt x="124" y="711"/>
                  </a:lnTo>
                  <a:lnTo>
                    <a:pt x="124" y="713"/>
                  </a:lnTo>
                  <a:lnTo>
                    <a:pt x="124" y="715"/>
                  </a:lnTo>
                  <a:lnTo>
                    <a:pt x="122" y="717"/>
                  </a:lnTo>
                  <a:lnTo>
                    <a:pt x="121" y="717"/>
                  </a:lnTo>
                  <a:lnTo>
                    <a:pt x="119" y="717"/>
                  </a:lnTo>
                  <a:lnTo>
                    <a:pt x="119" y="719"/>
                  </a:lnTo>
                  <a:lnTo>
                    <a:pt x="119" y="721"/>
                  </a:lnTo>
                  <a:lnTo>
                    <a:pt x="117" y="721"/>
                  </a:lnTo>
                  <a:lnTo>
                    <a:pt x="115" y="721"/>
                  </a:lnTo>
                  <a:lnTo>
                    <a:pt x="113" y="721"/>
                  </a:lnTo>
                  <a:lnTo>
                    <a:pt x="113" y="723"/>
                  </a:lnTo>
                  <a:lnTo>
                    <a:pt x="113" y="725"/>
                  </a:lnTo>
                  <a:lnTo>
                    <a:pt x="111" y="725"/>
                  </a:lnTo>
                  <a:lnTo>
                    <a:pt x="111" y="727"/>
                  </a:lnTo>
                  <a:lnTo>
                    <a:pt x="109" y="727"/>
                  </a:lnTo>
                  <a:lnTo>
                    <a:pt x="107" y="727"/>
                  </a:lnTo>
                  <a:lnTo>
                    <a:pt x="105" y="727"/>
                  </a:lnTo>
                  <a:lnTo>
                    <a:pt x="105" y="729"/>
                  </a:lnTo>
                  <a:lnTo>
                    <a:pt x="103" y="729"/>
                  </a:lnTo>
                  <a:lnTo>
                    <a:pt x="103" y="731"/>
                  </a:lnTo>
                  <a:lnTo>
                    <a:pt x="101" y="731"/>
                  </a:lnTo>
                  <a:lnTo>
                    <a:pt x="99" y="731"/>
                  </a:lnTo>
                  <a:lnTo>
                    <a:pt x="99" y="729"/>
                  </a:lnTo>
                  <a:lnTo>
                    <a:pt x="97" y="729"/>
                  </a:lnTo>
                  <a:lnTo>
                    <a:pt x="97" y="727"/>
                  </a:lnTo>
                  <a:lnTo>
                    <a:pt x="97" y="725"/>
                  </a:lnTo>
                  <a:lnTo>
                    <a:pt x="99" y="723"/>
                  </a:lnTo>
                  <a:lnTo>
                    <a:pt x="99" y="721"/>
                  </a:lnTo>
                  <a:lnTo>
                    <a:pt x="101" y="721"/>
                  </a:lnTo>
                  <a:lnTo>
                    <a:pt x="101" y="719"/>
                  </a:lnTo>
                  <a:lnTo>
                    <a:pt x="101" y="717"/>
                  </a:lnTo>
                  <a:lnTo>
                    <a:pt x="99" y="717"/>
                  </a:lnTo>
                  <a:lnTo>
                    <a:pt x="97" y="717"/>
                  </a:lnTo>
                  <a:lnTo>
                    <a:pt x="95" y="717"/>
                  </a:lnTo>
                  <a:lnTo>
                    <a:pt x="95" y="719"/>
                  </a:lnTo>
                  <a:lnTo>
                    <a:pt x="93" y="719"/>
                  </a:lnTo>
                  <a:lnTo>
                    <a:pt x="93" y="721"/>
                  </a:lnTo>
                  <a:lnTo>
                    <a:pt x="95" y="721"/>
                  </a:lnTo>
                  <a:lnTo>
                    <a:pt x="95" y="723"/>
                  </a:lnTo>
                  <a:lnTo>
                    <a:pt x="95" y="725"/>
                  </a:lnTo>
                  <a:lnTo>
                    <a:pt x="95" y="727"/>
                  </a:lnTo>
                  <a:lnTo>
                    <a:pt x="95" y="729"/>
                  </a:lnTo>
                  <a:lnTo>
                    <a:pt x="93" y="729"/>
                  </a:lnTo>
                  <a:lnTo>
                    <a:pt x="93" y="731"/>
                  </a:lnTo>
                  <a:lnTo>
                    <a:pt x="91" y="731"/>
                  </a:lnTo>
                  <a:lnTo>
                    <a:pt x="91" y="733"/>
                  </a:lnTo>
                  <a:lnTo>
                    <a:pt x="89" y="733"/>
                  </a:lnTo>
                  <a:lnTo>
                    <a:pt x="89" y="735"/>
                  </a:lnTo>
                  <a:lnTo>
                    <a:pt x="87" y="735"/>
                  </a:lnTo>
                  <a:lnTo>
                    <a:pt x="87" y="737"/>
                  </a:lnTo>
                  <a:lnTo>
                    <a:pt x="85" y="737"/>
                  </a:lnTo>
                  <a:lnTo>
                    <a:pt x="83" y="737"/>
                  </a:lnTo>
                  <a:lnTo>
                    <a:pt x="81" y="737"/>
                  </a:lnTo>
                  <a:lnTo>
                    <a:pt x="79" y="737"/>
                  </a:lnTo>
                  <a:lnTo>
                    <a:pt x="79" y="735"/>
                  </a:lnTo>
                  <a:lnTo>
                    <a:pt x="77" y="735"/>
                  </a:lnTo>
                  <a:lnTo>
                    <a:pt x="77" y="737"/>
                  </a:lnTo>
                  <a:lnTo>
                    <a:pt x="75" y="737"/>
                  </a:lnTo>
                  <a:lnTo>
                    <a:pt x="75" y="739"/>
                  </a:lnTo>
                  <a:lnTo>
                    <a:pt x="73" y="739"/>
                  </a:lnTo>
                  <a:lnTo>
                    <a:pt x="71" y="739"/>
                  </a:lnTo>
                  <a:lnTo>
                    <a:pt x="71" y="737"/>
                  </a:lnTo>
                  <a:lnTo>
                    <a:pt x="69" y="737"/>
                  </a:lnTo>
                  <a:lnTo>
                    <a:pt x="67" y="737"/>
                  </a:lnTo>
                  <a:lnTo>
                    <a:pt x="67" y="735"/>
                  </a:lnTo>
                  <a:lnTo>
                    <a:pt x="65" y="735"/>
                  </a:lnTo>
                  <a:lnTo>
                    <a:pt x="63" y="735"/>
                  </a:lnTo>
                  <a:lnTo>
                    <a:pt x="63" y="737"/>
                  </a:lnTo>
                  <a:lnTo>
                    <a:pt x="61" y="737"/>
                  </a:lnTo>
                  <a:lnTo>
                    <a:pt x="59" y="737"/>
                  </a:lnTo>
                  <a:lnTo>
                    <a:pt x="59" y="739"/>
                  </a:lnTo>
                  <a:lnTo>
                    <a:pt x="59" y="741"/>
                  </a:lnTo>
                  <a:lnTo>
                    <a:pt x="57" y="741"/>
                  </a:lnTo>
                  <a:lnTo>
                    <a:pt x="57" y="743"/>
                  </a:lnTo>
                  <a:lnTo>
                    <a:pt x="57" y="745"/>
                  </a:lnTo>
                  <a:lnTo>
                    <a:pt x="57" y="747"/>
                  </a:lnTo>
                  <a:lnTo>
                    <a:pt x="59" y="747"/>
                  </a:lnTo>
                  <a:lnTo>
                    <a:pt x="59" y="749"/>
                  </a:lnTo>
                  <a:lnTo>
                    <a:pt x="59" y="751"/>
                  </a:lnTo>
                  <a:lnTo>
                    <a:pt x="59" y="753"/>
                  </a:lnTo>
                  <a:lnTo>
                    <a:pt x="59" y="754"/>
                  </a:lnTo>
                  <a:lnTo>
                    <a:pt x="57" y="754"/>
                  </a:lnTo>
                  <a:lnTo>
                    <a:pt x="55" y="754"/>
                  </a:lnTo>
                  <a:lnTo>
                    <a:pt x="55" y="753"/>
                  </a:lnTo>
                  <a:lnTo>
                    <a:pt x="53" y="753"/>
                  </a:lnTo>
                  <a:lnTo>
                    <a:pt x="53" y="754"/>
                  </a:lnTo>
                  <a:lnTo>
                    <a:pt x="53" y="756"/>
                  </a:lnTo>
                  <a:lnTo>
                    <a:pt x="52" y="756"/>
                  </a:lnTo>
                  <a:lnTo>
                    <a:pt x="50" y="756"/>
                  </a:lnTo>
                  <a:lnTo>
                    <a:pt x="50" y="754"/>
                  </a:lnTo>
                  <a:lnTo>
                    <a:pt x="48" y="754"/>
                  </a:lnTo>
                  <a:lnTo>
                    <a:pt x="48" y="753"/>
                  </a:lnTo>
                  <a:lnTo>
                    <a:pt x="46" y="753"/>
                  </a:lnTo>
                  <a:lnTo>
                    <a:pt x="46" y="751"/>
                  </a:lnTo>
                  <a:lnTo>
                    <a:pt x="44" y="751"/>
                  </a:lnTo>
                  <a:lnTo>
                    <a:pt x="42" y="751"/>
                  </a:lnTo>
                  <a:lnTo>
                    <a:pt x="42" y="753"/>
                  </a:lnTo>
                  <a:lnTo>
                    <a:pt x="40" y="753"/>
                  </a:lnTo>
                  <a:lnTo>
                    <a:pt x="38" y="753"/>
                  </a:lnTo>
                  <a:lnTo>
                    <a:pt x="38" y="754"/>
                  </a:lnTo>
                  <a:lnTo>
                    <a:pt x="38" y="756"/>
                  </a:lnTo>
                  <a:lnTo>
                    <a:pt x="36" y="756"/>
                  </a:lnTo>
                  <a:lnTo>
                    <a:pt x="36" y="758"/>
                  </a:lnTo>
                  <a:lnTo>
                    <a:pt x="36" y="760"/>
                  </a:lnTo>
                  <a:lnTo>
                    <a:pt x="34" y="760"/>
                  </a:lnTo>
                  <a:lnTo>
                    <a:pt x="34" y="762"/>
                  </a:lnTo>
                  <a:lnTo>
                    <a:pt x="32" y="762"/>
                  </a:lnTo>
                  <a:lnTo>
                    <a:pt x="30" y="762"/>
                  </a:lnTo>
                  <a:lnTo>
                    <a:pt x="30" y="760"/>
                  </a:lnTo>
                  <a:lnTo>
                    <a:pt x="28" y="760"/>
                  </a:lnTo>
                  <a:lnTo>
                    <a:pt x="26" y="760"/>
                  </a:lnTo>
                  <a:lnTo>
                    <a:pt x="24" y="760"/>
                  </a:lnTo>
                  <a:lnTo>
                    <a:pt x="22" y="760"/>
                  </a:lnTo>
                  <a:lnTo>
                    <a:pt x="20" y="760"/>
                  </a:lnTo>
                  <a:lnTo>
                    <a:pt x="20" y="758"/>
                  </a:lnTo>
                  <a:lnTo>
                    <a:pt x="18" y="758"/>
                  </a:lnTo>
                  <a:lnTo>
                    <a:pt x="16" y="758"/>
                  </a:lnTo>
                  <a:lnTo>
                    <a:pt x="14" y="758"/>
                  </a:lnTo>
                  <a:lnTo>
                    <a:pt x="14" y="760"/>
                  </a:lnTo>
                  <a:lnTo>
                    <a:pt x="14" y="762"/>
                  </a:lnTo>
                  <a:lnTo>
                    <a:pt x="14" y="764"/>
                  </a:lnTo>
                  <a:lnTo>
                    <a:pt x="14" y="766"/>
                  </a:lnTo>
                  <a:lnTo>
                    <a:pt x="12" y="766"/>
                  </a:lnTo>
                  <a:lnTo>
                    <a:pt x="12" y="768"/>
                  </a:lnTo>
                  <a:lnTo>
                    <a:pt x="10" y="768"/>
                  </a:lnTo>
                  <a:lnTo>
                    <a:pt x="10" y="770"/>
                  </a:lnTo>
                  <a:lnTo>
                    <a:pt x="10" y="772"/>
                  </a:lnTo>
                  <a:lnTo>
                    <a:pt x="12" y="774"/>
                  </a:lnTo>
                  <a:lnTo>
                    <a:pt x="14" y="774"/>
                  </a:lnTo>
                  <a:lnTo>
                    <a:pt x="14" y="772"/>
                  </a:lnTo>
                  <a:lnTo>
                    <a:pt x="14" y="770"/>
                  </a:lnTo>
                  <a:lnTo>
                    <a:pt x="16" y="770"/>
                  </a:lnTo>
                  <a:lnTo>
                    <a:pt x="18" y="772"/>
                  </a:lnTo>
                  <a:lnTo>
                    <a:pt x="18" y="774"/>
                  </a:lnTo>
                  <a:lnTo>
                    <a:pt x="16" y="774"/>
                  </a:lnTo>
                  <a:lnTo>
                    <a:pt x="16" y="776"/>
                  </a:lnTo>
                  <a:lnTo>
                    <a:pt x="16" y="778"/>
                  </a:lnTo>
                  <a:lnTo>
                    <a:pt x="18" y="778"/>
                  </a:lnTo>
                  <a:lnTo>
                    <a:pt x="18" y="780"/>
                  </a:lnTo>
                  <a:lnTo>
                    <a:pt x="18" y="782"/>
                  </a:lnTo>
                  <a:lnTo>
                    <a:pt x="20" y="782"/>
                  </a:lnTo>
                  <a:lnTo>
                    <a:pt x="20" y="784"/>
                  </a:lnTo>
                  <a:lnTo>
                    <a:pt x="20" y="786"/>
                  </a:lnTo>
                  <a:lnTo>
                    <a:pt x="20" y="788"/>
                  </a:lnTo>
                  <a:lnTo>
                    <a:pt x="18" y="788"/>
                  </a:lnTo>
                  <a:lnTo>
                    <a:pt x="18" y="786"/>
                  </a:lnTo>
                  <a:lnTo>
                    <a:pt x="16" y="786"/>
                  </a:lnTo>
                  <a:lnTo>
                    <a:pt x="14" y="786"/>
                  </a:lnTo>
                  <a:lnTo>
                    <a:pt x="14" y="784"/>
                  </a:lnTo>
                  <a:lnTo>
                    <a:pt x="12" y="784"/>
                  </a:lnTo>
                  <a:lnTo>
                    <a:pt x="10" y="784"/>
                  </a:lnTo>
                  <a:lnTo>
                    <a:pt x="10" y="782"/>
                  </a:lnTo>
                  <a:lnTo>
                    <a:pt x="8" y="782"/>
                  </a:lnTo>
                  <a:lnTo>
                    <a:pt x="6" y="782"/>
                  </a:lnTo>
                  <a:lnTo>
                    <a:pt x="4" y="782"/>
                  </a:lnTo>
                  <a:lnTo>
                    <a:pt x="4" y="784"/>
                  </a:lnTo>
                  <a:lnTo>
                    <a:pt x="2" y="784"/>
                  </a:lnTo>
                  <a:lnTo>
                    <a:pt x="2" y="786"/>
                  </a:lnTo>
                  <a:lnTo>
                    <a:pt x="2" y="788"/>
                  </a:lnTo>
                  <a:lnTo>
                    <a:pt x="4" y="788"/>
                  </a:lnTo>
                  <a:lnTo>
                    <a:pt x="4" y="790"/>
                  </a:lnTo>
                  <a:lnTo>
                    <a:pt x="4" y="792"/>
                  </a:lnTo>
                  <a:lnTo>
                    <a:pt x="2" y="792"/>
                  </a:lnTo>
                  <a:lnTo>
                    <a:pt x="2" y="794"/>
                  </a:lnTo>
                  <a:lnTo>
                    <a:pt x="0" y="794"/>
                  </a:lnTo>
                  <a:lnTo>
                    <a:pt x="0" y="79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7" name="Freeform 20">
              <a:extLst>
                <a:ext uri="{FF2B5EF4-FFF2-40B4-BE49-F238E27FC236}">
                  <a16:creationId xmlns:a16="http://schemas.microsoft.com/office/drawing/2014/main" xmlns="" id="{00000000-0008-0000-0A00-000018000000}"/>
                </a:ext>
              </a:extLst>
            </xdr:cNvPr>
            <xdr:cNvSpPr>
              <a:spLocks/>
            </xdr:cNvSpPr>
          </xdr:nvSpPr>
          <xdr:spPr bwMode="auto">
            <a:xfrm>
              <a:off x="3968750" y="5486400"/>
              <a:ext cx="938213" cy="701675"/>
            </a:xfrm>
            <a:custGeom>
              <a:avLst/>
              <a:gdLst>
                <a:gd name="T0" fmla="*/ 579 w 591"/>
                <a:gd name="T1" fmla="*/ 306 h 442"/>
                <a:gd name="T2" fmla="*/ 564 w 591"/>
                <a:gd name="T3" fmla="*/ 302 h 442"/>
                <a:gd name="T4" fmla="*/ 544 w 591"/>
                <a:gd name="T5" fmla="*/ 314 h 442"/>
                <a:gd name="T6" fmla="*/ 532 w 591"/>
                <a:gd name="T7" fmla="*/ 314 h 442"/>
                <a:gd name="T8" fmla="*/ 516 w 591"/>
                <a:gd name="T9" fmla="*/ 312 h 442"/>
                <a:gd name="T10" fmla="*/ 495 w 591"/>
                <a:gd name="T11" fmla="*/ 314 h 442"/>
                <a:gd name="T12" fmla="*/ 483 w 591"/>
                <a:gd name="T13" fmla="*/ 328 h 442"/>
                <a:gd name="T14" fmla="*/ 473 w 591"/>
                <a:gd name="T15" fmla="*/ 343 h 442"/>
                <a:gd name="T16" fmla="*/ 473 w 591"/>
                <a:gd name="T17" fmla="*/ 355 h 442"/>
                <a:gd name="T18" fmla="*/ 485 w 591"/>
                <a:gd name="T19" fmla="*/ 365 h 442"/>
                <a:gd name="T20" fmla="*/ 479 w 591"/>
                <a:gd name="T21" fmla="*/ 375 h 442"/>
                <a:gd name="T22" fmla="*/ 469 w 591"/>
                <a:gd name="T23" fmla="*/ 377 h 442"/>
                <a:gd name="T24" fmla="*/ 457 w 591"/>
                <a:gd name="T25" fmla="*/ 387 h 442"/>
                <a:gd name="T26" fmla="*/ 443 w 591"/>
                <a:gd name="T27" fmla="*/ 391 h 442"/>
                <a:gd name="T28" fmla="*/ 435 w 591"/>
                <a:gd name="T29" fmla="*/ 406 h 442"/>
                <a:gd name="T30" fmla="*/ 434 w 591"/>
                <a:gd name="T31" fmla="*/ 412 h 442"/>
                <a:gd name="T32" fmla="*/ 418 w 591"/>
                <a:gd name="T33" fmla="*/ 414 h 442"/>
                <a:gd name="T34" fmla="*/ 414 w 591"/>
                <a:gd name="T35" fmla="*/ 428 h 442"/>
                <a:gd name="T36" fmla="*/ 402 w 591"/>
                <a:gd name="T37" fmla="*/ 438 h 442"/>
                <a:gd name="T38" fmla="*/ 384 w 591"/>
                <a:gd name="T39" fmla="*/ 428 h 442"/>
                <a:gd name="T40" fmla="*/ 361 w 591"/>
                <a:gd name="T41" fmla="*/ 428 h 442"/>
                <a:gd name="T42" fmla="*/ 339 w 591"/>
                <a:gd name="T43" fmla="*/ 426 h 442"/>
                <a:gd name="T44" fmla="*/ 301 w 591"/>
                <a:gd name="T45" fmla="*/ 422 h 442"/>
                <a:gd name="T46" fmla="*/ 274 w 591"/>
                <a:gd name="T47" fmla="*/ 414 h 442"/>
                <a:gd name="T48" fmla="*/ 252 w 591"/>
                <a:gd name="T49" fmla="*/ 406 h 442"/>
                <a:gd name="T50" fmla="*/ 242 w 591"/>
                <a:gd name="T51" fmla="*/ 391 h 442"/>
                <a:gd name="T52" fmla="*/ 221 w 591"/>
                <a:gd name="T53" fmla="*/ 383 h 442"/>
                <a:gd name="T54" fmla="*/ 209 w 591"/>
                <a:gd name="T55" fmla="*/ 369 h 442"/>
                <a:gd name="T56" fmla="*/ 187 w 591"/>
                <a:gd name="T57" fmla="*/ 355 h 442"/>
                <a:gd name="T58" fmla="*/ 171 w 591"/>
                <a:gd name="T59" fmla="*/ 339 h 442"/>
                <a:gd name="T60" fmla="*/ 150 w 591"/>
                <a:gd name="T61" fmla="*/ 341 h 442"/>
                <a:gd name="T62" fmla="*/ 152 w 591"/>
                <a:gd name="T63" fmla="*/ 320 h 442"/>
                <a:gd name="T64" fmla="*/ 158 w 591"/>
                <a:gd name="T65" fmla="*/ 306 h 442"/>
                <a:gd name="T66" fmla="*/ 146 w 591"/>
                <a:gd name="T67" fmla="*/ 288 h 442"/>
                <a:gd name="T68" fmla="*/ 130 w 591"/>
                <a:gd name="T69" fmla="*/ 276 h 442"/>
                <a:gd name="T70" fmla="*/ 110 w 591"/>
                <a:gd name="T71" fmla="*/ 272 h 442"/>
                <a:gd name="T72" fmla="*/ 96 w 591"/>
                <a:gd name="T73" fmla="*/ 268 h 442"/>
                <a:gd name="T74" fmla="*/ 85 w 591"/>
                <a:gd name="T75" fmla="*/ 282 h 442"/>
                <a:gd name="T76" fmla="*/ 71 w 591"/>
                <a:gd name="T77" fmla="*/ 280 h 442"/>
                <a:gd name="T78" fmla="*/ 51 w 591"/>
                <a:gd name="T79" fmla="*/ 272 h 442"/>
                <a:gd name="T80" fmla="*/ 29 w 591"/>
                <a:gd name="T81" fmla="*/ 280 h 442"/>
                <a:gd name="T82" fmla="*/ 31 w 591"/>
                <a:gd name="T83" fmla="*/ 255 h 442"/>
                <a:gd name="T84" fmla="*/ 25 w 591"/>
                <a:gd name="T85" fmla="*/ 235 h 442"/>
                <a:gd name="T86" fmla="*/ 6 w 591"/>
                <a:gd name="T87" fmla="*/ 223 h 442"/>
                <a:gd name="T88" fmla="*/ 10 w 591"/>
                <a:gd name="T89" fmla="*/ 201 h 442"/>
                <a:gd name="T90" fmla="*/ 23 w 591"/>
                <a:gd name="T91" fmla="*/ 186 h 442"/>
                <a:gd name="T92" fmla="*/ 27 w 591"/>
                <a:gd name="T93" fmla="*/ 164 h 442"/>
                <a:gd name="T94" fmla="*/ 14 w 591"/>
                <a:gd name="T95" fmla="*/ 148 h 442"/>
                <a:gd name="T96" fmla="*/ 33 w 591"/>
                <a:gd name="T97" fmla="*/ 136 h 442"/>
                <a:gd name="T98" fmla="*/ 51 w 591"/>
                <a:gd name="T99" fmla="*/ 119 h 442"/>
                <a:gd name="T100" fmla="*/ 43 w 591"/>
                <a:gd name="T101" fmla="*/ 101 h 442"/>
                <a:gd name="T102" fmla="*/ 59 w 591"/>
                <a:gd name="T103" fmla="*/ 95 h 442"/>
                <a:gd name="T104" fmla="*/ 73 w 591"/>
                <a:gd name="T105" fmla="*/ 81 h 442"/>
                <a:gd name="T106" fmla="*/ 85 w 591"/>
                <a:gd name="T107" fmla="*/ 71 h 442"/>
                <a:gd name="T108" fmla="*/ 100 w 591"/>
                <a:gd name="T109" fmla="*/ 67 h 442"/>
                <a:gd name="T110" fmla="*/ 104 w 591"/>
                <a:gd name="T111" fmla="*/ 65 h 442"/>
                <a:gd name="T112" fmla="*/ 100 w 591"/>
                <a:gd name="T113" fmla="*/ 52 h 442"/>
                <a:gd name="T114" fmla="*/ 92 w 591"/>
                <a:gd name="T115" fmla="*/ 34 h 442"/>
                <a:gd name="T116" fmla="*/ 90 w 591"/>
                <a:gd name="T117" fmla="*/ 20 h 442"/>
                <a:gd name="T118" fmla="*/ 81 w 591"/>
                <a:gd name="T119" fmla="*/ 4 h 4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591" h="442">
                  <a:moveTo>
                    <a:pt x="589" y="308"/>
                  </a:moveTo>
                  <a:lnTo>
                    <a:pt x="591" y="308"/>
                  </a:lnTo>
                  <a:lnTo>
                    <a:pt x="591" y="310"/>
                  </a:lnTo>
                  <a:lnTo>
                    <a:pt x="589" y="310"/>
                  </a:lnTo>
                  <a:lnTo>
                    <a:pt x="589" y="312"/>
                  </a:lnTo>
                  <a:lnTo>
                    <a:pt x="589" y="314"/>
                  </a:lnTo>
                  <a:lnTo>
                    <a:pt x="587" y="314"/>
                  </a:lnTo>
                  <a:lnTo>
                    <a:pt x="585" y="316"/>
                  </a:lnTo>
                  <a:lnTo>
                    <a:pt x="585" y="314"/>
                  </a:lnTo>
                  <a:lnTo>
                    <a:pt x="583" y="314"/>
                  </a:lnTo>
                  <a:lnTo>
                    <a:pt x="583" y="312"/>
                  </a:lnTo>
                  <a:lnTo>
                    <a:pt x="583" y="310"/>
                  </a:lnTo>
                  <a:lnTo>
                    <a:pt x="585" y="308"/>
                  </a:lnTo>
                  <a:lnTo>
                    <a:pt x="585" y="306"/>
                  </a:lnTo>
                  <a:lnTo>
                    <a:pt x="583" y="306"/>
                  </a:lnTo>
                  <a:lnTo>
                    <a:pt x="581" y="306"/>
                  </a:lnTo>
                  <a:lnTo>
                    <a:pt x="579" y="306"/>
                  </a:lnTo>
                  <a:lnTo>
                    <a:pt x="577" y="306"/>
                  </a:lnTo>
                  <a:lnTo>
                    <a:pt x="577" y="308"/>
                  </a:lnTo>
                  <a:lnTo>
                    <a:pt x="575" y="308"/>
                  </a:lnTo>
                  <a:lnTo>
                    <a:pt x="573" y="308"/>
                  </a:lnTo>
                  <a:lnTo>
                    <a:pt x="573" y="310"/>
                  </a:lnTo>
                  <a:lnTo>
                    <a:pt x="572" y="310"/>
                  </a:lnTo>
                  <a:lnTo>
                    <a:pt x="570" y="310"/>
                  </a:lnTo>
                  <a:lnTo>
                    <a:pt x="570" y="308"/>
                  </a:lnTo>
                  <a:lnTo>
                    <a:pt x="570" y="306"/>
                  </a:lnTo>
                  <a:lnTo>
                    <a:pt x="570" y="304"/>
                  </a:lnTo>
                  <a:lnTo>
                    <a:pt x="572" y="304"/>
                  </a:lnTo>
                  <a:lnTo>
                    <a:pt x="570" y="302"/>
                  </a:lnTo>
                  <a:lnTo>
                    <a:pt x="568" y="302"/>
                  </a:lnTo>
                  <a:lnTo>
                    <a:pt x="568" y="300"/>
                  </a:lnTo>
                  <a:lnTo>
                    <a:pt x="566" y="300"/>
                  </a:lnTo>
                  <a:lnTo>
                    <a:pt x="566" y="302"/>
                  </a:lnTo>
                  <a:lnTo>
                    <a:pt x="564" y="302"/>
                  </a:lnTo>
                  <a:lnTo>
                    <a:pt x="564" y="304"/>
                  </a:lnTo>
                  <a:lnTo>
                    <a:pt x="564" y="306"/>
                  </a:lnTo>
                  <a:lnTo>
                    <a:pt x="564" y="308"/>
                  </a:lnTo>
                  <a:lnTo>
                    <a:pt x="562" y="310"/>
                  </a:lnTo>
                  <a:lnTo>
                    <a:pt x="560" y="310"/>
                  </a:lnTo>
                  <a:lnTo>
                    <a:pt x="560" y="312"/>
                  </a:lnTo>
                  <a:lnTo>
                    <a:pt x="558" y="312"/>
                  </a:lnTo>
                  <a:lnTo>
                    <a:pt x="556" y="312"/>
                  </a:lnTo>
                  <a:lnTo>
                    <a:pt x="556" y="314"/>
                  </a:lnTo>
                  <a:lnTo>
                    <a:pt x="554" y="314"/>
                  </a:lnTo>
                  <a:lnTo>
                    <a:pt x="552" y="314"/>
                  </a:lnTo>
                  <a:lnTo>
                    <a:pt x="552" y="316"/>
                  </a:lnTo>
                  <a:lnTo>
                    <a:pt x="550" y="316"/>
                  </a:lnTo>
                  <a:lnTo>
                    <a:pt x="548" y="316"/>
                  </a:lnTo>
                  <a:lnTo>
                    <a:pt x="546" y="316"/>
                  </a:lnTo>
                  <a:lnTo>
                    <a:pt x="544" y="316"/>
                  </a:lnTo>
                  <a:lnTo>
                    <a:pt x="544" y="314"/>
                  </a:lnTo>
                  <a:lnTo>
                    <a:pt x="546" y="314"/>
                  </a:lnTo>
                  <a:lnTo>
                    <a:pt x="546" y="312"/>
                  </a:lnTo>
                  <a:lnTo>
                    <a:pt x="548" y="312"/>
                  </a:lnTo>
                  <a:lnTo>
                    <a:pt x="548" y="310"/>
                  </a:lnTo>
                  <a:lnTo>
                    <a:pt x="548" y="308"/>
                  </a:lnTo>
                  <a:lnTo>
                    <a:pt x="548" y="306"/>
                  </a:lnTo>
                  <a:lnTo>
                    <a:pt x="546" y="306"/>
                  </a:lnTo>
                  <a:lnTo>
                    <a:pt x="544" y="306"/>
                  </a:lnTo>
                  <a:lnTo>
                    <a:pt x="544" y="308"/>
                  </a:lnTo>
                  <a:lnTo>
                    <a:pt x="542" y="308"/>
                  </a:lnTo>
                  <a:lnTo>
                    <a:pt x="540" y="308"/>
                  </a:lnTo>
                  <a:lnTo>
                    <a:pt x="540" y="310"/>
                  </a:lnTo>
                  <a:lnTo>
                    <a:pt x="538" y="310"/>
                  </a:lnTo>
                  <a:lnTo>
                    <a:pt x="536" y="312"/>
                  </a:lnTo>
                  <a:lnTo>
                    <a:pt x="534" y="312"/>
                  </a:lnTo>
                  <a:lnTo>
                    <a:pt x="534" y="314"/>
                  </a:lnTo>
                  <a:lnTo>
                    <a:pt x="532" y="314"/>
                  </a:lnTo>
                  <a:lnTo>
                    <a:pt x="532" y="316"/>
                  </a:lnTo>
                  <a:lnTo>
                    <a:pt x="530" y="316"/>
                  </a:lnTo>
                  <a:lnTo>
                    <a:pt x="530" y="314"/>
                  </a:lnTo>
                  <a:lnTo>
                    <a:pt x="528" y="314"/>
                  </a:lnTo>
                  <a:lnTo>
                    <a:pt x="528" y="312"/>
                  </a:lnTo>
                  <a:lnTo>
                    <a:pt x="528" y="310"/>
                  </a:lnTo>
                  <a:lnTo>
                    <a:pt x="528" y="308"/>
                  </a:lnTo>
                  <a:lnTo>
                    <a:pt x="528" y="306"/>
                  </a:lnTo>
                  <a:lnTo>
                    <a:pt x="526" y="306"/>
                  </a:lnTo>
                  <a:lnTo>
                    <a:pt x="524" y="306"/>
                  </a:lnTo>
                  <a:lnTo>
                    <a:pt x="522" y="306"/>
                  </a:lnTo>
                  <a:lnTo>
                    <a:pt x="520" y="306"/>
                  </a:lnTo>
                  <a:lnTo>
                    <a:pt x="520" y="308"/>
                  </a:lnTo>
                  <a:lnTo>
                    <a:pt x="518" y="308"/>
                  </a:lnTo>
                  <a:lnTo>
                    <a:pt x="518" y="310"/>
                  </a:lnTo>
                  <a:lnTo>
                    <a:pt x="516" y="310"/>
                  </a:lnTo>
                  <a:lnTo>
                    <a:pt x="516" y="312"/>
                  </a:lnTo>
                  <a:lnTo>
                    <a:pt x="514" y="312"/>
                  </a:lnTo>
                  <a:lnTo>
                    <a:pt x="514" y="314"/>
                  </a:lnTo>
                  <a:lnTo>
                    <a:pt x="514" y="316"/>
                  </a:lnTo>
                  <a:lnTo>
                    <a:pt x="512" y="316"/>
                  </a:lnTo>
                  <a:lnTo>
                    <a:pt x="512" y="318"/>
                  </a:lnTo>
                  <a:lnTo>
                    <a:pt x="510" y="318"/>
                  </a:lnTo>
                  <a:lnTo>
                    <a:pt x="508" y="318"/>
                  </a:lnTo>
                  <a:lnTo>
                    <a:pt x="506" y="318"/>
                  </a:lnTo>
                  <a:lnTo>
                    <a:pt x="504" y="316"/>
                  </a:lnTo>
                  <a:lnTo>
                    <a:pt x="504" y="314"/>
                  </a:lnTo>
                  <a:lnTo>
                    <a:pt x="504" y="312"/>
                  </a:lnTo>
                  <a:lnTo>
                    <a:pt x="503" y="312"/>
                  </a:lnTo>
                  <a:lnTo>
                    <a:pt x="501" y="312"/>
                  </a:lnTo>
                  <a:lnTo>
                    <a:pt x="499" y="312"/>
                  </a:lnTo>
                  <a:lnTo>
                    <a:pt x="497" y="312"/>
                  </a:lnTo>
                  <a:lnTo>
                    <a:pt x="495" y="312"/>
                  </a:lnTo>
                  <a:lnTo>
                    <a:pt x="495" y="314"/>
                  </a:lnTo>
                  <a:lnTo>
                    <a:pt x="495" y="316"/>
                  </a:lnTo>
                  <a:lnTo>
                    <a:pt x="497" y="316"/>
                  </a:lnTo>
                  <a:lnTo>
                    <a:pt x="497" y="318"/>
                  </a:lnTo>
                  <a:lnTo>
                    <a:pt x="499" y="318"/>
                  </a:lnTo>
                  <a:lnTo>
                    <a:pt x="499" y="320"/>
                  </a:lnTo>
                  <a:lnTo>
                    <a:pt x="499" y="322"/>
                  </a:lnTo>
                  <a:lnTo>
                    <a:pt x="499" y="324"/>
                  </a:lnTo>
                  <a:lnTo>
                    <a:pt x="497" y="324"/>
                  </a:lnTo>
                  <a:lnTo>
                    <a:pt x="497" y="326"/>
                  </a:lnTo>
                  <a:lnTo>
                    <a:pt x="495" y="326"/>
                  </a:lnTo>
                  <a:lnTo>
                    <a:pt x="495" y="328"/>
                  </a:lnTo>
                  <a:lnTo>
                    <a:pt x="493" y="328"/>
                  </a:lnTo>
                  <a:lnTo>
                    <a:pt x="491" y="328"/>
                  </a:lnTo>
                  <a:lnTo>
                    <a:pt x="489" y="328"/>
                  </a:lnTo>
                  <a:lnTo>
                    <a:pt x="487" y="328"/>
                  </a:lnTo>
                  <a:lnTo>
                    <a:pt x="485" y="328"/>
                  </a:lnTo>
                  <a:lnTo>
                    <a:pt x="483" y="328"/>
                  </a:lnTo>
                  <a:lnTo>
                    <a:pt x="481" y="326"/>
                  </a:lnTo>
                  <a:lnTo>
                    <a:pt x="479" y="326"/>
                  </a:lnTo>
                  <a:lnTo>
                    <a:pt x="479" y="324"/>
                  </a:lnTo>
                  <a:lnTo>
                    <a:pt x="477" y="324"/>
                  </a:lnTo>
                  <a:lnTo>
                    <a:pt x="477" y="326"/>
                  </a:lnTo>
                  <a:lnTo>
                    <a:pt x="477" y="328"/>
                  </a:lnTo>
                  <a:lnTo>
                    <a:pt x="477" y="330"/>
                  </a:lnTo>
                  <a:lnTo>
                    <a:pt x="477" y="332"/>
                  </a:lnTo>
                  <a:lnTo>
                    <a:pt x="477" y="333"/>
                  </a:lnTo>
                  <a:lnTo>
                    <a:pt x="475" y="333"/>
                  </a:lnTo>
                  <a:lnTo>
                    <a:pt x="475" y="335"/>
                  </a:lnTo>
                  <a:lnTo>
                    <a:pt x="473" y="335"/>
                  </a:lnTo>
                  <a:lnTo>
                    <a:pt x="473" y="337"/>
                  </a:lnTo>
                  <a:lnTo>
                    <a:pt x="473" y="339"/>
                  </a:lnTo>
                  <a:lnTo>
                    <a:pt x="471" y="341"/>
                  </a:lnTo>
                  <a:lnTo>
                    <a:pt x="471" y="343"/>
                  </a:lnTo>
                  <a:lnTo>
                    <a:pt x="473" y="343"/>
                  </a:lnTo>
                  <a:lnTo>
                    <a:pt x="475" y="343"/>
                  </a:lnTo>
                  <a:lnTo>
                    <a:pt x="477" y="343"/>
                  </a:lnTo>
                  <a:lnTo>
                    <a:pt x="479" y="345"/>
                  </a:lnTo>
                  <a:lnTo>
                    <a:pt x="479" y="347"/>
                  </a:lnTo>
                  <a:lnTo>
                    <a:pt x="477" y="347"/>
                  </a:lnTo>
                  <a:lnTo>
                    <a:pt x="477" y="349"/>
                  </a:lnTo>
                  <a:lnTo>
                    <a:pt x="475" y="349"/>
                  </a:lnTo>
                  <a:lnTo>
                    <a:pt x="475" y="351"/>
                  </a:lnTo>
                  <a:lnTo>
                    <a:pt x="473" y="351"/>
                  </a:lnTo>
                  <a:lnTo>
                    <a:pt x="471" y="351"/>
                  </a:lnTo>
                  <a:lnTo>
                    <a:pt x="469" y="351"/>
                  </a:lnTo>
                  <a:lnTo>
                    <a:pt x="469" y="353"/>
                  </a:lnTo>
                  <a:lnTo>
                    <a:pt x="469" y="355"/>
                  </a:lnTo>
                  <a:lnTo>
                    <a:pt x="469" y="357"/>
                  </a:lnTo>
                  <a:lnTo>
                    <a:pt x="471" y="357"/>
                  </a:lnTo>
                  <a:lnTo>
                    <a:pt x="473" y="357"/>
                  </a:lnTo>
                  <a:lnTo>
                    <a:pt x="473" y="355"/>
                  </a:lnTo>
                  <a:lnTo>
                    <a:pt x="475" y="355"/>
                  </a:lnTo>
                  <a:lnTo>
                    <a:pt x="475" y="357"/>
                  </a:lnTo>
                  <a:lnTo>
                    <a:pt x="477" y="357"/>
                  </a:lnTo>
                  <a:lnTo>
                    <a:pt x="477" y="359"/>
                  </a:lnTo>
                  <a:lnTo>
                    <a:pt x="477" y="361"/>
                  </a:lnTo>
                  <a:lnTo>
                    <a:pt x="477" y="363"/>
                  </a:lnTo>
                  <a:lnTo>
                    <a:pt x="477" y="365"/>
                  </a:lnTo>
                  <a:lnTo>
                    <a:pt x="477" y="367"/>
                  </a:lnTo>
                  <a:lnTo>
                    <a:pt x="477" y="369"/>
                  </a:lnTo>
                  <a:lnTo>
                    <a:pt x="479" y="369"/>
                  </a:lnTo>
                  <a:lnTo>
                    <a:pt x="479" y="367"/>
                  </a:lnTo>
                  <a:lnTo>
                    <a:pt x="481" y="367"/>
                  </a:lnTo>
                  <a:lnTo>
                    <a:pt x="481" y="365"/>
                  </a:lnTo>
                  <a:lnTo>
                    <a:pt x="481" y="363"/>
                  </a:lnTo>
                  <a:lnTo>
                    <a:pt x="483" y="363"/>
                  </a:lnTo>
                  <a:lnTo>
                    <a:pt x="485" y="363"/>
                  </a:lnTo>
                  <a:lnTo>
                    <a:pt x="485" y="365"/>
                  </a:lnTo>
                  <a:lnTo>
                    <a:pt x="485" y="367"/>
                  </a:lnTo>
                  <a:lnTo>
                    <a:pt x="483" y="367"/>
                  </a:lnTo>
                  <a:lnTo>
                    <a:pt x="483" y="369"/>
                  </a:lnTo>
                  <a:lnTo>
                    <a:pt x="483" y="371"/>
                  </a:lnTo>
                  <a:lnTo>
                    <a:pt x="485" y="373"/>
                  </a:lnTo>
                  <a:lnTo>
                    <a:pt x="485" y="371"/>
                  </a:lnTo>
                  <a:lnTo>
                    <a:pt x="487" y="371"/>
                  </a:lnTo>
                  <a:lnTo>
                    <a:pt x="489" y="371"/>
                  </a:lnTo>
                  <a:lnTo>
                    <a:pt x="489" y="373"/>
                  </a:lnTo>
                  <a:lnTo>
                    <a:pt x="489" y="375"/>
                  </a:lnTo>
                  <a:lnTo>
                    <a:pt x="489" y="377"/>
                  </a:lnTo>
                  <a:lnTo>
                    <a:pt x="487" y="377"/>
                  </a:lnTo>
                  <a:lnTo>
                    <a:pt x="485" y="377"/>
                  </a:lnTo>
                  <a:lnTo>
                    <a:pt x="483" y="377"/>
                  </a:lnTo>
                  <a:lnTo>
                    <a:pt x="483" y="375"/>
                  </a:lnTo>
                  <a:lnTo>
                    <a:pt x="481" y="375"/>
                  </a:lnTo>
                  <a:lnTo>
                    <a:pt x="479" y="375"/>
                  </a:lnTo>
                  <a:lnTo>
                    <a:pt x="479" y="377"/>
                  </a:lnTo>
                  <a:lnTo>
                    <a:pt x="477" y="377"/>
                  </a:lnTo>
                  <a:lnTo>
                    <a:pt x="477" y="379"/>
                  </a:lnTo>
                  <a:lnTo>
                    <a:pt x="475" y="379"/>
                  </a:lnTo>
                  <a:lnTo>
                    <a:pt x="475" y="381"/>
                  </a:lnTo>
                  <a:lnTo>
                    <a:pt x="475" y="383"/>
                  </a:lnTo>
                  <a:lnTo>
                    <a:pt x="475" y="385"/>
                  </a:lnTo>
                  <a:lnTo>
                    <a:pt x="473" y="383"/>
                  </a:lnTo>
                  <a:lnTo>
                    <a:pt x="471" y="383"/>
                  </a:lnTo>
                  <a:lnTo>
                    <a:pt x="469" y="383"/>
                  </a:lnTo>
                  <a:lnTo>
                    <a:pt x="469" y="381"/>
                  </a:lnTo>
                  <a:lnTo>
                    <a:pt x="471" y="381"/>
                  </a:lnTo>
                  <a:lnTo>
                    <a:pt x="471" y="379"/>
                  </a:lnTo>
                  <a:lnTo>
                    <a:pt x="473" y="379"/>
                  </a:lnTo>
                  <a:lnTo>
                    <a:pt x="473" y="377"/>
                  </a:lnTo>
                  <a:lnTo>
                    <a:pt x="471" y="377"/>
                  </a:lnTo>
                  <a:lnTo>
                    <a:pt x="469" y="377"/>
                  </a:lnTo>
                  <a:lnTo>
                    <a:pt x="469" y="379"/>
                  </a:lnTo>
                  <a:lnTo>
                    <a:pt x="469" y="381"/>
                  </a:lnTo>
                  <a:lnTo>
                    <a:pt x="467" y="381"/>
                  </a:lnTo>
                  <a:lnTo>
                    <a:pt x="467" y="379"/>
                  </a:lnTo>
                  <a:lnTo>
                    <a:pt x="465" y="379"/>
                  </a:lnTo>
                  <a:lnTo>
                    <a:pt x="463" y="381"/>
                  </a:lnTo>
                  <a:lnTo>
                    <a:pt x="463" y="383"/>
                  </a:lnTo>
                  <a:lnTo>
                    <a:pt x="463" y="381"/>
                  </a:lnTo>
                  <a:lnTo>
                    <a:pt x="461" y="381"/>
                  </a:lnTo>
                  <a:lnTo>
                    <a:pt x="459" y="379"/>
                  </a:lnTo>
                  <a:lnTo>
                    <a:pt x="459" y="381"/>
                  </a:lnTo>
                  <a:lnTo>
                    <a:pt x="457" y="381"/>
                  </a:lnTo>
                  <a:lnTo>
                    <a:pt x="457" y="383"/>
                  </a:lnTo>
                  <a:lnTo>
                    <a:pt x="455" y="383"/>
                  </a:lnTo>
                  <a:lnTo>
                    <a:pt x="455" y="385"/>
                  </a:lnTo>
                  <a:lnTo>
                    <a:pt x="457" y="385"/>
                  </a:lnTo>
                  <a:lnTo>
                    <a:pt x="457" y="387"/>
                  </a:lnTo>
                  <a:lnTo>
                    <a:pt x="459" y="387"/>
                  </a:lnTo>
                  <a:lnTo>
                    <a:pt x="459" y="389"/>
                  </a:lnTo>
                  <a:lnTo>
                    <a:pt x="457" y="389"/>
                  </a:lnTo>
                  <a:lnTo>
                    <a:pt x="455" y="389"/>
                  </a:lnTo>
                  <a:lnTo>
                    <a:pt x="453" y="389"/>
                  </a:lnTo>
                  <a:lnTo>
                    <a:pt x="453" y="391"/>
                  </a:lnTo>
                  <a:lnTo>
                    <a:pt x="453" y="393"/>
                  </a:lnTo>
                  <a:lnTo>
                    <a:pt x="453" y="391"/>
                  </a:lnTo>
                  <a:lnTo>
                    <a:pt x="451" y="391"/>
                  </a:lnTo>
                  <a:lnTo>
                    <a:pt x="451" y="393"/>
                  </a:lnTo>
                  <a:lnTo>
                    <a:pt x="449" y="393"/>
                  </a:lnTo>
                  <a:lnTo>
                    <a:pt x="449" y="391"/>
                  </a:lnTo>
                  <a:lnTo>
                    <a:pt x="447" y="391"/>
                  </a:lnTo>
                  <a:lnTo>
                    <a:pt x="447" y="389"/>
                  </a:lnTo>
                  <a:lnTo>
                    <a:pt x="445" y="389"/>
                  </a:lnTo>
                  <a:lnTo>
                    <a:pt x="443" y="389"/>
                  </a:lnTo>
                  <a:lnTo>
                    <a:pt x="443" y="391"/>
                  </a:lnTo>
                  <a:lnTo>
                    <a:pt x="441" y="391"/>
                  </a:lnTo>
                  <a:lnTo>
                    <a:pt x="441" y="393"/>
                  </a:lnTo>
                  <a:lnTo>
                    <a:pt x="443" y="393"/>
                  </a:lnTo>
                  <a:lnTo>
                    <a:pt x="443" y="395"/>
                  </a:lnTo>
                  <a:lnTo>
                    <a:pt x="445" y="397"/>
                  </a:lnTo>
                  <a:lnTo>
                    <a:pt x="443" y="397"/>
                  </a:lnTo>
                  <a:lnTo>
                    <a:pt x="441" y="397"/>
                  </a:lnTo>
                  <a:lnTo>
                    <a:pt x="439" y="397"/>
                  </a:lnTo>
                  <a:lnTo>
                    <a:pt x="437" y="397"/>
                  </a:lnTo>
                  <a:lnTo>
                    <a:pt x="437" y="399"/>
                  </a:lnTo>
                  <a:lnTo>
                    <a:pt x="435" y="399"/>
                  </a:lnTo>
                  <a:lnTo>
                    <a:pt x="434" y="399"/>
                  </a:lnTo>
                  <a:lnTo>
                    <a:pt x="432" y="400"/>
                  </a:lnTo>
                  <a:lnTo>
                    <a:pt x="432" y="402"/>
                  </a:lnTo>
                  <a:lnTo>
                    <a:pt x="434" y="402"/>
                  </a:lnTo>
                  <a:lnTo>
                    <a:pt x="435" y="404"/>
                  </a:lnTo>
                  <a:lnTo>
                    <a:pt x="435" y="406"/>
                  </a:lnTo>
                  <a:lnTo>
                    <a:pt x="437" y="406"/>
                  </a:lnTo>
                  <a:lnTo>
                    <a:pt x="437" y="408"/>
                  </a:lnTo>
                  <a:lnTo>
                    <a:pt x="435" y="408"/>
                  </a:lnTo>
                  <a:lnTo>
                    <a:pt x="435" y="406"/>
                  </a:lnTo>
                  <a:lnTo>
                    <a:pt x="434" y="406"/>
                  </a:lnTo>
                  <a:lnTo>
                    <a:pt x="434" y="404"/>
                  </a:lnTo>
                  <a:lnTo>
                    <a:pt x="434" y="406"/>
                  </a:lnTo>
                  <a:lnTo>
                    <a:pt x="432" y="406"/>
                  </a:lnTo>
                  <a:lnTo>
                    <a:pt x="434" y="408"/>
                  </a:lnTo>
                  <a:lnTo>
                    <a:pt x="434" y="410"/>
                  </a:lnTo>
                  <a:lnTo>
                    <a:pt x="434" y="412"/>
                  </a:lnTo>
                  <a:lnTo>
                    <a:pt x="435" y="412"/>
                  </a:lnTo>
                  <a:lnTo>
                    <a:pt x="435" y="410"/>
                  </a:lnTo>
                  <a:lnTo>
                    <a:pt x="435" y="412"/>
                  </a:lnTo>
                  <a:lnTo>
                    <a:pt x="437" y="412"/>
                  </a:lnTo>
                  <a:lnTo>
                    <a:pt x="435" y="412"/>
                  </a:lnTo>
                  <a:lnTo>
                    <a:pt x="434" y="412"/>
                  </a:lnTo>
                  <a:lnTo>
                    <a:pt x="434" y="414"/>
                  </a:lnTo>
                  <a:lnTo>
                    <a:pt x="432" y="414"/>
                  </a:lnTo>
                  <a:lnTo>
                    <a:pt x="432" y="412"/>
                  </a:lnTo>
                  <a:lnTo>
                    <a:pt x="430" y="412"/>
                  </a:lnTo>
                  <a:lnTo>
                    <a:pt x="430" y="410"/>
                  </a:lnTo>
                  <a:lnTo>
                    <a:pt x="430" y="412"/>
                  </a:lnTo>
                  <a:lnTo>
                    <a:pt x="428" y="412"/>
                  </a:lnTo>
                  <a:lnTo>
                    <a:pt x="428" y="410"/>
                  </a:lnTo>
                  <a:lnTo>
                    <a:pt x="426" y="410"/>
                  </a:lnTo>
                  <a:lnTo>
                    <a:pt x="426" y="412"/>
                  </a:lnTo>
                  <a:lnTo>
                    <a:pt x="426" y="414"/>
                  </a:lnTo>
                  <a:lnTo>
                    <a:pt x="426" y="416"/>
                  </a:lnTo>
                  <a:lnTo>
                    <a:pt x="424" y="416"/>
                  </a:lnTo>
                  <a:lnTo>
                    <a:pt x="422" y="416"/>
                  </a:lnTo>
                  <a:lnTo>
                    <a:pt x="420" y="416"/>
                  </a:lnTo>
                  <a:lnTo>
                    <a:pt x="420" y="414"/>
                  </a:lnTo>
                  <a:lnTo>
                    <a:pt x="418" y="414"/>
                  </a:lnTo>
                  <a:lnTo>
                    <a:pt x="418" y="416"/>
                  </a:lnTo>
                  <a:lnTo>
                    <a:pt x="420" y="416"/>
                  </a:lnTo>
                  <a:lnTo>
                    <a:pt x="420" y="418"/>
                  </a:lnTo>
                  <a:lnTo>
                    <a:pt x="422" y="418"/>
                  </a:lnTo>
                  <a:lnTo>
                    <a:pt x="424" y="418"/>
                  </a:lnTo>
                  <a:lnTo>
                    <a:pt x="422" y="418"/>
                  </a:lnTo>
                  <a:lnTo>
                    <a:pt x="422" y="420"/>
                  </a:lnTo>
                  <a:lnTo>
                    <a:pt x="424" y="420"/>
                  </a:lnTo>
                  <a:lnTo>
                    <a:pt x="424" y="422"/>
                  </a:lnTo>
                  <a:lnTo>
                    <a:pt x="422" y="422"/>
                  </a:lnTo>
                  <a:lnTo>
                    <a:pt x="420" y="422"/>
                  </a:lnTo>
                  <a:lnTo>
                    <a:pt x="420" y="424"/>
                  </a:lnTo>
                  <a:lnTo>
                    <a:pt x="418" y="424"/>
                  </a:lnTo>
                  <a:lnTo>
                    <a:pt x="418" y="426"/>
                  </a:lnTo>
                  <a:lnTo>
                    <a:pt x="416" y="426"/>
                  </a:lnTo>
                  <a:lnTo>
                    <a:pt x="416" y="428"/>
                  </a:lnTo>
                  <a:lnTo>
                    <a:pt x="414" y="428"/>
                  </a:lnTo>
                  <a:lnTo>
                    <a:pt x="412" y="428"/>
                  </a:lnTo>
                  <a:lnTo>
                    <a:pt x="412" y="430"/>
                  </a:lnTo>
                  <a:lnTo>
                    <a:pt x="410" y="430"/>
                  </a:lnTo>
                  <a:lnTo>
                    <a:pt x="410" y="432"/>
                  </a:lnTo>
                  <a:lnTo>
                    <a:pt x="410" y="434"/>
                  </a:lnTo>
                  <a:lnTo>
                    <a:pt x="408" y="434"/>
                  </a:lnTo>
                  <a:lnTo>
                    <a:pt x="410" y="434"/>
                  </a:lnTo>
                  <a:lnTo>
                    <a:pt x="410" y="436"/>
                  </a:lnTo>
                  <a:lnTo>
                    <a:pt x="408" y="436"/>
                  </a:lnTo>
                  <a:lnTo>
                    <a:pt x="406" y="436"/>
                  </a:lnTo>
                  <a:lnTo>
                    <a:pt x="406" y="434"/>
                  </a:lnTo>
                  <a:lnTo>
                    <a:pt x="404" y="434"/>
                  </a:lnTo>
                  <a:lnTo>
                    <a:pt x="402" y="434"/>
                  </a:lnTo>
                  <a:lnTo>
                    <a:pt x="404" y="434"/>
                  </a:lnTo>
                  <a:lnTo>
                    <a:pt x="404" y="436"/>
                  </a:lnTo>
                  <a:lnTo>
                    <a:pt x="402" y="436"/>
                  </a:lnTo>
                  <a:lnTo>
                    <a:pt x="402" y="438"/>
                  </a:lnTo>
                  <a:lnTo>
                    <a:pt x="402" y="440"/>
                  </a:lnTo>
                  <a:lnTo>
                    <a:pt x="400" y="440"/>
                  </a:lnTo>
                  <a:lnTo>
                    <a:pt x="400" y="442"/>
                  </a:lnTo>
                  <a:lnTo>
                    <a:pt x="398" y="442"/>
                  </a:lnTo>
                  <a:lnTo>
                    <a:pt x="396" y="440"/>
                  </a:lnTo>
                  <a:lnTo>
                    <a:pt x="394" y="440"/>
                  </a:lnTo>
                  <a:lnTo>
                    <a:pt x="394" y="438"/>
                  </a:lnTo>
                  <a:lnTo>
                    <a:pt x="392" y="438"/>
                  </a:lnTo>
                  <a:lnTo>
                    <a:pt x="392" y="436"/>
                  </a:lnTo>
                  <a:lnTo>
                    <a:pt x="390" y="436"/>
                  </a:lnTo>
                  <a:lnTo>
                    <a:pt x="390" y="434"/>
                  </a:lnTo>
                  <a:lnTo>
                    <a:pt x="388" y="434"/>
                  </a:lnTo>
                  <a:lnTo>
                    <a:pt x="388" y="432"/>
                  </a:lnTo>
                  <a:lnTo>
                    <a:pt x="386" y="432"/>
                  </a:lnTo>
                  <a:lnTo>
                    <a:pt x="386" y="430"/>
                  </a:lnTo>
                  <a:lnTo>
                    <a:pt x="384" y="430"/>
                  </a:lnTo>
                  <a:lnTo>
                    <a:pt x="384" y="428"/>
                  </a:lnTo>
                  <a:lnTo>
                    <a:pt x="382" y="428"/>
                  </a:lnTo>
                  <a:lnTo>
                    <a:pt x="380" y="428"/>
                  </a:lnTo>
                  <a:lnTo>
                    <a:pt x="378" y="428"/>
                  </a:lnTo>
                  <a:lnTo>
                    <a:pt x="376" y="428"/>
                  </a:lnTo>
                  <a:lnTo>
                    <a:pt x="374" y="428"/>
                  </a:lnTo>
                  <a:lnTo>
                    <a:pt x="372" y="428"/>
                  </a:lnTo>
                  <a:lnTo>
                    <a:pt x="372" y="430"/>
                  </a:lnTo>
                  <a:lnTo>
                    <a:pt x="372" y="428"/>
                  </a:lnTo>
                  <a:lnTo>
                    <a:pt x="370" y="430"/>
                  </a:lnTo>
                  <a:lnTo>
                    <a:pt x="368" y="430"/>
                  </a:lnTo>
                  <a:lnTo>
                    <a:pt x="368" y="428"/>
                  </a:lnTo>
                  <a:lnTo>
                    <a:pt x="366" y="428"/>
                  </a:lnTo>
                  <a:lnTo>
                    <a:pt x="365" y="428"/>
                  </a:lnTo>
                  <a:lnTo>
                    <a:pt x="365" y="426"/>
                  </a:lnTo>
                  <a:lnTo>
                    <a:pt x="363" y="426"/>
                  </a:lnTo>
                  <a:lnTo>
                    <a:pt x="363" y="428"/>
                  </a:lnTo>
                  <a:lnTo>
                    <a:pt x="361" y="428"/>
                  </a:lnTo>
                  <a:lnTo>
                    <a:pt x="359" y="428"/>
                  </a:lnTo>
                  <a:lnTo>
                    <a:pt x="359" y="430"/>
                  </a:lnTo>
                  <a:lnTo>
                    <a:pt x="357" y="430"/>
                  </a:lnTo>
                  <a:lnTo>
                    <a:pt x="355" y="430"/>
                  </a:lnTo>
                  <a:lnTo>
                    <a:pt x="353" y="430"/>
                  </a:lnTo>
                  <a:lnTo>
                    <a:pt x="351" y="430"/>
                  </a:lnTo>
                  <a:lnTo>
                    <a:pt x="351" y="428"/>
                  </a:lnTo>
                  <a:lnTo>
                    <a:pt x="351" y="426"/>
                  </a:lnTo>
                  <a:lnTo>
                    <a:pt x="349" y="426"/>
                  </a:lnTo>
                  <a:lnTo>
                    <a:pt x="349" y="428"/>
                  </a:lnTo>
                  <a:lnTo>
                    <a:pt x="347" y="428"/>
                  </a:lnTo>
                  <a:lnTo>
                    <a:pt x="345" y="428"/>
                  </a:lnTo>
                  <a:lnTo>
                    <a:pt x="347" y="428"/>
                  </a:lnTo>
                  <a:lnTo>
                    <a:pt x="345" y="428"/>
                  </a:lnTo>
                  <a:lnTo>
                    <a:pt x="343" y="428"/>
                  </a:lnTo>
                  <a:lnTo>
                    <a:pt x="341" y="426"/>
                  </a:lnTo>
                  <a:lnTo>
                    <a:pt x="339" y="426"/>
                  </a:lnTo>
                  <a:lnTo>
                    <a:pt x="337" y="426"/>
                  </a:lnTo>
                  <a:lnTo>
                    <a:pt x="337" y="424"/>
                  </a:lnTo>
                  <a:lnTo>
                    <a:pt x="335" y="424"/>
                  </a:lnTo>
                  <a:lnTo>
                    <a:pt x="331" y="422"/>
                  </a:lnTo>
                  <a:lnTo>
                    <a:pt x="329" y="424"/>
                  </a:lnTo>
                  <a:lnTo>
                    <a:pt x="327" y="424"/>
                  </a:lnTo>
                  <a:lnTo>
                    <a:pt x="323" y="424"/>
                  </a:lnTo>
                  <a:lnTo>
                    <a:pt x="319" y="422"/>
                  </a:lnTo>
                  <a:lnTo>
                    <a:pt x="317" y="422"/>
                  </a:lnTo>
                  <a:lnTo>
                    <a:pt x="315" y="422"/>
                  </a:lnTo>
                  <a:lnTo>
                    <a:pt x="313" y="422"/>
                  </a:lnTo>
                  <a:lnTo>
                    <a:pt x="311" y="422"/>
                  </a:lnTo>
                  <a:lnTo>
                    <a:pt x="309" y="422"/>
                  </a:lnTo>
                  <a:lnTo>
                    <a:pt x="307" y="422"/>
                  </a:lnTo>
                  <a:lnTo>
                    <a:pt x="305" y="422"/>
                  </a:lnTo>
                  <a:lnTo>
                    <a:pt x="303" y="422"/>
                  </a:lnTo>
                  <a:lnTo>
                    <a:pt x="301" y="422"/>
                  </a:lnTo>
                  <a:lnTo>
                    <a:pt x="299" y="422"/>
                  </a:lnTo>
                  <a:lnTo>
                    <a:pt x="297" y="420"/>
                  </a:lnTo>
                  <a:lnTo>
                    <a:pt x="296" y="420"/>
                  </a:lnTo>
                  <a:lnTo>
                    <a:pt x="296" y="418"/>
                  </a:lnTo>
                  <a:lnTo>
                    <a:pt x="294" y="418"/>
                  </a:lnTo>
                  <a:lnTo>
                    <a:pt x="294" y="420"/>
                  </a:lnTo>
                  <a:lnTo>
                    <a:pt x="292" y="420"/>
                  </a:lnTo>
                  <a:lnTo>
                    <a:pt x="290" y="420"/>
                  </a:lnTo>
                  <a:lnTo>
                    <a:pt x="290" y="418"/>
                  </a:lnTo>
                  <a:lnTo>
                    <a:pt x="288" y="418"/>
                  </a:lnTo>
                  <a:lnTo>
                    <a:pt x="286" y="418"/>
                  </a:lnTo>
                  <a:lnTo>
                    <a:pt x="284" y="416"/>
                  </a:lnTo>
                  <a:lnTo>
                    <a:pt x="282" y="416"/>
                  </a:lnTo>
                  <a:lnTo>
                    <a:pt x="280" y="416"/>
                  </a:lnTo>
                  <a:lnTo>
                    <a:pt x="278" y="414"/>
                  </a:lnTo>
                  <a:lnTo>
                    <a:pt x="276" y="414"/>
                  </a:lnTo>
                  <a:lnTo>
                    <a:pt x="274" y="414"/>
                  </a:lnTo>
                  <a:lnTo>
                    <a:pt x="272" y="414"/>
                  </a:lnTo>
                  <a:lnTo>
                    <a:pt x="272" y="412"/>
                  </a:lnTo>
                  <a:lnTo>
                    <a:pt x="270" y="412"/>
                  </a:lnTo>
                  <a:lnTo>
                    <a:pt x="270" y="410"/>
                  </a:lnTo>
                  <a:lnTo>
                    <a:pt x="268" y="410"/>
                  </a:lnTo>
                  <a:lnTo>
                    <a:pt x="268" y="408"/>
                  </a:lnTo>
                  <a:lnTo>
                    <a:pt x="266" y="408"/>
                  </a:lnTo>
                  <a:lnTo>
                    <a:pt x="264" y="408"/>
                  </a:lnTo>
                  <a:lnTo>
                    <a:pt x="264" y="410"/>
                  </a:lnTo>
                  <a:lnTo>
                    <a:pt x="264" y="408"/>
                  </a:lnTo>
                  <a:lnTo>
                    <a:pt x="262" y="408"/>
                  </a:lnTo>
                  <a:lnTo>
                    <a:pt x="260" y="406"/>
                  </a:lnTo>
                  <a:lnTo>
                    <a:pt x="258" y="408"/>
                  </a:lnTo>
                  <a:lnTo>
                    <a:pt x="256" y="408"/>
                  </a:lnTo>
                  <a:lnTo>
                    <a:pt x="254" y="408"/>
                  </a:lnTo>
                  <a:lnTo>
                    <a:pt x="254" y="406"/>
                  </a:lnTo>
                  <a:lnTo>
                    <a:pt x="252" y="406"/>
                  </a:lnTo>
                  <a:lnTo>
                    <a:pt x="250" y="406"/>
                  </a:lnTo>
                  <a:lnTo>
                    <a:pt x="248" y="406"/>
                  </a:lnTo>
                  <a:lnTo>
                    <a:pt x="248" y="404"/>
                  </a:lnTo>
                  <a:lnTo>
                    <a:pt x="246" y="404"/>
                  </a:lnTo>
                  <a:lnTo>
                    <a:pt x="246" y="402"/>
                  </a:lnTo>
                  <a:lnTo>
                    <a:pt x="244" y="402"/>
                  </a:lnTo>
                  <a:lnTo>
                    <a:pt x="244" y="400"/>
                  </a:lnTo>
                  <a:lnTo>
                    <a:pt x="244" y="399"/>
                  </a:lnTo>
                  <a:lnTo>
                    <a:pt x="242" y="399"/>
                  </a:lnTo>
                  <a:lnTo>
                    <a:pt x="240" y="399"/>
                  </a:lnTo>
                  <a:lnTo>
                    <a:pt x="240" y="397"/>
                  </a:lnTo>
                  <a:lnTo>
                    <a:pt x="240" y="395"/>
                  </a:lnTo>
                  <a:lnTo>
                    <a:pt x="238" y="395"/>
                  </a:lnTo>
                  <a:lnTo>
                    <a:pt x="238" y="393"/>
                  </a:lnTo>
                  <a:lnTo>
                    <a:pt x="240" y="393"/>
                  </a:lnTo>
                  <a:lnTo>
                    <a:pt x="240" y="391"/>
                  </a:lnTo>
                  <a:lnTo>
                    <a:pt x="242" y="391"/>
                  </a:lnTo>
                  <a:lnTo>
                    <a:pt x="240" y="391"/>
                  </a:lnTo>
                  <a:lnTo>
                    <a:pt x="240" y="389"/>
                  </a:lnTo>
                  <a:lnTo>
                    <a:pt x="238" y="389"/>
                  </a:lnTo>
                  <a:lnTo>
                    <a:pt x="236" y="389"/>
                  </a:lnTo>
                  <a:lnTo>
                    <a:pt x="234" y="389"/>
                  </a:lnTo>
                  <a:lnTo>
                    <a:pt x="234" y="391"/>
                  </a:lnTo>
                  <a:lnTo>
                    <a:pt x="232" y="391"/>
                  </a:lnTo>
                  <a:lnTo>
                    <a:pt x="232" y="389"/>
                  </a:lnTo>
                  <a:lnTo>
                    <a:pt x="230" y="389"/>
                  </a:lnTo>
                  <a:lnTo>
                    <a:pt x="228" y="389"/>
                  </a:lnTo>
                  <a:lnTo>
                    <a:pt x="228" y="387"/>
                  </a:lnTo>
                  <a:lnTo>
                    <a:pt x="227" y="387"/>
                  </a:lnTo>
                  <a:lnTo>
                    <a:pt x="227" y="385"/>
                  </a:lnTo>
                  <a:lnTo>
                    <a:pt x="225" y="385"/>
                  </a:lnTo>
                  <a:lnTo>
                    <a:pt x="225" y="383"/>
                  </a:lnTo>
                  <a:lnTo>
                    <a:pt x="223" y="383"/>
                  </a:lnTo>
                  <a:lnTo>
                    <a:pt x="221" y="383"/>
                  </a:lnTo>
                  <a:lnTo>
                    <a:pt x="223" y="383"/>
                  </a:lnTo>
                  <a:lnTo>
                    <a:pt x="223" y="381"/>
                  </a:lnTo>
                  <a:lnTo>
                    <a:pt x="221" y="381"/>
                  </a:lnTo>
                  <a:lnTo>
                    <a:pt x="219" y="381"/>
                  </a:lnTo>
                  <a:lnTo>
                    <a:pt x="219" y="379"/>
                  </a:lnTo>
                  <a:lnTo>
                    <a:pt x="217" y="379"/>
                  </a:lnTo>
                  <a:lnTo>
                    <a:pt x="217" y="377"/>
                  </a:lnTo>
                  <a:lnTo>
                    <a:pt x="215" y="377"/>
                  </a:lnTo>
                  <a:lnTo>
                    <a:pt x="215" y="375"/>
                  </a:lnTo>
                  <a:lnTo>
                    <a:pt x="215" y="373"/>
                  </a:lnTo>
                  <a:lnTo>
                    <a:pt x="213" y="373"/>
                  </a:lnTo>
                  <a:lnTo>
                    <a:pt x="211" y="373"/>
                  </a:lnTo>
                  <a:lnTo>
                    <a:pt x="211" y="371"/>
                  </a:lnTo>
                  <a:lnTo>
                    <a:pt x="211" y="369"/>
                  </a:lnTo>
                  <a:lnTo>
                    <a:pt x="209" y="369"/>
                  </a:lnTo>
                  <a:lnTo>
                    <a:pt x="209" y="367"/>
                  </a:lnTo>
                  <a:lnTo>
                    <a:pt x="209" y="369"/>
                  </a:lnTo>
                  <a:lnTo>
                    <a:pt x="207" y="369"/>
                  </a:lnTo>
                  <a:lnTo>
                    <a:pt x="205" y="369"/>
                  </a:lnTo>
                  <a:lnTo>
                    <a:pt x="203" y="369"/>
                  </a:lnTo>
                  <a:lnTo>
                    <a:pt x="203" y="367"/>
                  </a:lnTo>
                  <a:lnTo>
                    <a:pt x="201" y="367"/>
                  </a:lnTo>
                  <a:lnTo>
                    <a:pt x="201" y="365"/>
                  </a:lnTo>
                  <a:lnTo>
                    <a:pt x="199" y="365"/>
                  </a:lnTo>
                  <a:lnTo>
                    <a:pt x="199" y="363"/>
                  </a:lnTo>
                  <a:lnTo>
                    <a:pt x="197" y="363"/>
                  </a:lnTo>
                  <a:lnTo>
                    <a:pt x="195" y="363"/>
                  </a:lnTo>
                  <a:lnTo>
                    <a:pt x="195" y="361"/>
                  </a:lnTo>
                  <a:lnTo>
                    <a:pt x="193" y="361"/>
                  </a:lnTo>
                  <a:lnTo>
                    <a:pt x="193" y="359"/>
                  </a:lnTo>
                  <a:lnTo>
                    <a:pt x="193" y="357"/>
                  </a:lnTo>
                  <a:lnTo>
                    <a:pt x="191" y="355"/>
                  </a:lnTo>
                  <a:lnTo>
                    <a:pt x="189" y="355"/>
                  </a:lnTo>
                  <a:lnTo>
                    <a:pt x="187" y="355"/>
                  </a:lnTo>
                  <a:lnTo>
                    <a:pt x="185" y="355"/>
                  </a:lnTo>
                  <a:lnTo>
                    <a:pt x="185" y="353"/>
                  </a:lnTo>
                  <a:lnTo>
                    <a:pt x="185" y="351"/>
                  </a:lnTo>
                  <a:lnTo>
                    <a:pt x="183" y="351"/>
                  </a:lnTo>
                  <a:lnTo>
                    <a:pt x="183" y="349"/>
                  </a:lnTo>
                  <a:lnTo>
                    <a:pt x="183" y="347"/>
                  </a:lnTo>
                  <a:lnTo>
                    <a:pt x="183" y="345"/>
                  </a:lnTo>
                  <a:lnTo>
                    <a:pt x="183" y="343"/>
                  </a:lnTo>
                  <a:lnTo>
                    <a:pt x="181" y="343"/>
                  </a:lnTo>
                  <a:lnTo>
                    <a:pt x="181" y="345"/>
                  </a:lnTo>
                  <a:lnTo>
                    <a:pt x="179" y="345"/>
                  </a:lnTo>
                  <a:lnTo>
                    <a:pt x="179" y="343"/>
                  </a:lnTo>
                  <a:lnTo>
                    <a:pt x="177" y="341"/>
                  </a:lnTo>
                  <a:lnTo>
                    <a:pt x="175" y="341"/>
                  </a:lnTo>
                  <a:lnTo>
                    <a:pt x="173" y="341"/>
                  </a:lnTo>
                  <a:lnTo>
                    <a:pt x="173" y="339"/>
                  </a:lnTo>
                  <a:lnTo>
                    <a:pt x="171" y="339"/>
                  </a:lnTo>
                  <a:lnTo>
                    <a:pt x="169" y="339"/>
                  </a:lnTo>
                  <a:lnTo>
                    <a:pt x="167" y="339"/>
                  </a:lnTo>
                  <a:lnTo>
                    <a:pt x="165" y="339"/>
                  </a:lnTo>
                  <a:lnTo>
                    <a:pt x="165" y="341"/>
                  </a:lnTo>
                  <a:lnTo>
                    <a:pt x="165" y="343"/>
                  </a:lnTo>
                  <a:lnTo>
                    <a:pt x="165" y="345"/>
                  </a:lnTo>
                  <a:lnTo>
                    <a:pt x="163" y="345"/>
                  </a:lnTo>
                  <a:lnTo>
                    <a:pt x="161" y="345"/>
                  </a:lnTo>
                  <a:lnTo>
                    <a:pt x="159" y="345"/>
                  </a:lnTo>
                  <a:lnTo>
                    <a:pt x="159" y="343"/>
                  </a:lnTo>
                  <a:lnTo>
                    <a:pt x="159" y="341"/>
                  </a:lnTo>
                  <a:lnTo>
                    <a:pt x="158" y="341"/>
                  </a:lnTo>
                  <a:lnTo>
                    <a:pt x="158" y="339"/>
                  </a:lnTo>
                  <a:lnTo>
                    <a:pt x="156" y="339"/>
                  </a:lnTo>
                  <a:lnTo>
                    <a:pt x="154" y="339"/>
                  </a:lnTo>
                  <a:lnTo>
                    <a:pt x="152" y="341"/>
                  </a:lnTo>
                  <a:lnTo>
                    <a:pt x="150" y="341"/>
                  </a:lnTo>
                  <a:lnTo>
                    <a:pt x="152" y="339"/>
                  </a:lnTo>
                  <a:lnTo>
                    <a:pt x="152" y="337"/>
                  </a:lnTo>
                  <a:lnTo>
                    <a:pt x="152" y="335"/>
                  </a:lnTo>
                  <a:lnTo>
                    <a:pt x="150" y="335"/>
                  </a:lnTo>
                  <a:lnTo>
                    <a:pt x="150" y="333"/>
                  </a:lnTo>
                  <a:lnTo>
                    <a:pt x="150" y="332"/>
                  </a:lnTo>
                  <a:lnTo>
                    <a:pt x="152" y="332"/>
                  </a:lnTo>
                  <a:lnTo>
                    <a:pt x="152" y="330"/>
                  </a:lnTo>
                  <a:lnTo>
                    <a:pt x="154" y="330"/>
                  </a:lnTo>
                  <a:lnTo>
                    <a:pt x="152" y="330"/>
                  </a:lnTo>
                  <a:lnTo>
                    <a:pt x="152" y="328"/>
                  </a:lnTo>
                  <a:lnTo>
                    <a:pt x="152" y="326"/>
                  </a:lnTo>
                  <a:lnTo>
                    <a:pt x="152" y="324"/>
                  </a:lnTo>
                  <a:lnTo>
                    <a:pt x="152" y="322"/>
                  </a:lnTo>
                  <a:lnTo>
                    <a:pt x="150" y="322"/>
                  </a:lnTo>
                  <a:lnTo>
                    <a:pt x="150" y="320"/>
                  </a:lnTo>
                  <a:lnTo>
                    <a:pt x="152" y="320"/>
                  </a:lnTo>
                  <a:lnTo>
                    <a:pt x="150" y="318"/>
                  </a:lnTo>
                  <a:lnTo>
                    <a:pt x="152" y="318"/>
                  </a:lnTo>
                  <a:lnTo>
                    <a:pt x="152" y="316"/>
                  </a:lnTo>
                  <a:lnTo>
                    <a:pt x="154" y="316"/>
                  </a:lnTo>
                  <a:lnTo>
                    <a:pt x="156" y="316"/>
                  </a:lnTo>
                  <a:lnTo>
                    <a:pt x="156" y="314"/>
                  </a:lnTo>
                  <a:lnTo>
                    <a:pt x="158" y="314"/>
                  </a:lnTo>
                  <a:lnTo>
                    <a:pt x="158" y="312"/>
                  </a:lnTo>
                  <a:lnTo>
                    <a:pt x="159" y="312"/>
                  </a:lnTo>
                  <a:lnTo>
                    <a:pt x="161" y="312"/>
                  </a:lnTo>
                  <a:lnTo>
                    <a:pt x="163" y="312"/>
                  </a:lnTo>
                  <a:lnTo>
                    <a:pt x="163" y="310"/>
                  </a:lnTo>
                  <a:lnTo>
                    <a:pt x="163" y="308"/>
                  </a:lnTo>
                  <a:lnTo>
                    <a:pt x="161" y="308"/>
                  </a:lnTo>
                  <a:lnTo>
                    <a:pt x="161" y="306"/>
                  </a:lnTo>
                  <a:lnTo>
                    <a:pt x="159" y="306"/>
                  </a:lnTo>
                  <a:lnTo>
                    <a:pt x="158" y="306"/>
                  </a:lnTo>
                  <a:lnTo>
                    <a:pt x="156" y="306"/>
                  </a:lnTo>
                  <a:lnTo>
                    <a:pt x="156" y="304"/>
                  </a:lnTo>
                  <a:lnTo>
                    <a:pt x="154" y="304"/>
                  </a:lnTo>
                  <a:lnTo>
                    <a:pt x="152" y="304"/>
                  </a:lnTo>
                  <a:lnTo>
                    <a:pt x="150" y="304"/>
                  </a:lnTo>
                  <a:lnTo>
                    <a:pt x="150" y="302"/>
                  </a:lnTo>
                  <a:lnTo>
                    <a:pt x="148" y="302"/>
                  </a:lnTo>
                  <a:lnTo>
                    <a:pt x="148" y="300"/>
                  </a:lnTo>
                  <a:lnTo>
                    <a:pt x="148" y="298"/>
                  </a:lnTo>
                  <a:lnTo>
                    <a:pt x="148" y="296"/>
                  </a:lnTo>
                  <a:lnTo>
                    <a:pt x="146" y="296"/>
                  </a:lnTo>
                  <a:lnTo>
                    <a:pt x="146" y="294"/>
                  </a:lnTo>
                  <a:lnTo>
                    <a:pt x="146" y="292"/>
                  </a:lnTo>
                  <a:lnTo>
                    <a:pt x="148" y="292"/>
                  </a:lnTo>
                  <a:lnTo>
                    <a:pt x="148" y="290"/>
                  </a:lnTo>
                  <a:lnTo>
                    <a:pt x="148" y="288"/>
                  </a:lnTo>
                  <a:lnTo>
                    <a:pt x="146" y="288"/>
                  </a:lnTo>
                  <a:lnTo>
                    <a:pt x="148" y="286"/>
                  </a:lnTo>
                  <a:lnTo>
                    <a:pt x="148" y="284"/>
                  </a:lnTo>
                  <a:lnTo>
                    <a:pt x="148" y="282"/>
                  </a:lnTo>
                  <a:lnTo>
                    <a:pt x="146" y="282"/>
                  </a:lnTo>
                  <a:lnTo>
                    <a:pt x="146" y="280"/>
                  </a:lnTo>
                  <a:lnTo>
                    <a:pt x="144" y="280"/>
                  </a:lnTo>
                  <a:lnTo>
                    <a:pt x="144" y="278"/>
                  </a:lnTo>
                  <a:lnTo>
                    <a:pt x="142" y="278"/>
                  </a:lnTo>
                  <a:lnTo>
                    <a:pt x="142" y="276"/>
                  </a:lnTo>
                  <a:lnTo>
                    <a:pt x="140" y="276"/>
                  </a:lnTo>
                  <a:lnTo>
                    <a:pt x="140" y="274"/>
                  </a:lnTo>
                  <a:lnTo>
                    <a:pt x="138" y="274"/>
                  </a:lnTo>
                  <a:lnTo>
                    <a:pt x="136" y="274"/>
                  </a:lnTo>
                  <a:lnTo>
                    <a:pt x="134" y="274"/>
                  </a:lnTo>
                  <a:lnTo>
                    <a:pt x="132" y="274"/>
                  </a:lnTo>
                  <a:lnTo>
                    <a:pt x="132" y="276"/>
                  </a:lnTo>
                  <a:lnTo>
                    <a:pt x="130" y="276"/>
                  </a:lnTo>
                  <a:lnTo>
                    <a:pt x="130" y="274"/>
                  </a:lnTo>
                  <a:lnTo>
                    <a:pt x="128" y="274"/>
                  </a:lnTo>
                  <a:lnTo>
                    <a:pt x="128" y="276"/>
                  </a:lnTo>
                  <a:lnTo>
                    <a:pt x="126" y="274"/>
                  </a:lnTo>
                  <a:lnTo>
                    <a:pt x="126" y="272"/>
                  </a:lnTo>
                  <a:lnTo>
                    <a:pt x="124" y="272"/>
                  </a:lnTo>
                  <a:lnTo>
                    <a:pt x="122" y="272"/>
                  </a:lnTo>
                  <a:lnTo>
                    <a:pt x="120" y="272"/>
                  </a:lnTo>
                  <a:lnTo>
                    <a:pt x="120" y="270"/>
                  </a:lnTo>
                  <a:lnTo>
                    <a:pt x="120" y="272"/>
                  </a:lnTo>
                  <a:lnTo>
                    <a:pt x="118" y="272"/>
                  </a:lnTo>
                  <a:lnTo>
                    <a:pt x="118" y="274"/>
                  </a:lnTo>
                  <a:lnTo>
                    <a:pt x="116" y="274"/>
                  </a:lnTo>
                  <a:lnTo>
                    <a:pt x="114" y="274"/>
                  </a:lnTo>
                  <a:lnTo>
                    <a:pt x="112" y="274"/>
                  </a:lnTo>
                  <a:lnTo>
                    <a:pt x="112" y="272"/>
                  </a:lnTo>
                  <a:lnTo>
                    <a:pt x="110" y="272"/>
                  </a:lnTo>
                  <a:lnTo>
                    <a:pt x="110" y="274"/>
                  </a:lnTo>
                  <a:lnTo>
                    <a:pt x="110" y="272"/>
                  </a:lnTo>
                  <a:lnTo>
                    <a:pt x="108" y="272"/>
                  </a:lnTo>
                  <a:lnTo>
                    <a:pt x="106" y="272"/>
                  </a:lnTo>
                  <a:lnTo>
                    <a:pt x="106" y="270"/>
                  </a:lnTo>
                  <a:lnTo>
                    <a:pt x="104" y="270"/>
                  </a:lnTo>
                  <a:lnTo>
                    <a:pt x="106" y="268"/>
                  </a:lnTo>
                  <a:lnTo>
                    <a:pt x="106" y="266"/>
                  </a:lnTo>
                  <a:lnTo>
                    <a:pt x="104" y="266"/>
                  </a:lnTo>
                  <a:lnTo>
                    <a:pt x="104" y="265"/>
                  </a:lnTo>
                  <a:lnTo>
                    <a:pt x="102" y="265"/>
                  </a:lnTo>
                  <a:lnTo>
                    <a:pt x="100" y="263"/>
                  </a:lnTo>
                  <a:lnTo>
                    <a:pt x="98" y="263"/>
                  </a:lnTo>
                  <a:lnTo>
                    <a:pt x="98" y="265"/>
                  </a:lnTo>
                  <a:lnTo>
                    <a:pt x="98" y="266"/>
                  </a:lnTo>
                  <a:lnTo>
                    <a:pt x="98" y="268"/>
                  </a:lnTo>
                  <a:lnTo>
                    <a:pt x="96" y="268"/>
                  </a:lnTo>
                  <a:lnTo>
                    <a:pt x="98" y="270"/>
                  </a:lnTo>
                  <a:lnTo>
                    <a:pt x="96" y="270"/>
                  </a:lnTo>
                  <a:lnTo>
                    <a:pt x="96" y="272"/>
                  </a:lnTo>
                  <a:lnTo>
                    <a:pt x="96" y="274"/>
                  </a:lnTo>
                  <a:lnTo>
                    <a:pt x="96" y="276"/>
                  </a:lnTo>
                  <a:lnTo>
                    <a:pt x="96" y="278"/>
                  </a:lnTo>
                  <a:lnTo>
                    <a:pt x="94" y="280"/>
                  </a:lnTo>
                  <a:lnTo>
                    <a:pt x="94" y="282"/>
                  </a:lnTo>
                  <a:lnTo>
                    <a:pt x="92" y="282"/>
                  </a:lnTo>
                  <a:lnTo>
                    <a:pt x="90" y="282"/>
                  </a:lnTo>
                  <a:lnTo>
                    <a:pt x="90" y="284"/>
                  </a:lnTo>
                  <a:lnTo>
                    <a:pt x="89" y="284"/>
                  </a:lnTo>
                  <a:lnTo>
                    <a:pt x="89" y="286"/>
                  </a:lnTo>
                  <a:lnTo>
                    <a:pt x="87" y="286"/>
                  </a:lnTo>
                  <a:lnTo>
                    <a:pt x="85" y="286"/>
                  </a:lnTo>
                  <a:lnTo>
                    <a:pt x="85" y="284"/>
                  </a:lnTo>
                  <a:lnTo>
                    <a:pt x="85" y="282"/>
                  </a:lnTo>
                  <a:lnTo>
                    <a:pt x="85" y="280"/>
                  </a:lnTo>
                  <a:lnTo>
                    <a:pt x="83" y="280"/>
                  </a:lnTo>
                  <a:lnTo>
                    <a:pt x="83" y="278"/>
                  </a:lnTo>
                  <a:lnTo>
                    <a:pt x="85" y="278"/>
                  </a:lnTo>
                  <a:lnTo>
                    <a:pt x="83" y="276"/>
                  </a:lnTo>
                  <a:lnTo>
                    <a:pt x="81" y="276"/>
                  </a:lnTo>
                  <a:lnTo>
                    <a:pt x="81" y="274"/>
                  </a:lnTo>
                  <a:lnTo>
                    <a:pt x="79" y="274"/>
                  </a:lnTo>
                  <a:lnTo>
                    <a:pt x="79" y="272"/>
                  </a:lnTo>
                  <a:lnTo>
                    <a:pt x="77" y="272"/>
                  </a:lnTo>
                  <a:lnTo>
                    <a:pt x="77" y="274"/>
                  </a:lnTo>
                  <a:lnTo>
                    <a:pt x="77" y="276"/>
                  </a:lnTo>
                  <a:lnTo>
                    <a:pt x="75" y="276"/>
                  </a:lnTo>
                  <a:lnTo>
                    <a:pt x="75" y="278"/>
                  </a:lnTo>
                  <a:lnTo>
                    <a:pt x="73" y="278"/>
                  </a:lnTo>
                  <a:lnTo>
                    <a:pt x="73" y="280"/>
                  </a:lnTo>
                  <a:lnTo>
                    <a:pt x="71" y="280"/>
                  </a:lnTo>
                  <a:lnTo>
                    <a:pt x="71" y="282"/>
                  </a:lnTo>
                  <a:lnTo>
                    <a:pt x="69" y="282"/>
                  </a:lnTo>
                  <a:lnTo>
                    <a:pt x="67" y="282"/>
                  </a:lnTo>
                  <a:lnTo>
                    <a:pt x="67" y="280"/>
                  </a:lnTo>
                  <a:lnTo>
                    <a:pt x="65" y="280"/>
                  </a:lnTo>
                  <a:lnTo>
                    <a:pt x="65" y="278"/>
                  </a:lnTo>
                  <a:lnTo>
                    <a:pt x="63" y="278"/>
                  </a:lnTo>
                  <a:lnTo>
                    <a:pt x="61" y="278"/>
                  </a:lnTo>
                  <a:lnTo>
                    <a:pt x="59" y="278"/>
                  </a:lnTo>
                  <a:lnTo>
                    <a:pt x="57" y="278"/>
                  </a:lnTo>
                  <a:lnTo>
                    <a:pt x="55" y="278"/>
                  </a:lnTo>
                  <a:lnTo>
                    <a:pt x="53" y="278"/>
                  </a:lnTo>
                  <a:lnTo>
                    <a:pt x="53" y="276"/>
                  </a:lnTo>
                  <a:lnTo>
                    <a:pt x="53" y="274"/>
                  </a:lnTo>
                  <a:lnTo>
                    <a:pt x="53" y="272"/>
                  </a:lnTo>
                  <a:lnTo>
                    <a:pt x="53" y="274"/>
                  </a:lnTo>
                  <a:lnTo>
                    <a:pt x="51" y="272"/>
                  </a:lnTo>
                  <a:lnTo>
                    <a:pt x="51" y="274"/>
                  </a:lnTo>
                  <a:lnTo>
                    <a:pt x="49" y="274"/>
                  </a:lnTo>
                  <a:lnTo>
                    <a:pt x="49" y="276"/>
                  </a:lnTo>
                  <a:lnTo>
                    <a:pt x="47" y="276"/>
                  </a:lnTo>
                  <a:lnTo>
                    <a:pt x="45" y="276"/>
                  </a:lnTo>
                  <a:lnTo>
                    <a:pt x="45" y="274"/>
                  </a:lnTo>
                  <a:lnTo>
                    <a:pt x="43" y="274"/>
                  </a:lnTo>
                  <a:lnTo>
                    <a:pt x="41" y="274"/>
                  </a:lnTo>
                  <a:lnTo>
                    <a:pt x="41" y="276"/>
                  </a:lnTo>
                  <a:lnTo>
                    <a:pt x="41" y="278"/>
                  </a:lnTo>
                  <a:lnTo>
                    <a:pt x="41" y="280"/>
                  </a:lnTo>
                  <a:lnTo>
                    <a:pt x="39" y="280"/>
                  </a:lnTo>
                  <a:lnTo>
                    <a:pt x="37" y="282"/>
                  </a:lnTo>
                  <a:lnTo>
                    <a:pt x="35" y="282"/>
                  </a:lnTo>
                  <a:lnTo>
                    <a:pt x="33" y="282"/>
                  </a:lnTo>
                  <a:lnTo>
                    <a:pt x="31" y="282"/>
                  </a:lnTo>
                  <a:lnTo>
                    <a:pt x="29" y="280"/>
                  </a:lnTo>
                  <a:lnTo>
                    <a:pt x="29" y="278"/>
                  </a:lnTo>
                  <a:lnTo>
                    <a:pt x="29" y="276"/>
                  </a:lnTo>
                  <a:lnTo>
                    <a:pt x="29" y="274"/>
                  </a:lnTo>
                  <a:lnTo>
                    <a:pt x="27" y="274"/>
                  </a:lnTo>
                  <a:lnTo>
                    <a:pt x="29" y="274"/>
                  </a:lnTo>
                  <a:lnTo>
                    <a:pt x="27" y="274"/>
                  </a:lnTo>
                  <a:lnTo>
                    <a:pt x="27" y="272"/>
                  </a:lnTo>
                  <a:lnTo>
                    <a:pt x="27" y="270"/>
                  </a:lnTo>
                  <a:lnTo>
                    <a:pt x="29" y="268"/>
                  </a:lnTo>
                  <a:lnTo>
                    <a:pt x="29" y="266"/>
                  </a:lnTo>
                  <a:lnTo>
                    <a:pt x="29" y="265"/>
                  </a:lnTo>
                  <a:lnTo>
                    <a:pt x="29" y="263"/>
                  </a:lnTo>
                  <a:lnTo>
                    <a:pt x="29" y="261"/>
                  </a:lnTo>
                  <a:lnTo>
                    <a:pt x="29" y="259"/>
                  </a:lnTo>
                  <a:lnTo>
                    <a:pt x="29" y="257"/>
                  </a:lnTo>
                  <a:lnTo>
                    <a:pt x="31" y="257"/>
                  </a:lnTo>
                  <a:lnTo>
                    <a:pt x="31" y="255"/>
                  </a:lnTo>
                  <a:lnTo>
                    <a:pt x="31" y="253"/>
                  </a:lnTo>
                  <a:lnTo>
                    <a:pt x="33" y="253"/>
                  </a:lnTo>
                  <a:lnTo>
                    <a:pt x="33" y="251"/>
                  </a:lnTo>
                  <a:lnTo>
                    <a:pt x="35" y="251"/>
                  </a:lnTo>
                  <a:lnTo>
                    <a:pt x="33" y="251"/>
                  </a:lnTo>
                  <a:lnTo>
                    <a:pt x="33" y="249"/>
                  </a:lnTo>
                  <a:lnTo>
                    <a:pt x="31" y="249"/>
                  </a:lnTo>
                  <a:lnTo>
                    <a:pt x="31" y="247"/>
                  </a:lnTo>
                  <a:lnTo>
                    <a:pt x="31" y="245"/>
                  </a:lnTo>
                  <a:lnTo>
                    <a:pt x="31" y="243"/>
                  </a:lnTo>
                  <a:lnTo>
                    <a:pt x="29" y="243"/>
                  </a:lnTo>
                  <a:lnTo>
                    <a:pt x="31" y="241"/>
                  </a:lnTo>
                  <a:lnTo>
                    <a:pt x="29" y="239"/>
                  </a:lnTo>
                  <a:lnTo>
                    <a:pt x="29" y="237"/>
                  </a:lnTo>
                  <a:lnTo>
                    <a:pt x="27" y="237"/>
                  </a:lnTo>
                  <a:lnTo>
                    <a:pt x="27" y="235"/>
                  </a:lnTo>
                  <a:lnTo>
                    <a:pt x="25" y="235"/>
                  </a:lnTo>
                  <a:lnTo>
                    <a:pt x="25" y="233"/>
                  </a:lnTo>
                  <a:lnTo>
                    <a:pt x="23" y="233"/>
                  </a:lnTo>
                  <a:lnTo>
                    <a:pt x="23" y="231"/>
                  </a:lnTo>
                  <a:lnTo>
                    <a:pt x="23" y="229"/>
                  </a:lnTo>
                  <a:lnTo>
                    <a:pt x="21" y="229"/>
                  </a:lnTo>
                  <a:lnTo>
                    <a:pt x="21" y="227"/>
                  </a:lnTo>
                  <a:lnTo>
                    <a:pt x="20" y="225"/>
                  </a:lnTo>
                  <a:lnTo>
                    <a:pt x="18" y="225"/>
                  </a:lnTo>
                  <a:lnTo>
                    <a:pt x="16" y="225"/>
                  </a:lnTo>
                  <a:lnTo>
                    <a:pt x="14" y="225"/>
                  </a:lnTo>
                  <a:lnTo>
                    <a:pt x="14" y="227"/>
                  </a:lnTo>
                  <a:lnTo>
                    <a:pt x="12" y="227"/>
                  </a:lnTo>
                  <a:lnTo>
                    <a:pt x="10" y="227"/>
                  </a:lnTo>
                  <a:lnTo>
                    <a:pt x="8" y="225"/>
                  </a:lnTo>
                  <a:lnTo>
                    <a:pt x="6" y="225"/>
                  </a:lnTo>
                  <a:lnTo>
                    <a:pt x="4" y="225"/>
                  </a:lnTo>
                  <a:lnTo>
                    <a:pt x="6" y="223"/>
                  </a:lnTo>
                  <a:lnTo>
                    <a:pt x="4" y="223"/>
                  </a:lnTo>
                  <a:lnTo>
                    <a:pt x="2" y="221"/>
                  </a:lnTo>
                  <a:lnTo>
                    <a:pt x="2" y="219"/>
                  </a:lnTo>
                  <a:lnTo>
                    <a:pt x="2" y="217"/>
                  </a:lnTo>
                  <a:lnTo>
                    <a:pt x="2" y="215"/>
                  </a:lnTo>
                  <a:lnTo>
                    <a:pt x="0" y="215"/>
                  </a:lnTo>
                  <a:lnTo>
                    <a:pt x="0" y="213"/>
                  </a:lnTo>
                  <a:lnTo>
                    <a:pt x="2" y="213"/>
                  </a:lnTo>
                  <a:lnTo>
                    <a:pt x="2" y="211"/>
                  </a:lnTo>
                  <a:lnTo>
                    <a:pt x="2" y="209"/>
                  </a:lnTo>
                  <a:lnTo>
                    <a:pt x="4" y="209"/>
                  </a:lnTo>
                  <a:lnTo>
                    <a:pt x="6" y="207"/>
                  </a:lnTo>
                  <a:lnTo>
                    <a:pt x="6" y="205"/>
                  </a:lnTo>
                  <a:lnTo>
                    <a:pt x="8" y="205"/>
                  </a:lnTo>
                  <a:lnTo>
                    <a:pt x="8" y="203"/>
                  </a:lnTo>
                  <a:lnTo>
                    <a:pt x="10" y="203"/>
                  </a:lnTo>
                  <a:lnTo>
                    <a:pt x="10" y="201"/>
                  </a:lnTo>
                  <a:lnTo>
                    <a:pt x="10" y="199"/>
                  </a:lnTo>
                  <a:lnTo>
                    <a:pt x="12" y="199"/>
                  </a:lnTo>
                  <a:lnTo>
                    <a:pt x="12" y="198"/>
                  </a:lnTo>
                  <a:lnTo>
                    <a:pt x="14" y="198"/>
                  </a:lnTo>
                  <a:lnTo>
                    <a:pt x="16" y="198"/>
                  </a:lnTo>
                  <a:lnTo>
                    <a:pt x="16" y="199"/>
                  </a:lnTo>
                  <a:lnTo>
                    <a:pt x="18" y="199"/>
                  </a:lnTo>
                  <a:lnTo>
                    <a:pt x="18" y="198"/>
                  </a:lnTo>
                  <a:lnTo>
                    <a:pt x="18" y="196"/>
                  </a:lnTo>
                  <a:lnTo>
                    <a:pt x="18" y="194"/>
                  </a:lnTo>
                  <a:lnTo>
                    <a:pt x="20" y="194"/>
                  </a:lnTo>
                  <a:lnTo>
                    <a:pt x="18" y="194"/>
                  </a:lnTo>
                  <a:lnTo>
                    <a:pt x="20" y="192"/>
                  </a:lnTo>
                  <a:lnTo>
                    <a:pt x="20" y="190"/>
                  </a:lnTo>
                  <a:lnTo>
                    <a:pt x="21" y="188"/>
                  </a:lnTo>
                  <a:lnTo>
                    <a:pt x="21" y="186"/>
                  </a:lnTo>
                  <a:lnTo>
                    <a:pt x="23" y="186"/>
                  </a:lnTo>
                  <a:lnTo>
                    <a:pt x="23" y="184"/>
                  </a:lnTo>
                  <a:lnTo>
                    <a:pt x="25" y="184"/>
                  </a:lnTo>
                  <a:lnTo>
                    <a:pt x="25" y="182"/>
                  </a:lnTo>
                  <a:lnTo>
                    <a:pt x="25" y="180"/>
                  </a:lnTo>
                  <a:lnTo>
                    <a:pt x="25" y="178"/>
                  </a:lnTo>
                  <a:lnTo>
                    <a:pt x="25" y="176"/>
                  </a:lnTo>
                  <a:lnTo>
                    <a:pt x="27" y="176"/>
                  </a:lnTo>
                  <a:lnTo>
                    <a:pt x="27" y="174"/>
                  </a:lnTo>
                  <a:lnTo>
                    <a:pt x="29" y="174"/>
                  </a:lnTo>
                  <a:lnTo>
                    <a:pt x="29" y="172"/>
                  </a:lnTo>
                  <a:lnTo>
                    <a:pt x="31" y="172"/>
                  </a:lnTo>
                  <a:lnTo>
                    <a:pt x="31" y="170"/>
                  </a:lnTo>
                  <a:lnTo>
                    <a:pt x="29" y="170"/>
                  </a:lnTo>
                  <a:lnTo>
                    <a:pt x="29" y="168"/>
                  </a:lnTo>
                  <a:lnTo>
                    <a:pt x="29" y="166"/>
                  </a:lnTo>
                  <a:lnTo>
                    <a:pt x="27" y="166"/>
                  </a:lnTo>
                  <a:lnTo>
                    <a:pt x="27" y="164"/>
                  </a:lnTo>
                  <a:lnTo>
                    <a:pt x="25" y="164"/>
                  </a:lnTo>
                  <a:lnTo>
                    <a:pt x="23" y="164"/>
                  </a:lnTo>
                  <a:lnTo>
                    <a:pt x="23" y="162"/>
                  </a:lnTo>
                  <a:lnTo>
                    <a:pt x="21" y="162"/>
                  </a:lnTo>
                  <a:lnTo>
                    <a:pt x="21" y="160"/>
                  </a:lnTo>
                  <a:lnTo>
                    <a:pt x="21" y="158"/>
                  </a:lnTo>
                  <a:lnTo>
                    <a:pt x="20" y="158"/>
                  </a:lnTo>
                  <a:lnTo>
                    <a:pt x="20" y="156"/>
                  </a:lnTo>
                  <a:lnTo>
                    <a:pt x="18" y="156"/>
                  </a:lnTo>
                  <a:lnTo>
                    <a:pt x="16" y="156"/>
                  </a:lnTo>
                  <a:lnTo>
                    <a:pt x="16" y="154"/>
                  </a:lnTo>
                  <a:lnTo>
                    <a:pt x="14" y="154"/>
                  </a:lnTo>
                  <a:lnTo>
                    <a:pt x="12" y="154"/>
                  </a:lnTo>
                  <a:lnTo>
                    <a:pt x="12" y="152"/>
                  </a:lnTo>
                  <a:lnTo>
                    <a:pt x="12" y="150"/>
                  </a:lnTo>
                  <a:lnTo>
                    <a:pt x="12" y="148"/>
                  </a:lnTo>
                  <a:lnTo>
                    <a:pt x="14" y="148"/>
                  </a:lnTo>
                  <a:lnTo>
                    <a:pt x="16" y="146"/>
                  </a:lnTo>
                  <a:lnTo>
                    <a:pt x="18" y="146"/>
                  </a:lnTo>
                  <a:lnTo>
                    <a:pt x="18" y="148"/>
                  </a:lnTo>
                  <a:lnTo>
                    <a:pt x="18" y="146"/>
                  </a:lnTo>
                  <a:lnTo>
                    <a:pt x="20" y="146"/>
                  </a:lnTo>
                  <a:lnTo>
                    <a:pt x="21" y="146"/>
                  </a:lnTo>
                  <a:lnTo>
                    <a:pt x="21" y="144"/>
                  </a:lnTo>
                  <a:lnTo>
                    <a:pt x="23" y="144"/>
                  </a:lnTo>
                  <a:lnTo>
                    <a:pt x="23" y="142"/>
                  </a:lnTo>
                  <a:lnTo>
                    <a:pt x="25" y="142"/>
                  </a:lnTo>
                  <a:lnTo>
                    <a:pt x="25" y="140"/>
                  </a:lnTo>
                  <a:lnTo>
                    <a:pt x="27" y="140"/>
                  </a:lnTo>
                  <a:lnTo>
                    <a:pt x="27" y="138"/>
                  </a:lnTo>
                  <a:lnTo>
                    <a:pt x="29" y="138"/>
                  </a:lnTo>
                  <a:lnTo>
                    <a:pt x="29" y="136"/>
                  </a:lnTo>
                  <a:lnTo>
                    <a:pt x="31" y="136"/>
                  </a:lnTo>
                  <a:lnTo>
                    <a:pt x="33" y="136"/>
                  </a:lnTo>
                  <a:lnTo>
                    <a:pt x="35" y="134"/>
                  </a:lnTo>
                  <a:lnTo>
                    <a:pt x="37" y="134"/>
                  </a:lnTo>
                  <a:lnTo>
                    <a:pt x="39" y="134"/>
                  </a:lnTo>
                  <a:lnTo>
                    <a:pt x="41" y="134"/>
                  </a:lnTo>
                  <a:lnTo>
                    <a:pt x="41" y="132"/>
                  </a:lnTo>
                  <a:lnTo>
                    <a:pt x="43" y="132"/>
                  </a:lnTo>
                  <a:lnTo>
                    <a:pt x="45" y="132"/>
                  </a:lnTo>
                  <a:lnTo>
                    <a:pt x="45" y="131"/>
                  </a:lnTo>
                  <a:lnTo>
                    <a:pt x="45" y="129"/>
                  </a:lnTo>
                  <a:lnTo>
                    <a:pt x="47" y="129"/>
                  </a:lnTo>
                  <a:lnTo>
                    <a:pt x="47" y="127"/>
                  </a:lnTo>
                  <a:lnTo>
                    <a:pt x="47" y="125"/>
                  </a:lnTo>
                  <a:lnTo>
                    <a:pt x="47" y="123"/>
                  </a:lnTo>
                  <a:lnTo>
                    <a:pt x="47" y="121"/>
                  </a:lnTo>
                  <a:lnTo>
                    <a:pt x="49" y="121"/>
                  </a:lnTo>
                  <a:lnTo>
                    <a:pt x="49" y="119"/>
                  </a:lnTo>
                  <a:lnTo>
                    <a:pt x="51" y="119"/>
                  </a:lnTo>
                  <a:lnTo>
                    <a:pt x="51" y="121"/>
                  </a:lnTo>
                  <a:lnTo>
                    <a:pt x="53" y="121"/>
                  </a:lnTo>
                  <a:lnTo>
                    <a:pt x="53" y="119"/>
                  </a:lnTo>
                  <a:lnTo>
                    <a:pt x="51" y="117"/>
                  </a:lnTo>
                  <a:lnTo>
                    <a:pt x="51" y="115"/>
                  </a:lnTo>
                  <a:lnTo>
                    <a:pt x="49" y="115"/>
                  </a:lnTo>
                  <a:lnTo>
                    <a:pt x="49" y="113"/>
                  </a:lnTo>
                  <a:lnTo>
                    <a:pt x="47" y="113"/>
                  </a:lnTo>
                  <a:lnTo>
                    <a:pt x="45" y="113"/>
                  </a:lnTo>
                  <a:lnTo>
                    <a:pt x="43" y="111"/>
                  </a:lnTo>
                  <a:lnTo>
                    <a:pt x="43" y="109"/>
                  </a:lnTo>
                  <a:lnTo>
                    <a:pt x="45" y="109"/>
                  </a:lnTo>
                  <a:lnTo>
                    <a:pt x="45" y="107"/>
                  </a:lnTo>
                  <a:lnTo>
                    <a:pt x="45" y="105"/>
                  </a:lnTo>
                  <a:lnTo>
                    <a:pt x="45" y="103"/>
                  </a:lnTo>
                  <a:lnTo>
                    <a:pt x="45" y="101"/>
                  </a:lnTo>
                  <a:lnTo>
                    <a:pt x="43" y="101"/>
                  </a:lnTo>
                  <a:lnTo>
                    <a:pt x="43" y="99"/>
                  </a:lnTo>
                  <a:lnTo>
                    <a:pt x="45" y="99"/>
                  </a:lnTo>
                  <a:lnTo>
                    <a:pt x="45" y="97"/>
                  </a:lnTo>
                  <a:lnTo>
                    <a:pt x="43" y="97"/>
                  </a:lnTo>
                  <a:lnTo>
                    <a:pt x="43" y="95"/>
                  </a:lnTo>
                  <a:lnTo>
                    <a:pt x="43" y="93"/>
                  </a:lnTo>
                  <a:lnTo>
                    <a:pt x="45" y="93"/>
                  </a:lnTo>
                  <a:lnTo>
                    <a:pt x="47" y="93"/>
                  </a:lnTo>
                  <a:lnTo>
                    <a:pt x="49" y="93"/>
                  </a:lnTo>
                  <a:lnTo>
                    <a:pt x="49" y="95"/>
                  </a:lnTo>
                  <a:lnTo>
                    <a:pt x="51" y="95"/>
                  </a:lnTo>
                  <a:lnTo>
                    <a:pt x="53" y="95"/>
                  </a:lnTo>
                  <a:lnTo>
                    <a:pt x="55" y="95"/>
                  </a:lnTo>
                  <a:lnTo>
                    <a:pt x="55" y="97"/>
                  </a:lnTo>
                  <a:lnTo>
                    <a:pt x="57" y="97"/>
                  </a:lnTo>
                  <a:lnTo>
                    <a:pt x="59" y="97"/>
                  </a:lnTo>
                  <a:lnTo>
                    <a:pt x="59" y="95"/>
                  </a:lnTo>
                  <a:lnTo>
                    <a:pt x="59" y="97"/>
                  </a:lnTo>
                  <a:lnTo>
                    <a:pt x="61" y="97"/>
                  </a:lnTo>
                  <a:lnTo>
                    <a:pt x="61" y="99"/>
                  </a:lnTo>
                  <a:lnTo>
                    <a:pt x="63" y="99"/>
                  </a:lnTo>
                  <a:lnTo>
                    <a:pt x="63" y="97"/>
                  </a:lnTo>
                  <a:lnTo>
                    <a:pt x="63" y="95"/>
                  </a:lnTo>
                  <a:lnTo>
                    <a:pt x="65" y="95"/>
                  </a:lnTo>
                  <a:lnTo>
                    <a:pt x="65" y="93"/>
                  </a:lnTo>
                  <a:lnTo>
                    <a:pt x="65" y="91"/>
                  </a:lnTo>
                  <a:lnTo>
                    <a:pt x="67" y="91"/>
                  </a:lnTo>
                  <a:lnTo>
                    <a:pt x="67" y="89"/>
                  </a:lnTo>
                  <a:lnTo>
                    <a:pt x="67" y="87"/>
                  </a:lnTo>
                  <a:lnTo>
                    <a:pt x="67" y="85"/>
                  </a:lnTo>
                  <a:lnTo>
                    <a:pt x="69" y="85"/>
                  </a:lnTo>
                  <a:lnTo>
                    <a:pt x="71" y="83"/>
                  </a:lnTo>
                  <a:lnTo>
                    <a:pt x="73" y="83"/>
                  </a:lnTo>
                  <a:lnTo>
                    <a:pt x="73" y="81"/>
                  </a:lnTo>
                  <a:lnTo>
                    <a:pt x="73" y="79"/>
                  </a:lnTo>
                  <a:lnTo>
                    <a:pt x="71" y="79"/>
                  </a:lnTo>
                  <a:lnTo>
                    <a:pt x="71" y="77"/>
                  </a:lnTo>
                  <a:lnTo>
                    <a:pt x="73" y="77"/>
                  </a:lnTo>
                  <a:lnTo>
                    <a:pt x="75" y="77"/>
                  </a:lnTo>
                  <a:lnTo>
                    <a:pt x="77" y="77"/>
                  </a:lnTo>
                  <a:lnTo>
                    <a:pt x="77" y="79"/>
                  </a:lnTo>
                  <a:lnTo>
                    <a:pt x="77" y="81"/>
                  </a:lnTo>
                  <a:lnTo>
                    <a:pt x="79" y="81"/>
                  </a:lnTo>
                  <a:lnTo>
                    <a:pt x="79" y="79"/>
                  </a:lnTo>
                  <a:lnTo>
                    <a:pt x="81" y="79"/>
                  </a:lnTo>
                  <a:lnTo>
                    <a:pt x="81" y="77"/>
                  </a:lnTo>
                  <a:lnTo>
                    <a:pt x="81" y="75"/>
                  </a:lnTo>
                  <a:lnTo>
                    <a:pt x="81" y="73"/>
                  </a:lnTo>
                  <a:lnTo>
                    <a:pt x="83" y="73"/>
                  </a:lnTo>
                  <a:lnTo>
                    <a:pt x="83" y="71"/>
                  </a:lnTo>
                  <a:lnTo>
                    <a:pt x="85" y="71"/>
                  </a:lnTo>
                  <a:lnTo>
                    <a:pt x="87" y="71"/>
                  </a:lnTo>
                  <a:lnTo>
                    <a:pt x="87" y="73"/>
                  </a:lnTo>
                  <a:lnTo>
                    <a:pt x="89" y="73"/>
                  </a:lnTo>
                  <a:lnTo>
                    <a:pt x="89" y="75"/>
                  </a:lnTo>
                  <a:lnTo>
                    <a:pt x="90" y="75"/>
                  </a:lnTo>
                  <a:lnTo>
                    <a:pt x="90" y="77"/>
                  </a:lnTo>
                  <a:lnTo>
                    <a:pt x="92" y="79"/>
                  </a:lnTo>
                  <a:lnTo>
                    <a:pt x="92" y="77"/>
                  </a:lnTo>
                  <a:lnTo>
                    <a:pt x="94" y="77"/>
                  </a:lnTo>
                  <a:lnTo>
                    <a:pt x="94" y="75"/>
                  </a:lnTo>
                  <a:lnTo>
                    <a:pt x="96" y="75"/>
                  </a:lnTo>
                  <a:lnTo>
                    <a:pt x="96" y="73"/>
                  </a:lnTo>
                  <a:lnTo>
                    <a:pt x="96" y="71"/>
                  </a:lnTo>
                  <a:lnTo>
                    <a:pt x="96" y="69"/>
                  </a:lnTo>
                  <a:lnTo>
                    <a:pt x="98" y="69"/>
                  </a:lnTo>
                  <a:lnTo>
                    <a:pt x="98" y="67"/>
                  </a:lnTo>
                  <a:lnTo>
                    <a:pt x="100" y="67"/>
                  </a:lnTo>
                  <a:lnTo>
                    <a:pt x="102" y="67"/>
                  </a:lnTo>
                  <a:lnTo>
                    <a:pt x="102" y="69"/>
                  </a:lnTo>
                  <a:lnTo>
                    <a:pt x="100" y="71"/>
                  </a:lnTo>
                  <a:lnTo>
                    <a:pt x="100" y="73"/>
                  </a:lnTo>
                  <a:lnTo>
                    <a:pt x="98" y="73"/>
                  </a:lnTo>
                  <a:lnTo>
                    <a:pt x="98" y="75"/>
                  </a:lnTo>
                  <a:lnTo>
                    <a:pt x="100" y="75"/>
                  </a:lnTo>
                  <a:lnTo>
                    <a:pt x="102" y="75"/>
                  </a:lnTo>
                  <a:lnTo>
                    <a:pt x="104" y="75"/>
                  </a:lnTo>
                  <a:lnTo>
                    <a:pt x="104" y="73"/>
                  </a:lnTo>
                  <a:lnTo>
                    <a:pt x="106" y="73"/>
                  </a:lnTo>
                  <a:lnTo>
                    <a:pt x="106" y="71"/>
                  </a:lnTo>
                  <a:lnTo>
                    <a:pt x="106" y="69"/>
                  </a:lnTo>
                  <a:lnTo>
                    <a:pt x="106" y="67"/>
                  </a:lnTo>
                  <a:lnTo>
                    <a:pt x="108" y="65"/>
                  </a:lnTo>
                  <a:lnTo>
                    <a:pt x="106" y="65"/>
                  </a:lnTo>
                  <a:lnTo>
                    <a:pt x="104" y="65"/>
                  </a:lnTo>
                  <a:lnTo>
                    <a:pt x="104" y="64"/>
                  </a:lnTo>
                  <a:lnTo>
                    <a:pt x="104" y="62"/>
                  </a:lnTo>
                  <a:lnTo>
                    <a:pt x="104" y="60"/>
                  </a:lnTo>
                  <a:lnTo>
                    <a:pt x="106" y="60"/>
                  </a:lnTo>
                  <a:lnTo>
                    <a:pt x="106" y="58"/>
                  </a:lnTo>
                  <a:lnTo>
                    <a:pt x="106" y="56"/>
                  </a:lnTo>
                  <a:lnTo>
                    <a:pt x="104" y="56"/>
                  </a:lnTo>
                  <a:lnTo>
                    <a:pt x="104" y="58"/>
                  </a:lnTo>
                  <a:lnTo>
                    <a:pt x="102" y="58"/>
                  </a:lnTo>
                  <a:lnTo>
                    <a:pt x="102" y="56"/>
                  </a:lnTo>
                  <a:lnTo>
                    <a:pt x="100" y="56"/>
                  </a:lnTo>
                  <a:lnTo>
                    <a:pt x="100" y="54"/>
                  </a:lnTo>
                  <a:lnTo>
                    <a:pt x="98" y="54"/>
                  </a:lnTo>
                  <a:lnTo>
                    <a:pt x="100" y="54"/>
                  </a:lnTo>
                  <a:lnTo>
                    <a:pt x="102" y="54"/>
                  </a:lnTo>
                  <a:lnTo>
                    <a:pt x="102" y="52"/>
                  </a:lnTo>
                  <a:lnTo>
                    <a:pt x="100" y="52"/>
                  </a:lnTo>
                  <a:lnTo>
                    <a:pt x="98" y="52"/>
                  </a:lnTo>
                  <a:lnTo>
                    <a:pt x="98" y="50"/>
                  </a:lnTo>
                  <a:lnTo>
                    <a:pt x="98" y="48"/>
                  </a:lnTo>
                  <a:lnTo>
                    <a:pt x="100" y="48"/>
                  </a:lnTo>
                  <a:lnTo>
                    <a:pt x="100" y="46"/>
                  </a:lnTo>
                  <a:lnTo>
                    <a:pt x="98" y="46"/>
                  </a:lnTo>
                  <a:lnTo>
                    <a:pt x="98" y="44"/>
                  </a:lnTo>
                  <a:lnTo>
                    <a:pt x="96" y="44"/>
                  </a:lnTo>
                  <a:lnTo>
                    <a:pt x="96" y="42"/>
                  </a:lnTo>
                  <a:lnTo>
                    <a:pt x="94" y="42"/>
                  </a:lnTo>
                  <a:lnTo>
                    <a:pt x="96" y="42"/>
                  </a:lnTo>
                  <a:lnTo>
                    <a:pt x="96" y="40"/>
                  </a:lnTo>
                  <a:lnTo>
                    <a:pt x="96" y="38"/>
                  </a:lnTo>
                  <a:lnTo>
                    <a:pt x="96" y="36"/>
                  </a:lnTo>
                  <a:lnTo>
                    <a:pt x="96" y="34"/>
                  </a:lnTo>
                  <a:lnTo>
                    <a:pt x="94" y="34"/>
                  </a:lnTo>
                  <a:lnTo>
                    <a:pt x="92" y="34"/>
                  </a:lnTo>
                  <a:lnTo>
                    <a:pt x="92" y="32"/>
                  </a:lnTo>
                  <a:lnTo>
                    <a:pt x="92" y="30"/>
                  </a:lnTo>
                  <a:lnTo>
                    <a:pt x="94" y="30"/>
                  </a:lnTo>
                  <a:lnTo>
                    <a:pt x="94" y="28"/>
                  </a:lnTo>
                  <a:lnTo>
                    <a:pt x="92" y="28"/>
                  </a:lnTo>
                  <a:lnTo>
                    <a:pt x="92" y="30"/>
                  </a:lnTo>
                  <a:lnTo>
                    <a:pt x="90" y="30"/>
                  </a:lnTo>
                  <a:lnTo>
                    <a:pt x="90" y="28"/>
                  </a:lnTo>
                  <a:lnTo>
                    <a:pt x="92" y="26"/>
                  </a:lnTo>
                  <a:lnTo>
                    <a:pt x="90" y="26"/>
                  </a:lnTo>
                  <a:lnTo>
                    <a:pt x="90" y="24"/>
                  </a:lnTo>
                  <a:lnTo>
                    <a:pt x="92" y="24"/>
                  </a:lnTo>
                  <a:lnTo>
                    <a:pt x="92" y="22"/>
                  </a:lnTo>
                  <a:lnTo>
                    <a:pt x="90" y="22"/>
                  </a:lnTo>
                  <a:lnTo>
                    <a:pt x="90" y="24"/>
                  </a:lnTo>
                  <a:lnTo>
                    <a:pt x="90" y="22"/>
                  </a:lnTo>
                  <a:lnTo>
                    <a:pt x="90" y="20"/>
                  </a:lnTo>
                  <a:lnTo>
                    <a:pt x="90" y="18"/>
                  </a:lnTo>
                  <a:lnTo>
                    <a:pt x="89" y="18"/>
                  </a:lnTo>
                  <a:lnTo>
                    <a:pt x="87" y="18"/>
                  </a:lnTo>
                  <a:lnTo>
                    <a:pt x="87" y="16"/>
                  </a:lnTo>
                  <a:lnTo>
                    <a:pt x="87" y="14"/>
                  </a:lnTo>
                  <a:lnTo>
                    <a:pt x="85" y="14"/>
                  </a:lnTo>
                  <a:lnTo>
                    <a:pt x="83" y="14"/>
                  </a:lnTo>
                  <a:lnTo>
                    <a:pt x="83" y="16"/>
                  </a:lnTo>
                  <a:lnTo>
                    <a:pt x="81" y="16"/>
                  </a:lnTo>
                  <a:lnTo>
                    <a:pt x="81" y="14"/>
                  </a:lnTo>
                  <a:lnTo>
                    <a:pt x="81" y="12"/>
                  </a:lnTo>
                  <a:lnTo>
                    <a:pt x="81" y="10"/>
                  </a:lnTo>
                  <a:lnTo>
                    <a:pt x="79" y="10"/>
                  </a:lnTo>
                  <a:lnTo>
                    <a:pt x="79" y="8"/>
                  </a:lnTo>
                  <a:lnTo>
                    <a:pt x="79" y="6"/>
                  </a:lnTo>
                  <a:lnTo>
                    <a:pt x="81" y="6"/>
                  </a:lnTo>
                  <a:lnTo>
                    <a:pt x="81" y="4"/>
                  </a:lnTo>
                  <a:lnTo>
                    <a:pt x="83" y="4"/>
                  </a:lnTo>
                  <a:lnTo>
                    <a:pt x="83" y="2"/>
                  </a:lnTo>
                  <a:lnTo>
                    <a:pt x="81" y="2"/>
                  </a:lnTo>
                  <a:lnTo>
                    <a:pt x="81"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8" name="Freeform 21">
              <a:extLst>
                <a:ext uri="{FF2B5EF4-FFF2-40B4-BE49-F238E27FC236}">
                  <a16:creationId xmlns:a16="http://schemas.microsoft.com/office/drawing/2014/main" xmlns="" id="{00000000-0008-0000-0A00-000019000000}"/>
                </a:ext>
              </a:extLst>
            </xdr:cNvPr>
            <xdr:cNvSpPr>
              <a:spLocks/>
            </xdr:cNvSpPr>
          </xdr:nvSpPr>
          <xdr:spPr bwMode="auto">
            <a:xfrm>
              <a:off x="3849688" y="3987800"/>
              <a:ext cx="631825" cy="1498600"/>
            </a:xfrm>
            <a:custGeom>
              <a:avLst/>
              <a:gdLst>
                <a:gd name="T0" fmla="*/ 148 w 398"/>
                <a:gd name="T1" fmla="*/ 927 h 944"/>
                <a:gd name="T2" fmla="*/ 152 w 398"/>
                <a:gd name="T3" fmla="*/ 899 h 944"/>
                <a:gd name="T4" fmla="*/ 152 w 398"/>
                <a:gd name="T5" fmla="*/ 879 h 944"/>
                <a:gd name="T6" fmla="*/ 162 w 398"/>
                <a:gd name="T7" fmla="*/ 872 h 944"/>
                <a:gd name="T8" fmla="*/ 152 w 398"/>
                <a:gd name="T9" fmla="*/ 850 h 944"/>
                <a:gd name="T10" fmla="*/ 130 w 398"/>
                <a:gd name="T11" fmla="*/ 850 h 944"/>
                <a:gd name="T12" fmla="*/ 108 w 398"/>
                <a:gd name="T13" fmla="*/ 844 h 944"/>
                <a:gd name="T14" fmla="*/ 91 w 398"/>
                <a:gd name="T15" fmla="*/ 838 h 944"/>
                <a:gd name="T16" fmla="*/ 69 w 398"/>
                <a:gd name="T17" fmla="*/ 824 h 944"/>
                <a:gd name="T18" fmla="*/ 49 w 398"/>
                <a:gd name="T19" fmla="*/ 810 h 944"/>
                <a:gd name="T20" fmla="*/ 22 w 398"/>
                <a:gd name="T21" fmla="*/ 808 h 944"/>
                <a:gd name="T22" fmla="*/ 6 w 398"/>
                <a:gd name="T23" fmla="*/ 806 h 944"/>
                <a:gd name="T24" fmla="*/ 22 w 398"/>
                <a:gd name="T25" fmla="*/ 793 h 944"/>
                <a:gd name="T26" fmla="*/ 35 w 398"/>
                <a:gd name="T27" fmla="*/ 777 h 944"/>
                <a:gd name="T28" fmla="*/ 55 w 398"/>
                <a:gd name="T29" fmla="*/ 765 h 944"/>
                <a:gd name="T30" fmla="*/ 71 w 398"/>
                <a:gd name="T31" fmla="*/ 755 h 944"/>
                <a:gd name="T32" fmla="*/ 81 w 398"/>
                <a:gd name="T33" fmla="*/ 741 h 944"/>
                <a:gd name="T34" fmla="*/ 98 w 398"/>
                <a:gd name="T35" fmla="*/ 724 h 944"/>
                <a:gd name="T36" fmla="*/ 102 w 398"/>
                <a:gd name="T37" fmla="*/ 700 h 944"/>
                <a:gd name="T38" fmla="*/ 83 w 398"/>
                <a:gd name="T39" fmla="*/ 688 h 944"/>
                <a:gd name="T40" fmla="*/ 89 w 398"/>
                <a:gd name="T41" fmla="*/ 651 h 944"/>
                <a:gd name="T42" fmla="*/ 81 w 398"/>
                <a:gd name="T43" fmla="*/ 617 h 944"/>
                <a:gd name="T44" fmla="*/ 79 w 398"/>
                <a:gd name="T45" fmla="*/ 582 h 944"/>
                <a:gd name="T46" fmla="*/ 110 w 398"/>
                <a:gd name="T47" fmla="*/ 582 h 944"/>
                <a:gd name="T48" fmla="*/ 132 w 398"/>
                <a:gd name="T49" fmla="*/ 592 h 944"/>
                <a:gd name="T50" fmla="*/ 160 w 398"/>
                <a:gd name="T51" fmla="*/ 590 h 944"/>
                <a:gd name="T52" fmla="*/ 171 w 398"/>
                <a:gd name="T53" fmla="*/ 562 h 944"/>
                <a:gd name="T54" fmla="*/ 189 w 398"/>
                <a:gd name="T55" fmla="*/ 533 h 944"/>
                <a:gd name="T56" fmla="*/ 187 w 398"/>
                <a:gd name="T57" fmla="*/ 507 h 944"/>
                <a:gd name="T58" fmla="*/ 191 w 398"/>
                <a:gd name="T59" fmla="*/ 481 h 944"/>
                <a:gd name="T60" fmla="*/ 201 w 398"/>
                <a:gd name="T61" fmla="*/ 454 h 944"/>
                <a:gd name="T62" fmla="*/ 205 w 398"/>
                <a:gd name="T63" fmla="*/ 424 h 944"/>
                <a:gd name="T64" fmla="*/ 207 w 398"/>
                <a:gd name="T65" fmla="*/ 395 h 944"/>
                <a:gd name="T66" fmla="*/ 197 w 398"/>
                <a:gd name="T67" fmla="*/ 379 h 944"/>
                <a:gd name="T68" fmla="*/ 183 w 398"/>
                <a:gd name="T69" fmla="*/ 355 h 944"/>
                <a:gd name="T70" fmla="*/ 165 w 398"/>
                <a:gd name="T71" fmla="*/ 339 h 944"/>
                <a:gd name="T72" fmla="*/ 132 w 398"/>
                <a:gd name="T73" fmla="*/ 335 h 944"/>
                <a:gd name="T74" fmla="*/ 114 w 398"/>
                <a:gd name="T75" fmla="*/ 326 h 944"/>
                <a:gd name="T76" fmla="*/ 102 w 398"/>
                <a:gd name="T77" fmla="*/ 308 h 944"/>
                <a:gd name="T78" fmla="*/ 81 w 398"/>
                <a:gd name="T79" fmla="*/ 288 h 944"/>
                <a:gd name="T80" fmla="*/ 71 w 398"/>
                <a:gd name="T81" fmla="*/ 265 h 944"/>
                <a:gd name="T82" fmla="*/ 83 w 398"/>
                <a:gd name="T83" fmla="*/ 241 h 944"/>
                <a:gd name="T84" fmla="*/ 87 w 398"/>
                <a:gd name="T85" fmla="*/ 215 h 944"/>
                <a:gd name="T86" fmla="*/ 102 w 398"/>
                <a:gd name="T87" fmla="*/ 207 h 944"/>
                <a:gd name="T88" fmla="*/ 124 w 398"/>
                <a:gd name="T89" fmla="*/ 221 h 944"/>
                <a:gd name="T90" fmla="*/ 134 w 398"/>
                <a:gd name="T91" fmla="*/ 198 h 944"/>
                <a:gd name="T92" fmla="*/ 132 w 398"/>
                <a:gd name="T93" fmla="*/ 172 h 944"/>
                <a:gd name="T94" fmla="*/ 156 w 398"/>
                <a:gd name="T95" fmla="*/ 164 h 944"/>
                <a:gd name="T96" fmla="*/ 169 w 398"/>
                <a:gd name="T97" fmla="*/ 152 h 944"/>
                <a:gd name="T98" fmla="*/ 185 w 398"/>
                <a:gd name="T99" fmla="*/ 170 h 944"/>
                <a:gd name="T100" fmla="*/ 209 w 398"/>
                <a:gd name="T101" fmla="*/ 160 h 944"/>
                <a:gd name="T102" fmla="*/ 213 w 398"/>
                <a:gd name="T103" fmla="*/ 134 h 944"/>
                <a:gd name="T104" fmla="*/ 217 w 398"/>
                <a:gd name="T105" fmla="*/ 105 h 944"/>
                <a:gd name="T106" fmla="*/ 236 w 398"/>
                <a:gd name="T107" fmla="*/ 107 h 944"/>
                <a:gd name="T108" fmla="*/ 264 w 398"/>
                <a:gd name="T109" fmla="*/ 109 h 944"/>
                <a:gd name="T110" fmla="*/ 278 w 398"/>
                <a:gd name="T111" fmla="*/ 93 h 944"/>
                <a:gd name="T112" fmla="*/ 303 w 398"/>
                <a:gd name="T113" fmla="*/ 75 h 944"/>
                <a:gd name="T114" fmla="*/ 349 w 398"/>
                <a:gd name="T115" fmla="*/ 56 h 944"/>
                <a:gd name="T116" fmla="*/ 392 w 398"/>
                <a:gd name="T117" fmla="*/ 46 h 944"/>
                <a:gd name="T118" fmla="*/ 398 w 398"/>
                <a:gd name="T119" fmla="*/ 10 h 9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398" h="944">
                  <a:moveTo>
                    <a:pt x="156" y="944"/>
                  </a:moveTo>
                  <a:lnTo>
                    <a:pt x="156" y="942"/>
                  </a:lnTo>
                  <a:lnTo>
                    <a:pt x="154" y="942"/>
                  </a:lnTo>
                  <a:lnTo>
                    <a:pt x="156" y="941"/>
                  </a:lnTo>
                  <a:lnTo>
                    <a:pt x="154" y="941"/>
                  </a:lnTo>
                  <a:lnTo>
                    <a:pt x="154" y="939"/>
                  </a:lnTo>
                  <a:lnTo>
                    <a:pt x="152" y="939"/>
                  </a:lnTo>
                  <a:lnTo>
                    <a:pt x="152" y="937"/>
                  </a:lnTo>
                  <a:lnTo>
                    <a:pt x="152" y="935"/>
                  </a:lnTo>
                  <a:lnTo>
                    <a:pt x="152" y="933"/>
                  </a:lnTo>
                  <a:lnTo>
                    <a:pt x="150" y="933"/>
                  </a:lnTo>
                  <a:lnTo>
                    <a:pt x="148" y="933"/>
                  </a:lnTo>
                  <a:lnTo>
                    <a:pt x="148" y="931"/>
                  </a:lnTo>
                  <a:lnTo>
                    <a:pt x="148" y="929"/>
                  </a:lnTo>
                  <a:lnTo>
                    <a:pt x="150" y="929"/>
                  </a:lnTo>
                  <a:lnTo>
                    <a:pt x="148" y="929"/>
                  </a:lnTo>
                  <a:lnTo>
                    <a:pt x="148" y="927"/>
                  </a:lnTo>
                  <a:lnTo>
                    <a:pt x="150" y="925"/>
                  </a:lnTo>
                  <a:lnTo>
                    <a:pt x="150" y="923"/>
                  </a:lnTo>
                  <a:lnTo>
                    <a:pt x="148" y="923"/>
                  </a:lnTo>
                  <a:lnTo>
                    <a:pt x="150" y="921"/>
                  </a:lnTo>
                  <a:lnTo>
                    <a:pt x="152" y="919"/>
                  </a:lnTo>
                  <a:lnTo>
                    <a:pt x="154" y="919"/>
                  </a:lnTo>
                  <a:lnTo>
                    <a:pt x="154" y="917"/>
                  </a:lnTo>
                  <a:lnTo>
                    <a:pt x="154" y="915"/>
                  </a:lnTo>
                  <a:lnTo>
                    <a:pt x="152" y="915"/>
                  </a:lnTo>
                  <a:lnTo>
                    <a:pt x="152" y="913"/>
                  </a:lnTo>
                  <a:lnTo>
                    <a:pt x="152" y="909"/>
                  </a:lnTo>
                  <a:lnTo>
                    <a:pt x="150" y="907"/>
                  </a:lnTo>
                  <a:lnTo>
                    <a:pt x="150" y="905"/>
                  </a:lnTo>
                  <a:lnTo>
                    <a:pt x="152" y="905"/>
                  </a:lnTo>
                  <a:lnTo>
                    <a:pt x="152" y="903"/>
                  </a:lnTo>
                  <a:lnTo>
                    <a:pt x="152" y="901"/>
                  </a:lnTo>
                  <a:lnTo>
                    <a:pt x="152" y="899"/>
                  </a:lnTo>
                  <a:lnTo>
                    <a:pt x="150" y="899"/>
                  </a:lnTo>
                  <a:lnTo>
                    <a:pt x="152" y="899"/>
                  </a:lnTo>
                  <a:lnTo>
                    <a:pt x="152" y="897"/>
                  </a:lnTo>
                  <a:lnTo>
                    <a:pt x="152" y="895"/>
                  </a:lnTo>
                  <a:lnTo>
                    <a:pt x="152" y="893"/>
                  </a:lnTo>
                  <a:lnTo>
                    <a:pt x="150" y="891"/>
                  </a:lnTo>
                  <a:lnTo>
                    <a:pt x="148" y="891"/>
                  </a:lnTo>
                  <a:lnTo>
                    <a:pt x="148" y="889"/>
                  </a:lnTo>
                  <a:lnTo>
                    <a:pt x="148" y="887"/>
                  </a:lnTo>
                  <a:lnTo>
                    <a:pt x="150" y="887"/>
                  </a:lnTo>
                  <a:lnTo>
                    <a:pt x="150" y="885"/>
                  </a:lnTo>
                  <a:lnTo>
                    <a:pt x="150" y="883"/>
                  </a:lnTo>
                  <a:lnTo>
                    <a:pt x="150" y="881"/>
                  </a:lnTo>
                  <a:lnTo>
                    <a:pt x="152" y="881"/>
                  </a:lnTo>
                  <a:lnTo>
                    <a:pt x="152" y="879"/>
                  </a:lnTo>
                  <a:lnTo>
                    <a:pt x="150" y="879"/>
                  </a:lnTo>
                  <a:lnTo>
                    <a:pt x="152" y="879"/>
                  </a:lnTo>
                  <a:lnTo>
                    <a:pt x="152" y="877"/>
                  </a:lnTo>
                  <a:lnTo>
                    <a:pt x="152" y="875"/>
                  </a:lnTo>
                  <a:lnTo>
                    <a:pt x="150" y="875"/>
                  </a:lnTo>
                  <a:lnTo>
                    <a:pt x="150" y="873"/>
                  </a:lnTo>
                  <a:lnTo>
                    <a:pt x="150" y="872"/>
                  </a:lnTo>
                  <a:lnTo>
                    <a:pt x="152" y="873"/>
                  </a:lnTo>
                  <a:lnTo>
                    <a:pt x="154" y="873"/>
                  </a:lnTo>
                  <a:lnTo>
                    <a:pt x="156" y="875"/>
                  </a:lnTo>
                  <a:lnTo>
                    <a:pt x="158" y="875"/>
                  </a:lnTo>
                  <a:lnTo>
                    <a:pt x="158" y="877"/>
                  </a:lnTo>
                  <a:lnTo>
                    <a:pt x="160" y="877"/>
                  </a:lnTo>
                  <a:lnTo>
                    <a:pt x="160" y="875"/>
                  </a:lnTo>
                  <a:lnTo>
                    <a:pt x="162" y="875"/>
                  </a:lnTo>
                  <a:lnTo>
                    <a:pt x="162" y="873"/>
                  </a:lnTo>
                  <a:lnTo>
                    <a:pt x="160" y="873"/>
                  </a:lnTo>
                  <a:lnTo>
                    <a:pt x="160" y="872"/>
                  </a:lnTo>
                  <a:lnTo>
                    <a:pt x="162" y="872"/>
                  </a:lnTo>
                  <a:lnTo>
                    <a:pt x="162" y="870"/>
                  </a:lnTo>
                  <a:lnTo>
                    <a:pt x="162" y="868"/>
                  </a:lnTo>
                  <a:lnTo>
                    <a:pt x="160" y="868"/>
                  </a:lnTo>
                  <a:lnTo>
                    <a:pt x="160" y="866"/>
                  </a:lnTo>
                  <a:lnTo>
                    <a:pt x="158" y="864"/>
                  </a:lnTo>
                  <a:lnTo>
                    <a:pt x="160" y="864"/>
                  </a:lnTo>
                  <a:lnTo>
                    <a:pt x="158" y="864"/>
                  </a:lnTo>
                  <a:lnTo>
                    <a:pt x="158" y="862"/>
                  </a:lnTo>
                  <a:lnTo>
                    <a:pt x="156" y="862"/>
                  </a:lnTo>
                  <a:lnTo>
                    <a:pt x="154" y="862"/>
                  </a:lnTo>
                  <a:lnTo>
                    <a:pt x="154" y="860"/>
                  </a:lnTo>
                  <a:lnTo>
                    <a:pt x="152" y="858"/>
                  </a:lnTo>
                  <a:lnTo>
                    <a:pt x="150" y="858"/>
                  </a:lnTo>
                  <a:lnTo>
                    <a:pt x="152" y="856"/>
                  </a:lnTo>
                  <a:lnTo>
                    <a:pt x="152" y="854"/>
                  </a:lnTo>
                  <a:lnTo>
                    <a:pt x="152" y="852"/>
                  </a:lnTo>
                  <a:lnTo>
                    <a:pt x="152" y="850"/>
                  </a:lnTo>
                  <a:lnTo>
                    <a:pt x="152" y="848"/>
                  </a:lnTo>
                  <a:lnTo>
                    <a:pt x="150" y="848"/>
                  </a:lnTo>
                  <a:lnTo>
                    <a:pt x="148" y="848"/>
                  </a:lnTo>
                  <a:lnTo>
                    <a:pt x="146" y="848"/>
                  </a:lnTo>
                  <a:lnTo>
                    <a:pt x="144" y="848"/>
                  </a:lnTo>
                  <a:lnTo>
                    <a:pt x="142" y="848"/>
                  </a:lnTo>
                  <a:lnTo>
                    <a:pt x="142" y="846"/>
                  </a:lnTo>
                  <a:lnTo>
                    <a:pt x="140" y="848"/>
                  </a:lnTo>
                  <a:lnTo>
                    <a:pt x="138" y="848"/>
                  </a:lnTo>
                  <a:lnTo>
                    <a:pt x="138" y="850"/>
                  </a:lnTo>
                  <a:lnTo>
                    <a:pt x="138" y="852"/>
                  </a:lnTo>
                  <a:lnTo>
                    <a:pt x="136" y="852"/>
                  </a:lnTo>
                  <a:lnTo>
                    <a:pt x="134" y="854"/>
                  </a:lnTo>
                  <a:lnTo>
                    <a:pt x="134" y="852"/>
                  </a:lnTo>
                  <a:lnTo>
                    <a:pt x="132" y="852"/>
                  </a:lnTo>
                  <a:lnTo>
                    <a:pt x="132" y="850"/>
                  </a:lnTo>
                  <a:lnTo>
                    <a:pt x="130" y="850"/>
                  </a:lnTo>
                  <a:lnTo>
                    <a:pt x="128" y="848"/>
                  </a:lnTo>
                  <a:lnTo>
                    <a:pt x="126" y="848"/>
                  </a:lnTo>
                  <a:lnTo>
                    <a:pt x="126" y="850"/>
                  </a:lnTo>
                  <a:lnTo>
                    <a:pt x="124" y="850"/>
                  </a:lnTo>
                  <a:lnTo>
                    <a:pt x="122" y="850"/>
                  </a:lnTo>
                  <a:lnTo>
                    <a:pt x="120" y="850"/>
                  </a:lnTo>
                  <a:lnTo>
                    <a:pt x="120" y="848"/>
                  </a:lnTo>
                  <a:lnTo>
                    <a:pt x="118" y="848"/>
                  </a:lnTo>
                  <a:lnTo>
                    <a:pt x="116" y="848"/>
                  </a:lnTo>
                  <a:lnTo>
                    <a:pt x="118" y="850"/>
                  </a:lnTo>
                  <a:lnTo>
                    <a:pt x="116" y="850"/>
                  </a:lnTo>
                  <a:lnTo>
                    <a:pt x="116" y="848"/>
                  </a:lnTo>
                  <a:lnTo>
                    <a:pt x="114" y="848"/>
                  </a:lnTo>
                  <a:lnTo>
                    <a:pt x="112" y="848"/>
                  </a:lnTo>
                  <a:lnTo>
                    <a:pt x="112" y="846"/>
                  </a:lnTo>
                  <a:lnTo>
                    <a:pt x="110" y="846"/>
                  </a:lnTo>
                  <a:lnTo>
                    <a:pt x="108" y="844"/>
                  </a:lnTo>
                  <a:lnTo>
                    <a:pt x="106" y="844"/>
                  </a:lnTo>
                  <a:lnTo>
                    <a:pt x="104" y="846"/>
                  </a:lnTo>
                  <a:lnTo>
                    <a:pt x="102" y="846"/>
                  </a:lnTo>
                  <a:lnTo>
                    <a:pt x="102" y="848"/>
                  </a:lnTo>
                  <a:lnTo>
                    <a:pt x="102" y="850"/>
                  </a:lnTo>
                  <a:lnTo>
                    <a:pt x="100" y="850"/>
                  </a:lnTo>
                  <a:lnTo>
                    <a:pt x="98" y="850"/>
                  </a:lnTo>
                  <a:lnTo>
                    <a:pt x="96" y="850"/>
                  </a:lnTo>
                  <a:lnTo>
                    <a:pt x="96" y="848"/>
                  </a:lnTo>
                  <a:lnTo>
                    <a:pt x="95" y="848"/>
                  </a:lnTo>
                  <a:lnTo>
                    <a:pt x="93" y="846"/>
                  </a:lnTo>
                  <a:lnTo>
                    <a:pt x="89" y="846"/>
                  </a:lnTo>
                  <a:lnTo>
                    <a:pt x="89" y="844"/>
                  </a:lnTo>
                  <a:lnTo>
                    <a:pt x="87" y="844"/>
                  </a:lnTo>
                  <a:lnTo>
                    <a:pt x="89" y="842"/>
                  </a:lnTo>
                  <a:lnTo>
                    <a:pt x="89" y="838"/>
                  </a:lnTo>
                  <a:lnTo>
                    <a:pt x="91" y="838"/>
                  </a:lnTo>
                  <a:lnTo>
                    <a:pt x="91" y="836"/>
                  </a:lnTo>
                  <a:lnTo>
                    <a:pt x="89" y="836"/>
                  </a:lnTo>
                  <a:lnTo>
                    <a:pt x="89" y="834"/>
                  </a:lnTo>
                  <a:lnTo>
                    <a:pt x="87" y="834"/>
                  </a:lnTo>
                  <a:lnTo>
                    <a:pt x="85" y="834"/>
                  </a:lnTo>
                  <a:lnTo>
                    <a:pt x="83" y="834"/>
                  </a:lnTo>
                  <a:lnTo>
                    <a:pt x="83" y="832"/>
                  </a:lnTo>
                  <a:lnTo>
                    <a:pt x="81" y="832"/>
                  </a:lnTo>
                  <a:lnTo>
                    <a:pt x="79" y="830"/>
                  </a:lnTo>
                  <a:lnTo>
                    <a:pt x="77" y="830"/>
                  </a:lnTo>
                  <a:lnTo>
                    <a:pt x="77" y="828"/>
                  </a:lnTo>
                  <a:lnTo>
                    <a:pt x="75" y="828"/>
                  </a:lnTo>
                  <a:lnTo>
                    <a:pt x="73" y="828"/>
                  </a:lnTo>
                  <a:lnTo>
                    <a:pt x="73" y="826"/>
                  </a:lnTo>
                  <a:lnTo>
                    <a:pt x="71" y="826"/>
                  </a:lnTo>
                  <a:lnTo>
                    <a:pt x="71" y="824"/>
                  </a:lnTo>
                  <a:lnTo>
                    <a:pt x="69" y="824"/>
                  </a:lnTo>
                  <a:lnTo>
                    <a:pt x="67" y="824"/>
                  </a:lnTo>
                  <a:lnTo>
                    <a:pt x="67" y="822"/>
                  </a:lnTo>
                  <a:lnTo>
                    <a:pt x="65" y="822"/>
                  </a:lnTo>
                  <a:lnTo>
                    <a:pt x="63" y="822"/>
                  </a:lnTo>
                  <a:lnTo>
                    <a:pt x="61" y="822"/>
                  </a:lnTo>
                  <a:lnTo>
                    <a:pt x="61" y="820"/>
                  </a:lnTo>
                  <a:lnTo>
                    <a:pt x="59" y="820"/>
                  </a:lnTo>
                  <a:lnTo>
                    <a:pt x="59" y="818"/>
                  </a:lnTo>
                  <a:lnTo>
                    <a:pt x="59" y="816"/>
                  </a:lnTo>
                  <a:lnTo>
                    <a:pt x="57" y="816"/>
                  </a:lnTo>
                  <a:lnTo>
                    <a:pt x="55" y="816"/>
                  </a:lnTo>
                  <a:lnTo>
                    <a:pt x="55" y="814"/>
                  </a:lnTo>
                  <a:lnTo>
                    <a:pt x="53" y="814"/>
                  </a:lnTo>
                  <a:lnTo>
                    <a:pt x="53" y="812"/>
                  </a:lnTo>
                  <a:lnTo>
                    <a:pt x="51" y="812"/>
                  </a:lnTo>
                  <a:lnTo>
                    <a:pt x="51" y="810"/>
                  </a:lnTo>
                  <a:lnTo>
                    <a:pt x="49" y="810"/>
                  </a:lnTo>
                  <a:lnTo>
                    <a:pt x="49" y="808"/>
                  </a:lnTo>
                  <a:lnTo>
                    <a:pt x="47" y="808"/>
                  </a:lnTo>
                  <a:lnTo>
                    <a:pt x="47" y="810"/>
                  </a:lnTo>
                  <a:lnTo>
                    <a:pt x="45" y="810"/>
                  </a:lnTo>
                  <a:lnTo>
                    <a:pt x="43" y="810"/>
                  </a:lnTo>
                  <a:lnTo>
                    <a:pt x="41" y="810"/>
                  </a:lnTo>
                  <a:lnTo>
                    <a:pt x="39" y="810"/>
                  </a:lnTo>
                  <a:lnTo>
                    <a:pt x="37" y="810"/>
                  </a:lnTo>
                  <a:lnTo>
                    <a:pt x="35" y="810"/>
                  </a:lnTo>
                  <a:lnTo>
                    <a:pt x="33" y="810"/>
                  </a:lnTo>
                  <a:lnTo>
                    <a:pt x="33" y="808"/>
                  </a:lnTo>
                  <a:lnTo>
                    <a:pt x="31" y="808"/>
                  </a:lnTo>
                  <a:lnTo>
                    <a:pt x="29" y="808"/>
                  </a:lnTo>
                  <a:lnTo>
                    <a:pt x="27" y="808"/>
                  </a:lnTo>
                  <a:lnTo>
                    <a:pt x="26" y="808"/>
                  </a:lnTo>
                  <a:lnTo>
                    <a:pt x="24" y="808"/>
                  </a:lnTo>
                  <a:lnTo>
                    <a:pt x="22" y="808"/>
                  </a:lnTo>
                  <a:lnTo>
                    <a:pt x="20" y="808"/>
                  </a:lnTo>
                  <a:lnTo>
                    <a:pt x="18" y="808"/>
                  </a:lnTo>
                  <a:lnTo>
                    <a:pt x="16" y="808"/>
                  </a:lnTo>
                  <a:lnTo>
                    <a:pt x="14" y="810"/>
                  </a:lnTo>
                  <a:lnTo>
                    <a:pt x="12" y="810"/>
                  </a:lnTo>
                  <a:lnTo>
                    <a:pt x="10" y="810"/>
                  </a:lnTo>
                  <a:lnTo>
                    <a:pt x="8" y="810"/>
                  </a:lnTo>
                  <a:lnTo>
                    <a:pt x="6" y="810"/>
                  </a:lnTo>
                  <a:lnTo>
                    <a:pt x="6" y="812"/>
                  </a:lnTo>
                  <a:lnTo>
                    <a:pt x="4" y="812"/>
                  </a:lnTo>
                  <a:lnTo>
                    <a:pt x="2" y="812"/>
                  </a:lnTo>
                  <a:lnTo>
                    <a:pt x="2" y="810"/>
                  </a:lnTo>
                  <a:lnTo>
                    <a:pt x="2" y="808"/>
                  </a:lnTo>
                  <a:lnTo>
                    <a:pt x="0" y="808"/>
                  </a:lnTo>
                  <a:lnTo>
                    <a:pt x="2" y="808"/>
                  </a:lnTo>
                  <a:lnTo>
                    <a:pt x="4" y="806"/>
                  </a:lnTo>
                  <a:lnTo>
                    <a:pt x="6" y="806"/>
                  </a:lnTo>
                  <a:lnTo>
                    <a:pt x="6" y="805"/>
                  </a:lnTo>
                  <a:lnTo>
                    <a:pt x="8" y="805"/>
                  </a:lnTo>
                  <a:lnTo>
                    <a:pt x="8" y="803"/>
                  </a:lnTo>
                  <a:lnTo>
                    <a:pt x="10" y="803"/>
                  </a:lnTo>
                  <a:lnTo>
                    <a:pt x="10" y="801"/>
                  </a:lnTo>
                  <a:lnTo>
                    <a:pt x="12" y="801"/>
                  </a:lnTo>
                  <a:lnTo>
                    <a:pt x="12" y="799"/>
                  </a:lnTo>
                  <a:lnTo>
                    <a:pt x="14" y="799"/>
                  </a:lnTo>
                  <a:lnTo>
                    <a:pt x="14" y="801"/>
                  </a:lnTo>
                  <a:lnTo>
                    <a:pt x="16" y="801"/>
                  </a:lnTo>
                  <a:lnTo>
                    <a:pt x="16" y="799"/>
                  </a:lnTo>
                  <a:lnTo>
                    <a:pt x="16" y="797"/>
                  </a:lnTo>
                  <a:lnTo>
                    <a:pt x="18" y="797"/>
                  </a:lnTo>
                  <a:lnTo>
                    <a:pt x="20" y="797"/>
                  </a:lnTo>
                  <a:lnTo>
                    <a:pt x="20" y="795"/>
                  </a:lnTo>
                  <a:lnTo>
                    <a:pt x="22" y="795"/>
                  </a:lnTo>
                  <a:lnTo>
                    <a:pt x="22" y="793"/>
                  </a:lnTo>
                  <a:lnTo>
                    <a:pt x="24" y="793"/>
                  </a:lnTo>
                  <a:lnTo>
                    <a:pt x="24" y="791"/>
                  </a:lnTo>
                  <a:lnTo>
                    <a:pt x="26" y="791"/>
                  </a:lnTo>
                  <a:lnTo>
                    <a:pt x="26" y="789"/>
                  </a:lnTo>
                  <a:lnTo>
                    <a:pt x="24" y="789"/>
                  </a:lnTo>
                  <a:lnTo>
                    <a:pt x="24" y="787"/>
                  </a:lnTo>
                  <a:lnTo>
                    <a:pt x="24" y="785"/>
                  </a:lnTo>
                  <a:lnTo>
                    <a:pt x="26" y="785"/>
                  </a:lnTo>
                  <a:lnTo>
                    <a:pt x="27" y="785"/>
                  </a:lnTo>
                  <a:lnTo>
                    <a:pt x="29" y="785"/>
                  </a:lnTo>
                  <a:lnTo>
                    <a:pt x="31" y="785"/>
                  </a:lnTo>
                  <a:lnTo>
                    <a:pt x="31" y="783"/>
                  </a:lnTo>
                  <a:lnTo>
                    <a:pt x="31" y="781"/>
                  </a:lnTo>
                  <a:lnTo>
                    <a:pt x="33" y="779"/>
                  </a:lnTo>
                  <a:lnTo>
                    <a:pt x="31" y="779"/>
                  </a:lnTo>
                  <a:lnTo>
                    <a:pt x="33" y="777"/>
                  </a:lnTo>
                  <a:lnTo>
                    <a:pt x="35" y="777"/>
                  </a:lnTo>
                  <a:lnTo>
                    <a:pt x="37" y="777"/>
                  </a:lnTo>
                  <a:lnTo>
                    <a:pt x="39" y="777"/>
                  </a:lnTo>
                  <a:lnTo>
                    <a:pt x="39" y="775"/>
                  </a:lnTo>
                  <a:lnTo>
                    <a:pt x="41" y="773"/>
                  </a:lnTo>
                  <a:lnTo>
                    <a:pt x="43" y="773"/>
                  </a:lnTo>
                  <a:lnTo>
                    <a:pt x="43" y="771"/>
                  </a:lnTo>
                  <a:lnTo>
                    <a:pt x="45" y="771"/>
                  </a:lnTo>
                  <a:lnTo>
                    <a:pt x="45" y="769"/>
                  </a:lnTo>
                  <a:lnTo>
                    <a:pt x="45" y="767"/>
                  </a:lnTo>
                  <a:lnTo>
                    <a:pt x="45" y="765"/>
                  </a:lnTo>
                  <a:lnTo>
                    <a:pt x="47" y="767"/>
                  </a:lnTo>
                  <a:lnTo>
                    <a:pt x="49" y="765"/>
                  </a:lnTo>
                  <a:lnTo>
                    <a:pt x="51" y="765"/>
                  </a:lnTo>
                  <a:lnTo>
                    <a:pt x="53" y="765"/>
                  </a:lnTo>
                  <a:lnTo>
                    <a:pt x="53" y="763"/>
                  </a:lnTo>
                  <a:lnTo>
                    <a:pt x="55" y="763"/>
                  </a:lnTo>
                  <a:lnTo>
                    <a:pt x="55" y="765"/>
                  </a:lnTo>
                  <a:lnTo>
                    <a:pt x="57" y="765"/>
                  </a:lnTo>
                  <a:lnTo>
                    <a:pt x="57" y="763"/>
                  </a:lnTo>
                  <a:lnTo>
                    <a:pt x="59" y="765"/>
                  </a:lnTo>
                  <a:lnTo>
                    <a:pt x="61" y="765"/>
                  </a:lnTo>
                  <a:lnTo>
                    <a:pt x="63" y="765"/>
                  </a:lnTo>
                  <a:lnTo>
                    <a:pt x="65" y="765"/>
                  </a:lnTo>
                  <a:lnTo>
                    <a:pt x="65" y="763"/>
                  </a:lnTo>
                  <a:lnTo>
                    <a:pt x="65" y="761"/>
                  </a:lnTo>
                  <a:lnTo>
                    <a:pt x="65" y="759"/>
                  </a:lnTo>
                  <a:lnTo>
                    <a:pt x="65" y="757"/>
                  </a:lnTo>
                  <a:lnTo>
                    <a:pt x="65" y="755"/>
                  </a:lnTo>
                  <a:lnTo>
                    <a:pt x="67" y="755"/>
                  </a:lnTo>
                  <a:lnTo>
                    <a:pt x="67" y="753"/>
                  </a:lnTo>
                  <a:lnTo>
                    <a:pt x="67" y="755"/>
                  </a:lnTo>
                  <a:lnTo>
                    <a:pt x="69" y="753"/>
                  </a:lnTo>
                  <a:lnTo>
                    <a:pt x="71" y="753"/>
                  </a:lnTo>
                  <a:lnTo>
                    <a:pt x="71" y="755"/>
                  </a:lnTo>
                  <a:lnTo>
                    <a:pt x="73" y="755"/>
                  </a:lnTo>
                  <a:lnTo>
                    <a:pt x="73" y="757"/>
                  </a:lnTo>
                  <a:lnTo>
                    <a:pt x="75" y="757"/>
                  </a:lnTo>
                  <a:lnTo>
                    <a:pt x="77" y="757"/>
                  </a:lnTo>
                  <a:lnTo>
                    <a:pt x="77" y="755"/>
                  </a:lnTo>
                  <a:lnTo>
                    <a:pt x="77" y="753"/>
                  </a:lnTo>
                  <a:lnTo>
                    <a:pt x="79" y="753"/>
                  </a:lnTo>
                  <a:lnTo>
                    <a:pt x="79" y="751"/>
                  </a:lnTo>
                  <a:lnTo>
                    <a:pt x="77" y="749"/>
                  </a:lnTo>
                  <a:lnTo>
                    <a:pt x="79" y="749"/>
                  </a:lnTo>
                  <a:lnTo>
                    <a:pt x="81" y="749"/>
                  </a:lnTo>
                  <a:lnTo>
                    <a:pt x="81" y="747"/>
                  </a:lnTo>
                  <a:lnTo>
                    <a:pt x="79" y="747"/>
                  </a:lnTo>
                  <a:lnTo>
                    <a:pt x="79" y="745"/>
                  </a:lnTo>
                  <a:lnTo>
                    <a:pt x="81" y="745"/>
                  </a:lnTo>
                  <a:lnTo>
                    <a:pt x="81" y="743"/>
                  </a:lnTo>
                  <a:lnTo>
                    <a:pt x="81" y="741"/>
                  </a:lnTo>
                  <a:lnTo>
                    <a:pt x="81" y="739"/>
                  </a:lnTo>
                  <a:lnTo>
                    <a:pt x="79" y="738"/>
                  </a:lnTo>
                  <a:lnTo>
                    <a:pt x="79" y="736"/>
                  </a:lnTo>
                  <a:lnTo>
                    <a:pt x="81" y="736"/>
                  </a:lnTo>
                  <a:lnTo>
                    <a:pt x="83" y="736"/>
                  </a:lnTo>
                  <a:lnTo>
                    <a:pt x="83" y="734"/>
                  </a:lnTo>
                  <a:lnTo>
                    <a:pt x="85" y="732"/>
                  </a:lnTo>
                  <a:lnTo>
                    <a:pt x="85" y="730"/>
                  </a:lnTo>
                  <a:lnTo>
                    <a:pt x="87" y="730"/>
                  </a:lnTo>
                  <a:lnTo>
                    <a:pt x="87" y="728"/>
                  </a:lnTo>
                  <a:lnTo>
                    <a:pt x="89" y="728"/>
                  </a:lnTo>
                  <a:lnTo>
                    <a:pt x="91" y="728"/>
                  </a:lnTo>
                  <a:lnTo>
                    <a:pt x="93" y="728"/>
                  </a:lnTo>
                  <a:lnTo>
                    <a:pt x="95" y="726"/>
                  </a:lnTo>
                  <a:lnTo>
                    <a:pt x="96" y="726"/>
                  </a:lnTo>
                  <a:lnTo>
                    <a:pt x="96" y="724"/>
                  </a:lnTo>
                  <a:lnTo>
                    <a:pt x="98" y="724"/>
                  </a:lnTo>
                  <a:lnTo>
                    <a:pt x="100" y="724"/>
                  </a:lnTo>
                  <a:lnTo>
                    <a:pt x="102" y="722"/>
                  </a:lnTo>
                  <a:lnTo>
                    <a:pt x="104" y="722"/>
                  </a:lnTo>
                  <a:lnTo>
                    <a:pt x="104" y="720"/>
                  </a:lnTo>
                  <a:lnTo>
                    <a:pt x="106" y="720"/>
                  </a:lnTo>
                  <a:lnTo>
                    <a:pt x="110" y="718"/>
                  </a:lnTo>
                  <a:lnTo>
                    <a:pt x="110" y="716"/>
                  </a:lnTo>
                  <a:lnTo>
                    <a:pt x="110" y="714"/>
                  </a:lnTo>
                  <a:lnTo>
                    <a:pt x="108" y="714"/>
                  </a:lnTo>
                  <a:lnTo>
                    <a:pt x="106" y="712"/>
                  </a:lnTo>
                  <a:lnTo>
                    <a:pt x="104" y="710"/>
                  </a:lnTo>
                  <a:lnTo>
                    <a:pt x="104" y="708"/>
                  </a:lnTo>
                  <a:lnTo>
                    <a:pt x="104" y="706"/>
                  </a:lnTo>
                  <a:lnTo>
                    <a:pt x="104" y="704"/>
                  </a:lnTo>
                  <a:lnTo>
                    <a:pt x="104" y="702"/>
                  </a:lnTo>
                  <a:lnTo>
                    <a:pt x="102" y="702"/>
                  </a:lnTo>
                  <a:lnTo>
                    <a:pt x="102" y="700"/>
                  </a:lnTo>
                  <a:lnTo>
                    <a:pt x="102" y="698"/>
                  </a:lnTo>
                  <a:lnTo>
                    <a:pt x="100" y="696"/>
                  </a:lnTo>
                  <a:lnTo>
                    <a:pt x="100" y="694"/>
                  </a:lnTo>
                  <a:lnTo>
                    <a:pt x="98" y="694"/>
                  </a:lnTo>
                  <a:lnTo>
                    <a:pt x="96" y="694"/>
                  </a:lnTo>
                  <a:lnTo>
                    <a:pt x="95" y="694"/>
                  </a:lnTo>
                  <a:lnTo>
                    <a:pt x="93" y="694"/>
                  </a:lnTo>
                  <a:lnTo>
                    <a:pt x="93" y="696"/>
                  </a:lnTo>
                  <a:lnTo>
                    <a:pt x="91" y="698"/>
                  </a:lnTo>
                  <a:lnTo>
                    <a:pt x="87" y="702"/>
                  </a:lnTo>
                  <a:lnTo>
                    <a:pt x="87" y="700"/>
                  </a:lnTo>
                  <a:lnTo>
                    <a:pt x="85" y="698"/>
                  </a:lnTo>
                  <a:lnTo>
                    <a:pt x="85" y="696"/>
                  </a:lnTo>
                  <a:lnTo>
                    <a:pt x="83" y="694"/>
                  </a:lnTo>
                  <a:lnTo>
                    <a:pt x="83" y="692"/>
                  </a:lnTo>
                  <a:lnTo>
                    <a:pt x="83" y="690"/>
                  </a:lnTo>
                  <a:lnTo>
                    <a:pt x="83" y="688"/>
                  </a:lnTo>
                  <a:lnTo>
                    <a:pt x="85" y="686"/>
                  </a:lnTo>
                  <a:lnTo>
                    <a:pt x="85" y="684"/>
                  </a:lnTo>
                  <a:lnTo>
                    <a:pt x="87" y="680"/>
                  </a:lnTo>
                  <a:lnTo>
                    <a:pt x="87" y="678"/>
                  </a:lnTo>
                  <a:lnTo>
                    <a:pt x="87" y="676"/>
                  </a:lnTo>
                  <a:lnTo>
                    <a:pt x="87" y="672"/>
                  </a:lnTo>
                  <a:lnTo>
                    <a:pt x="89" y="671"/>
                  </a:lnTo>
                  <a:lnTo>
                    <a:pt x="89" y="669"/>
                  </a:lnTo>
                  <a:lnTo>
                    <a:pt x="89" y="667"/>
                  </a:lnTo>
                  <a:lnTo>
                    <a:pt x="89" y="665"/>
                  </a:lnTo>
                  <a:lnTo>
                    <a:pt x="89" y="663"/>
                  </a:lnTo>
                  <a:lnTo>
                    <a:pt x="89" y="661"/>
                  </a:lnTo>
                  <a:lnTo>
                    <a:pt x="89" y="659"/>
                  </a:lnTo>
                  <a:lnTo>
                    <a:pt x="89" y="657"/>
                  </a:lnTo>
                  <a:lnTo>
                    <a:pt x="89" y="655"/>
                  </a:lnTo>
                  <a:lnTo>
                    <a:pt x="89" y="653"/>
                  </a:lnTo>
                  <a:lnTo>
                    <a:pt x="89" y="651"/>
                  </a:lnTo>
                  <a:lnTo>
                    <a:pt x="89" y="649"/>
                  </a:lnTo>
                  <a:lnTo>
                    <a:pt x="89" y="647"/>
                  </a:lnTo>
                  <a:lnTo>
                    <a:pt x="89" y="645"/>
                  </a:lnTo>
                  <a:lnTo>
                    <a:pt x="87" y="643"/>
                  </a:lnTo>
                  <a:lnTo>
                    <a:pt x="87" y="641"/>
                  </a:lnTo>
                  <a:lnTo>
                    <a:pt x="87" y="639"/>
                  </a:lnTo>
                  <a:lnTo>
                    <a:pt x="87" y="637"/>
                  </a:lnTo>
                  <a:lnTo>
                    <a:pt x="85" y="637"/>
                  </a:lnTo>
                  <a:lnTo>
                    <a:pt x="85" y="635"/>
                  </a:lnTo>
                  <a:lnTo>
                    <a:pt x="83" y="629"/>
                  </a:lnTo>
                  <a:lnTo>
                    <a:pt x="83" y="627"/>
                  </a:lnTo>
                  <a:lnTo>
                    <a:pt x="83" y="625"/>
                  </a:lnTo>
                  <a:lnTo>
                    <a:pt x="83" y="623"/>
                  </a:lnTo>
                  <a:lnTo>
                    <a:pt x="81" y="623"/>
                  </a:lnTo>
                  <a:lnTo>
                    <a:pt x="81" y="621"/>
                  </a:lnTo>
                  <a:lnTo>
                    <a:pt x="81" y="619"/>
                  </a:lnTo>
                  <a:lnTo>
                    <a:pt x="81" y="617"/>
                  </a:lnTo>
                  <a:lnTo>
                    <a:pt x="81" y="615"/>
                  </a:lnTo>
                  <a:lnTo>
                    <a:pt x="81" y="613"/>
                  </a:lnTo>
                  <a:lnTo>
                    <a:pt x="81" y="611"/>
                  </a:lnTo>
                  <a:lnTo>
                    <a:pt x="79" y="607"/>
                  </a:lnTo>
                  <a:lnTo>
                    <a:pt x="79" y="605"/>
                  </a:lnTo>
                  <a:lnTo>
                    <a:pt x="79" y="604"/>
                  </a:lnTo>
                  <a:lnTo>
                    <a:pt x="79" y="602"/>
                  </a:lnTo>
                  <a:lnTo>
                    <a:pt x="79" y="600"/>
                  </a:lnTo>
                  <a:lnTo>
                    <a:pt x="79" y="598"/>
                  </a:lnTo>
                  <a:lnTo>
                    <a:pt x="79" y="596"/>
                  </a:lnTo>
                  <a:lnTo>
                    <a:pt x="79" y="594"/>
                  </a:lnTo>
                  <a:lnTo>
                    <a:pt x="79" y="592"/>
                  </a:lnTo>
                  <a:lnTo>
                    <a:pt x="79" y="590"/>
                  </a:lnTo>
                  <a:lnTo>
                    <a:pt x="81" y="588"/>
                  </a:lnTo>
                  <a:lnTo>
                    <a:pt x="81" y="586"/>
                  </a:lnTo>
                  <a:lnTo>
                    <a:pt x="79" y="584"/>
                  </a:lnTo>
                  <a:lnTo>
                    <a:pt x="79" y="582"/>
                  </a:lnTo>
                  <a:lnTo>
                    <a:pt x="79" y="580"/>
                  </a:lnTo>
                  <a:lnTo>
                    <a:pt x="79" y="578"/>
                  </a:lnTo>
                  <a:lnTo>
                    <a:pt x="81" y="578"/>
                  </a:lnTo>
                  <a:lnTo>
                    <a:pt x="83" y="580"/>
                  </a:lnTo>
                  <a:lnTo>
                    <a:pt x="85" y="580"/>
                  </a:lnTo>
                  <a:lnTo>
                    <a:pt x="87" y="580"/>
                  </a:lnTo>
                  <a:lnTo>
                    <a:pt x="91" y="580"/>
                  </a:lnTo>
                  <a:lnTo>
                    <a:pt x="96" y="582"/>
                  </a:lnTo>
                  <a:lnTo>
                    <a:pt x="98" y="582"/>
                  </a:lnTo>
                  <a:lnTo>
                    <a:pt x="98" y="580"/>
                  </a:lnTo>
                  <a:lnTo>
                    <a:pt x="100" y="580"/>
                  </a:lnTo>
                  <a:lnTo>
                    <a:pt x="102" y="580"/>
                  </a:lnTo>
                  <a:lnTo>
                    <a:pt x="104" y="580"/>
                  </a:lnTo>
                  <a:lnTo>
                    <a:pt x="106" y="580"/>
                  </a:lnTo>
                  <a:lnTo>
                    <a:pt x="108" y="580"/>
                  </a:lnTo>
                  <a:lnTo>
                    <a:pt x="110" y="580"/>
                  </a:lnTo>
                  <a:lnTo>
                    <a:pt x="110" y="582"/>
                  </a:lnTo>
                  <a:lnTo>
                    <a:pt x="112" y="582"/>
                  </a:lnTo>
                  <a:lnTo>
                    <a:pt x="114" y="582"/>
                  </a:lnTo>
                  <a:lnTo>
                    <a:pt x="114" y="580"/>
                  </a:lnTo>
                  <a:lnTo>
                    <a:pt x="116" y="580"/>
                  </a:lnTo>
                  <a:lnTo>
                    <a:pt x="118" y="580"/>
                  </a:lnTo>
                  <a:lnTo>
                    <a:pt x="118" y="582"/>
                  </a:lnTo>
                  <a:lnTo>
                    <a:pt x="118" y="584"/>
                  </a:lnTo>
                  <a:lnTo>
                    <a:pt x="118" y="586"/>
                  </a:lnTo>
                  <a:lnTo>
                    <a:pt x="120" y="586"/>
                  </a:lnTo>
                  <a:lnTo>
                    <a:pt x="122" y="586"/>
                  </a:lnTo>
                  <a:lnTo>
                    <a:pt x="124" y="586"/>
                  </a:lnTo>
                  <a:lnTo>
                    <a:pt x="126" y="586"/>
                  </a:lnTo>
                  <a:lnTo>
                    <a:pt x="128" y="586"/>
                  </a:lnTo>
                  <a:lnTo>
                    <a:pt x="128" y="588"/>
                  </a:lnTo>
                  <a:lnTo>
                    <a:pt x="130" y="590"/>
                  </a:lnTo>
                  <a:lnTo>
                    <a:pt x="130" y="592"/>
                  </a:lnTo>
                  <a:lnTo>
                    <a:pt x="132" y="592"/>
                  </a:lnTo>
                  <a:lnTo>
                    <a:pt x="134" y="592"/>
                  </a:lnTo>
                  <a:lnTo>
                    <a:pt x="136" y="594"/>
                  </a:lnTo>
                  <a:lnTo>
                    <a:pt x="140" y="594"/>
                  </a:lnTo>
                  <a:lnTo>
                    <a:pt x="142" y="596"/>
                  </a:lnTo>
                  <a:lnTo>
                    <a:pt x="144" y="596"/>
                  </a:lnTo>
                  <a:lnTo>
                    <a:pt x="146" y="596"/>
                  </a:lnTo>
                  <a:lnTo>
                    <a:pt x="146" y="598"/>
                  </a:lnTo>
                  <a:lnTo>
                    <a:pt x="150" y="598"/>
                  </a:lnTo>
                  <a:lnTo>
                    <a:pt x="152" y="598"/>
                  </a:lnTo>
                  <a:lnTo>
                    <a:pt x="154" y="600"/>
                  </a:lnTo>
                  <a:lnTo>
                    <a:pt x="158" y="602"/>
                  </a:lnTo>
                  <a:lnTo>
                    <a:pt x="162" y="602"/>
                  </a:lnTo>
                  <a:lnTo>
                    <a:pt x="162" y="600"/>
                  </a:lnTo>
                  <a:lnTo>
                    <a:pt x="160" y="598"/>
                  </a:lnTo>
                  <a:lnTo>
                    <a:pt x="160" y="594"/>
                  </a:lnTo>
                  <a:lnTo>
                    <a:pt x="160" y="592"/>
                  </a:lnTo>
                  <a:lnTo>
                    <a:pt x="160" y="590"/>
                  </a:lnTo>
                  <a:lnTo>
                    <a:pt x="160" y="588"/>
                  </a:lnTo>
                  <a:lnTo>
                    <a:pt x="160" y="586"/>
                  </a:lnTo>
                  <a:lnTo>
                    <a:pt x="158" y="586"/>
                  </a:lnTo>
                  <a:lnTo>
                    <a:pt x="158" y="584"/>
                  </a:lnTo>
                  <a:lnTo>
                    <a:pt x="158" y="582"/>
                  </a:lnTo>
                  <a:lnTo>
                    <a:pt x="156" y="578"/>
                  </a:lnTo>
                  <a:lnTo>
                    <a:pt x="156" y="576"/>
                  </a:lnTo>
                  <a:lnTo>
                    <a:pt x="156" y="574"/>
                  </a:lnTo>
                  <a:lnTo>
                    <a:pt x="156" y="572"/>
                  </a:lnTo>
                  <a:lnTo>
                    <a:pt x="158" y="570"/>
                  </a:lnTo>
                  <a:lnTo>
                    <a:pt x="158" y="568"/>
                  </a:lnTo>
                  <a:lnTo>
                    <a:pt x="160" y="568"/>
                  </a:lnTo>
                  <a:lnTo>
                    <a:pt x="162" y="568"/>
                  </a:lnTo>
                  <a:lnTo>
                    <a:pt x="165" y="566"/>
                  </a:lnTo>
                  <a:lnTo>
                    <a:pt x="167" y="564"/>
                  </a:lnTo>
                  <a:lnTo>
                    <a:pt x="169" y="562"/>
                  </a:lnTo>
                  <a:lnTo>
                    <a:pt x="171" y="562"/>
                  </a:lnTo>
                  <a:lnTo>
                    <a:pt x="171" y="560"/>
                  </a:lnTo>
                  <a:lnTo>
                    <a:pt x="175" y="558"/>
                  </a:lnTo>
                  <a:lnTo>
                    <a:pt x="175" y="556"/>
                  </a:lnTo>
                  <a:lnTo>
                    <a:pt x="177" y="556"/>
                  </a:lnTo>
                  <a:lnTo>
                    <a:pt x="179" y="554"/>
                  </a:lnTo>
                  <a:lnTo>
                    <a:pt x="181" y="552"/>
                  </a:lnTo>
                  <a:lnTo>
                    <a:pt x="185" y="550"/>
                  </a:lnTo>
                  <a:lnTo>
                    <a:pt x="185" y="548"/>
                  </a:lnTo>
                  <a:lnTo>
                    <a:pt x="185" y="546"/>
                  </a:lnTo>
                  <a:lnTo>
                    <a:pt x="183" y="544"/>
                  </a:lnTo>
                  <a:lnTo>
                    <a:pt x="183" y="542"/>
                  </a:lnTo>
                  <a:lnTo>
                    <a:pt x="183" y="540"/>
                  </a:lnTo>
                  <a:lnTo>
                    <a:pt x="183" y="535"/>
                  </a:lnTo>
                  <a:lnTo>
                    <a:pt x="185" y="535"/>
                  </a:lnTo>
                  <a:lnTo>
                    <a:pt x="185" y="533"/>
                  </a:lnTo>
                  <a:lnTo>
                    <a:pt x="187" y="533"/>
                  </a:lnTo>
                  <a:lnTo>
                    <a:pt x="189" y="533"/>
                  </a:lnTo>
                  <a:lnTo>
                    <a:pt x="189" y="531"/>
                  </a:lnTo>
                  <a:lnTo>
                    <a:pt x="191" y="531"/>
                  </a:lnTo>
                  <a:lnTo>
                    <a:pt x="193" y="529"/>
                  </a:lnTo>
                  <a:lnTo>
                    <a:pt x="195" y="529"/>
                  </a:lnTo>
                  <a:lnTo>
                    <a:pt x="195" y="527"/>
                  </a:lnTo>
                  <a:lnTo>
                    <a:pt x="197" y="527"/>
                  </a:lnTo>
                  <a:lnTo>
                    <a:pt x="197" y="525"/>
                  </a:lnTo>
                  <a:lnTo>
                    <a:pt x="199" y="525"/>
                  </a:lnTo>
                  <a:lnTo>
                    <a:pt x="197" y="523"/>
                  </a:lnTo>
                  <a:lnTo>
                    <a:pt x="197" y="521"/>
                  </a:lnTo>
                  <a:lnTo>
                    <a:pt x="195" y="519"/>
                  </a:lnTo>
                  <a:lnTo>
                    <a:pt x="193" y="517"/>
                  </a:lnTo>
                  <a:lnTo>
                    <a:pt x="189" y="515"/>
                  </a:lnTo>
                  <a:lnTo>
                    <a:pt x="189" y="513"/>
                  </a:lnTo>
                  <a:lnTo>
                    <a:pt x="187" y="511"/>
                  </a:lnTo>
                  <a:lnTo>
                    <a:pt x="187" y="509"/>
                  </a:lnTo>
                  <a:lnTo>
                    <a:pt x="187" y="507"/>
                  </a:lnTo>
                  <a:lnTo>
                    <a:pt x="187" y="505"/>
                  </a:lnTo>
                  <a:lnTo>
                    <a:pt x="189" y="503"/>
                  </a:lnTo>
                  <a:lnTo>
                    <a:pt x="189" y="501"/>
                  </a:lnTo>
                  <a:lnTo>
                    <a:pt x="191" y="499"/>
                  </a:lnTo>
                  <a:lnTo>
                    <a:pt x="191" y="497"/>
                  </a:lnTo>
                  <a:lnTo>
                    <a:pt x="193" y="497"/>
                  </a:lnTo>
                  <a:lnTo>
                    <a:pt x="193" y="495"/>
                  </a:lnTo>
                  <a:lnTo>
                    <a:pt x="195" y="493"/>
                  </a:lnTo>
                  <a:lnTo>
                    <a:pt x="195" y="491"/>
                  </a:lnTo>
                  <a:lnTo>
                    <a:pt x="197" y="489"/>
                  </a:lnTo>
                  <a:lnTo>
                    <a:pt x="197" y="487"/>
                  </a:lnTo>
                  <a:lnTo>
                    <a:pt x="197" y="485"/>
                  </a:lnTo>
                  <a:lnTo>
                    <a:pt x="197" y="483"/>
                  </a:lnTo>
                  <a:lnTo>
                    <a:pt x="195" y="483"/>
                  </a:lnTo>
                  <a:lnTo>
                    <a:pt x="195" y="481"/>
                  </a:lnTo>
                  <a:lnTo>
                    <a:pt x="193" y="481"/>
                  </a:lnTo>
                  <a:lnTo>
                    <a:pt x="191" y="481"/>
                  </a:lnTo>
                  <a:lnTo>
                    <a:pt x="191" y="479"/>
                  </a:lnTo>
                  <a:lnTo>
                    <a:pt x="189" y="479"/>
                  </a:lnTo>
                  <a:lnTo>
                    <a:pt x="189" y="477"/>
                  </a:lnTo>
                  <a:lnTo>
                    <a:pt x="191" y="475"/>
                  </a:lnTo>
                  <a:lnTo>
                    <a:pt x="191" y="473"/>
                  </a:lnTo>
                  <a:lnTo>
                    <a:pt x="193" y="473"/>
                  </a:lnTo>
                  <a:lnTo>
                    <a:pt x="193" y="471"/>
                  </a:lnTo>
                  <a:lnTo>
                    <a:pt x="193" y="470"/>
                  </a:lnTo>
                  <a:lnTo>
                    <a:pt x="195" y="470"/>
                  </a:lnTo>
                  <a:lnTo>
                    <a:pt x="195" y="468"/>
                  </a:lnTo>
                  <a:lnTo>
                    <a:pt x="195" y="466"/>
                  </a:lnTo>
                  <a:lnTo>
                    <a:pt x="197" y="464"/>
                  </a:lnTo>
                  <a:lnTo>
                    <a:pt x="197" y="462"/>
                  </a:lnTo>
                  <a:lnTo>
                    <a:pt x="197" y="460"/>
                  </a:lnTo>
                  <a:lnTo>
                    <a:pt x="199" y="458"/>
                  </a:lnTo>
                  <a:lnTo>
                    <a:pt x="199" y="456"/>
                  </a:lnTo>
                  <a:lnTo>
                    <a:pt x="201" y="454"/>
                  </a:lnTo>
                  <a:lnTo>
                    <a:pt x="201" y="452"/>
                  </a:lnTo>
                  <a:lnTo>
                    <a:pt x="201" y="450"/>
                  </a:lnTo>
                  <a:lnTo>
                    <a:pt x="203" y="450"/>
                  </a:lnTo>
                  <a:lnTo>
                    <a:pt x="203" y="448"/>
                  </a:lnTo>
                  <a:lnTo>
                    <a:pt x="203" y="446"/>
                  </a:lnTo>
                  <a:lnTo>
                    <a:pt x="203" y="444"/>
                  </a:lnTo>
                  <a:lnTo>
                    <a:pt x="203" y="442"/>
                  </a:lnTo>
                  <a:lnTo>
                    <a:pt x="203" y="440"/>
                  </a:lnTo>
                  <a:lnTo>
                    <a:pt x="205" y="440"/>
                  </a:lnTo>
                  <a:lnTo>
                    <a:pt x="205" y="438"/>
                  </a:lnTo>
                  <a:lnTo>
                    <a:pt x="205" y="436"/>
                  </a:lnTo>
                  <a:lnTo>
                    <a:pt x="205" y="434"/>
                  </a:lnTo>
                  <a:lnTo>
                    <a:pt x="205" y="432"/>
                  </a:lnTo>
                  <a:lnTo>
                    <a:pt x="205" y="430"/>
                  </a:lnTo>
                  <a:lnTo>
                    <a:pt x="205" y="428"/>
                  </a:lnTo>
                  <a:lnTo>
                    <a:pt x="205" y="426"/>
                  </a:lnTo>
                  <a:lnTo>
                    <a:pt x="205" y="424"/>
                  </a:lnTo>
                  <a:lnTo>
                    <a:pt x="205" y="422"/>
                  </a:lnTo>
                  <a:lnTo>
                    <a:pt x="205" y="420"/>
                  </a:lnTo>
                  <a:lnTo>
                    <a:pt x="203" y="418"/>
                  </a:lnTo>
                  <a:lnTo>
                    <a:pt x="203" y="416"/>
                  </a:lnTo>
                  <a:lnTo>
                    <a:pt x="203" y="414"/>
                  </a:lnTo>
                  <a:lnTo>
                    <a:pt x="203" y="412"/>
                  </a:lnTo>
                  <a:lnTo>
                    <a:pt x="203" y="410"/>
                  </a:lnTo>
                  <a:lnTo>
                    <a:pt x="203" y="408"/>
                  </a:lnTo>
                  <a:lnTo>
                    <a:pt x="203" y="406"/>
                  </a:lnTo>
                  <a:lnTo>
                    <a:pt x="203" y="404"/>
                  </a:lnTo>
                  <a:lnTo>
                    <a:pt x="205" y="404"/>
                  </a:lnTo>
                  <a:lnTo>
                    <a:pt x="205" y="402"/>
                  </a:lnTo>
                  <a:lnTo>
                    <a:pt x="205" y="401"/>
                  </a:lnTo>
                  <a:lnTo>
                    <a:pt x="205" y="399"/>
                  </a:lnTo>
                  <a:lnTo>
                    <a:pt x="205" y="397"/>
                  </a:lnTo>
                  <a:lnTo>
                    <a:pt x="207" y="397"/>
                  </a:lnTo>
                  <a:lnTo>
                    <a:pt x="207" y="395"/>
                  </a:lnTo>
                  <a:lnTo>
                    <a:pt x="205" y="395"/>
                  </a:lnTo>
                  <a:lnTo>
                    <a:pt x="205" y="393"/>
                  </a:lnTo>
                  <a:lnTo>
                    <a:pt x="207" y="393"/>
                  </a:lnTo>
                  <a:lnTo>
                    <a:pt x="207" y="391"/>
                  </a:lnTo>
                  <a:lnTo>
                    <a:pt x="207" y="389"/>
                  </a:lnTo>
                  <a:lnTo>
                    <a:pt x="205" y="389"/>
                  </a:lnTo>
                  <a:lnTo>
                    <a:pt x="205" y="387"/>
                  </a:lnTo>
                  <a:lnTo>
                    <a:pt x="207" y="387"/>
                  </a:lnTo>
                  <a:lnTo>
                    <a:pt x="205" y="387"/>
                  </a:lnTo>
                  <a:lnTo>
                    <a:pt x="205" y="385"/>
                  </a:lnTo>
                  <a:lnTo>
                    <a:pt x="203" y="385"/>
                  </a:lnTo>
                  <a:lnTo>
                    <a:pt x="201" y="385"/>
                  </a:lnTo>
                  <a:lnTo>
                    <a:pt x="201" y="383"/>
                  </a:lnTo>
                  <a:lnTo>
                    <a:pt x="199" y="383"/>
                  </a:lnTo>
                  <a:lnTo>
                    <a:pt x="199" y="381"/>
                  </a:lnTo>
                  <a:lnTo>
                    <a:pt x="197" y="381"/>
                  </a:lnTo>
                  <a:lnTo>
                    <a:pt x="197" y="379"/>
                  </a:lnTo>
                  <a:lnTo>
                    <a:pt x="195" y="379"/>
                  </a:lnTo>
                  <a:lnTo>
                    <a:pt x="195" y="377"/>
                  </a:lnTo>
                  <a:lnTo>
                    <a:pt x="193" y="377"/>
                  </a:lnTo>
                  <a:lnTo>
                    <a:pt x="191" y="377"/>
                  </a:lnTo>
                  <a:lnTo>
                    <a:pt x="191" y="375"/>
                  </a:lnTo>
                  <a:lnTo>
                    <a:pt x="191" y="373"/>
                  </a:lnTo>
                  <a:lnTo>
                    <a:pt x="191" y="371"/>
                  </a:lnTo>
                  <a:lnTo>
                    <a:pt x="189" y="371"/>
                  </a:lnTo>
                  <a:lnTo>
                    <a:pt x="189" y="369"/>
                  </a:lnTo>
                  <a:lnTo>
                    <a:pt x="189" y="367"/>
                  </a:lnTo>
                  <a:lnTo>
                    <a:pt x="191" y="365"/>
                  </a:lnTo>
                  <a:lnTo>
                    <a:pt x="189" y="363"/>
                  </a:lnTo>
                  <a:lnTo>
                    <a:pt x="187" y="363"/>
                  </a:lnTo>
                  <a:lnTo>
                    <a:pt x="185" y="361"/>
                  </a:lnTo>
                  <a:lnTo>
                    <a:pt x="185" y="359"/>
                  </a:lnTo>
                  <a:lnTo>
                    <a:pt x="185" y="357"/>
                  </a:lnTo>
                  <a:lnTo>
                    <a:pt x="183" y="355"/>
                  </a:lnTo>
                  <a:lnTo>
                    <a:pt x="183" y="353"/>
                  </a:lnTo>
                  <a:lnTo>
                    <a:pt x="181" y="351"/>
                  </a:lnTo>
                  <a:lnTo>
                    <a:pt x="181" y="349"/>
                  </a:lnTo>
                  <a:lnTo>
                    <a:pt x="179" y="347"/>
                  </a:lnTo>
                  <a:lnTo>
                    <a:pt x="177" y="347"/>
                  </a:lnTo>
                  <a:lnTo>
                    <a:pt x="175" y="345"/>
                  </a:lnTo>
                  <a:lnTo>
                    <a:pt x="173" y="345"/>
                  </a:lnTo>
                  <a:lnTo>
                    <a:pt x="173" y="343"/>
                  </a:lnTo>
                  <a:lnTo>
                    <a:pt x="173" y="339"/>
                  </a:lnTo>
                  <a:lnTo>
                    <a:pt x="175" y="337"/>
                  </a:lnTo>
                  <a:lnTo>
                    <a:pt x="175" y="335"/>
                  </a:lnTo>
                  <a:lnTo>
                    <a:pt x="173" y="337"/>
                  </a:lnTo>
                  <a:lnTo>
                    <a:pt x="171" y="337"/>
                  </a:lnTo>
                  <a:lnTo>
                    <a:pt x="169" y="337"/>
                  </a:lnTo>
                  <a:lnTo>
                    <a:pt x="167" y="337"/>
                  </a:lnTo>
                  <a:lnTo>
                    <a:pt x="167" y="339"/>
                  </a:lnTo>
                  <a:lnTo>
                    <a:pt x="165" y="339"/>
                  </a:lnTo>
                  <a:lnTo>
                    <a:pt x="164" y="339"/>
                  </a:lnTo>
                  <a:lnTo>
                    <a:pt x="162" y="341"/>
                  </a:lnTo>
                  <a:lnTo>
                    <a:pt x="160" y="341"/>
                  </a:lnTo>
                  <a:lnTo>
                    <a:pt x="158" y="343"/>
                  </a:lnTo>
                  <a:lnTo>
                    <a:pt x="156" y="343"/>
                  </a:lnTo>
                  <a:lnTo>
                    <a:pt x="154" y="345"/>
                  </a:lnTo>
                  <a:lnTo>
                    <a:pt x="152" y="345"/>
                  </a:lnTo>
                  <a:lnTo>
                    <a:pt x="150" y="345"/>
                  </a:lnTo>
                  <a:lnTo>
                    <a:pt x="148" y="347"/>
                  </a:lnTo>
                  <a:lnTo>
                    <a:pt x="146" y="347"/>
                  </a:lnTo>
                  <a:lnTo>
                    <a:pt x="142" y="349"/>
                  </a:lnTo>
                  <a:lnTo>
                    <a:pt x="142" y="347"/>
                  </a:lnTo>
                  <a:lnTo>
                    <a:pt x="140" y="343"/>
                  </a:lnTo>
                  <a:lnTo>
                    <a:pt x="138" y="341"/>
                  </a:lnTo>
                  <a:lnTo>
                    <a:pt x="138" y="339"/>
                  </a:lnTo>
                  <a:lnTo>
                    <a:pt x="136" y="334"/>
                  </a:lnTo>
                  <a:lnTo>
                    <a:pt x="132" y="335"/>
                  </a:lnTo>
                  <a:lnTo>
                    <a:pt x="130" y="337"/>
                  </a:lnTo>
                  <a:lnTo>
                    <a:pt x="124" y="341"/>
                  </a:lnTo>
                  <a:lnTo>
                    <a:pt x="124" y="339"/>
                  </a:lnTo>
                  <a:lnTo>
                    <a:pt x="124" y="337"/>
                  </a:lnTo>
                  <a:lnTo>
                    <a:pt x="124" y="335"/>
                  </a:lnTo>
                  <a:lnTo>
                    <a:pt x="124" y="334"/>
                  </a:lnTo>
                  <a:lnTo>
                    <a:pt x="122" y="334"/>
                  </a:lnTo>
                  <a:lnTo>
                    <a:pt x="122" y="332"/>
                  </a:lnTo>
                  <a:lnTo>
                    <a:pt x="120" y="332"/>
                  </a:lnTo>
                  <a:lnTo>
                    <a:pt x="118" y="332"/>
                  </a:lnTo>
                  <a:lnTo>
                    <a:pt x="118" y="330"/>
                  </a:lnTo>
                  <a:lnTo>
                    <a:pt x="114" y="330"/>
                  </a:lnTo>
                  <a:lnTo>
                    <a:pt x="112" y="328"/>
                  </a:lnTo>
                  <a:lnTo>
                    <a:pt x="110" y="328"/>
                  </a:lnTo>
                  <a:lnTo>
                    <a:pt x="112" y="328"/>
                  </a:lnTo>
                  <a:lnTo>
                    <a:pt x="112" y="326"/>
                  </a:lnTo>
                  <a:lnTo>
                    <a:pt x="114" y="326"/>
                  </a:lnTo>
                  <a:lnTo>
                    <a:pt x="114" y="324"/>
                  </a:lnTo>
                  <a:lnTo>
                    <a:pt x="114" y="322"/>
                  </a:lnTo>
                  <a:lnTo>
                    <a:pt x="114" y="320"/>
                  </a:lnTo>
                  <a:lnTo>
                    <a:pt x="114" y="318"/>
                  </a:lnTo>
                  <a:lnTo>
                    <a:pt x="114" y="316"/>
                  </a:lnTo>
                  <a:lnTo>
                    <a:pt x="114" y="314"/>
                  </a:lnTo>
                  <a:lnTo>
                    <a:pt x="114" y="312"/>
                  </a:lnTo>
                  <a:lnTo>
                    <a:pt x="112" y="312"/>
                  </a:lnTo>
                  <a:lnTo>
                    <a:pt x="112" y="310"/>
                  </a:lnTo>
                  <a:lnTo>
                    <a:pt x="110" y="310"/>
                  </a:lnTo>
                  <a:lnTo>
                    <a:pt x="108" y="310"/>
                  </a:lnTo>
                  <a:lnTo>
                    <a:pt x="108" y="308"/>
                  </a:lnTo>
                  <a:lnTo>
                    <a:pt x="108" y="310"/>
                  </a:lnTo>
                  <a:lnTo>
                    <a:pt x="106" y="310"/>
                  </a:lnTo>
                  <a:lnTo>
                    <a:pt x="104" y="310"/>
                  </a:lnTo>
                  <a:lnTo>
                    <a:pt x="102" y="310"/>
                  </a:lnTo>
                  <a:lnTo>
                    <a:pt x="102" y="308"/>
                  </a:lnTo>
                  <a:lnTo>
                    <a:pt x="100" y="308"/>
                  </a:lnTo>
                  <a:lnTo>
                    <a:pt x="100" y="306"/>
                  </a:lnTo>
                  <a:lnTo>
                    <a:pt x="98" y="306"/>
                  </a:lnTo>
                  <a:lnTo>
                    <a:pt x="98" y="304"/>
                  </a:lnTo>
                  <a:lnTo>
                    <a:pt x="98" y="302"/>
                  </a:lnTo>
                  <a:lnTo>
                    <a:pt x="96" y="302"/>
                  </a:lnTo>
                  <a:lnTo>
                    <a:pt x="95" y="300"/>
                  </a:lnTo>
                  <a:lnTo>
                    <a:pt x="95" y="298"/>
                  </a:lnTo>
                  <a:lnTo>
                    <a:pt x="93" y="296"/>
                  </a:lnTo>
                  <a:lnTo>
                    <a:pt x="91" y="296"/>
                  </a:lnTo>
                  <a:lnTo>
                    <a:pt x="89" y="296"/>
                  </a:lnTo>
                  <a:lnTo>
                    <a:pt x="87" y="296"/>
                  </a:lnTo>
                  <a:lnTo>
                    <a:pt x="85" y="294"/>
                  </a:lnTo>
                  <a:lnTo>
                    <a:pt x="83" y="292"/>
                  </a:lnTo>
                  <a:lnTo>
                    <a:pt x="83" y="290"/>
                  </a:lnTo>
                  <a:lnTo>
                    <a:pt x="81" y="290"/>
                  </a:lnTo>
                  <a:lnTo>
                    <a:pt x="81" y="288"/>
                  </a:lnTo>
                  <a:lnTo>
                    <a:pt x="81" y="286"/>
                  </a:lnTo>
                  <a:lnTo>
                    <a:pt x="81" y="284"/>
                  </a:lnTo>
                  <a:lnTo>
                    <a:pt x="79" y="284"/>
                  </a:lnTo>
                  <a:lnTo>
                    <a:pt x="79" y="282"/>
                  </a:lnTo>
                  <a:lnTo>
                    <a:pt x="77" y="282"/>
                  </a:lnTo>
                  <a:lnTo>
                    <a:pt x="77" y="280"/>
                  </a:lnTo>
                  <a:lnTo>
                    <a:pt x="75" y="280"/>
                  </a:lnTo>
                  <a:lnTo>
                    <a:pt x="73" y="278"/>
                  </a:lnTo>
                  <a:lnTo>
                    <a:pt x="73" y="276"/>
                  </a:lnTo>
                  <a:lnTo>
                    <a:pt x="71" y="274"/>
                  </a:lnTo>
                  <a:lnTo>
                    <a:pt x="71" y="272"/>
                  </a:lnTo>
                  <a:lnTo>
                    <a:pt x="71" y="270"/>
                  </a:lnTo>
                  <a:lnTo>
                    <a:pt x="71" y="268"/>
                  </a:lnTo>
                  <a:lnTo>
                    <a:pt x="69" y="268"/>
                  </a:lnTo>
                  <a:lnTo>
                    <a:pt x="69" y="267"/>
                  </a:lnTo>
                  <a:lnTo>
                    <a:pt x="71" y="267"/>
                  </a:lnTo>
                  <a:lnTo>
                    <a:pt x="71" y="265"/>
                  </a:lnTo>
                  <a:lnTo>
                    <a:pt x="73" y="265"/>
                  </a:lnTo>
                  <a:lnTo>
                    <a:pt x="73" y="263"/>
                  </a:lnTo>
                  <a:lnTo>
                    <a:pt x="75" y="263"/>
                  </a:lnTo>
                  <a:lnTo>
                    <a:pt x="77" y="261"/>
                  </a:lnTo>
                  <a:lnTo>
                    <a:pt x="79" y="261"/>
                  </a:lnTo>
                  <a:lnTo>
                    <a:pt x="79" y="259"/>
                  </a:lnTo>
                  <a:lnTo>
                    <a:pt x="81" y="259"/>
                  </a:lnTo>
                  <a:lnTo>
                    <a:pt x="81" y="257"/>
                  </a:lnTo>
                  <a:lnTo>
                    <a:pt x="81" y="255"/>
                  </a:lnTo>
                  <a:lnTo>
                    <a:pt x="81" y="253"/>
                  </a:lnTo>
                  <a:lnTo>
                    <a:pt x="81" y="251"/>
                  </a:lnTo>
                  <a:lnTo>
                    <a:pt x="81" y="249"/>
                  </a:lnTo>
                  <a:lnTo>
                    <a:pt x="81" y="247"/>
                  </a:lnTo>
                  <a:lnTo>
                    <a:pt x="83" y="247"/>
                  </a:lnTo>
                  <a:lnTo>
                    <a:pt x="83" y="245"/>
                  </a:lnTo>
                  <a:lnTo>
                    <a:pt x="83" y="243"/>
                  </a:lnTo>
                  <a:lnTo>
                    <a:pt x="83" y="241"/>
                  </a:lnTo>
                  <a:lnTo>
                    <a:pt x="85" y="241"/>
                  </a:lnTo>
                  <a:lnTo>
                    <a:pt x="85" y="239"/>
                  </a:lnTo>
                  <a:lnTo>
                    <a:pt x="85" y="237"/>
                  </a:lnTo>
                  <a:lnTo>
                    <a:pt x="85" y="235"/>
                  </a:lnTo>
                  <a:lnTo>
                    <a:pt x="87" y="235"/>
                  </a:lnTo>
                  <a:lnTo>
                    <a:pt x="87" y="233"/>
                  </a:lnTo>
                  <a:lnTo>
                    <a:pt x="87" y="231"/>
                  </a:lnTo>
                  <a:lnTo>
                    <a:pt x="87" y="229"/>
                  </a:lnTo>
                  <a:lnTo>
                    <a:pt x="89" y="229"/>
                  </a:lnTo>
                  <a:lnTo>
                    <a:pt x="89" y="227"/>
                  </a:lnTo>
                  <a:lnTo>
                    <a:pt x="89" y="225"/>
                  </a:lnTo>
                  <a:lnTo>
                    <a:pt x="89" y="223"/>
                  </a:lnTo>
                  <a:lnTo>
                    <a:pt x="89" y="221"/>
                  </a:lnTo>
                  <a:lnTo>
                    <a:pt x="89" y="219"/>
                  </a:lnTo>
                  <a:lnTo>
                    <a:pt x="89" y="217"/>
                  </a:lnTo>
                  <a:lnTo>
                    <a:pt x="87" y="217"/>
                  </a:lnTo>
                  <a:lnTo>
                    <a:pt x="87" y="215"/>
                  </a:lnTo>
                  <a:lnTo>
                    <a:pt x="89" y="215"/>
                  </a:lnTo>
                  <a:lnTo>
                    <a:pt x="89" y="213"/>
                  </a:lnTo>
                  <a:lnTo>
                    <a:pt x="91" y="211"/>
                  </a:lnTo>
                  <a:lnTo>
                    <a:pt x="91" y="209"/>
                  </a:lnTo>
                  <a:lnTo>
                    <a:pt x="93" y="209"/>
                  </a:lnTo>
                  <a:lnTo>
                    <a:pt x="93" y="207"/>
                  </a:lnTo>
                  <a:lnTo>
                    <a:pt x="93" y="205"/>
                  </a:lnTo>
                  <a:lnTo>
                    <a:pt x="95" y="205"/>
                  </a:lnTo>
                  <a:lnTo>
                    <a:pt x="95" y="203"/>
                  </a:lnTo>
                  <a:lnTo>
                    <a:pt x="96" y="203"/>
                  </a:lnTo>
                  <a:lnTo>
                    <a:pt x="96" y="201"/>
                  </a:lnTo>
                  <a:lnTo>
                    <a:pt x="98" y="201"/>
                  </a:lnTo>
                  <a:lnTo>
                    <a:pt x="98" y="203"/>
                  </a:lnTo>
                  <a:lnTo>
                    <a:pt x="100" y="203"/>
                  </a:lnTo>
                  <a:lnTo>
                    <a:pt x="100" y="205"/>
                  </a:lnTo>
                  <a:lnTo>
                    <a:pt x="102" y="205"/>
                  </a:lnTo>
                  <a:lnTo>
                    <a:pt x="102" y="207"/>
                  </a:lnTo>
                  <a:lnTo>
                    <a:pt x="104" y="207"/>
                  </a:lnTo>
                  <a:lnTo>
                    <a:pt x="106" y="207"/>
                  </a:lnTo>
                  <a:lnTo>
                    <a:pt x="106" y="209"/>
                  </a:lnTo>
                  <a:lnTo>
                    <a:pt x="108" y="209"/>
                  </a:lnTo>
                  <a:lnTo>
                    <a:pt x="108" y="211"/>
                  </a:lnTo>
                  <a:lnTo>
                    <a:pt x="110" y="213"/>
                  </a:lnTo>
                  <a:lnTo>
                    <a:pt x="112" y="215"/>
                  </a:lnTo>
                  <a:lnTo>
                    <a:pt x="114" y="215"/>
                  </a:lnTo>
                  <a:lnTo>
                    <a:pt x="114" y="217"/>
                  </a:lnTo>
                  <a:lnTo>
                    <a:pt x="114" y="219"/>
                  </a:lnTo>
                  <a:lnTo>
                    <a:pt x="116" y="219"/>
                  </a:lnTo>
                  <a:lnTo>
                    <a:pt x="116" y="221"/>
                  </a:lnTo>
                  <a:lnTo>
                    <a:pt x="118" y="221"/>
                  </a:lnTo>
                  <a:lnTo>
                    <a:pt x="118" y="223"/>
                  </a:lnTo>
                  <a:lnTo>
                    <a:pt x="120" y="221"/>
                  </a:lnTo>
                  <a:lnTo>
                    <a:pt x="122" y="221"/>
                  </a:lnTo>
                  <a:lnTo>
                    <a:pt x="124" y="221"/>
                  </a:lnTo>
                  <a:lnTo>
                    <a:pt x="124" y="219"/>
                  </a:lnTo>
                  <a:lnTo>
                    <a:pt x="126" y="219"/>
                  </a:lnTo>
                  <a:lnTo>
                    <a:pt x="126" y="217"/>
                  </a:lnTo>
                  <a:lnTo>
                    <a:pt x="128" y="217"/>
                  </a:lnTo>
                  <a:lnTo>
                    <a:pt x="128" y="215"/>
                  </a:lnTo>
                  <a:lnTo>
                    <a:pt x="128" y="213"/>
                  </a:lnTo>
                  <a:lnTo>
                    <a:pt x="128" y="211"/>
                  </a:lnTo>
                  <a:lnTo>
                    <a:pt x="128" y="209"/>
                  </a:lnTo>
                  <a:lnTo>
                    <a:pt x="128" y="207"/>
                  </a:lnTo>
                  <a:lnTo>
                    <a:pt x="128" y="205"/>
                  </a:lnTo>
                  <a:lnTo>
                    <a:pt x="130" y="205"/>
                  </a:lnTo>
                  <a:lnTo>
                    <a:pt x="130" y="203"/>
                  </a:lnTo>
                  <a:lnTo>
                    <a:pt x="132" y="203"/>
                  </a:lnTo>
                  <a:lnTo>
                    <a:pt x="132" y="201"/>
                  </a:lnTo>
                  <a:lnTo>
                    <a:pt x="132" y="200"/>
                  </a:lnTo>
                  <a:lnTo>
                    <a:pt x="134" y="200"/>
                  </a:lnTo>
                  <a:lnTo>
                    <a:pt x="134" y="198"/>
                  </a:lnTo>
                  <a:lnTo>
                    <a:pt x="136" y="198"/>
                  </a:lnTo>
                  <a:lnTo>
                    <a:pt x="136" y="196"/>
                  </a:lnTo>
                  <a:lnTo>
                    <a:pt x="136" y="194"/>
                  </a:lnTo>
                  <a:lnTo>
                    <a:pt x="136" y="192"/>
                  </a:lnTo>
                  <a:lnTo>
                    <a:pt x="136" y="190"/>
                  </a:lnTo>
                  <a:lnTo>
                    <a:pt x="136" y="188"/>
                  </a:lnTo>
                  <a:lnTo>
                    <a:pt x="136" y="186"/>
                  </a:lnTo>
                  <a:lnTo>
                    <a:pt x="136" y="184"/>
                  </a:lnTo>
                  <a:lnTo>
                    <a:pt x="136" y="182"/>
                  </a:lnTo>
                  <a:lnTo>
                    <a:pt x="136" y="180"/>
                  </a:lnTo>
                  <a:lnTo>
                    <a:pt x="134" y="180"/>
                  </a:lnTo>
                  <a:lnTo>
                    <a:pt x="134" y="178"/>
                  </a:lnTo>
                  <a:lnTo>
                    <a:pt x="134" y="176"/>
                  </a:lnTo>
                  <a:lnTo>
                    <a:pt x="134" y="174"/>
                  </a:lnTo>
                  <a:lnTo>
                    <a:pt x="132" y="174"/>
                  </a:lnTo>
                  <a:lnTo>
                    <a:pt x="134" y="172"/>
                  </a:lnTo>
                  <a:lnTo>
                    <a:pt x="132" y="172"/>
                  </a:lnTo>
                  <a:lnTo>
                    <a:pt x="132" y="170"/>
                  </a:lnTo>
                  <a:lnTo>
                    <a:pt x="134" y="170"/>
                  </a:lnTo>
                  <a:lnTo>
                    <a:pt x="134" y="168"/>
                  </a:lnTo>
                  <a:lnTo>
                    <a:pt x="134" y="166"/>
                  </a:lnTo>
                  <a:lnTo>
                    <a:pt x="136" y="166"/>
                  </a:lnTo>
                  <a:lnTo>
                    <a:pt x="138" y="164"/>
                  </a:lnTo>
                  <a:lnTo>
                    <a:pt x="140" y="164"/>
                  </a:lnTo>
                  <a:lnTo>
                    <a:pt x="142" y="164"/>
                  </a:lnTo>
                  <a:lnTo>
                    <a:pt x="144" y="164"/>
                  </a:lnTo>
                  <a:lnTo>
                    <a:pt x="146" y="164"/>
                  </a:lnTo>
                  <a:lnTo>
                    <a:pt x="146" y="166"/>
                  </a:lnTo>
                  <a:lnTo>
                    <a:pt x="148" y="166"/>
                  </a:lnTo>
                  <a:lnTo>
                    <a:pt x="150" y="166"/>
                  </a:lnTo>
                  <a:lnTo>
                    <a:pt x="152" y="166"/>
                  </a:lnTo>
                  <a:lnTo>
                    <a:pt x="154" y="166"/>
                  </a:lnTo>
                  <a:lnTo>
                    <a:pt x="154" y="164"/>
                  </a:lnTo>
                  <a:lnTo>
                    <a:pt x="156" y="164"/>
                  </a:lnTo>
                  <a:lnTo>
                    <a:pt x="156" y="162"/>
                  </a:lnTo>
                  <a:lnTo>
                    <a:pt x="156" y="160"/>
                  </a:lnTo>
                  <a:lnTo>
                    <a:pt x="156" y="158"/>
                  </a:lnTo>
                  <a:lnTo>
                    <a:pt x="156" y="156"/>
                  </a:lnTo>
                  <a:lnTo>
                    <a:pt x="156" y="154"/>
                  </a:lnTo>
                  <a:lnTo>
                    <a:pt x="156" y="152"/>
                  </a:lnTo>
                  <a:lnTo>
                    <a:pt x="156" y="150"/>
                  </a:lnTo>
                  <a:lnTo>
                    <a:pt x="156" y="148"/>
                  </a:lnTo>
                  <a:lnTo>
                    <a:pt x="158" y="148"/>
                  </a:lnTo>
                  <a:lnTo>
                    <a:pt x="158" y="146"/>
                  </a:lnTo>
                  <a:lnTo>
                    <a:pt x="158" y="144"/>
                  </a:lnTo>
                  <a:lnTo>
                    <a:pt x="160" y="144"/>
                  </a:lnTo>
                  <a:lnTo>
                    <a:pt x="162" y="146"/>
                  </a:lnTo>
                  <a:lnTo>
                    <a:pt x="164" y="148"/>
                  </a:lnTo>
                  <a:lnTo>
                    <a:pt x="165" y="150"/>
                  </a:lnTo>
                  <a:lnTo>
                    <a:pt x="167" y="152"/>
                  </a:lnTo>
                  <a:lnTo>
                    <a:pt x="169" y="152"/>
                  </a:lnTo>
                  <a:lnTo>
                    <a:pt x="169" y="154"/>
                  </a:lnTo>
                  <a:lnTo>
                    <a:pt x="171" y="154"/>
                  </a:lnTo>
                  <a:lnTo>
                    <a:pt x="173" y="156"/>
                  </a:lnTo>
                  <a:lnTo>
                    <a:pt x="175" y="156"/>
                  </a:lnTo>
                  <a:lnTo>
                    <a:pt x="177" y="156"/>
                  </a:lnTo>
                  <a:lnTo>
                    <a:pt x="177" y="158"/>
                  </a:lnTo>
                  <a:lnTo>
                    <a:pt x="179" y="158"/>
                  </a:lnTo>
                  <a:lnTo>
                    <a:pt x="179" y="160"/>
                  </a:lnTo>
                  <a:lnTo>
                    <a:pt x="181" y="160"/>
                  </a:lnTo>
                  <a:lnTo>
                    <a:pt x="183" y="162"/>
                  </a:lnTo>
                  <a:lnTo>
                    <a:pt x="181" y="162"/>
                  </a:lnTo>
                  <a:lnTo>
                    <a:pt x="181" y="164"/>
                  </a:lnTo>
                  <a:lnTo>
                    <a:pt x="181" y="166"/>
                  </a:lnTo>
                  <a:lnTo>
                    <a:pt x="183" y="166"/>
                  </a:lnTo>
                  <a:lnTo>
                    <a:pt x="183" y="168"/>
                  </a:lnTo>
                  <a:lnTo>
                    <a:pt x="185" y="168"/>
                  </a:lnTo>
                  <a:lnTo>
                    <a:pt x="185" y="170"/>
                  </a:lnTo>
                  <a:lnTo>
                    <a:pt x="187" y="170"/>
                  </a:lnTo>
                  <a:lnTo>
                    <a:pt x="189" y="170"/>
                  </a:lnTo>
                  <a:lnTo>
                    <a:pt x="191" y="172"/>
                  </a:lnTo>
                  <a:lnTo>
                    <a:pt x="193" y="172"/>
                  </a:lnTo>
                  <a:lnTo>
                    <a:pt x="195" y="172"/>
                  </a:lnTo>
                  <a:lnTo>
                    <a:pt x="197" y="172"/>
                  </a:lnTo>
                  <a:lnTo>
                    <a:pt x="199" y="172"/>
                  </a:lnTo>
                  <a:lnTo>
                    <a:pt x="199" y="170"/>
                  </a:lnTo>
                  <a:lnTo>
                    <a:pt x="201" y="170"/>
                  </a:lnTo>
                  <a:lnTo>
                    <a:pt x="203" y="170"/>
                  </a:lnTo>
                  <a:lnTo>
                    <a:pt x="205" y="170"/>
                  </a:lnTo>
                  <a:lnTo>
                    <a:pt x="207" y="170"/>
                  </a:lnTo>
                  <a:lnTo>
                    <a:pt x="209" y="168"/>
                  </a:lnTo>
                  <a:lnTo>
                    <a:pt x="209" y="166"/>
                  </a:lnTo>
                  <a:lnTo>
                    <a:pt x="209" y="164"/>
                  </a:lnTo>
                  <a:lnTo>
                    <a:pt x="209" y="162"/>
                  </a:lnTo>
                  <a:lnTo>
                    <a:pt x="209" y="160"/>
                  </a:lnTo>
                  <a:lnTo>
                    <a:pt x="209" y="158"/>
                  </a:lnTo>
                  <a:lnTo>
                    <a:pt x="209" y="156"/>
                  </a:lnTo>
                  <a:lnTo>
                    <a:pt x="209" y="154"/>
                  </a:lnTo>
                  <a:lnTo>
                    <a:pt x="209" y="152"/>
                  </a:lnTo>
                  <a:lnTo>
                    <a:pt x="207" y="152"/>
                  </a:lnTo>
                  <a:lnTo>
                    <a:pt x="207" y="150"/>
                  </a:lnTo>
                  <a:lnTo>
                    <a:pt x="209" y="150"/>
                  </a:lnTo>
                  <a:lnTo>
                    <a:pt x="209" y="148"/>
                  </a:lnTo>
                  <a:lnTo>
                    <a:pt x="209" y="146"/>
                  </a:lnTo>
                  <a:lnTo>
                    <a:pt x="209" y="144"/>
                  </a:lnTo>
                  <a:lnTo>
                    <a:pt x="209" y="142"/>
                  </a:lnTo>
                  <a:lnTo>
                    <a:pt x="211" y="142"/>
                  </a:lnTo>
                  <a:lnTo>
                    <a:pt x="211" y="140"/>
                  </a:lnTo>
                  <a:lnTo>
                    <a:pt x="211" y="138"/>
                  </a:lnTo>
                  <a:lnTo>
                    <a:pt x="213" y="138"/>
                  </a:lnTo>
                  <a:lnTo>
                    <a:pt x="213" y="136"/>
                  </a:lnTo>
                  <a:lnTo>
                    <a:pt x="213" y="134"/>
                  </a:lnTo>
                  <a:lnTo>
                    <a:pt x="213" y="133"/>
                  </a:lnTo>
                  <a:lnTo>
                    <a:pt x="213" y="131"/>
                  </a:lnTo>
                  <a:lnTo>
                    <a:pt x="213" y="129"/>
                  </a:lnTo>
                  <a:lnTo>
                    <a:pt x="211" y="127"/>
                  </a:lnTo>
                  <a:lnTo>
                    <a:pt x="211" y="125"/>
                  </a:lnTo>
                  <a:lnTo>
                    <a:pt x="211" y="123"/>
                  </a:lnTo>
                  <a:lnTo>
                    <a:pt x="211" y="121"/>
                  </a:lnTo>
                  <a:lnTo>
                    <a:pt x="211" y="119"/>
                  </a:lnTo>
                  <a:lnTo>
                    <a:pt x="213" y="117"/>
                  </a:lnTo>
                  <a:lnTo>
                    <a:pt x="213" y="115"/>
                  </a:lnTo>
                  <a:lnTo>
                    <a:pt x="213" y="113"/>
                  </a:lnTo>
                  <a:lnTo>
                    <a:pt x="215" y="113"/>
                  </a:lnTo>
                  <a:lnTo>
                    <a:pt x="215" y="111"/>
                  </a:lnTo>
                  <a:lnTo>
                    <a:pt x="215" y="109"/>
                  </a:lnTo>
                  <a:lnTo>
                    <a:pt x="215" y="107"/>
                  </a:lnTo>
                  <a:lnTo>
                    <a:pt x="217" y="107"/>
                  </a:lnTo>
                  <a:lnTo>
                    <a:pt x="217" y="105"/>
                  </a:lnTo>
                  <a:lnTo>
                    <a:pt x="217" y="103"/>
                  </a:lnTo>
                  <a:lnTo>
                    <a:pt x="217" y="101"/>
                  </a:lnTo>
                  <a:lnTo>
                    <a:pt x="217" y="99"/>
                  </a:lnTo>
                  <a:lnTo>
                    <a:pt x="217" y="97"/>
                  </a:lnTo>
                  <a:lnTo>
                    <a:pt x="219" y="97"/>
                  </a:lnTo>
                  <a:lnTo>
                    <a:pt x="221" y="97"/>
                  </a:lnTo>
                  <a:lnTo>
                    <a:pt x="223" y="97"/>
                  </a:lnTo>
                  <a:lnTo>
                    <a:pt x="225" y="97"/>
                  </a:lnTo>
                  <a:lnTo>
                    <a:pt x="227" y="97"/>
                  </a:lnTo>
                  <a:lnTo>
                    <a:pt x="229" y="99"/>
                  </a:lnTo>
                  <a:lnTo>
                    <a:pt x="231" y="99"/>
                  </a:lnTo>
                  <a:lnTo>
                    <a:pt x="231" y="101"/>
                  </a:lnTo>
                  <a:lnTo>
                    <a:pt x="233" y="101"/>
                  </a:lnTo>
                  <a:lnTo>
                    <a:pt x="233" y="103"/>
                  </a:lnTo>
                  <a:lnTo>
                    <a:pt x="234" y="103"/>
                  </a:lnTo>
                  <a:lnTo>
                    <a:pt x="234" y="105"/>
                  </a:lnTo>
                  <a:lnTo>
                    <a:pt x="236" y="107"/>
                  </a:lnTo>
                  <a:lnTo>
                    <a:pt x="238" y="107"/>
                  </a:lnTo>
                  <a:lnTo>
                    <a:pt x="240" y="107"/>
                  </a:lnTo>
                  <a:lnTo>
                    <a:pt x="242" y="107"/>
                  </a:lnTo>
                  <a:lnTo>
                    <a:pt x="244" y="107"/>
                  </a:lnTo>
                  <a:lnTo>
                    <a:pt x="244" y="105"/>
                  </a:lnTo>
                  <a:lnTo>
                    <a:pt x="246" y="105"/>
                  </a:lnTo>
                  <a:lnTo>
                    <a:pt x="248" y="105"/>
                  </a:lnTo>
                  <a:lnTo>
                    <a:pt x="250" y="105"/>
                  </a:lnTo>
                  <a:lnTo>
                    <a:pt x="252" y="105"/>
                  </a:lnTo>
                  <a:lnTo>
                    <a:pt x="254" y="105"/>
                  </a:lnTo>
                  <a:lnTo>
                    <a:pt x="256" y="105"/>
                  </a:lnTo>
                  <a:lnTo>
                    <a:pt x="256" y="107"/>
                  </a:lnTo>
                  <a:lnTo>
                    <a:pt x="258" y="107"/>
                  </a:lnTo>
                  <a:lnTo>
                    <a:pt x="258" y="109"/>
                  </a:lnTo>
                  <a:lnTo>
                    <a:pt x="260" y="109"/>
                  </a:lnTo>
                  <a:lnTo>
                    <a:pt x="262" y="109"/>
                  </a:lnTo>
                  <a:lnTo>
                    <a:pt x="264" y="109"/>
                  </a:lnTo>
                  <a:lnTo>
                    <a:pt x="266" y="109"/>
                  </a:lnTo>
                  <a:lnTo>
                    <a:pt x="268" y="109"/>
                  </a:lnTo>
                  <a:lnTo>
                    <a:pt x="270" y="109"/>
                  </a:lnTo>
                  <a:lnTo>
                    <a:pt x="270" y="107"/>
                  </a:lnTo>
                  <a:lnTo>
                    <a:pt x="270" y="105"/>
                  </a:lnTo>
                  <a:lnTo>
                    <a:pt x="272" y="105"/>
                  </a:lnTo>
                  <a:lnTo>
                    <a:pt x="272" y="103"/>
                  </a:lnTo>
                  <a:lnTo>
                    <a:pt x="274" y="103"/>
                  </a:lnTo>
                  <a:lnTo>
                    <a:pt x="274" y="101"/>
                  </a:lnTo>
                  <a:lnTo>
                    <a:pt x="276" y="101"/>
                  </a:lnTo>
                  <a:lnTo>
                    <a:pt x="276" y="99"/>
                  </a:lnTo>
                  <a:lnTo>
                    <a:pt x="274" y="99"/>
                  </a:lnTo>
                  <a:lnTo>
                    <a:pt x="274" y="97"/>
                  </a:lnTo>
                  <a:lnTo>
                    <a:pt x="274" y="95"/>
                  </a:lnTo>
                  <a:lnTo>
                    <a:pt x="276" y="95"/>
                  </a:lnTo>
                  <a:lnTo>
                    <a:pt x="278" y="95"/>
                  </a:lnTo>
                  <a:lnTo>
                    <a:pt x="278" y="93"/>
                  </a:lnTo>
                  <a:lnTo>
                    <a:pt x="280" y="89"/>
                  </a:lnTo>
                  <a:lnTo>
                    <a:pt x="280" y="87"/>
                  </a:lnTo>
                  <a:lnTo>
                    <a:pt x="280" y="85"/>
                  </a:lnTo>
                  <a:lnTo>
                    <a:pt x="280" y="83"/>
                  </a:lnTo>
                  <a:lnTo>
                    <a:pt x="282" y="83"/>
                  </a:lnTo>
                  <a:lnTo>
                    <a:pt x="282" y="81"/>
                  </a:lnTo>
                  <a:lnTo>
                    <a:pt x="284" y="81"/>
                  </a:lnTo>
                  <a:lnTo>
                    <a:pt x="286" y="81"/>
                  </a:lnTo>
                  <a:lnTo>
                    <a:pt x="288" y="79"/>
                  </a:lnTo>
                  <a:lnTo>
                    <a:pt x="288" y="77"/>
                  </a:lnTo>
                  <a:lnTo>
                    <a:pt x="290" y="75"/>
                  </a:lnTo>
                  <a:lnTo>
                    <a:pt x="292" y="73"/>
                  </a:lnTo>
                  <a:lnTo>
                    <a:pt x="294" y="73"/>
                  </a:lnTo>
                  <a:lnTo>
                    <a:pt x="298" y="73"/>
                  </a:lnTo>
                  <a:lnTo>
                    <a:pt x="300" y="75"/>
                  </a:lnTo>
                  <a:lnTo>
                    <a:pt x="302" y="75"/>
                  </a:lnTo>
                  <a:lnTo>
                    <a:pt x="303" y="75"/>
                  </a:lnTo>
                  <a:lnTo>
                    <a:pt x="307" y="77"/>
                  </a:lnTo>
                  <a:lnTo>
                    <a:pt x="309" y="77"/>
                  </a:lnTo>
                  <a:lnTo>
                    <a:pt x="311" y="77"/>
                  </a:lnTo>
                  <a:lnTo>
                    <a:pt x="315" y="75"/>
                  </a:lnTo>
                  <a:lnTo>
                    <a:pt x="319" y="73"/>
                  </a:lnTo>
                  <a:lnTo>
                    <a:pt x="321" y="73"/>
                  </a:lnTo>
                  <a:lnTo>
                    <a:pt x="325" y="71"/>
                  </a:lnTo>
                  <a:lnTo>
                    <a:pt x="327" y="71"/>
                  </a:lnTo>
                  <a:lnTo>
                    <a:pt x="329" y="69"/>
                  </a:lnTo>
                  <a:lnTo>
                    <a:pt x="333" y="69"/>
                  </a:lnTo>
                  <a:lnTo>
                    <a:pt x="335" y="67"/>
                  </a:lnTo>
                  <a:lnTo>
                    <a:pt x="335" y="66"/>
                  </a:lnTo>
                  <a:lnTo>
                    <a:pt x="337" y="66"/>
                  </a:lnTo>
                  <a:lnTo>
                    <a:pt x="337" y="64"/>
                  </a:lnTo>
                  <a:lnTo>
                    <a:pt x="339" y="62"/>
                  </a:lnTo>
                  <a:lnTo>
                    <a:pt x="343" y="60"/>
                  </a:lnTo>
                  <a:lnTo>
                    <a:pt x="349" y="56"/>
                  </a:lnTo>
                  <a:lnTo>
                    <a:pt x="353" y="54"/>
                  </a:lnTo>
                  <a:lnTo>
                    <a:pt x="355" y="52"/>
                  </a:lnTo>
                  <a:lnTo>
                    <a:pt x="357" y="52"/>
                  </a:lnTo>
                  <a:lnTo>
                    <a:pt x="359" y="52"/>
                  </a:lnTo>
                  <a:lnTo>
                    <a:pt x="361" y="54"/>
                  </a:lnTo>
                  <a:lnTo>
                    <a:pt x="363" y="54"/>
                  </a:lnTo>
                  <a:lnTo>
                    <a:pt x="365" y="52"/>
                  </a:lnTo>
                  <a:lnTo>
                    <a:pt x="369" y="52"/>
                  </a:lnTo>
                  <a:lnTo>
                    <a:pt x="372" y="50"/>
                  </a:lnTo>
                  <a:lnTo>
                    <a:pt x="378" y="50"/>
                  </a:lnTo>
                  <a:lnTo>
                    <a:pt x="380" y="50"/>
                  </a:lnTo>
                  <a:lnTo>
                    <a:pt x="382" y="50"/>
                  </a:lnTo>
                  <a:lnTo>
                    <a:pt x="384" y="50"/>
                  </a:lnTo>
                  <a:lnTo>
                    <a:pt x="386" y="48"/>
                  </a:lnTo>
                  <a:lnTo>
                    <a:pt x="388" y="48"/>
                  </a:lnTo>
                  <a:lnTo>
                    <a:pt x="390" y="46"/>
                  </a:lnTo>
                  <a:lnTo>
                    <a:pt x="392" y="46"/>
                  </a:lnTo>
                  <a:lnTo>
                    <a:pt x="394" y="44"/>
                  </a:lnTo>
                  <a:lnTo>
                    <a:pt x="396" y="44"/>
                  </a:lnTo>
                  <a:lnTo>
                    <a:pt x="398" y="42"/>
                  </a:lnTo>
                  <a:lnTo>
                    <a:pt x="398" y="40"/>
                  </a:lnTo>
                  <a:lnTo>
                    <a:pt x="398" y="38"/>
                  </a:lnTo>
                  <a:lnTo>
                    <a:pt x="398" y="36"/>
                  </a:lnTo>
                  <a:lnTo>
                    <a:pt x="396" y="36"/>
                  </a:lnTo>
                  <a:lnTo>
                    <a:pt x="396" y="34"/>
                  </a:lnTo>
                  <a:lnTo>
                    <a:pt x="396" y="32"/>
                  </a:lnTo>
                  <a:lnTo>
                    <a:pt x="396" y="30"/>
                  </a:lnTo>
                  <a:lnTo>
                    <a:pt x="396" y="28"/>
                  </a:lnTo>
                  <a:lnTo>
                    <a:pt x="396" y="24"/>
                  </a:lnTo>
                  <a:lnTo>
                    <a:pt x="398" y="20"/>
                  </a:lnTo>
                  <a:lnTo>
                    <a:pt x="398" y="16"/>
                  </a:lnTo>
                  <a:lnTo>
                    <a:pt x="398" y="14"/>
                  </a:lnTo>
                  <a:lnTo>
                    <a:pt x="398" y="12"/>
                  </a:lnTo>
                  <a:lnTo>
                    <a:pt x="398" y="10"/>
                  </a:lnTo>
                  <a:lnTo>
                    <a:pt x="398" y="8"/>
                  </a:lnTo>
                  <a:lnTo>
                    <a:pt x="398" y="6"/>
                  </a:lnTo>
                  <a:lnTo>
                    <a:pt x="398" y="2"/>
                  </a:lnTo>
                  <a:lnTo>
                    <a:pt x="398"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9" name="Freeform 22">
              <a:extLst>
                <a:ext uri="{FF2B5EF4-FFF2-40B4-BE49-F238E27FC236}">
                  <a16:creationId xmlns:a16="http://schemas.microsoft.com/office/drawing/2014/main" xmlns="" id="{00000000-0008-0000-0A00-00001A000000}"/>
                </a:ext>
              </a:extLst>
            </xdr:cNvPr>
            <xdr:cNvSpPr>
              <a:spLocks/>
            </xdr:cNvSpPr>
          </xdr:nvSpPr>
          <xdr:spPr bwMode="auto">
            <a:xfrm>
              <a:off x="4419600" y="3794125"/>
              <a:ext cx="1636713" cy="341313"/>
            </a:xfrm>
            <a:custGeom>
              <a:avLst/>
              <a:gdLst>
                <a:gd name="T0" fmla="*/ 33 w 1031"/>
                <a:gd name="T1" fmla="*/ 83 h 215"/>
                <a:gd name="T2" fmla="*/ 21 w 1031"/>
                <a:gd name="T3" fmla="*/ 52 h 215"/>
                <a:gd name="T4" fmla="*/ 4 w 1031"/>
                <a:gd name="T5" fmla="*/ 28 h 215"/>
                <a:gd name="T6" fmla="*/ 2 w 1031"/>
                <a:gd name="T7" fmla="*/ 10 h 215"/>
                <a:gd name="T8" fmla="*/ 19 w 1031"/>
                <a:gd name="T9" fmla="*/ 16 h 215"/>
                <a:gd name="T10" fmla="*/ 33 w 1031"/>
                <a:gd name="T11" fmla="*/ 30 h 215"/>
                <a:gd name="T12" fmla="*/ 53 w 1031"/>
                <a:gd name="T13" fmla="*/ 26 h 215"/>
                <a:gd name="T14" fmla="*/ 75 w 1031"/>
                <a:gd name="T15" fmla="*/ 20 h 215"/>
                <a:gd name="T16" fmla="*/ 98 w 1031"/>
                <a:gd name="T17" fmla="*/ 18 h 215"/>
                <a:gd name="T18" fmla="*/ 118 w 1031"/>
                <a:gd name="T19" fmla="*/ 18 h 215"/>
                <a:gd name="T20" fmla="*/ 138 w 1031"/>
                <a:gd name="T21" fmla="*/ 14 h 215"/>
                <a:gd name="T22" fmla="*/ 148 w 1031"/>
                <a:gd name="T23" fmla="*/ 28 h 215"/>
                <a:gd name="T24" fmla="*/ 167 w 1031"/>
                <a:gd name="T25" fmla="*/ 50 h 215"/>
                <a:gd name="T26" fmla="*/ 189 w 1031"/>
                <a:gd name="T27" fmla="*/ 50 h 215"/>
                <a:gd name="T28" fmla="*/ 203 w 1031"/>
                <a:gd name="T29" fmla="*/ 36 h 215"/>
                <a:gd name="T30" fmla="*/ 222 w 1031"/>
                <a:gd name="T31" fmla="*/ 28 h 215"/>
                <a:gd name="T32" fmla="*/ 242 w 1031"/>
                <a:gd name="T33" fmla="*/ 42 h 215"/>
                <a:gd name="T34" fmla="*/ 268 w 1031"/>
                <a:gd name="T35" fmla="*/ 52 h 215"/>
                <a:gd name="T36" fmla="*/ 288 w 1031"/>
                <a:gd name="T37" fmla="*/ 65 h 215"/>
                <a:gd name="T38" fmla="*/ 297 w 1031"/>
                <a:gd name="T39" fmla="*/ 79 h 215"/>
                <a:gd name="T40" fmla="*/ 313 w 1031"/>
                <a:gd name="T41" fmla="*/ 79 h 215"/>
                <a:gd name="T42" fmla="*/ 339 w 1031"/>
                <a:gd name="T43" fmla="*/ 95 h 215"/>
                <a:gd name="T44" fmla="*/ 358 w 1031"/>
                <a:gd name="T45" fmla="*/ 107 h 215"/>
                <a:gd name="T46" fmla="*/ 378 w 1031"/>
                <a:gd name="T47" fmla="*/ 122 h 215"/>
                <a:gd name="T48" fmla="*/ 400 w 1031"/>
                <a:gd name="T49" fmla="*/ 121 h 215"/>
                <a:gd name="T50" fmla="*/ 416 w 1031"/>
                <a:gd name="T51" fmla="*/ 132 h 215"/>
                <a:gd name="T52" fmla="*/ 429 w 1031"/>
                <a:gd name="T53" fmla="*/ 122 h 215"/>
                <a:gd name="T54" fmla="*/ 449 w 1031"/>
                <a:gd name="T55" fmla="*/ 126 h 215"/>
                <a:gd name="T56" fmla="*/ 473 w 1031"/>
                <a:gd name="T57" fmla="*/ 130 h 215"/>
                <a:gd name="T58" fmla="*/ 493 w 1031"/>
                <a:gd name="T59" fmla="*/ 144 h 215"/>
                <a:gd name="T60" fmla="*/ 510 w 1031"/>
                <a:gd name="T61" fmla="*/ 160 h 215"/>
                <a:gd name="T62" fmla="*/ 532 w 1031"/>
                <a:gd name="T63" fmla="*/ 178 h 215"/>
                <a:gd name="T64" fmla="*/ 556 w 1031"/>
                <a:gd name="T65" fmla="*/ 184 h 215"/>
                <a:gd name="T66" fmla="*/ 573 w 1031"/>
                <a:gd name="T67" fmla="*/ 193 h 215"/>
                <a:gd name="T68" fmla="*/ 603 w 1031"/>
                <a:gd name="T69" fmla="*/ 191 h 215"/>
                <a:gd name="T70" fmla="*/ 625 w 1031"/>
                <a:gd name="T71" fmla="*/ 186 h 215"/>
                <a:gd name="T72" fmla="*/ 660 w 1031"/>
                <a:gd name="T73" fmla="*/ 193 h 215"/>
                <a:gd name="T74" fmla="*/ 680 w 1031"/>
                <a:gd name="T75" fmla="*/ 199 h 215"/>
                <a:gd name="T76" fmla="*/ 694 w 1031"/>
                <a:gd name="T77" fmla="*/ 211 h 215"/>
                <a:gd name="T78" fmla="*/ 715 w 1031"/>
                <a:gd name="T79" fmla="*/ 207 h 215"/>
                <a:gd name="T80" fmla="*/ 739 w 1031"/>
                <a:gd name="T81" fmla="*/ 209 h 215"/>
                <a:gd name="T82" fmla="*/ 765 w 1031"/>
                <a:gd name="T83" fmla="*/ 213 h 215"/>
                <a:gd name="T84" fmla="*/ 782 w 1031"/>
                <a:gd name="T85" fmla="*/ 205 h 215"/>
                <a:gd name="T86" fmla="*/ 792 w 1031"/>
                <a:gd name="T87" fmla="*/ 180 h 215"/>
                <a:gd name="T88" fmla="*/ 818 w 1031"/>
                <a:gd name="T89" fmla="*/ 174 h 215"/>
                <a:gd name="T90" fmla="*/ 834 w 1031"/>
                <a:gd name="T91" fmla="*/ 144 h 215"/>
                <a:gd name="T92" fmla="*/ 849 w 1031"/>
                <a:gd name="T93" fmla="*/ 130 h 215"/>
                <a:gd name="T94" fmla="*/ 855 w 1031"/>
                <a:gd name="T95" fmla="*/ 109 h 215"/>
                <a:gd name="T96" fmla="*/ 877 w 1031"/>
                <a:gd name="T97" fmla="*/ 103 h 215"/>
                <a:gd name="T98" fmla="*/ 885 w 1031"/>
                <a:gd name="T99" fmla="*/ 83 h 215"/>
                <a:gd name="T100" fmla="*/ 893 w 1031"/>
                <a:gd name="T101" fmla="*/ 67 h 215"/>
                <a:gd name="T102" fmla="*/ 885 w 1031"/>
                <a:gd name="T103" fmla="*/ 53 h 215"/>
                <a:gd name="T104" fmla="*/ 899 w 1031"/>
                <a:gd name="T105" fmla="*/ 55 h 215"/>
                <a:gd name="T106" fmla="*/ 916 w 1031"/>
                <a:gd name="T107" fmla="*/ 46 h 215"/>
                <a:gd name="T108" fmla="*/ 938 w 1031"/>
                <a:gd name="T109" fmla="*/ 50 h 215"/>
                <a:gd name="T110" fmla="*/ 952 w 1031"/>
                <a:gd name="T111" fmla="*/ 34 h 215"/>
                <a:gd name="T112" fmla="*/ 966 w 1031"/>
                <a:gd name="T113" fmla="*/ 20 h 215"/>
                <a:gd name="T114" fmla="*/ 983 w 1031"/>
                <a:gd name="T115" fmla="*/ 22 h 215"/>
                <a:gd name="T116" fmla="*/ 999 w 1031"/>
                <a:gd name="T117" fmla="*/ 10 h 215"/>
                <a:gd name="T118" fmla="*/ 1019 w 1031"/>
                <a:gd name="T119" fmla="*/ 4 h 2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031" h="215">
                  <a:moveTo>
                    <a:pt x="39" y="122"/>
                  </a:moveTo>
                  <a:lnTo>
                    <a:pt x="39" y="121"/>
                  </a:lnTo>
                  <a:lnTo>
                    <a:pt x="39" y="119"/>
                  </a:lnTo>
                  <a:lnTo>
                    <a:pt x="37" y="117"/>
                  </a:lnTo>
                  <a:lnTo>
                    <a:pt x="37" y="115"/>
                  </a:lnTo>
                  <a:lnTo>
                    <a:pt x="39" y="111"/>
                  </a:lnTo>
                  <a:lnTo>
                    <a:pt x="39" y="103"/>
                  </a:lnTo>
                  <a:lnTo>
                    <a:pt x="39" y="101"/>
                  </a:lnTo>
                  <a:lnTo>
                    <a:pt x="35" y="95"/>
                  </a:lnTo>
                  <a:lnTo>
                    <a:pt x="33" y="91"/>
                  </a:lnTo>
                  <a:lnTo>
                    <a:pt x="31" y="89"/>
                  </a:lnTo>
                  <a:lnTo>
                    <a:pt x="31" y="87"/>
                  </a:lnTo>
                  <a:lnTo>
                    <a:pt x="33" y="85"/>
                  </a:lnTo>
                  <a:lnTo>
                    <a:pt x="33" y="83"/>
                  </a:lnTo>
                  <a:lnTo>
                    <a:pt x="31" y="83"/>
                  </a:lnTo>
                  <a:lnTo>
                    <a:pt x="31" y="81"/>
                  </a:lnTo>
                  <a:lnTo>
                    <a:pt x="29" y="79"/>
                  </a:lnTo>
                  <a:lnTo>
                    <a:pt x="29" y="75"/>
                  </a:lnTo>
                  <a:lnTo>
                    <a:pt x="29" y="73"/>
                  </a:lnTo>
                  <a:lnTo>
                    <a:pt x="27" y="69"/>
                  </a:lnTo>
                  <a:lnTo>
                    <a:pt x="27" y="65"/>
                  </a:lnTo>
                  <a:lnTo>
                    <a:pt x="25" y="61"/>
                  </a:lnTo>
                  <a:lnTo>
                    <a:pt x="25" y="59"/>
                  </a:lnTo>
                  <a:lnTo>
                    <a:pt x="25" y="57"/>
                  </a:lnTo>
                  <a:lnTo>
                    <a:pt x="23" y="55"/>
                  </a:lnTo>
                  <a:lnTo>
                    <a:pt x="23" y="53"/>
                  </a:lnTo>
                  <a:lnTo>
                    <a:pt x="21" y="53"/>
                  </a:lnTo>
                  <a:lnTo>
                    <a:pt x="21" y="52"/>
                  </a:lnTo>
                  <a:lnTo>
                    <a:pt x="19" y="50"/>
                  </a:lnTo>
                  <a:lnTo>
                    <a:pt x="17" y="48"/>
                  </a:lnTo>
                  <a:lnTo>
                    <a:pt x="17" y="46"/>
                  </a:lnTo>
                  <a:lnTo>
                    <a:pt x="15" y="44"/>
                  </a:lnTo>
                  <a:lnTo>
                    <a:pt x="13" y="42"/>
                  </a:lnTo>
                  <a:lnTo>
                    <a:pt x="13" y="40"/>
                  </a:lnTo>
                  <a:lnTo>
                    <a:pt x="12" y="38"/>
                  </a:lnTo>
                  <a:lnTo>
                    <a:pt x="12" y="36"/>
                  </a:lnTo>
                  <a:lnTo>
                    <a:pt x="10" y="36"/>
                  </a:lnTo>
                  <a:lnTo>
                    <a:pt x="10" y="34"/>
                  </a:lnTo>
                  <a:lnTo>
                    <a:pt x="8" y="34"/>
                  </a:lnTo>
                  <a:lnTo>
                    <a:pt x="8" y="32"/>
                  </a:lnTo>
                  <a:lnTo>
                    <a:pt x="6" y="30"/>
                  </a:lnTo>
                  <a:lnTo>
                    <a:pt x="4" y="28"/>
                  </a:lnTo>
                  <a:lnTo>
                    <a:pt x="4" y="26"/>
                  </a:lnTo>
                  <a:lnTo>
                    <a:pt x="2" y="26"/>
                  </a:lnTo>
                  <a:lnTo>
                    <a:pt x="2" y="24"/>
                  </a:lnTo>
                  <a:lnTo>
                    <a:pt x="0" y="24"/>
                  </a:lnTo>
                  <a:lnTo>
                    <a:pt x="0" y="22"/>
                  </a:lnTo>
                  <a:lnTo>
                    <a:pt x="2" y="22"/>
                  </a:lnTo>
                  <a:lnTo>
                    <a:pt x="4" y="22"/>
                  </a:lnTo>
                  <a:lnTo>
                    <a:pt x="4" y="20"/>
                  </a:lnTo>
                  <a:lnTo>
                    <a:pt x="4" y="18"/>
                  </a:lnTo>
                  <a:lnTo>
                    <a:pt x="4" y="16"/>
                  </a:lnTo>
                  <a:lnTo>
                    <a:pt x="2" y="16"/>
                  </a:lnTo>
                  <a:lnTo>
                    <a:pt x="2" y="14"/>
                  </a:lnTo>
                  <a:lnTo>
                    <a:pt x="2" y="12"/>
                  </a:lnTo>
                  <a:lnTo>
                    <a:pt x="2" y="10"/>
                  </a:lnTo>
                  <a:lnTo>
                    <a:pt x="4" y="10"/>
                  </a:lnTo>
                  <a:lnTo>
                    <a:pt x="6" y="10"/>
                  </a:lnTo>
                  <a:lnTo>
                    <a:pt x="8" y="10"/>
                  </a:lnTo>
                  <a:lnTo>
                    <a:pt x="8" y="8"/>
                  </a:lnTo>
                  <a:lnTo>
                    <a:pt x="10" y="8"/>
                  </a:lnTo>
                  <a:lnTo>
                    <a:pt x="12" y="8"/>
                  </a:lnTo>
                  <a:lnTo>
                    <a:pt x="13" y="8"/>
                  </a:lnTo>
                  <a:lnTo>
                    <a:pt x="15" y="8"/>
                  </a:lnTo>
                  <a:lnTo>
                    <a:pt x="15" y="10"/>
                  </a:lnTo>
                  <a:lnTo>
                    <a:pt x="15" y="12"/>
                  </a:lnTo>
                  <a:lnTo>
                    <a:pt x="17" y="12"/>
                  </a:lnTo>
                  <a:lnTo>
                    <a:pt x="17" y="14"/>
                  </a:lnTo>
                  <a:lnTo>
                    <a:pt x="17" y="16"/>
                  </a:lnTo>
                  <a:lnTo>
                    <a:pt x="19" y="16"/>
                  </a:lnTo>
                  <a:lnTo>
                    <a:pt x="19" y="18"/>
                  </a:lnTo>
                  <a:lnTo>
                    <a:pt x="19" y="20"/>
                  </a:lnTo>
                  <a:lnTo>
                    <a:pt x="21" y="20"/>
                  </a:lnTo>
                  <a:lnTo>
                    <a:pt x="21" y="22"/>
                  </a:lnTo>
                  <a:lnTo>
                    <a:pt x="21" y="24"/>
                  </a:lnTo>
                  <a:lnTo>
                    <a:pt x="21" y="26"/>
                  </a:lnTo>
                  <a:lnTo>
                    <a:pt x="23" y="26"/>
                  </a:lnTo>
                  <a:lnTo>
                    <a:pt x="23" y="28"/>
                  </a:lnTo>
                  <a:lnTo>
                    <a:pt x="25" y="28"/>
                  </a:lnTo>
                  <a:lnTo>
                    <a:pt x="25" y="30"/>
                  </a:lnTo>
                  <a:lnTo>
                    <a:pt x="27" y="30"/>
                  </a:lnTo>
                  <a:lnTo>
                    <a:pt x="29" y="30"/>
                  </a:lnTo>
                  <a:lnTo>
                    <a:pt x="31" y="30"/>
                  </a:lnTo>
                  <a:lnTo>
                    <a:pt x="33" y="30"/>
                  </a:lnTo>
                  <a:lnTo>
                    <a:pt x="33" y="32"/>
                  </a:lnTo>
                  <a:lnTo>
                    <a:pt x="35" y="32"/>
                  </a:lnTo>
                  <a:lnTo>
                    <a:pt x="37" y="32"/>
                  </a:lnTo>
                  <a:lnTo>
                    <a:pt x="39" y="32"/>
                  </a:lnTo>
                  <a:lnTo>
                    <a:pt x="41" y="32"/>
                  </a:lnTo>
                  <a:lnTo>
                    <a:pt x="41" y="30"/>
                  </a:lnTo>
                  <a:lnTo>
                    <a:pt x="43" y="30"/>
                  </a:lnTo>
                  <a:lnTo>
                    <a:pt x="45" y="30"/>
                  </a:lnTo>
                  <a:lnTo>
                    <a:pt x="47" y="30"/>
                  </a:lnTo>
                  <a:lnTo>
                    <a:pt x="49" y="30"/>
                  </a:lnTo>
                  <a:lnTo>
                    <a:pt x="51" y="30"/>
                  </a:lnTo>
                  <a:lnTo>
                    <a:pt x="51" y="28"/>
                  </a:lnTo>
                  <a:lnTo>
                    <a:pt x="53" y="28"/>
                  </a:lnTo>
                  <a:lnTo>
                    <a:pt x="53" y="26"/>
                  </a:lnTo>
                  <a:lnTo>
                    <a:pt x="55" y="26"/>
                  </a:lnTo>
                  <a:lnTo>
                    <a:pt x="57" y="26"/>
                  </a:lnTo>
                  <a:lnTo>
                    <a:pt x="57" y="24"/>
                  </a:lnTo>
                  <a:lnTo>
                    <a:pt x="59" y="24"/>
                  </a:lnTo>
                  <a:lnTo>
                    <a:pt x="61" y="22"/>
                  </a:lnTo>
                  <a:lnTo>
                    <a:pt x="61" y="24"/>
                  </a:lnTo>
                  <a:lnTo>
                    <a:pt x="63" y="24"/>
                  </a:lnTo>
                  <a:lnTo>
                    <a:pt x="63" y="22"/>
                  </a:lnTo>
                  <a:lnTo>
                    <a:pt x="65" y="22"/>
                  </a:lnTo>
                  <a:lnTo>
                    <a:pt x="67" y="22"/>
                  </a:lnTo>
                  <a:lnTo>
                    <a:pt x="69" y="22"/>
                  </a:lnTo>
                  <a:lnTo>
                    <a:pt x="71" y="22"/>
                  </a:lnTo>
                  <a:lnTo>
                    <a:pt x="73" y="20"/>
                  </a:lnTo>
                  <a:lnTo>
                    <a:pt x="75" y="20"/>
                  </a:lnTo>
                  <a:lnTo>
                    <a:pt x="77" y="20"/>
                  </a:lnTo>
                  <a:lnTo>
                    <a:pt x="79" y="20"/>
                  </a:lnTo>
                  <a:lnTo>
                    <a:pt x="81" y="20"/>
                  </a:lnTo>
                  <a:lnTo>
                    <a:pt x="82" y="22"/>
                  </a:lnTo>
                  <a:lnTo>
                    <a:pt x="84" y="22"/>
                  </a:lnTo>
                  <a:lnTo>
                    <a:pt x="86" y="22"/>
                  </a:lnTo>
                  <a:lnTo>
                    <a:pt x="88" y="22"/>
                  </a:lnTo>
                  <a:lnTo>
                    <a:pt x="90" y="22"/>
                  </a:lnTo>
                  <a:lnTo>
                    <a:pt x="92" y="22"/>
                  </a:lnTo>
                  <a:lnTo>
                    <a:pt x="92" y="20"/>
                  </a:lnTo>
                  <a:lnTo>
                    <a:pt x="94" y="20"/>
                  </a:lnTo>
                  <a:lnTo>
                    <a:pt x="96" y="20"/>
                  </a:lnTo>
                  <a:lnTo>
                    <a:pt x="98" y="20"/>
                  </a:lnTo>
                  <a:lnTo>
                    <a:pt x="98" y="18"/>
                  </a:lnTo>
                  <a:lnTo>
                    <a:pt x="100" y="18"/>
                  </a:lnTo>
                  <a:lnTo>
                    <a:pt x="100" y="20"/>
                  </a:lnTo>
                  <a:lnTo>
                    <a:pt x="102" y="20"/>
                  </a:lnTo>
                  <a:lnTo>
                    <a:pt x="102" y="22"/>
                  </a:lnTo>
                  <a:lnTo>
                    <a:pt x="104" y="22"/>
                  </a:lnTo>
                  <a:lnTo>
                    <a:pt x="106" y="24"/>
                  </a:lnTo>
                  <a:lnTo>
                    <a:pt x="108" y="24"/>
                  </a:lnTo>
                  <a:lnTo>
                    <a:pt x="110" y="24"/>
                  </a:lnTo>
                  <a:lnTo>
                    <a:pt x="112" y="22"/>
                  </a:lnTo>
                  <a:lnTo>
                    <a:pt x="114" y="22"/>
                  </a:lnTo>
                  <a:lnTo>
                    <a:pt x="114" y="20"/>
                  </a:lnTo>
                  <a:lnTo>
                    <a:pt x="116" y="20"/>
                  </a:lnTo>
                  <a:lnTo>
                    <a:pt x="116" y="18"/>
                  </a:lnTo>
                  <a:lnTo>
                    <a:pt x="118" y="18"/>
                  </a:lnTo>
                  <a:lnTo>
                    <a:pt x="118" y="16"/>
                  </a:lnTo>
                  <a:lnTo>
                    <a:pt x="120" y="16"/>
                  </a:lnTo>
                  <a:lnTo>
                    <a:pt x="120" y="14"/>
                  </a:lnTo>
                  <a:lnTo>
                    <a:pt x="122" y="12"/>
                  </a:lnTo>
                  <a:lnTo>
                    <a:pt x="124" y="12"/>
                  </a:lnTo>
                  <a:lnTo>
                    <a:pt x="126" y="10"/>
                  </a:lnTo>
                  <a:lnTo>
                    <a:pt x="128" y="10"/>
                  </a:lnTo>
                  <a:lnTo>
                    <a:pt x="128" y="12"/>
                  </a:lnTo>
                  <a:lnTo>
                    <a:pt x="130" y="12"/>
                  </a:lnTo>
                  <a:lnTo>
                    <a:pt x="130" y="14"/>
                  </a:lnTo>
                  <a:lnTo>
                    <a:pt x="132" y="14"/>
                  </a:lnTo>
                  <a:lnTo>
                    <a:pt x="134" y="14"/>
                  </a:lnTo>
                  <a:lnTo>
                    <a:pt x="136" y="14"/>
                  </a:lnTo>
                  <a:lnTo>
                    <a:pt x="138" y="14"/>
                  </a:lnTo>
                  <a:lnTo>
                    <a:pt x="138" y="12"/>
                  </a:lnTo>
                  <a:lnTo>
                    <a:pt x="140" y="12"/>
                  </a:lnTo>
                  <a:lnTo>
                    <a:pt x="140" y="14"/>
                  </a:lnTo>
                  <a:lnTo>
                    <a:pt x="140" y="16"/>
                  </a:lnTo>
                  <a:lnTo>
                    <a:pt x="142" y="16"/>
                  </a:lnTo>
                  <a:lnTo>
                    <a:pt x="142" y="18"/>
                  </a:lnTo>
                  <a:lnTo>
                    <a:pt x="144" y="18"/>
                  </a:lnTo>
                  <a:lnTo>
                    <a:pt x="144" y="20"/>
                  </a:lnTo>
                  <a:lnTo>
                    <a:pt x="144" y="22"/>
                  </a:lnTo>
                  <a:lnTo>
                    <a:pt x="146" y="22"/>
                  </a:lnTo>
                  <a:lnTo>
                    <a:pt x="146" y="24"/>
                  </a:lnTo>
                  <a:lnTo>
                    <a:pt x="146" y="26"/>
                  </a:lnTo>
                  <a:lnTo>
                    <a:pt x="148" y="26"/>
                  </a:lnTo>
                  <a:lnTo>
                    <a:pt x="148" y="28"/>
                  </a:lnTo>
                  <a:lnTo>
                    <a:pt x="150" y="30"/>
                  </a:lnTo>
                  <a:lnTo>
                    <a:pt x="151" y="32"/>
                  </a:lnTo>
                  <a:lnTo>
                    <a:pt x="153" y="34"/>
                  </a:lnTo>
                  <a:lnTo>
                    <a:pt x="153" y="36"/>
                  </a:lnTo>
                  <a:lnTo>
                    <a:pt x="155" y="36"/>
                  </a:lnTo>
                  <a:lnTo>
                    <a:pt x="155" y="38"/>
                  </a:lnTo>
                  <a:lnTo>
                    <a:pt x="157" y="38"/>
                  </a:lnTo>
                  <a:lnTo>
                    <a:pt x="155" y="40"/>
                  </a:lnTo>
                  <a:lnTo>
                    <a:pt x="157" y="40"/>
                  </a:lnTo>
                  <a:lnTo>
                    <a:pt x="159" y="42"/>
                  </a:lnTo>
                  <a:lnTo>
                    <a:pt x="161" y="44"/>
                  </a:lnTo>
                  <a:lnTo>
                    <a:pt x="163" y="46"/>
                  </a:lnTo>
                  <a:lnTo>
                    <a:pt x="165" y="48"/>
                  </a:lnTo>
                  <a:lnTo>
                    <a:pt x="167" y="50"/>
                  </a:lnTo>
                  <a:lnTo>
                    <a:pt x="169" y="50"/>
                  </a:lnTo>
                  <a:lnTo>
                    <a:pt x="171" y="50"/>
                  </a:lnTo>
                  <a:lnTo>
                    <a:pt x="173" y="50"/>
                  </a:lnTo>
                  <a:lnTo>
                    <a:pt x="175" y="50"/>
                  </a:lnTo>
                  <a:lnTo>
                    <a:pt x="177" y="50"/>
                  </a:lnTo>
                  <a:lnTo>
                    <a:pt x="177" y="48"/>
                  </a:lnTo>
                  <a:lnTo>
                    <a:pt x="179" y="48"/>
                  </a:lnTo>
                  <a:lnTo>
                    <a:pt x="179" y="50"/>
                  </a:lnTo>
                  <a:lnTo>
                    <a:pt x="179" y="52"/>
                  </a:lnTo>
                  <a:lnTo>
                    <a:pt x="181" y="52"/>
                  </a:lnTo>
                  <a:lnTo>
                    <a:pt x="183" y="52"/>
                  </a:lnTo>
                  <a:lnTo>
                    <a:pt x="185" y="52"/>
                  </a:lnTo>
                  <a:lnTo>
                    <a:pt x="187" y="50"/>
                  </a:lnTo>
                  <a:lnTo>
                    <a:pt x="189" y="50"/>
                  </a:lnTo>
                  <a:lnTo>
                    <a:pt x="191" y="50"/>
                  </a:lnTo>
                  <a:lnTo>
                    <a:pt x="193" y="50"/>
                  </a:lnTo>
                  <a:lnTo>
                    <a:pt x="193" y="48"/>
                  </a:lnTo>
                  <a:lnTo>
                    <a:pt x="195" y="48"/>
                  </a:lnTo>
                  <a:lnTo>
                    <a:pt x="197" y="48"/>
                  </a:lnTo>
                  <a:lnTo>
                    <a:pt x="197" y="46"/>
                  </a:lnTo>
                  <a:lnTo>
                    <a:pt x="197" y="44"/>
                  </a:lnTo>
                  <a:lnTo>
                    <a:pt x="197" y="42"/>
                  </a:lnTo>
                  <a:lnTo>
                    <a:pt x="199" y="42"/>
                  </a:lnTo>
                  <a:lnTo>
                    <a:pt x="199" y="40"/>
                  </a:lnTo>
                  <a:lnTo>
                    <a:pt x="199" y="38"/>
                  </a:lnTo>
                  <a:lnTo>
                    <a:pt x="201" y="38"/>
                  </a:lnTo>
                  <a:lnTo>
                    <a:pt x="201" y="36"/>
                  </a:lnTo>
                  <a:lnTo>
                    <a:pt x="203" y="36"/>
                  </a:lnTo>
                  <a:lnTo>
                    <a:pt x="203" y="34"/>
                  </a:lnTo>
                  <a:lnTo>
                    <a:pt x="205" y="34"/>
                  </a:lnTo>
                  <a:lnTo>
                    <a:pt x="205" y="32"/>
                  </a:lnTo>
                  <a:lnTo>
                    <a:pt x="207" y="32"/>
                  </a:lnTo>
                  <a:lnTo>
                    <a:pt x="207" y="30"/>
                  </a:lnTo>
                  <a:lnTo>
                    <a:pt x="209" y="30"/>
                  </a:lnTo>
                  <a:lnTo>
                    <a:pt x="211" y="28"/>
                  </a:lnTo>
                  <a:lnTo>
                    <a:pt x="213" y="28"/>
                  </a:lnTo>
                  <a:lnTo>
                    <a:pt x="213" y="26"/>
                  </a:lnTo>
                  <a:lnTo>
                    <a:pt x="213" y="24"/>
                  </a:lnTo>
                  <a:lnTo>
                    <a:pt x="215" y="26"/>
                  </a:lnTo>
                  <a:lnTo>
                    <a:pt x="217" y="26"/>
                  </a:lnTo>
                  <a:lnTo>
                    <a:pt x="219" y="28"/>
                  </a:lnTo>
                  <a:lnTo>
                    <a:pt x="222" y="28"/>
                  </a:lnTo>
                  <a:lnTo>
                    <a:pt x="224" y="28"/>
                  </a:lnTo>
                  <a:lnTo>
                    <a:pt x="224" y="30"/>
                  </a:lnTo>
                  <a:lnTo>
                    <a:pt x="226" y="30"/>
                  </a:lnTo>
                  <a:lnTo>
                    <a:pt x="226" y="32"/>
                  </a:lnTo>
                  <a:lnTo>
                    <a:pt x="228" y="32"/>
                  </a:lnTo>
                  <a:lnTo>
                    <a:pt x="230" y="34"/>
                  </a:lnTo>
                  <a:lnTo>
                    <a:pt x="232" y="36"/>
                  </a:lnTo>
                  <a:lnTo>
                    <a:pt x="234" y="36"/>
                  </a:lnTo>
                  <a:lnTo>
                    <a:pt x="234" y="38"/>
                  </a:lnTo>
                  <a:lnTo>
                    <a:pt x="236" y="38"/>
                  </a:lnTo>
                  <a:lnTo>
                    <a:pt x="238" y="38"/>
                  </a:lnTo>
                  <a:lnTo>
                    <a:pt x="240" y="40"/>
                  </a:lnTo>
                  <a:lnTo>
                    <a:pt x="242" y="40"/>
                  </a:lnTo>
                  <a:lnTo>
                    <a:pt x="242" y="42"/>
                  </a:lnTo>
                  <a:lnTo>
                    <a:pt x="244" y="42"/>
                  </a:lnTo>
                  <a:lnTo>
                    <a:pt x="246" y="42"/>
                  </a:lnTo>
                  <a:lnTo>
                    <a:pt x="248" y="42"/>
                  </a:lnTo>
                  <a:lnTo>
                    <a:pt x="250" y="44"/>
                  </a:lnTo>
                  <a:lnTo>
                    <a:pt x="252" y="44"/>
                  </a:lnTo>
                  <a:lnTo>
                    <a:pt x="254" y="44"/>
                  </a:lnTo>
                  <a:lnTo>
                    <a:pt x="256" y="44"/>
                  </a:lnTo>
                  <a:lnTo>
                    <a:pt x="258" y="44"/>
                  </a:lnTo>
                  <a:lnTo>
                    <a:pt x="260" y="46"/>
                  </a:lnTo>
                  <a:lnTo>
                    <a:pt x="262" y="46"/>
                  </a:lnTo>
                  <a:lnTo>
                    <a:pt x="264" y="48"/>
                  </a:lnTo>
                  <a:lnTo>
                    <a:pt x="266" y="50"/>
                  </a:lnTo>
                  <a:lnTo>
                    <a:pt x="266" y="52"/>
                  </a:lnTo>
                  <a:lnTo>
                    <a:pt x="268" y="52"/>
                  </a:lnTo>
                  <a:lnTo>
                    <a:pt x="270" y="53"/>
                  </a:lnTo>
                  <a:lnTo>
                    <a:pt x="270" y="55"/>
                  </a:lnTo>
                  <a:lnTo>
                    <a:pt x="272" y="55"/>
                  </a:lnTo>
                  <a:lnTo>
                    <a:pt x="272" y="57"/>
                  </a:lnTo>
                  <a:lnTo>
                    <a:pt x="274" y="57"/>
                  </a:lnTo>
                  <a:lnTo>
                    <a:pt x="274" y="59"/>
                  </a:lnTo>
                  <a:lnTo>
                    <a:pt x="276" y="59"/>
                  </a:lnTo>
                  <a:lnTo>
                    <a:pt x="278" y="59"/>
                  </a:lnTo>
                  <a:lnTo>
                    <a:pt x="280" y="61"/>
                  </a:lnTo>
                  <a:lnTo>
                    <a:pt x="282" y="61"/>
                  </a:lnTo>
                  <a:lnTo>
                    <a:pt x="284" y="63"/>
                  </a:lnTo>
                  <a:lnTo>
                    <a:pt x="286" y="63"/>
                  </a:lnTo>
                  <a:lnTo>
                    <a:pt x="288" y="63"/>
                  </a:lnTo>
                  <a:lnTo>
                    <a:pt x="288" y="65"/>
                  </a:lnTo>
                  <a:lnTo>
                    <a:pt x="289" y="65"/>
                  </a:lnTo>
                  <a:lnTo>
                    <a:pt x="291" y="65"/>
                  </a:lnTo>
                  <a:lnTo>
                    <a:pt x="293" y="67"/>
                  </a:lnTo>
                  <a:lnTo>
                    <a:pt x="295" y="67"/>
                  </a:lnTo>
                  <a:lnTo>
                    <a:pt x="295" y="69"/>
                  </a:lnTo>
                  <a:lnTo>
                    <a:pt x="297" y="69"/>
                  </a:lnTo>
                  <a:lnTo>
                    <a:pt x="299" y="71"/>
                  </a:lnTo>
                  <a:lnTo>
                    <a:pt x="297" y="71"/>
                  </a:lnTo>
                  <a:lnTo>
                    <a:pt x="297" y="73"/>
                  </a:lnTo>
                  <a:lnTo>
                    <a:pt x="295" y="73"/>
                  </a:lnTo>
                  <a:lnTo>
                    <a:pt x="295" y="75"/>
                  </a:lnTo>
                  <a:lnTo>
                    <a:pt x="295" y="77"/>
                  </a:lnTo>
                  <a:lnTo>
                    <a:pt x="297" y="77"/>
                  </a:lnTo>
                  <a:lnTo>
                    <a:pt x="297" y="79"/>
                  </a:lnTo>
                  <a:lnTo>
                    <a:pt x="299" y="79"/>
                  </a:lnTo>
                  <a:lnTo>
                    <a:pt x="299" y="81"/>
                  </a:lnTo>
                  <a:lnTo>
                    <a:pt x="301" y="81"/>
                  </a:lnTo>
                  <a:lnTo>
                    <a:pt x="301" y="79"/>
                  </a:lnTo>
                  <a:lnTo>
                    <a:pt x="301" y="77"/>
                  </a:lnTo>
                  <a:lnTo>
                    <a:pt x="303" y="77"/>
                  </a:lnTo>
                  <a:lnTo>
                    <a:pt x="303" y="75"/>
                  </a:lnTo>
                  <a:lnTo>
                    <a:pt x="305" y="75"/>
                  </a:lnTo>
                  <a:lnTo>
                    <a:pt x="305" y="73"/>
                  </a:lnTo>
                  <a:lnTo>
                    <a:pt x="307" y="73"/>
                  </a:lnTo>
                  <a:lnTo>
                    <a:pt x="309" y="75"/>
                  </a:lnTo>
                  <a:lnTo>
                    <a:pt x="311" y="77"/>
                  </a:lnTo>
                  <a:lnTo>
                    <a:pt x="311" y="79"/>
                  </a:lnTo>
                  <a:lnTo>
                    <a:pt x="313" y="79"/>
                  </a:lnTo>
                  <a:lnTo>
                    <a:pt x="315" y="81"/>
                  </a:lnTo>
                  <a:lnTo>
                    <a:pt x="317" y="81"/>
                  </a:lnTo>
                  <a:lnTo>
                    <a:pt x="317" y="83"/>
                  </a:lnTo>
                  <a:lnTo>
                    <a:pt x="319" y="83"/>
                  </a:lnTo>
                  <a:lnTo>
                    <a:pt x="319" y="85"/>
                  </a:lnTo>
                  <a:lnTo>
                    <a:pt x="323" y="85"/>
                  </a:lnTo>
                  <a:lnTo>
                    <a:pt x="325" y="87"/>
                  </a:lnTo>
                  <a:lnTo>
                    <a:pt x="327" y="87"/>
                  </a:lnTo>
                  <a:lnTo>
                    <a:pt x="331" y="91"/>
                  </a:lnTo>
                  <a:lnTo>
                    <a:pt x="333" y="93"/>
                  </a:lnTo>
                  <a:lnTo>
                    <a:pt x="335" y="93"/>
                  </a:lnTo>
                  <a:lnTo>
                    <a:pt x="337" y="93"/>
                  </a:lnTo>
                  <a:lnTo>
                    <a:pt x="337" y="95"/>
                  </a:lnTo>
                  <a:lnTo>
                    <a:pt x="339" y="95"/>
                  </a:lnTo>
                  <a:lnTo>
                    <a:pt x="341" y="97"/>
                  </a:lnTo>
                  <a:lnTo>
                    <a:pt x="341" y="99"/>
                  </a:lnTo>
                  <a:lnTo>
                    <a:pt x="343" y="101"/>
                  </a:lnTo>
                  <a:lnTo>
                    <a:pt x="343" y="103"/>
                  </a:lnTo>
                  <a:lnTo>
                    <a:pt x="345" y="103"/>
                  </a:lnTo>
                  <a:lnTo>
                    <a:pt x="345" y="105"/>
                  </a:lnTo>
                  <a:lnTo>
                    <a:pt x="347" y="105"/>
                  </a:lnTo>
                  <a:lnTo>
                    <a:pt x="349" y="105"/>
                  </a:lnTo>
                  <a:lnTo>
                    <a:pt x="351" y="103"/>
                  </a:lnTo>
                  <a:lnTo>
                    <a:pt x="353" y="103"/>
                  </a:lnTo>
                  <a:lnTo>
                    <a:pt x="355" y="105"/>
                  </a:lnTo>
                  <a:lnTo>
                    <a:pt x="357" y="105"/>
                  </a:lnTo>
                  <a:lnTo>
                    <a:pt x="358" y="105"/>
                  </a:lnTo>
                  <a:lnTo>
                    <a:pt x="358" y="107"/>
                  </a:lnTo>
                  <a:lnTo>
                    <a:pt x="360" y="107"/>
                  </a:lnTo>
                  <a:lnTo>
                    <a:pt x="360" y="109"/>
                  </a:lnTo>
                  <a:lnTo>
                    <a:pt x="360" y="111"/>
                  </a:lnTo>
                  <a:lnTo>
                    <a:pt x="362" y="111"/>
                  </a:lnTo>
                  <a:lnTo>
                    <a:pt x="364" y="113"/>
                  </a:lnTo>
                  <a:lnTo>
                    <a:pt x="366" y="113"/>
                  </a:lnTo>
                  <a:lnTo>
                    <a:pt x="368" y="113"/>
                  </a:lnTo>
                  <a:lnTo>
                    <a:pt x="370" y="113"/>
                  </a:lnTo>
                  <a:lnTo>
                    <a:pt x="372" y="115"/>
                  </a:lnTo>
                  <a:lnTo>
                    <a:pt x="374" y="117"/>
                  </a:lnTo>
                  <a:lnTo>
                    <a:pt x="376" y="119"/>
                  </a:lnTo>
                  <a:lnTo>
                    <a:pt x="376" y="121"/>
                  </a:lnTo>
                  <a:lnTo>
                    <a:pt x="378" y="121"/>
                  </a:lnTo>
                  <a:lnTo>
                    <a:pt x="378" y="122"/>
                  </a:lnTo>
                  <a:lnTo>
                    <a:pt x="380" y="122"/>
                  </a:lnTo>
                  <a:lnTo>
                    <a:pt x="382" y="121"/>
                  </a:lnTo>
                  <a:lnTo>
                    <a:pt x="384" y="121"/>
                  </a:lnTo>
                  <a:lnTo>
                    <a:pt x="386" y="122"/>
                  </a:lnTo>
                  <a:lnTo>
                    <a:pt x="388" y="122"/>
                  </a:lnTo>
                  <a:lnTo>
                    <a:pt x="390" y="122"/>
                  </a:lnTo>
                  <a:lnTo>
                    <a:pt x="390" y="121"/>
                  </a:lnTo>
                  <a:lnTo>
                    <a:pt x="392" y="122"/>
                  </a:lnTo>
                  <a:lnTo>
                    <a:pt x="392" y="121"/>
                  </a:lnTo>
                  <a:lnTo>
                    <a:pt x="392" y="119"/>
                  </a:lnTo>
                  <a:lnTo>
                    <a:pt x="394" y="119"/>
                  </a:lnTo>
                  <a:lnTo>
                    <a:pt x="396" y="119"/>
                  </a:lnTo>
                  <a:lnTo>
                    <a:pt x="398" y="121"/>
                  </a:lnTo>
                  <a:lnTo>
                    <a:pt x="400" y="121"/>
                  </a:lnTo>
                  <a:lnTo>
                    <a:pt x="400" y="122"/>
                  </a:lnTo>
                  <a:lnTo>
                    <a:pt x="402" y="122"/>
                  </a:lnTo>
                  <a:lnTo>
                    <a:pt x="402" y="124"/>
                  </a:lnTo>
                  <a:lnTo>
                    <a:pt x="402" y="126"/>
                  </a:lnTo>
                  <a:lnTo>
                    <a:pt x="402" y="128"/>
                  </a:lnTo>
                  <a:lnTo>
                    <a:pt x="404" y="128"/>
                  </a:lnTo>
                  <a:lnTo>
                    <a:pt x="404" y="130"/>
                  </a:lnTo>
                  <a:lnTo>
                    <a:pt x="404" y="132"/>
                  </a:lnTo>
                  <a:lnTo>
                    <a:pt x="406" y="132"/>
                  </a:lnTo>
                  <a:lnTo>
                    <a:pt x="408" y="132"/>
                  </a:lnTo>
                  <a:lnTo>
                    <a:pt x="410" y="132"/>
                  </a:lnTo>
                  <a:lnTo>
                    <a:pt x="412" y="132"/>
                  </a:lnTo>
                  <a:lnTo>
                    <a:pt x="414" y="132"/>
                  </a:lnTo>
                  <a:lnTo>
                    <a:pt x="416" y="132"/>
                  </a:lnTo>
                  <a:lnTo>
                    <a:pt x="418" y="132"/>
                  </a:lnTo>
                  <a:lnTo>
                    <a:pt x="420" y="132"/>
                  </a:lnTo>
                  <a:lnTo>
                    <a:pt x="420" y="130"/>
                  </a:lnTo>
                  <a:lnTo>
                    <a:pt x="422" y="130"/>
                  </a:lnTo>
                  <a:lnTo>
                    <a:pt x="422" y="128"/>
                  </a:lnTo>
                  <a:lnTo>
                    <a:pt x="422" y="126"/>
                  </a:lnTo>
                  <a:lnTo>
                    <a:pt x="424" y="126"/>
                  </a:lnTo>
                  <a:lnTo>
                    <a:pt x="426" y="126"/>
                  </a:lnTo>
                  <a:lnTo>
                    <a:pt x="426" y="124"/>
                  </a:lnTo>
                  <a:lnTo>
                    <a:pt x="427" y="124"/>
                  </a:lnTo>
                  <a:lnTo>
                    <a:pt x="427" y="126"/>
                  </a:lnTo>
                  <a:lnTo>
                    <a:pt x="429" y="126"/>
                  </a:lnTo>
                  <a:lnTo>
                    <a:pt x="429" y="124"/>
                  </a:lnTo>
                  <a:lnTo>
                    <a:pt x="429" y="122"/>
                  </a:lnTo>
                  <a:lnTo>
                    <a:pt x="431" y="122"/>
                  </a:lnTo>
                  <a:lnTo>
                    <a:pt x="433" y="121"/>
                  </a:lnTo>
                  <a:lnTo>
                    <a:pt x="435" y="121"/>
                  </a:lnTo>
                  <a:lnTo>
                    <a:pt x="435" y="119"/>
                  </a:lnTo>
                  <a:lnTo>
                    <a:pt x="437" y="119"/>
                  </a:lnTo>
                  <a:lnTo>
                    <a:pt x="439" y="119"/>
                  </a:lnTo>
                  <a:lnTo>
                    <a:pt x="439" y="121"/>
                  </a:lnTo>
                  <a:lnTo>
                    <a:pt x="441" y="121"/>
                  </a:lnTo>
                  <a:lnTo>
                    <a:pt x="441" y="122"/>
                  </a:lnTo>
                  <a:lnTo>
                    <a:pt x="443" y="122"/>
                  </a:lnTo>
                  <a:lnTo>
                    <a:pt x="445" y="124"/>
                  </a:lnTo>
                  <a:lnTo>
                    <a:pt x="447" y="124"/>
                  </a:lnTo>
                  <a:lnTo>
                    <a:pt x="447" y="126"/>
                  </a:lnTo>
                  <a:lnTo>
                    <a:pt x="449" y="126"/>
                  </a:lnTo>
                  <a:lnTo>
                    <a:pt x="451" y="126"/>
                  </a:lnTo>
                  <a:lnTo>
                    <a:pt x="453" y="128"/>
                  </a:lnTo>
                  <a:lnTo>
                    <a:pt x="453" y="126"/>
                  </a:lnTo>
                  <a:lnTo>
                    <a:pt x="455" y="126"/>
                  </a:lnTo>
                  <a:lnTo>
                    <a:pt x="457" y="126"/>
                  </a:lnTo>
                  <a:lnTo>
                    <a:pt x="457" y="128"/>
                  </a:lnTo>
                  <a:lnTo>
                    <a:pt x="459" y="128"/>
                  </a:lnTo>
                  <a:lnTo>
                    <a:pt x="461" y="128"/>
                  </a:lnTo>
                  <a:lnTo>
                    <a:pt x="463" y="128"/>
                  </a:lnTo>
                  <a:lnTo>
                    <a:pt x="465" y="128"/>
                  </a:lnTo>
                  <a:lnTo>
                    <a:pt x="467" y="128"/>
                  </a:lnTo>
                  <a:lnTo>
                    <a:pt x="469" y="128"/>
                  </a:lnTo>
                  <a:lnTo>
                    <a:pt x="471" y="128"/>
                  </a:lnTo>
                  <a:lnTo>
                    <a:pt x="473" y="130"/>
                  </a:lnTo>
                  <a:lnTo>
                    <a:pt x="475" y="130"/>
                  </a:lnTo>
                  <a:lnTo>
                    <a:pt x="475" y="132"/>
                  </a:lnTo>
                  <a:lnTo>
                    <a:pt x="477" y="132"/>
                  </a:lnTo>
                  <a:lnTo>
                    <a:pt x="477" y="134"/>
                  </a:lnTo>
                  <a:lnTo>
                    <a:pt x="479" y="134"/>
                  </a:lnTo>
                  <a:lnTo>
                    <a:pt x="481" y="136"/>
                  </a:lnTo>
                  <a:lnTo>
                    <a:pt x="483" y="138"/>
                  </a:lnTo>
                  <a:lnTo>
                    <a:pt x="485" y="138"/>
                  </a:lnTo>
                  <a:lnTo>
                    <a:pt x="487" y="140"/>
                  </a:lnTo>
                  <a:lnTo>
                    <a:pt x="487" y="142"/>
                  </a:lnTo>
                  <a:lnTo>
                    <a:pt x="489" y="142"/>
                  </a:lnTo>
                  <a:lnTo>
                    <a:pt x="491" y="142"/>
                  </a:lnTo>
                  <a:lnTo>
                    <a:pt x="493" y="142"/>
                  </a:lnTo>
                  <a:lnTo>
                    <a:pt x="493" y="144"/>
                  </a:lnTo>
                  <a:lnTo>
                    <a:pt x="495" y="144"/>
                  </a:lnTo>
                  <a:lnTo>
                    <a:pt x="495" y="146"/>
                  </a:lnTo>
                  <a:lnTo>
                    <a:pt x="496" y="148"/>
                  </a:lnTo>
                  <a:lnTo>
                    <a:pt x="498" y="148"/>
                  </a:lnTo>
                  <a:lnTo>
                    <a:pt x="500" y="148"/>
                  </a:lnTo>
                  <a:lnTo>
                    <a:pt x="502" y="150"/>
                  </a:lnTo>
                  <a:lnTo>
                    <a:pt x="504" y="152"/>
                  </a:lnTo>
                  <a:lnTo>
                    <a:pt x="502" y="154"/>
                  </a:lnTo>
                  <a:lnTo>
                    <a:pt x="504" y="154"/>
                  </a:lnTo>
                  <a:lnTo>
                    <a:pt x="504" y="156"/>
                  </a:lnTo>
                  <a:lnTo>
                    <a:pt x="506" y="156"/>
                  </a:lnTo>
                  <a:lnTo>
                    <a:pt x="506" y="158"/>
                  </a:lnTo>
                  <a:lnTo>
                    <a:pt x="508" y="160"/>
                  </a:lnTo>
                  <a:lnTo>
                    <a:pt x="510" y="160"/>
                  </a:lnTo>
                  <a:lnTo>
                    <a:pt x="510" y="162"/>
                  </a:lnTo>
                  <a:lnTo>
                    <a:pt x="512" y="164"/>
                  </a:lnTo>
                  <a:lnTo>
                    <a:pt x="514" y="166"/>
                  </a:lnTo>
                  <a:lnTo>
                    <a:pt x="516" y="168"/>
                  </a:lnTo>
                  <a:lnTo>
                    <a:pt x="518" y="168"/>
                  </a:lnTo>
                  <a:lnTo>
                    <a:pt x="518" y="170"/>
                  </a:lnTo>
                  <a:lnTo>
                    <a:pt x="520" y="170"/>
                  </a:lnTo>
                  <a:lnTo>
                    <a:pt x="522" y="172"/>
                  </a:lnTo>
                  <a:lnTo>
                    <a:pt x="524" y="174"/>
                  </a:lnTo>
                  <a:lnTo>
                    <a:pt x="526" y="176"/>
                  </a:lnTo>
                  <a:lnTo>
                    <a:pt x="528" y="176"/>
                  </a:lnTo>
                  <a:lnTo>
                    <a:pt x="528" y="178"/>
                  </a:lnTo>
                  <a:lnTo>
                    <a:pt x="530" y="178"/>
                  </a:lnTo>
                  <a:lnTo>
                    <a:pt x="532" y="178"/>
                  </a:lnTo>
                  <a:lnTo>
                    <a:pt x="534" y="180"/>
                  </a:lnTo>
                  <a:lnTo>
                    <a:pt x="536" y="180"/>
                  </a:lnTo>
                  <a:lnTo>
                    <a:pt x="538" y="180"/>
                  </a:lnTo>
                  <a:lnTo>
                    <a:pt x="538" y="182"/>
                  </a:lnTo>
                  <a:lnTo>
                    <a:pt x="540" y="182"/>
                  </a:lnTo>
                  <a:lnTo>
                    <a:pt x="542" y="182"/>
                  </a:lnTo>
                  <a:lnTo>
                    <a:pt x="544" y="182"/>
                  </a:lnTo>
                  <a:lnTo>
                    <a:pt x="546" y="182"/>
                  </a:lnTo>
                  <a:lnTo>
                    <a:pt x="548" y="182"/>
                  </a:lnTo>
                  <a:lnTo>
                    <a:pt x="550" y="182"/>
                  </a:lnTo>
                  <a:lnTo>
                    <a:pt x="552" y="182"/>
                  </a:lnTo>
                  <a:lnTo>
                    <a:pt x="552" y="184"/>
                  </a:lnTo>
                  <a:lnTo>
                    <a:pt x="554" y="184"/>
                  </a:lnTo>
                  <a:lnTo>
                    <a:pt x="556" y="184"/>
                  </a:lnTo>
                  <a:lnTo>
                    <a:pt x="556" y="186"/>
                  </a:lnTo>
                  <a:lnTo>
                    <a:pt x="558" y="188"/>
                  </a:lnTo>
                  <a:lnTo>
                    <a:pt x="560" y="188"/>
                  </a:lnTo>
                  <a:lnTo>
                    <a:pt x="562" y="188"/>
                  </a:lnTo>
                  <a:lnTo>
                    <a:pt x="564" y="188"/>
                  </a:lnTo>
                  <a:lnTo>
                    <a:pt x="564" y="189"/>
                  </a:lnTo>
                  <a:lnTo>
                    <a:pt x="565" y="189"/>
                  </a:lnTo>
                  <a:lnTo>
                    <a:pt x="567" y="189"/>
                  </a:lnTo>
                  <a:lnTo>
                    <a:pt x="567" y="191"/>
                  </a:lnTo>
                  <a:lnTo>
                    <a:pt x="565" y="191"/>
                  </a:lnTo>
                  <a:lnTo>
                    <a:pt x="567" y="191"/>
                  </a:lnTo>
                  <a:lnTo>
                    <a:pt x="569" y="193"/>
                  </a:lnTo>
                  <a:lnTo>
                    <a:pt x="571" y="193"/>
                  </a:lnTo>
                  <a:lnTo>
                    <a:pt x="573" y="193"/>
                  </a:lnTo>
                  <a:lnTo>
                    <a:pt x="573" y="195"/>
                  </a:lnTo>
                  <a:lnTo>
                    <a:pt x="575" y="195"/>
                  </a:lnTo>
                  <a:lnTo>
                    <a:pt x="577" y="197"/>
                  </a:lnTo>
                  <a:lnTo>
                    <a:pt x="579" y="197"/>
                  </a:lnTo>
                  <a:lnTo>
                    <a:pt x="583" y="197"/>
                  </a:lnTo>
                  <a:lnTo>
                    <a:pt x="585" y="197"/>
                  </a:lnTo>
                  <a:lnTo>
                    <a:pt x="587" y="197"/>
                  </a:lnTo>
                  <a:lnTo>
                    <a:pt x="589" y="195"/>
                  </a:lnTo>
                  <a:lnTo>
                    <a:pt x="591" y="195"/>
                  </a:lnTo>
                  <a:lnTo>
                    <a:pt x="595" y="193"/>
                  </a:lnTo>
                  <a:lnTo>
                    <a:pt x="597" y="193"/>
                  </a:lnTo>
                  <a:lnTo>
                    <a:pt x="599" y="193"/>
                  </a:lnTo>
                  <a:lnTo>
                    <a:pt x="601" y="191"/>
                  </a:lnTo>
                  <a:lnTo>
                    <a:pt x="603" y="191"/>
                  </a:lnTo>
                  <a:lnTo>
                    <a:pt x="605" y="191"/>
                  </a:lnTo>
                  <a:lnTo>
                    <a:pt x="607" y="191"/>
                  </a:lnTo>
                  <a:lnTo>
                    <a:pt x="607" y="189"/>
                  </a:lnTo>
                  <a:lnTo>
                    <a:pt x="609" y="189"/>
                  </a:lnTo>
                  <a:lnTo>
                    <a:pt x="609" y="188"/>
                  </a:lnTo>
                  <a:lnTo>
                    <a:pt x="611" y="188"/>
                  </a:lnTo>
                  <a:lnTo>
                    <a:pt x="613" y="188"/>
                  </a:lnTo>
                  <a:lnTo>
                    <a:pt x="615" y="188"/>
                  </a:lnTo>
                  <a:lnTo>
                    <a:pt x="615" y="186"/>
                  </a:lnTo>
                  <a:lnTo>
                    <a:pt x="617" y="186"/>
                  </a:lnTo>
                  <a:lnTo>
                    <a:pt x="619" y="184"/>
                  </a:lnTo>
                  <a:lnTo>
                    <a:pt x="621" y="186"/>
                  </a:lnTo>
                  <a:lnTo>
                    <a:pt x="623" y="186"/>
                  </a:lnTo>
                  <a:lnTo>
                    <a:pt x="625" y="186"/>
                  </a:lnTo>
                  <a:lnTo>
                    <a:pt x="629" y="186"/>
                  </a:lnTo>
                  <a:lnTo>
                    <a:pt x="633" y="188"/>
                  </a:lnTo>
                  <a:lnTo>
                    <a:pt x="634" y="188"/>
                  </a:lnTo>
                  <a:lnTo>
                    <a:pt x="638" y="188"/>
                  </a:lnTo>
                  <a:lnTo>
                    <a:pt x="640" y="188"/>
                  </a:lnTo>
                  <a:lnTo>
                    <a:pt x="640" y="189"/>
                  </a:lnTo>
                  <a:lnTo>
                    <a:pt x="642" y="189"/>
                  </a:lnTo>
                  <a:lnTo>
                    <a:pt x="642" y="191"/>
                  </a:lnTo>
                  <a:lnTo>
                    <a:pt x="644" y="191"/>
                  </a:lnTo>
                  <a:lnTo>
                    <a:pt x="648" y="193"/>
                  </a:lnTo>
                  <a:lnTo>
                    <a:pt x="650" y="193"/>
                  </a:lnTo>
                  <a:lnTo>
                    <a:pt x="654" y="193"/>
                  </a:lnTo>
                  <a:lnTo>
                    <a:pt x="658" y="193"/>
                  </a:lnTo>
                  <a:lnTo>
                    <a:pt x="660" y="193"/>
                  </a:lnTo>
                  <a:lnTo>
                    <a:pt x="662" y="193"/>
                  </a:lnTo>
                  <a:lnTo>
                    <a:pt x="664" y="191"/>
                  </a:lnTo>
                  <a:lnTo>
                    <a:pt x="666" y="191"/>
                  </a:lnTo>
                  <a:lnTo>
                    <a:pt x="668" y="191"/>
                  </a:lnTo>
                  <a:lnTo>
                    <a:pt x="670" y="191"/>
                  </a:lnTo>
                  <a:lnTo>
                    <a:pt x="670" y="193"/>
                  </a:lnTo>
                  <a:lnTo>
                    <a:pt x="672" y="193"/>
                  </a:lnTo>
                  <a:lnTo>
                    <a:pt x="674" y="193"/>
                  </a:lnTo>
                  <a:lnTo>
                    <a:pt x="674" y="195"/>
                  </a:lnTo>
                  <a:lnTo>
                    <a:pt x="674" y="197"/>
                  </a:lnTo>
                  <a:lnTo>
                    <a:pt x="676" y="197"/>
                  </a:lnTo>
                  <a:lnTo>
                    <a:pt x="676" y="199"/>
                  </a:lnTo>
                  <a:lnTo>
                    <a:pt x="678" y="199"/>
                  </a:lnTo>
                  <a:lnTo>
                    <a:pt x="680" y="199"/>
                  </a:lnTo>
                  <a:lnTo>
                    <a:pt x="680" y="201"/>
                  </a:lnTo>
                  <a:lnTo>
                    <a:pt x="682" y="201"/>
                  </a:lnTo>
                  <a:lnTo>
                    <a:pt x="682" y="203"/>
                  </a:lnTo>
                  <a:lnTo>
                    <a:pt x="680" y="203"/>
                  </a:lnTo>
                  <a:lnTo>
                    <a:pt x="682" y="203"/>
                  </a:lnTo>
                  <a:lnTo>
                    <a:pt x="682" y="205"/>
                  </a:lnTo>
                  <a:lnTo>
                    <a:pt x="684" y="207"/>
                  </a:lnTo>
                  <a:lnTo>
                    <a:pt x="686" y="207"/>
                  </a:lnTo>
                  <a:lnTo>
                    <a:pt x="688" y="209"/>
                  </a:lnTo>
                  <a:lnTo>
                    <a:pt x="688" y="207"/>
                  </a:lnTo>
                  <a:lnTo>
                    <a:pt x="690" y="209"/>
                  </a:lnTo>
                  <a:lnTo>
                    <a:pt x="692" y="209"/>
                  </a:lnTo>
                  <a:lnTo>
                    <a:pt x="692" y="211"/>
                  </a:lnTo>
                  <a:lnTo>
                    <a:pt x="694" y="211"/>
                  </a:lnTo>
                  <a:lnTo>
                    <a:pt x="696" y="211"/>
                  </a:lnTo>
                  <a:lnTo>
                    <a:pt x="698" y="213"/>
                  </a:lnTo>
                  <a:lnTo>
                    <a:pt x="700" y="215"/>
                  </a:lnTo>
                  <a:lnTo>
                    <a:pt x="702" y="213"/>
                  </a:lnTo>
                  <a:lnTo>
                    <a:pt x="703" y="211"/>
                  </a:lnTo>
                  <a:lnTo>
                    <a:pt x="705" y="209"/>
                  </a:lnTo>
                  <a:lnTo>
                    <a:pt x="707" y="209"/>
                  </a:lnTo>
                  <a:lnTo>
                    <a:pt x="707" y="207"/>
                  </a:lnTo>
                  <a:lnTo>
                    <a:pt x="709" y="207"/>
                  </a:lnTo>
                  <a:lnTo>
                    <a:pt x="709" y="205"/>
                  </a:lnTo>
                  <a:lnTo>
                    <a:pt x="711" y="205"/>
                  </a:lnTo>
                  <a:lnTo>
                    <a:pt x="711" y="207"/>
                  </a:lnTo>
                  <a:lnTo>
                    <a:pt x="713" y="207"/>
                  </a:lnTo>
                  <a:lnTo>
                    <a:pt x="715" y="207"/>
                  </a:lnTo>
                  <a:lnTo>
                    <a:pt x="717" y="207"/>
                  </a:lnTo>
                  <a:lnTo>
                    <a:pt x="719" y="207"/>
                  </a:lnTo>
                  <a:lnTo>
                    <a:pt x="721" y="207"/>
                  </a:lnTo>
                  <a:lnTo>
                    <a:pt x="723" y="205"/>
                  </a:lnTo>
                  <a:lnTo>
                    <a:pt x="725" y="205"/>
                  </a:lnTo>
                  <a:lnTo>
                    <a:pt x="725" y="207"/>
                  </a:lnTo>
                  <a:lnTo>
                    <a:pt x="727" y="207"/>
                  </a:lnTo>
                  <a:lnTo>
                    <a:pt x="729" y="207"/>
                  </a:lnTo>
                  <a:lnTo>
                    <a:pt x="731" y="207"/>
                  </a:lnTo>
                  <a:lnTo>
                    <a:pt x="733" y="207"/>
                  </a:lnTo>
                  <a:lnTo>
                    <a:pt x="735" y="207"/>
                  </a:lnTo>
                  <a:lnTo>
                    <a:pt x="737" y="207"/>
                  </a:lnTo>
                  <a:lnTo>
                    <a:pt x="739" y="207"/>
                  </a:lnTo>
                  <a:lnTo>
                    <a:pt x="739" y="209"/>
                  </a:lnTo>
                  <a:lnTo>
                    <a:pt x="741" y="209"/>
                  </a:lnTo>
                  <a:lnTo>
                    <a:pt x="743" y="209"/>
                  </a:lnTo>
                  <a:lnTo>
                    <a:pt x="745" y="209"/>
                  </a:lnTo>
                  <a:lnTo>
                    <a:pt x="747" y="209"/>
                  </a:lnTo>
                  <a:lnTo>
                    <a:pt x="749" y="211"/>
                  </a:lnTo>
                  <a:lnTo>
                    <a:pt x="751" y="211"/>
                  </a:lnTo>
                  <a:lnTo>
                    <a:pt x="753" y="211"/>
                  </a:lnTo>
                  <a:lnTo>
                    <a:pt x="755" y="211"/>
                  </a:lnTo>
                  <a:lnTo>
                    <a:pt x="757" y="211"/>
                  </a:lnTo>
                  <a:lnTo>
                    <a:pt x="759" y="211"/>
                  </a:lnTo>
                  <a:lnTo>
                    <a:pt x="759" y="213"/>
                  </a:lnTo>
                  <a:lnTo>
                    <a:pt x="761" y="213"/>
                  </a:lnTo>
                  <a:lnTo>
                    <a:pt x="763" y="213"/>
                  </a:lnTo>
                  <a:lnTo>
                    <a:pt x="765" y="213"/>
                  </a:lnTo>
                  <a:lnTo>
                    <a:pt x="769" y="213"/>
                  </a:lnTo>
                  <a:lnTo>
                    <a:pt x="771" y="213"/>
                  </a:lnTo>
                  <a:lnTo>
                    <a:pt x="772" y="213"/>
                  </a:lnTo>
                  <a:lnTo>
                    <a:pt x="774" y="213"/>
                  </a:lnTo>
                  <a:lnTo>
                    <a:pt x="776" y="213"/>
                  </a:lnTo>
                  <a:lnTo>
                    <a:pt x="778" y="215"/>
                  </a:lnTo>
                  <a:lnTo>
                    <a:pt x="780" y="215"/>
                  </a:lnTo>
                  <a:lnTo>
                    <a:pt x="784" y="213"/>
                  </a:lnTo>
                  <a:lnTo>
                    <a:pt x="786" y="213"/>
                  </a:lnTo>
                  <a:lnTo>
                    <a:pt x="786" y="211"/>
                  </a:lnTo>
                  <a:lnTo>
                    <a:pt x="784" y="209"/>
                  </a:lnTo>
                  <a:lnTo>
                    <a:pt x="784" y="207"/>
                  </a:lnTo>
                  <a:lnTo>
                    <a:pt x="784" y="205"/>
                  </a:lnTo>
                  <a:lnTo>
                    <a:pt x="782" y="205"/>
                  </a:lnTo>
                  <a:lnTo>
                    <a:pt x="782" y="203"/>
                  </a:lnTo>
                  <a:lnTo>
                    <a:pt x="780" y="201"/>
                  </a:lnTo>
                  <a:lnTo>
                    <a:pt x="780" y="199"/>
                  </a:lnTo>
                  <a:lnTo>
                    <a:pt x="780" y="197"/>
                  </a:lnTo>
                  <a:lnTo>
                    <a:pt x="778" y="197"/>
                  </a:lnTo>
                  <a:lnTo>
                    <a:pt x="778" y="195"/>
                  </a:lnTo>
                  <a:lnTo>
                    <a:pt x="778" y="193"/>
                  </a:lnTo>
                  <a:lnTo>
                    <a:pt x="780" y="191"/>
                  </a:lnTo>
                  <a:lnTo>
                    <a:pt x="780" y="189"/>
                  </a:lnTo>
                  <a:lnTo>
                    <a:pt x="780" y="188"/>
                  </a:lnTo>
                  <a:lnTo>
                    <a:pt x="782" y="188"/>
                  </a:lnTo>
                  <a:lnTo>
                    <a:pt x="788" y="182"/>
                  </a:lnTo>
                  <a:lnTo>
                    <a:pt x="790" y="182"/>
                  </a:lnTo>
                  <a:lnTo>
                    <a:pt x="792" y="180"/>
                  </a:lnTo>
                  <a:lnTo>
                    <a:pt x="794" y="180"/>
                  </a:lnTo>
                  <a:lnTo>
                    <a:pt x="796" y="180"/>
                  </a:lnTo>
                  <a:lnTo>
                    <a:pt x="798" y="178"/>
                  </a:lnTo>
                  <a:lnTo>
                    <a:pt x="800" y="178"/>
                  </a:lnTo>
                  <a:lnTo>
                    <a:pt x="802" y="178"/>
                  </a:lnTo>
                  <a:lnTo>
                    <a:pt x="804" y="178"/>
                  </a:lnTo>
                  <a:lnTo>
                    <a:pt x="804" y="176"/>
                  </a:lnTo>
                  <a:lnTo>
                    <a:pt x="806" y="176"/>
                  </a:lnTo>
                  <a:lnTo>
                    <a:pt x="808" y="176"/>
                  </a:lnTo>
                  <a:lnTo>
                    <a:pt x="810" y="176"/>
                  </a:lnTo>
                  <a:lnTo>
                    <a:pt x="812" y="176"/>
                  </a:lnTo>
                  <a:lnTo>
                    <a:pt x="814" y="176"/>
                  </a:lnTo>
                  <a:lnTo>
                    <a:pt x="816" y="174"/>
                  </a:lnTo>
                  <a:lnTo>
                    <a:pt x="818" y="174"/>
                  </a:lnTo>
                  <a:lnTo>
                    <a:pt x="820" y="172"/>
                  </a:lnTo>
                  <a:lnTo>
                    <a:pt x="822" y="168"/>
                  </a:lnTo>
                  <a:lnTo>
                    <a:pt x="824" y="164"/>
                  </a:lnTo>
                  <a:lnTo>
                    <a:pt x="826" y="160"/>
                  </a:lnTo>
                  <a:lnTo>
                    <a:pt x="828" y="156"/>
                  </a:lnTo>
                  <a:lnTo>
                    <a:pt x="828" y="154"/>
                  </a:lnTo>
                  <a:lnTo>
                    <a:pt x="828" y="152"/>
                  </a:lnTo>
                  <a:lnTo>
                    <a:pt x="828" y="150"/>
                  </a:lnTo>
                  <a:lnTo>
                    <a:pt x="830" y="150"/>
                  </a:lnTo>
                  <a:lnTo>
                    <a:pt x="830" y="148"/>
                  </a:lnTo>
                  <a:lnTo>
                    <a:pt x="830" y="146"/>
                  </a:lnTo>
                  <a:lnTo>
                    <a:pt x="832" y="146"/>
                  </a:lnTo>
                  <a:lnTo>
                    <a:pt x="832" y="144"/>
                  </a:lnTo>
                  <a:lnTo>
                    <a:pt x="834" y="144"/>
                  </a:lnTo>
                  <a:lnTo>
                    <a:pt x="836" y="144"/>
                  </a:lnTo>
                  <a:lnTo>
                    <a:pt x="836" y="142"/>
                  </a:lnTo>
                  <a:lnTo>
                    <a:pt x="838" y="140"/>
                  </a:lnTo>
                  <a:lnTo>
                    <a:pt x="840" y="140"/>
                  </a:lnTo>
                  <a:lnTo>
                    <a:pt x="841" y="140"/>
                  </a:lnTo>
                  <a:lnTo>
                    <a:pt x="841" y="138"/>
                  </a:lnTo>
                  <a:lnTo>
                    <a:pt x="843" y="138"/>
                  </a:lnTo>
                  <a:lnTo>
                    <a:pt x="845" y="138"/>
                  </a:lnTo>
                  <a:lnTo>
                    <a:pt x="845" y="136"/>
                  </a:lnTo>
                  <a:lnTo>
                    <a:pt x="847" y="136"/>
                  </a:lnTo>
                  <a:lnTo>
                    <a:pt x="847" y="134"/>
                  </a:lnTo>
                  <a:lnTo>
                    <a:pt x="849" y="134"/>
                  </a:lnTo>
                  <a:lnTo>
                    <a:pt x="849" y="132"/>
                  </a:lnTo>
                  <a:lnTo>
                    <a:pt x="849" y="130"/>
                  </a:lnTo>
                  <a:lnTo>
                    <a:pt x="851" y="130"/>
                  </a:lnTo>
                  <a:lnTo>
                    <a:pt x="851" y="128"/>
                  </a:lnTo>
                  <a:lnTo>
                    <a:pt x="851" y="126"/>
                  </a:lnTo>
                  <a:lnTo>
                    <a:pt x="851" y="124"/>
                  </a:lnTo>
                  <a:lnTo>
                    <a:pt x="851" y="122"/>
                  </a:lnTo>
                  <a:lnTo>
                    <a:pt x="851" y="121"/>
                  </a:lnTo>
                  <a:lnTo>
                    <a:pt x="853" y="121"/>
                  </a:lnTo>
                  <a:lnTo>
                    <a:pt x="853" y="119"/>
                  </a:lnTo>
                  <a:lnTo>
                    <a:pt x="853" y="117"/>
                  </a:lnTo>
                  <a:lnTo>
                    <a:pt x="853" y="115"/>
                  </a:lnTo>
                  <a:lnTo>
                    <a:pt x="853" y="113"/>
                  </a:lnTo>
                  <a:lnTo>
                    <a:pt x="853" y="111"/>
                  </a:lnTo>
                  <a:lnTo>
                    <a:pt x="855" y="111"/>
                  </a:lnTo>
                  <a:lnTo>
                    <a:pt x="855" y="109"/>
                  </a:lnTo>
                  <a:lnTo>
                    <a:pt x="855" y="107"/>
                  </a:lnTo>
                  <a:lnTo>
                    <a:pt x="857" y="107"/>
                  </a:lnTo>
                  <a:lnTo>
                    <a:pt x="857" y="105"/>
                  </a:lnTo>
                  <a:lnTo>
                    <a:pt x="859" y="105"/>
                  </a:lnTo>
                  <a:lnTo>
                    <a:pt x="861" y="105"/>
                  </a:lnTo>
                  <a:lnTo>
                    <a:pt x="863" y="105"/>
                  </a:lnTo>
                  <a:lnTo>
                    <a:pt x="865" y="105"/>
                  </a:lnTo>
                  <a:lnTo>
                    <a:pt x="867" y="105"/>
                  </a:lnTo>
                  <a:lnTo>
                    <a:pt x="867" y="103"/>
                  </a:lnTo>
                  <a:lnTo>
                    <a:pt x="869" y="103"/>
                  </a:lnTo>
                  <a:lnTo>
                    <a:pt x="871" y="103"/>
                  </a:lnTo>
                  <a:lnTo>
                    <a:pt x="873" y="103"/>
                  </a:lnTo>
                  <a:lnTo>
                    <a:pt x="875" y="103"/>
                  </a:lnTo>
                  <a:lnTo>
                    <a:pt x="877" y="103"/>
                  </a:lnTo>
                  <a:lnTo>
                    <a:pt x="877" y="101"/>
                  </a:lnTo>
                  <a:lnTo>
                    <a:pt x="879" y="101"/>
                  </a:lnTo>
                  <a:lnTo>
                    <a:pt x="879" y="99"/>
                  </a:lnTo>
                  <a:lnTo>
                    <a:pt x="881" y="99"/>
                  </a:lnTo>
                  <a:lnTo>
                    <a:pt x="881" y="97"/>
                  </a:lnTo>
                  <a:lnTo>
                    <a:pt x="883" y="97"/>
                  </a:lnTo>
                  <a:lnTo>
                    <a:pt x="885" y="95"/>
                  </a:lnTo>
                  <a:lnTo>
                    <a:pt x="885" y="91"/>
                  </a:lnTo>
                  <a:lnTo>
                    <a:pt x="885" y="89"/>
                  </a:lnTo>
                  <a:lnTo>
                    <a:pt x="885" y="87"/>
                  </a:lnTo>
                  <a:lnTo>
                    <a:pt x="885" y="85"/>
                  </a:lnTo>
                  <a:lnTo>
                    <a:pt x="883" y="85"/>
                  </a:lnTo>
                  <a:lnTo>
                    <a:pt x="883" y="83"/>
                  </a:lnTo>
                  <a:lnTo>
                    <a:pt x="885" y="83"/>
                  </a:lnTo>
                  <a:lnTo>
                    <a:pt x="883" y="83"/>
                  </a:lnTo>
                  <a:lnTo>
                    <a:pt x="885" y="83"/>
                  </a:lnTo>
                  <a:lnTo>
                    <a:pt x="885" y="81"/>
                  </a:lnTo>
                  <a:lnTo>
                    <a:pt x="885" y="79"/>
                  </a:lnTo>
                  <a:lnTo>
                    <a:pt x="887" y="79"/>
                  </a:lnTo>
                  <a:lnTo>
                    <a:pt x="887" y="77"/>
                  </a:lnTo>
                  <a:lnTo>
                    <a:pt x="889" y="77"/>
                  </a:lnTo>
                  <a:lnTo>
                    <a:pt x="891" y="77"/>
                  </a:lnTo>
                  <a:lnTo>
                    <a:pt x="891" y="75"/>
                  </a:lnTo>
                  <a:lnTo>
                    <a:pt x="893" y="75"/>
                  </a:lnTo>
                  <a:lnTo>
                    <a:pt x="893" y="73"/>
                  </a:lnTo>
                  <a:lnTo>
                    <a:pt x="893" y="71"/>
                  </a:lnTo>
                  <a:lnTo>
                    <a:pt x="893" y="69"/>
                  </a:lnTo>
                  <a:lnTo>
                    <a:pt x="893" y="67"/>
                  </a:lnTo>
                  <a:lnTo>
                    <a:pt x="893" y="65"/>
                  </a:lnTo>
                  <a:lnTo>
                    <a:pt x="895" y="63"/>
                  </a:lnTo>
                  <a:lnTo>
                    <a:pt x="897" y="63"/>
                  </a:lnTo>
                  <a:lnTo>
                    <a:pt x="897" y="61"/>
                  </a:lnTo>
                  <a:lnTo>
                    <a:pt x="897" y="59"/>
                  </a:lnTo>
                  <a:lnTo>
                    <a:pt x="895" y="59"/>
                  </a:lnTo>
                  <a:lnTo>
                    <a:pt x="895" y="57"/>
                  </a:lnTo>
                  <a:lnTo>
                    <a:pt x="893" y="57"/>
                  </a:lnTo>
                  <a:lnTo>
                    <a:pt x="891" y="57"/>
                  </a:lnTo>
                  <a:lnTo>
                    <a:pt x="889" y="57"/>
                  </a:lnTo>
                  <a:lnTo>
                    <a:pt x="887" y="57"/>
                  </a:lnTo>
                  <a:lnTo>
                    <a:pt x="887" y="55"/>
                  </a:lnTo>
                  <a:lnTo>
                    <a:pt x="885" y="55"/>
                  </a:lnTo>
                  <a:lnTo>
                    <a:pt x="885" y="53"/>
                  </a:lnTo>
                  <a:lnTo>
                    <a:pt x="885" y="52"/>
                  </a:lnTo>
                  <a:lnTo>
                    <a:pt x="885" y="50"/>
                  </a:lnTo>
                  <a:lnTo>
                    <a:pt x="887" y="50"/>
                  </a:lnTo>
                  <a:lnTo>
                    <a:pt x="889" y="50"/>
                  </a:lnTo>
                  <a:lnTo>
                    <a:pt x="891" y="50"/>
                  </a:lnTo>
                  <a:lnTo>
                    <a:pt x="893" y="50"/>
                  </a:lnTo>
                  <a:lnTo>
                    <a:pt x="895" y="50"/>
                  </a:lnTo>
                  <a:lnTo>
                    <a:pt x="897" y="50"/>
                  </a:lnTo>
                  <a:lnTo>
                    <a:pt x="899" y="50"/>
                  </a:lnTo>
                  <a:lnTo>
                    <a:pt x="899" y="52"/>
                  </a:lnTo>
                  <a:lnTo>
                    <a:pt x="897" y="52"/>
                  </a:lnTo>
                  <a:lnTo>
                    <a:pt x="897" y="53"/>
                  </a:lnTo>
                  <a:lnTo>
                    <a:pt x="897" y="55"/>
                  </a:lnTo>
                  <a:lnTo>
                    <a:pt x="899" y="55"/>
                  </a:lnTo>
                  <a:lnTo>
                    <a:pt x="901" y="55"/>
                  </a:lnTo>
                  <a:lnTo>
                    <a:pt x="903" y="55"/>
                  </a:lnTo>
                  <a:lnTo>
                    <a:pt x="903" y="53"/>
                  </a:lnTo>
                  <a:lnTo>
                    <a:pt x="905" y="53"/>
                  </a:lnTo>
                  <a:lnTo>
                    <a:pt x="905" y="52"/>
                  </a:lnTo>
                  <a:lnTo>
                    <a:pt x="907" y="52"/>
                  </a:lnTo>
                  <a:lnTo>
                    <a:pt x="907" y="50"/>
                  </a:lnTo>
                  <a:lnTo>
                    <a:pt x="907" y="48"/>
                  </a:lnTo>
                  <a:lnTo>
                    <a:pt x="909" y="48"/>
                  </a:lnTo>
                  <a:lnTo>
                    <a:pt x="909" y="46"/>
                  </a:lnTo>
                  <a:lnTo>
                    <a:pt x="910" y="46"/>
                  </a:lnTo>
                  <a:lnTo>
                    <a:pt x="912" y="46"/>
                  </a:lnTo>
                  <a:lnTo>
                    <a:pt x="914" y="46"/>
                  </a:lnTo>
                  <a:lnTo>
                    <a:pt x="916" y="46"/>
                  </a:lnTo>
                  <a:lnTo>
                    <a:pt x="916" y="48"/>
                  </a:lnTo>
                  <a:lnTo>
                    <a:pt x="918" y="48"/>
                  </a:lnTo>
                  <a:lnTo>
                    <a:pt x="918" y="50"/>
                  </a:lnTo>
                  <a:lnTo>
                    <a:pt x="920" y="50"/>
                  </a:lnTo>
                  <a:lnTo>
                    <a:pt x="922" y="50"/>
                  </a:lnTo>
                  <a:lnTo>
                    <a:pt x="924" y="50"/>
                  </a:lnTo>
                  <a:lnTo>
                    <a:pt x="926" y="50"/>
                  </a:lnTo>
                  <a:lnTo>
                    <a:pt x="928" y="50"/>
                  </a:lnTo>
                  <a:lnTo>
                    <a:pt x="930" y="50"/>
                  </a:lnTo>
                  <a:lnTo>
                    <a:pt x="932" y="48"/>
                  </a:lnTo>
                  <a:lnTo>
                    <a:pt x="934" y="48"/>
                  </a:lnTo>
                  <a:lnTo>
                    <a:pt x="936" y="48"/>
                  </a:lnTo>
                  <a:lnTo>
                    <a:pt x="936" y="50"/>
                  </a:lnTo>
                  <a:lnTo>
                    <a:pt x="938" y="50"/>
                  </a:lnTo>
                  <a:lnTo>
                    <a:pt x="940" y="50"/>
                  </a:lnTo>
                  <a:lnTo>
                    <a:pt x="942" y="50"/>
                  </a:lnTo>
                  <a:lnTo>
                    <a:pt x="944" y="50"/>
                  </a:lnTo>
                  <a:lnTo>
                    <a:pt x="946" y="50"/>
                  </a:lnTo>
                  <a:lnTo>
                    <a:pt x="946" y="48"/>
                  </a:lnTo>
                  <a:lnTo>
                    <a:pt x="946" y="46"/>
                  </a:lnTo>
                  <a:lnTo>
                    <a:pt x="948" y="44"/>
                  </a:lnTo>
                  <a:lnTo>
                    <a:pt x="948" y="42"/>
                  </a:lnTo>
                  <a:lnTo>
                    <a:pt x="948" y="40"/>
                  </a:lnTo>
                  <a:lnTo>
                    <a:pt x="948" y="38"/>
                  </a:lnTo>
                  <a:lnTo>
                    <a:pt x="950" y="38"/>
                  </a:lnTo>
                  <a:lnTo>
                    <a:pt x="950" y="36"/>
                  </a:lnTo>
                  <a:lnTo>
                    <a:pt x="952" y="36"/>
                  </a:lnTo>
                  <a:lnTo>
                    <a:pt x="952" y="34"/>
                  </a:lnTo>
                  <a:lnTo>
                    <a:pt x="954" y="34"/>
                  </a:lnTo>
                  <a:lnTo>
                    <a:pt x="954" y="32"/>
                  </a:lnTo>
                  <a:lnTo>
                    <a:pt x="956" y="32"/>
                  </a:lnTo>
                  <a:lnTo>
                    <a:pt x="956" y="30"/>
                  </a:lnTo>
                  <a:lnTo>
                    <a:pt x="958" y="30"/>
                  </a:lnTo>
                  <a:lnTo>
                    <a:pt x="958" y="28"/>
                  </a:lnTo>
                  <a:lnTo>
                    <a:pt x="960" y="28"/>
                  </a:lnTo>
                  <a:lnTo>
                    <a:pt x="960" y="26"/>
                  </a:lnTo>
                  <a:lnTo>
                    <a:pt x="960" y="24"/>
                  </a:lnTo>
                  <a:lnTo>
                    <a:pt x="962" y="24"/>
                  </a:lnTo>
                  <a:lnTo>
                    <a:pt x="962" y="22"/>
                  </a:lnTo>
                  <a:lnTo>
                    <a:pt x="964" y="22"/>
                  </a:lnTo>
                  <a:lnTo>
                    <a:pt x="964" y="20"/>
                  </a:lnTo>
                  <a:lnTo>
                    <a:pt x="966" y="20"/>
                  </a:lnTo>
                  <a:lnTo>
                    <a:pt x="966" y="18"/>
                  </a:lnTo>
                  <a:lnTo>
                    <a:pt x="966" y="16"/>
                  </a:lnTo>
                  <a:lnTo>
                    <a:pt x="968" y="16"/>
                  </a:lnTo>
                  <a:lnTo>
                    <a:pt x="970" y="16"/>
                  </a:lnTo>
                  <a:lnTo>
                    <a:pt x="970" y="18"/>
                  </a:lnTo>
                  <a:lnTo>
                    <a:pt x="972" y="18"/>
                  </a:lnTo>
                  <a:lnTo>
                    <a:pt x="972" y="20"/>
                  </a:lnTo>
                  <a:lnTo>
                    <a:pt x="974" y="20"/>
                  </a:lnTo>
                  <a:lnTo>
                    <a:pt x="974" y="22"/>
                  </a:lnTo>
                  <a:lnTo>
                    <a:pt x="976" y="22"/>
                  </a:lnTo>
                  <a:lnTo>
                    <a:pt x="978" y="22"/>
                  </a:lnTo>
                  <a:lnTo>
                    <a:pt x="979" y="22"/>
                  </a:lnTo>
                  <a:lnTo>
                    <a:pt x="981" y="22"/>
                  </a:lnTo>
                  <a:lnTo>
                    <a:pt x="983" y="22"/>
                  </a:lnTo>
                  <a:lnTo>
                    <a:pt x="985" y="22"/>
                  </a:lnTo>
                  <a:lnTo>
                    <a:pt x="987" y="22"/>
                  </a:lnTo>
                  <a:lnTo>
                    <a:pt x="987" y="20"/>
                  </a:lnTo>
                  <a:lnTo>
                    <a:pt x="989" y="20"/>
                  </a:lnTo>
                  <a:lnTo>
                    <a:pt x="989" y="18"/>
                  </a:lnTo>
                  <a:lnTo>
                    <a:pt x="991" y="18"/>
                  </a:lnTo>
                  <a:lnTo>
                    <a:pt x="991" y="16"/>
                  </a:lnTo>
                  <a:lnTo>
                    <a:pt x="993" y="16"/>
                  </a:lnTo>
                  <a:lnTo>
                    <a:pt x="993" y="14"/>
                  </a:lnTo>
                  <a:lnTo>
                    <a:pt x="995" y="14"/>
                  </a:lnTo>
                  <a:lnTo>
                    <a:pt x="995" y="12"/>
                  </a:lnTo>
                  <a:lnTo>
                    <a:pt x="995" y="10"/>
                  </a:lnTo>
                  <a:lnTo>
                    <a:pt x="997" y="10"/>
                  </a:lnTo>
                  <a:lnTo>
                    <a:pt x="999" y="10"/>
                  </a:lnTo>
                  <a:lnTo>
                    <a:pt x="1001" y="8"/>
                  </a:lnTo>
                  <a:lnTo>
                    <a:pt x="1001" y="10"/>
                  </a:lnTo>
                  <a:lnTo>
                    <a:pt x="1003" y="10"/>
                  </a:lnTo>
                  <a:lnTo>
                    <a:pt x="1005" y="10"/>
                  </a:lnTo>
                  <a:lnTo>
                    <a:pt x="1007" y="10"/>
                  </a:lnTo>
                  <a:lnTo>
                    <a:pt x="1007" y="8"/>
                  </a:lnTo>
                  <a:lnTo>
                    <a:pt x="1009" y="8"/>
                  </a:lnTo>
                  <a:lnTo>
                    <a:pt x="1011" y="8"/>
                  </a:lnTo>
                  <a:lnTo>
                    <a:pt x="1013" y="8"/>
                  </a:lnTo>
                  <a:lnTo>
                    <a:pt x="1015" y="8"/>
                  </a:lnTo>
                  <a:lnTo>
                    <a:pt x="1017" y="8"/>
                  </a:lnTo>
                  <a:lnTo>
                    <a:pt x="1017" y="6"/>
                  </a:lnTo>
                  <a:lnTo>
                    <a:pt x="1019" y="6"/>
                  </a:lnTo>
                  <a:lnTo>
                    <a:pt x="1019" y="4"/>
                  </a:lnTo>
                  <a:lnTo>
                    <a:pt x="1021" y="4"/>
                  </a:lnTo>
                  <a:lnTo>
                    <a:pt x="1021" y="2"/>
                  </a:lnTo>
                  <a:lnTo>
                    <a:pt x="1023" y="2"/>
                  </a:lnTo>
                  <a:lnTo>
                    <a:pt x="1023" y="0"/>
                  </a:lnTo>
                  <a:lnTo>
                    <a:pt x="1025" y="0"/>
                  </a:lnTo>
                  <a:lnTo>
                    <a:pt x="1027" y="0"/>
                  </a:lnTo>
                  <a:lnTo>
                    <a:pt x="1027" y="2"/>
                  </a:lnTo>
                  <a:lnTo>
                    <a:pt x="1029" y="2"/>
                  </a:lnTo>
                  <a:lnTo>
                    <a:pt x="1031" y="2"/>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0" name="Freeform 48">
              <a:extLst>
                <a:ext uri="{FF2B5EF4-FFF2-40B4-BE49-F238E27FC236}">
                  <a16:creationId xmlns:a16="http://schemas.microsoft.com/office/drawing/2014/main" xmlns="" id="{00000000-0008-0000-0A00-00001B000000}"/>
                </a:ext>
              </a:extLst>
            </xdr:cNvPr>
            <xdr:cNvSpPr>
              <a:spLocks/>
            </xdr:cNvSpPr>
          </xdr:nvSpPr>
          <xdr:spPr bwMode="auto">
            <a:xfrm>
              <a:off x="3582988" y="3278188"/>
              <a:ext cx="898525" cy="1455738"/>
            </a:xfrm>
            <a:custGeom>
              <a:avLst/>
              <a:gdLst>
                <a:gd name="T0" fmla="*/ 38 w 566"/>
                <a:gd name="T1" fmla="*/ 14 h 917"/>
                <a:gd name="T2" fmla="*/ 61 w 566"/>
                <a:gd name="T3" fmla="*/ 34 h 917"/>
                <a:gd name="T4" fmla="*/ 101 w 566"/>
                <a:gd name="T5" fmla="*/ 59 h 917"/>
                <a:gd name="T6" fmla="*/ 123 w 566"/>
                <a:gd name="T7" fmla="*/ 53 h 917"/>
                <a:gd name="T8" fmla="*/ 113 w 566"/>
                <a:gd name="T9" fmla="*/ 14 h 917"/>
                <a:gd name="T10" fmla="*/ 142 w 566"/>
                <a:gd name="T11" fmla="*/ 26 h 917"/>
                <a:gd name="T12" fmla="*/ 158 w 566"/>
                <a:gd name="T13" fmla="*/ 34 h 917"/>
                <a:gd name="T14" fmla="*/ 190 w 566"/>
                <a:gd name="T15" fmla="*/ 43 h 917"/>
                <a:gd name="T16" fmla="*/ 225 w 566"/>
                <a:gd name="T17" fmla="*/ 47 h 917"/>
                <a:gd name="T18" fmla="*/ 261 w 566"/>
                <a:gd name="T19" fmla="*/ 18 h 917"/>
                <a:gd name="T20" fmla="*/ 290 w 566"/>
                <a:gd name="T21" fmla="*/ 16 h 917"/>
                <a:gd name="T22" fmla="*/ 306 w 566"/>
                <a:gd name="T23" fmla="*/ 47 h 917"/>
                <a:gd name="T24" fmla="*/ 330 w 566"/>
                <a:gd name="T25" fmla="*/ 83 h 917"/>
                <a:gd name="T26" fmla="*/ 345 w 566"/>
                <a:gd name="T27" fmla="*/ 118 h 917"/>
                <a:gd name="T28" fmla="*/ 345 w 566"/>
                <a:gd name="T29" fmla="*/ 146 h 917"/>
                <a:gd name="T30" fmla="*/ 343 w 566"/>
                <a:gd name="T31" fmla="*/ 172 h 917"/>
                <a:gd name="T32" fmla="*/ 375 w 566"/>
                <a:gd name="T33" fmla="*/ 172 h 917"/>
                <a:gd name="T34" fmla="*/ 383 w 566"/>
                <a:gd name="T35" fmla="*/ 193 h 917"/>
                <a:gd name="T36" fmla="*/ 377 w 566"/>
                <a:gd name="T37" fmla="*/ 199 h 917"/>
                <a:gd name="T38" fmla="*/ 367 w 566"/>
                <a:gd name="T39" fmla="*/ 229 h 917"/>
                <a:gd name="T40" fmla="*/ 345 w 566"/>
                <a:gd name="T41" fmla="*/ 260 h 917"/>
                <a:gd name="T42" fmla="*/ 371 w 566"/>
                <a:gd name="T43" fmla="*/ 264 h 917"/>
                <a:gd name="T44" fmla="*/ 401 w 566"/>
                <a:gd name="T45" fmla="*/ 288 h 917"/>
                <a:gd name="T46" fmla="*/ 422 w 566"/>
                <a:gd name="T47" fmla="*/ 300 h 917"/>
                <a:gd name="T48" fmla="*/ 458 w 566"/>
                <a:gd name="T49" fmla="*/ 308 h 917"/>
                <a:gd name="T50" fmla="*/ 487 w 566"/>
                <a:gd name="T51" fmla="*/ 315 h 917"/>
                <a:gd name="T52" fmla="*/ 509 w 566"/>
                <a:gd name="T53" fmla="*/ 335 h 917"/>
                <a:gd name="T54" fmla="*/ 529 w 566"/>
                <a:gd name="T55" fmla="*/ 351 h 917"/>
                <a:gd name="T56" fmla="*/ 548 w 566"/>
                <a:gd name="T57" fmla="*/ 378 h 917"/>
                <a:gd name="T58" fmla="*/ 560 w 566"/>
                <a:gd name="T59" fmla="*/ 416 h 917"/>
                <a:gd name="T60" fmla="*/ 566 w 566"/>
                <a:gd name="T61" fmla="*/ 467 h 917"/>
                <a:gd name="T62" fmla="*/ 552 w 566"/>
                <a:gd name="T63" fmla="*/ 497 h 917"/>
                <a:gd name="T64" fmla="*/ 505 w 566"/>
                <a:gd name="T65" fmla="*/ 513 h 917"/>
                <a:gd name="T66" fmla="*/ 462 w 566"/>
                <a:gd name="T67" fmla="*/ 520 h 917"/>
                <a:gd name="T68" fmla="*/ 442 w 566"/>
                <a:gd name="T69" fmla="*/ 544 h 917"/>
                <a:gd name="T70" fmla="*/ 426 w 566"/>
                <a:gd name="T71" fmla="*/ 554 h 917"/>
                <a:gd name="T72" fmla="*/ 401 w 566"/>
                <a:gd name="T73" fmla="*/ 548 h 917"/>
                <a:gd name="T74" fmla="*/ 383 w 566"/>
                <a:gd name="T75" fmla="*/ 558 h 917"/>
                <a:gd name="T76" fmla="*/ 379 w 566"/>
                <a:gd name="T77" fmla="*/ 587 h 917"/>
                <a:gd name="T78" fmla="*/ 377 w 566"/>
                <a:gd name="T79" fmla="*/ 615 h 917"/>
                <a:gd name="T80" fmla="*/ 349 w 566"/>
                <a:gd name="T81" fmla="*/ 613 h 917"/>
                <a:gd name="T82" fmla="*/ 330 w 566"/>
                <a:gd name="T83" fmla="*/ 593 h 917"/>
                <a:gd name="T84" fmla="*/ 318 w 566"/>
                <a:gd name="T85" fmla="*/ 613 h 917"/>
                <a:gd name="T86" fmla="*/ 302 w 566"/>
                <a:gd name="T87" fmla="*/ 623 h 917"/>
                <a:gd name="T88" fmla="*/ 300 w 566"/>
                <a:gd name="T89" fmla="*/ 650 h 917"/>
                <a:gd name="T90" fmla="*/ 286 w 566"/>
                <a:gd name="T91" fmla="*/ 668 h 917"/>
                <a:gd name="T92" fmla="*/ 266 w 566"/>
                <a:gd name="T93" fmla="*/ 650 h 917"/>
                <a:gd name="T94" fmla="*/ 257 w 566"/>
                <a:gd name="T95" fmla="*/ 668 h 917"/>
                <a:gd name="T96" fmla="*/ 249 w 566"/>
                <a:gd name="T97" fmla="*/ 694 h 917"/>
                <a:gd name="T98" fmla="*/ 239 w 566"/>
                <a:gd name="T99" fmla="*/ 715 h 917"/>
                <a:gd name="T100" fmla="*/ 253 w 566"/>
                <a:gd name="T101" fmla="*/ 741 h 917"/>
                <a:gd name="T102" fmla="*/ 276 w 566"/>
                <a:gd name="T103" fmla="*/ 757 h 917"/>
                <a:gd name="T104" fmla="*/ 280 w 566"/>
                <a:gd name="T105" fmla="*/ 775 h 917"/>
                <a:gd name="T106" fmla="*/ 308 w 566"/>
                <a:gd name="T107" fmla="*/ 790 h 917"/>
                <a:gd name="T108" fmla="*/ 339 w 566"/>
                <a:gd name="T109" fmla="*/ 784 h 917"/>
                <a:gd name="T110" fmla="*/ 355 w 566"/>
                <a:gd name="T111" fmla="*/ 810 h 917"/>
                <a:gd name="T112" fmla="*/ 369 w 566"/>
                <a:gd name="T113" fmla="*/ 830 h 917"/>
                <a:gd name="T114" fmla="*/ 373 w 566"/>
                <a:gd name="T115" fmla="*/ 848 h 917"/>
                <a:gd name="T116" fmla="*/ 373 w 566"/>
                <a:gd name="T117" fmla="*/ 879 h 917"/>
                <a:gd name="T118" fmla="*/ 365 w 566"/>
                <a:gd name="T119" fmla="*/ 909 h 9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566" h="917">
                  <a:moveTo>
                    <a:pt x="0" y="0"/>
                  </a:moveTo>
                  <a:lnTo>
                    <a:pt x="2" y="0"/>
                  </a:lnTo>
                  <a:lnTo>
                    <a:pt x="2" y="2"/>
                  </a:lnTo>
                  <a:lnTo>
                    <a:pt x="4" y="2"/>
                  </a:lnTo>
                  <a:lnTo>
                    <a:pt x="6" y="2"/>
                  </a:lnTo>
                  <a:lnTo>
                    <a:pt x="6" y="4"/>
                  </a:lnTo>
                  <a:lnTo>
                    <a:pt x="8" y="4"/>
                  </a:lnTo>
                  <a:lnTo>
                    <a:pt x="10" y="4"/>
                  </a:lnTo>
                  <a:lnTo>
                    <a:pt x="14" y="6"/>
                  </a:lnTo>
                  <a:lnTo>
                    <a:pt x="16" y="6"/>
                  </a:lnTo>
                  <a:lnTo>
                    <a:pt x="16" y="8"/>
                  </a:lnTo>
                  <a:lnTo>
                    <a:pt x="20" y="10"/>
                  </a:lnTo>
                  <a:lnTo>
                    <a:pt x="22" y="10"/>
                  </a:lnTo>
                  <a:lnTo>
                    <a:pt x="30" y="16"/>
                  </a:lnTo>
                  <a:lnTo>
                    <a:pt x="34" y="14"/>
                  </a:lnTo>
                  <a:lnTo>
                    <a:pt x="36" y="14"/>
                  </a:lnTo>
                  <a:lnTo>
                    <a:pt x="38" y="14"/>
                  </a:lnTo>
                  <a:lnTo>
                    <a:pt x="42" y="12"/>
                  </a:lnTo>
                  <a:lnTo>
                    <a:pt x="44" y="10"/>
                  </a:lnTo>
                  <a:lnTo>
                    <a:pt x="48" y="8"/>
                  </a:lnTo>
                  <a:lnTo>
                    <a:pt x="48" y="10"/>
                  </a:lnTo>
                  <a:lnTo>
                    <a:pt x="48" y="12"/>
                  </a:lnTo>
                  <a:lnTo>
                    <a:pt x="48" y="14"/>
                  </a:lnTo>
                  <a:lnTo>
                    <a:pt x="48" y="16"/>
                  </a:lnTo>
                  <a:lnTo>
                    <a:pt x="48" y="18"/>
                  </a:lnTo>
                  <a:lnTo>
                    <a:pt x="48" y="20"/>
                  </a:lnTo>
                  <a:lnTo>
                    <a:pt x="50" y="26"/>
                  </a:lnTo>
                  <a:lnTo>
                    <a:pt x="50" y="28"/>
                  </a:lnTo>
                  <a:lnTo>
                    <a:pt x="50" y="30"/>
                  </a:lnTo>
                  <a:lnTo>
                    <a:pt x="50" y="32"/>
                  </a:lnTo>
                  <a:lnTo>
                    <a:pt x="52" y="32"/>
                  </a:lnTo>
                  <a:lnTo>
                    <a:pt x="56" y="32"/>
                  </a:lnTo>
                  <a:lnTo>
                    <a:pt x="57" y="32"/>
                  </a:lnTo>
                  <a:lnTo>
                    <a:pt x="61" y="34"/>
                  </a:lnTo>
                  <a:lnTo>
                    <a:pt x="65" y="34"/>
                  </a:lnTo>
                  <a:lnTo>
                    <a:pt x="73" y="34"/>
                  </a:lnTo>
                  <a:lnTo>
                    <a:pt x="79" y="36"/>
                  </a:lnTo>
                  <a:lnTo>
                    <a:pt x="85" y="36"/>
                  </a:lnTo>
                  <a:lnTo>
                    <a:pt x="91" y="36"/>
                  </a:lnTo>
                  <a:lnTo>
                    <a:pt x="93" y="36"/>
                  </a:lnTo>
                  <a:lnTo>
                    <a:pt x="97" y="38"/>
                  </a:lnTo>
                  <a:lnTo>
                    <a:pt x="97" y="40"/>
                  </a:lnTo>
                  <a:lnTo>
                    <a:pt x="97" y="42"/>
                  </a:lnTo>
                  <a:lnTo>
                    <a:pt x="99" y="43"/>
                  </a:lnTo>
                  <a:lnTo>
                    <a:pt x="99" y="45"/>
                  </a:lnTo>
                  <a:lnTo>
                    <a:pt x="99" y="47"/>
                  </a:lnTo>
                  <a:lnTo>
                    <a:pt x="99" y="49"/>
                  </a:lnTo>
                  <a:lnTo>
                    <a:pt x="99" y="51"/>
                  </a:lnTo>
                  <a:lnTo>
                    <a:pt x="99" y="55"/>
                  </a:lnTo>
                  <a:lnTo>
                    <a:pt x="99" y="57"/>
                  </a:lnTo>
                  <a:lnTo>
                    <a:pt x="101" y="59"/>
                  </a:lnTo>
                  <a:lnTo>
                    <a:pt x="101" y="61"/>
                  </a:lnTo>
                  <a:lnTo>
                    <a:pt x="103" y="61"/>
                  </a:lnTo>
                  <a:lnTo>
                    <a:pt x="105" y="61"/>
                  </a:lnTo>
                  <a:lnTo>
                    <a:pt x="107" y="61"/>
                  </a:lnTo>
                  <a:lnTo>
                    <a:pt x="109" y="61"/>
                  </a:lnTo>
                  <a:lnTo>
                    <a:pt x="111" y="59"/>
                  </a:lnTo>
                  <a:lnTo>
                    <a:pt x="111" y="61"/>
                  </a:lnTo>
                  <a:lnTo>
                    <a:pt x="111" y="59"/>
                  </a:lnTo>
                  <a:lnTo>
                    <a:pt x="113" y="59"/>
                  </a:lnTo>
                  <a:lnTo>
                    <a:pt x="115" y="59"/>
                  </a:lnTo>
                  <a:lnTo>
                    <a:pt x="115" y="57"/>
                  </a:lnTo>
                  <a:lnTo>
                    <a:pt x="117" y="57"/>
                  </a:lnTo>
                  <a:lnTo>
                    <a:pt x="119" y="57"/>
                  </a:lnTo>
                  <a:lnTo>
                    <a:pt x="121" y="57"/>
                  </a:lnTo>
                  <a:lnTo>
                    <a:pt x="121" y="55"/>
                  </a:lnTo>
                  <a:lnTo>
                    <a:pt x="121" y="53"/>
                  </a:lnTo>
                  <a:lnTo>
                    <a:pt x="123" y="53"/>
                  </a:lnTo>
                  <a:lnTo>
                    <a:pt x="125" y="51"/>
                  </a:lnTo>
                  <a:lnTo>
                    <a:pt x="126" y="51"/>
                  </a:lnTo>
                  <a:lnTo>
                    <a:pt x="126" y="49"/>
                  </a:lnTo>
                  <a:lnTo>
                    <a:pt x="126" y="45"/>
                  </a:lnTo>
                  <a:lnTo>
                    <a:pt x="126" y="43"/>
                  </a:lnTo>
                  <a:lnTo>
                    <a:pt x="126" y="40"/>
                  </a:lnTo>
                  <a:lnTo>
                    <a:pt x="125" y="34"/>
                  </a:lnTo>
                  <a:lnTo>
                    <a:pt x="123" y="32"/>
                  </a:lnTo>
                  <a:lnTo>
                    <a:pt x="123" y="30"/>
                  </a:lnTo>
                  <a:lnTo>
                    <a:pt x="119" y="26"/>
                  </a:lnTo>
                  <a:lnTo>
                    <a:pt x="117" y="24"/>
                  </a:lnTo>
                  <a:lnTo>
                    <a:pt x="117" y="22"/>
                  </a:lnTo>
                  <a:lnTo>
                    <a:pt x="113" y="18"/>
                  </a:lnTo>
                  <a:lnTo>
                    <a:pt x="113" y="16"/>
                  </a:lnTo>
                  <a:lnTo>
                    <a:pt x="111" y="16"/>
                  </a:lnTo>
                  <a:lnTo>
                    <a:pt x="111" y="14"/>
                  </a:lnTo>
                  <a:lnTo>
                    <a:pt x="113" y="14"/>
                  </a:lnTo>
                  <a:lnTo>
                    <a:pt x="115" y="14"/>
                  </a:lnTo>
                  <a:lnTo>
                    <a:pt x="119" y="12"/>
                  </a:lnTo>
                  <a:lnTo>
                    <a:pt x="121" y="12"/>
                  </a:lnTo>
                  <a:lnTo>
                    <a:pt x="123" y="10"/>
                  </a:lnTo>
                  <a:lnTo>
                    <a:pt x="125" y="10"/>
                  </a:lnTo>
                  <a:lnTo>
                    <a:pt x="126" y="8"/>
                  </a:lnTo>
                  <a:lnTo>
                    <a:pt x="128" y="8"/>
                  </a:lnTo>
                  <a:lnTo>
                    <a:pt x="130" y="8"/>
                  </a:lnTo>
                  <a:lnTo>
                    <a:pt x="132" y="8"/>
                  </a:lnTo>
                  <a:lnTo>
                    <a:pt x="134" y="6"/>
                  </a:lnTo>
                  <a:lnTo>
                    <a:pt x="136" y="6"/>
                  </a:lnTo>
                  <a:lnTo>
                    <a:pt x="140" y="8"/>
                  </a:lnTo>
                  <a:lnTo>
                    <a:pt x="140" y="14"/>
                  </a:lnTo>
                  <a:lnTo>
                    <a:pt x="140" y="16"/>
                  </a:lnTo>
                  <a:lnTo>
                    <a:pt x="142" y="20"/>
                  </a:lnTo>
                  <a:lnTo>
                    <a:pt x="142" y="22"/>
                  </a:lnTo>
                  <a:lnTo>
                    <a:pt x="142" y="26"/>
                  </a:lnTo>
                  <a:lnTo>
                    <a:pt x="142" y="28"/>
                  </a:lnTo>
                  <a:lnTo>
                    <a:pt x="142" y="30"/>
                  </a:lnTo>
                  <a:lnTo>
                    <a:pt x="142" y="32"/>
                  </a:lnTo>
                  <a:lnTo>
                    <a:pt x="142" y="34"/>
                  </a:lnTo>
                  <a:lnTo>
                    <a:pt x="142" y="36"/>
                  </a:lnTo>
                  <a:lnTo>
                    <a:pt x="144" y="36"/>
                  </a:lnTo>
                  <a:lnTo>
                    <a:pt x="146" y="36"/>
                  </a:lnTo>
                  <a:lnTo>
                    <a:pt x="146" y="34"/>
                  </a:lnTo>
                  <a:lnTo>
                    <a:pt x="148" y="34"/>
                  </a:lnTo>
                  <a:lnTo>
                    <a:pt x="150" y="34"/>
                  </a:lnTo>
                  <a:lnTo>
                    <a:pt x="150" y="32"/>
                  </a:lnTo>
                  <a:lnTo>
                    <a:pt x="152" y="32"/>
                  </a:lnTo>
                  <a:lnTo>
                    <a:pt x="154" y="32"/>
                  </a:lnTo>
                  <a:lnTo>
                    <a:pt x="156" y="30"/>
                  </a:lnTo>
                  <a:lnTo>
                    <a:pt x="158" y="30"/>
                  </a:lnTo>
                  <a:lnTo>
                    <a:pt x="158" y="32"/>
                  </a:lnTo>
                  <a:lnTo>
                    <a:pt x="158" y="34"/>
                  </a:lnTo>
                  <a:lnTo>
                    <a:pt x="160" y="36"/>
                  </a:lnTo>
                  <a:lnTo>
                    <a:pt x="160" y="38"/>
                  </a:lnTo>
                  <a:lnTo>
                    <a:pt x="160" y="40"/>
                  </a:lnTo>
                  <a:lnTo>
                    <a:pt x="160" y="42"/>
                  </a:lnTo>
                  <a:lnTo>
                    <a:pt x="160" y="43"/>
                  </a:lnTo>
                  <a:lnTo>
                    <a:pt x="162" y="45"/>
                  </a:lnTo>
                  <a:lnTo>
                    <a:pt x="162" y="47"/>
                  </a:lnTo>
                  <a:lnTo>
                    <a:pt x="162" y="51"/>
                  </a:lnTo>
                  <a:lnTo>
                    <a:pt x="162" y="53"/>
                  </a:lnTo>
                  <a:lnTo>
                    <a:pt x="168" y="53"/>
                  </a:lnTo>
                  <a:lnTo>
                    <a:pt x="172" y="53"/>
                  </a:lnTo>
                  <a:lnTo>
                    <a:pt x="174" y="51"/>
                  </a:lnTo>
                  <a:lnTo>
                    <a:pt x="180" y="45"/>
                  </a:lnTo>
                  <a:lnTo>
                    <a:pt x="182" y="45"/>
                  </a:lnTo>
                  <a:lnTo>
                    <a:pt x="184" y="45"/>
                  </a:lnTo>
                  <a:lnTo>
                    <a:pt x="188" y="43"/>
                  </a:lnTo>
                  <a:lnTo>
                    <a:pt x="190" y="43"/>
                  </a:lnTo>
                  <a:lnTo>
                    <a:pt x="192" y="43"/>
                  </a:lnTo>
                  <a:lnTo>
                    <a:pt x="194" y="43"/>
                  </a:lnTo>
                  <a:lnTo>
                    <a:pt x="195" y="42"/>
                  </a:lnTo>
                  <a:lnTo>
                    <a:pt x="197" y="40"/>
                  </a:lnTo>
                  <a:lnTo>
                    <a:pt x="197" y="38"/>
                  </a:lnTo>
                  <a:lnTo>
                    <a:pt x="199" y="42"/>
                  </a:lnTo>
                  <a:lnTo>
                    <a:pt x="199" y="43"/>
                  </a:lnTo>
                  <a:lnTo>
                    <a:pt x="201" y="45"/>
                  </a:lnTo>
                  <a:lnTo>
                    <a:pt x="203" y="45"/>
                  </a:lnTo>
                  <a:lnTo>
                    <a:pt x="203" y="47"/>
                  </a:lnTo>
                  <a:lnTo>
                    <a:pt x="205" y="47"/>
                  </a:lnTo>
                  <a:lnTo>
                    <a:pt x="209" y="47"/>
                  </a:lnTo>
                  <a:lnTo>
                    <a:pt x="213" y="47"/>
                  </a:lnTo>
                  <a:lnTo>
                    <a:pt x="217" y="47"/>
                  </a:lnTo>
                  <a:lnTo>
                    <a:pt x="219" y="47"/>
                  </a:lnTo>
                  <a:lnTo>
                    <a:pt x="223" y="47"/>
                  </a:lnTo>
                  <a:lnTo>
                    <a:pt x="225" y="47"/>
                  </a:lnTo>
                  <a:lnTo>
                    <a:pt x="227" y="47"/>
                  </a:lnTo>
                  <a:lnTo>
                    <a:pt x="229" y="45"/>
                  </a:lnTo>
                  <a:lnTo>
                    <a:pt x="231" y="45"/>
                  </a:lnTo>
                  <a:lnTo>
                    <a:pt x="239" y="42"/>
                  </a:lnTo>
                  <a:lnTo>
                    <a:pt x="243" y="38"/>
                  </a:lnTo>
                  <a:lnTo>
                    <a:pt x="245" y="32"/>
                  </a:lnTo>
                  <a:lnTo>
                    <a:pt x="247" y="30"/>
                  </a:lnTo>
                  <a:lnTo>
                    <a:pt x="247" y="28"/>
                  </a:lnTo>
                  <a:lnTo>
                    <a:pt x="249" y="26"/>
                  </a:lnTo>
                  <a:lnTo>
                    <a:pt x="251" y="24"/>
                  </a:lnTo>
                  <a:lnTo>
                    <a:pt x="253" y="24"/>
                  </a:lnTo>
                  <a:lnTo>
                    <a:pt x="255" y="22"/>
                  </a:lnTo>
                  <a:lnTo>
                    <a:pt x="257" y="22"/>
                  </a:lnTo>
                  <a:lnTo>
                    <a:pt x="259" y="22"/>
                  </a:lnTo>
                  <a:lnTo>
                    <a:pt x="259" y="20"/>
                  </a:lnTo>
                  <a:lnTo>
                    <a:pt x="261" y="20"/>
                  </a:lnTo>
                  <a:lnTo>
                    <a:pt x="261" y="18"/>
                  </a:lnTo>
                  <a:lnTo>
                    <a:pt x="263" y="18"/>
                  </a:lnTo>
                  <a:lnTo>
                    <a:pt x="264" y="18"/>
                  </a:lnTo>
                  <a:lnTo>
                    <a:pt x="266" y="16"/>
                  </a:lnTo>
                  <a:lnTo>
                    <a:pt x="268" y="16"/>
                  </a:lnTo>
                  <a:lnTo>
                    <a:pt x="270" y="16"/>
                  </a:lnTo>
                  <a:lnTo>
                    <a:pt x="272" y="14"/>
                  </a:lnTo>
                  <a:lnTo>
                    <a:pt x="274" y="14"/>
                  </a:lnTo>
                  <a:lnTo>
                    <a:pt x="274" y="12"/>
                  </a:lnTo>
                  <a:lnTo>
                    <a:pt x="276" y="12"/>
                  </a:lnTo>
                  <a:lnTo>
                    <a:pt x="278" y="12"/>
                  </a:lnTo>
                  <a:lnTo>
                    <a:pt x="280" y="12"/>
                  </a:lnTo>
                  <a:lnTo>
                    <a:pt x="282" y="12"/>
                  </a:lnTo>
                  <a:lnTo>
                    <a:pt x="284" y="12"/>
                  </a:lnTo>
                  <a:lnTo>
                    <a:pt x="286" y="12"/>
                  </a:lnTo>
                  <a:lnTo>
                    <a:pt x="288" y="12"/>
                  </a:lnTo>
                  <a:lnTo>
                    <a:pt x="288" y="14"/>
                  </a:lnTo>
                  <a:lnTo>
                    <a:pt x="290" y="16"/>
                  </a:lnTo>
                  <a:lnTo>
                    <a:pt x="290" y="20"/>
                  </a:lnTo>
                  <a:lnTo>
                    <a:pt x="292" y="22"/>
                  </a:lnTo>
                  <a:lnTo>
                    <a:pt x="292" y="24"/>
                  </a:lnTo>
                  <a:lnTo>
                    <a:pt x="292" y="26"/>
                  </a:lnTo>
                  <a:lnTo>
                    <a:pt x="294" y="28"/>
                  </a:lnTo>
                  <a:lnTo>
                    <a:pt x="294" y="30"/>
                  </a:lnTo>
                  <a:lnTo>
                    <a:pt x="296" y="32"/>
                  </a:lnTo>
                  <a:lnTo>
                    <a:pt x="296" y="34"/>
                  </a:lnTo>
                  <a:lnTo>
                    <a:pt x="298" y="34"/>
                  </a:lnTo>
                  <a:lnTo>
                    <a:pt x="298" y="36"/>
                  </a:lnTo>
                  <a:lnTo>
                    <a:pt x="298" y="38"/>
                  </a:lnTo>
                  <a:lnTo>
                    <a:pt x="298" y="40"/>
                  </a:lnTo>
                  <a:lnTo>
                    <a:pt x="298" y="42"/>
                  </a:lnTo>
                  <a:lnTo>
                    <a:pt x="300" y="43"/>
                  </a:lnTo>
                  <a:lnTo>
                    <a:pt x="302" y="43"/>
                  </a:lnTo>
                  <a:lnTo>
                    <a:pt x="304" y="45"/>
                  </a:lnTo>
                  <a:lnTo>
                    <a:pt x="306" y="47"/>
                  </a:lnTo>
                  <a:lnTo>
                    <a:pt x="308" y="47"/>
                  </a:lnTo>
                  <a:lnTo>
                    <a:pt x="310" y="49"/>
                  </a:lnTo>
                  <a:lnTo>
                    <a:pt x="310" y="51"/>
                  </a:lnTo>
                  <a:lnTo>
                    <a:pt x="312" y="51"/>
                  </a:lnTo>
                  <a:lnTo>
                    <a:pt x="312" y="53"/>
                  </a:lnTo>
                  <a:lnTo>
                    <a:pt x="314" y="53"/>
                  </a:lnTo>
                  <a:lnTo>
                    <a:pt x="314" y="55"/>
                  </a:lnTo>
                  <a:lnTo>
                    <a:pt x="316" y="57"/>
                  </a:lnTo>
                  <a:lnTo>
                    <a:pt x="318" y="59"/>
                  </a:lnTo>
                  <a:lnTo>
                    <a:pt x="320" y="61"/>
                  </a:lnTo>
                  <a:lnTo>
                    <a:pt x="320" y="63"/>
                  </a:lnTo>
                  <a:lnTo>
                    <a:pt x="322" y="65"/>
                  </a:lnTo>
                  <a:lnTo>
                    <a:pt x="326" y="69"/>
                  </a:lnTo>
                  <a:lnTo>
                    <a:pt x="326" y="71"/>
                  </a:lnTo>
                  <a:lnTo>
                    <a:pt x="328" y="79"/>
                  </a:lnTo>
                  <a:lnTo>
                    <a:pt x="330" y="81"/>
                  </a:lnTo>
                  <a:lnTo>
                    <a:pt x="330" y="83"/>
                  </a:lnTo>
                  <a:lnTo>
                    <a:pt x="332" y="87"/>
                  </a:lnTo>
                  <a:lnTo>
                    <a:pt x="332" y="89"/>
                  </a:lnTo>
                  <a:lnTo>
                    <a:pt x="332" y="91"/>
                  </a:lnTo>
                  <a:lnTo>
                    <a:pt x="333" y="93"/>
                  </a:lnTo>
                  <a:lnTo>
                    <a:pt x="333" y="95"/>
                  </a:lnTo>
                  <a:lnTo>
                    <a:pt x="333" y="97"/>
                  </a:lnTo>
                  <a:lnTo>
                    <a:pt x="335" y="99"/>
                  </a:lnTo>
                  <a:lnTo>
                    <a:pt x="337" y="101"/>
                  </a:lnTo>
                  <a:lnTo>
                    <a:pt x="339" y="101"/>
                  </a:lnTo>
                  <a:lnTo>
                    <a:pt x="339" y="103"/>
                  </a:lnTo>
                  <a:lnTo>
                    <a:pt x="341" y="105"/>
                  </a:lnTo>
                  <a:lnTo>
                    <a:pt x="341" y="107"/>
                  </a:lnTo>
                  <a:lnTo>
                    <a:pt x="341" y="109"/>
                  </a:lnTo>
                  <a:lnTo>
                    <a:pt x="341" y="110"/>
                  </a:lnTo>
                  <a:lnTo>
                    <a:pt x="343" y="112"/>
                  </a:lnTo>
                  <a:lnTo>
                    <a:pt x="345" y="116"/>
                  </a:lnTo>
                  <a:lnTo>
                    <a:pt x="345" y="118"/>
                  </a:lnTo>
                  <a:lnTo>
                    <a:pt x="345" y="120"/>
                  </a:lnTo>
                  <a:lnTo>
                    <a:pt x="345" y="122"/>
                  </a:lnTo>
                  <a:lnTo>
                    <a:pt x="347" y="122"/>
                  </a:lnTo>
                  <a:lnTo>
                    <a:pt x="347" y="124"/>
                  </a:lnTo>
                  <a:lnTo>
                    <a:pt x="347" y="126"/>
                  </a:lnTo>
                  <a:lnTo>
                    <a:pt x="349" y="126"/>
                  </a:lnTo>
                  <a:lnTo>
                    <a:pt x="349" y="128"/>
                  </a:lnTo>
                  <a:lnTo>
                    <a:pt x="349" y="130"/>
                  </a:lnTo>
                  <a:lnTo>
                    <a:pt x="351" y="132"/>
                  </a:lnTo>
                  <a:lnTo>
                    <a:pt x="351" y="134"/>
                  </a:lnTo>
                  <a:lnTo>
                    <a:pt x="351" y="136"/>
                  </a:lnTo>
                  <a:lnTo>
                    <a:pt x="355" y="140"/>
                  </a:lnTo>
                  <a:lnTo>
                    <a:pt x="351" y="142"/>
                  </a:lnTo>
                  <a:lnTo>
                    <a:pt x="349" y="142"/>
                  </a:lnTo>
                  <a:lnTo>
                    <a:pt x="349" y="144"/>
                  </a:lnTo>
                  <a:lnTo>
                    <a:pt x="347" y="144"/>
                  </a:lnTo>
                  <a:lnTo>
                    <a:pt x="345" y="146"/>
                  </a:lnTo>
                  <a:lnTo>
                    <a:pt x="341" y="148"/>
                  </a:lnTo>
                  <a:lnTo>
                    <a:pt x="339" y="150"/>
                  </a:lnTo>
                  <a:lnTo>
                    <a:pt x="339" y="152"/>
                  </a:lnTo>
                  <a:lnTo>
                    <a:pt x="341" y="154"/>
                  </a:lnTo>
                  <a:lnTo>
                    <a:pt x="341" y="156"/>
                  </a:lnTo>
                  <a:lnTo>
                    <a:pt x="341" y="158"/>
                  </a:lnTo>
                  <a:lnTo>
                    <a:pt x="339" y="160"/>
                  </a:lnTo>
                  <a:lnTo>
                    <a:pt x="337" y="160"/>
                  </a:lnTo>
                  <a:lnTo>
                    <a:pt x="339" y="162"/>
                  </a:lnTo>
                  <a:lnTo>
                    <a:pt x="337" y="164"/>
                  </a:lnTo>
                  <a:lnTo>
                    <a:pt x="339" y="166"/>
                  </a:lnTo>
                  <a:lnTo>
                    <a:pt x="339" y="168"/>
                  </a:lnTo>
                  <a:lnTo>
                    <a:pt x="339" y="170"/>
                  </a:lnTo>
                  <a:lnTo>
                    <a:pt x="339" y="172"/>
                  </a:lnTo>
                  <a:lnTo>
                    <a:pt x="341" y="174"/>
                  </a:lnTo>
                  <a:lnTo>
                    <a:pt x="343" y="174"/>
                  </a:lnTo>
                  <a:lnTo>
                    <a:pt x="343" y="172"/>
                  </a:lnTo>
                  <a:lnTo>
                    <a:pt x="345" y="172"/>
                  </a:lnTo>
                  <a:lnTo>
                    <a:pt x="347" y="170"/>
                  </a:lnTo>
                  <a:lnTo>
                    <a:pt x="349" y="170"/>
                  </a:lnTo>
                  <a:lnTo>
                    <a:pt x="351" y="172"/>
                  </a:lnTo>
                  <a:lnTo>
                    <a:pt x="353" y="172"/>
                  </a:lnTo>
                  <a:lnTo>
                    <a:pt x="355" y="172"/>
                  </a:lnTo>
                  <a:lnTo>
                    <a:pt x="357" y="172"/>
                  </a:lnTo>
                  <a:lnTo>
                    <a:pt x="357" y="174"/>
                  </a:lnTo>
                  <a:lnTo>
                    <a:pt x="361" y="174"/>
                  </a:lnTo>
                  <a:lnTo>
                    <a:pt x="363" y="174"/>
                  </a:lnTo>
                  <a:lnTo>
                    <a:pt x="363" y="172"/>
                  </a:lnTo>
                  <a:lnTo>
                    <a:pt x="365" y="172"/>
                  </a:lnTo>
                  <a:lnTo>
                    <a:pt x="367" y="172"/>
                  </a:lnTo>
                  <a:lnTo>
                    <a:pt x="369" y="172"/>
                  </a:lnTo>
                  <a:lnTo>
                    <a:pt x="371" y="172"/>
                  </a:lnTo>
                  <a:lnTo>
                    <a:pt x="373" y="172"/>
                  </a:lnTo>
                  <a:lnTo>
                    <a:pt x="375" y="172"/>
                  </a:lnTo>
                  <a:lnTo>
                    <a:pt x="377" y="172"/>
                  </a:lnTo>
                  <a:lnTo>
                    <a:pt x="377" y="170"/>
                  </a:lnTo>
                  <a:lnTo>
                    <a:pt x="379" y="170"/>
                  </a:lnTo>
                  <a:lnTo>
                    <a:pt x="379" y="172"/>
                  </a:lnTo>
                  <a:lnTo>
                    <a:pt x="381" y="172"/>
                  </a:lnTo>
                  <a:lnTo>
                    <a:pt x="381" y="174"/>
                  </a:lnTo>
                  <a:lnTo>
                    <a:pt x="381" y="176"/>
                  </a:lnTo>
                  <a:lnTo>
                    <a:pt x="381" y="177"/>
                  </a:lnTo>
                  <a:lnTo>
                    <a:pt x="381" y="179"/>
                  </a:lnTo>
                  <a:lnTo>
                    <a:pt x="383" y="181"/>
                  </a:lnTo>
                  <a:lnTo>
                    <a:pt x="383" y="183"/>
                  </a:lnTo>
                  <a:lnTo>
                    <a:pt x="383" y="185"/>
                  </a:lnTo>
                  <a:lnTo>
                    <a:pt x="383" y="187"/>
                  </a:lnTo>
                  <a:lnTo>
                    <a:pt x="385" y="187"/>
                  </a:lnTo>
                  <a:lnTo>
                    <a:pt x="385" y="189"/>
                  </a:lnTo>
                  <a:lnTo>
                    <a:pt x="385" y="191"/>
                  </a:lnTo>
                  <a:lnTo>
                    <a:pt x="383" y="193"/>
                  </a:lnTo>
                  <a:lnTo>
                    <a:pt x="381" y="191"/>
                  </a:lnTo>
                  <a:lnTo>
                    <a:pt x="379" y="191"/>
                  </a:lnTo>
                  <a:lnTo>
                    <a:pt x="379" y="189"/>
                  </a:lnTo>
                  <a:lnTo>
                    <a:pt x="377" y="189"/>
                  </a:lnTo>
                  <a:lnTo>
                    <a:pt x="375" y="189"/>
                  </a:lnTo>
                  <a:lnTo>
                    <a:pt x="375" y="191"/>
                  </a:lnTo>
                  <a:lnTo>
                    <a:pt x="373" y="191"/>
                  </a:lnTo>
                  <a:lnTo>
                    <a:pt x="371" y="191"/>
                  </a:lnTo>
                  <a:lnTo>
                    <a:pt x="369" y="191"/>
                  </a:lnTo>
                  <a:lnTo>
                    <a:pt x="367" y="191"/>
                  </a:lnTo>
                  <a:lnTo>
                    <a:pt x="365" y="191"/>
                  </a:lnTo>
                  <a:lnTo>
                    <a:pt x="365" y="193"/>
                  </a:lnTo>
                  <a:lnTo>
                    <a:pt x="367" y="195"/>
                  </a:lnTo>
                  <a:lnTo>
                    <a:pt x="369" y="195"/>
                  </a:lnTo>
                  <a:lnTo>
                    <a:pt x="373" y="197"/>
                  </a:lnTo>
                  <a:lnTo>
                    <a:pt x="375" y="199"/>
                  </a:lnTo>
                  <a:lnTo>
                    <a:pt x="377" y="199"/>
                  </a:lnTo>
                  <a:lnTo>
                    <a:pt x="379" y="201"/>
                  </a:lnTo>
                  <a:lnTo>
                    <a:pt x="381" y="201"/>
                  </a:lnTo>
                  <a:lnTo>
                    <a:pt x="383" y="203"/>
                  </a:lnTo>
                  <a:lnTo>
                    <a:pt x="385" y="205"/>
                  </a:lnTo>
                  <a:lnTo>
                    <a:pt x="385" y="207"/>
                  </a:lnTo>
                  <a:lnTo>
                    <a:pt x="387" y="211"/>
                  </a:lnTo>
                  <a:lnTo>
                    <a:pt x="385" y="213"/>
                  </a:lnTo>
                  <a:lnTo>
                    <a:pt x="381" y="213"/>
                  </a:lnTo>
                  <a:lnTo>
                    <a:pt x="381" y="215"/>
                  </a:lnTo>
                  <a:lnTo>
                    <a:pt x="375" y="217"/>
                  </a:lnTo>
                  <a:lnTo>
                    <a:pt x="375" y="219"/>
                  </a:lnTo>
                  <a:lnTo>
                    <a:pt x="375" y="221"/>
                  </a:lnTo>
                  <a:lnTo>
                    <a:pt x="373" y="223"/>
                  </a:lnTo>
                  <a:lnTo>
                    <a:pt x="371" y="225"/>
                  </a:lnTo>
                  <a:lnTo>
                    <a:pt x="369" y="225"/>
                  </a:lnTo>
                  <a:lnTo>
                    <a:pt x="367" y="227"/>
                  </a:lnTo>
                  <a:lnTo>
                    <a:pt x="367" y="229"/>
                  </a:lnTo>
                  <a:lnTo>
                    <a:pt x="365" y="229"/>
                  </a:lnTo>
                  <a:lnTo>
                    <a:pt x="365" y="231"/>
                  </a:lnTo>
                  <a:lnTo>
                    <a:pt x="363" y="233"/>
                  </a:lnTo>
                  <a:lnTo>
                    <a:pt x="363" y="235"/>
                  </a:lnTo>
                  <a:lnTo>
                    <a:pt x="361" y="239"/>
                  </a:lnTo>
                  <a:lnTo>
                    <a:pt x="361" y="241"/>
                  </a:lnTo>
                  <a:lnTo>
                    <a:pt x="359" y="241"/>
                  </a:lnTo>
                  <a:lnTo>
                    <a:pt x="357" y="244"/>
                  </a:lnTo>
                  <a:lnTo>
                    <a:pt x="355" y="246"/>
                  </a:lnTo>
                  <a:lnTo>
                    <a:pt x="353" y="248"/>
                  </a:lnTo>
                  <a:lnTo>
                    <a:pt x="351" y="250"/>
                  </a:lnTo>
                  <a:lnTo>
                    <a:pt x="351" y="252"/>
                  </a:lnTo>
                  <a:lnTo>
                    <a:pt x="349" y="254"/>
                  </a:lnTo>
                  <a:lnTo>
                    <a:pt x="349" y="256"/>
                  </a:lnTo>
                  <a:lnTo>
                    <a:pt x="347" y="258"/>
                  </a:lnTo>
                  <a:lnTo>
                    <a:pt x="347" y="260"/>
                  </a:lnTo>
                  <a:lnTo>
                    <a:pt x="345" y="260"/>
                  </a:lnTo>
                  <a:lnTo>
                    <a:pt x="345" y="262"/>
                  </a:lnTo>
                  <a:lnTo>
                    <a:pt x="345" y="264"/>
                  </a:lnTo>
                  <a:lnTo>
                    <a:pt x="343" y="264"/>
                  </a:lnTo>
                  <a:lnTo>
                    <a:pt x="343" y="266"/>
                  </a:lnTo>
                  <a:lnTo>
                    <a:pt x="341" y="268"/>
                  </a:lnTo>
                  <a:lnTo>
                    <a:pt x="341" y="270"/>
                  </a:lnTo>
                  <a:lnTo>
                    <a:pt x="345" y="268"/>
                  </a:lnTo>
                  <a:lnTo>
                    <a:pt x="349" y="268"/>
                  </a:lnTo>
                  <a:lnTo>
                    <a:pt x="351" y="268"/>
                  </a:lnTo>
                  <a:lnTo>
                    <a:pt x="355" y="266"/>
                  </a:lnTo>
                  <a:lnTo>
                    <a:pt x="357" y="266"/>
                  </a:lnTo>
                  <a:lnTo>
                    <a:pt x="359" y="266"/>
                  </a:lnTo>
                  <a:lnTo>
                    <a:pt x="363" y="264"/>
                  </a:lnTo>
                  <a:lnTo>
                    <a:pt x="365" y="264"/>
                  </a:lnTo>
                  <a:lnTo>
                    <a:pt x="367" y="264"/>
                  </a:lnTo>
                  <a:lnTo>
                    <a:pt x="369" y="264"/>
                  </a:lnTo>
                  <a:lnTo>
                    <a:pt x="371" y="264"/>
                  </a:lnTo>
                  <a:lnTo>
                    <a:pt x="371" y="266"/>
                  </a:lnTo>
                  <a:lnTo>
                    <a:pt x="373" y="266"/>
                  </a:lnTo>
                  <a:lnTo>
                    <a:pt x="375" y="266"/>
                  </a:lnTo>
                  <a:lnTo>
                    <a:pt x="377" y="266"/>
                  </a:lnTo>
                  <a:lnTo>
                    <a:pt x="379" y="268"/>
                  </a:lnTo>
                  <a:lnTo>
                    <a:pt x="381" y="268"/>
                  </a:lnTo>
                  <a:lnTo>
                    <a:pt x="393" y="270"/>
                  </a:lnTo>
                  <a:lnTo>
                    <a:pt x="395" y="270"/>
                  </a:lnTo>
                  <a:lnTo>
                    <a:pt x="395" y="272"/>
                  </a:lnTo>
                  <a:lnTo>
                    <a:pt x="395" y="274"/>
                  </a:lnTo>
                  <a:lnTo>
                    <a:pt x="397" y="276"/>
                  </a:lnTo>
                  <a:lnTo>
                    <a:pt x="397" y="278"/>
                  </a:lnTo>
                  <a:lnTo>
                    <a:pt x="397" y="280"/>
                  </a:lnTo>
                  <a:lnTo>
                    <a:pt x="399" y="282"/>
                  </a:lnTo>
                  <a:lnTo>
                    <a:pt x="399" y="284"/>
                  </a:lnTo>
                  <a:lnTo>
                    <a:pt x="401" y="286"/>
                  </a:lnTo>
                  <a:lnTo>
                    <a:pt x="401" y="288"/>
                  </a:lnTo>
                  <a:lnTo>
                    <a:pt x="402" y="288"/>
                  </a:lnTo>
                  <a:lnTo>
                    <a:pt x="402" y="290"/>
                  </a:lnTo>
                  <a:lnTo>
                    <a:pt x="402" y="292"/>
                  </a:lnTo>
                  <a:lnTo>
                    <a:pt x="402" y="294"/>
                  </a:lnTo>
                  <a:lnTo>
                    <a:pt x="402" y="296"/>
                  </a:lnTo>
                  <a:lnTo>
                    <a:pt x="402" y="298"/>
                  </a:lnTo>
                  <a:lnTo>
                    <a:pt x="404" y="298"/>
                  </a:lnTo>
                  <a:lnTo>
                    <a:pt x="406" y="298"/>
                  </a:lnTo>
                  <a:lnTo>
                    <a:pt x="408" y="298"/>
                  </a:lnTo>
                  <a:lnTo>
                    <a:pt x="410" y="298"/>
                  </a:lnTo>
                  <a:lnTo>
                    <a:pt x="412" y="298"/>
                  </a:lnTo>
                  <a:lnTo>
                    <a:pt x="414" y="298"/>
                  </a:lnTo>
                  <a:lnTo>
                    <a:pt x="416" y="298"/>
                  </a:lnTo>
                  <a:lnTo>
                    <a:pt x="418" y="298"/>
                  </a:lnTo>
                  <a:lnTo>
                    <a:pt x="418" y="300"/>
                  </a:lnTo>
                  <a:lnTo>
                    <a:pt x="420" y="300"/>
                  </a:lnTo>
                  <a:lnTo>
                    <a:pt x="422" y="300"/>
                  </a:lnTo>
                  <a:lnTo>
                    <a:pt x="424" y="302"/>
                  </a:lnTo>
                  <a:lnTo>
                    <a:pt x="426" y="304"/>
                  </a:lnTo>
                  <a:lnTo>
                    <a:pt x="428" y="304"/>
                  </a:lnTo>
                  <a:lnTo>
                    <a:pt x="428" y="306"/>
                  </a:lnTo>
                  <a:lnTo>
                    <a:pt x="430" y="306"/>
                  </a:lnTo>
                  <a:lnTo>
                    <a:pt x="434" y="306"/>
                  </a:lnTo>
                  <a:lnTo>
                    <a:pt x="436" y="308"/>
                  </a:lnTo>
                  <a:lnTo>
                    <a:pt x="440" y="308"/>
                  </a:lnTo>
                  <a:lnTo>
                    <a:pt x="442" y="308"/>
                  </a:lnTo>
                  <a:lnTo>
                    <a:pt x="444" y="308"/>
                  </a:lnTo>
                  <a:lnTo>
                    <a:pt x="446" y="308"/>
                  </a:lnTo>
                  <a:lnTo>
                    <a:pt x="448" y="308"/>
                  </a:lnTo>
                  <a:lnTo>
                    <a:pt x="450" y="308"/>
                  </a:lnTo>
                  <a:lnTo>
                    <a:pt x="452" y="308"/>
                  </a:lnTo>
                  <a:lnTo>
                    <a:pt x="454" y="308"/>
                  </a:lnTo>
                  <a:lnTo>
                    <a:pt x="456" y="308"/>
                  </a:lnTo>
                  <a:lnTo>
                    <a:pt x="458" y="308"/>
                  </a:lnTo>
                  <a:lnTo>
                    <a:pt x="462" y="308"/>
                  </a:lnTo>
                  <a:lnTo>
                    <a:pt x="462" y="310"/>
                  </a:lnTo>
                  <a:lnTo>
                    <a:pt x="464" y="310"/>
                  </a:lnTo>
                  <a:lnTo>
                    <a:pt x="466" y="310"/>
                  </a:lnTo>
                  <a:lnTo>
                    <a:pt x="468" y="310"/>
                  </a:lnTo>
                  <a:lnTo>
                    <a:pt x="470" y="310"/>
                  </a:lnTo>
                  <a:lnTo>
                    <a:pt x="471" y="310"/>
                  </a:lnTo>
                  <a:lnTo>
                    <a:pt x="473" y="310"/>
                  </a:lnTo>
                  <a:lnTo>
                    <a:pt x="475" y="310"/>
                  </a:lnTo>
                  <a:lnTo>
                    <a:pt x="477" y="310"/>
                  </a:lnTo>
                  <a:lnTo>
                    <a:pt x="479" y="310"/>
                  </a:lnTo>
                  <a:lnTo>
                    <a:pt x="479" y="311"/>
                  </a:lnTo>
                  <a:lnTo>
                    <a:pt x="481" y="311"/>
                  </a:lnTo>
                  <a:lnTo>
                    <a:pt x="483" y="311"/>
                  </a:lnTo>
                  <a:lnTo>
                    <a:pt x="485" y="313"/>
                  </a:lnTo>
                  <a:lnTo>
                    <a:pt x="487" y="313"/>
                  </a:lnTo>
                  <a:lnTo>
                    <a:pt x="487" y="315"/>
                  </a:lnTo>
                  <a:lnTo>
                    <a:pt x="489" y="317"/>
                  </a:lnTo>
                  <a:lnTo>
                    <a:pt x="491" y="319"/>
                  </a:lnTo>
                  <a:lnTo>
                    <a:pt x="491" y="321"/>
                  </a:lnTo>
                  <a:lnTo>
                    <a:pt x="493" y="321"/>
                  </a:lnTo>
                  <a:lnTo>
                    <a:pt x="493" y="323"/>
                  </a:lnTo>
                  <a:lnTo>
                    <a:pt x="495" y="323"/>
                  </a:lnTo>
                  <a:lnTo>
                    <a:pt x="495" y="325"/>
                  </a:lnTo>
                  <a:lnTo>
                    <a:pt x="497" y="325"/>
                  </a:lnTo>
                  <a:lnTo>
                    <a:pt x="499" y="327"/>
                  </a:lnTo>
                  <a:lnTo>
                    <a:pt x="501" y="329"/>
                  </a:lnTo>
                  <a:lnTo>
                    <a:pt x="503" y="329"/>
                  </a:lnTo>
                  <a:lnTo>
                    <a:pt x="503" y="331"/>
                  </a:lnTo>
                  <a:lnTo>
                    <a:pt x="505" y="331"/>
                  </a:lnTo>
                  <a:lnTo>
                    <a:pt x="505" y="333"/>
                  </a:lnTo>
                  <a:lnTo>
                    <a:pt x="507" y="333"/>
                  </a:lnTo>
                  <a:lnTo>
                    <a:pt x="507" y="335"/>
                  </a:lnTo>
                  <a:lnTo>
                    <a:pt x="509" y="335"/>
                  </a:lnTo>
                  <a:lnTo>
                    <a:pt x="509" y="337"/>
                  </a:lnTo>
                  <a:lnTo>
                    <a:pt x="509" y="339"/>
                  </a:lnTo>
                  <a:lnTo>
                    <a:pt x="511" y="339"/>
                  </a:lnTo>
                  <a:lnTo>
                    <a:pt x="513" y="341"/>
                  </a:lnTo>
                  <a:lnTo>
                    <a:pt x="513" y="343"/>
                  </a:lnTo>
                  <a:lnTo>
                    <a:pt x="515" y="343"/>
                  </a:lnTo>
                  <a:lnTo>
                    <a:pt x="515" y="345"/>
                  </a:lnTo>
                  <a:lnTo>
                    <a:pt x="517" y="345"/>
                  </a:lnTo>
                  <a:lnTo>
                    <a:pt x="517" y="347"/>
                  </a:lnTo>
                  <a:lnTo>
                    <a:pt x="519" y="347"/>
                  </a:lnTo>
                  <a:lnTo>
                    <a:pt x="521" y="347"/>
                  </a:lnTo>
                  <a:lnTo>
                    <a:pt x="523" y="347"/>
                  </a:lnTo>
                  <a:lnTo>
                    <a:pt x="525" y="347"/>
                  </a:lnTo>
                  <a:lnTo>
                    <a:pt x="527" y="347"/>
                  </a:lnTo>
                  <a:lnTo>
                    <a:pt x="527" y="349"/>
                  </a:lnTo>
                  <a:lnTo>
                    <a:pt x="529" y="349"/>
                  </a:lnTo>
                  <a:lnTo>
                    <a:pt x="529" y="351"/>
                  </a:lnTo>
                  <a:lnTo>
                    <a:pt x="531" y="351"/>
                  </a:lnTo>
                  <a:lnTo>
                    <a:pt x="531" y="353"/>
                  </a:lnTo>
                  <a:lnTo>
                    <a:pt x="533" y="355"/>
                  </a:lnTo>
                  <a:lnTo>
                    <a:pt x="535" y="357"/>
                  </a:lnTo>
                  <a:lnTo>
                    <a:pt x="535" y="359"/>
                  </a:lnTo>
                  <a:lnTo>
                    <a:pt x="537" y="359"/>
                  </a:lnTo>
                  <a:lnTo>
                    <a:pt x="537" y="361"/>
                  </a:lnTo>
                  <a:lnTo>
                    <a:pt x="539" y="361"/>
                  </a:lnTo>
                  <a:lnTo>
                    <a:pt x="539" y="363"/>
                  </a:lnTo>
                  <a:lnTo>
                    <a:pt x="540" y="365"/>
                  </a:lnTo>
                  <a:lnTo>
                    <a:pt x="540" y="367"/>
                  </a:lnTo>
                  <a:lnTo>
                    <a:pt x="542" y="369"/>
                  </a:lnTo>
                  <a:lnTo>
                    <a:pt x="544" y="371"/>
                  </a:lnTo>
                  <a:lnTo>
                    <a:pt x="544" y="373"/>
                  </a:lnTo>
                  <a:lnTo>
                    <a:pt x="546" y="375"/>
                  </a:lnTo>
                  <a:lnTo>
                    <a:pt x="548" y="377"/>
                  </a:lnTo>
                  <a:lnTo>
                    <a:pt x="548" y="378"/>
                  </a:lnTo>
                  <a:lnTo>
                    <a:pt x="550" y="378"/>
                  </a:lnTo>
                  <a:lnTo>
                    <a:pt x="550" y="380"/>
                  </a:lnTo>
                  <a:lnTo>
                    <a:pt x="552" y="382"/>
                  </a:lnTo>
                  <a:lnTo>
                    <a:pt x="552" y="384"/>
                  </a:lnTo>
                  <a:lnTo>
                    <a:pt x="552" y="386"/>
                  </a:lnTo>
                  <a:lnTo>
                    <a:pt x="554" y="390"/>
                  </a:lnTo>
                  <a:lnTo>
                    <a:pt x="554" y="394"/>
                  </a:lnTo>
                  <a:lnTo>
                    <a:pt x="556" y="398"/>
                  </a:lnTo>
                  <a:lnTo>
                    <a:pt x="556" y="400"/>
                  </a:lnTo>
                  <a:lnTo>
                    <a:pt x="556" y="404"/>
                  </a:lnTo>
                  <a:lnTo>
                    <a:pt x="558" y="406"/>
                  </a:lnTo>
                  <a:lnTo>
                    <a:pt x="558" y="408"/>
                  </a:lnTo>
                  <a:lnTo>
                    <a:pt x="560" y="408"/>
                  </a:lnTo>
                  <a:lnTo>
                    <a:pt x="560" y="410"/>
                  </a:lnTo>
                  <a:lnTo>
                    <a:pt x="558" y="412"/>
                  </a:lnTo>
                  <a:lnTo>
                    <a:pt x="558" y="414"/>
                  </a:lnTo>
                  <a:lnTo>
                    <a:pt x="560" y="416"/>
                  </a:lnTo>
                  <a:lnTo>
                    <a:pt x="562" y="420"/>
                  </a:lnTo>
                  <a:lnTo>
                    <a:pt x="566" y="426"/>
                  </a:lnTo>
                  <a:lnTo>
                    <a:pt x="566" y="428"/>
                  </a:lnTo>
                  <a:lnTo>
                    <a:pt x="566" y="436"/>
                  </a:lnTo>
                  <a:lnTo>
                    <a:pt x="564" y="440"/>
                  </a:lnTo>
                  <a:lnTo>
                    <a:pt x="564" y="442"/>
                  </a:lnTo>
                  <a:lnTo>
                    <a:pt x="566" y="444"/>
                  </a:lnTo>
                  <a:lnTo>
                    <a:pt x="566" y="446"/>
                  </a:lnTo>
                  <a:lnTo>
                    <a:pt x="566" y="447"/>
                  </a:lnTo>
                  <a:lnTo>
                    <a:pt x="566" y="449"/>
                  </a:lnTo>
                  <a:lnTo>
                    <a:pt x="566" y="453"/>
                  </a:lnTo>
                  <a:lnTo>
                    <a:pt x="566" y="455"/>
                  </a:lnTo>
                  <a:lnTo>
                    <a:pt x="566" y="457"/>
                  </a:lnTo>
                  <a:lnTo>
                    <a:pt x="566" y="459"/>
                  </a:lnTo>
                  <a:lnTo>
                    <a:pt x="566" y="461"/>
                  </a:lnTo>
                  <a:lnTo>
                    <a:pt x="566" y="463"/>
                  </a:lnTo>
                  <a:lnTo>
                    <a:pt x="566" y="467"/>
                  </a:lnTo>
                  <a:lnTo>
                    <a:pt x="564" y="471"/>
                  </a:lnTo>
                  <a:lnTo>
                    <a:pt x="564" y="475"/>
                  </a:lnTo>
                  <a:lnTo>
                    <a:pt x="564" y="477"/>
                  </a:lnTo>
                  <a:lnTo>
                    <a:pt x="564" y="479"/>
                  </a:lnTo>
                  <a:lnTo>
                    <a:pt x="564" y="481"/>
                  </a:lnTo>
                  <a:lnTo>
                    <a:pt x="564" y="483"/>
                  </a:lnTo>
                  <a:lnTo>
                    <a:pt x="566" y="483"/>
                  </a:lnTo>
                  <a:lnTo>
                    <a:pt x="566" y="485"/>
                  </a:lnTo>
                  <a:lnTo>
                    <a:pt x="566" y="487"/>
                  </a:lnTo>
                  <a:lnTo>
                    <a:pt x="566" y="489"/>
                  </a:lnTo>
                  <a:lnTo>
                    <a:pt x="564" y="491"/>
                  </a:lnTo>
                  <a:lnTo>
                    <a:pt x="562" y="491"/>
                  </a:lnTo>
                  <a:lnTo>
                    <a:pt x="560" y="493"/>
                  </a:lnTo>
                  <a:lnTo>
                    <a:pt x="558" y="493"/>
                  </a:lnTo>
                  <a:lnTo>
                    <a:pt x="556" y="495"/>
                  </a:lnTo>
                  <a:lnTo>
                    <a:pt x="554" y="495"/>
                  </a:lnTo>
                  <a:lnTo>
                    <a:pt x="552" y="497"/>
                  </a:lnTo>
                  <a:lnTo>
                    <a:pt x="550" y="497"/>
                  </a:lnTo>
                  <a:lnTo>
                    <a:pt x="548" y="497"/>
                  </a:lnTo>
                  <a:lnTo>
                    <a:pt x="546" y="497"/>
                  </a:lnTo>
                  <a:lnTo>
                    <a:pt x="540" y="497"/>
                  </a:lnTo>
                  <a:lnTo>
                    <a:pt x="537" y="499"/>
                  </a:lnTo>
                  <a:lnTo>
                    <a:pt x="533" y="499"/>
                  </a:lnTo>
                  <a:lnTo>
                    <a:pt x="531" y="501"/>
                  </a:lnTo>
                  <a:lnTo>
                    <a:pt x="529" y="501"/>
                  </a:lnTo>
                  <a:lnTo>
                    <a:pt x="527" y="499"/>
                  </a:lnTo>
                  <a:lnTo>
                    <a:pt x="525" y="499"/>
                  </a:lnTo>
                  <a:lnTo>
                    <a:pt x="523" y="499"/>
                  </a:lnTo>
                  <a:lnTo>
                    <a:pt x="521" y="501"/>
                  </a:lnTo>
                  <a:lnTo>
                    <a:pt x="517" y="503"/>
                  </a:lnTo>
                  <a:lnTo>
                    <a:pt x="511" y="507"/>
                  </a:lnTo>
                  <a:lnTo>
                    <a:pt x="507" y="509"/>
                  </a:lnTo>
                  <a:lnTo>
                    <a:pt x="505" y="511"/>
                  </a:lnTo>
                  <a:lnTo>
                    <a:pt x="505" y="513"/>
                  </a:lnTo>
                  <a:lnTo>
                    <a:pt x="503" y="513"/>
                  </a:lnTo>
                  <a:lnTo>
                    <a:pt x="503" y="514"/>
                  </a:lnTo>
                  <a:lnTo>
                    <a:pt x="501" y="516"/>
                  </a:lnTo>
                  <a:lnTo>
                    <a:pt x="497" y="516"/>
                  </a:lnTo>
                  <a:lnTo>
                    <a:pt x="495" y="518"/>
                  </a:lnTo>
                  <a:lnTo>
                    <a:pt x="493" y="518"/>
                  </a:lnTo>
                  <a:lnTo>
                    <a:pt x="489" y="520"/>
                  </a:lnTo>
                  <a:lnTo>
                    <a:pt x="487" y="520"/>
                  </a:lnTo>
                  <a:lnTo>
                    <a:pt x="483" y="522"/>
                  </a:lnTo>
                  <a:lnTo>
                    <a:pt x="479" y="524"/>
                  </a:lnTo>
                  <a:lnTo>
                    <a:pt x="477" y="524"/>
                  </a:lnTo>
                  <a:lnTo>
                    <a:pt x="475" y="524"/>
                  </a:lnTo>
                  <a:lnTo>
                    <a:pt x="471" y="522"/>
                  </a:lnTo>
                  <a:lnTo>
                    <a:pt x="470" y="522"/>
                  </a:lnTo>
                  <a:lnTo>
                    <a:pt x="468" y="522"/>
                  </a:lnTo>
                  <a:lnTo>
                    <a:pt x="466" y="520"/>
                  </a:lnTo>
                  <a:lnTo>
                    <a:pt x="462" y="520"/>
                  </a:lnTo>
                  <a:lnTo>
                    <a:pt x="460" y="520"/>
                  </a:lnTo>
                  <a:lnTo>
                    <a:pt x="458" y="522"/>
                  </a:lnTo>
                  <a:lnTo>
                    <a:pt x="456" y="524"/>
                  </a:lnTo>
                  <a:lnTo>
                    <a:pt x="456" y="526"/>
                  </a:lnTo>
                  <a:lnTo>
                    <a:pt x="454" y="528"/>
                  </a:lnTo>
                  <a:lnTo>
                    <a:pt x="452" y="528"/>
                  </a:lnTo>
                  <a:lnTo>
                    <a:pt x="450" y="528"/>
                  </a:lnTo>
                  <a:lnTo>
                    <a:pt x="450" y="530"/>
                  </a:lnTo>
                  <a:lnTo>
                    <a:pt x="448" y="530"/>
                  </a:lnTo>
                  <a:lnTo>
                    <a:pt x="448" y="532"/>
                  </a:lnTo>
                  <a:lnTo>
                    <a:pt x="448" y="534"/>
                  </a:lnTo>
                  <a:lnTo>
                    <a:pt x="448" y="536"/>
                  </a:lnTo>
                  <a:lnTo>
                    <a:pt x="446" y="540"/>
                  </a:lnTo>
                  <a:lnTo>
                    <a:pt x="446" y="542"/>
                  </a:lnTo>
                  <a:lnTo>
                    <a:pt x="444" y="542"/>
                  </a:lnTo>
                  <a:lnTo>
                    <a:pt x="442" y="542"/>
                  </a:lnTo>
                  <a:lnTo>
                    <a:pt x="442" y="544"/>
                  </a:lnTo>
                  <a:lnTo>
                    <a:pt x="442" y="546"/>
                  </a:lnTo>
                  <a:lnTo>
                    <a:pt x="444" y="546"/>
                  </a:lnTo>
                  <a:lnTo>
                    <a:pt x="444" y="548"/>
                  </a:lnTo>
                  <a:lnTo>
                    <a:pt x="442" y="548"/>
                  </a:lnTo>
                  <a:lnTo>
                    <a:pt x="442" y="550"/>
                  </a:lnTo>
                  <a:lnTo>
                    <a:pt x="440" y="550"/>
                  </a:lnTo>
                  <a:lnTo>
                    <a:pt x="440" y="552"/>
                  </a:lnTo>
                  <a:lnTo>
                    <a:pt x="438" y="552"/>
                  </a:lnTo>
                  <a:lnTo>
                    <a:pt x="438" y="554"/>
                  </a:lnTo>
                  <a:lnTo>
                    <a:pt x="438" y="556"/>
                  </a:lnTo>
                  <a:lnTo>
                    <a:pt x="436" y="556"/>
                  </a:lnTo>
                  <a:lnTo>
                    <a:pt x="434" y="556"/>
                  </a:lnTo>
                  <a:lnTo>
                    <a:pt x="432" y="556"/>
                  </a:lnTo>
                  <a:lnTo>
                    <a:pt x="430" y="556"/>
                  </a:lnTo>
                  <a:lnTo>
                    <a:pt x="428" y="556"/>
                  </a:lnTo>
                  <a:lnTo>
                    <a:pt x="426" y="556"/>
                  </a:lnTo>
                  <a:lnTo>
                    <a:pt x="426" y="554"/>
                  </a:lnTo>
                  <a:lnTo>
                    <a:pt x="424" y="554"/>
                  </a:lnTo>
                  <a:lnTo>
                    <a:pt x="424" y="552"/>
                  </a:lnTo>
                  <a:lnTo>
                    <a:pt x="422" y="552"/>
                  </a:lnTo>
                  <a:lnTo>
                    <a:pt x="420" y="552"/>
                  </a:lnTo>
                  <a:lnTo>
                    <a:pt x="418" y="552"/>
                  </a:lnTo>
                  <a:lnTo>
                    <a:pt x="416" y="552"/>
                  </a:lnTo>
                  <a:lnTo>
                    <a:pt x="414" y="552"/>
                  </a:lnTo>
                  <a:lnTo>
                    <a:pt x="412" y="552"/>
                  </a:lnTo>
                  <a:lnTo>
                    <a:pt x="412" y="554"/>
                  </a:lnTo>
                  <a:lnTo>
                    <a:pt x="410" y="554"/>
                  </a:lnTo>
                  <a:lnTo>
                    <a:pt x="408" y="554"/>
                  </a:lnTo>
                  <a:lnTo>
                    <a:pt x="406" y="554"/>
                  </a:lnTo>
                  <a:lnTo>
                    <a:pt x="404" y="554"/>
                  </a:lnTo>
                  <a:lnTo>
                    <a:pt x="402" y="552"/>
                  </a:lnTo>
                  <a:lnTo>
                    <a:pt x="402" y="550"/>
                  </a:lnTo>
                  <a:lnTo>
                    <a:pt x="401" y="550"/>
                  </a:lnTo>
                  <a:lnTo>
                    <a:pt x="401" y="548"/>
                  </a:lnTo>
                  <a:lnTo>
                    <a:pt x="399" y="548"/>
                  </a:lnTo>
                  <a:lnTo>
                    <a:pt x="399" y="546"/>
                  </a:lnTo>
                  <a:lnTo>
                    <a:pt x="397" y="546"/>
                  </a:lnTo>
                  <a:lnTo>
                    <a:pt x="395" y="544"/>
                  </a:lnTo>
                  <a:lnTo>
                    <a:pt x="393" y="544"/>
                  </a:lnTo>
                  <a:lnTo>
                    <a:pt x="391" y="544"/>
                  </a:lnTo>
                  <a:lnTo>
                    <a:pt x="389" y="544"/>
                  </a:lnTo>
                  <a:lnTo>
                    <a:pt x="387" y="544"/>
                  </a:lnTo>
                  <a:lnTo>
                    <a:pt x="385" y="544"/>
                  </a:lnTo>
                  <a:lnTo>
                    <a:pt x="385" y="546"/>
                  </a:lnTo>
                  <a:lnTo>
                    <a:pt x="385" y="548"/>
                  </a:lnTo>
                  <a:lnTo>
                    <a:pt x="385" y="550"/>
                  </a:lnTo>
                  <a:lnTo>
                    <a:pt x="385" y="552"/>
                  </a:lnTo>
                  <a:lnTo>
                    <a:pt x="385" y="554"/>
                  </a:lnTo>
                  <a:lnTo>
                    <a:pt x="383" y="554"/>
                  </a:lnTo>
                  <a:lnTo>
                    <a:pt x="383" y="556"/>
                  </a:lnTo>
                  <a:lnTo>
                    <a:pt x="383" y="558"/>
                  </a:lnTo>
                  <a:lnTo>
                    <a:pt x="383" y="560"/>
                  </a:lnTo>
                  <a:lnTo>
                    <a:pt x="381" y="560"/>
                  </a:lnTo>
                  <a:lnTo>
                    <a:pt x="381" y="562"/>
                  </a:lnTo>
                  <a:lnTo>
                    <a:pt x="381" y="564"/>
                  </a:lnTo>
                  <a:lnTo>
                    <a:pt x="379" y="566"/>
                  </a:lnTo>
                  <a:lnTo>
                    <a:pt x="379" y="568"/>
                  </a:lnTo>
                  <a:lnTo>
                    <a:pt x="379" y="570"/>
                  </a:lnTo>
                  <a:lnTo>
                    <a:pt x="379" y="572"/>
                  </a:lnTo>
                  <a:lnTo>
                    <a:pt x="379" y="574"/>
                  </a:lnTo>
                  <a:lnTo>
                    <a:pt x="381" y="576"/>
                  </a:lnTo>
                  <a:lnTo>
                    <a:pt x="381" y="578"/>
                  </a:lnTo>
                  <a:lnTo>
                    <a:pt x="381" y="580"/>
                  </a:lnTo>
                  <a:lnTo>
                    <a:pt x="381" y="581"/>
                  </a:lnTo>
                  <a:lnTo>
                    <a:pt x="381" y="583"/>
                  </a:lnTo>
                  <a:lnTo>
                    <a:pt x="381" y="585"/>
                  </a:lnTo>
                  <a:lnTo>
                    <a:pt x="379" y="585"/>
                  </a:lnTo>
                  <a:lnTo>
                    <a:pt x="379" y="587"/>
                  </a:lnTo>
                  <a:lnTo>
                    <a:pt x="379" y="589"/>
                  </a:lnTo>
                  <a:lnTo>
                    <a:pt x="377" y="589"/>
                  </a:lnTo>
                  <a:lnTo>
                    <a:pt x="377" y="591"/>
                  </a:lnTo>
                  <a:lnTo>
                    <a:pt x="377" y="593"/>
                  </a:lnTo>
                  <a:lnTo>
                    <a:pt x="377" y="595"/>
                  </a:lnTo>
                  <a:lnTo>
                    <a:pt x="377" y="597"/>
                  </a:lnTo>
                  <a:lnTo>
                    <a:pt x="375" y="597"/>
                  </a:lnTo>
                  <a:lnTo>
                    <a:pt x="375" y="599"/>
                  </a:lnTo>
                  <a:lnTo>
                    <a:pt x="377" y="599"/>
                  </a:lnTo>
                  <a:lnTo>
                    <a:pt x="377" y="601"/>
                  </a:lnTo>
                  <a:lnTo>
                    <a:pt x="377" y="603"/>
                  </a:lnTo>
                  <a:lnTo>
                    <a:pt x="377" y="605"/>
                  </a:lnTo>
                  <a:lnTo>
                    <a:pt x="377" y="607"/>
                  </a:lnTo>
                  <a:lnTo>
                    <a:pt x="377" y="609"/>
                  </a:lnTo>
                  <a:lnTo>
                    <a:pt x="377" y="611"/>
                  </a:lnTo>
                  <a:lnTo>
                    <a:pt x="377" y="613"/>
                  </a:lnTo>
                  <a:lnTo>
                    <a:pt x="377" y="615"/>
                  </a:lnTo>
                  <a:lnTo>
                    <a:pt x="375" y="617"/>
                  </a:lnTo>
                  <a:lnTo>
                    <a:pt x="373" y="617"/>
                  </a:lnTo>
                  <a:lnTo>
                    <a:pt x="371" y="617"/>
                  </a:lnTo>
                  <a:lnTo>
                    <a:pt x="369" y="617"/>
                  </a:lnTo>
                  <a:lnTo>
                    <a:pt x="367" y="617"/>
                  </a:lnTo>
                  <a:lnTo>
                    <a:pt x="367" y="619"/>
                  </a:lnTo>
                  <a:lnTo>
                    <a:pt x="365" y="619"/>
                  </a:lnTo>
                  <a:lnTo>
                    <a:pt x="363" y="619"/>
                  </a:lnTo>
                  <a:lnTo>
                    <a:pt x="361" y="619"/>
                  </a:lnTo>
                  <a:lnTo>
                    <a:pt x="359" y="619"/>
                  </a:lnTo>
                  <a:lnTo>
                    <a:pt x="357" y="617"/>
                  </a:lnTo>
                  <a:lnTo>
                    <a:pt x="355" y="617"/>
                  </a:lnTo>
                  <a:lnTo>
                    <a:pt x="353" y="617"/>
                  </a:lnTo>
                  <a:lnTo>
                    <a:pt x="353" y="615"/>
                  </a:lnTo>
                  <a:lnTo>
                    <a:pt x="351" y="615"/>
                  </a:lnTo>
                  <a:lnTo>
                    <a:pt x="351" y="613"/>
                  </a:lnTo>
                  <a:lnTo>
                    <a:pt x="349" y="613"/>
                  </a:lnTo>
                  <a:lnTo>
                    <a:pt x="349" y="611"/>
                  </a:lnTo>
                  <a:lnTo>
                    <a:pt x="349" y="609"/>
                  </a:lnTo>
                  <a:lnTo>
                    <a:pt x="351" y="609"/>
                  </a:lnTo>
                  <a:lnTo>
                    <a:pt x="349" y="607"/>
                  </a:lnTo>
                  <a:lnTo>
                    <a:pt x="347" y="607"/>
                  </a:lnTo>
                  <a:lnTo>
                    <a:pt x="347" y="605"/>
                  </a:lnTo>
                  <a:lnTo>
                    <a:pt x="345" y="605"/>
                  </a:lnTo>
                  <a:lnTo>
                    <a:pt x="345" y="603"/>
                  </a:lnTo>
                  <a:lnTo>
                    <a:pt x="343" y="603"/>
                  </a:lnTo>
                  <a:lnTo>
                    <a:pt x="341" y="603"/>
                  </a:lnTo>
                  <a:lnTo>
                    <a:pt x="339" y="601"/>
                  </a:lnTo>
                  <a:lnTo>
                    <a:pt x="337" y="601"/>
                  </a:lnTo>
                  <a:lnTo>
                    <a:pt x="337" y="599"/>
                  </a:lnTo>
                  <a:lnTo>
                    <a:pt x="335" y="599"/>
                  </a:lnTo>
                  <a:lnTo>
                    <a:pt x="333" y="597"/>
                  </a:lnTo>
                  <a:lnTo>
                    <a:pt x="332" y="595"/>
                  </a:lnTo>
                  <a:lnTo>
                    <a:pt x="330" y="593"/>
                  </a:lnTo>
                  <a:lnTo>
                    <a:pt x="328" y="591"/>
                  </a:lnTo>
                  <a:lnTo>
                    <a:pt x="326" y="591"/>
                  </a:lnTo>
                  <a:lnTo>
                    <a:pt x="326" y="593"/>
                  </a:lnTo>
                  <a:lnTo>
                    <a:pt x="326" y="595"/>
                  </a:lnTo>
                  <a:lnTo>
                    <a:pt x="324" y="595"/>
                  </a:lnTo>
                  <a:lnTo>
                    <a:pt x="324" y="597"/>
                  </a:lnTo>
                  <a:lnTo>
                    <a:pt x="324" y="599"/>
                  </a:lnTo>
                  <a:lnTo>
                    <a:pt x="324" y="601"/>
                  </a:lnTo>
                  <a:lnTo>
                    <a:pt x="324" y="603"/>
                  </a:lnTo>
                  <a:lnTo>
                    <a:pt x="324" y="605"/>
                  </a:lnTo>
                  <a:lnTo>
                    <a:pt x="324" y="607"/>
                  </a:lnTo>
                  <a:lnTo>
                    <a:pt x="324" y="609"/>
                  </a:lnTo>
                  <a:lnTo>
                    <a:pt x="324" y="611"/>
                  </a:lnTo>
                  <a:lnTo>
                    <a:pt x="322" y="611"/>
                  </a:lnTo>
                  <a:lnTo>
                    <a:pt x="322" y="613"/>
                  </a:lnTo>
                  <a:lnTo>
                    <a:pt x="320" y="613"/>
                  </a:lnTo>
                  <a:lnTo>
                    <a:pt x="318" y="613"/>
                  </a:lnTo>
                  <a:lnTo>
                    <a:pt x="316" y="613"/>
                  </a:lnTo>
                  <a:lnTo>
                    <a:pt x="314" y="613"/>
                  </a:lnTo>
                  <a:lnTo>
                    <a:pt x="314" y="611"/>
                  </a:lnTo>
                  <a:lnTo>
                    <a:pt x="312" y="611"/>
                  </a:lnTo>
                  <a:lnTo>
                    <a:pt x="310" y="611"/>
                  </a:lnTo>
                  <a:lnTo>
                    <a:pt x="308" y="611"/>
                  </a:lnTo>
                  <a:lnTo>
                    <a:pt x="306" y="611"/>
                  </a:lnTo>
                  <a:lnTo>
                    <a:pt x="304" y="613"/>
                  </a:lnTo>
                  <a:lnTo>
                    <a:pt x="302" y="613"/>
                  </a:lnTo>
                  <a:lnTo>
                    <a:pt x="302" y="615"/>
                  </a:lnTo>
                  <a:lnTo>
                    <a:pt x="302" y="617"/>
                  </a:lnTo>
                  <a:lnTo>
                    <a:pt x="300" y="617"/>
                  </a:lnTo>
                  <a:lnTo>
                    <a:pt x="300" y="619"/>
                  </a:lnTo>
                  <a:lnTo>
                    <a:pt x="302" y="619"/>
                  </a:lnTo>
                  <a:lnTo>
                    <a:pt x="300" y="621"/>
                  </a:lnTo>
                  <a:lnTo>
                    <a:pt x="302" y="621"/>
                  </a:lnTo>
                  <a:lnTo>
                    <a:pt x="302" y="623"/>
                  </a:lnTo>
                  <a:lnTo>
                    <a:pt x="302" y="625"/>
                  </a:lnTo>
                  <a:lnTo>
                    <a:pt x="302" y="627"/>
                  </a:lnTo>
                  <a:lnTo>
                    <a:pt x="304" y="627"/>
                  </a:lnTo>
                  <a:lnTo>
                    <a:pt x="304" y="629"/>
                  </a:lnTo>
                  <a:lnTo>
                    <a:pt x="304" y="631"/>
                  </a:lnTo>
                  <a:lnTo>
                    <a:pt x="304" y="633"/>
                  </a:lnTo>
                  <a:lnTo>
                    <a:pt x="304" y="635"/>
                  </a:lnTo>
                  <a:lnTo>
                    <a:pt x="304" y="637"/>
                  </a:lnTo>
                  <a:lnTo>
                    <a:pt x="304" y="639"/>
                  </a:lnTo>
                  <a:lnTo>
                    <a:pt x="304" y="641"/>
                  </a:lnTo>
                  <a:lnTo>
                    <a:pt x="304" y="643"/>
                  </a:lnTo>
                  <a:lnTo>
                    <a:pt x="304" y="645"/>
                  </a:lnTo>
                  <a:lnTo>
                    <a:pt x="302" y="645"/>
                  </a:lnTo>
                  <a:lnTo>
                    <a:pt x="302" y="647"/>
                  </a:lnTo>
                  <a:lnTo>
                    <a:pt x="300" y="647"/>
                  </a:lnTo>
                  <a:lnTo>
                    <a:pt x="300" y="648"/>
                  </a:lnTo>
                  <a:lnTo>
                    <a:pt x="300" y="650"/>
                  </a:lnTo>
                  <a:lnTo>
                    <a:pt x="298" y="650"/>
                  </a:lnTo>
                  <a:lnTo>
                    <a:pt x="298" y="652"/>
                  </a:lnTo>
                  <a:lnTo>
                    <a:pt x="296" y="652"/>
                  </a:lnTo>
                  <a:lnTo>
                    <a:pt x="296" y="654"/>
                  </a:lnTo>
                  <a:lnTo>
                    <a:pt x="296" y="656"/>
                  </a:lnTo>
                  <a:lnTo>
                    <a:pt x="296" y="658"/>
                  </a:lnTo>
                  <a:lnTo>
                    <a:pt x="296" y="660"/>
                  </a:lnTo>
                  <a:lnTo>
                    <a:pt x="296" y="662"/>
                  </a:lnTo>
                  <a:lnTo>
                    <a:pt x="296" y="664"/>
                  </a:lnTo>
                  <a:lnTo>
                    <a:pt x="294" y="664"/>
                  </a:lnTo>
                  <a:lnTo>
                    <a:pt x="294" y="666"/>
                  </a:lnTo>
                  <a:lnTo>
                    <a:pt x="292" y="666"/>
                  </a:lnTo>
                  <a:lnTo>
                    <a:pt x="292" y="668"/>
                  </a:lnTo>
                  <a:lnTo>
                    <a:pt x="290" y="668"/>
                  </a:lnTo>
                  <a:lnTo>
                    <a:pt x="288" y="668"/>
                  </a:lnTo>
                  <a:lnTo>
                    <a:pt x="286" y="670"/>
                  </a:lnTo>
                  <a:lnTo>
                    <a:pt x="286" y="668"/>
                  </a:lnTo>
                  <a:lnTo>
                    <a:pt x="284" y="668"/>
                  </a:lnTo>
                  <a:lnTo>
                    <a:pt x="284" y="666"/>
                  </a:lnTo>
                  <a:lnTo>
                    <a:pt x="282" y="666"/>
                  </a:lnTo>
                  <a:lnTo>
                    <a:pt x="282" y="664"/>
                  </a:lnTo>
                  <a:lnTo>
                    <a:pt x="282" y="662"/>
                  </a:lnTo>
                  <a:lnTo>
                    <a:pt x="280" y="662"/>
                  </a:lnTo>
                  <a:lnTo>
                    <a:pt x="278" y="660"/>
                  </a:lnTo>
                  <a:lnTo>
                    <a:pt x="276" y="658"/>
                  </a:lnTo>
                  <a:lnTo>
                    <a:pt x="276" y="656"/>
                  </a:lnTo>
                  <a:lnTo>
                    <a:pt x="274" y="656"/>
                  </a:lnTo>
                  <a:lnTo>
                    <a:pt x="274" y="654"/>
                  </a:lnTo>
                  <a:lnTo>
                    <a:pt x="272" y="654"/>
                  </a:lnTo>
                  <a:lnTo>
                    <a:pt x="270" y="654"/>
                  </a:lnTo>
                  <a:lnTo>
                    <a:pt x="270" y="652"/>
                  </a:lnTo>
                  <a:lnTo>
                    <a:pt x="268" y="652"/>
                  </a:lnTo>
                  <a:lnTo>
                    <a:pt x="268" y="650"/>
                  </a:lnTo>
                  <a:lnTo>
                    <a:pt x="266" y="650"/>
                  </a:lnTo>
                  <a:lnTo>
                    <a:pt x="266" y="648"/>
                  </a:lnTo>
                  <a:lnTo>
                    <a:pt x="264" y="648"/>
                  </a:lnTo>
                  <a:lnTo>
                    <a:pt x="264" y="650"/>
                  </a:lnTo>
                  <a:lnTo>
                    <a:pt x="263" y="650"/>
                  </a:lnTo>
                  <a:lnTo>
                    <a:pt x="263" y="652"/>
                  </a:lnTo>
                  <a:lnTo>
                    <a:pt x="261" y="652"/>
                  </a:lnTo>
                  <a:lnTo>
                    <a:pt x="261" y="654"/>
                  </a:lnTo>
                  <a:lnTo>
                    <a:pt x="261" y="656"/>
                  </a:lnTo>
                  <a:lnTo>
                    <a:pt x="259" y="656"/>
                  </a:lnTo>
                  <a:lnTo>
                    <a:pt x="259" y="658"/>
                  </a:lnTo>
                  <a:lnTo>
                    <a:pt x="257" y="660"/>
                  </a:lnTo>
                  <a:lnTo>
                    <a:pt x="257" y="662"/>
                  </a:lnTo>
                  <a:lnTo>
                    <a:pt x="255" y="662"/>
                  </a:lnTo>
                  <a:lnTo>
                    <a:pt x="255" y="664"/>
                  </a:lnTo>
                  <a:lnTo>
                    <a:pt x="257" y="664"/>
                  </a:lnTo>
                  <a:lnTo>
                    <a:pt x="257" y="666"/>
                  </a:lnTo>
                  <a:lnTo>
                    <a:pt x="257" y="668"/>
                  </a:lnTo>
                  <a:lnTo>
                    <a:pt x="257" y="670"/>
                  </a:lnTo>
                  <a:lnTo>
                    <a:pt x="257" y="672"/>
                  </a:lnTo>
                  <a:lnTo>
                    <a:pt x="257" y="674"/>
                  </a:lnTo>
                  <a:lnTo>
                    <a:pt x="257" y="676"/>
                  </a:lnTo>
                  <a:lnTo>
                    <a:pt x="255" y="676"/>
                  </a:lnTo>
                  <a:lnTo>
                    <a:pt x="255" y="678"/>
                  </a:lnTo>
                  <a:lnTo>
                    <a:pt x="255" y="680"/>
                  </a:lnTo>
                  <a:lnTo>
                    <a:pt x="255" y="682"/>
                  </a:lnTo>
                  <a:lnTo>
                    <a:pt x="253" y="682"/>
                  </a:lnTo>
                  <a:lnTo>
                    <a:pt x="253" y="684"/>
                  </a:lnTo>
                  <a:lnTo>
                    <a:pt x="253" y="686"/>
                  </a:lnTo>
                  <a:lnTo>
                    <a:pt x="253" y="688"/>
                  </a:lnTo>
                  <a:lnTo>
                    <a:pt x="251" y="688"/>
                  </a:lnTo>
                  <a:lnTo>
                    <a:pt x="251" y="690"/>
                  </a:lnTo>
                  <a:lnTo>
                    <a:pt x="251" y="692"/>
                  </a:lnTo>
                  <a:lnTo>
                    <a:pt x="251" y="694"/>
                  </a:lnTo>
                  <a:lnTo>
                    <a:pt x="249" y="694"/>
                  </a:lnTo>
                  <a:lnTo>
                    <a:pt x="249" y="696"/>
                  </a:lnTo>
                  <a:lnTo>
                    <a:pt x="249" y="698"/>
                  </a:lnTo>
                  <a:lnTo>
                    <a:pt x="249" y="700"/>
                  </a:lnTo>
                  <a:lnTo>
                    <a:pt x="249" y="702"/>
                  </a:lnTo>
                  <a:lnTo>
                    <a:pt x="249" y="704"/>
                  </a:lnTo>
                  <a:lnTo>
                    <a:pt x="249" y="706"/>
                  </a:lnTo>
                  <a:lnTo>
                    <a:pt x="247" y="706"/>
                  </a:lnTo>
                  <a:lnTo>
                    <a:pt x="247" y="708"/>
                  </a:lnTo>
                  <a:lnTo>
                    <a:pt x="245" y="708"/>
                  </a:lnTo>
                  <a:lnTo>
                    <a:pt x="243" y="710"/>
                  </a:lnTo>
                  <a:lnTo>
                    <a:pt x="241" y="710"/>
                  </a:lnTo>
                  <a:lnTo>
                    <a:pt x="241" y="712"/>
                  </a:lnTo>
                  <a:lnTo>
                    <a:pt x="239" y="712"/>
                  </a:lnTo>
                  <a:lnTo>
                    <a:pt x="239" y="714"/>
                  </a:lnTo>
                  <a:lnTo>
                    <a:pt x="237" y="714"/>
                  </a:lnTo>
                  <a:lnTo>
                    <a:pt x="237" y="715"/>
                  </a:lnTo>
                  <a:lnTo>
                    <a:pt x="239" y="715"/>
                  </a:lnTo>
                  <a:lnTo>
                    <a:pt x="239" y="717"/>
                  </a:lnTo>
                  <a:lnTo>
                    <a:pt x="239" y="719"/>
                  </a:lnTo>
                  <a:lnTo>
                    <a:pt x="239" y="721"/>
                  </a:lnTo>
                  <a:lnTo>
                    <a:pt x="241" y="723"/>
                  </a:lnTo>
                  <a:lnTo>
                    <a:pt x="241" y="725"/>
                  </a:lnTo>
                  <a:lnTo>
                    <a:pt x="243" y="727"/>
                  </a:lnTo>
                  <a:lnTo>
                    <a:pt x="245" y="727"/>
                  </a:lnTo>
                  <a:lnTo>
                    <a:pt x="245" y="729"/>
                  </a:lnTo>
                  <a:lnTo>
                    <a:pt x="247" y="729"/>
                  </a:lnTo>
                  <a:lnTo>
                    <a:pt x="247" y="731"/>
                  </a:lnTo>
                  <a:lnTo>
                    <a:pt x="249" y="731"/>
                  </a:lnTo>
                  <a:lnTo>
                    <a:pt x="249" y="733"/>
                  </a:lnTo>
                  <a:lnTo>
                    <a:pt x="249" y="735"/>
                  </a:lnTo>
                  <a:lnTo>
                    <a:pt x="249" y="737"/>
                  </a:lnTo>
                  <a:lnTo>
                    <a:pt x="251" y="737"/>
                  </a:lnTo>
                  <a:lnTo>
                    <a:pt x="251" y="739"/>
                  </a:lnTo>
                  <a:lnTo>
                    <a:pt x="253" y="741"/>
                  </a:lnTo>
                  <a:lnTo>
                    <a:pt x="255" y="743"/>
                  </a:lnTo>
                  <a:lnTo>
                    <a:pt x="257" y="743"/>
                  </a:lnTo>
                  <a:lnTo>
                    <a:pt x="259" y="743"/>
                  </a:lnTo>
                  <a:lnTo>
                    <a:pt x="261" y="743"/>
                  </a:lnTo>
                  <a:lnTo>
                    <a:pt x="263" y="745"/>
                  </a:lnTo>
                  <a:lnTo>
                    <a:pt x="263" y="747"/>
                  </a:lnTo>
                  <a:lnTo>
                    <a:pt x="264" y="749"/>
                  </a:lnTo>
                  <a:lnTo>
                    <a:pt x="266" y="749"/>
                  </a:lnTo>
                  <a:lnTo>
                    <a:pt x="266" y="751"/>
                  </a:lnTo>
                  <a:lnTo>
                    <a:pt x="266" y="753"/>
                  </a:lnTo>
                  <a:lnTo>
                    <a:pt x="268" y="753"/>
                  </a:lnTo>
                  <a:lnTo>
                    <a:pt x="268" y="755"/>
                  </a:lnTo>
                  <a:lnTo>
                    <a:pt x="270" y="755"/>
                  </a:lnTo>
                  <a:lnTo>
                    <a:pt x="270" y="757"/>
                  </a:lnTo>
                  <a:lnTo>
                    <a:pt x="272" y="757"/>
                  </a:lnTo>
                  <a:lnTo>
                    <a:pt x="274" y="757"/>
                  </a:lnTo>
                  <a:lnTo>
                    <a:pt x="276" y="757"/>
                  </a:lnTo>
                  <a:lnTo>
                    <a:pt x="276" y="755"/>
                  </a:lnTo>
                  <a:lnTo>
                    <a:pt x="276" y="757"/>
                  </a:lnTo>
                  <a:lnTo>
                    <a:pt x="278" y="757"/>
                  </a:lnTo>
                  <a:lnTo>
                    <a:pt x="280" y="757"/>
                  </a:lnTo>
                  <a:lnTo>
                    <a:pt x="280" y="759"/>
                  </a:lnTo>
                  <a:lnTo>
                    <a:pt x="282" y="759"/>
                  </a:lnTo>
                  <a:lnTo>
                    <a:pt x="282" y="761"/>
                  </a:lnTo>
                  <a:lnTo>
                    <a:pt x="282" y="763"/>
                  </a:lnTo>
                  <a:lnTo>
                    <a:pt x="282" y="765"/>
                  </a:lnTo>
                  <a:lnTo>
                    <a:pt x="282" y="767"/>
                  </a:lnTo>
                  <a:lnTo>
                    <a:pt x="282" y="769"/>
                  </a:lnTo>
                  <a:lnTo>
                    <a:pt x="282" y="771"/>
                  </a:lnTo>
                  <a:lnTo>
                    <a:pt x="282" y="773"/>
                  </a:lnTo>
                  <a:lnTo>
                    <a:pt x="280" y="773"/>
                  </a:lnTo>
                  <a:lnTo>
                    <a:pt x="280" y="775"/>
                  </a:lnTo>
                  <a:lnTo>
                    <a:pt x="278" y="775"/>
                  </a:lnTo>
                  <a:lnTo>
                    <a:pt x="280" y="775"/>
                  </a:lnTo>
                  <a:lnTo>
                    <a:pt x="282" y="777"/>
                  </a:lnTo>
                  <a:lnTo>
                    <a:pt x="286" y="777"/>
                  </a:lnTo>
                  <a:lnTo>
                    <a:pt x="286" y="779"/>
                  </a:lnTo>
                  <a:lnTo>
                    <a:pt x="288" y="779"/>
                  </a:lnTo>
                  <a:lnTo>
                    <a:pt x="290" y="779"/>
                  </a:lnTo>
                  <a:lnTo>
                    <a:pt x="290" y="781"/>
                  </a:lnTo>
                  <a:lnTo>
                    <a:pt x="292" y="781"/>
                  </a:lnTo>
                  <a:lnTo>
                    <a:pt x="292" y="782"/>
                  </a:lnTo>
                  <a:lnTo>
                    <a:pt x="292" y="784"/>
                  </a:lnTo>
                  <a:lnTo>
                    <a:pt x="292" y="786"/>
                  </a:lnTo>
                  <a:lnTo>
                    <a:pt x="292" y="788"/>
                  </a:lnTo>
                  <a:lnTo>
                    <a:pt x="298" y="784"/>
                  </a:lnTo>
                  <a:lnTo>
                    <a:pt x="300" y="782"/>
                  </a:lnTo>
                  <a:lnTo>
                    <a:pt x="304" y="781"/>
                  </a:lnTo>
                  <a:lnTo>
                    <a:pt x="306" y="786"/>
                  </a:lnTo>
                  <a:lnTo>
                    <a:pt x="306" y="788"/>
                  </a:lnTo>
                  <a:lnTo>
                    <a:pt x="308" y="790"/>
                  </a:lnTo>
                  <a:lnTo>
                    <a:pt x="310" y="794"/>
                  </a:lnTo>
                  <a:lnTo>
                    <a:pt x="310" y="796"/>
                  </a:lnTo>
                  <a:lnTo>
                    <a:pt x="314" y="794"/>
                  </a:lnTo>
                  <a:lnTo>
                    <a:pt x="316" y="794"/>
                  </a:lnTo>
                  <a:lnTo>
                    <a:pt x="318" y="792"/>
                  </a:lnTo>
                  <a:lnTo>
                    <a:pt x="320" y="792"/>
                  </a:lnTo>
                  <a:lnTo>
                    <a:pt x="322" y="792"/>
                  </a:lnTo>
                  <a:lnTo>
                    <a:pt x="324" y="790"/>
                  </a:lnTo>
                  <a:lnTo>
                    <a:pt x="326" y="790"/>
                  </a:lnTo>
                  <a:lnTo>
                    <a:pt x="328" y="788"/>
                  </a:lnTo>
                  <a:lnTo>
                    <a:pt x="330" y="788"/>
                  </a:lnTo>
                  <a:lnTo>
                    <a:pt x="332" y="786"/>
                  </a:lnTo>
                  <a:lnTo>
                    <a:pt x="333" y="786"/>
                  </a:lnTo>
                  <a:lnTo>
                    <a:pt x="335" y="786"/>
                  </a:lnTo>
                  <a:lnTo>
                    <a:pt x="335" y="784"/>
                  </a:lnTo>
                  <a:lnTo>
                    <a:pt x="337" y="784"/>
                  </a:lnTo>
                  <a:lnTo>
                    <a:pt x="339" y="784"/>
                  </a:lnTo>
                  <a:lnTo>
                    <a:pt x="341" y="784"/>
                  </a:lnTo>
                  <a:lnTo>
                    <a:pt x="343" y="782"/>
                  </a:lnTo>
                  <a:lnTo>
                    <a:pt x="343" y="784"/>
                  </a:lnTo>
                  <a:lnTo>
                    <a:pt x="341" y="786"/>
                  </a:lnTo>
                  <a:lnTo>
                    <a:pt x="341" y="790"/>
                  </a:lnTo>
                  <a:lnTo>
                    <a:pt x="341" y="792"/>
                  </a:lnTo>
                  <a:lnTo>
                    <a:pt x="343" y="792"/>
                  </a:lnTo>
                  <a:lnTo>
                    <a:pt x="345" y="794"/>
                  </a:lnTo>
                  <a:lnTo>
                    <a:pt x="347" y="794"/>
                  </a:lnTo>
                  <a:lnTo>
                    <a:pt x="349" y="796"/>
                  </a:lnTo>
                  <a:lnTo>
                    <a:pt x="349" y="798"/>
                  </a:lnTo>
                  <a:lnTo>
                    <a:pt x="351" y="800"/>
                  </a:lnTo>
                  <a:lnTo>
                    <a:pt x="351" y="802"/>
                  </a:lnTo>
                  <a:lnTo>
                    <a:pt x="353" y="804"/>
                  </a:lnTo>
                  <a:lnTo>
                    <a:pt x="353" y="806"/>
                  </a:lnTo>
                  <a:lnTo>
                    <a:pt x="353" y="808"/>
                  </a:lnTo>
                  <a:lnTo>
                    <a:pt x="355" y="810"/>
                  </a:lnTo>
                  <a:lnTo>
                    <a:pt x="357" y="810"/>
                  </a:lnTo>
                  <a:lnTo>
                    <a:pt x="359" y="812"/>
                  </a:lnTo>
                  <a:lnTo>
                    <a:pt x="357" y="814"/>
                  </a:lnTo>
                  <a:lnTo>
                    <a:pt x="357" y="816"/>
                  </a:lnTo>
                  <a:lnTo>
                    <a:pt x="357" y="818"/>
                  </a:lnTo>
                  <a:lnTo>
                    <a:pt x="359" y="818"/>
                  </a:lnTo>
                  <a:lnTo>
                    <a:pt x="359" y="820"/>
                  </a:lnTo>
                  <a:lnTo>
                    <a:pt x="359" y="822"/>
                  </a:lnTo>
                  <a:lnTo>
                    <a:pt x="359" y="824"/>
                  </a:lnTo>
                  <a:lnTo>
                    <a:pt x="361" y="824"/>
                  </a:lnTo>
                  <a:lnTo>
                    <a:pt x="363" y="824"/>
                  </a:lnTo>
                  <a:lnTo>
                    <a:pt x="363" y="826"/>
                  </a:lnTo>
                  <a:lnTo>
                    <a:pt x="365" y="826"/>
                  </a:lnTo>
                  <a:lnTo>
                    <a:pt x="365" y="828"/>
                  </a:lnTo>
                  <a:lnTo>
                    <a:pt x="367" y="828"/>
                  </a:lnTo>
                  <a:lnTo>
                    <a:pt x="367" y="830"/>
                  </a:lnTo>
                  <a:lnTo>
                    <a:pt x="369" y="830"/>
                  </a:lnTo>
                  <a:lnTo>
                    <a:pt x="369" y="832"/>
                  </a:lnTo>
                  <a:lnTo>
                    <a:pt x="371" y="832"/>
                  </a:lnTo>
                  <a:lnTo>
                    <a:pt x="373" y="832"/>
                  </a:lnTo>
                  <a:lnTo>
                    <a:pt x="373" y="834"/>
                  </a:lnTo>
                  <a:lnTo>
                    <a:pt x="375" y="834"/>
                  </a:lnTo>
                  <a:lnTo>
                    <a:pt x="373" y="834"/>
                  </a:lnTo>
                  <a:lnTo>
                    <a:pt x="373" y="836"/>
                  </a:lnTo>
                  <a:lnTo>
                    <a:pt x="375" y="836"/>
                  </a:lnTo>
                  <a:lnTo>
                    <a:pt x="375" y="838"/>
                  </a:lnTo>
                  <a:lnTo>
                    <a:pt x="375" y="840"/>
                  </a:lnTo>
                  <a:lnTo>
                    <a:pt x="373" y="840"/>
                  </a:lnTo>
                  <a:lnTo>
                    <a:pt x="373" y="842"/>
                  </a:lnTo>
                  <a:lnTo>
                    <a:pt x="375" y="842"/>
                  </a:lnTo>
                  <a:lnTo>
                    <a:pt x="375" y="844"/>
                  </a:lnTo>
                  <a:lnTo>
                    <a:pt x="373" y="844"/>
                  </a:lnTo>
                  <a:lnTo>
                    <a:pt x="373" y="846"/>
                  </a:lnTo>
                  <a:lnTo>
                    <a:pt x="373" y="848"/>
                  </a:lnTo>
                  <a:lnTo>
                    <a:pt x="373" y="849"/>
                  </a:lnTo>
                  <a:lnTo>
                    <a:pt x="373" y="851"/>
                  </a:lnTo>
                  <a:lnTo>
                    <a:pt x="371" y="851"/>
                  </a:lnTo>
                  <a:lnTo>
                    <a:pt x="371" y="853"/>
                  </a:lnTo>
                  <a:lnTo>
                    <a:pt x="371" y="855"/>
                  </a:lnTo>
                  <a:lnTo>
                    <a:pt x="371" y="857"/>
                  </a:lnTo>
                  <a:lnTo>
                    <a:pt x="371" y="859"/>
                  </a:lnTo>
                  <a:lnTo>
                    <a:pt x="371" y="861"/>
                  </a:lnTo>
                  <a:lnTo>
                    <a:pt x="371" y="863"/>
                  </a:lnTo>
                  <a:lnTo>
                    <a:pt x="371" y="865"/>
                  </a:lnTo>
                  <a:lnTo>
                    <a:pt x="373" y="867"/>
                  </a:lnTo>
                  <a:lnTo>
                    <a:pt x="373" y="869"/>
                  </a:lnTo>
                  <a:lnTo>
                    <a:pt x="373" y="871"/>
                  </a:lnTo>
                  <a:lnTo>
                    <a:pt x="373" y="873"/>
                  </a:lnTo>
                  <a:lnTo>
                    <a:pt x="373" y="875"/>
                  </a:lnTo>
                  <a:lnTo>
                    <a:pt x="373" y="877"/>
                  </a:lnTo>
                  <a:lnTo>
                    <a:pt x="373" y="879"/>
                  </a:lnTo>
                  <a:lnTo>
                    <a:pt x="373" y="881"/>
                  </a:lnTo>
                  <a:lnTo>
                    <a:pt x="373" y="883"/>
                  </a:lnTo>
                  <a:lnTo>
                    <a:pt x="373" y="885"/>
                  </a:lnTo>
                  <a:lnTo>
                    <a:pt x="373" y="887"/>
                  </a:lnTo>
                  <a:lnTo>
                    <a:pt x="371" y="887"/>
                  </a:lnTo>
                  <a:lnTo>
                    <a:pt x="371" y="889"/>
                  </a:lnTo>
                  <a:lnTo>
                    <a:pt x="371" y="891"/>
                  </a:lnTo>
                  <a:lnTo>
                    <a:pt x="371" y="893"/>
                  </a:lnTo>
                  <a:lnTo>
                    <a:pt x="371" y="895"/>
                  </a:lnTo>
                  <a:lnTo>
                    <a:pt x="371" y="897"/>
                  </a:lnTo>
                  <a:lnTo>
                    <a:pt x="369" y="897"/>
                  </a:lnTo>
                  <a:lnTo>
                    <a:pt x="369" y="899"/>
                  </a:lnTo>
                  <a:lnTo>
                    <a:pt x="369" y="901"/>
                  </a:lnTo>
                  <a:lnTo>
                    <a:pt x="367" y="903"/>
                  </a:lnTo>
                  <a:lnTo>
                    <a:pt x="367" y="905"/>
                  </a:lnTo>
                  <a:lnTo>
                    <a:pt x="365" y="907"/>
                  </a:lnTo>
                  <a:lnTo>
                    <a:pt x="365" y="909"/>
                  </a:lnTo>
                  <a:lnTo>
                    <a:pt x="365" y="911"/>
                  </a:lnTo>
                  <a:lnTo>
                    <a:pt x="363" y="913"/>
                  </a:lnTo>
                  <a:lnTo>
                    <a:pt x="363" y="915"/>
                  </a:lnTo>
                  <a:lnTo>
                    <a:pt x="363" y="917"/>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1" name="Freeform 49">
              <a:extLst>
                <a:ext uri="{FF2B5EF4-FFF2-40B4-BE49-F238E27FC236}">
                  <a16:creationId xmlns:a16="http://schemas.microsoft.com/office/drawing/2014/main" xmlns="" id="{00000000-0008-0000-0A00-00001C000000}"/>
                </a:ext>
              </a:extLst>
            </xdr:cNvPr>
            <xdr:cNvSpPr>
              <a:spLocks/>
            </xdr:cNvSpPr>
          </xdr:nvSpPr>
          <xdr:spPr bwMode="auto">
            <a:xfrm>
              <a:off x="3752850" y="4733925"/>
              <a:ext cx="412750" cy="1322388"/>
            </a:xfrm>
            <a:custGeom>
              <a:avLst/>
              <a:gdLst>
                <a:gd name="T0" fmla="*/ 258 w 260"/>
                <a:gd name="T1" fmla="*/ 19 h 833"/>
                <a:gd name="T2" fmla="*/ 258 w 260"/>
                <a:gd name="T3" fmla="*/ 51 h 833"/>
                <a:gd name="T4" fmla="*/ 244 w 260"/>
                <a:gd name="T5" fmla="*/ 74 h 833"/>
                <a:gd name="T6" fmla="*/ 219 w 260"/>
                <a:gd name="T7" fmla="*/ 100 h 833"/>
                <a:gd name="T8" fmla="*/ 215 w 260"/>
                <a:gd name="T9" fmla="*/ 130 h 833"/>
                <a:gd name="T10" fmla="*/ 183 w 260"/>
                <a:gd name="T11" fmla="*/ 116 h 833"/>
                <a:gd name="T12" fmla="*/ 159 w 260"/>
                <a:gd name="T13" fmla="*/ 110 h 833"/>
                <a:gd name="T14" fmla="*/ 140 w 260"/>
                <a:gd name="T15" fmla="*/ 126 h 833"/>
                <a:gd name="T16" fmla="*/ 144 w 260"/>
                <a:gd name="T17" fmla="*/ 159 h 833"/>
                <a:gd name="T18" fmla="*/ 150 w 260"/>
                <a:gd name="T19" fmla="*/ 195 h 833"/>
                <a:gd name="T20" fmla="*/ 148 w 260"/>
                <a:gd name="T21" fmla="*/ 232 h 833"/>
                <a:gd name="T22" fmla="*/ 167 w 260"/>
                <a:gd name="T23" fmla="*/ 242 h 833"/>
                <a:gd name="T24" fmla="*/ 148 w 260"/>
                <a:gd name="T25" fmla="*/ 258 h 833"/>
                <a:gd name="T26" fmla="*/ 140 w 260"/>
                <a:gd name="T27" fmla="*/ 279 h 833"/>
                <a:gd name="T28" fmla="*/ 126 w 260"/>
                <a:gd name="T29" fmla="*/ 287 h 833"/>
                <a:gd name="T30" fmla="*/ 106 w 260"/>
                <a:gd name="T31" fmla="*/ 295 h 833"/>
                <a:gd name="T32" fmla="*/ 90 w 260"/>
                <a:gd name="T33" fmla="*/ 315 h 833"/>
                <a:gd name="T34" fmla="*/ 77 w 260"/>
                <a:gd name="T35" fmla="*/ 331 h 833"/>
                <a:gd name="T36" fmla="*/ 65 w 260"/>
                <a:gd name="T37" fmla="*/ 342 h 833"/>
                <a:gd name="T38" fmla="*/ 94 w 260"/>
                <a:gd name="T39" fmla="*/ 340 h 833"/>
                <a:gd name="T40" fmla="*/ 118 w 260"/>
                <a:gd name="T41" fmla="*/ 346 h 833"/>
                <a:gd name="T42" fmla="*/ 138 w 260"/>
                <a:gd name="T43" fmla="*/ 360 h 833"/>
                <a:gd name="T44" fmla="*/ 156 w 260"/>
                <a:gd name="T45" fmla="*/ 378 h 833"/>
                <a:gd name="T46" fmla="*/ 179 w 260"/>
                <a:gd name="T47" fmla="*/ 380 h 833"/>
                <a:gd name="T48" fmla="*/ 199 w 260"/>
                <a:gd name="T49" fmla="*/ 380 h 833"/>
                <a:gd name="T50" fmla="*/ 215 w 260"/>
                <a:gd name="T51" fmla="*/ 392 h 833"/>
                <a:gd name="T52" fmla="*/ 219 w 260"/>
                <a:gd name="T53" fmla="*/ 407 h 833"/>
                <a:gd name="T54" fmla="*/ 211 w 260"/>
                <a:gd name="T55" fmla="*/ 417 h 833"/>
                <a:gd name="T56" fmla="*/ 213 w 260"/>
                <a:gd name="T57" fmla="*/ 443 h 833"/>
                <a:gd name="T58" fmla="*/ 213 w 260"/>
                <a:gd name="T59" fmla="*/ 463 h 833"/>
                <a:gd name="T60" fmla="*/ 215 w 260"/>
                <a:gd name="T61" fmla="*/ 484 h 833"/>
                <a:gd name="T62" fmla="*/ 228 w 260"/>
                <a:gd name="T63" fmla="*/ 496 h 833"/>
                <a:gd name="T64" fmla="*/ 232 w 260"/>
                <a:gd name="T65" fmla="*/ 512 h 833"/>
                <a:gd name="T66" fmla="*/ 234 w 260"/>
                <a:gd name="T67" fmla="*/ 528 h 833"/>
                <a:gd name="T68" fmla="*/ 242 w 260"/>
                <a:gd name="T69" fmla="*/ 543 h 833"/>
                <a:gd name="T70" fmla="*/ 232 w 260"/>
                <a:gd name="T71" fmla="*/ 545 h 833"/>
                <a:gd name="T72" fmla="*/ 217 w 260"/>
                <a:gd name="T73" fmla="*/ 549 h 833"/>
                <a:gd name="T74" fmla="*/ 203 w 260"/>
                <a:gd name="T75" fmla="*/ 559 h 833"/>
                <a:gd name="T76" fmla="*/ 191 w 260"/>
                <a:gd name="T77" fmla="*/ 569 h 833"/>
                <a:gd name="T78" fmla="*/ 181 w 260"/>
                <a:gd name="T79" fmla="*/ 581 h 833"/>
                <a:gd name="T80" fmla="*/ 183 w 260"/>
                <a:gd name="T81" fmla="*/ 597 h 833"/>
                <a:gd name="T82" fmla="*/ 163 w 260"/>
                <a:gd name="T83" fmla="*/ 612 h 833"/>
                <a:gd name="T84" fmla="*/ 148 w 260"/>
                <a:gd name="T85" fmla="*/ 628 h 833"/>
                <a:gd name="T86" fmla="*/ 165 w 260"/>
                <a:gd name="T87" fmla="*/ 644 h 833"/>
                <a:gd name="T88" fmla="*/ 156 w 260"/>
                <a:gd name="T89" fmla="*/ 666 h 833"/>
                <a:gd name="T90" fmla="*/ 142 w 260"/>
                <a:gd name="T91" fmla="*/ 679 h 833"/>
                <a:gd name="T92" fmla="*/ 146 w 260"/>
                <a:gd name="T93" fmla="*/ 701 h 833"/>
                <a:gd name="T94" fmla="*/ 165 w 260"/>
                <a:gd name="T95" fmla="*/ 713 h 833"/>
                <a:gd name="T96" fmla="*/ 165 w 260"/>
                <a:gd name="T97" fmla="*/ 735 h 833"/>
                <a:gd name="T98" fmla="*/ 163 w 260"/>
                <a:gd name="T99" fmla="*/ 756 h 833"/>
                <a:gd name="T100" fmla="*/ 146 w 260"/>
                <a:gd name="T101" fmla="*/ 756 h 833"/>
                <a:gd name="T102" fmla="*/ 132 w 260"/>
                <a:gd name="T103" fmla="*/ 760 h 833"/>
                <a:gd name="T104" fmla="*/ 116 w 260"/>
                <a:gd name="T105" fmla="*/ 780 h 833"/>
                <a:gd name="T106" fmla="*/ 112 w 260"/>
                <a:gd name="T107" fmla="*/ 796 h 833"/>
                <a:gd name="T108" fmla="*/ 106 w 260"/>
                <a:gd name="T109" fmla="*/ 817 h 833"/>
                <a:gd name="T110" fmla="*/ 87 w 260"/>
                <a:gd name="T111" fmla="*/ 817 h 833"/>
                <a:gd name="T112" fmla="*/ 79 w 260"/>
                <a:gd name="T113" fmla="*/ 831 h 833"/>
                <a:gd name="T114" fmla="*/ 51 w 260"/>
                <a:gd name="T115" fmla="*/ 823 h 833"/>
                <a:gd name="T116" fmla="*/ 25 w 260"/>
                <a:gd name="T117" fmla="*/ 815 h 833"/>
                <a:gd name="T118" fmla="*/ 4 w 260"/>
                <a:gd name="T119" fmla="*/ 825 h 8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60" h="833">
                  <a:moveTo>
                    <a:pt x="256" y="0"/>
                  </a:moveTo>
                  <a:lnTo>
                    <a:pt x="254" y="0"/>
                  </a:lnTo>
                  <a:lnTo>
                    <a:pt x="254" y="1"/>
                  </a:lnTo>
                  <a:lnTo>
                    <a:pt x="254" y="3"/>
                  </a:lnTo>
                  <a:lnTo>
                    <a:pt x="252" y="3"/>
                  </a:lnTo>
                  <a:lnTo>
                    <a:pt x="252" y="5"/>
                  </a:lnTo>
                  <a:lnTo>
                    <a:pt x="250" y="7"/>
                  </a:lnTo>
                  <a:lnTo>
                    <a:pt x="250" y="9"/>
                  </a:lnTo>
                  <a:lnTo>
                    <a:pt x="252" y="9"/>
                  </a:lnTo>
                  <a:lnTo>
                    <a:pt x="252" y="11"/>
                  </a:lnTo>
                  <a:lnTo>
                    <a:pt x="254" y="11"/>
                  </a:lnTo>
                  <a:lnTo>
                    <a:pt x="256" y="11"/>
                  </a:lnTo>
                  <a:lnTo>
                    <a:pt x="256" y="13"/>
                  </a:lnTo>
                  <a:lnTo>
                    <a:pt x="258" y="13"/>
                  </a:lnTo>
                  <a:lnTo>
                    <a:pt x="258" y="15"/>
                  </a:lnTo>
                  <a:lnTo>
                    <a:pt x="258" y="17"/>
                  </a:lnTo>
                  <a:lnTo>
                    <a:pt x="258" y="19"/>
                  </a:lnTo>
                  <a:lnTo>
                    <a:pt x="256" y="21"/>
                  </a:lnTo>
                  <a:lnTo>
                    <a:pt x="256" y="23"/>
                  </a:lnTo>
                  <a:lnTo>
                    <a:pt x="254" y="25"/>
                  </a:lnTo>
                  <a:lnTo>
                    <a:pt x="254" y="27"/>
                  </a:lnTo>
                  <a:lnTo>
                    <a:pt x="252" y="27"/>
                  </a:lnTo>
                  <a:lnTo>
                    <a:pt x="252" y="29"/>
                  </a:lnTo>
                  <a:lnTo>
                    <a:pt x="250" y="31"/>
                  </a:lnTo>
                  <a:lnTo>
                    <a:pt x="250" y="33"/>
                  </a:lnTo>
                  <a:lnTo>
                    <a:pt x="248" y="35"/>
                  </a:lnTo>
                  <a:lnTo>
                    <a:pt x="248" y="37"/>
                  </a:lnTo>
                  <a:lnTo>
                    <a:pt x="248" y="39"/>
                  </a:lnTo>
                  <a:lnTo>
                    <a:pt x="248" y="41"/>
                  </a:lnTo>
                  <a:lnTo>
                    <a:pt x="250" y="43"/>
                  </a:lnTo>
                  <a:lnTo>
                    <a:pt x="250" y="45"/>
                  </a:lnTo>
                  <a:lnTo>
                    <a:pt x="254" y="47"/>
                  </a:lnTo>
                  <a:lnTo>
                    <a:pt x="256" y="49"/>
                  </a:lnTo>
                  <a:lnTo>
                    <a:pt x="258" y="51"/>
                  </a:lnTo>
                  <a:lnTo>
                    <a:pt x="258" y="53"/>
                  </a:lnTo>
                  <a:lnTo>
                    <a:pt x="260" y="55"/>
                  </a:lnTo>
                  <a:lnTo>
                    <a:pt x="258" y="55"/>
                  </a:lnTo>
                  <a:lnTo>
                    <a:pt x="258" y="57"/>
                  </a:lnTo>
                  <a:lnTo>
                    <a:pt x="256" y="57"/>
                  </a:lnTo>
                  <a:lnTo>
                    <a:pt x="256" y="59"/>
                  </a:lnTo>
                  <a:lnTo>
                    <a:pt x="254" y="59"/>
                  </a:lnTo>
                  <a:lnTo>
                    <a:pt x="252" y="61"/>
                  </a:lnTo>
                  <a:lnTo>
                    <a:pt x="250" y="61"/>
                  </a:lnTo>
                  <a:lnTo>
                    <a:pt x="250" y="63"/>
                  </a:lnTo>
                  <a:lnTo>
                    <a:pt x="248" y="63"/>
                  </a:lnTo>
                  <a:lnTo>
                    <a:pt x="246" y="63"/>
                  </a:lnTo>
                  <a:lnTo>
                    <a:pt x="246" y="65"/>
                  </a:lnTo>
                  <a:lnTo>
                    <a:pt x="244" y="65"/>
                  </a:lnTo>
                  <a:lnTo>
                    <a:pt x="244" y="70"/>
                  </a:lnTo>
                  <a:lnTo>
                    <a:pt x="244" y="72"/>
                  </a:lnTo>
                  <a:lnTo>
                    <a:pt x="244" y="74"/>
                  </a:lnTo>
                  <a:lnTo>
                    <a:pt x="246" y="76"/>
                  </a:lnTo>
                  <a:lnTo>
                    <a:pt x="246" y="78"/>
                  </a:lnTo>
                  <a:lnTo>
                    <a:pt x="246" y="80"/>
                  </a:lnTo>
                  <a:lnTo>
                    <a:pt x="242" y="82"/>
                  </a:lnTo>
                  <a:lnTo>
                    <a:pt x="240" y="84"/>
                  </a:lnTo>
                  <a:lnTo>
                    <a:pt x="238" y="86"/>
                  </a:lnTo>
                  <a:lnTo>
                    <a:pt x="236" y="86"/>
                  </a:lnTo>
                  <a:lnTo>
                    <a:pt x="236" y="88"/>
                  </a:lnTo>
                  <a:lnTo>
                    <a:pt x="232" y="90"/>
                  </a:lnTo>
                  <a:lnTo>
                    <a:pt x="232" y="92"/>
                  </a:lnTo>
                  <a:lnTo>
                    <a:pt x="230" y="92"/>
                  </a:lnTo>
                  <a:lnTo>
                    <a:pt x="228" y="94"/>
                  </a:lnTo>
                  <a:lnTo>
                    <a:pt x="226" y="96"/>
                  </a:lnTo>
                  <a:lnTo>
                    <a:pt x="223" y="98"/>
                  </a:lnTo>
                  <a:lnTo>
                    <a:pt x="221" y="98"/>
                  </a:lnTo>
                  <a:lnTo>
                    <a:pt x="219" y="98"/>
                  </a:lnTo>
                  <a:lnTo>
                    <a:pt x="219" y="100"/>
                  </a:lnTo>
                  <a:lnTo>
                    <a:pt x="217" y="102"/>
                  </a:lnTo>
                  <a:lnTo>
                    <a:pt x="217" y="104"/>
                  </a:lnTo>
                  <a:lnTo>
                    <a:pt x="217" y="106"/>
                  </a:lnTo>
                  <a:lnTo>
                    <a:pt x="217" y="108"/>
                  </a:lnTo>
                  <a:lnTo>
                    <a:pt x="219" y="112"/>
                  </a:lnTo>
                  <a:lnTo>
                    <a:pt x="219" y="114"/>
                  </a:lnTo>
                  <a:lnTo>
                    <a:pt x="219" y="116"/>
                  </a:lnTo>
                  <a:lnTo>
                    <a:pt x="221" y="116"/>
                  </a:lnTo>
                  <a:lnTo>
                    <a:pt x="221" y="118"/>
                  </a:lnTo>
                  <a:lnTo>
                    <a:pt x="221" y="120"/>
                  </a:lnTo>
                  <a:lnTo>
                    <a:pt x="221" y="122"/>
                  </a:lnTo>
                  <a:lnTo>
                    <a:pt x="221" y="124"/>
                  </a:lnTo>
                  <a:lnTo>
                    <a:pt x="221" y="128"/>
                  </a:lnTo>
                  <a:lnTo>
                    <a:pt x="223" y="130"/>
                  </a:lnTo>
                  <a:lnTo>
                    <a:pt x="223" y="132"/>
                  </a:lnTo>
                  <a:lnTo>
                    <a:pt x="219" y="132"/>
                  </a:lnTo>
                  <a:lnTo>
                    <a:pt x="215" y="130"/>
                  </a:lnTo>
                  <a:lnTo>
                    <a:pt x="213" y="128"/>
                  </a:lnTo>
                  <a:lnTo>
                    <a:pt x="211" y="128"/>
                  </a:lnTo>
                  <a:lnTo>
                    <a:pt x="207" y="128"/>
                  </a:lnTo>
                  <a:lnTo>
                    <a:pt x="207" y="126"/>
                  </a:lnTo>
                  <a:lnTo>
                    <a:pt x="205" y="126"/>
                  </a:lnTo>
                  <a:lnTo>
                    <a:pt x="203" y="126"/>
                  </a:lnTo>
                  <a:lnTo>
                    <a:pt x="201" y="124"/>
                  </a:lnTo>
                  <a:lnTo>
                    <a:pt x="197" y="124"/>
                  </a:lnTo>
                  <a:lnTo>
                    <a:pt x="195" y="122"/>
                  </a:lnTo>
                  <a:lnTo>
                    <a:pt x="193" y="122"/>
                  </a:lnTo>
                  <a:lnTo>
                    <a:pt x="191" y="122"/>
                  </a:lnTo>
                  <a:lnTo>
                    <a:pt x="191" y="120"/>
                  </a:lnTo>
                  <a:lnTo>
                    <a:pt x="189" y="118"/>
                  </a:lnTo>
                  <a:lnTo>
                    <a:pt x="189" y="116"/>
                  </a:lnTo>
                  <a:lnTo>
                    <a:pt x="187" y="116"/>
                  </a:lnTo>
                  <a:lnTo>
                    <a:pt x="185" y="116"/>
                  </a:lnTo>
                  <a:lnTo>
                    <a:pt x="183" y="116"/>
                  </a:lnTo>
                  <a:lnTo>
                    <a:pt x="181" y="116"/>
                  </a:lnTo>
                  <a:lnTo>
                    <a:pt x="179" y="116"/>
                  </a:lnTo>
                  <a:lnTo>
                    <a:pt x="179" y="114"/>
                  </a:lnTo>
                  <a:lnTo>
                    <a:pt x="179" y="112"/>
                  </a:lnTo>
                  <a:lnTo>
                    <a:pt x="179" y="110"/>
                  </a:lnTo>
                  <a:lnTo>
                    <a:pt x="177" y="110"/>
                  </a:lnTo>
                  <a:lnTo>
                    <a:pt x="175" y="110"/>
                  </a:lnTo>
                  <a:lnTo>
                    <a:pt x="175" y="112"/>
                  </a:lnTo>
                  <a:lnTo>
                    <a:pt x="173" y="112"/>
                  </a:lnTo>
                  <a:lnTo>
                    <a:pt x="171" y="112"/>
                  </a:lnTo>
                  <a:lnTo>
                    <a:pt x="171" y="110"/>
                  </a:lnTo>
                  <a:lnTo>
                    <a:pt x="169" y="110"/>
                  </a:lnTo>
                  <a:lnTo>
                    <a:pt x="167" y="110"/>
                  </a:lnTo>
                  <a:lnTo>
                    <a:pt x="165" y="110"/>
                  </a:lnTo>
                  <a:lnTo>
                    <a:pt x="163" y="110"/>
                  </a:lnTo>
                  <a:lnTo>
                    <a:pt x="161" y="110"/>
                  </a:lnTo>
                  <a:lnTo>
                    <a:pt x="159" y="110"/>
                  </a:lnTo>
                  <a:lnTo>
                    <a:pt x="159" y="112"/>
                  </a:lnTo>
                  <a:lnTo>
                    <a:pt x="157" y="112"/>
                  </a:lnTo>
                  <a:lnTo>
                    <a:pt x="152" y="110"/>
                  </a:lnTo>
                  <a:lnTo>
                    <a:pt x="148" y="110"/>
                  </a:lnTo>
                  <a:lnTo>
                    <a:pt x="146" y="110"/>
                  </a:lnTo>
                  <a:lnTo>
                    <a:pt x="144" y="110"/>
                  </a:lnTo>
                  <a:lnTo>
                    <a:pt x="142" y="108"/>
                  </a:lnTo>
                  <a:lnTo>
                    <a:pt x="140" y="108"/>
                  </a:lnTo>
                  <a:lnTo>
                    <a:pt x="140" y="110"/>
                  </a:lnTo>
                  <a:lnTo>
                    <a:pt x="140" y="112"/>
                  </a:lnTo>
                  <a:lnTo>
                    <a:pt x="140" y="114"/>
                  </a:lnTo>
                  <a:lnTo>
                    <a:pt x="142" y="116"/>
                  </a:lnTo>
                  <a:lnTo>
                    <a:pt x="142" y="118"/>
                  </a:lnTo>
                  <a:lnTo>
                    <a:pt x="140" y="120"/>
                  </a:lnTo>
                  <a:lnTo>
                    <a:pt x="140" y="122"/>
                  </a:lnTo>
                  <a:lnTo>
                    <a:pt x="140" y="124"/>
                  </a:lnTo>
                  <a:lnTo>
                    <a:pt x="140" y="126"/>
                  </a:lnTo>
                  <a:lnTo>
                    <a:pt x="140" y="128"/>
                  </a:lnTo>
                  <a:lnTo>
                    <a:pt x="140" y="130"/>
                  </a:lnTo>
                  <a:lnTo>
                    <a:pt x="140" y="132"/>
                  </a:lnTo>
                  <a:lnTo>
                    <a:pt x="140" y="134"/>
                  </a:lnTo>
                  <a:lnTo>
                    <a:pt x="140" y="135"/>
                  </a:lnTo>
                  <a:lnTo>
                    <a:pt x="140" y="137"/>
                  </a:lnTo>
                  <a:lnTo>
                    <a:pt x="142" y="141"/>
                  </a:lnTo>
                  <a:lnTo>
                    <a:pt x="142" y="143"/>
                  </a:lnTo>
                  <a:lnTo>
                    <a:pt x="142" y="145"/>
                  </a:lnTo>
                  <a:lnTo>
                    <a:pt x="142" y="147"/>
                  </a:lnTo>
                  <a:lnTo>
                    <a:pt x="142" y="149"/>
                  </a:lnTo>
                  <a:lnTo>
                    <a:pt x="142" y="151"/>
                  </a:lnTo>
                  <a:lnTo>
                    <a:pt x="142" y="153"/>
                  </a:lnTo>
                  <a:lnTo>
                    <a:pt x="144" y="153"/>
                  </a:lnTo>
                  <a:lnTo>
                    <a:pt x="144" y="155"/>
                  </a:lnTo>
                  <a:lnTo>
                    <a:pt x="144" y="157"/>
                  </a:lnTo>
                  <a:lnTo>
                    <a:pt x="144" y="159"/>
                  </a:lnTo>
                  <a:lnTo>
                    <a:pt x="146" y="165"/>
                  </a:lnTo>
                  <a:lnTo>
                    <a:pt x="146" y="167"/>
                  </a:lnTo>
                  <a:lnTo>
                    <a:pt x="148" y="167"/>
                  </a:lnTo>
                  <a:lnTo>
                    <a:pt x="148" y="169"/>
                  </a:lnTo>
                  <a:lnTo>
                    <a:pt x="148" y="171"/>
                  </a:lnTo>
                  <a:lnTo>
                    <a:pt x="148" y="173"/>
                  </a:lnTo>
                  <a:lnTo>
                    <a:pt x="150" y="175"/>
                  </a:lnTo>
                  <a:lnTo>
                    <a:pt x="150" y="177"/>
                  </a:lnTo>
                  <a:lnTo>
                    <a:pt x="150" y="179"/>
                  </a:lnTo>
                  <a:lnTo>
                    <a:pt x="150" y="181"/>
                  </a:lnTo>
                  <a:lnTo>
                    <a:pt x="150" y="183"/>
                  </a:lnTo>
                  <a:lnTo>
                    <a:pt x="150" y="185"/>
                  </a:lnTo>
                  <a:lnTo>
                    <a:pt x="150" y="187"/>
                  </a:lnTo>
                  <a:lnTo>
                    <a:pt x="150" y="189"/>
                  </a:lnTo>
                  <a:lnTo>
                    <a:pt x="150" y="191"/>
                  </a:lnTo>
                  <a:lnTo>
                    <a:pt x="150" y="193"/>
                  </a:lnTo>
                  <a:lnTo>
                    <a:pt x="150" y="195"/>
                  </a:lnTo>
                  <a:lnTo>
                    <a:pt x="150" y="197"/>
                  </a:lnTo>
                  <a:lnTo>
                    <a:pt x="150" y="199"/>
                  </a:lnTo>
                  <a:lnTo>
                    <a:pt x="150" y="201"/>
                  </a:lnTo>
                  <a:lnTo>
                    <a:pt x="148" y="202"/>
                  </a:lnTo>
                  <a:lnTo>
                    <a:pt x="148" y="206"/>
                  </a:lnTo>
                  <a:lnTo>
                    <a:pt x="148" y="208"/>
                  </a:lnTo>
                  <a:lnTo>
                    <a:pt x="148" y="210"/>
                  </a:lnTo>
                  <a:lnTo>
                    <a:pt x="146" y="214"/>
                  </a:lnTo>
                  <a:lnTo>
                    <a:pt x="146" y="216"/>
                  </a:lnTo>
                  <a:lnTo>
                    <a:pt x="144" y="218"/>
                  </a:lnTo>
                  <a:lnTo>
                    <a:pt x="144" y="220"/>
                  </a:lnTo>
                  <a:lnTo>
                    <a:pt x="144" y="222"/>
                  </a:lnTo>
                  <a:lnTo>
                    <a:pt x="144" y="224"/>
                  </a:lnTo>
                  <a:lnTo>
                    <a:pt x="146" y="226"/>
                  </a:lnTo>
                  <a:lnTo>
                    <a:pt x="146" y="228"/>
                  </a:lnTo>
                  <a:lnTo>
                    <a:pt x="148" y="230"/>
                  </a:lnTo>
                  <a:lnTo>
                    <a:pt x="148" y="232"/>
                  </a:lnTo>
                  <a:lnTo>
                    <a:pt x="152" y="228"/>
                  </a:lnTo>
                  <a:lnTo>
                    <a:pt x="154" y="226"/>
                  </a:lnTo>
                  <a:lnTo>
                    <a:pt x="154" y="224"/>
                  </a:lnTo>
                  <a:lnTo>
                    <a:pt x="156" y="224"/>
                  </a:lnTo>
                  <a:lnTo>
                    <a:pt x="157" y="224"/>
                  </a:lnTo>
                  <a:lnTo>
                    <a:pt x="159" y="224"/>
                  </a:lnTo>
                  <a:lnTo>
                    <a:pt x="161" y="224"/>
                  </a:lnTo>
                  <a:lnTo>
                    <a:pt x="161" y="226"/>
                  </a:lnTo>
                  <a:lnTo>
                    <a:pt x="163" y="228"/>
                  </a:lnTo>
                  <a:lnTo>
                    <a:pt x="163" y="230"/>
                  </a:lnTo>
                  <a:lnTo>
                    <a:pt x="163" y="232"/>
                  </a:lnTo>
                  <a:lnTo>
                    <a:pt x="165" y="232"/>
                  </a:lnTo>
                  <a:lnTo>
                    <a:pt x="165" y="234"/>
                  </a:lnTo>
                  <a:lnTo>
                    <a:pt x="165" y="236"/>
                  </a:lnTo>
                  <a:lnTo>
                    <a:pt x="165" y="238"/>
                  </a:lnTo>
                  <a:lnTo>
                    <a:pt x="165" y="240"/>
                  </a:lnTo>
                  <a:lnTo>
                    <a:pt x="167" y="242"/>
                  </a:lnTo>
                  <a:lnTo>
                    <a:pt x="169" y="244"/>
                  </a:lnTo>
                  <a:lnTo>
                    <a:pt x="171" y="244"/>
                  </a:lnTo>
                  <a:lnTo>
                    <a:pt x="171" y="246"/>
                  </a:lnTo>
                  <a:lnTo>
                    <a:pt x="171" y="248"/>
                  </a:lnTo>
                  <a:lnTo>
                    <a:pt x="167" y="250"/>
                  </a:lnTo>
                  <a:lnTo>
                    <a:pt x="165" y="250"/>
                  </a:lnTo>
                  <a:lnTo>
                    <a:pt x="165" y="252"/>
                  </a:lnTo>
                  <a:lnTo>
                    <a:pt x="163" y="252"/>
                  </a:lnTo>
                  <a:lnTo>
                    <a:pt x="161" y="254"/>
                  </a:lnTo>
                  <a:lnTo>
                    <a:pt x="159" y="254"/>
                  </a:lnTo>
                  <a:lnTo>
                    <a:pt x="157" y="254"/>
                  </a:lnTo>
                  <a:lnTo>
                    <a:pt x="157" y="256"/>
                  </a:lnTo>
                  <a:lnTo>
                    <a:pt x="156" y="256"/>
                  </a:lnTo>
                  <a:lnTo>
                    <a:pt x="154" y="258"/>
                  </a:lnTo>
                  <a:lnTo>
                    <a:pt x="152" y="258"/>
                  </a:lnTo>
                  <a:lnTo>
                    <a:pt x="150" y="258"/>
                  </a:lnTo>
                  <a:lnTo>
                    <a:pt x="148" y="258"/>
                  </a:lnTo>
                  <a:lnTo>
                    <a:pt x="148" y="260"/>
                  </a:lnTo>
                  <a:lnTo>
                    <a:pt x="146" y="260"/>
                  </a:lnTo>
                  <a:lnTo>
                    <a:pt x="146" y="262"/>
                  </a:lnTo>
                  <a:lnTo>
                    <a:pt x="144" y="264"/>
                  </a:lnTo>
                  <a:lnTo>
                    <a:pt x="144" y="266"/>
                  </a:lnTo>
                  <a:lnTo>
                    <a:pt x="142" y="266"/>
                  </a:lnTo>
                  <a:lnTo>
                    <a:pt x="140" y="266"/>
                  </a:lnTo>
                  <a:lnTo>
                    <a:pt x="140" y="268"/>
                  </a:lnTo>
                  <a:lnTo>
                    <a:pt x="142" y="269"/>
                  </a:lnTo>
                  <a:lnTo>
                    <a:pt x="142" y="271"/>
                  </a:lnTo>
                  <a:lnTo>
                    <a:pt x="142" y="273"/>
                  </a:lnTo>
                  <a:lnTo>
                    <a:pt x="142" y="275"/>
                  </a:lnTo>
                  <a:lnTo>
                    <a:pt x="140" y="275"/>
                  </a:lnTo>
                  <a:lnTo>
                    <a:pt x="140" y="277"/>
                  </a:lnTo>
                  <a:lnTo>
                    <a:pt x="142" y="277"/>
                  </a:lnTo>
                  <a:lnTo>
                    <a:pt x="142" y="279"/>
                  </a:lnTo>
                  <a:lnTo>
                    <a:pt x="140" y="279"/>
                  </a:lnTo>
                  <a:lnTo>
                    <a:pt x="138" y="279"/>
                  </a:lnTo>
                  <a:lnTo>
                    <a:pt x="140" y="281"/>
                  </a:lnTo>
                  <a:lnTo>
                    <a:pt x="140" y="283"/>
                  </a:lnTo>
                  <a:lnTo>
                    <a:pt x="138" y="283"/>
                  </a:lnTo>
                  <a:lnTo>
                    <a:pt x="138" y="285"/>
                  </a:lnTo>
                  <a:lnTo>
                    <a:pt x="138" y="287"/>
                  </a:lnTo>
                  <a:lnTo>
                    <a:pt x="136" y="287"/>
                  </a:lnTo>
                  <a:lnTo>
                    <a:pt x="134" y="287"/>
                  </a:lnTo>
                  <a:lnTo>
                    <a:pt x="134" y="285"/>
                  </a:lnTo>
                  <a:lnTo>
                    <a:pt x="132" y="285"/>
                  </a:lnTo>
                  <a:lnTo>
                    <a:pt x="132" y="283"/>
                  </a:lnTo>
                  <a:lnTo>
                    <a:pt x="130" y="283"/>
                  </a:lnTo>
                  <a:lnTo>
                    <a:pt x="128" y="285"/>
                  </a:lnTo>
                  <a:lnTo>
                    <a:pt x="128" y="283"/>
                  </a:lnTo>
                  <a:lnTo>
                    <a:pt x="128" y="285"/>
                  </a:lnTo>
                  <a:lnTo>
                    <a:pt x="126" y="285"/>
                  </a:lnTo>
                  <a:lnTo>
                    <a:pt x="126" y="287"/>
                  </a:lnTo>
                  <a:lnTo>
                    <a:pt x="126" y="289"/>
                  </a:lnTo>
                  <a:lnTo>
                    <a:pt x="126" y="291"/>
                  </a:lnTo>
                  <a:lnTo>
                    <a:pt x="126" y="293"/>
                  </a:lnTo>
                  <a:lnTo>
                    <a:pt x="126" y="295"/>
                  </a:lnTo>
                  <a:lnTo>
                    <a:pt x="124" y="295"/>
                  </a:lnTo>
                  <a:lnTo>
                    <a:pt x="122" y="295"/>
                  </a:lnTo>
                  <a:lnTo>
                    <a:pt x="120" y="295"/>
                  </a:lnTo>
                  <a:lnTo>
                    <a:pt x="118" y="293"/>
                  </a:lnTo>
                  <a:lnTo>
                    <a:pt x="118" y="295"/>
                  </a:lnTo>
                  <a:lnTo>
                    <a:pt x="116" y="295"/>
                  </a:lnTo>
                  <a:lnTo>
                    <a:pt x="116" y="293"/>
                  </a:lnTo>
                  <a:lnTo>
                    <a:pt x="114" y="293"/>
                  </a:lnTo>
                  <a:lnTo>
                    <a:pt x="114" y="295"/>
                  </a:lnTo>
                  <a:lnTo>
                    <a:pt x="112" y="295"/>
                  </a:lnTo>
                  <a:lnTo>
                    <a:pt x="110" y="295"/>
                  </a:lnTo>
                  <a:lnTo>
                    <a:pt x="108" y="297"/>
                  </a:lnTo>
                  <a:lnTo>
                    <a:pt x="106" y="295"/>
                  </a:lnTo>
                  <a:lnTo>
                    <a:pt x="106" y="297"/>
                  </a:lnTo>
                  <a:lnTo>
                    <a:pt x="106" y="299"/>
                  </a:lnTo>
                  <a:lnTo>
                    <a:pt x="106" y="301"/>
                  </a:lnTo>
                  <a:lnTo>
                    <a:pt x="104" y="301"/>
                  </a:lnTo>
                  <a:lnTo>
                    <a:pt x="104" y="303"/>
                  </a:lnTo>
                  <a:lnTo>
                    <a:pt x="102" y="303"/>
                  </a:lnTo>
                  <a:lnTo>
                    <a:pt x="100" y="305"/>
                  </a:lnTo>
                  <a:lnTo>
                    <a:pt x="100" y="307"/>
                  </a:lnTo>
                  <a:lnTo>
                    <a:pt x="98" y="307"/>
                  </a:lnTo>
                  <a:lnTo>
                    <a:pt x="96" y="307"/>
                  </a:lnTo>
                  <a:lnTo>
                    <a:pt x="94" y="307"/>
                  </a:lnTo>
                  <a:lnTo>
                    <a:pt x="92" y="309"/>
                  </a:lnTo>
                  <a:lnTo>
                    <a:pt x="94" y="309"/>
                  </a:lnTo>
                  <a:lnTo>
                    <a:pt x="92" y="311"/>
                  </a:lnTo>
                  <a:lnTo>
                    <a:pt x="92" y="313"/>
                  </a:lnTo>
                  <a:lnTo>
                    <a:pt x="92" y="315"/>
                  </a:lnTo>
                  <a:lnTo>
                    <a:pt x="90" y="315"/>
                  </a:lnTo>
                  <a:lnTo>
                    <a:pt x="88" y="315"/>
                  </a:lnTo>
                  <a:lnTo>
                    <a:pt x="87" y="315"/>
                  </a:lnTo>
                  <a:lnTo>
                    <a:pt x="85" y="315"/>
                  </a:lnTo>
                  <a:lnTo>
                    <a:pt x="85" y="317"/>
                  </a:lnTo>
                  <a:lnTo>
                    <a:pt x="85" y="319"/>
                  </a:lnTo>
                  <a:lnTo>
                    <a:pt x="87" y="319"/>
                  </a:lnTo>
                  <a:lnTo>
                    <a:pt x="87" y="321"/>
                  </a:lnTo>
                  <a:lnTo>
                    <a:pt x="85" y="321"/>
                  </a:lnTo>
                  <a:lnTo>
                    <a:pt x="85" y="323"/>
                  </a:lnTo>
                  <a:lnTo>
                    <a:pt x="83" y="323"/>
                  </a:lnTo>
                  <a:lnTo>
                    <a:pt x="83" y="325"/>
                  </a:lnTo>
                  <a:lnTo>
                    <a:pt x="81" y="325"/>
                  </a:lnTo>
                  <a:lnTo>
                    <a:pt x="81" y="327"/>
                  </a:lnTo>
                  <a:lnTo>
                    <a:pt x="79" y="327"/>
                  </a:lnTo>
                  <a:lnTo>
                    <a:pt x="77" y="327"/>
                  </a:lnTo>
                  <a:lnTo>
                    <a:pt x="77" y="329"/>
                  </a:lnTo>
                  <a:lnTo>
                    <a:pt x="77" y="331"/>
                  </a:lnTo>
                  <a:lnTo>
                    <a:pt x="75" y="331"/>
                  </a:lnTo>
                  <a:lnTo>
                    <a:pt x="75" y="329"/>
                  </a:lnTo>
                  <a:lnTo>
                    <a:pt x="73" y="329"/>
                  </a:lnTo>
                  <a:lnTo>
                    <a:pt x="73" y="331"/>
                  </a:lnTo>
                  <a:lnTo>
                    <a:pt x="71" y="331"/>
                  </a:lnTo>
                  <a:lnTo>
                    <a:pt x="71" y="333"/>
                  </a:lnTo>
                  <a:lnTo>
                    <a:pt x="69" y="333"/>
                  </a:lnTo>
                  <a:lnTo>
                    <a:pt x="69" y="335"/>
                  </a:lnTo>
                  <a:lnTo>
                    <a:pt x="67" y="335"/>
                  </a:lnTo>
                  <a:lnTo>
                    <a:pt x="67" y="336"/>
                  </a:lnTo>
                  <a:lnTo>
                    <a:pt x="65" y="336"/>
                  </a:lnTo>
                  <a:lnTo>
                    <a:pt x="63" y="338"/>
                  </a:lnTo>
                  <a:lnTo>
                    <a:pt x="61" y="338"/>
                  </a:lnTo>
                  <a:lnTo>
                    <a:pt x="63" y="338"/>
                  </a:lnTo>
                  <a:lnTo>
                    <a:pt x="63" y="340"/>
                  </a:lnTo>
                  <a:lnTo>
                    <a:pt x="63" y="342"/>
                  </a:lnTo>
                  <a:lnTo>
                    <a:pt x="65" y="342"/>
                  </a:lnTo>
                  <a:lnTo>
                    <a:pt x="67" y="342"/>
                  </a:lnTo>
                  <a:lnTo>
                    <a:pt x="67" y="340"/>
                  </a:lnTo>
                  <a:lnTo>
                    <a:pt x="69" y="340"/>
                  </a:lnTo>
                  <a:lnTo>
                    <a:pt x="71" y="340"/>
                  </a:lnTo>
                  <a:lnTo>
                    <a:pt x="73" y="340"/>
                  </a:lnTo>
                  <a:lnTo>
                    <a:pt x="75" y="340"/>
                  </a:lnTo>
                  <a:lnTo>
                    <a:pt x="77" y="338"/>
                  </a:lnTo>
                  <a:lnTo>
                    <a:pt x="79" y="338"/>
                  </a:lnTo>
                  <a:lnTo>
                    <a:pt x="81" y="338"/>
                  </a:lnTo>
                  <a:lnTo>
                    <a:pt x="83" y="338"/>
                  </a:lnTo>
                  <a:lnTo>
                    <a:pt x="85" y="338"/>
                  </a:lnTo>
                  <a:lnTo>
                    <a:pt x="87" y="338"/>
                  </a:lnTo>
                  <a:lnTo>
                    <a:pt x="88" y="338"/>
                  </a:lnTo>
                  <a:lnTo>
                    <a:pt x="90" y="338"/>
                  </a:lnTo>
                  <a:lnTo>
                    <a:pt x="92" y="338"/>
                  </a:lnTo>
                  <a:lnTo>
                    <a:pt x="94" y="338"/>
                  </a:lnTo>
                  <a:lnTo>
                    <a:pt x="94" y="340"/>
                  </a:lnTo>
                  <a:lnTo>
                    <a:pt x="96" y="340"/>
                  </a:lnTo>
                  <a:lnTo>
                    <a:pt x="98" y="340"/>
                  </a:lnTo>
                  <a:lnTo>
                    <a:pt x="100" y="340"/>
                  </a:lnTo>
                  <a:lnTo>
                    <a:pt x="102" y="340"/>
                  </a:lnTo>
                  <a:lnTo>
                    <a:pt x="104" y="340"/>
                  </a:lnTo>
                  <a:lnTo>
                    <a:pt x="106" y="340"/>
                  </a:lnTo>
                  <a:lnTo>
                    <a:pt x="108" y="340"/>
                  </a:lnTo>
                  <a:lnTo>
                    <a:pt x="108" y="338"/>
                  </a:lnTo>
                  <a:lnTo>
                    <a:pt x="110" y="338"/>
                  </a:lnTo>
                  <a:lnTo>
                    <a:pt x="110" y="340"/>
                  </a:lnTo>
                  <a:lnTo>
                    <a:pt x="112" y="340"/>
                  </a:lnTo>
                  <a:lnTo>
                    <a:pt x="112" y="342"/>
                  </a:lnTo>
                  <a:lnTo>
                    <a:pt x="114" y="342"/>
                  </a:lnTo>
                  <a:lnTo>
                    <a:pt x="114" y="344"/>
                  </a:lnTo>
                  <a:lnTo>
                    <a:pt x="116" y="344"/>
                  </a:lnTo>
                  <a:lnTo>
                    <a:pt x="116" y="346"/>
                  </a:lnTo>
                  <a:lnTo>
                    <a:pt x="118" y="346"/>
                  </a:lnTo>
                  <a:lnTo>
                    <a:pt x="120" y="346"/>
                  </a:lnTo>
                  <a:lnTo>
                    <a:pt x="120" y="348"/>
                  </a:lnTo>
                  <a:lnTo>
                    <a:pt x="120" y="350"/>
                  </a:lnTo>
                  <a:lnTo>
                    <a:pt x="122" y="350"/>
                  </a:lnTo>
                  <a:lnTo>
                    <a:pt x="122" y="352"/>
                  </a:lnTo>
                  <a:lnTo>
                    <a:pt x="124" y="352"/>
                  </a:lnTo>
                  <a:lnTo>
                    <a:pt x="126" y="352"/>
                  </a:lnTo>
                  <a:lnTo>
                    <a:pt x="128" y="352"/>
                  </a:lnTo>
                  <a:lnTo>
                    <a:pt x="128" y="354"/>
                  </a:lnTo>
                  <a:lnTo>
                    <a:pt x="130" y="354"/>
                  </a:lnTo>
                  <a:lnTo>
                    <a:pt x="132" y="354"/>
                  </a:lnTo>
                  <a:lnTo>
                    <a:pt x="132" y="356"/>
                  </a:lnTo>
                  <a:lnTo>
                    <a:pt x="134" y="356"/>
                  </a:lnTo>
                  <a:lnTo>
                    <a:pt x="134" y="358"/>
                  </a:lnTo>
                  <a:lnTo>
                    <a:pt x="136" y="358"/>
                  </a:lnTo>
                  <a:lnTo>
                    <a:pt x="138" y="358"/>
                  </a:lnTo>
                  <a:lnTo>
                    <a:pt x="138" y="360"/>
                  </a:lnTo>
                  <a:lnTo>
                    <a:pt x="140" y="360"/>
                  </a:lnTo>
                  <a:lnTo>
                    <a:pt x="142" y="362"/>
                  </a:lnTo>
                  <a:lnTo>
                    <a:pt x="144" y="362"/>
                  </a:lnTo>
                  <a:lnTo>
                    <a:pt x="144" y="364"/>
                  </a:lnTo>
                  <a:lnTo>
                    <a:pt x="146" y="364"/>
                  </a:lnTo>
                  <a:lnTo>
                    <a:pt x="148" y="364"/>
                  </a:lnTo>
                  <a:lnTo>
                    <a:pt x="150" y="364"/>
                  </a:lnTo>
                  <a:lnTo>
                    <a:pt x="150" y="366"/>
                  </a:lnTo>
                  <a:lnTo>
                    <a:pt x="152" y="366"/>
                  </a:lnTo>
                  <a:lnTo>
                    <a:pt x="152" y="368"/>
                  </a:lnTo>
                  <a:lnTo>
                    <a:pt x="150" y="368"/>
                  </a:lnTo>
                  <a:lnTo>
                    <a:pt x="150" y="372"/>
                  </a:lnTo>
                  <a:lnTo>
                    <a:pt x="148" y="374"/>
                  </a:lnTo>
                  <a:lnTo>
                    <a:pt x="150" y="374"/>
                  </a:lnTo>
                  <a:lnTo>
                    <a:pt x="150" y="376"/>
                  </a:lnTo>
                  <a:lnTo>
                    <a:pt x="154" y="376"/>
                  </a:lnTo>
                  <a:lnTo>
                    <a:pt x="156" y="378"/>
                  </a:lnTo>
                  <a:lnTo>
                    <a:pt x="157" y="378"/>
                  </a:lnTo>
                  <a:lnTo>
                    <a:pt x="157" y="380"/>
                  </a:lnTo>
                  <a:lnTo>
                    <a:pt x="159" y="380"/>
                  </a:lnTo>
                  <a:lnTo>
                    <a:pt x="161" y="380"/>
                  </a:lnTo>
                  <a:lnTo>
                    <a:pt x="163" y="380"/>
                  </a:lnTo>
                  <a:lnTo>
                    <a:pt x="163" y="378"/>
                  </a:lnTo>
                  <a:lnTo>
                    <a:pt x="163" y="376"/>
                  </a:lnTo>
                  <a:lnTo>
                    <a:pt x="165" y="376"/>
                  </a:lnTo>
                  <a:lnTo>
                    <a:pt x="167" y="374"/>
                  </a:lnTo>
                  <a:lnTo>
                    <a:pt x="169" y="374"/>
                  </a:lnTo>
                  <a:lnTo>
                    <a:pt x="171" y="376"/>
                  </a:lnTo>
                  <a:lnTo>
                    <a:pt x="173" y="376"/>
                  </a:lnTo>
                  <a:lnTo>
                    <a:pt x="173" y="378"/>
                  </a:lnTo>
                  <a:lnTo>
                    <a:pt x="175" y="378"/>
                  </a:lnTo>
                  <a:lnTo>
                    <a:pt x="177" y="378"/>
                  </a:lnTo>
                  <a:lnTo>
                    <a:pt x="177" y="380"/>
                  </a:lnTo>
                  <a:lnTo>
                    <a:pt x="179" y="380"/>
                  </a:lnTo>
                  <a:lnTo>
                    <a:pt x="177" y="378"/>
                  </a:lnTo>
                  <a:lnTo>
                    <a:pt x="179" y="378"/>
                  </a:lnTo>
                  <a:lnTo>
                    <a:pt x="181" y="378"/>
                  </a:lnTo>
                  <a:lnTo>
                    <a:pt x="181" y="380"/>
                  </a:lnTo>
                  <a:lnTo>
                    <a:pt x="183" y="380"/>
                  </a:lnTo>
                  <a:lnTo>
                    <a:pt x="185" y="380"/>
                  </a:lnTo>
                  <a:lnTo>
                    <a:pt x="187" y="380"/>
                  </a:lnTo>
                  <a:lnTo>
                    <a:pt x="187" y="378"/>
                  </a:lnTo>
                  <a:lnTo>
                    <a:pt x="189" y="378"/>
                  </a:lnTo>
                  <a:lnTo>
                    <a:pt x="191" y="380"/>
                  </a:lnTo>
                  <a:lnTo>
                    <a:pt x="193" y="380"/>
                  </a:lnTo>
                  <a:lnTo>
                    <a:pt x="193" y="382"/>
                  </a:lnTo>
                  <a:lnTo>
                    <a:pt x="195" y="382"/>
                  </a:lnTo>
                  <a:lnTo>
                    <a:pt x="195" y="384"/>
                  </a:lnTo>
                  <a:lnTo>
                    <a:pt x="197" y="382"/>
                  </a:lnTo>
                  <a:lnTo>
                    <a:pt x="199" y="382"/>
                  </a:lnTo>
                  <a:lnTo>
                    <a:pt x="199" y="380"/>
                  </a:lnTo>
                  <a:lnTo>
                    <a:pt x="199" y="378"/>
                  </a:lnTo>
                  <a:lnTo>
                    <a:pt x="201" y="378"/>
                  </a:lnTo>
                  <a:lnTo>
                    <a:pt x="203" y="376"/>
                  </a:lnTo>
                  <a:lnTo>
                    <a:pt x="203" y="378"/>
                  </a:lnTo>
                  <a:lnTo>
                    <a:pt x="205" y="378"/>
                  </a:lnTo>
                  <a:lnTo>
                    <a:pt x="207" y="378"/>
                  </a:lnTo>
                  <a:lnTo>
                    <a:pt x="209" y="378"/>
                  </a:lnTo>
                  <a:lnTo>
                    <a:pt x="211" y="378"/>
                  </a:lnTo>
                  <a:lnTo>
                    <a:pt x="213" y="378"/>
                  </a:lnTo>
                  <a:lnTo>
                    <a:pt x="213" y="380"/>
                  </a:lnTo>
                  <a:lnTo>
                    <a:pt x="213" y="382"/>
                  </a:lnTo>
                  <a:lnTo>
                    <a:pt x="213" y="384"/>
                  </a:lnTo>
                  <a:lnTo>
                    <a:pt x="213" y="386"/>
                  </a:lnTo>
                  <a:lnTo>
                    <a:pt x="211" y="388"/>
                  </a:lnTo>
                  <a:lnTo>
                    <a:pt x="213" y="388"/>
                  </a:lnTo>
                  <a:lnTo>
                    <a:pt x="215" y="390"/>
                  </a:lnTo>
                  <a:lnTo>
                    <a:pt x="215" y="392"/>
                  </a:lnTo>
                  <a:lnTo>
                    <a:pt x="217" y="392"/>
                  </a:lnTo>
                  <a:lnTo>
                    <a:pt x="219" y="392"/>
                  </a:lnTo>
                  <a:lnTo>
                    <a:pt x="219" y="394"/>
                  </a:lnTo>
                  <a:lnTo>
                    <a:pt x="221" y="394"/>
                  </a:lnTo>
                  <a:lnTo>
                    <a:pt x="219" y="394"/>
                  </a:lnTo>
                  <a:lnTo>
                    <a:pt x="221" y="396"/>
                  </a:lnTo>
                  <a:lnTo>
                    <a:pt x="221" y="398"/>
                  </a:lnTo>
                  <a:lnTo>
                    <a:pt x="223" y="398"/>
                  </a:lnTo>
                  <a:lnTo>
                    <a:pt x="223" y="400"/>
                  </a:lnTo>
                  <a:lnTo>
                    <a:pt x="223" y="402"/>
                  </a:lnTo>
                  <a:lnTo>
                    <a:pt x="221" y="402"/>
                  </a:lnTo>
                  <a:lnTo>
                    <a:pt x="221" y="403"/>
                  </a:lnTo>
                  <a:lnTo>
                    <a:pt x="223" y="403"/>
                  </a:lnTo>
                  <a:lnTo>
                    <a:pt x="223" y="405"/>
                  </a:lnTo>
                  <a:lnTo>
                    <a:pt x="221" y="405"/>
                  </a:lnTo>
                  <a:lnTo>
                    <a:pt x="221" y="407"/>
                  </a:lnTo>
                  <a:lnTo>
                    <a:pt x="219" y="407"/>
                  </a:lnTo>
                  <a:lnTo>
                    <a:pt x="219" y="405"/>
                  </a:lnTo>
                  <a:lnTo>
                    <a:pt x="217" y="405"/>
                  </a:lnTo>
                  <a:lnTo>
                    <a:pt x="215" y="403"/>
                  </a:lnTo>
                  <a:lnTo>
                    <a:pt x="213" y="403"/>
                  </a:lnTo>
                  <a:lnTo>
                    <a:pt x="211" y="402"/>
                  </a:lnTo>
                  <a:lnTo>
                    <a:pt x="211" y="403"/>
                  </a:lnTo>
                  <a:lnTo>
                    <a:pt x="211" y="405"/>
                  </a:lnTo>
                  <a:lnTo>
                    <a:pt x="213" y="405"/>
                  </a:lnTo>
                  <a:lnTo>
                    <a:pt x="213" y="407"/>
                  </a:lnTo>
                  <a:lnTo>
                    <a:pt x="213" y="409"/>
                  </a:lnTo>
                  <a:lnTo>
                    <a:pt x="211" y="409"/>
                  </a:lnTo>
                  <a:lnTo>
                    <a:pt x="213" y="409"/>
                  </a:lnTo>
                  <a:lnTo>
                    <a:pt x="213" y="411"/>
                  </a:lnTo>
                  <a:lnTo>
                    <a:pt x="211" y="411"/>
                  </a:lnTo>
                  <a:lnTo>
                    <a:pt x="211" y="413"/>
                  </a:lnTo>
                  <a:lnTo>
                    <a:pt x="211" y="415"/>
                  </a:lnTo>
                  <a:lnTo>
                    <a:pt x="211" y="417"/>
                  </a:lnTo>
                  <a:lnTo>
                    <a:pt x="209" y="417"/>
                  </a:lnTo>
                  <a:lnTo>
                    <a:pt x="209" y="419"/>
                  </a:lnTo>
                  <a:lnTo>
                    <a:pt x="209" y="421"/>
                  </a:lnTo>
                  <a:lnTo>
                    <a:pt x="211" y="421"/>
                  </a:lnTo>
                  <a:lnTo>
                    <a:pt x="213" y="423"/>
                  </a:lnTo>
                  <a:lnTo>
                    <a:pt x="213" y="425"/>
                  </a:lnTo>
                  <a:lnTo>
                    <a:pt x="213" y="427"/>
                  </a:lnTo>
                  <a:lnTo>
                    <a:pt x="213" y="429"/>
                  </a:lnTo>
                  <a:lnTo>
                    <a:pt x="211" y="429"/>
                  </a:lnTo>
                  <a:lnTo>
                    <a:pt x="213" y="429"/>
                  </a:lnTo>
                  <a:lnTo>
                    <a:pt x="213" y="431"/>
                  </a:lnTo>
                  <a:lnTo>
                    <a:pt x="213" y="433"/>
                  </a:lnTo>
                  <a:lnTo>
                    <a:pt x="213" y="435"/>
                  </a:lnTo>
                  <a:lnTo>
                    <a:pt x="211" y="435"/>
                  </a:lnTo>
                  <a:lnTo>
                    <a:pt x="211" y="437"/>
                  </a:lnTo>
                  <a:lnTo>
                    <a:pt x="213" y="439"/>
                  </a:lnTo>
                  <a:lnTo>
                    <a:pt x="213" y="443"/>
                  </a:lnTo>
                  <a:lnTo>
                    <a:pt x="213" y="445"/>
                  </a:lnTo>
                  <a:lnTo>
                    <a:pt x="215" y="445"/>
                  </a:lnTo>
                  <a:lnTo>
                    <a:pt x="215" y="447"/>
                  </a:lnTo>
                  <a:lnTo>
                    <a:pt x="215" y="449"/>
                  </a:lnTo>
                  <a:lnTo>
                    <a:pt x="213" y="449"/>
                  </a:lnTo>
                  <a:lnTo>
                    <a:pt x="211" y="451"/>
                  </a:lnTo>
                  <a:lnTo>
                    <a:pt x="209" y="453"/>
                  </a:lnTo>
                  <a:lnTo>
                    <a:pt x="211" y="453"/>
                  </a:lnTo>
                  <a:lnTo>
                    <a:pt x="211" y="455"/>
                  </a:lnTo>
                  <a:lnTo>
                    <a:pt x="209" y="457"/>
                  </a:lnTo>
                  <a:lnTo>
                    <a:pt x="209" y="459"/>
                  </a:lnTo>
                  <a:lnTo>
                    <a:pt x="211" y="459"/>
                  </a:lnTo>
                  <a:lnTo>
                    <a:pt x="209" y="459"/>
                  </a:lnTo>
                  <a:lnTo>
                    <a:pt x="209" y="461"/>
                  </a:lnTo>
                  <a:lnTo>
                    <a:pt x="209" y="463"/>
                  </a:lnTo>
                  <a:lnTo>
                    <a:pt x="211" y="463"/>
                  </a:lnTo>
                  <a:lnTo>
                    <a:pt x="213" y="463"/>
                  </a:lnTo>
                  <a:lnTo>
                    <a:pt x="213" y="465"/>
                  </a:lnTo>
                  <a:lnTo>
                    <a:pt x="213" y="467"/>
                  </a:lnTo>
                  <a:lnTo>
                    <a:pt x="213" y="469"/>
                  </a:lnTo>
                  <a:lnTo>
                    <a:pt x="215" y="469"/>
                  </a:lnTo>
                  <a:lnTo>
                    <a:pt x="215" y="471"/>
                  </a:lnTo>
                  <a:lnTo>
                    <a:pt x="217" y="471"/>
                  </a:lnTo>
                  <a:lnTo>
                    <a:pt x="215" y="472"/>
                  </a:lnTo>
                  <a:lnTo>
                    <a:pt x="217" y="472"/>
                  </a:lnTo>
                  <a:lnTo>
                    <a:pt x="217" y="474"/>
                  </a:lnTo>
                  <a:lnTo>
                    <a:pt x="217" y="476"/>
                  </a:lnTo>
                  <a:lnTo>
                    <a:pt x="219" y="476"/>
                  </a:lnTo>
                  <a:lnTo>
                    <a:pt x="219" y="478"/>
                  </a:lnTo>
                  <a:lnTo>
                    <a:pt x="217" y="478"/>
                  </a:lnTo>
                  <a:lnTo>
                    <a:pt x="217" y="480"/>
                  </a:lnTo>
                  <a:lnTo>
                    <a:pt x="215" y="480"/>
                  </a:lnTo>
                  <a:lnTo>
                    <a:pt x="215" y="482"/>
                  </a:lnTo>
                  <a:lnTo>
                    <a:pt x="215" y="484"/>
                  </a:lnTo>
                  <a:lnTo>
                    <a:pt x="217" y="484"/>
                  </a:lnTo>
                  <a:lnTo>
                    <a:pt x="217" y="486"/>
                  </a:lnTo>
                  <a:lnTo>
                    <a:pt x="217" y="488"/>
                  </a:lnTo>
                  <a:lnTo>
                    <a:pt x="217" y="490"/>
                  </a:lnTo>
                  <a:lnTo>
                    <a:pt x="219" y="490"/>
                  </a:lnTo>
                  <a:lnTo>
                    <a:pt x="219" y="488"/>
                  </a:lnTo>
                  <a:lnTo>
                    <a:pt x="221" y="488"/>
                  </a:lnTo>
                  <a:lnTo>
                    <a:pt x="223" y="488"/>
                  </a:lnTo>
                  <a:lnTo>
                    <a:pt x="223" y="490"/>
                  </a:lnTo>
                  <a:lnTo>
                    <a:pt x="223" y="492"/>
                  </a:lnTo>
                  <a:lnTo>
                    <a:pt x="225" y="492"/>
                  </a:lnTo>
                  <a:lnTo>
                    <a:pt x="226" y="492"/>
                  </a:lnTo>
                  <a:lnTo>
                    <a:pt x="226" y="494"/>
                  </a:lnTo>
                  <a:lnTo>
                    <a:pt x="226" y="496"/>
                  </a:lnTo>
                  <a:lnTo>
                    <a:pt x="226" y="498"/>
                  </a:lnTo>
                  <a:lnTo>
                    <a:pt x="226" y="496"/>
                  </a:lnTo>
                  <a:lnTo>
                    <a:pt x="228" y="496"/>
                  </a:lnTo>
                  <a:lnTo>
                    <a:pt x="228" y="498"/>
                  </a:lnTo>
                  <a:lnTo>
                    <a:pt x="226" y="498"/>
                  </a:lnTo>
                  <a:lnTo>
                    <a:pt x="226" y="500"/>
                  </a:lnTo>
                  <a:lnTo>
                    <a:pt x="228" y="500"/>
                  </a:lnTo>
                  <a:lnTo>
                    <a:pt x="226" y="502"/>
                  </a:lnTo>
                  <a:lnTo>
                    <a:pt x="226" y="504"/>
                  </a:lnTo>
                  <a:lnTo>
                    <a:pt x="228" y="504"/>
                  </a:lnTo>
                  <a:lnTo>
                    <a:pt x="228" y="502"/>
                  </a:lnTo>
                  <a:lnTo>
                    <a:pt x="230" y="502"/>
                  </a:lnTo>
                  <a:lnTo>
                    <a:pt x="230" y="504"/>
                  </a:lnTo>
                  <a:lnTo>
                    <a:pt x="228" y="504"/>
                  </a:lnTo>
                  <a:lnTo>
                    <a:pt x="228" y="506"/>
                  </a:lnTo>
                  <a:lnTo>
                    <a:pt x="228" y="508"/>
                  </a:lnTo>
                  <a:lnTo>
                    <a:pt x="230" y="508"/>
                  </a:lnTo>
                  <a:lnTo>
                    <a:pt x="232" y="508"/>
                  </a:lnTo>
                  <a:lnTo>
                    <a:pt x="232" y="510"/>
                  </a:lnTo>
                  <a:lnTo>
                    <a:pt x="232" y="512"/>
                  </a:lnTo>
                  <a:lnTo>
                    <a:pt x="232" y="514"/>
                  </a:lnTo>
                  <a:lnTo>
                    <a:pt x="232" y="516"/>
                  </a:lnTo>
                  <a:lnTo>
                    <a:pt x="230" y="516"/>
                  </a:lnTo>
                  <a:lnTo>
                    <a:pt x="232" y="516"/>
                  </a:lnTo>
                  <a:lnTo>
                    <a:pt x="232" y="518"/>
                  </a:lnTo>
                  <a:lnTo>
                    <a:pt x="234" y="518"/>
                  </a:lnTo>
                  <a:lnTo>
                    <a:pt x="234" y="520"/>
                  </a:lnTo>
                  <a:lnTo>
                    <a:pt x="236" y="520"/>
                  </a:lnTo>
                  <a:lnTo>
                    <a:pt x="236" y="522"/>
                  </a:lnTo>
                  <a:lnTo>
                    <a:pt x="234" y="522"/>
                  </a:lnTo>
                  <a:lnTo>
                    <a:pt x="234" y="524"/>
                  </a:lnTo>
                  <a:lnTo>
                    <a:pt x="234" y="526"/>
                  </a:lnTo>
                  <a:lnTo>
                    <a:pt x="236" y="526"/>
                  </a:lnTo>
                  <a:lnTo>
                    <a:pt x="238" y="526"/>
                  </a:lnTo>
                  <a:lnTo>
                    <a:pt x="238" y="528"/>
                  </a:lnTo>
                  <a:lnTo>
                    <a:pt x="236" y="528"/>
                  </a:lnTo>
                  <a:lnTo>
                    <a:pt x="234" y="528"/>
                  </a:lnTo>
                  <a:lnTo>
                    <a:pt x="236" y="528"/>
                  </a:lnTo>
                  <a:lnTo>
                    <a:pt x="236" y="530"/>
                  </a:lnTo>
                  <a:lnTo>
                    <a:pt x="238" y="530"/>
                  </a:lnTo>
                  <a:lnTo>
                    <a:pt x="238" y="532"/>
                  </a:lnTo>
                  <a:lnTo>
                    <a:pt x="240" y="532"/>
                  </a:lnTo>
                  <a:lnTo>
                    <a:pt x="240" y="530"/>
                  </a:lnTo>
                  <a:lnTo>
                    <a:pt x="242" y="530"/>
                  </a:lnTo>
                  <a:lnTo>
                    <a:pt x="242" y="532"/>
                  </a:lnTo>
                  <a:lnTo>
                    <a:pt x="242" y="534"/>
                  </a:lnTo>
                  <a:lnTo>
                    <a:pt x="240" y="534"/>
                  </a:lnTo>
                  <a:lnTo>
                    <a:pt x="240" y="536"/>
                  </a:lnTo>
                  <a:lnTo>
                    <a:pt x="240" y="538"/>
                  </a:lnTo>
                  <a:lnTo>
                    <a:pt x="240" y="539"/>
                  </a:lnTo>
                  <a:lnTo>
                    <a:pt x="242" y="539"/>
                  </a:lnTo>
                  <a:lnTo>
                    <a:pt x="244" y="539"/>
                  </a:lnTo>
                  <a:lnTo>
                    <a:pt x="242" y="541"/>
                  </a:lnTo>
                  <a:lnTo>
                    <a:pt x="242" y="543"/>
                  </a:lnTo>
                  <a:lnTo>
                    <a:pt x="242" y="545"/>
                  </a:lnTo>
                  <a:lnTo>
                    <a:pt x="242" y="547"/>
                  </a:lnTo>
                  <a:lnTo>
                    <a:pt x="240" y="547"/>
                  </a:lnTo>
                  <a:lnTo>
                    <a:pt x="240" y="549"/>
                  </a:lnTo>
                  <a:lnTo>
                    <a:pt x="238" y="549"/>
                  </a:lnTo>
                  <a:lnTo>
                    <a:pt x="236" y="549"/>
                  </a:lnTo>
                  <a:lnTo>
                    <a:pt x="234" y="549"/>
                  </a:lnTo>
                  <a:lnTo>
                    <a:pt x="234" y="547"/>
                  </a:lnTo>
                  <a:lnTo>
                    <a:pt x="236" y="547"/>
                  </a:lnTo>
                  <a:lnTo>
                    <a:pt x="236" y="545"/>
                  </a:lnTo>
                  <a:lnTo>
                    <a:pt x="238" y="543"/>
                  </a:lnTo>
                  <a:lnTo>
                    <a:pt x="238" y="541"/>
                  </a:lnTo>
                  <a:lnTo>
                    <a:pt x="236" y="541"/>
                  </a:lnTo>
                  <a:lnTo>
                    <a:pt x="234" y="541"/>
                  </a:lnTo>
                  <a:lnTo>
                    <a:pt x="234" y="543"/>
                  </a:lnTo>
                  <a:lnTo>
                    <a:pt x="232" y="543"/>
                  </a:lnTo>
                  <a:lnTo>
                    <a:pt x="232" y="545"/>
                  </a:lnTo>
                  <a:lnTo>
                    <a:pt x="232" y="547"/>
                  </a:lnTo>
                  <a:lnTo>
                    <a:pt x="232" y="549"/>
                  </a:lnTo>
                  <a:lnTo>
                    <a:pt x="230" y="549"/>
                  </a:lnTo>
                  <a:lnTo>
                    <a:pt x="230" y="551"/>
                  </a:lnTo>
                  <a:lnTo>
                    <a:pt x="228" y="551"/>
                  </a:lnTo>
                  <a:lnTo>
                    <a:pt x="228" y="553"/>
                  </a:lnTo>
                  <a:lnTo>
                    <a:pt x="226" y="551"/>
                  </a:lnTo>
                  <a:lnTo>
                    <a:pt x="226" y="549"/>
                  </a:lnTo>
                  <a:lnTo>
                    <a:pt x="225" y="549"/>
                  </a:lnTo>
                  <a:lnTo>
                    <a:pt x="225" y="547"/>
                  </a:lnTo>
                  <a:lnTo>
                    <a:pt x="223" y="547"/>
                  </a:lnTo>
                  <a:lnTo>
                    <a:pt x="223" y="545"/>
                  </a:lnTo>
                  <a:lnTo>
                    <a:pt x="221" y="545"/>
                  </a:lnTo>
                  <a:lnTo>
                    <a:pt x="219" y="545"/>
                  </a:lnTo>
                  <a:lnTo>
                    <a:pt x="219" y="547"/>
                  </a:lnTo>
                  <a:lnTo>
                    <a:pt x="217" y="547"/>
                  </a:lnTo>
                  <a:lnTo>
                    <a:pt x="217" y="549"/>
                  </a:lnTo>
                  <a:lnTo>
                    <a:pt x="217" y="551"/>
                  </a:lnTo>
                  <a:lnTo>
                    <a:pt x="217" y="553"/>
                  </a:lnTo>
                  <a:lnTo>
                    <a:pt x="215" y="553"/>
                  </a:lnTo>
                  <a:lnTo>
                    <a:pt x="215" y="555"/>
                  </a:lnTo>
                  <a:lnTo>
                    <a:pt x="213" y="555"/>
                  </a:lnTo>
                  <a:lnTo>
                    <a:pt x="213" y="553"/>
                  </a:lnTo>
                  <a:lnTo>
                    <a:pt x="213" y="551"/>
                  </a:lnTo>
                  <a:lnTo>
                    <a:pt x="211" y="551"/>
                  </a:lnTo>
                  <a:lnTo>
                    <a:pt x="209" y="551"/>
                  </a:lnTo>
                  <a:lnTo>
                    <a:pt x="207" y="551"/>
                  </a:lnTo>
                  <a:lnTo>
                    <a:pt x="207" y="553"/>
                  </a:lnTo>
                  <a:lnTo>
                    <a:pt x="209" y="553"/>
                  </a:lnTo>
                  <a:lnTo>
                    <a:pt x="209" y="555"/>
                  </a:lnTo>
                  <a:lnTo>
                    <a:pt x="209" y="557"/>
                  </a:lnTo>
                  <a:lnTo>
                    <a:pt x="207" y="557"/>
                  </a:lnTo>
                  <a:lnTo>
                    <a:pt x="205" y="559"/>
                  </a:lnTo>
                  <a:lnTo>
                    <a:pt x="203" y="559"/>
                  </a:lnTo>
                  <a:lnTo>
                    <a:pt x="203" y="561"/>
                  </a:lnTo>
                  <a:lnTo>
                    <a:pt x="203" y="563"/>
                  </a:lnTo>
                  <a:lnTo>
                    <a:pt x="203" y="565"/>
                  </a:lnTo>
                  <a:lnTo>
                    <a:pt x="201" y="565"/>
                  </a:lnTo>
                  <a:lnTo>
                    <a:pt x="201" y="567"/>
                  </a:lnTo>
                  <a:lnTo>
                    <a:pt x="201" y="569"/>
                  </a:lnTo>
                  <a:lnTo>
                    <a:pt x="199" y="569"/>
                  </a:lnTo>
                  <a:lnTo>
                    <a:pt x="199" y="571"/>
                  </a:lnTo>
                  <a:lnTo>
                    <a:pt x="199" y="573"/>
                  </a:lnTo>
                  <a:lnTo>
                    <a:pt x="197" y="573"/>
                  </a:lnTo>
                  <a:lnTo>
                    <a:pt x="197" y="571"/>
                  </a:lnTo>
                  <a:lnTo>
                    <a:pt x="195" y="571"/>
                  </a:lnTo>
                  <a:lnTo>
                    <a:pt x="195" y="569"/>
                  </a:lnTo>
                  <a:lnTo>
                    <a:pt x="195" y="571"/>
                  </a:lnTo>
                  <a:lnTo>
                    <a:pt x="193" y="571"/>
                  </a:lnTo>
                  <a:lnTo>
                    <a:pt x="191" y="571"/>
                  </a:lnTo>
                  <a:lnTo>
                    <a:pt x="191" y="569"/>
                  </a:lnTo>
                  <a:lnTo>
                    <a:pt x="189" y="569"/>
                  </a:lnTo>
                  <a:lnTo>
                    <a:pt x="187" y="569"/>
                  </a:lnTo>
                  <a:lnTo>
                    <a:pt x="185" y="569"/>
                  </a:lnTo>
                  <a:lnTo>
                    <a:pt x="185" y="567"/>
                  </a:lnTo>
                  <a:lnTo>
                    <a:pt x="183" y="567"/>
                  </a:lnTo>
                  <a:lnTo>
                    <a:pt x="181" y="567"/>
                  </a:lnTo>
                  <a:lnTo>
                    <a:pt x="179" y="567"/>
                  </a:lnTo>
                  <a:lnTo>
                    <a:pt x="179" y="569"/>
                  </a:lnTo>
                  <a:lnTo>
                    <a:pt x="179" y="571"/>
                  </a:lnTo>
                  <a:lnTo>
                    <a:pt x="181" y="571"/>
                  </a:lnTo>
                  <a:lnTo>
                    <a:pt x="181" y="573"/>
                  </a:lnTo>
                  <a:lnTo>
                    <a:pt x="179" y="573"/>
                  </a:lnTo>
                  <a:lnTo>
                    <a:pt x="179" y="575"/>
                  </a:lnTo>
                  <a:lnTo>
                    <a:pt x="181" y="575"/>
                  </a:lnTo>
                  <a:lnTo>
                    <a:pt x="181" y="577"/>
                  </a:lnTo>
                  <a:lnTo>
                    <a:pt x="181" y="579"/>
                  </a:lnTo>
                  <a:lnTo>
                    <a:pt x="181" y="581"/>
                  </a:lnTo>
                  <a:lnTo>
                    <a:pt x="181" y="583"/>
                  </a:lnTo>
                  <a:lnTo>
                    <a:pt x="179" y="583"/>
                  </a:lnTo>
                  <a:lnTo>
                    <a:pt x="179" y="585"/>
                  </a:lnTo>
                  <a:lnTo>
                    <a:pt x="181" y="587"/>
                  </a:lnTo>
                  <a:lnTo>
                    <a:pt x="183" y="587"/>
                  </a:lnTo>
                  <a:lnTo>
                    <a:pt x="185" y="587"/>
                  </a:lnTo>
                  <a:lnTo>
                    <a:pt x="185" y="589"/>
                  </a:lnTo>
                  <a:lnTo>
                    <a:pt x="187" y="589"/>
                  </a:lnTo>
                  <a:lnTo>
                    <a:pt x="187" y="591"/>
                  </a:lnTo>
                  <a:lnTo>
                    <a:pt x="189" y="593"/>
                  </a:lnTo>
                  <a:lnTo>
                    <a:pt x="189" y="595"/>
                  </a:lnTo>
                  <a:lnTo>
                    <a:pt x="187" y="595"/>
                  </a:lnTo>
                  <a:lnTo>
                    <a:pt x="187" y="593"/>
                  </a:lnTo>
                  <a:lnTo>
                    <a:pt x="185" y="593"/>
                  </a:lnTo>
                  <a:lnTo>
                    <a:pt x="185" y="595"/>
                  </a:lnTo>
                  <a:lnTo>
                    <a:pt x="183" y="595"/>
                  </a:lnTo>
                  <a:lnTo>
                    <a:pt x="183" y="597"/>
                  </a:lnTo>
                  <a:lnTo>
                    <a:pt x="183" y="599"/>
                  </a:lnTo>
                  <a:lnTo>
                    <a:pt x="183" y="601"/>
                  </a:lnTo>
                  <a:lnTo>
                    <a:pt x="183" y="603"/>
                  </a:lnTo>
                  <a:lnTo>
                    <a:pt x="181" y="603"/>
                  </a:lnTo>
                  <a:lnTo>
                    <a:pt x="181" y="605"/>
                  </a:lnTo>
                  <a:lnTo>
                    <a:pt x="181" y="606"/>
                  </a:lnTo>
                  <a:lnTo>
                    <a:pt x="179" y="606"/>
                  </a:lnTo>
                  <a:lnTo>
                    <a:pt x="177" y="606"/>
                  </a:lnTo>
                  <a:lnTo>
                    <a:pt x="177" y="608"/>
                  </a:lnTo>
                  <a:lnTo>
                    <a:pt x="175" y="608"/>
                  </a:lnTo>
                  <a:lnTo>
                    <a:pt x="173" y="608"/>
                  </a:lnTo>
                  <a:lnTo>
                    <a:pt x="171" y="608"/>
                  </a:lnTo>
                  <a:lnTo>
                    <a:pt x="169" y="610"/>
                  </a:lnTo>
                  <a:lnTo>
                    <a:pt x="167" y="610"/>
                  </a:lnTo>
                  <a:lnTo>
                    <a:pt x="165" y="610"/>
                  </a:lnTo>
                  <a:lnTo>
                    <a:pt x="165" y="612"/>
                  </a:lnTo>
                  <a:lnTo>
                    <a:pt x="163" y="612"/>
                  </a:lnTo>
                  <a:lnTo>
                    <a:pt x="163" y="614"/>
                  </a:lnTo>
                  <a:lnTo>
                    <a:pt x="161" y="614"/>
                  </a:lnTo>
                  <a:lnTo>
                    <a:pt x="161" y="616"/>
                  </a:lnTo>
                  <a:lnTo>
                    <a:pt x="159" y="616"/>
                  </a:lnTo>
                  <a:lnTo>
                    <a:pt x="159" y="618"/>
                  </a:lnTo>
                  <a:lnTo>
                    <a:pt x="157" y="618"/>
                  </a:lnTo>
                  <a:lnTo>
                    <a:pt x="157" y="620"/>
                  </a:lnTo>
                  <a:lnTo>
                    <a:pt x="156" y="620"/>
                  </a:lnTo>
                  <a:lnTo>
                    <a:pt x="154" y="620"/>
                  </a:lnTo>
                  <a:lnTo>
                    <a:pt x="154" y="622"/>
                  </a:lnTo>
                  <a:lnTo>
                    <a:pt x="154" y="620"/>
                  </a:lnTo>
                  <a:lnTo>
                    <a:pt x="152" y="620"/>
                  </a:lnTo>
                  <a:lnTo>
                    <a:pt x="150" y="622"/>
                  </a:lnTo>
                  <a:lnTo>
                    <a:pt x="148" y="622"/>
                  </a:lnTo>
                  <a:lnTo>
                    <a:pt x="148" y="624"/>
                  </a:lnTo>
                  <a:lnTo>
                    <a:pt x="148" y="626"/>
                  </a:lnTo>
                  <a:lnTo>
                    <a:pt x="148" y="628"/>
                  </a:lnTo>
                  <a:lnTo>
                    <a:pt x="150" y="628"/>
                  </a:lnTo>
                  <a:lnTo>
                    <a:pt x="152" y="628"/>
                  </a:lnTo>
                  <a:lnTo>
                    <a:pt x="152" y="630"/>
                  </a:lnTo>
                  <a:lnTo>
                    <a:pt x="154" y="630"/>
                  </a:lnTo>
                  <a:lnTo>
                    <a:pt x="156" y="630"/>
                  </a:lnTo>
                  <a:lnTo>
                    <a:pt x="156" y="632"/>
                  </a:lnTo>
                  <a:lnTo>
                    <a:pt x="157" y="632"/>
                  </a:lnTo>
                  <a:lnTo>
                    <a:pt x="157" y="634"/>
                  </a:lnTo>
                  <a:lnTo>
                    <a:pt x="157" y="636"/>
                  </a:lnTo>
                  <a:lnTo>
                    <a:pt x="159" y="636"/>
                  </a:lnTo>
                  <a:lnTo>
                    <a:pt x="159" y="638"/>
                  </a:lnTo>
                  <a:lnTo>
                    <a:pt x="161" y="638"/>
                  </a:lnTo>
                  <a:lnTo>
                    <a:pt x="163" y="638"/>
                  </a:lnTo>
                  <a:lnTo>
                    <a:pt x="163" y="640"/>
                  </a:lnTo>
                  <a:lnTo>
                    <a:pt x="165" y="640"/>
                  </a:lnTo>
                  <a:lnTo>
                    <a:pt x="165" y="642"/>
                  </a:lnTo>
                  <a:lnTo>
                    <a:pt x="165" y="644"/>
                  </a:lnTo>
                  <a:lnTo>
                    <a:pt x="167" y="644"/>
                  </a:lnTo>
                  <a:lnTo>
                    <a:pt x="167" y="646"/>
                  </a:lnTo>
                  <a:lnTo>
                    <a:pt x="165" y="646"/>
                  </a:lnTo>
                  <a:lnTo>
                    <a:pt x="165" y="648"/>
                  </a:lnTo>
                  <a:lnTo>
                    <a:pt x="163" y="648"/>
                  </a:lnTo>
                  <a:lnTo>
                    <a:pt x="163" y="650"/>
                  </a:lnTo>
                  <a:lnTo>
                    <a:pt x="161" y="650"/>
                  </a:lnTo>
                  <a:lnTo>
                    <a:pt x="161" y="652"/>
                  </a:lnTo>
                  <a:lnTo>
                    <a:pt x="161" y="654"/>
                  </a:lnTo>
                  <a:lnTo>
                    <a:pt x="161" y="656"/>
                  </a:lnTo>
                  <a:lnTo>
                    <a:pt x="161" y="658"/>
                  </a:lnTo>
                  <a:lnTo>
                    <a:pt x="159" y="658"/>
                  </a:lnTo>
                  <a:lnTo>
                    <a:pt x="159" y="660"/>
                  </a:lnTo>
                  <a:lnTo>
                    <a:pt x="157" y="660"/>
                  </a:lnTo>
                  <a:lnTo>
                    <a:pt x="157" y="662"/>
                  </a:lnTo>
                  <a:lnTo>
                    <a:pt x="156" y="664"/>
                  </a:lnTo>
                  <a:lnTo>
                    <a:pt x="156" y="666"/>
                  </a:lnTo>
                  <a:lnTo>
                    <a:pt x="154" y="668"/>
                  </a:lnTo>
                  <a:lnTo>
                    <a:pt x="156" y="668"/>
                  </a:lnTo>
                  <a:lnTo>
                    <a:pt x="154" y="668"/>
                  </a:lnTo>
                  <a:lnTo>
                    <a:pt x="154" y="670"/>
                  </a:lnTo>
                  <a:lnTo>
                    <a:pt x="154" y="672"/>
                  </a:lnTo>
                  <a:lnTo>
                    <a:pt x="154" y="673"/>
                  </a:lnTo>
                  <a:lnTo>
                    <a:pt x="152" y="673"/>
                  </a:lnTo>
                  <a:lnTo>
                    <a:pt x="152" y="672"/>
                  </a:lnTo>
                  <a:lnTo>
                    <a:pt x="150" y="672"/>
                  </a:lnTo>
                  <a:lnTo>
                    <a:pt x="148" y="672"/>
                  </a:lnTo>
                  <a:lnTo>
                    <a:pt x="148" y="673"/>
                  </a:lnTo>
                  <a:lnTo>
                    <a:pt x="146" y="673"/>
                  </a:lnTo>
                  <a:lnTo>
                    <a:pt x="146" y="675"/>
                  </a:lnTo>
                  <a:lnTo>
                    <a:pt x="146" y="677"/>
                  </a:lnTo>
                  <a:lnTo>
                    <a:pt x="144" y="677"/>
                  </a:lnTo>
                  <a:lnTo>
                    <a:pt x="144" y="679"/>
                  </a:lnTo>
                  <a:lnTo>
                    <a:pt x="142" y="679"/>
                  </a:lnTo>
                  <a:lnTo>
                    <a:pt x="142" y="681"/>
                  </a:lnTo>
                  <a:lnTo>
                    <a:pt x="140" y="683"/>
                  </a:lnTo>
                  <a:lnTo>
                    <a:pt x="138" y="683"/>
                  </a:lnTo>
                  <a:lnTo>
                    <a:pt x="138" y="685"/>
                  </a:lnTo>
                  <a:lnTo>
                    <a:pt x="138" y="687"/>
                  </a:lnTo>
                  <a:lnTo>
                    <a:pt x="136" y="687"/>
                  </a:lnTo>
                  <a:lnTo>
                    <a:pt x="136" y="689"/>
                  </a:lnTo>
                  <a:lnTo>
                    <a:pt x="138" y="689"/>
                  </a:lnTo>
                  <a:lnTo>
                    <a:pt x="138" y="691"/>
                  </a:lnTo>
                  <a:lnTo>
                    <a:pt x="138" y="693"/>
                  </a:lnTo>
                  <a:lnTo>
                    <a:pt x="138" y="695"/>
                  </a:lnTo>
                  <a:lnTo>
                    <a:pt x="140" y="697"/>
                  </a:lnTo>
                  <a:lnTo>
                    <a:pt x="142" y="697"/>
                  </a:lnTo>
                  <a:lnTo>
                    <a:pt x="140" y="699"/>
                  </a:lnTo>
                  <a:lnTo>
                    <a:pt x="142" y="699"/>
                  </a:lnTo>
                  <a:lnTo>
                    <a:pt x="144" y="699"/>
                  </a:lnTo>
                  <a:lnTo>
                    <a:pt x="146" y="701"/>
                  </a:lnTo>
                  <a:lnTo>
                    <a:pt x="148" y="701"/>
                  </a:lnTo>
                  <a:lnTo>
                    <a:pt x="150" y="701"/>
                  </a:lnTo>
                  <a:lnTo>
                    <a:pt x="150" y="699"/>
                  </a:lnTo>
                  <a:lnTo>
                    <a:pt x="152" y="699"/>
                  </a:lnTo>
                  <a:lnTo>
                    <a:pt x="154" y="699"/>
                  </a:lnTo>
                  <a:lnTo>
                    <a:pt x="156" y="699"/>
                  </a:lnTo>
                  <a:lnTo>
                    <a:pt x="157" y="701"/>
                  </a:lnTo>
                  <a:lnTo>
                    <a:pt x="157" y="703"/>
                  </a:lnTo>
                  <a:lnTo>
                    <a:pt x="159" y="703"/>
                  </a:lnTo>
                  <a:lnTo>
                    <a:pt x="159" y="705"/>
                  </a:lnTo>
                  <a:lnTo>
                    <a:pt x="159" y="707"/>
                  </a:lnTo>
                  <a:lnTo>
                    <a:pt x="161" y="707"/>
                  </a:lnTo>
                  <a:lnTo>
                    <a:pt x="161" y="709"/>
                  </a:lnTo>
                  <a:lnTo>
                    <a:pt x="163" y="709"/>
                  </a:lnTo>
                  <a:lnTo>
                    <a:pt x="163" y="711"/>
                  </a:lnTo>
                  <a:lnTo>
                    <a:pt x="165" y="711"/>
                  </a:lnTo>
                  <a:lnTo>
                    <a:pt x="165" y="713"/>
                  </a:lnTo>
                  <a:lnTo>
                    <a:pt x="167" y="715"/>
                  </a:lnTo>
                  <a:lnTo>
                    <a:pt x="165" y="717"/>
                  </a:lnTo>
                  <a:lnTo>
                    <a:pt x="167" y="717"/>
                  </a:lnTo>
                  <a:lnTo>
                    <a:pt x="167" y="719"/>
                  </a:lnTo>
                  <a:lnTo>
                    <a:pt x="167" y="721"/>
                  </a:lnTo>
                  <a:lnTo>
                    <a:pt x="167" y="723"/>
                  </a:lnTo>
                  <a:lnTo>
                    <a:pt x="169" y="723"/>
                  </a:lnTo>
                  <a:lnTo>
                    <a:pt x="169" y="725"/>
                  </a:lnTo>
                  <a:lnTo>
                    <a:pt x="171" y="725"/>
                  </a:lnTo>
                  <a:lnTo>
                    <a:pt x="169" y="725"/>
                  </a:lnTo>
                  <a:lnTo>
                    <a:pt x="169" y="727"/>
                  </a:lnTo>
                  <a:lnTo>
                    <a:pt x="167" y="727"/>
                  </a:lnTo>
                  <a:lnTo>
                    <a:pt x="167" y="729"/>
                  </a:lnTo>
                  <a:lnTo>
                    <a:pt x="167" y="731"/>
                  </a:lnTo>
                  <a:lnTo>
                    <a:pt x="165" y="731"/>
                  </a:lnTo>
                  <a:lnTo>
                    <a:pt x="165" y="733"/>
                  </a:lnTo>
                  <a:lnTo>
                    <a:pt x="165" y="735"/>
                  </a:lnTo>
                  <a:lnTo>
                    <a:pt x="165" y="737"/>
                  </a:lnTo>
                  <a:lnTo>
                    <a:pt x="165" y="739"/>
                  </a:lnTo>
                  <a:lnTo>
                    <a:pt x="165" y="740"/>
                  </a:lnTo>
                  <a:lnTo>
                    <a:pt x="165" y="742"/>
                  </a:lnTo>
                  <a:lnTo>
                    <a:pt x="163" y="744"/>
                  </a:lnTo>
                  <a:lnTo>
                    <a:pt x="163" y="746"/>
                  </a:lnTo>
                  <a:lnTo>
                    <a:pt x="163" y="748"/>
                  </a:lnTo>
                  <a:lnTo>
                    <a:pt x="165" y="748"/>
                  </a:lnTo>
                  <a:lnTo>
                    <a:pt x="163" y="748"/>
                  </a:lnTo>
                  <a:lnTo>
                    <a:pt x="165" y="748"/>
                  </a:lnTo>
                  <a:lnTo>
                    <a:pt x="165" y="750"/>
                  </a:lnTo>
                  <a:lnTo>
                    <a:pt x="165" y="752"/>
                  </a:lnTo>
                  <a:lnTo>
                    <a:pt x="165" y="754"/>
                  </a:lnTo>
                  <a:lnTo>
                    <a:pt x="165" y="756"/>
                  </a:lnTo>
                  <a:lnTo>
                    <a:pt x="163" y="756"/>
                  </a:lnTo>
                  <a:lnTo>
                    <a:pt x="163" y="758"/>
                  </a:lnTo>
                  <a:lnTo>
                    <a:pt x="163" y="756"/>
                  </a:lnTo>
                  <a:lnTo>
                    <a:pt x="161" y="756"/>
                  </a:lnTo>
                  <a:lnTo>
                    <a:pt x="161" y="754"/>
                  </a:lnTo>
                  <a:lnTo>
                    <a:pt x="159" y="754"/>
                  </a:lnTo>
                  <a:lnTo>
                    <a:pt x="157" y="754"/>
                  </a:lnTo>
                  <a:lnTo>
                    <a:pt x="157" y="752"/>
                  </a:lnTo>
                  <a:lnTo>
                    <a:pt x="156" y="752"/>
                  </a:lnTo>
                  <a:lnTo>
                    <a:pt x="156" y="754"/>
                  </a:lnTo>
                  <a:lnTo>
                    <a:pt x="156" y="756"/>
                  </a:lnTo>
                  <a:lnTo>
                    <a:pt x="156" y="758"/>
                  </a:lnTo>
                  <a:lnTo>
                    <a:pt x="154" y="758"/>
                  </a:lnTo>
                  <a:lnTo>
                    <a:pt x="154" y="756"/>
                  </a:lnTo>
                  <a:lnTo>
                    <a:pt x="152" y="756"/>
                  </a:lnTo>
                  <a:lnTo>
                    <a:pt x="150" y="756"/>
                  </a:lnTo>
                  <a:lnTo>
                    <a:pt x="150" y="754"/>
                  </a:lnTo>
                  <a:lnTo>
                    <a:pt x="148" y="754"/>
                  </a:lnTo>
                  <a:lnTo>
                    <a:pt x="146" y="754"/>
                  </a:lnTo>
                  <a:lnTo>
                    <a:pt x="146" y="756"/>
                  </a:lnTo>
                  <a:lnTo>
                    <a:pt x="144" y="756"/>
                  </a:lnTo>
                  <a:lnTo>
                    <a:pt x="142" y="756"/>
                  </a:lnTo>
                  <a:lnTo>
                    <a:pt x="142" y="758"/>
                  </a:lnTo>
                  <a:lnTo>
                    <a:pt x="142" y="756"/>
                  </a:lnTo>
                  <a:lnTo>
                    <a:pt x="140" y="756"/>
                  </a:lnTo>
                  <a:lnTo>
                    <a:pt x="138" y="756"/>
                  </a:lnTo>
                  <a:lnTo>
                    <a:pt x="138" y="758"/>
                  </a:lnTo>
                  <a:lnTo>
                    <a:pt x="138" y="760"/>
                  </a:lnTo>
                  <a:lnTo>
                    <a:pt x="136" y="760"/>
                  </a:lnTo>
                  <a:lnTo>
                    <a:pt x="134" y="760"/>
                  </a:lnTo>
                  <a:lnTo>
                    <a:pt x="134" y="758"/>
                  </a:lnTo>
                  <a:lnTo>
                    <a:pt x="134" y="760"/>
                  </a:lnTo>
                  <a:lnTo>
                    <a:pt x="132" y="760"/>
                  </a:lnTo>
                  <a:lnTo>
                    <a:pt x="132" y="758"/>
                  </a:lnTo>
                  <a:lnTo>
                    <a:pt x="132" y="760"/>
                  </a:lnTo>
                  <a:lnTo>
                    <a:pt x="130" y="760"/>
                  </a:lnTo>
                  <a:lnTo>
                    <a:pt x="132" y="760"/>
                  </a:lnTo>
                  <a:lnTo>
                    <a:pt x="132" y="762"/>
                  </a:lnTo>
                  <a:lnTo>
                    <a:pt x="130" y="764"/>
                  </a:lnTo>
                  <a:lnTo>
                    <a:pt x="130" y="766"/>
                  </a:lnTo>
                  <a:lnTo>
                    <a:pt x="128" y="766"/>
                  </a:lnTo>
                  <a:lnTo>
                    <a:pt x="126" y="766"/>
                  </a:lnTo>
                  <a:lnTo>
                    <a:pt x="124" y="766"/>
                  </a:lnTo>
                  <a:lnTo>
                    <a:pt x="122" y="766"/>
                  </a:lnTo>
                  <a:lnTo>
                    <a:pt x="120" y="766"/>
                  </a:lnTo>
                  <a:lnTo>
                    <a:pt x="118" y="766"/>
                  </a:lnTo>
                  <a:lnTo>
                    <a:pt x="118" y="768"/>
                  </a:lnTo>
                  <a:lnTo>
                    <a:pt x="118" y="770"/>
                  </a:lnTo>
                  <a:lnTo>
                    <a:pt x="116" y="772"/>
                  </a:lnTo>
                  <a:lnTo>
                    <a:pt x="116" y="774"/>
                  </a:lnTo>
                  <a:lnTo>
                    <a:pt x="116" y="776"/>
                  </a:lnTo>
                  <a:lnTo>
                    <a:pt x="116" y="778"/>
                  </a:lnTo>
                  <a:lnTo>
                    <a:pt x="118" y="778"/>
                  </a:lnTo>
                  <a:lnTo>
                    <a:pt x="116" y="780"/>
                  </a:lnTo>
                  <a:lnTo>
                    <a:pt x="116" y="782"/>
                  </a:lnTo>
                  <a:lnTo>
                    <a:pt x="116" y="780"/>
                  </a:lnTo>
                  <a:lnTo>
                    <a:pt x="114" y="780"/>
                  </a:lnTo>
                  <a:lnTo>
                    <a:pt x="112" y="780"/>
                  </a:lnTo>
                  <a:lnTo>
                    <a:pt x="110" y="780"/>
                  </a:lnTo>
                  <a:lnTo>
                    <a:pt x="110" y="782"/>
                  </a:lnTo>
                  <a:lnTo>
                    <a:pt x="110" y="784"/>
                  </a:lnTo>
                  <a:lnTo>
                    <a:pt x="112" y="784"/>
                  </a:lnTo>
                  <a:lnTo>
                    <a:pt x="110" y="786"/>
                  </a:lnTo>
                  <a:lnTo>
                    <a:pt x="110" y="788"/>
                  </a:lnTo>
                  <a:lnTo>
                    <a:pt x="112" y="788"/>
                  </a:lnTo>
                  <a:lnTo>
                    <a:pt x="112" y="790"/>
                  </a:lnTo>
                  <a:lnTo>
                    <a:pt x="110" y="790"/>
                  </a:lnTo>
                  <a:lnTo>
                    <a:pt x="110" y="792"/>
                  </a:lnTo>
                  <a:lnTo>
                    <a:pt x="112" y="792"/>
                  </a:lnTo>
                  <a:lnTo>
                    <a:pt x="112" y="794"/>
                  </a:lnTo>
                  <a:lnTo>
                    <a:pt x="112" y="796"/>
                  </a:lnTo>
                  <a:lnTo>
                    <a:pt x="112" y="798"/>
                  </a:lnTo>
                  <a:lnTo>
                    <a:pt x="112" y="800"/>
                  </a:lnTo>
                  <a:lnTo>
                    <a:pt x="112" y="802"/>
                  </a:lnTo>
                  <a:lnTo>
                    <a:pt x="114" y="802"/>
                  </a:lnTo>
                  <a:lnTo>
                    <a:pt x="114" y="804"/>
                  </a:lnTo>
                  <a:lnTo>
                    <a:pt x="112" y="804"/>
                  </a:lnTo>
                  <a:lnTo>
                    <a:pt x="114" y="804"/>
                  </a:lnTo>
                  <a:lnTo>
                    <a:pt x="112" y="806"/>
                  </a:lnTo>
                  <a:lnTo>
                    <a:pt x="112" y="807"/>
                  </a:lnTo>
                  <a:lnTo>
                    <a:pt x="112" y="809"/>
                  </a:lnTo>
                  <a:lnTo>
                    <a:pt x="110" y="809"/>
                  </a:lnTo>
                  <a:lnTo>
                    <a:pt x="108" y="809"/>
                  </a:lnTo>
                  <a:lnTo>
                    <a:pt x="108" y="811"/>
                  </a:lnTo>
                  <a:lnTo>
                    <a:pt x="108" y="813"/>
                  </a:lnTo>
                  <a:lnTo>
                    <a:pt x="106" y="813"/>
                  </a:lnTo>
                  <a:lnTo>
                    <a:pt x="106" y="815"/>
                  </a:lnTo>
                  <a:lnTo>
                    <a:pt x="106" y="817"/>
                  </a:lnTo>
                  <a:lnTo>
                    <a:pt x="104" y="817"/>
                  </a:lnTo>
                  <a:lnTo>
                    <a:pt x="104" y="819"/>
                  </a:lnTo>
                  <a:lnTo>
                    <a:pt x="102" y="819"/>
                  </a:lnTo>
                  <a:lnTo>
                    <a:pt x="100" y="819"/>
                  </a:lnTo>
                  <a:lnTo>
                    <a:pt x="100" y="817"/>
                  </a:lnTo>
                  <a:lnTo>
                    <a:pt x="98" y="817"/>
                  </a:lnTo>
                  <a:lnTo>
                    <a:pt x="96" y="817"/>
                  </a:lnTo>
                  <a:lnTo>
                    <a:pt x="94" y="817"/>
                  </a:lnTo>
                  <a:lnTo>
                    <a:pt x="94" y="815"/>
                  </a:lnTo>
                  <a:lnTo>
                    <a:pt x="92" y="815"/>
                  </a:lnTo>
                  <a:lnTo>
                    <a:pt x="90" y="815"/>
                  </a:lnTo>
                  <a:lnTo>
                    <a:pt x="90" y="813"/>
                  </a:lnTo>
                  <a:lnTo>
                    <a:pt x="90" y="811"/>
                  </a:lnTo>
                  <a:lnTo>
                    <a:pt x="88" y="813"/>
                  </a:lnTo>
                  <a:lnTo>
                    <a:pt x="88" y="815"/>
                  </a:lnTo>
                  <a:lnTo>
                    <a:pt x="88" y="817"/>
                  </a:lnTo>
                  <a:lnTo>
                    <a:pt x="87" y="817"/>
                  </a:lnTo>
                  <a:lnTo>
                    <a:pt x="87" y="819"/>
                  </a:lnTo>
                  <a:lnTo>
                    <a:pt x="87" y="821"/>
                  </a:lnTo>
                  <a:lnTo>
                    <a:pt x="85" y="821"/>
                  </a:lnTo>
                  <a:lnTo>
                    <a:pt x="85" y="819"/>
                  </a:lnTo>
                  <a:lnTo>
                    <a:pt x="85" y="817"/>
                  </a:lnTo>
                  <a:lnTo>
                    <a:pt x="85" y="815"/>
                  </a:lnTo>
                  <a:lnTo>
                    <a:pt x="83" y="815"/>
                  </a:lnTo>
                  <a:lnTo>
                    <a:pt x="83" y="817"/>
                  </a:lnTo>
                  <a:lnTo>
                    <a:pt x="83" y="819"/>
                  </a:lnTo>
                  <a:lnTo>
                    <a:pt x="81" y="819"/>
                  </a:lnTo>
                  <a:lnTo>
                    <a:pt x="79" y="819"/>
                  </a:lnTo>
                  <a:lnTo>
                    <a:pt x="79" y="821"/>
                  </a:lnTo>
                  <a:lnTo>
                    <a:pt x="79" y="823"/>
                  </a:lnTo>
                  <a:lnTo>
                    <a:pt x="79" y="825"/>
                  </a:lnTo>
                  <a:lnTo>
                    <a:pt x="79" y="827"/>
                  </a:lnTo>
                  <a:lnTo>
                    <a:pt x="79" y="829"/>
                  </a:lnTo>
                  <a:lnTo>
                    <a:pt x="79" y="831"/>
                  </a:lnTo>
                  <a:lnTo>
                    <a:pt x="77" y="831"/>
                  </a:lnTo>
                  <a:lnTo>
                    <a:pt x="75" y="833"/>
                  </a:lnTo>
                  <a:lnTo>
                    <a:pt x="73" y="833"/>
                  </a:lnTo>
                  <a:lnTo>
                    <a:pt x="73" y="831"/>
                  </a:lnTo>
                  <a:lnTo>
                    <a:pt x="71" y="831"/>
                  </a:lnTo>
                  <a:lnTo>
                    <a:pt x="69" y="831"/>
                  </a:lnTo>
                  <a:lnTo>
                    <a:pt x="67" y="831"/>
                  </a:lnTo>
                  <a:lnTo>
                    <a:pt x="67" y="829"/>
                  </a:lnTo>
                  <a:lnTo>
                    <a:pt x="65" y="829"/>
                  </a:lnTo>
                  <a:lnTo>
                    <a:pt x="63" y="829"/>
                  </a:lnTo>
                  <a:lnTo>
                    <a:pt x="61" y="827"/>
                  </a:lnTo>
                  <a:lnTo>
                    <a:pt x="59" y="827"/>
                  </a:lnTo>
                  <a:lnTo>
                    <a:pt x="57" y="827"/>
                  </a:lnTo>
                  <a:lnTo>
                    <a:pt x="55" y="827"/>
                  </a:lnTo>
                  <a:lnTo>
                    <a:pt x="55" y="825"/>
                  </a:lnTo>
                  <a:lnTo>
                    <a:pt x="53" y="825"/>
                  </a:lnTo>
                  <a:lnTo>
                    <a:pt x="51" y="823"/>
                  </a:lnTo>
                  <a:lnTo>
                    <a:pt x="49" y="823"/>
                  </a:lnTo>
                  <a:lnTo>
                    <a:pt x="47" y="823"/>
                  </a:lnTo>
                  <a:lnTo>
                    <a:pt x="47" y="821"/>
                  </a:lnTo>
                  <a:lnTo>
                    <a:pt x="45" y="821"/>
                  </a:lnTo>
                  <a:lnTo>
                    <a:pt x="45" y="819"/>
                  </a:lnTo>
                  <a:lnTo>
                    <a:pt x="43" y="819"/>
                  </a:lnTo>
                  <a:lnTo>
                    <a:pt x="41" y="819"/>
                  </a:lnTo>
                  <a:lnTo>
                    <a:pt x="39" y="819"/>
                  </a:lnTo>
                  <a:lnTo>
                    <a:pt x="37" y="819"/>
                  </a:lnTo>
                  <a:lnTo>
                    <a:pt x="35" y="819"/>
                  </a:lnTo>
                  <a:lnTo>
                    <a:pt x="35" y="817"/>
                  </a:lnTo>
                  <a:lnTo>
                    <a:pt x="33" y="817"/>
                  </a:lnTo>
                  <a:lnTo>
                    <a:pt x="31" y="817"/>
                  </a:lnTo>
                  <a:lnTo>
                    <a:pt x="29" y="817"/>
                  </a:lnTo>
                  <a:lnTo>
                    <a:pt x="29" y="815"/>
                  </a:lnTo>
                  <a:lnTo>
                    <a:pt x="27" y="815"/>
                  </a:lnTo>
                  <a:lnTo>
                    <a:pt x="25" y="815"/>
                  </a:lnTo>
                  <a:lnTo>
                    <a:pt x="23" y="815"/>
                  </a:lnTo>
                  <a:lnTo>
                    <a:pt x="23" y="817"/>
                  </a:lnTo>
                  <a:lnTo>
                    <a:pt x="21" y="817"/>
                  </a:lnTo>
                  <a:lnTo>
                    <a:pt x="19" y="817"/>
                  </a:lnTo>
                  <a:lnTo>
                    <a:pt x="18" y="817"/>
                  </a:lnTo>
                  <a:lnTo>
                    <a:pt x="16" y="817"/>
                  </a:lnTo>
                  <a:lnTo>
                    <a:pt x="16" y="815"/>
                  </a:lnTo>
                  <a:lnTo>
                    <a:pt x="14" y="815"/>
                  </a:lnTo>
                  <a:lnTo>
                    <a:pt x="12" y="815"/>
                  </a:lnTo>
                  <a:lnTo>
                    <a:pt x="12" y="817"/>
                  </a:lnTo>
                  <a:lnTo>
                    <a:pt x="10" y="817"/>
                  </a:lnTo>
                  <a:lnTo>
                    <a:pt x="8" y="817"/>
                  </a:lnTo>
                  <a:lnTo>
                    <a:pt x="8" y="819"/>
                  </a:lnTo>
                  <a:lnTo>
                    <a:pt x="8" y="821"/>
                  </a:lnTo>
                  <a:lnTo>
                    <a:pt x="8" y="823"/>
                  </a:lnTo>
                  <a:lnTo>
                    <a:pt x="6" y="825"/>
                  </a:lnTo>
                  <a:lnTo>
                    <a:pt x="4" y="825"/>
                  </a:lnTo>
                  <a:lnTo>
                    <a:pt x="2" y="827"/>
                  </a:lnTo>
                  <a:lnTo>
                    <a:pt x="2" y="825"/>
                  </a:lnTo>
                  <a:lnTo>
                    <a:pt x="2" y="823"/>
                  </a:lnTo>
                  <a:lnTo>
                    <a:pt x="0" y="823"/>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2" name="Freeform 50">
              <a:extLst>
                <a:ext uri="{FF2B5EF4-FFF2-40B4-BE49-F238E27FC236}">
                  <a16:creationId xmlns:a16="http://schemas.microsoft.com/office/drawing/2014/main" xmlns="" id="{00000000-0008-0000-0A00-00001D000000}"/>
                </a:ext>
              </a:extLst>
            </xdr:cNvPr>
            <xdr:cNvSpPr>
              <a:spLocks/>
            </xdr:cNvSpPr>
          </xdr:nvSpPr>
          <xdr:spPr bwMode="auto">
            <a:xfrm>
              <a:off x="3189288" y="4860925"/>
              <a:ext cx="563563" cy="1192213"/>
            </a:xfrm>
            <a:custGeom>
              <a:avLst/>
              <a:gdLst>
                <a:gd name="T0" fmla="*/ 335 w 355"/>
                <a:gd name="T1" fmla="*/ 729 h 751"/>
                <a:gd name="T2" fmla="*/ 315 w 355"/>
                <a:gd name="T3" fmla="*/ 714 h 751"/>
                <a:gd name="T4" fmla="*/ 296 w 355"/>
                <a:gd name="T5" fmla="*/ 700 h 751"/>
                <a:gd name="T6" fmla="*/ 276 w 355"/>
                <a:gd name="T7" fmla="*/ 708 h 751"/>
                <a:gd name="T8" fmla="*/ 252 w 355"/>
                <a:gd name="T9" fmla="*/ 712 h 751"/>
                <a:gd name="T10" fmla="*/ 229 w 355"/>
                <a:gd name="T11" fmla="*/ 716 h 751"/>
                <a:gd name="T12" fmla="*/ 215 w 355"/>
                <a:gd name="T13" fmla="*/ 737 h 751"/>
                <a:gd name="T14" fmla="*/ 205 w 355"/>
                <a:gd name="T15" fmla="*/ 745 h 751"/>
                <a:gd name="T16" fmla="*/ 193 w 355"/>
                <a:gd name="T17" fmla="*/ 737 h 751"/>
                <a:gd name="T18" fmla="*/ 181 w 355"/>
                <a:gd name="T19" fmla="*/ 714 h 751"/>
                <a:gd name="T20" fmla="*/ 166 w 355"/>
                <a:gd name="T21" fmla="*/ 710 h 751"/>
                <a:gd name="T22" fmla="*/ 154 w 355"/>
                <a:gd name="T23" fmla="*/ 720 h 751"/>
                <a:gd name="T24" fmla="*/ 134 w 355"/>
                <a:gd name="T25" fmla="*/ 718 h 751"/>
                <a:gd name="T26" fmla="*/ 114 w 355"/>
                <a:gd name="T27" fmla="*/ 714 h 751"/>
                <a:gd name="T28" fmla="*/ 104 w 355"/>
                <a:gd name="T29" fmla="*/ 712 h 751"/>
                <a:gd name="T30" fmla="*/ 95 w 355"/>
                <a:gd name="T31" fmla="*/ 708 h 751"/>
                <a:gd name="T32" fmla="*/ 83 w 355"/>
                <a:gd name="T33" fmla="*/ 692 h 751"/>
                <a:gd name="T34" fmla="*/ 81 w 355"/>
                <a:gd name="T35" fmla="*/ 680 h 751"/>
                <a:gd name="T36" fmla="*/ 77 w 355"/>
                <a:gd name="T37" fmla="*/ 666 h 751"/>
                <a:gd name="T38" fmla="*/ 63 w 355"/>
                <a:gd name="T39" fmla="*/ 662 h 751"/>
                <a:gd name="T40" fmla="*/ 47 w 355"/>
                <a:gd name="T41" fmla="*/ 660 h 751"/>
                <a:gd name="T42" fmla="*/ 28 w 355"/>
                <a:gd name="T43" fmla="*/ 655 h 751"/>
                <a:gd name="T44" fmla="*/ 20 w 355"/>
                <a:gd name="T45" fmla="*/ 639 h 751"/>
                <a:gd name="T46" fmla="*/ 22 w 355"/>
                <a:gd name="T47" fmla="*/ 623 h 751"/>
                <a:gd name="T48" fmla="*/ 24 w 355"/>
                <a:gd name="T49" fmla="*/ 609 h 751"/>
                <a:gd name="T50" fmla="*/ 24 w 355"/>
                <a:gd name="T51" fmla="*/ 599 h 751"/>
                <a:gd name="T52" fmla="*/ 26 w 355"/>
                <a:gd name="T53" fmla="*/ 584 h 751"/>
                <a:gd name="T54" fmla="*/ 28 w 355"/>
                <a:gd name="T55" fmla="*/ 576 h 751"/>
                <a:gd name="T56" fmla="*/ 28 w 355"/>
                <a:gd name="T57" fmla="*/ 562 h 751"/>
                <a:gd name="T58" fmla="*/ 31 w 355"/>
                <a:gd name="T59" fmla="*/ 552 h 751"/>
                <a:gd name="T60" fmla="*/ 35 w 355"/>
                <a:gd name="T61" fmla="*/ 538 h 751"/>
                <a:gd name="T62" fmla="*/ 35 w 355"/>
                <a:gd name="T63" fmla="*/ 521 h 751"/>
                <a:gd name="T64" fmla="*/ 33 w 355"/>
                <a:gd name="T65" fmla="*/ 497 h 751"/>
                <a:gd name="T66" fmla="*/ 29 w 355"/>
                <a:gd name="T67" fmla="*/ 479 h 751"/>
                <a:gd name="T68" fmla="*/ 26 w 355"/>
                <a:gd name="T69" fmla="*/ 465 h 751"/>
                <a:gd name="T70" fmla="*/ 16 w 355"/>
                <a:gd name="T71" fmla="*/ 450 h 751"/>
                <a:gd name="T72" fmla="*/ 6 w 355"/>
                <a:gd name="T73" fmla="*/ 440 h 751"/>
                <a:gd name="T74" fmla="*/ 2 w 355"/>
                <a:gd name="T75" fmla="*/ 420 h 751"/>
                <a:gd name="T76" fmla="*/ 2 w 355"/>
                <a:gd name="T77" fmla="*/ 412 h 751"/>
                <a:gd name="T78" fmla="*/ 8 w 355"/>
                <a:gd name="T79" fmla="*/ 400 h 751"/>
                <a:gd name="T80" fmla="*/ 10 w 355"/>
                <a:gd name="T81" fmla="*/ 385 h 751"/>
                <a:gd name="T82" fmla="*/ 10 w 355"/>
                <a:gd name="T83" fmla="*/ 363 h 751"/>
                <a:gd name="T84" fmla="*/ 14 w 355"/>
                <a:gd name="T85" fmla="*/ 353 h 751"/>
                <a:gd name="T86" fmla="*/ 20 w 355"/>
                <a:gd name="T87" fmla="*/ 335 h 751"/>
                <a:gd name="T88" fmla="*/ 22 w 355"/>
                <a:gd name="T89" fmla="*/ 320 h 751"/>
                <a:gd name="T90" fmla="*/ 28 w 355"/>
                <a:gd name="T91" fmla="*/ 300 h 751"/>
                <a:gd name="T92" fmla="*/ 31 w 355"/>
                <a:gd name="T93" fmla="*/ 282 h 751"/>
                <a:gd name="T94" fmla="*/ 29 w 355"/>
                <a:gd name="T95" fmla="*/ 260 h 751"/>
                <a:gd name="T96" fmla="*/ 35 w 355"/>
                <a:gd name="T97" fmla="*/ 241 h 751"/>
                <a:gd name="T98" fmla="*/ 28 w 355"/>
                <a:gd name="T99" fmla="*/ 219 h 751"/>
                <a:gd name="T100" fmla="*/ 14 w 355"/>
                <a:gd name="T101" fmla="*/ 205 h 751"/>
                <a:gd name="T102" fmla="*/ 12 w 355"/>
                <a:gd name="T103" fmla="*/ 193 h 751"/>
                <a:gd name="T104" fmla="*/ 18 w 355"/>
                <a:gd name="T105" fmla="*/ 166 h 751"/>
                <a:gd name="T106" fmla="*/ 18 w 355"/>
                <a:gd name="T107" fmla="*/ 154 h 751"/>
                <a:gd name="T108" fmla="*/ 22 w 355"/>
                <a:gd name="T109" fmla="*/ 126 h 751"/>
                <a:gd name="T110" fmla="*/ 31 w 355"/>
                <a:gd name="T111" fmla="*/ 93 h 751"/>
                <a:gd name="T112" fmla="*/ 35 w 355"/>
                <a:gd name="T113" fmla="*/ 61 h 751"/>
                <a:gd name="T114" fmla="*/ 29 w 355"/>
                <a:gd name="T115" fmla="*/ 44 h 751"/>
                <a:gd name="T116" fmla="*/ 33 w 355"/>
                <a:gd name="T117" fmla="*/ 26 h 751"/>
                <a:gd name="T118" fmla="*/ 31 w 355"/>
                <a:gd name="T119" fmla="*/ 6 h 7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355" h="751">
                  <a:moveTo>
                    <a:pt x="355" y="743"/>
                  </a:moveTo>
                  <a:lnTo>
                    <a:pt x="355" y="741"/>
                  </a:lnTo>
                  <a:lnTo>
                    <a:pt x="353" y="741"/>
                  </a:lnTo>
                  <a:lnTo>
                    <a:pt x="351" y="741"/>
                  </a:lnTo>
                  <a:lnTo>
                    <a:pt x="349" y="741"/>
                  </a:lnTo>
                  <a:lnTo>
                    <a:pt x="349" y="739"/>
                  </a:lnTo>
                  <a:lnTo>
                    <a:pt x="347" y="739"/>
                  </a:lnTo>
                  <a:lnTo>
                    <a:pt x="345" y="737"/>
                  </a:lnTo>
                  <a:lnTo>
                    <a:pt x="345" y="735"/>
                  </a:lnTo>
                  <a:lnTo>
                    <a:pt x="343" y="735"/>
                  </a:lnTo>
                  <a:lnTo>
                    <a:pt x="341" y="735"/>
                  </a:lnTo>
                  <a:lnTo>
                    <a:pt x="341" y="733"/>
                  </a:lnTo>
                  <a:lnTo>
                    <a:pt x="339" y="733"/>
                  </a:lnTo>
                  <a:lnTo>
                    <a:pt x="339" y="731"/>
                  </a:lnTo>
                  <a:lnTo>
                    <a:pt x="337" y="731"/>
                  </a:lnTo>
                  <a:lnTo>
                    <a:pt x="335" y="731"/>
                  </a:lnTo>
                  <a:lnTo>
                    <a:pt x="335" y="729"/>
                  </a:lnTo>
                  <a:lnTo>
                    <a:pt x="333" y="729"/>
                  </a:lnTo>
                  <a:lnTo>
                    <a:pt x="331" y="729"/>
                  </a:lnTo>
                  <a:lnTo>
                    <a:pt x="331" y="727"/>
                  </a:lnTo>
                  <a:lnTo>
                    <a:pt x="329" y="727"/>
                  </a:lnTo>
                  <a:lnTo>
                    <a:pt x="329" y="726"/>
                  </a:lnTo>
                  <a:lnTo>
                    <a:pt x="327" y="724"/>
                  </a:lnTo>
                  <a:lnTo>
                    <a:pt x="325" y="724"/>
                  </a:lnTo>
                  <a:lnTo>
                    <a:pt x="325" y="722"/>
                  </a:lnTo>
                  <a:lnTo>
                    <a:pt x="323" y="722"/>
                  </a:lnTo>
                  <a:lnTo>
                    <a:pt x="323" y="720"/>
                  </a:lnTo>
                  <a:lnTo>
                    <a:pt x="321" y="720"/>
                  </a:lnTo>
                  <a:lnTo>
                    <a:pt x="321" y="718"/>
                  </a:lnTo>
                  <a:lnTo>
                    <a:pt x="319" y="718"/>
                  </a:lnTo>
                  <a:lnTo>
                    <a:pt x="317" y="718"/>
                  </a:lnTo>
                  <a:lnTo>
                    <a:pt x="317" y="716"/>
                  </a:lnTo>
                  <a:lnTo>
                    <a:pt x="315" y="716"/>
                  </a:lnTo>
                  <a:lnTo>
                    <a:pt x="315" y="714"/>
                  </a:lnTo>
                  <a:lnTo>
                    <a:pt x="313" y="714"/>
                  </a:lnTo>
                  <a:lnTo>
                    <a:pt x="313" y="712"/>
                  </a:lnTo>
                  <a:lnTo>
                    <a:pt x="311" y="712"/>
                  </a:lnTo>
                  <a:lnTo>
                    <a:pt x="309" y="712"/>
                  </a:lnTo>
                  <a:lnTo>
                    <a:pt x="309" y="710"/>
                  </a:lnTo>
                  <a:lnTo>
                    <a:pt x="307" y="710"/>
                  </a:lnTo>
                  <a:lnTo>
                    <a:pt x="307" y="708"/>
                  </a:lnTo>
                  <a:lnTo>
                    <a:pt x="305" y="708"/>
                  </a:lnTo>
                  <a:lnTo>
                    <a:pt x="305" y="706"/>
                  </a:lnTo>
                  <a:lnTo>
                    <a:pt x="304" y="706"/>
                  </a:lnTo>
                  <a:lnTo>
                    <a:pt x="304" y="704"/>
                  </a:lnTo>
                  <a:lnTo>
                    <a:pt x="302" y="704"/>
                  </a:lnTo>
                  <a:lnTo>
                    <a:pt x="300" y="704"/>
                  </a:lnTo>
                  <a:lnTo>
                    <a:pt x="300" y="702"/>
                  </a:lnTo>
                  <a:lnTo>
                    <a:pt x="298" y="702"/>
                  </a:lnTo>
                  <a:lnTo>
                    <a:pt x="298" y="700"/>
                  </a:lnTo>
                  <a:lnTo>
                    <a:pt x="296" y="700"/>
                  </a:lnTo>
                  <a:lnTo>
                    <a:pt x="294" y="698"/>
                  </a:lnTo>
                  <a:lnTo>
                    <a:pt x="292" y="698"/>
                  </a:lnTo>
                  <a:lnTo>
                    <a:pt x="290" y="696"/>
                  </a:lnTo>
                  <a:lnTo>
                    <a:pt x="288" y="698"/>
                  </a:lnTo>
                  <a:lnTo>
                    <a:pt x="286" y="698"/>
                  </a:lnTo>
                  <a:lnTo>
                    <a:pt x="286" y="700"/>
                  </a:lnTo>
                  <a:lnTo>
                    <a:pt x="284" y="700"/>
                  </a:lnTo>
                  <a:lnTo>
                    <a:pt x="286" y="700"/>
                  </a:lnTo>
                  <a:lnTo>
                    <a:pt x="286" y="702"/>
                  </a:lnTo>
                  <a:lnTo>
                    <a:pt x="286" y="704"/>
                  </a:lnTo>
                  <a:lnTo>
                    <a:pt x="284" y="704"/>
                  </a:lnTo>
                  <a:lnTo>
                    <a:pt x="282" y="704"/>
                  </a:lnTo>
                  <a:lnTo>
                    <a:pt x="282" y="706"/>
                  </a:lnTo>
                  <a:lnTo>
                    <a:pt x="280" y="706"/>
                  </a:lnTo>
                  <a:lnTo>
                    <a:pt x="278" y="706"/>
                  </a:lnTo>
                  <a:lnTo>
                    <a:pt x="278" y="708"/>
                  </a:lnTo>
                  <a:lnTo>
                    <a:pt x="276" y="708"/>
                  </a:lnTo>
                  <a:lnTo>
                    <a:pt x="276" y="710"/>
                  </a:lnTo>
                  <a:lnTo>
                    <a:pt x="274" y="708"/>
                  </a:lnTo>
                  <a:lnTo>
                    <a:pt x="272" y="708"/>
                  </a:lnTo>
                  <a:lnTo>
                    <a:pt x="272" y="710"/>
                  </a:lnTo>
                  <a:lnTo>
                    <a:pt x="270" y="710"/>
                  </a:lnTo>
                  <a:lnTo>
                    <a:pt x="268" y="710"/>
                  </a:lnTo>
                  <a:lnTo>
                    <a:pt x="266" y="710"/>
                  </a:lnTo>
                  <a:lnTo>
                    <a:pt x="264" y="710"/>
                  </a:lnTo>
                  <a:lnTo>
                    <a:pt x="262" y="710"/>
                  </a:lnTo>
                  <a:lnTo>
                    <a:pt x="262" y="712"/>
                  </a:lnTo>
                  <a:lnTo>
                    <a:pt x="260" y="712"/>
                  </a:lnTo>
                  <a:lnTo>
                    <a:pt x="258" y="710"/>
                  </a:lnTo>
                  <a:lnTo>
                    <a:pt x="256" y="712"/>
                  </a:lnTo>
                  <a:lnTo>
                    <a:pt x="254" y="712"/>
                  </a:lnTo>
                  <a:lnTo>
                    <a:pt x="254" y="714"/>
                  </a:lnTo>
                  <a:lnTo>
                    <a:pt x="252" y="714"/>
                  </a:lnTo>
                  <a:lnTo>
                    <a:pt x="252" y="712"/>
                  </a:lnTo>
                  <a:lnTo>
                    <a:pt x="250" y="712"/>
                  </a:lnTo>
                  <a:lnTo>
                    <a:pt x="248" y="712"/>
                  </a:lnTo>
                  <a:lnTo>
                    <a:pt x="246" y="712"/>
                  </a:lnTo>
                  <a:lnTo>
                    <a:pt x="246" y="710"/>
                  </a:lnTo>
                  <a:lnTo>
                    <a:pt x="244" y="710"/>
                  </a:lnTo>
                  <a:lnTo>
                    <a:pt x="242" y="710"/>
                  </a:lnTo>
                  <a:lnTo>
                    <a:pt x="240" y="710"/>
                  </a:lnTo>
                  <a:lnTo>
                    <a:pt x="240" y="712"/>
                  </a:lnTo>
                  <a:lnTo>
                    <a:pt x="238" y="712"/>
                  </a:lnTo>
                  <a:lnTo>
                    <a:pt x="236" y="712"/>
                  </a:lnTo>
                  <a:lnTo>
                    <a:pt x="235" y="712"/>
                  </a:lnTo>
                  <a:lnTo>
                    <a:pt x="235" y="714"/>
                  </a:lnTo>
                  <a:lnTo>
                    <a:pt x="233" y="714"/>
                  </a:lnTo>
                  <a:lnTo>
                    <a:pt x="233" y="712"/>
                  </a:lnTo>
                  <a:lnTo>
                    <a:pt x="233" y="714"/>
                  </a:lnTo>
                  <a:lnTo>
                    <a:pt x="231" y="714"/>
                  </a:lnTo>
                  <a:lnTo>
                    <a:pt x="229" y="716"/>
                  </a:lnTo>
                  <a:lnTo>
                    <a:pt x="229" y="718"/>
                  </a:lnTo>
                  <a:lnTo>
                    <a:pt x="229" y="720"/>
                  </a:lnTo>
                  <a:lnTo>
                    <a:pt x="227" y="720"/>
                  </a:lnTo>
                  <a:lnTo>
                    <a:pt x="227" y="722"/>
                  </a:lnTo>
                  <a:lnTo>
                    <a:pt x="227" y="724"/>
                  </a:lnTo>
                  <a:lnTo>
                    <a:pt x="227" y="726"/>
                  </a:lnTo>
                  <a:lnTo>
                    <a:pt x="225" y="726"/>
                  </a:lnTo>
                  <a:lnTo>
                    <a:pt x="225" y="727"/>
                  </a:lnTo>
                  <a:lnTo>
                    <a:pt x="225" y="729"/>
                  </a:lnTo>
                  <a:lnTo>
                    <a:pt x="223" y="729"/>
                  </a:lnTo>
                  <a:lnTo>
                    <a:pt x="221" y="729"/>
                  </a:lnTo>
                  <a:lnTo>
                    <a:pt x="221" y="731"/>
                  </a:lnTo>
                  <a:lnTo>
                    <a:pt x="219" y="731"/>
                  </a:lnTo>
                  <a:lnTo>
                    <a:pt x="219" y="733"/>
                  </a:lnTo>
                  <a:lnTo>
                    <a:pt x="217" y="733"/>
                  </a:lnTo>
                  <a:lnTo>
                    <a:pt x="217" y="735"/>
                  </a:lnTo>
                  <a:lnTo>
                    <a:pt x="215" y="737"/>
                  </a:lnTo>
                  <a:lnTo>
                    <a:pt x="215" y="739"/>
                  </a:lnTo>
                  <a:lnTo>
                    <a:pt x="215" y="741"/>
                  </a:lnTo>
                  <a:lnTo>
                    <a:pt x="215" y="743"/>
                  </a:lnTo>
                  <a:lnTo>
                    <a:pt x="215" y="745"/>
                  </a:lnTo>
                  <a:lnTo>
                    <a:pt x="215" y="747"/>
                  </a:lnTo>
                  <a:lnTo>
                    <a:pt x="213" y="747"/>
                  </a:lnTo>
                  <a:lnTo>
                    <a:pt x="213" y="749"/>
                  </a:lnTo>
                  <a:lnTo>
                    <a:pt x="211" y="749"/>
                  </a:lnTo>
                  <a:lnTo>
                    <a:pt x="211" y="751"/>
                  </a:lnTo>
                  <a:lnTo>
                    <a:pt x="209" y="751"/>
                  </a:lnTo>
                  <a:lnTo>
                    <a:pt x="209" y="749"/>
                  </a:lnTo>
                  <a:lnTo>
                    <a:pt x="207" y="749"/>
                  </a:lnTo>
                  <a:lnTo>
                    <a:pt x="205" y="749"/>
                  </a:lnTo>
                  <a:lnTo>
                    <a:pt x="203" y="749"/>
                  </a:lnTo>
                  <a:lnTo>
                    <a:pt x="203" y="747"/>
                  </a:lnTo>
                  <a:lnTo>
                    <a:pt x="205" y="747"/>
                  </a:lnTo>
                  <a:lnTo>
                    <a:pt x="205" y="745"/>
                  </a:lnTo>
                  <a:lnTo>
                    <a:pt x="205" y="743"/>
                  </a:lnTo>
                  <a:lnTo>
                    <a:pt x="203" y="743"/>
                  </a:lnTo>
                  <a:lnTo>
                    <a:pt x="203" y="745"/>
                  </a:lnTo>
                  <a:lnTo>
                    <a:pt x="201" y="745"/>
                  </a:lnTo>
                  <a:lnTo>
                    <a:pt x="199" y="745"/>
                  </a:lnTo>
                  <a:lnTo>
                    <a:pt x="199" y="743"/>
                  </a:lnTo>
                  <a:lnTo>
                    <a:pt x="201" y="743"/>
                  </a:lnTo>
                  <a:lnTo>
                    <a:pt x="201" y="741"/>
                  </a:lnTo>
                  <a:lnTo>
                    <a:pt x="201" y="739"/>
                  </a:lnTo>
                  <a:lnTo>
                    <a:pt x="203" y="739"/>
                  </a:lnTo>
                  <a:lnTo>
                    <a:pt x="201" y="737"/>
                  </a:lnTo>
                  <a:lnTo>
                    <a:pt x="199" y="737"/>
                  </a:lnTo>
                  <a:lnTo>
                    <a:pt x="199" y="735"/>
                  </a:lnTo>
                  <a:lnTo>
                    <a:pt x="197" y="735"/>
                  </a:lnTo>
                  <a:lnTo>
                    <a:pt x="195" y="735"/>
                  </a:lnTo>
                  <a:lnTo>
                    <a:pt x="195" y="737"/>
                  </a:lnTo>
                  <a:lnTo>
                    <a:pt x="193" y="737"/>
                  </a:lnTo>
                  <a:lnTo>
                    <a:pt x="193" y="735"/>
                  </a:lnTo>
                  <a:lnTo>
                    <a:pt x="193" y="733"/>
                  </a:lnTo>
                  <a:lnTo>
                    <a:pt x="193" y="731"/>
                  </a:lnTo>
                  <a:lnTo>
                    <a:pt x="193" y="729"/>
                  </a:lnTo>
                  <a:lnTo>
                    <a:pt x="193" y="727"/>
                  </a:lnTo>
                  <a:lnTo>
                    <a:pt x="191" y="727"/>
                  </a:lnTo>
                  <a:lnTo>
                    <a:pt x="191" y="726"/>
                  </a:lnTo>
                  <a:lnTo>
                    <a:pt x="189" y="724"/>
                  </a:lnTo>
                  <a:lnTo>
                    <a:pt x="189" y="722"/>
                  </a:lnTo>
                  <a:lnTo>
                    <a:pt x="187" y="722"/>
                  </a:lnTo>
                  <a:lnTo>
                    <a:pt x="187" y="720"/>
                  </a:lnTo>
                  <a:lnTo>
                    <a:pt x="187" y="718"/>
                  </a:lnTo>
                  <a:lnTo>
                    <a:pt x="187" y="716"/>
                  </a:lnTo>
                  <a:lnTo>
                    <a:pt x="185" y="716"/>
                  </a:lnTo>
                  <a:lnTo>
                    <a:pt x="183" y="716"/>
                  </a:lnTo>
                  <a:lnTo>
                    <a:pt x="183" y="714"/>
                  </a:lnTo>
                  <a:lnTo>
                    <a:pt x="181" y="714"/>
                  </a:lnTo>
                  <a:lnTo>
                    <a:pt x="181" y="712"/>
                  </a:lnTo>
                  <a:lnTo>
                    <a:pt x="179" y="712"/>
                  </a:lnTo>
                  <a:lnTo>
                    <a:pt x="179" y="714"/>
                  </a:lnTo>
                  <a:lnTo>
                    <a:pt x="177" y="714"/>
                  </a:lnTo>
                  <a:lnTo>
                    <a:pt x="177" y="716"/>
                  </a:lnTo>
                  <a:lnTo>
                    <a:pt x="175" y="716"/>
                  </a:lnTo>
                  <a:lnTo>
                    <a:pt x="173" y="716"/>
                  </a:lnTo>
                  <a:lnTo>
                    <a:pt x="173" y="714"/>
                  </a:lnTo>
                  <a:lnTo>
                    <a:pt x="173" y="712"/>
                  </a:lnTo>
                  <a:lnTo>
                    <a:pt x="171" y="712"/>
                  </a:lnTo>
                  <a:lnTo>
                    <a:pt x="169" y="714"/>
                  </a:lnTo>
                  <a:lnTo>
                    <a:pt x="169" y="716"/>
                  </a:lnTo>
                  <a:lnTo>
                    <a:pt x="167" y="716"/>
                  </a:lnTo>
                  <a:lnTo>
                    <a:pt x="167" y="714"/>
                  </a:lnTo>
                  <a:lnTo>
                    <a:pt x="167" y="712"/>
                  </a:lnTo>
                  <a:lnTo>
                    <a:pt x="167" y="710"/>
                  </a:lnTo>
                  <a:lnTo>
                    <a:pt x="166" y="710"/>
                  </a:lnTo>
                  <a:lnTo>
                    <a:pt x="166" y="712"/>
                  </a:lnTo>
                  <a:lnTo>
                    <a:pt x="166" y="714"/>
                  </a:lnTo>
                  <a:lnTo>
                    <a:pt x="166" y="716"/>
                  </a:lnTo>
                  <a:lnTo>
                    <a:pt x="164" y="716"/>
                  </a:lnTo>
                  <a:lnTo>
                    <a:pt x="162" y="716"/>
                  </a:lnTo>
                  <a:lnTo>
                    <a:pt x="162" y="718"/>
                  </a:lnTo>
                  <a:lnTo>
                    <a:pt x="160" y="718"/>
                  </a:lnTo>
                  <a:lnTo>
                    <a:pt x="160" y="716"/>
                  </a:lnTo>
                  <a:lnTo>
                    <a:pt x="160" y="714"/>
                  </a:lnTo>
                  <a:lnTo>
                    <a:pt x="160" y="712"/>
                  </a:lnTo>
                  <a:lnTo>
                    <a:pt x="158" y="712"/>
                  </a:lnTo>
                  <a:lnTo>
                    <a:pt x="158" y="714"/>
                  </a:lnTo>
                  <a:lnTo>
                    <a:pt x="156" y="714"/>
                  </a:lnTo>
                  <a:lnTo>
                    <a:pt x="156" y="716"/>
                  </a:lnTo>
                  <a:lnTo>
                    <a:pt x="156" y="718"/>
                  </a:lnTo>
                  <a:lnTo>
                    <a:pt x="154" y="718"/>
                  </a:lnTo>
                  <a:lnTo>
                    <a:pt x="154" y="720"/>
                  </a:lnTo>
                  <a:lnTo>
                    <a:pt x="152" y="720"/>
                  </a:lnTo>
                  <a:lnTo>
                    <a:pt x="150" y="720"/>
                  </a:lnTo>
                  <a:lnTo>
                    <a:pt x="148" y="720"/>
                  </a:lnTo>
                  <a:lnTo>
                    <a:pt x="148" y="718"/>
                  </a:lnTo>
                  <a:lnTo>
                    <a:pt x="146" y="718"/>
                  </a:lnTo>
                  <a:lnTo>
                    <a:pt x="146" y="716"/>
                  </a:lnTo>
                  <a:lnTo>
                    <a:pt x="144" y="716"/>
                  </a:lnTo>
                  <a:lnTo>
                    <a:pt x="144" y="714"/>
                  </a:lnTo>
                  <a:lnTo>
                    <a:pt x="142" y="714"/>
                  </a:lnTo>
                  <a:lnTo>
                    <a:pt x="140" y="714"/>
                  </a:lnTo>
                  <a:lnTo>
                    <a:pt x="140" y="716"/>
                  </a:lnTo>
                  <a:lnTo>
                    <a:pt x="138" y="716"/>
                  </a:lnTo>
                  <a:lnTo>
                    <a:pt x="140" y="716"/>
                  </a:lnTo>
                  <a:lnTo>
                    <a:pt x="140" y="718"/>
                  </a:lnTo>
                  <a:lnTo>
                    <a:pt x="138" y="718"/>
                  </a:lnTo>
                  <a:lnTo>
                    <a:pt x="136" y="718"/>
                  </a:lnTo>
                  <a:lnTo>
                    <a:pt x="134" y="718"/>
                  </a:lnTo>
                  <a:lnTo>
                    <a:pt x="132" y="718"/>
                  </a:lnTo>
                  <a:lnTo>
                    <a:pt x="132" y="716"/>
                  </a:lnTo>
                  <a:lnTo>
                    <a:pt x="132" y="714"/>
                  </a:lnTo>
                  <a:lnTo>
                    <a:pt x="130" y="714"/>
                  </a:lnTo>
                  <a:lnTo>
                    <a:pt x="128" y="714"/>
                  </a:lnTo>
                  <a:lnTo>
                    <a:pt x="126" y="716"/>
                  </a:lnTo>
                  <a:lnTo>
                    <a:pt x="124" y="716"/>
                  </a:lnTo>
                  <a:lnTo>
                    <a:pt x="124" y="718"/>
                  </a:lnTo>
                  <a:lnTo>
                    <a:pt x="122" y="718"/>
                  </a:lnTo>
                  <a:lnTo>
                    <a:pt x="120" y="718"/>
                  </a:lnTo>
                  <a:lnTo>
                    <a:pt x="120" y="716"/>
                  </a:lnTo>
                  <a:lnTo>
                    <a:pt x="120" y="714"/>
                  </a:lnTo>
                  <a:lnTo>
                    <a:pt x="118" y="714"/>
                  </a:lnTo>
                  <a:lnTo>
                    <a:pt x="118" y="716"/>
                  </a:lnTo>
                  <a:lnTo>
                    <a:pt x="116" y="716"/>
                  </a:lnTo>
                  <a:lnTo>
                    <a:pt x="114" y="716"/>
                  </a:lnTo>
                  <a:lnTo>
                    <a:pt x="114" y="714"/>
                  </a:lnTo>
                  <a:lnTo>
                    <a:pt x="114" y="712"/>
                  </a:lnTo>
                  <a:lnTo>
                    <a:pt x="112" y="712"/>
                  </a:lnTo>
                  <a:lnTo>
                    <a:pt x="110" y="712"/>
                  </a:lnTo>
                  <a:lnTo>
                    <a:pt x="110" y="714"/>
                  </a:lnTo>
                  <a:lnTo>
                    <a:pt x="110" y="716"/>
                  </a:lnTo>
                  <a:lnTo>
                    <a:pt x="112" y="716"/>
                  </a:lnTo>
                  <a:lnTo>
                    <a:pt x="112" y="718"/>
                  </a:lnTo>
                  <a:lnTo>
                    <a:pt x="110" y="718"/>
                  </a:lnTo>
                  <a:lnTo>
                    <a:pt x="108" y="718"/>
                  </a:lnTo>
                  <a:lnTo>
                    <a:pt x="106" y="718"/>
                  </a:lnTo>
                  <a:lnTo>
                    <a:pt x="106" y="716"/>
                  </a:lnTo>
                  <a:lnTo>
                    <a:pt x="106" y="714"/>
                  </a:lnTo>
                  <a:lnTo>
                    <a:pt x="106" y="712"/>
                  </a:lnTo>
                  <a:lnTo>
                    <a:pt x="104" y="710"/>
                  </a:lnTo>
                  <a:lnTo>
                    <a:pt x="104" y="712"/>
                  </a:lnTo>
                  <a:lnTo>
                    <a:pt x="102" y="712"/>
                  </a:lnTo>
                  <a:lnTo>
                    <a:pt x="104" y="712"/>
                  </a:lnTo>
                  <a:lnTo>
                    <a:pt x="104" y="714"/>
                  </a:lnTo>
                  <a:lnTo>
                    <a:pt x="104" y="716"/>
                  </a:lnTo>
                  <a:lnTo>
                    <a:pt x="104" y="718"/>
                  </a:lnTo>
                  <a:lnTo>
                    <a:pt x="102" y="718"/>
                  </a:lnTo>
                  <a:lnTo>
                    <a:pt x="102" y="720"/>
                  </a:lnTo>
                  <a:lnTo>
                    <a:pt x="100" y="720"/>
                  </a:lnTo>
                  <a:lnTo>
                    <a:pt x="98" y="720"/>
                  </a:lnTo>
                  <a:lnTo>
                    <a:pt x="98" y="718"/>
                  </a:lnTo>
                  <a:lnTo>
                    <a:pt x="98" y="716"/>
                  </a:lnTo>
                  <a:lnTo>
                    <a:pt x="97" y="716"/>
                  </a:lnTo>
                  <a:lnTo>
                    <a:pt x="97" y="714"/>
                  </a:lnTo>
                  <a:lnTo>
                    <a:pt x="97" y="712"/>
                  </a:lnTo>
                  <a:lnTo>
                    <a:pt x="95" y="712"/>
                  </a:lnTo>
                  <a:lnTo>
                    <a:pt x="95" y="710"/>
                  </a:lnTo>
                  <a:lnTo>
                    <a:pt x="93" y="710"/>
                  </a:lnTo>
                  <a:lnTo>
                    <a:pt x="95" y="710"/>
                  </a:lnTo>
                  <a:lnTo>
                    <a:pt x="95" y="708"/>
                  </a:lnTo>
                  <a:lnTo>
                    <a:pt x="95" y="706"/>
                  </a:lnTo>
                  <a:lnTo>
                    <a:pt x="95" y="704"/>
                  </a:lnTo>
                  <a:lnTo>
                    <a:pt x="95" y="702"/>
                  </a:lnTo>
                  <a:lnTo>
                    <a:pt x="95" y="700"/>
                  </a:lnTo>
                  <a:lnTo>
                    <a:pt x="97" y="698"/>
                  </a:lnTo>
                  <a:lnTo>
                    <a:pt x="95" y="698"/>
                  </a:lnTo>
                  <a:lnTo>
                    <a:pt x="95" y="696"/>
                  </a:lnTo>
                  <a:lnTo>
                    <a:pt x="93" y="696"/>
                  </a:lnTo>
                  <a:lnTo>
                    <a:pt x="93" y="694"/>
                  </a:lnTo>
                  <a:lnTo>
                    <a:pt x="93" y="692"/>
                  </a:lnTo>
                  <a:lnTo>
                    <a:pt x="93" y="690"/>
                  </a:lnTo>
                  <a:lnTo>
                    <a:pt x="91" y="690"/>
                  </a:lnTo>
                  <a:lnTo>
                    <a:pt x="89" y="690"/>
                  </a:lnTo>
                  <a:lnTo>
                    <a:pt x="87" y="690"/>
                  </a:lnTo>
                  <a:lnTo>
                    <a:pt x="85" y="690"/>
                  </a:lnTo>
                  <a:lnTo>
                    <a:pt x="85" y="692"/>
                  </a:lnTo>
                  <a:lnTo>
                    <a:pt x="83" y="692"/>
                  </a:lnTo>
                  <a:lnTo>
                    <a:pt x="83" y="690"/>
                  </a:lnTo>
                  <a:lnTo>
                    <a:pt x="81" y="690"/>
                  </a:lnTo>
                  <a:lnTo>
                    <a:pt x="81" y="688"/>
                  </a:lnTo>
                  <a:lnTo>
                    <a:pt x="81" y="686"/>
                  </a:lnTo>
                  <a:lnTo>
                    <a:pt x="81" y="684"/>
                  </a:lnTo>
                  <a:lnTo>
                    <a:pt x="81" y="682"/>
                  </a:lnTo>
                  <a:lnTo>
                    <a:pt x="83" y="682"/>
                  </a:lnTo>
                  <a:lnTo>
                    <a:pt x="83" y="680"/>
                  </a:lnTo>
                  <a:lnTo>
                    <a:pt x="85" y="680"/>
                  </a:lnTo>
                  <a:lnTo>
                    <a:pt x="85" y="678"/>
                  </a:lnTo>
                  <a:lnTo>
                    <a:pt x="87" y="678"/>
                  </a:lnTo>
                  <a:lnTo>
                    <a:pt x="87" y="676"/>
                  </a:lnTo>
                  <a:lnTo>
                    <a:pt x="85" y="676"/>
                  </a:lnTo>
                  <a:lnTo>
                    <a:pt x="83" y="676"/>
                  </a:lnTo>
                  <a:lnTo>
                    <a:pt x="83" y="678"/>
                  </a:lnTo>
                  <a:lnTo>
                    <a:pt x="81" y="678"/>
                  </a:lnTo>
                  <a:lnTo>
                    <a:pt x="81" y="680"/>
                  </a:lnTo>
                  <a:lnTo>
                    <a:pt x="81" y="678"/>
                  </a:lnTo>
                  <a:lnTo>
                    <a:pt x="79" y="678"/>
                  </a:lnTo>
                  <a:lnTo>
                    <a:pt x="77" y="678"/>
                  </a:lnTo>
                  <a:lnTo>
                    <a:pt x="77" y="676"/>
                  </a:lnTo>
                  <a:lnTo>
                    <a:pt x="79" y="676"/>
                  </a:lnTo>
                  <a:lnTo>
                    <a:pt x="79" y="674"/>
                  </a:lnTo>
                  <a:lnTo>
                    <a:pt x="79" y="672"/>
                  </a:lnTo>
                  <a:lnTo>
                    <a:pt x="79" y="670"/>
                  </a:lnTo>
                  <a:lnTo>
                    <a:pt x="81" y="670"/>
                  </a:lnTo>
                  <a:lnTo>
                    <a:pt x="81" y="668"/>
                  </a:lnTo>
                  <a:lnTo>
                    <a:pt x="81" y="666"/>
                  </a:lnTo>
                  <a:lnTo>
                    <a:pt x="79" y="666"/>
                  </a:lnTo>
                  <a:lnTo>
                    <a:pt x="79" y="664"/>
                  </a:lnTo>
                  <a:lnTo>
                    <a:pt x="77" y="664"/>
                  </a:lnTo>
                  <a:lnTo>
                    <a:pt x="77" y="666"/>
                  </a:lnTo>
                  <a:lnTo>
                    <a:pt x="75" y="666"/>
                  </a:lnTo>
                  <a:lnTo>
                    <a:pt x="77" y="666"/>
                  </a:lnTo>
                  <a:lnTo>
                    <a:pt x="77" y="668"/>
                  </a:lnTo>
                  <a:lnTo>
                    <a:pt x="75" y="668"/>
                  </a:lnTo>
                  <a:lnTo>
                    <a:pt x="73" y="668"/>
                  </a:lnTo>
                  <a:lnTo>
                    <a:pt x="71" y="668"/>
                  </a:lnTo>
                  <a:lnTo>
                    <a:pt x="71" y="670"/>
                  </a:lnTo>
                  <a:lnTo>
                    <a:pt x="69" y="670"/>
                  </a:lnTo>
                  <a:lnTo>
                    <a:pt x="69" y="668"/>
                  </a:lnTo>
                  <a:lnTo>
                    <a:pt x="69" y="666"/>
                  </a:lnTo>
                  <a:lnTo>
                    <a:pt x="67" y="666"/>
                  </a:lnTo>
                  <a:lnTo>
                    <a:pt x="67" y="668"/>
                  </a:lnTo>
                  <a:lnTo>
                    <a:pt x="65" y="668"/>
                  </a:lnTo>
                  <a:lnTo>
                    <a:pt x="65" y="666"/>
                  </a:lnTo>
                  <a:lnTo>
                    <a:pt x="65" y="664"/>
                  </a:lnTo>
                  <a:lnTo>
                    <a:pt x="67" y="664"/>
                  </a:lnTo>
                  <a:lnTo>
                    <a:pt x="67" y="662"/>
                  </a:lnTo>
                  <a:lnTo>
                    <a:pt x="65" y="662"/>
                  </a:lnTo>
                  <a:lnTo>
                    <a:pt x="63" y="662"/>
                  </a:lnTo>
                  <a:lnTo>
                    <a:pt x="63" y="660"/>
                  </a:lnTo>
                  <a:lnTo>
                    <a:pt x="61" y="660"/>
                  </a:lnTo>
                  <a:lnTo>
                    <a:pt x="59" y="660"/>
                  </a:lnTo>
                  <a:lnTo>
                    <a:pt x="59" y="662"/>
                  </a:lnTo>
                  <a:lnTo>
                    <a:pt x="61" y="662"/>
                  </a:lnTo>
                  <a:lnTo>
                    <a:pt x="59" y="662"/>
                  </a:lnTo>
                  <a:lnTo>
                    <a:pt x="57" y="660"/>
                  </a:lnTo>
                  <a:lnTo>
                    <a:pt x="59" y="660"/>
                  </a:lnTo>
                  <a:lnTo>
                    <a:pt x="59" y="659"/>
                  </a:lnTo>
                  <a:lnTo>
                    <a:pt x="57" y="659"/>
                  </a:lnTo>
                  <a:lnTo>
                    <a:pt x="55" y="659"/>
                  </a:lnTo>
                  <a:lnTo>
                    <a:pt x="53" y="659"/>
                  </a:lnTo>
                  <a:lnTo>
                    <a:pt x="53" y="660"/>
                  </a:lnTo>
                  <a:lnTo>
                    <a:pt x="53" y="659"/>
                  </a:lnTo>
                  <a:lnTo>
                    <a:pt x="51" y="659"/>
                  </a:lnTo>
                  <a:lnTo>
                    <a:pt x="49" y="660"/>
                  </a:lnTo>
                  <a:lnTo>
                    <a:pt x="47" y="660"/>
                  </a:lnTo>
                  <a:lnTo>
                    <a:pt x="45" y="660"/>
                  </a:lnTo>
                  <a:lnTo>
                    <a:pt x="45" y="662"/>
                  </a:lnTo>
                  <a:lnTo>
                    <a:pt x="43" y="662"/>
                  </a:lnTo>
                  <a:lnTo>
                    <a:pt x="41" y="662"/>
                  </a:lnTo>
                  <a:lnTo>
                    <a:pt x="39" y="662"/>
                  </a:lnTo>
                  <a:lnTo>
                    <a:pt x="39" y="660"/>
                  </a:lnTo>
                  <a:lnTo>
                    <a:pt x="37" y="660"/>
                  </a:lnTo>
                  <a:lnTo>
                    <a:pt x="35" y="660"/>
                  </a:lnTo>
                  <a:lnTo>
                    <a:pt x="35" y="662"/>
                  </a:lnTo>
                  <a:lnTo>
                    <a:pt x="33" y="662"/>
                  </a:lnTo>
                  <a:lnTo>
                    <a:pt x="33" y="660"/>
                  </a:lnTo>
                  <a:lnTo>
                    <a:pt x="31" y="660"/>
                  </a:lnTo>
                  <a:lnTo>
                    <a:pt x="31" y="659"/>
                  </a:lnTo>
                  <a:lnTo>
                    <a:pt x="29" y="659"/>
                  </a:lnTo>
                  <a:lnTo>
                    <a:pt x="28" y="659"/>
                  </a:lnTo>
                  <a:lnTo>
                    <a:pt x="28" y="657"/>
                  </a:lnTo>
                  <a:lnTo>
                    <a:pt x="28" y="655"/>
                  </a:lnTo>
                  <a:lnTo>
                    <a:pt x="26" y="655"/>
                  </a:lnTo>
                  <a:lnTo>
                    <a:pt x="26" y="653"/>
                  </a:lnTo>
                  <a:lnTo>
                    <a:pt x="26" y="651"/>
                  </a:lnTo>
                  <a:lnTo>
                    <a:pt x="26" y="649"/>
                  </a:lnTo>
                  <a:lnTo>
                    <a:pt x="24" y="649"/>
                  </a:lnTo>
                  <a:lnTo>
                    <a:pt x="22" y="649"/>
                  </a:lnTo>
                  <a:lnTo>
                    <a:pt x="24" y="647"/>
                  </a:lnTo>
                  <a:lnTo>
                    <a:pt x="22" y="647"/>
                  </a:lnTo>
                  <a:lnTo>
                    <a:pt x="20" y="647"/>
                  </a:lnTo>
                  <a:lnTo>
                    <a:pt x="20" y="645"/>
                  </a:lnTo>
                  <a:lnTo>
                    <a:pt x="18" y="643"/>
                  </a:lnTo>
                  <a:lnTo>
                    <a:pt x="20" y="643"/>
                  </a:lnTo>
                  <a:lnTo>
                    <a:pt x="22" y="643"/>
                  </a:lnTo>
                  <a:lnTo>
                    <a:pt x="20" y="643"/>
                  </a:lnTo>
                  <a:lnTo>
                    <a:pt x="20" y="641"/>
                  </a:lnTo>
                  <a:lnTo>
                    <a:pt x="22" y="639"/>
                  </a:lnTo>
                  <a:lnTo>
                    <a:pt x="20" y="639"/>
                  </a:lnTo>
                  <a:lnTo>
                    <a:pt x="20" y="637"/>
                  </a:lnTo>
                  <a:lnTo>
                    <a:pt x="20" y="635"/>
                  </a:lnTo>
                  <a:lnTo>
                    <a:pt x="20" y="637"/>
                  </a:lnTo>
                  <a:lnTo>
                    <a:pt x="22" y="637"/>
                  </a:lnTo>
                  <a:lnTo>
                    <a:pt x="22" y="635"/>
                  </a:lnTo>
                  <a:lnTo>
                    <a:pt x="20" y="635"/>
                  </a:lnTo>
                  <a:lnTo>
                    <a:pt x="20" y="633"/>
                  </a:lnTo>
                  <a:lnTo>
                    <a:pt x="20" y="631"/>
                  </a:lnTo>
                  <a:lnTo>
                    <a:pt x="22" y="631"/>
                  </a:lnTo>
                  <a:lnTo>
                    <a:pt x="20" y="631"/>
                  </a:lnTo>
                  <a:lnTo>
                    <a:pt x="22" y="629"/>
                  </a:lnTo>
                  <a:lnTo>
                    <a:pt x="24" y="629"/>
                  </a:lnTo>
                  <a:lnTo>
                    <a:pt x="24" y="627"/>
                  </a:lnTo>
                  <a:lnTo>
                    <a:pt x="22" y="627"/>
                  </a:lnTo>
                  <a:lnTo>
                    <a:pt x="22" y="625"/>
                  </a:lnTo>
                  <a:lnTo>
                    <a:pt x="24" y="623"/>
                  </a:lnTo>
                  <a:lnTo>
                    <a:pt x="22" y="623"/>
                  </a:lnTo>
                  <a:lnTo>
                    <a:pt x="20" y="621"/>
                  </a:lnTo>
                  <a:lnTo>
                    <a:pt x="22" y="621"/>
                  </a:lnTo>
                  <a:lnTo>
                    <a:pt x="22" y="619"/>
                  </a:lnTo>
                  <a:lnTo>
                    <a:pt x="24" y="619"/>
                  </a:lnTo>
                  <a:lnTo>
                    <a:pt x="26" y="619"/>
                  </a:lnTo>
                  <a:lnTo>
                    <a:pt x="24" y="619"/>
                  </a:lnTo>
                  <a:lnTo>
                    <a:pt x="24" y="617"/>
                  </a:lnTo>
                  <a:lnTo>
                    <a:pt x="26" y="617"/>
                  </a:lnTo>
                  <a:lnTo>
                    <a:pt x="24" y="617"/>
                  </a:lnTo>
                  <a:lnTo>
                    <a:pt x="24" y="615"/>
                  </a:lnTo>
                  <a:lnTo>
                    <a:pt x="22" y="615"/>
                  </a:lnTo>
                  <a:lnTo>
                    <a:pt x="22" y="613"/>
                  </a:lnTo>
                  <a:lnTo>
                    <a:pt x="22" y="611"/>
                  </a:lnTo>
                  <a:lnTo>
                    <a:pt x="22" y="613"/>
                  </a:lnTo>
                  <a:lnTo>
                    <a:pt x="22" y="611"/>
                  </a:lnTo>
                  <a:lnTo>
                    <a:pt x="24" y="611"/>
                  </a:lnTo>
                  <a:lnTo>
                    <a:pt x="24" y="609"/>
                  </a:lnTo>
                  <a:lnTo>
                    <a:pt x="22" y="609"/>
                  </a:lnTo>
                  <a:lnTo>
                    <a:pt x="22" y="607"/>
                  </a:lnTo>
                  <a:lnTo>
                    <a:pt x="22" y="605"/>
                  </a:lnTo>
                  <a:lnTo>
                    <a:pt x="20" y="605"/>
                  </a:lnTo>
                  <a:lnTo>
                    <a:pt x="20" y="603"/>
                  </a:lnTo>
                  <a:lnTo>
                    <a:pt x="20" y="605"/>
                  </a:lnTo>
                  <a:lnTo>
                    <a:pt x="22" y="605"/>
                  </a:lnTo>
                  <a:lnTo>
                    <a:pt x="22" y="603"/>
                  </a:lnTo>
                  <a:lnTo>
                    <a:pt x="20" y="603"/>
                  </a:lnTo>
                  <a:lnTo>
                    <a:pt x="22" y="603"/>
                  </a:lnTo>
                  <a:lnTo>
                    <a:pt x="24" y="603"/>
                  </a:lnTo>
                  <a:lnTo>
                    <a:pt x="22" y="601"/>
                  </a:lnTo>
                  <a:lnTo>
                    <a:pt x="24" y="601"/>
                  </a:lnTo>
                  <a:lnTo>
                    <a:pt x="22" y="601"/>
                  </a:lnTo>
                  <a:lnTo>
                    <a:pt x="22" y="599"/>
                  </a:lnTo>
                  <a:lnTo>
                    <a:pt x="22" y="597"/>
                  </a:lnTo>
                  <a:lnTo>
                    <a:pt x="24" y="599"/>
                  </a:lnTo>
                  <a:lnTo>
                    <a:pt x="24" y="597"/>
                  </a:lnTo>
                  <a:lnTo>
                    <a:pt x="24" y="595"/>
                  </a:lnTo>
                  <a:lnTo>
                    <a:pt x="22" y="595"/>
                  </a:lnTo>
                  <a:lnTo>
                    <a:pt x="24" y="595"/>
                  </a:lnTo>
                  <a:lnTo>
                    <a:pt x="24" y="593"/>
                  </a:lnTo>
                  <a:lnTo>
                    <a:pt x="26" y="593"/>
                  </a:lnTo>
                  <a:lnTo>
                    <a:pt x="26" y="592"/>
                  </a:lnTo>
                  <a:lnTo>
                    <a:pt x="28" y="592"/>
                  </a:lnTo>
                  <a:lnTo>
                    <a:pt x="28" y="590"/>
                  </a:lnTo>
                  <a:lnTo>
                    <a:pt x="28" y="588"/>
                  </a:lnTo>
                  <a:lnTo>
                    <a:pt x="26" y="588"/>
                  </a:lnTo>
                  <a:lnTo>
                    <a:pt x="26" y="586"/>
                  </a:lnTo>
                  <a:lnTo>
                    <a:pt x="28" y="586"/>
                  </a:lnTo>
                  <a:lnTo>
                    <a:pt x="26" y="586"/>
                  </a:lnTo>
                  <a:lnTo>
                    <a:pt x="28" y="586"/>
                  </a:lnTo>
                  <a:lnTo>
                    <a:pt x="28" y="584"/>
                  </a:lnTo>
                  <a:lnTo>
                    <a:pt x="26" y="584"/>
                  </a:lnTo>
                  <a:lnTo>
                    <a:pt x="26" y="582"/>
                  </a:lnTo>
                  <a:lnTo>
                    <a:pt x="26" y="580"/>
                  </a:lnTo>
                  <a:lnTo>
                    <a:pt x="26" y="582"/>
                  </a:lnTo>
                  <a:lnTo>
                    <a:pt x="26" y="580"/>
                  </a:lnTo>
                  <a:lnTo>
                    <a:pt x="24" y="580"/>
                  </a:lnTo>
                  <a:lnTo>
                    <a:pt x="24" y="578"/>
                  </a:lnTo>
                  <a:lnTo>
                    <a:pt x="22" y="578"/>
                  </a:lnTo>
                  <a:lnTo>
                    <a:pt x="24" y="578"/>
                  </a:lnTo>
                  <a:lnTo>
                    <a:pt x="22" y="578"/>
                  </a:lnTo>
                  <a:lnTo>
                    <a:pt x="24" y="578"/>
                  </a:lnTo>
                  <a:lnTo>
                    <a:pt x="22" y="578"/>
                  </a:lnTo>
                  <a:lnTo>
                    <a:pt x="24" y="578"/>
                  </a:lnTo>
                  <a:lnTo>
                    <a:pt x="26" y="578"/>
                  </a:lnTo>
                  <a:lnTo>
                    <a:pt x="24" y="578"/>
                  </a:lnTo>
                  <a:lnTo>
                    <a:pt x="26" y="578"/>
                  </a:lnTo>
                  <a:lnTo>
                    <a:pt x="28" y="578"/>
                  </a:lnTo>
                  <a:lnTo>
                    <a:pt x="28" y="576"/>
                  </a:lnTo>
                  <a:lnTo>
                    <a:pt x="29" y="576"/>
                  </a:lnTo>
                  <a:lnTo>
                    <a:pt x="28" y="574"/>
                  </a:lnTo>
                  <a:lnTo>
                    <a:pt x="28" y="572"/>
                  </a:lnTo>
                  <a:lnTo>
                    <a:pt x="26" y="572"/>
                  </a:lnTo>
                  <a:lnTo>
                    <a:pt x="28" y="572"/>
                  </a:lnTo>
                  <a:lnTo>
                    <a:pt x="26" y="570"/>
                  </a:lnTo>
                  <a:lnTo>
                    <a:pt x="28" y="570"/>
                  </a:lnTo>
                  <a:lnTo>
                    <a:pt x="26" y="570"/>
                  </a:lnTo>
                  <a:lnTo>
                    <a:pt x="26" y="568"/>
                  </a:lnTo>
                  <a:lnTo>
                    <a:pt x="26" y="570"/>
                  </a:lnTo>
                  <a:lnTo>
                    <a:pt x="26" y="568"/>
                  </a:lnTo>
                  <a:lnTo>
                    <a:pt x="26" y="566"/>
                  </a:lnTo>
                  <a:lnTo>
                    <a:pt x="28" y="566"/>
                  </a:lnTo>
                  <a:lnTo>
                    <a:pt x="26" y="564"/>
                  </a:lnTo>
                  <a:lnTo>
                    <a:pt x="26" y="562"/>
                  </a:lnTo>
                  <a:lnTo>
                    <a:pt x="28" y="564"/>
                  </a:lnTo>
                  <a:lnTo>
                    <a:pt x="28" y="562"/>
                  </a:lnTo>
                  <a:lnTo>
                    <a:pt x="28" y="564"/>
                  </a:lnTo>
                  <a:lnTo>
                    <a:pt x="28" y="562"/>
                  </a:lnTo>
                  <a:lnTo>
                    <a:pt x="28" y="564"/>
                  </a:lnTo>
                  <a:lnTo>
                    <a:pt x="29" y="564"/>
                  </a:lnTo>
                  <a:lnTo>
                    <a:pt x="31" y="564"/>
                  </a:lnTo>
                  <a:lnTo>
                    <a:pt x="31" y="562"/>
                  </a:lnTo>
                  <a:lnTo>
                    <a:pt x="29" y="562"/>
                  </a:lnTo>
                  <a:lnTo>
                    <a:pt x="29" y="560"/>
                  </a:lnTo>
                  <a:lnTo>
                    <a:pt x="28" y="560"/>
                  </a:lnTo>
                  <a:lnTo>
                    <a:pt x="29" y="560"/>
                  </a:lnTo>
                  <a:lnTo>
                    <a:pt x="31" y="560"/>
                  </a:lnTo>
                  <a:lnTo>
                    <a:pt x="31" y="558"/>
                  </a:lnTo>
                  <a:lnTo>
                    <a:pt x="31" y="556"/>
                  </a:lnTo>
                  <a:lnTo>
                    <a:pt x="31" y="558"/>
                  </a:lnTo>
                  <a:lnTo>
                    <a:pt x="31" y="556"/>
                  </a:lnTo>
                  <a:lnTo>
                    <a:pt x="31" y="554"/>
                  </a:lnTo>
                  <a:lnTo>
                    <a:pt x="31" y="552"/>
                  </a:lnTo>
                  <a:lnTo>
                    <a:pt x="29" y="552"/>
                  </a:lnTo>
                  <a:lnTo>
                    <a:pt x="29" y="550"/>
                  </a:lnTo>
                  <a:lnTo>
                    <a:pt x="28" y="550"/>
                  </a:lnTo>
                  <a:lnTo>
                    <a:pt x="28" y="548"/>
                  </a:lnTo>
                  <a:lnTo>
                    <a:pt x="28" y="550"/>
                  </a:lnTo>
                  <a:lnTo>
                    <a:pt x="29" y="550"/>
                  </a:lnTo>
                  <a:lnTo>
                    <a:pt x="29" y="548"/>
                  </a:lnTo>
                  <a:lnTo>
                    <a:pt x="29" y="546"/>
                  </a:lnTo>
                  <a:lnTo>
                    <a:pt x="31" y="546"/>
                  </a:lnTo>
                  <a:lnTo>
                    <a:pt x="31" y="544"/>
                  </a:lnTo>
                  <a:lnTo>
                    <a:pt x="31" y="542"/>
                  </a:lnTo>
                  <a:lnTo>
                    <a:pt x="31" y="544"/>
                  </a:lnTo>
                  <a:lnTo>
                    <a:pt x="33" y="544"/>
                  </a:lnTo>
                  <a:lnTo>
                    <a:pt x="33" y="542"/>
                  </a:lnTo>
                  <a:lnTo>
                    <a:pt x="33" y="540"/>
                  </a:lnTo>
                  <a:lnTo>
                    <a:pt x="33" y="538"/>
                  </a:lnTo>
                  <a:lnTo>
                    <a:pt x="35" y="538"/>
                  </a:lnTo>
                  <a:lnTo>
                    <a:pt x="35" y="536"/>
                  </a:lnTo>
                  <a:lnTo>
                    <a:pt x="35" y="538"/>
                  </a:lnTo>
                  <a:lnTo>
                    <a:pt x="35" y="536"/>
                  </a:lnTo>
                  <a:lnTo>
                    <a:pt x="35" y="534"/>
                  </a:lnTo>
                  <a:lnTo>
                    <a:pt x="33" y="534"/>
                  </a:lnTo>
                  <a:lnTo>
                    <a:pt x="33" y="532"/>
                  </a:lnTo>
                  <a:lnTo>
                    <a:pt x="35" y="532"/>
                  </a:lnTo>
                  <a:lnTo>
                    <a:pt x="37" y="532"/>
                  </a:lnTo>
                  <a:lnTo>
                    <a:pt x="37" y="530"/>
                  </a:lnTo>
                  <a:lnTo>
                    <a:pt x="37" y="528"/>
                  </a:lnTo>
                  <a:lnTo>
                    <a:pt x="35" y="528"/>
                  </a:lnTo>
                  <a:lnTo>
                    <a:pt x="35" y="526"/>
                  </a:lnTo>
                  <a:lnTo>
                    <a:pt x="35" y="525"/>
                  </a:lnTo>
                  <a:lnTo>
                    <a:pt x="33" y="525"/>
                  </a:lnTo>
                  <a:lnTo>
                    <a:pt x="33" y="523"/>
                  </a:lnTo>
                  <a:lnTo>
                    <a:pt x="35" y="523"/>
                  </a:lnTo>
                  <a:lnTo>
                    <a:pt x="35" y="521"/>
                  </a:lnTo>
                  <a:lnTo>
                    <a:pt x="37" y="521"/>
                  </a:lnTo>
                  <a:lnTo>
                    <a:pt x="37" y="519"/>
                  </a:lnTo>
                  <a:lnTo>
                    <a:pt x="39" y="519"/>
                  </a:lnTo>
                  <a:lnTo>
                    <a:pt x="39" y="517"/>
                  </a:lnTo>
                  <a:lnTo>
                    <a:pt x="39" y="515"/>
                  </a:lnTo>
                  <a:lnTo>
                    <a:pt x="37" y="515"/>
                  </a:lnTo>
                  <a:lnTo>
                    <a:pt x="37" y="513"/>
                  </a:lnTo>
                  <a:lnTo>
                    <a:pt x="37" y="511"/>
                  </a:lnTo>
                  <a:lnTo>
                    <a:pt x="35" y="511"/>
                  </a:lnTo>
                  <a:lnTo>
                    <a:pt x="35" y="509"/>
                  </a:lnTo>
                  <a:lnTo>
                    <a:pt x="35" y="507"/>
                  </a:lnTo>
                  <a:lnTo>
                    <a:pt x="35" y="505"/>
                  </a:lnTo>
                  <a:lnTo>
                    <a:pt x="35" y="503"/>
                  </a:lnTo>
                  <a:lnTo>
                    <a:pt x="35" y="501"/>
                  </a:lnTo>
                  <a:lnTo>
                    <a:pt x="33" y="501"/>
                  </a:lnTo>
                  <a:lnTo>
                    <a:pt x="33" y="499"/>
                  </a:lnTo>
                  <a:lnTo>
                    <a:pt x="33" y="497"/>
                  </a:lnTo>
                  <a:lnTo>
                    <a:pt x="33" y="495"/>
                  </a:lnTo>
                  <a:lnTo>
                    <a:pt x="31" y="495"/>
                  </a:lnTo>
                  <a:lnTo>
                    <a:pt x="31" y="493"/>
                  </a:lnTo>
                  <a:lnTo>
                    <a:pt x="29" y="493"/>
                  </a:lnTo>
                  <a:lnTo>
                    <a:pt x="29" y="491"/>
                  </a:lnTo>
                  <a:lnTo>
                    <a:pt x="29" y="489"/>
                  </a:lnTo>
                  <a:lnTo>
                    <a:pt x="29" y="491"/>
                  </a:lnTo>
                  <a:lnTo>
                    <a:pt x="29" y="489"/>
                  </a:lnTo>
                  <a:lnTo>
                    <a:pt x="31" y="489"/>
                  </a:lnTo>
                  <a:lnTo>
                    <a:pt x="31" y="487"/>
                  </a:lnTo>
                  <a:lnTo>
                    <a:pt x="29" y="487"/>
                  </a:lnTo>
                  <a:lnTo>
                    <a:pt x="29" y="485"/>
                  </a:lnTo>
                  <a:lnTo>
                    <a:pt x="28" y="485"/>
                  </a:lnTo>
                  <a:lnTo>
                    <a:pt x="28" y="483"/>
                  </a:lnTo>
                  <a:lnTo>
                    <a:pt x="28" y="481"/>
                  </a:lnTo>
                  <a:lnTo>
                    <a:pt x="29" y="481"/>
                  </a:lnTo>
                  <a:lnTo>
                    <a:pt x="29" y="479"/>
                  </a:lnTo>
                  <a:lnTo>
                    <a:pt x="28" y="479"/>
                  </a:lnTo>
                  <a:lnTo>
                    <a:pt x="28" y="477"/>
                  </a:lnTo>
                  <a:lnTo>
                    <a:pt x="29" y="477"/>
                  </a:lnTo>
                  <a:lnTo>
                    <a:pt x="31" y="477"/>
                  </a:lnTo>
                  <a:lnTo>
                    <a:pt x="31" y="475"/>
                  </a:lnTo>
                  <a:lnTo>
                    <a:pt x="29" y="475"/>
                  </a:lnTo>
                  <a:lnTo>
                    <a:pt x="28" y="475"/>
                  </a:lnTo>
                  <a:lnTo>
                    <a:pt x="28" y="473"/>
                  </a:lnTo>
                  <a:lnTo>
                    <a:pt x="28" y="471"/>
                  </a:lnTo>
                  <a:lnTo>
                    <a:pt x="26" y="471"/>
                  </a:lnTo>
                  <a:lnTo>
                    <a:pt x="26" y="469"/>
                  </a:lnTo>
                  <a:lnTo>
                    <a:pt x="24" y="469"/>
                  </a:lnTo>
                  <a:lnTo>
                    <a:pt x="26" y="469"/>
                  </a:lnTo>
                  <a:lnTo>
                    <a:pt x="26" y="467"/>
                  </a:lnTo>
                  <a:lnTo>
                    <a:pt x="24" y="467"/>
                  </a:lnTo>
                  <a:lnTo>
                    <a:pt x="26" y="467"/>
                  </a:lnTo>
                  <a:lnTo>
                    <a:pt x="26" y="465"/>
                  </a:lnTo>
                  <a:lnTo>
                    <a:pt x="24" y="465"/>
                  </a:lnTo>
                  <a:lnTo>
                    <a:pt x="22" y="465"/>
                  </a:lnTo>
                  <a:lnTo>
                    <a:pt x="22" y="463"/>
                  </a:lnTo>
                  <a:lnTo>
                    <a:pt x="20" y="463"/>
                  </a:lnTo>
                  <a:lnTo>
                    <a:pt x="20" y="461"/>
                  </a:lnTo>
                  <a:lnTo>
                    <a:pt x="22" y="461"/>
                  </a:lnTo>
                  <a:lnTo>
                    <a:pt x="22" y="459"/>
                  </a:lnTo>
                  <a:lnTo>
                    <a:pt x="20" y="459"/>
                  </a:lnTo>
                  <a:lnTo>
                    <a:pt x="20" y="458"/>
                  </a:lnTo>
                  <a:lnTo>
                    <a:pt x="18" y="458"/>
                  </a:lnTo>
                  <a:lnTo>
                    <a:pt x="18" y="456"/>
                  </a:lnTo>
                  <a:lnTo>
                    <a:pt x="16" y="456"/>
                  </a:lnTo>
                  <a:lnTo>
                    <a:pt x="16" y="454"/>
                  </a:lnTo>
                  <a:lnTo>
                    <a:pt x="18" y="454"/>
                  </a:lnTo>
                  <a:lnTo>
                    <a:pt x="18" y="452"/>
                  </a:lnTo>
                  <a:lnTo>
                    <a:pt x="18" y="450"/>
                  </a:lnTo>
                  <a:lnTo>
                    <a:pt x="16" y="450"/>
                  </a:lnTo>
                  <a:lnTo>
                    <a:pt x="14" y="450"/>
                  </a:lnTo>
                  <a:lnTo>
                    <a:pt x="14" y="448"/>
                  </a:lnTo>
                  <a:lnTo>
                    <a:pt x="12" y="448"/>
                  </a:lnTo>
                  <a:lnTo>
                    <a:pt x="12" y="446"/>
                  </a:lnTo>
                  <a:lnTo>
                    <a:pt x="12" y="448"/>
                  </a:lnTo>
                  <a:lnTo>
                    <a:pt x="12" y="446"/>
                  </a:lnTo>
                  <a:lnTo>
                    <a:pt x="10" y="446"/>
                  </a:lnTo>
                  <a:lnTo>
                    <a:pt x="10" y="444"/>
                  </a:lnTo>
                  <a:lnTo>
                    <a:pt x="10" y="446"/>
                  </a:lnTo>
                  <a:lnTo>
                    <a:pt x="8" y="446"/>
                  </a:lnTo>
                  <a:lnTo>
                    <a:pt x="8" y="444"/>
                  </a:lnTo>
                  <a:lnTo>
                    <a:pt x="8" y="442"/>
                  </a:lnTo>
                  <a:lnTo>
                    <a:pt x="6" y="442"/>
                  </a:lnTo>
                  <a:lnTo>
                    <a:pt x="6" y="440"/>
                  </a:lnTo>
                  <a:lnTo>
                    <a:pt x="8" y="442"/>
                  </a:lnTo>
                  <a:lnTo>
                    <a:pt x="8" y="440"/>
                  </a:lnTo>
                  <a:lnTo>
                    <a:pt x="6" y="440"/>
                  </a:lnTo>
                  <a:lnTo>
                    <a:pt x="8" y="440"/>
                  </a:lnTo>
                  <a:lnTo>
                    <a:pt x="10" y="440"/>
                  </a:lnTo>
                  <a:lnTo>
                    <a:pt x="10" y="438"/>
                  </a:lnTo>
                  <a:lnTo>
                    <a:pt x="8" y="438"/>
                  </a:lnTo>
                  <a:lnTo>
                    <a:pt x="8" y="436"/>
                  </a:lnTo>
                  <a:lnTo>
                    <a:pt x="8" y="434"/>
                  </a:lnTo>
                  <a:lnTo>
                    <a:pt x="6" y="434"/>
                  </a:lnTo>
                  <a:lnTo>
                    <a:pt x="8" y="432"/>
                  </a:lnTo>
                  <a:lnTo>
                    <a:pt x="6" y="432"/>
                  </a:lnTo>
                  <a:lnTo>
                    <a:pt x="6" y="430"/>
                  </a:lnTo>
                  <a:lnTo>
                    <a:pt x="4" y="430"/>
                  </a:lnTo>
                  <a:lnTo>
                    <a:pt x="4" y="428"/>
                  </a:lnTo>
                  <a:lnTo>
                    <a:pt x="2" y="428"/>
                  </a:lnTo>
                  <a:lnTo>
                    <a:pt x="4" y="426"/>
                  </a:lnTo>
                  <a:lnTo>
                    <a:pt x="2" y="424"/>
                  </a:lnTo>
                  <a:lnTo>
                    <a:pt x="2" y="422"/>
                  </a:lnTo>
                  <a:lnTo>
                    <a:pt x="2" y="420"/>
                  </a:lnTo>
                  <a:lnTo>
                    <a:pt x="0" y="420"/>
                  </a:lnTo>
                  <a:lnTo>
                    <a:pt x="0" y="418"/>
                  </a:lnTo>
                  <a:lnTo>
                    <a:pt x="0" y="416"/>
                  </a:lnTo>
                  <a:lnTo>
                    <a:pt x="0" y="418"/>
                  </a:lnTo>
                  <a:lnTo>
                    <a:pt x="0" y="416"/>
                  </a:lnTo>
                  <a:lnTo>
                    <a:pt x="0" y="418"/>
                  </a:lnTo>
                  <a:lnTo>
                    <a:pt x="2" y="418"/>
                  </a:lnTo>
                  <a:lnTo>
                    <a:pt x="2" y="416"/>
                  </a:lnTo>
                  <a:lnTo>
                    <a:pt x="0" y="416"/>
                  </a:lnTo>
                  <a:lnTo>
                    <a:pt x="2" y="416"/>
                  </a:lnTo>
                  <a:lnTo>
                    <a:pt x="0" y="416"/>
                  </a:lnTo>
                  <a:lnTo>
                    <a:pt x="0" y="414"/>
                  </a:lnTo>
                  <a:lnTo>
                    <a:pt x="0" y="412"/>
                  </a:lnTo>
                  <a:lnTo>
                    <a:pt x="0" y="414"/>
                  </a:lnTo>
                  <a:lnTo>
                    <a:pt x="2" y="414"/>
                  </a:lnTo>
                  <a:lnTo>
                    <a:pt x="0" y="414"/>
                  </a:lnTo>
                  <a:lnTo>
                    <a:pt x="2" y="412"/>
                  </a:lnTo>
                  <a:lnTo>
                    <a:pt x="0" y="412"/>
                  </a:lnTo>
                  <a:lnTo>
                    <a:pt x="2" y="414"/>
                  </a:lnTo>
                  <a:lnTo>
                    <a:pt x="2" y="412"/>
                  </a:lnTo>
                  <a:lnTo>
                    <a:pt x="4" y="412"/>
                  </a:lnTo>
                  <a:lnTo>
                    <a:pt x="4" y="410"/>
                  </a:lnTo>
                  <a:lnTo>
                    <a:pt x="4" y="408"/>
                  </a:lnTo>
                  <a:lnTo>
                    <a:pt x="2" y="408"/>
                  </a:lnTo>
                  <a:lnTo>
                    <a:pt x="2" y="406"/>
                  </a:lnTo>
                  <a:lnTo>
                    <a:pt x="2" y="404"/>
                  </a:lnTo>
                  <a:lnTo>
                    <a:pt x="2" y="406"/>
                  </a:lnTo>
                  <a:lnTo>
                    <a:pt x="4" y="406"/>
                  </a:lnTo>
                  <a:lnTo>
                    <a:pt x="4" y="404"/>
                  </a:lnTo>
                  <a:lnTo>
                    <a:pt x="6" y="404"/>
                  </a:lnTo>
                  <a:lnTo>
                    <a:pt x="8" y="402"/>
                  </a:lnTo>
                  <a:lnTo>
                    <a:pt x="6" y="402"/>
                  </a:lnTo>
                  <a:lnTo>
                    <a:pt x="8" y="402"/>
                  </a:lnTo>
                  <a:lnTo>
                    <a:pt x="8" y="400"/>
                  </a:lnTo>
                  <a:lnTo>
                    <a:pt x="8" y="398"/>
                  </a:lnTo>
                  <a:lnTo>
                    <a:pt x="10" y="398"/>
                  </a:lnTo>
                  <a:lnTo>
                    <a:pt x="10" y="396"/>
                  </a:lnTo>
                  <a:lnTo>
                    <a:pt x="8" y="396"/>
                  </a:lnTo>
                  <a:lnTo>
                    <a:pt x="8" y="394"/>
                  </a:lnTo>
                  <a:lnTo>
                    <a:pt x="10" y="394"/>
                  </a:lnTo>
                  <a:lnTo>
                    <a:pt x="8" y="394"/>
                  </a:lnTo>
                  <a:lnTo>
                    <a:pt x="8" y="392"/>
                  </a:lnTo>
                  <a:lnTo>
                    <a:pt x="10" y="392"/>
                  </a:lnTo>
                  <a:lnTo>
                    <a:pt x="8" y="391"/>
                  </a:lnTo>
                  <a:lnTo>
                    <a:pt x="10" y="391"/>
                  </a:lnTo>
                  <a:lnTo>
                    <a:pt x="8" y="389"/>
                  </a:lnTo>
                  <a:lnTo>
                    <a:pt x="8" y="387"/>
                  </a:lnTo>
                  <a:lnTo>
                    <a:pt x="10" y="387"/>
                  </a:lnTo>
                  <a:lnTo>
                    <a:pt x="10" y="385"/>
                  </a:lnTo>
                  <a:lnTo>
                    <a:pt x="12" y="385"/>
                  </a:lnTo>
                  <a:lnTo>
                    <a:pt x="10" y="385"/>
                  </a:lnTo>
                  <a:lnTo>
                    <a:pt x="10" y="383"/>
                  </a:lnTo>
                  <a:lnTo>
                    <a:pt x="10" y="381"/>
                  </a:lnTo>
                  <a:lnTo>
                    <a:pt x="12" y="381"/>
                  </a:lnTo>
                  <a:lnTo>
                    <a:pt x="12" y="379"/>
                  </a:lnTo>
                  <a:lnTo>
                    <a:pt x="10" y="379"/>
                  </a:lnTo>
                  <a:lnTo>
                    <a:pt x="10" y="377"/>
                  </a:lnTo>
                  <a:lnTo>
                    <a:pt x="10" y="375"/>
                  </a:lnTo>
                  <a:lnTo>
                    <a:pt x="10" y="373"/>
                  </a:lnTo>
                  <a:lnTo>
                    <a:pt x="10" y="371"/>
                  </a:lnTo>
                  <a:lnTo>
                    <a:pt x="12" y="371"/>
                  </a:lnTo>
                  <a:lnTo>
                    <a:pt x="12" y="369"/>
                  </a:lnTo>
                  <a:lnTo>
                    <a:pt x="12" y="367"/>
                  </a:lnTo>
                  <a:lnTo>
                    <a:pt x="12" y="365"/>
                  </a:lnTo>
                  <a:lnTo>
                    <a:pt x="10" y="365"/>
                  </a:lnTo>
                  <a:lnTo>
                    <a:pt x="12" y="365"/>
                  </a:lnTo>
                  <a:lnTo>
                    <a:pt x="10" y="365"/>
                  </a:lnTo>
                  <a:lnTo>
                    <a:pt x="10" y="363"/>
                  </a:lnTo>
                  <a:lnTo>
                    <a:pt x="10" y="365"/>
                  </a:lnTo>
                  <a:lnTo>
                    <a:pt x="12" y="365"/>
                  </a:lnTo>
                  <a:lnTo>
                    <a:pt x="12" y="363"/>
                  </a:lnTo>
                  <a:lnTo>
                    <a:pt x="14" y="363"/>
                  </a:lnTo>
                  <a:lnTo>
                    <a:pt x="14" y="361"/>
                  </a:lnTo>
                  <a:lnTo>
                    <a:pt x="12" y="361"/>
                  </a:lnTo>
                  <a:lnTo>
                    <a:pt x="12" y="359"/>
                  </a:lnTo>
                  <a:lnTo>
                    <a:pt x="12" y="361"/>
                  </a:lnTo>
                  <a:lnTo>
                    <a:pt x="14" y="361"/>
                  </a:lnTo>
                  <a:lnTo>
                    <a:pt x="14" y="359"/>
                  </a:lnTo>
                  <a:lnTo>
                    <a:pt x="14" y="357"/>
                  </a:lnTo>
                  <a:lnTo>
                    <a:pt x="14" y="355"/>
                  </a:lnTo>
                  <a:lnTo>
                    <a:pt x="14" y="353"/>
                  </a:lnTo>
                  <a:lnTo>
                    <a:pt x="14" y="355"/>
                  </a:lnTo>
                  <a:lnTo>
                    <a:pt x="14" y="353"/>
                  </a:lnTo>
                  <a:lnTo>
                    <a:pt x="14" y="355"/>
                  </a:lnTo>
                  <a:lnTo>
                    <a:pt x="14" y="353"/>
                  </a:lnTo>
                  <a:lnTo>
                    <a:pt x="16" y="353"/>
                  </a:lnTo>
                  <a:lnTo>
                    <a:pt x="14" y="353"/>
                  </a:lnTo>
                  <a:lnTo>
                    <a:pt x="16" y="353"/>
                  </a:lnTo>
                  <a:lnTo>
                    <a:pt x="16" y="351"/>
                  </a:lnTo>
                  <a:lnTo>
                    <a:pt x="16" y="349"/>
                  </a:lnTo>
                  <a:lnTo>
                    <a:pt x="16" y="347"/>
                  </a:lnTo>
                  <a:lnTo>
                    <a:pt x="16" y="345"/>
                  </a:lnTo>
                  <a:lnTo>
                    <a:pt x="18" y="345"/>
                  </a:lnTo>
                  <a:lnTo>
                    <a:pt x="16" y="343"/>
                  </a:lnTo>
                  <a:lnTo>
                    <a:pt x="18" y="343"/>
                  </a:lnTo>
                  <a:lnTo>
                    <a:pt x="20" y="343"/>
                  </a:lnTo>
                  <a:lnTo>
                    <a:pt x="20" y="341"/>
                  </a:lnTo>
                  <a:lnTo>
                    <a:pt x="20" y="339"/>
                  </a:lnTo>
                  <a:lnTo>
                    <a:pt x="20" y="337"/>
                  </a:lnTo>
                  <a:lnTo>
                    <a:pt x="22" y="337"/>
                  </a:lnTo>
                  <a:lnTo>
                    <a:pt x="20" y="337"/>
                  </a:lnTo>
                  <a:lnTo>
                    <a:pt x="20" y="335"/>
                  </a:lnTo>
                  <a:lnTo>
                    <a:pt x="22" y="335"/>
                  </a:lnTo>
                  <a:lnTo>
                    <a:pt x="22" y="333"/>
                  </a:lnTo>
                  <a:lnTo>
                    <a:pt x="20" y="333"/>
                  </a:lnTo>
                  <a:lnTo>
                    <a:pt x="22" y="333"/>
                  </a:lnTo>
                  <a:lnTo>
                    <a:pt x="22" y="331"/>
                  </a:lnTo>
                  <a:lnTo>
                    <a:pt x="24" y="331"/>
                  </a:lnTo>
                  <a:lnTo>
                    <a:pt x="24" y="329"/>
                  </a:lnTo>
                  <a:lnTo>
                    <a:pt x="22" y="329"/>
                  </a:lnTo>
                  <a:lnTo>
                    <a:pt x="20" y="329"/>
                  </a:lnTo>
                  <a:lnTo>
                    <a:pt x="20" y="327"/>
                  </a:lnTo>
                  <a:lnTo>
                    <a:pt x="20" y="325"/>
                  </a:lnTo>
                  <a:lnTo>
                    <a:pt x="22" y="325"/>
                  </a:lnTo>
                  <a:lnTo>
                    <a:pt x="22" y="323"/>
                  </a:lnTo>
                  <a:lnTo>
                    <a:pt x="22" y="322"/>
                  </a:lnTo>
                  <a:lnTo>
                    <a:pt x="22" y="320"/>
                  </a:lnTo>
                  <a:lnTo>
                    <a:pt x="24" y="320"/>
                  </a:lnTo>
                  <a:lnTo>
                    <a:pt x="22" y="320"/>
                  </a:lnTo>
                  <a:lnTo>
                    <a:pt x="24" y="320"/>
                  </a:lnTo>
                  <a:lnTo>
                    <a:pt x="24" y="318"/>
                  </a:lnTo>
                  <a:lnTo>
                    <a:pt x="24" y="316"/>
                  </a:lnTo>
                  <a:lnTo>
                    <a:pt x="26" y="316"/>
                  </a:lnTo>
                  <a:lnTo>
                    <a:pt x="26" y="314"/>
                  </a:lnTo>
                  <a:lnTo>
                    <a:pt x="26" y="312"/>
                  </a:lnTo>
                  <a:lnTo>
                    <a:pt x="26" y="310"/>
                  </a:lnTo>
                  <a:lnTo>
                    <a:pt x="28" y="310"/>
                  </a:lnTo>
                  <a:lnTo>
                    <a:pt x="28" y="308"/>
                  </a:lnTo>
                  <a:lnTo>
                    <a:pt x="28" y="306"/>
                  </a:lnTo>
                  <a:lnTo>
                    <a:pt x="28" y="304"/>
                  </a:lnTo>
                  <a:lnTo>
                    <a:pt x="29" y="304"/>
                  </a:lnTo>
                  <a:lnTo>
                    <a:pt x="28" y="304"/>
                  </a:lnTo>
                  <a:lnTo>
                    <a:pt x="28" y="302"/>
                  </a:lnTo>
                  <a:lnTo>
                    <a:pt x="29" y="302"/>
                  </a:lnTo>
                  <a:lnTo>
                    <a:pt x="28" y="302"/>
                  </a:lnTo>
                  <a:lnTo>
                    <a:pt x="28" y="300"/>
                  </a:lnTo>
                  <a:lnTo>
                    <a:pt x="28" y="298"/>
                  </a:lnTo>
                  <a:lnTo>
                    <a:pt x="28" y="296"/>
                  </a:lnTo>
                  <a:lnTo>
                    <a:pt x="29" y="296"/>
                  </a:lnTo>
                  <a:lnTo>
                    <a:pt x="29" y="294"/>
                  </a:lnTo>
                  <a:lnTo>
                    <a:pt x="28" y="294"/>
                  </a:lnTo>
                  <a:lnTo>
                    <a:pt x="28" y="292"/>
                  </a:lnTo>
                  <a:lnTo>
                    <a:pt x="29" y="292"/>
                  </a:lnTo>
                  <a:lnTo>
                    <a:pt x="28" y="292"/>
                  </a:lnTo>
                  <a:lnTo>
                    <a:pt x="28" y="290"/>
                  </a:lnTo>
                  <a:lnTo>
                    <a:pt x="29" y="290"/>
                  </a:lnTo>
                  <a:lnTo>
                    <a:pt x="29" y="292"/>
                  </a:lnTo>
                  <a:lnTo>
                    <a:pt x="29" y="290"/>
                  </a:lnTo>
                  <a:lnTo>
                    <a:pt x="29" y="288"/>
                  </a:lnTo>
                  <a:lnTo>
                    <a:pt x="31" y="288"/>
                  </a:lnTo>
                  <a:lnTo>
                    <a:pt x="31" y="286"/>
                  </a:lnTo>
                  <a:lnTo>
                    <a:pt x="31" y="284"/>
                  </a:lnTo>
                  <a:lnTo>
                    <a:pt x="31" y="282"/>
                  </a:lnTo>
                  <a:lnTo>
                    <a:pt x="31" y="280"/>
                  </a:lnTo>
                  <a:lnTo>
                    <a:pt x="31" y="278"/>
                  </a:lnTo>
                  <a:lnTo>
                    <a:pt x="33" y="278"/>
                  </a:lnTo>
                  <a:lnTo>
                    <a:pt x="33" y="276"/>
                  </a:lnTo>
                  <a:lnTo>
                    <a:pt x="31" y="274"/>
                  </a:lnTo>
                  <a:lnTo>
                    <a:pt x="31" y="272"/>
                  </a:lnTo>
                  <a:lnTo>
                    <a:pt x="33" y="272"/>
                  </a:lnTo>
                  <a:lnTo>
                    <a:pt x="33" y="270"/>
                  </a:lnTo>
                  <a:lnTo>
                    <a:pt x="31" y="270"/>
                  </a:lnTo>
                  <a:lnTo>
                    <a:pt x="31" y="268"/>
                  </a:lnTo>
                  <a:lnTo>
                    <a:pt x="29" y="268"/>
                  </a:lnTo>
                  <a:lnTo>
                    <a:pt x="29" y="266"/>
                  </a:lnTo>
                  <a:lnTo>
                    <a:pt x="29" y="264"/>
                  </a:lnTo>
                  <a:lnTo>
                    <a:pt x="29" y="262"/>
                  </a:lnTo>
                  <a:lnTo>
                    <a:pt x="28" y="262"/>
                  </a:lnTo>
                  <a:lnTo>
                    <a:pt x="28" y="260"/>
                  </a:lnTo>
                  <a:lnTo>
                    <a:pt x="29" y="260"/>
                  </a:lnTo>
                  <a:lnTo>
                    <a:pt x="31" y="260"/>
                  </a:lnTo>
                  <a:lnTo>
                    <a:pt x="31" y="258"/>
                  </a:lnTo>
                  <a:lnTo>
                    <a:pt x="33" y="258"/>
                  </a:lnTo>
                  <a:lnTo>
                    <a:pt x="33" y="256"/>
                  </a:lnTo>
                  <a:lnTo>
                    <a:pt x="35" y="256"/>
                  </a:lnTo>
                  <a:lnTo>
                    <a:pt x="35" y="255"/>
                  </a:lnTo>
                  <a:lnTo>
                    <a:pt x="35" y="253"/>
                  </a:lnTo>
                  <a:lnTo>
                    <a:pt x="35" y="251"/>
                  </a:lnTo>
                  <a:lnTo>
                    <a:pt x="37" y="251"/>
                  </a:lnTo>
                  <a:lnTo>
                    <a:pt x="37" y="249"/>
                  </a:lnTo>
                  <a:lnTo>
                    <a:pt x="39" y="249"/>
                  </a:lnTo>
                  <a:lnTo>
                    <a:pt x="39" y="247"/>
                  </a:lnTo>
                  <a:lnTo>
                    <a:pt x="39" y="245"/>
                  </a:lnTo>
                  <a:lnTo>
                    <a:pt x="39" y="243"/>
                  </a:lnTo>
                  <a:lnTo>
                    <a:pt x="39" y="241"/>
                  </a:lnTo>
                  <a:lnTo>
                    <a:pt x="37" y="241"/>
                  </a:lnTo>
                  <a:lnTo>
                    <a:pt x="35" y="241"/>
                  </a:lnTo>
                  <a:lnTo>
                    <a:pt x="33" y="241"/>
                  </a:lnTo>
                  <a:lnTo>
                    <a:pt x="33" y="239"/>
                  </a:lnTo>
                  <a:lnTo>
                    <a:pt x="33" y="237"/>
                  </a:lnTo>
                  <a:lnTo>
                    <a:pt x="31" y="237"/>
                  </a:lnTo>
                  <a:lnTo>
                    <a:pt x="33" y="237"/>
                  </a:lnTo>
                  <a:lnTo>
                    <a:pt x="33" y="235"/>
                  </a:lnTo>
                  <a:lnTo>
                    <a:pt x="33" y="233"/>
                  </a:lnTo>
                  <a:lnTo>
                    <a:pt x="33" y="231"/>
                  </a:lnTo>
                  <a:lnTo>
                    <a:pt x="31" y="231"/>
                  </a:lnTo>
                  <a:lnTo>
                    <a:pt x="31" y="229"/>
                  </a:lnTo>
                  <a:lnTo>
                    <a:pt x="31" y="227"/>
                  </a:lnTo>
                  <a:lnTo>
                    <a:pt x="31" y="225"/>
                  </a:lnTo>
                  <a:lnTo>
                    <a:pt x="29" y="225"/>
                  </a:lnTo>
                  <a:lnTo>
                    <a:pt x="29" y="223"/>
                  </a:lnTo>
                  <a:lnTo>
                    <a:pt x="29" y="221"/>
                  </a:lnTo>
                  <a:lnTo>
                    <a:pt x="28" y="221"/>
                  </a:lnTo>
                  <a:lnTo>
                    <a:pt x="28" y="219"/>
                  </a:lnTo>
                  <a:lnTo>
                    <a:pt x="28" y="217"/>
                  </a:lnTo>
                  <a:lnTo>
                    <a:pt x="28" y="215"/>
                  </a:lnTo>
                  <a:lnTo>
                    <a:pt x="28" y="213"/>
                  </a:lnTo>
                  <a:lnTo>
                    <a:pt x="26" y="213"/>
                  </a:lnTo>
                  <a:lnTo>
                    <a:pt x="24" y="213"/>
                  </a:lnTo>
                  <a:lnTo>
                    <a:pt x="22" y="213"/>
                  </a:lnTo>
                  <a:lnTo>
                    <a:pt x="22" y="211"/>
                  </a:lnTo>
                  <a:lnTo>
                    <a:pt x="22" y="209"/>
                  </a:lnTo>
                  <a:lnTo>
                    <a:pt x="20" y="211"/>
                  </a:lnTo>
                  <a:lnTo>
                    <a:pt x="20" y="209"/>
                  </a:lnTo>
                  <a:lnTo>
                    <a:pt x="22" y="209"/>
                  </a:lnTo>
                  <a:lnTo>
                    <a:pt x="20" y="209"/>
                  </a:lnTo>
                  <a:lnTo>
                    <a:pt x="20" y="207"/>
                  </a:lnTo>
                  <a:lnTo>
                    <a:pt x="18" y="207"/>
                  </a:lnTo>
                  <a:lnTo>
                    <a:pt x="16" y="207"/>
                  </a:lnTo>
                  <a:lnTo>
                    <a:pt x="14" y="207"/>
                  </a:lnTo>
                  <a:lnTo>
                    <a:pt x="14" y="205"/>
                  </a:lnTo>
                  <a:lnTo>
                    <a:pt x="12" y="205"/>
                  </a:lnTo>
                  <a:lnTo>
                    <a:pt x="12" y="203"/>
                  </a:lnTo>
                  <a:lnTo>
                    <a:pt x="10" y="203"/>
                  </a:lnTo>
                  <a:lnTo>
                    <a:pt x="10" y="201"/>
                  </a:lnTo>
                  <a:lnTo>
                    <a:pt x="12" y="201"/>
                  </a:lnTo>
                  <a:lnTo>
                    <a:pt x="10" y="201"/>
                  </a:lnTo>
                  <a:lnTo>
                    <a:pt x="12" y="199"/>
                  </a:lnTo>
                  <a:lnTo>
                    <a:pt x="10" y="199"/>
                  </a:lnTo>
                  <a:lnTo>
                    <a:pt x="10" y="197"/>
                  </a:lnTo>
                  <a:lnTo>
                    <a:pt x="10" y="195"/>
                  </a:lnTo>
                  <a:lnTo>
                    <a:pt x="12" y="197"/>
                  </a:lnTo>
                  <a:lnTo>
                    <a:pt x="12" y="195"/>
                  </a:lnTo>
                  <a:lnTo>
                    <a:pt x="10" y="195"/>
                  </a:lnTo>
                  <a:lnTo>
                    <a:pt x="10" y="193"/>
                  </a:lnTo>
                  <a:lnTo>
                    <a:pt x="10" y="195"/>
                  </a:lnTo>
                  <a:lnTo>
                    <a:pt x="10" y="193"/>
                  </a:lnTo>
                  <a:lnTo>
                    <a:pt x="12" y="193"/>
                  </a:lnTo>
                  <a:lnTo>
                    <a:pt x="12" y="191"/>
                  </a:lnTo>
                  <a:lnTo>
                    <a:pt x="14" y="191"/>
                  </a:lnTo>
                  <a:lnTo>
                    <a:pt x="14" y="189"/>
                  </a:lnTo>
                  <a:lnTo>
                    <a:pt x="16" y="189"/>
                  </a:lnTo>
                  <a:lnTo>
                    <a:pt x="14" y="188"/>
                  </a:lnTo>
                  <a:lnTo>
                    <a:pt x="14" y="186"/>
                  </a:lnTo>
                  <a:lnTo>
                    <a:pt x="14" y="184"/>
                  </a:lnTo>
                  <a:lnTo>
                    <a:pt x="14" y="182"/>
                  </a:lnTo>
                  <a:lnTo>
                    <a:pt x="16" y="180"/>
                  </a:lnTo>
                  <a:lnTo>
                    <a:pt x="16" y="178"/>
                  </a:lnTo>
                  <a:lnTo>
                    <a:pt x="16" y="176"/>
                  </a:lnTo>
                  <a:lnTo>
                    <a:pt x="16" y="174"/>
                  </a:lnTo>
                  <a:lnTo>
                    <a:pt x="16" y="172"/>
                  </a:lnTo>
                  <a:lnTo>
                    <a:pt x="16" y="170"/>
                  </a:lnTo>
                  <a:lnTo>
                    <a:pt x="16" y="168"/>
                  </a:lnTo>
                  <a:lnTo>
                    <a:pt x="18" y="168"/>
                  </a:lnTo>
                  <a:lnTo>
                    <a:pt x="18" y="166"/>
                  </a:lnTo>
                  <a:lnTo>
                    <a:pt x="20" y="166"/>
                  </a:lnTo>
                  <a:lnTo>
                    <a:pt x="18" y="166"/>
                  </a:lnTo>
                  <a:lnTo>
                    <a:pt x="18" y="164"/>
                  </a:lnTo>
                  <a:lnTo>
                    <a:pt x="16" y="164"/>
                  </a:lnTo>
                  <a:lnTo>
                    <a:pt x="18" y="164"/>
                  </a:lnTo>
                  <a:lnTo>
                    <a:pt x="18" y="162"/>
                  </a:lnTo>
                  <a:lnTo>
                    <a:pt x="18" y="164"/>
                  </a:lnTo>
                  <a:lnTo>
                    <a:pt x="20" y="164"/>
                  </a:lnTo>
                  <a:lnTo>
                    <a:pt x="18" y="164"/>
                  </a:lnTo>
                  <a:lnTo>
                    <a:pt x="18" y="162"/>
                  </a:lnTo>
                  <a:lnTo>
                    <a:pt x="18" y="160"/>
                  </a:lnTo>
                  <a:lnTo>
                    <a:pt x="16" y="160"/>
                  </a:lnTo>
                  <a:lnTo>
                    <a:pt x="16" y="158"/>
                  </a:lnTo>
                  <a:lnTo>
                    <a:pt x="16" y="156"/>
                  </a:lnTo>
                  <a:lnTo>
                    <a:pt x="18" y="156"/>
                  </a:lnTo>
                  <a:lnTo>
                    <a:pt x="16" y="154"/>
                  </a:lnTo>
                  <a:lnTo>
                    <a:pt x="18" y="154"/>
                  </a:lnTo>
                  <a:lnTo>
                    <a:pt x="18" y="152"/>
                  </a:lnTo>
                  <a:lnTo>
                    <a:pt x="20" y="152"/>
                  </a:lnTo>
                  <a:lnTo>
                    <a:pt x="22" y="152"/>
                  </a:lnTo>
                  <a:lnTo>
                    <a:pt x="22" y="150"/>
                  </a:lnTo>
                  <a:lnTo>
                    <a:pt x="22" y="148"/>
                  </a:lnTo>
                  <a:lnTo>
                    <a:pt x="22" y="146"/>
                  </a:lnTo>
                  <a:lnTo>
                    <a:pt x="22" y="144"/>
                  </a:lnTo>
                  <a:lnTo>
                    <a:pt x="22" y="142"/>
                  </a:lnTo>
                  <a:lnTo>
                    <a:pt x="22" y="140"/>
                  </a:lnTo>
                  <a:lnTo>
                    <a:pt x="22" y="138"/>
                  </a:lnTo>
                  <a:lnTo>
                    <a:pt x="22" y="136"/>
                  </a:lnTo>
                  <a:lnTo>
                    <a:pt x="22" y="134"/>
                  </a:lnTo>
                  <a:lnTo>
                    <a:pt x="22" y="132"/>
                  </a:lnTo>
                  <a:lnTo>
                    <a:pt x="22" y="130"/>
                  </a:lnTo>
                  <a:lnTo>
                    <a:pt x="24" y="130"/>
                  </a:lnTo>
                  <a:lnTo>
                    <a:pt x="22" y="128"/>
                  </a:lnTo>
                  <a:lnTo>
                    <a:pt x="22" y="126"/>
                  </a:lnTo>
                  <a:lnTo>
                    <a:pt x="24" y="124"/>
                  </a:lnTo>
                  <a:lnTo>
                    <a:pt x="24" y="122"/>
                  </a:lnTo>
                  <a:lnTo>
                    <a:pt x="24" y="121"/>
                  </a:lnTo>
                  <a:lnTo>
                    <a:pt x="26" y="119"/>
                  </a:lnTo>
                  <a:lnTo>
                    <a:pt x="26" y="117"/>
                  </a:lnTo>
                  <a:lnTo>
                    <a:pt x="28" y="115"/>
                  </a:lnTo>
                  <a:lnTo>
                    <a:pt x="28" y="113"/>
                  </a:lnTo>
                  <a:lnTo>
                    <a:pt x="28" y="111"/>
                  </a:lnTo>
                  <a:lnTo>
                    <a:pt x="28" y="109"/>
                  </a:lnTo>
                  <a:lnTo>
                    <a:pt x="28" y="107"/>
                  </a:lnTo>
                  <a:lnTo>
                    <a:pt x="29" y="107"/>
                  </a:lnTo>
                  <a:lnTo>
                    <a:pt x="29" y="105"/>
                  </a:lnTo>
                  <a:lnTo>
                    <a:pt x="29" y="103"/>
                  </a:lnTo>
                  <a:lnTo>
                    <a:pt x="31" y="101"/>
                  </a:lnTo>
                  <a:lnTo>
                    <a:pt x="31" y="97"/>
                  </a:lnTo>
                  <a:lnTo>
                    <a:pt x="31" y="95"/>
                  </a:lnTo>
                  <a:lnTo>
                    <a:pt x="31" y="93"/>
                  </a:lnTo>
                  <a:lnTo>
                    <a:pt x="33" y="93"/>
                  </a:lnTo>
                  <a:lnTo>
                    <a:pt x="33" y="91"/>
                  </a:lnTo>
                  <a:lnTo>
                    <a:pt x="33" y="85"/>
                  </a:lnTo>
                  <a:lnTo>
                    <a:pt x="33" y="83"/>
                  </a:lnTo>
                  <a:lnTo>
                    <a:pt x="33" y="81"/>
                  </a:lnTo>
                  <a:lnTo>
                    <a:pt x="33" y="79"/>
                  </a:lnTo>
                  <a:lnTo>
                    <a:pt x="33" y="77"/>
                  </a:lnTo>
                  <a:lnTo>
                    <a:pt x="33" y="75"/>
                  </a:lnTo>
                  <a:lnTo>
                    <a:pt x="33" y="73"/>
                  </a:lnTo>
                  <a:lnTo>
                    <a:pt x="33" y="71"/>
                  </a:lnTo>
                  <a:lnTo>
                    <a:pt x="33" y="69"/>
                  </a:lnTo>
                  <a:lnTo>
                    <a:pt x="35" y="67"/>
                  </a:lnTo>
                  <a:lnTo>
                    <a:pt x="35" y="65"/>
                  </a:lnTo>
                  <a:lnTo>
                    <a:pt x="35" y="63"/>
                  </a:lnTo>
                  <a:lnTo>
                    <a:pt x="37" y="63"/>
                  </a:lnTo>
                  <a:lnTo>
                    <a:pt x="37" y="61"/>
                  </a:lnTo>
                  <a:lnTo>
                    <a:pt x="35" y="61"/>
                  </a:lnTo>
                  <a:lnTo>
                    <a:pt x="35" y="59"/>
                  </a:lnTo>
                  <a:lnTo>
                    <a:pt x="33" y="59"/>
                  </a:lnTo>
                  <a:lnTo>
                    <a:pt x="33" y="57"/>
                  </a:lnTo>
                  <a:lnTo>
                    <a:pt x="33" y="55"/>
                  </a:lnTo>
                  <a:lnTo>
                    <a:pt x="33" y="54"/>
                  </a:lnTo>
                  <a:lnTo>
                    <a:pt x="33" y="52"/>
                  </a:lnTo>
                  <a:lnTo>
                    <a:pt x="33" y="50"/>
                  </a:lnTo>
                  <a:lnTo>
                    <a:pt x="31" y="52"/>
                  </a:lnTo>
                  <a:lnTo>
                    <a:pt x="31" y="50"/>
                  </a:lnTo>
                  <a:lnTo>
                    <a:pt x="31" y="52"/>
                  </a:lnTo>
                  <a:lnTo>
                    <a:pt x="31" y="50"/>
                  </a:lnTo>
                  <a:lnTo>
                    <a:pt x="31" y="48"/>
                  </a:lnTo>
                  <a:lnTo>
                    <a:pt x="33" y="48"/>
                  </a:lnTo>
                  <a:lnTo>
                    <a:pt x="33" y="46"/>
                  </a:lnTo>
                  <a:lnTo>
                    <a:pt x="31" y="46"/>
                  </a:lnTo>
                  <a:lnTo>
                    <a:pt x="29" y="46"/>
                  </a:lnTo>
                  <a:lnTo>
                    <a:pt x="29" y="44"/>
                  </a:lnTo>
                  <a:lnTo>
                    <a:pt x="29" y="42"/>
                  </a:lnTo>
                  <a:lnTo>
                    <a:pt x="29" y="40"/>
                  </a:lnTo>
                  <a:lnTo>
                    <a:pt x="31" y="40"/>
                  </a:lnTo>
                  <a:lnTo>
                    <a:pt x="31" y="38"/>
                  </a:lnTo>
                  <a:lnTo>
                    <a:pt x="33" y="38"/>
                  </a:lnTo>
                  <a:lnTo>
                    <a:pt x="31" y="38"/>
                  </a:lnTo>
                  <a:lnTo>
                    <a:pt x="31" y="36"/>
                  </a:lnTo>
                  <a:lnTo>
                    <a:pt x="33" y="36"/>
                  </a:lnTo>
                  <a:lnTo>
                    <a:pt x="33" y="34"/>
                  </a:lnTo>
                  <a:lnTo>
                    <a:pt x="31" y="34"/>
                  </a:lnTo>
                  <a:lnTo>
                    <a:pt x="31" y="32"/>
                  </a:lnTo>
                  <a:lnTo>
                    <a:pt x="33" y="32"/>
                  </a:lnTo>
                  <a:lnTo>
                    <a:pt x="33" y="30"/>
                  </a:lnTo>
                  <a:lnTo>
                    <a:pt x="31" y="30"/>
                  </a:lnTo>
                  <a:lnTo>
                    <a:pt x="31" y="28"/>
                  </a:lnTo>
                  <a:lnTo>
                    <a:pt x="31" y="26"/>
                  </a:lnTo>
                  <a:lnTo>
                    <a:pt x="33" y="26"/>
                  </a:lnTo>
                  <a:lnTo>
                    <a:pt x="31" y="26"/>
                  </a:lnTo>
                  <a:lnTo>
                    <a:pt x="33" y="26"/>
                  </a:lnTo>
                  <a:lnTo>
                    <a:pt x="33" y="24"/>
                  </a:lnTo>
                  <a:lnTo>
                    <a:pt x="31" y="24"/>
                  </a:lnTo>
                  <a:lnTo>
                    <a:pt x="33" y="24"/>
                  </a:lnTo>
                  <a:lnTo>
                    <a:pt x="33" y="22"/>
                  </a:lnTo>
                  <a:lnTo>
                    <a:pt x="33" y="20"/>
                  </a:lnTo>
                  <a:lnTo>
                    <a:pt x="33" y="18"/>
                  </a:lnTo>
                  <a:lnTo>
                    <a:pt x="33" y="16"/>
                  </a:lnTo>
                  <a:lnTo>
                    <a:pt x="31" y="14"/>
                  </a:lnTo>
                  <a:lnTo>
                    <a:pt x="33" y="14"/>
                  </a:lnTo>
                  <a:lnTo>
                    <a:pt x="31" y="14"/>
                  </a:lnTo>
                  <a:lnTo>
                    <a:pt x="33" y="14"/>
                  </a:lnTo>
                  <a:lnTo>
                    <a:pt x="31" y="12"/>
                  </a:lnTo>
                  <a:lnTo>
                    <a:pt x="31" y="10"/>
                  </a:lnTo>
                  <a:lnTo>
                    <a:pt x="31" y="8"/>
                  </a:lnTo>
                  <a:lnTo>
                    <a:pt x="31" y="6"/>
                  </a:lnTo>
                  <a:lnTo>
                    <a:pt x="31" y="4"/>
                  </a:lnTo>
                  <a:lnTo>
                    <a:pt x="31" y="2"/>
                  </a:lnTo>
                  <a:lnTo>
                    <a:pt x="29" y="2"/>
                  </a:lnTo>
                  <a:lnTo>
                    <a:pt x="29"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3" name="Freeform 51">
              <a:extLst>
                <a:ext uri="{FF2B5EF4-FFF2-40B4-BE49-F238E27FC236}">
                  <a16:creationId xmlns:a16="http://schemas.microsoft.com/office/drawing/2014/main" xmlns="" id="{00000000-0008-0000-0A00-00001E000000}"/>
                </a:ext>
              </a:extLst>
            </xdr:cNvPr>
            <xdr:cNvSpPr>
              <a:spLocks/>
            </xdr:cNvSpPr>
          </xdr:nvSpPr>
          <xdr:spPr bwMode="auto">
            <a:xfrm>
              <a:off x="3028950" y="3278188"/>
              <a:ext cx="554038" cy="1582738"/>
            </a:xfrm>
            <a:custGeom>
              <a:avLst/>
              <a:gdLst>
                <a:gd name="T0" fmla="*/ 130 w 349"/>
                <a:gd name="T1" fmla="*/ 978 h 997"/>
                <a:gd name="T2" fmla="*/ 127 w 349"/>
                <a:gd name="T3" fmla="*/ 958 h 997"/>
                <a:gd name="T4" fmla="*/ 121 w 349"/>
                <a:gd name="T5" fmla="*/ 938 h 997"/>
                <a:gd name="T6" fmla="*/ 115 w 349"/>
                <a:gd name="T7" fmla="*/ 924 h 997"/>
                <a:gd name="T8" fmla="*/ 97 w 349"/>
                <a:gd name="T9" fmla="*/ 917 h 997"/>
                <a:gd name="T10" fmla="*/ 75 w 349"/>
                <a:gd name="T11" fmla="*/ 913 h 997"/>
                <a:gd name="T12" fmla="*/ 63 w 349"/>
                <a:gd name="T13" fmla="*/ 924 h 997"/>
                <a:gd name="T14" fmla="*/ 63 w 349"/>
                <a:gd name="T15" fmla="*/ 913 h 997"/>
                <a:gd name="T16" fmla="*/ 60 w 349"/>
                <a:gd name="T17" fmla="*/ 901 h 997"/>
                <a:gd name="T18" fmla="*/ 38 w 349"/>
                <a:gd name="T19" fmla="*/ 893 h 997"/>
                <a:gd name="T20" fmla="*/ 28 w 349"/>
                <a:gd name="T21" fmla="*/ 895 h 997"/>
                <a:gd name="T22" fmla="*/ 22 w 349"/>
                <a:gd name="T23" fmla="*/ 895 h 997"/>
                <a:gd name="T24" fmla="*/ 22 w 349"/>
                <a:gd name="T25" fmla="*/ 899 h 997"/>
                <a:gd name="T26" fmla="*/ 26 w 349"/>
                <a:gd name="T27" fmla="*/ 875 h 997"/>
                <a:gd name="T28" fmla="*/ 32 w 349"/>
                <a:gd name="T29" fmla="*/ 871 h 997"/>
                <a:gd name="T30" fmla="*/ 38 w 349"/>
                <a:gd name="T31" fmla="*/ 867 h 997"/>
                <a:gd name="T32" fmla="*/ 50 w 349"/>
                <a:gd name="T33" fmla="*/ 851 h 997"/>
                <a:gd name="T34" fmla="*/ 61 w 349"/>
                <a:gd name="T35" fmla="*/ 832 h 997"/>
                <a:gd name="T36" fmla="*/ 71 w 349"/>
                <a:gd name="T37" fmla="*/ 810 h 997"/>
                <a:gd name="T38" fmla="*/ 79 w 349"/>
                <a:gd name="T39" fmla="*/ 790 h 997"/>
                <a:gd name="T40" fmla="*/ 87 w 349"/>
                <a:gd name="T41" fmla="*/ 771 h 997"/>
                <a:gd name="T42" fmla="*/ 95 w 349"/>
                <a:gd name="T43" fmla="*/ 753 h 997"/>
                <a:gd name="T44" fmla="*/ 103 w 349"/>
                <a:gd name="T45" fmla="*/ 733 h 997"/>
                <a:gd name="T46" fmla="*/ 111 w 349"/>
                <a:gd name="T47" fmla="*/ 712 h 997"/>
                <a:gd name="T48" fmla="*/ 117 w 349"/>
                <a:gd name="T49" fmla="*/ 690 h 997"/>
                <a:gd name="T50" fmla="*/ 123 w 349"/>
                <a:gd name="T51" fmla="*/ 670 h 997"/>
                <a:gd name="T52" fmla="*/ 130 w 349"/>
                <a:gd name="T53" fmla="*/ 650 h 997"/>
                <a:gd name="T54" fmla="*/ 134 w 349"/>
                <a:gd name="T55" fmla="*/ 629 h 997"/>
                <a:gd name="T56" fmla="*/ 140 w 349"/>
                <a:gd name="T57" fmla="*/ 607 h 997"/>
                <a:gd name="T58" fmla="*/ 144 w 349"/>
                <a:gd name="T59" fmla="*/ 585 h 997"/>
                <a:gd name="T60" fmla="*/ 150 w 349"/>
                <a:gd name="T61" fmla="*/ 566 h 997"/>
                <a:gd name="T62" fmla="*/ 152 w 349"/>
                <a:gd name="T63" fmla="*/ 542 h 997"/>
                <a:gd name="T64" fmla="*/ 156 w 349"/>
                <a:gd name="T65" fmla="*/ 516 h 997"/>
                <a:gd name="T66" fmla="*/ 158 w 349"/>
                <a:gd name="T67" fmla="*/ 493 h 997"/>
                <a:gd name="T68" fmla="*/ 158 w 349"/>
                <a:gd name="T69" fmla="*/ 467 h 997"/>
                <a:gd name="T70" fmla="*/ 158 w 349"/>
                <a:gd name="T71" fmla="*/ 442 h 997"/>
                <a:gd name="T72" fmla="*/ 158 w 349"/>
                <a:gd name="T73" fmla="*/ 416 h 997"/>
                <a:gd name="T74" fmla="*/ 156 w 349"/>
                <a:gd name="T75" fmla="*/ 392 h 997"/>
                <a:gd name="T76" fmla="*/ 152 w 349"/>
                <a:gd name="T77" fmla="*/ 361 h 997"/>
                <a:gd name="T78" fmla="*/ 146 w 349"/>
                <a:gd name="T79" fmla="*/ 325 h 997"/>
                <a:gd name="T80" fmla="*/ 140 w 349"/>
                <a:gd name="T81" fmla="*/ 292 h 997"/>
                <a:gd name="T82" fmla="*/ 132 w 349"/>
                <a:gd name="T83" fmla="*/ 270 h 997"/>
                <a:gd name="T84" fmla="*/ 125 w 349"/>
                <a:gd name="T85" fmla="*/ 248 h 997"/>
                <a:gd name="T86" fmla="*/ 115 w 349"/>
                <a:gd name="T87" fmla="*/ 223 h 997"/>
                <a:gd name="T88" fmla="*/ 101 w 349"/>
                <a:gd name="T89" fmla="*/ 195 h 997"/>
                <a:gd name="T90" fmla="*/ 85 w 349"/>
                <a:gd name="T91" fmla="*/ 176 h 997"/>
                <a:gd name="T92" fmla="*/ 65 w 349"/>
                <a:gd name="T93" fmla="*/ 156 h 997"/>
                <a:gd name="T94" fmla="*/ 48 w 349"/>
                <a:gd name="T95" fmla="*/ 138 h 997"/>
                <a:gd name="T96" fmla="*/ 30 w 349"/>
                <a:gd name="T97" fmla="*/ 120 h 997"/>
                <a:gd name="T98" fmla="*/ 10 w 349"/>
                <a:gd name="T99" fmla="*/ 101 h 997"/>
                <a:gd name="T100" fmla="*/ 4 w 349"/>
                <a:gd name="T101" fmla="*/ 69 h 997"/>
                <a:gd name="T102" fmla="*/ 56 w 349"/>
                <a:gd name="T103" fmla="*/ 95 h 997"/>
                <a:gd name="T104" fmla="*/ 130 w 349"/>
                <a:gd name="T105" fmla="*/ 132 h 997"/>
                <a:gd name="T106" fmla="*/ 213 w 349"/>
                <a:gd name="T107" fmla="*/ 53 h 997"/>
                <a:gd name="T108" fmla="*/ 233 w 349"/>
                <a:gd name="T109" fmla="*/ 55 h 997"/>
                <a:gd name="T110" fmla="*/ 245 w 349"/>
                <a:gd name="T111" fmla="*/ 49 h 997"/>
                <a:gd name="T112" fmla="*/ 255 w 349"/>
                <a:gd name="T113" fmla="*/ 38 h 997"/>
                <a:gd name="T114" fmla="*/ 268 w 349"/>
                <a:gd name="T115" fmla="*/ 24 h 997"/>
                <a:gd name="T116" fmla="*/ 282 w 349"/>
                <a:gd name="T117" fmla="*/ 12 h 997"/>
                <a:gd name="T118" fmla="*/ 302 w 349"/>
                <a:gd name="T119" fmla="*/ 6 h 997"/>
                <a:gd name="T120" fmla="*/ 322 w 349"/>
                <a:gd name="T121" fmla="*/ 4 h 997"/>
                <a:gd name="T122" fmla="*/ 343 w 349"/>
                <a:gd name="T123" fmla="*/ 0 h 9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349" h="997">
                  <a:moveTo>
                    <a:pt x="130" y="997"/>
                  </a:moveTo>
                  <a:lnTo>
                    <a:pt x="130" y="995"/>
                  </a:lnTo>
                  <a:lnTo>
                    <a:pt x="130" y="993"/>
                  </a:lnTo>
                  <a:lnTo>
                    <a:pt x="130" y="991"/>
                  </a:lnTo>
                  <a:lnTo>
                    <a:pt x="130" y="989"/>
                  </a:lnTo>
                  <a:lnTo>
                    <a:pt x="130" y="987"/>
                  </a:lnTo>
                  <a:lnTo>
                    <a:pt x="130" y="985"/>
                  </a:lnTo>
                  <a:lnTo>
                    <a:pt x="130" y="984"/>
                  </a:lnTo>
                  <a:lnTo>
                    <a:pt x="130" y="982"/>
                  </a:lnTo>
                  <a:lnTo>
                    <a:pt x="129" y="982"/>
                  </a:lnTo>
                  <a:lnTo>
                    <a:pt x="129" y="980"/>
                  </a:lnTo>
                  <a:lnTo>
                    <a:pt x="130" y="980"/>
                  </a:lnTo>
                  <a:lnTo>
                    <a:pt x="130" y="978"/>
                  </a:lnTo>
                  <a:lnTo>
                    <a:pt x="129" y="978"/>
                  </a:lnTo>
                  <a:lnTo>
                    <a:pt x="129" y="976"/>
                  </a:lnTo>
                  <a:lnTo>
                    <a:pt x="129" y="974"/>
                  </a:lnTo>
                  <a:lnTo>
                    <a:pt x="127" y="972"/>
                  </a:lnTo>
                  <a:lnTo>
                    <a:pt x="129" y="972"/>
                  </a:lnTo>
                  <a:lnTo>
                    <a:pt x="129" y="970"/>
                  </a:lnTo>
                  <a:lnTo>
                    <a:pt x="129" y="968"/>
                  </a:lnTo>
                  <a:lnTo>
                    <a:pt x="129" y="966"/>
                  </a:lnTo>
                  <a:lnTo>
                    <a:pt x="127" y="966"/>
                  </a:lnTo>
                  <a:lnTo>
                    <a:pt x="127" y="964"/>
                  </a:lnTo>
                  <a:lnTo>
                    <a:pt x="127" y="962"/>
                  </a:lnTo>
                  <a:lnTo>
                    <a:pt x="127" y="960"/>
                  </a:lnTo>
                  <a:lnTo>
                    <a:pt x="127" y="958"/>
                  </a:lnTo>
                  <a:lnTo>
                    <a:pt x="127" y="956"/>
                  </a:lnTo>
                  <a:lnTo>
                    <a:pt x="127" y="954"/>
                  </a:lnTo>
                  <a:lnTo>
                    <a:pt x="125" y="954"/>
                  </a:lnTo>
                  <a:lnTo>
                    <a:pt x="125" y="952"/>
                  </a:lnTo>
                  <a:lnTo>
                    <a:pt x="125" y="950"/>
                  </a:lnTo>
                  <a:lnTo>
                    <a:pt x="123" y="950"/>
                  </a:lnTo>
                  <a:lnTo>
                    <a:pt x="123" y="948"/>
                  </a:lnTo>
                  <a:lnTo>
                    <a:pt x="123" y="946"/>
                  </a:lnTo>
                  <a:lnTo>
                    <a:pt x="123" y="944"/>
                  </a:lnTo>
                  <a:lnTo>
                    <a:pt x="123" y="942"/>
                  </a:lnTo>
                  <a:lnTo>
                    <a:pt x="121" y="942"/>
                  </a:lnTo>
                  <a:lnTo>
                    <a:pt x="121" y="940"/>
                  </a:lnTo>
                  <a:lnTo>
                    <a:pt x="121" y="938"/>
                  </a:lnTo>
                  <a:lnTo>
                    <a:pt x="121" y="936"/>
                  </a:lnTo>
                  <a:lnTo>
                    <a:pt x="119" y="936"/>
                  </a:lnTo>
                  <a:lnTo>
                    <a:pt x="119" y="934"/>
                  </a:lnTo>
                  <a:lnTo>
                    <a:pt x="119" y="932"/>
                  </a:lnTo>
                  <a:lnTo>
                    <a:pt x="119" y="930"/>
                  </a:lnTo>
                  <a:lnTo>
                    <a:pt x="117" y="930"/>
                  </a:lnTo>
                  <a:lnTo>
                    <a:pt x="117" y="928"/>
                  </a:lnTo>
                  <a:lnTo>
                    <a:pt x="115" y="930"/>
                  </a:lnTo>
                  <a:lnTo>
                    <a:pt x="113" y="930"/>
                  </a:lnTo>
                  <a:lnTo>
                    <a:pt x="115" y="928"/>
                  </a:lnTo>
                  <a:lnTo>
                    <a:pt x="117" y="926"/>
                  </a:lnTo>
                  <a:lnTo>
                    <a:pt x="115" y="926"/>
                  </a:lnTo>
                  <a:lnTo>
                    <a:pt x="115" y="924"/>
                  </a:lnTo>
                  <a:lnTo>
                    <a:pt x="113" y="926"/>
                  </a:lnTo>
                  <a:lnTo>
                    <a:pt x="111" y="926"/>
                  </a:lnTo>
                  <a:lnTo>
                    <a:pt x="111" y="924"/>
                  </a:lnTo>
                  <a:lnTo>
                    <a:pt x="111" y="922"/>
                  </a:lnTo>
                  <a:lnTo>
                    <a:pt x="109" y="920"/>
                  </a:lnTo>
                  <a:lnTo>
                    <a:pt x="107" y="920"/>
                  </a:lnTo>
                  <a:lnTo>
                    <a:pt x="105" y="920"/>
                  </a:lnTo>
                  <a:lnTo>
                    <a:pt x="105" y="918"/>
                  </a:lnTo>
                  <a:lnTo>
                    <a:pt x="103" y="918"/>
                  </a:lnTo>
                  <a:lnTo>
                    <a:pt x="101" y="918"/>
                  </a:lnTo>
                  <a:lnTo>
                    <a:pt x="101" y="917"/>
                  </a:lnTo>
                  <a:lnTo>
                    <a:pt x="99" y="917"/>
                  </a:lnTo>
                  <a:lnTo>
                    <a:pt x="97" y="917"/>
                  </a:lnTo>
                  <a:lnTo>
                    <a:pt x="95" y="917"/>
                  </a:lnTo>
                  <a:lnTo>
                    <a:pt x="95" y="915"/>
                  </a:lnTo>
                  <a:lnTo>
                    <a:pt x="93" y="915"/>
                  </a:lnTo>
                  <a:lnTo>
                    <a:pt x="93" y="913"/>
                  </a:lnTo>
                  <a:lnTo>
                    <a:pt x="91" y="913"/>
                  </a:lnTo>
                  <a:lnTo>
                    <a:pt x="89" y="913"/>
                  </a:lnTo>
                  <a:lnTo>
                    <a:pt x="87" y="913"/>
                  </a:lnTo>
                  <a:lnTo>
                    <a:pt x="85" y="911"/>
                  </a:lnTo>
                  <a:lnTo>
                    <a:pt x="83" y="911"/>
                  </a:lnTo>
                  <a:lnTo>
                    <a:pt x="81" y="911"/>
                  </a:lnTo>
                  <a:lnTo>
                    <a:pt x="79" y="913"/>
                  </a:lnTo>
                  <a:lnTo>
                    <a:pt x="77" y="913"/>
                  </a:lnTo>
                  <a:lnTo>
                    <a:pt x="75" y="913"/>
                  </a:lnTo>
                  <a:lnTo>
                    <a:pt x="73" y="915"/>
                  </a:lnTo>
                  <a:lnTo>
                    <a:pt x="71" y="917"/>
                  </a:lnTo>
                  <a:lnTo>
                    <a:pt x="73" y="917"/>
                  </a:lnTo>
                  <a:lnTo>
                    <a:pt x="71" y="918"/>
                  </a:lnTo>
                  <a:lnTo>
                    <a:pt x="67" y="915"/>
                  </a:lnTo>
                  <a:lnTo>
                    <a:pt x="65" y="915"/>
                  </a:lnTo>
                  <a:lnTo>
                    <a:pt x="63" y="917"/>
                  </a:lnTo>
                  <a:lnTo>
                    <a:pt x="61" y="917"/>
                  </a:lnTo>
                  <a:lnTo>
                    <a:pt x="61" y="918"/>
                  </a:lnTo>
                  <a:lnTo>
                    <a:pt x="65" y="924"/>
                  </a:lnTo>
                  <a:lnTo>
                    <a:pt x="71" y="928"/>
                  </a:lnTo>
                  <a:lnTo>
                    <a:pt x="67" y="926"/>
                  </a:lnTo>
                  <a:lnTo>
                    <a:pt x="63" y="924"/>
                  </a:lnTo>
                  <a:lnTo>
                    <a:pt x="63" y="922"/>
                  </a:lnTo>
                  <a:lnTo>
                    <a:pt x="61" y="920"/>
                  </a:lnTo>
                  <a:lnTo>
                    <a:pt x="61" y="918"/>
                  </a:lnTo>
                  <a:lnTo>
                    <a:pt x="60" y="918"/>
                  </a:lnTo>
                  <a:lnTo>
                    <a:pt x="56" y="915"/>
                  </a:lnTo>
                  <a:lnTo>
                    <a:pt x="50" y="911"/>
                  </a:lnTo>
                  <a:lnTo>
                    <a:pt x="50" y="909"/>
                  </a:lnTo>
                  <a:lnTo>
                    <a:pt x="60" y="917"/>
                  </a:lnTo>
                  <a:lnTo>
                    <a:pt x="61" y="917"/>
                  </a:lnTo>
                  <a:lnTo>
                    <a:pt x="63" y="917"/>
                  </a:lnTo>
                  <a:lnTo>
                    <a:pt x="63" y="915"/>
                  </a:lnTo>
                  <a:lnTo>
                    <a:pt x="65" y="915"/>
                  </a:lnTo>
                  <a:lnTo>
                    <a:pt x="63" y="913"/>
                  </a:lnTo>
                  <a:lnTo>
                    <a:pt x="63" y="915"/>
                  </a:lnTo>
                  <a:lnTo>
                    <a:pt x="61" y="911"/>
                  </a:lnTo>
                  <a:lnTo>
                    <a:pt x="58" y="909"/>
                  </a:lnTo>
                  <a:lnTo>
                    <a:pt x="58" y="907"/>
                  </a:lnTo>
                  <a:lnTo>
                    <a:pt x="58" y="909"/>
                  </a:lnTo>
                  <a:lnTo>
                    <a:pt x="60" y="909"/>
                  </a:lnTo>
                  <a:lnTo>
                    <a:pt x="61" y="909"/>
                  </a:lnTo>
                  <a:lnTo>
                    <a:pt x="63" y="907"/>
                  </a:lnTo>
                  <a:lnTo>
                    <a:pt x="61" y="907"/>
                  </a:lnTo>
                  <a:lnTo>
                    <a:pt x="61" y="905"/>
                  </a:lnTo>
                  <a:lnTo>
                    <a:pt x="61" y="903"/>
                  </a:lnTo>
                  <a:lnTo>
                    <a:pt x="61" y="901"/>
                  </a:lnTo>
                  <a:lnTo>
                    <a:pt x="60" y="901"/>
                  </a:lnTo>
                  <a:lnTo>
                    <a:pt x="58" y="901"/>
                  </a:lnTo>
                  <a:lnTo>
                    <a:pt x="58" y="899"/>
                  </a:lnTo>
                  <a:lnTo>
                    <a:pt x="56" y="899"/>
                  </a:lnTo>
                  <a:lnTo>
                    <a:pt x="54" y="899"/>
                  </a:lnTo>
                  <a:lnTo>
                    <a:pt x="54" y="897"/>
                  </a:lnTo>
                  <a:lnTo>
                    <a:pt x="52" y="893"/>
                  </a:lnTo>
                  <a:lnTo>
                    <a:pt x="50" y="895"/>
                  </a:lnTo>
                  <a:lnTo>
                    <a:pt x="48" y="893"/>
                  </a:lnTo>
                  <a:lnTo>
                    <a:pt x="44" y="891"/>
                  </a:lnTo>
                  <a:lnTo>
                    <a:pt x="42" y="891"/>
                  </a:lnTo>
                  <a:lnTo>
                    <a:pt x="40" y="891"/>
                  </a:lnTo>
                  <a:lnTo>
                    <a:pt x="38" y="891"/>
                  </a:lnTo>
                  <a:lnTo>
                    <a:pt x="38" y="893"/>
                  </a:lnTo>
                  <a:lnTo>
                    <a:pt x="36" y="893"/>
                  </a:lnTo>
                  <a:lnTo>
                    <a:pt x="34" y="893"/>
                  </a:lnTo>
                  <a:lnTo>
                    <a:pt x="34" y="895"/>
                  </a:lnTo>
                  <a:lnTo>
                    <a:pt x="32" y="895"/>
                  </a:lnTo>
                  <a:lnTo>
                    <a:pt x="32" y="893"/>
                  </a:lnTo>
                  <a:lnTo>
                    <a:pt x="32" y="891"/>
                  </a:lnTo>
                  <a:lnTo>
                    <a:pt x="30" y="893"/>
                  </a:lnTo>
                  <a:lnTo>
                    <a:pt x="28" y="893"/>
                  </a:lnTo>
                  <a:lnTo>
                    <a:pt x="28" y="895"/>
                  </a:lnTo>
                  <a:lnTo>
                    <a:pt x="30" y="895"/>
                  </a:lnTo>
                  <a:lnTo>
                    <a:pt x="30" y="897"/>
                  </a:lnTo>
                  <a:lnTo>
                    <a:pt x="28" y="897"/>
                  </a:lnTo>
                  <a:lnTo>
                    <a:pt x="28" y="895"/>
                  </a:lnTo>
                  <a:lnTo>
                    <a:pt x="28" y="893"/>
                  </a:lnTo>
                  <a:lnTo>
                    <a:pt x="28" y="891"/>
                  </a:lnTo>
                  <a:lnTo>
                    <a:pt x="28" y="889"/>
                  </a:lnTo>
                  <a:lnTo>
                    <a:pt x="26" y="889"/>
                  </a:lnTo>
                  <a:lnTo>
                    <a:pt x="26" y="891"/>
                  </a:lnTo>
                  <a:lnTo>
                    <a:pt x="26" y="889"/>
                  </a:lnTo>
                  <a:lnTo>
                    <a:pt x="24" y="889"/>
                  </a:lnTo>
                  <a:lnTo>
                    <a:pt x="24" y="891"/>
                  </a:lnTo>
                  <a:lnTo>
                    <a:pt x="22" y="891"/>
                  </a:lnTo>
                  <a:lnTo>
                    <a:pt x="22" y="893"/>
                  </a:lnTo>
                  <a:lnTo>
                    <a:pt x="24" y="893"/>
                  </a:lnTo>
                  <a:lnTo>
                    <a:pt x="24" y="895"/>
                  </a:lnTo>
                  <a:lnTo>
                    <a:pt x="22" y="895"/>
                  </a:lnTo>
                  <a:lnTo>
                    <a:pt x="22" y="897"/>
                  </a:lnTo>
                  <a:lnTo>
                    <a:pt x="22" y="899"/>
                  </a:lnTo>
                  <a:lnTo>
                    <a:pt x="24" y="899"/>
                  </a:lnTo>
                  <a:lnTo>
                    <a:pt x="22" y="899"/>
                  </a:lnTo>
                  <a:lnTo>
                    <a:pt x="22" y="901"/>
                  </a:lnTo>
                  <a:lnTo>
                    <a:pt x="22" y="905"/>
                  </a:lnTo>
                  <a:lnTo>
                    <a:pt x="24" y="905"/>
                  </a:lnTo>
                  <a:lnTo>
                    <a:pt x="24" y="907"/>
                  </a:lnTo>
                  <a:lnTo>
                    <a:pt x="22" y="907"/>
                  </a:lnTo>
                  <a:lnTo>
                    <a:pt x="22" y="905"/>
                  </a:lnTo>
                  <a:lnTo>
                    <a:pt x="22" y="903"/>
                  </a:lnTo>
                  <a:lnTo>
                    <a:pt x="22" y="901"/>
                  </a:lnTo>
                  <a:lnTo>
                    <a:pt x="22" y="899"/>
                  </a:lnTo>
                  <a:lnTo>
                    <a:pt x="22" y="897"/>
                  </a:lnTo>
                  <a:lnTo>
                    <a:pt x="22" y="893"/>
                  </a:lnTo>
                  <a:lnTo>
                    <a:pt x="22" y="891"/>
                  </a:lnTo>
                  <a:lnTo>
                    <a:pt x="22" y="889"/>
                  </a:lnTo>
                  <a:lnTo>
                    <a:pt x="24" y="889"/>
                  </a:lnTo>
                  <a:lnTo>
                    <a:pt x="24" y="887"/>
                  </a:lnTo>
                  <a:lnTo>
                    <a:pt x="24" y="885"/>
                  </a:lnTo>
                  <a:lnTo>
                    <a:pt x="24" y="883"/>
                  </a:lnTo>
                  <a:lnTo>
                    <a:pt x="24" y="881"/>
                  </a:lnTo>
                  <a:lnTo>
                    <a:pt x="24" y="879"/>
                  </a:lnTo>
                  <a:lnTo>
                    <a:pt x="26" y="879"/>
                  </a:lnTo>
                  <a:lnTo>
                    <a:pt x="26" y="877"/>
                  </a:lnTo>
                  <a:lnTo>
                    <a:pt x="26" y="875"/>
                  </a:lnTo>
                  <a:lnTo>
                    <a:pt x="28" y="875"/>
                  </a:lnTo>
                  <a:lnTo>
                    <a:pt x="26" y="875"/>
                  </a:lnTo>
                  <a:lnTo>
                    <a:pt x="28" y="875"/>
                  </a:lnTo>
                  <a:lnTo>
                    <a:pt x="26" y="875"/>
                  </a:lnTo>
                  <a:lnTo>
                    <a:pt x="28" y="875"/>
                  </a:lnTo>
                  <a:lnTo>
                    <a:pt x="28" y="873"/>
                  </a:lnTo>
                  <a:lnTo>
                    <a:pt x="30" y="873"/>
                  </a:lnTo>
                  <a:lnTo>
                    <a:pt x="30" y="871"/>
                  </a:lnTo>
                  <a:lnTo>
                    <a:pt x="30" y="869"/>
                  </a:lnTo>
                  <a:lnTo>
                    <a:pt x="28" y="869"/>
                  </a:lnTo>
                  <a:lnTo>
                    <a:pt x="30" y="869"/>
                  </a:lnTo>
                  <a:lnTo>
                    <a:pt x="30" y="871"/>
                  </a:lnTo>
                  <a:lnTo>
                    <a:pt x="32" y="871"/>
                  </a:lnTo>
                  <a:lnTo>
                    <a:pt x="32" y="869"/>
                  </a:lnTo>
                  <a:lnTo>
                    <a:pt x="34" y="869"/>
                  </a:lnTo>
                  <a:lnTo>
                    <a:pt x="34" y="867"/>
                  </a:lnTo>
                  <a:lnTo>
                    <a:pt x="34" y="869"/>
                  </a:lnTo>
                  <a:lnTo>
                    <a:pt x="34" y="867"/>
                  </a:lnTo>
                  <a:lnTo>
                    <a:pt x="34" y="869"/>
                  </a:lnTo>
                  <a:lnTo>
                    <a:pt x="34" y="867"/>
                  </a:lnTo>
                  <a:lnTo>
                    <a:pt x="36" y="867"/>
                  </a:lnTo>
                  <a:lnTo>
                    <a:pt x="34" y="867"/>
                  </a:lnTo>
                  <a:lnTo>
                    <a:pt x="34" y="865"/>
                  </a:lnTo>
                  <a:lnTo>
                    <a:pt x="36" y="865"/>
                  </a:lnTo>
                  <a:lnTo>
                    <a:pt x="38" y="865"/>
                  </a:lnTo>
                  <a:lnTo>
                    <a:pt x="38" y="867"/>
                  </a:lnTo>
                  <a:lnTo>
                    <a:pt x="38" y="865"/>
                  </a:lnTo>
                  <a:lnTo>
                    <a:pt x="40" y="865"/>
                  </a:lnTo>
                  <a:lnTo>
                    <a:pt x="42" y="865"/>
                  </a:lnTo>
                  <a:lnTo>
                    <a:pt x="42" y="863"/>
                  </a:lnTo>
                  <a:lnTo>
                    <a:pt x="44" y="863"/>
                  </a:lnTo>
                  <a:lnTo>
                    <a:pt x="44" y="861"/>
                  </a:lnTo>
                  <a:lnTo>
                    <a:pt x="46" y="861"/>
                  </a:lnTo>
                  <a:lnTo>
                    <a:pt x="46" y="859"/>
                  </a:lnTo>
                  <a:lnTo>
                    <a:pt x="46" y="857"/>
                  </a:lnTo>
                  <a:lnTo>
                    <a:pt x="48" y="855"/>
                  </a:lnTo>
                  <a:lnTo>
                    <a:pt x="48" y="853"/>
                  </a:lnTo>
                  <a:lnTo>
                    <a:pt x="50" y="853"/>
                  </a:lnTo>
                  <a:lnTo>
                    <a:pt x="50" y="851"/>
                  </a:lnTo>
                  <a:lnTo>
                    <a:pt x="52" y="851"/>
                  </a:lnTo>
                  <a:lnTo>
                    <a:pt x="52" y="849"/>
                  </a:lnTo>
                  <a:lnTo>
                    <a:pt x="52" y="848"/>
                  </a:lnTo>
                  <a:lnTo>
                    <a:pt x="54" y="848"/>
                  </a:lnTo>
                  <a:lnTo>
                    <a:pt x="54" y="846"/>
                  </a:lnTo>
                  <a:lnTo>
                    <a:pt x="54" y="844"/>
                  </a:lnTo>
                  <a:lnTo>
                    <a:pt x="56" y="844"/>
                  </a:lnTo>
                  <a:lnTo>
                    <a:pt x="56" y="842"/>
                  </a:lnTo>
                  <a:lnTo>
                    <a:pt x="58" y="840"/>
                  </a:lnTo>
                  <a:lnTo>
                    <a:pt x="58" y="838"/>
                  </a:lnTo>
                  <a:lnTo>
                    <a:pt x="60" y="836"/>
                  </a:lnTo>
                  <a:lnTo>
                    <a:pt x="60" y="834"/>
                  </a:lnTo>
                  <a:lnTo>
                    <a:pt x="61" y="832"/>
                  </a:lnTo>
                  <a:lnTo>
                    <a:pt x="61" y="830"/>
                  </a:lnTo>
                  <a:lnTo>
                    <a:pt x="63" y="828"/>
                  </a:lnTo>
                  <a:lnTo>
                    <a:pt x="63" y="826"/>
                  </a:lnTo>
                  <a:lnTo>
                    <a:pt x="65" y="826"/>
                  </a:lnTo>
                  <a:lnTo>
                    <a:pt x="65" y="824"/>
                  </a:lnTo>
                  <a:lnTo>
                    <a:pt x="65" y="822"/>
                  </a:lnTo>
                  <a:lnTo>
                    <a:pt x="67" y="820"/>
                  </a:lnTo>
                  <a:lnTo>
                    <a:pt x="67" y="818"/>
                  </a:lnTo>
                  <a:lnTo>
                    <a:pt x="69" y="816"/>
                  </a:lnTo>
                  <a:lnTo>
                    <a:pt x="69" y="814"/>
                  </a:lnTo>
                  <a:lnTo>
                    <a:pt x="69" y="812"/>
                  </a:lnTo>
                  <a:lnTo>
                    <a:pt x="71" y="812"/>
                  </a:lnTo>
                  <a:lnTo>
                    <a:pt x="71" y="810"/>
                  </a:lnTo>
                  <a:lnTo>
                    <a:pt x="71" y="808"/>
                  </a:lnTo>
                  <a:lnTo>
                    <a:pt x="73" y="808"/>
                  </a:lnTo>
                  <a:lnTo>
                    <a:pt x="73" y="806"/>
                  </a:lnTo>
                  <a:lnTo>
                    <a:pt x="73" y="804"/>
                  </a:lnTo>
                  <a:lnTo>
                    <a:pt x="75" y="804"/>
                  </a:lnTo>
                  <a:lnTo>
                    <a:pt x="75" y="802"/>
                  </a:lnTo>
                  <a:lnTo>
                    <a:pt x="75" y="800"/>
                  </a:lnTo>
                  <a:lnTo>
                    <a:pt x="77" y="798"/>
                  </a:lnTo>
                  <a:lnTo>
                    <a:pt x="77" y="796"/>
                  </a:lnTo>
                  <a:lnTo>
                    <a:pt x="77" y="794"/>
                  </a:lnTo>
                  <a:lnTo>
                    <a:pt x="79" y="794"/>
                  </a:lnTo>
                  <a:lnTo>
                    <a:pt x="79" y="792"/>
                  </a:lnTo>
                  <a:lnTo>
                    <a:pt x="79" y="790"/>
                  </a:lnTo>
                  <a:lnTo>
                    <a:pt x="81" y="790"/>
                  </a:lnTo>
                  <a:lnTo>
                    <a:pt x="81" y="788"/>
                  </a:lnTo>
                  <a:lnTo>
                    <a:pt x="81" y="786"/>
                  </a:lnTo>
                  <a:lnTo>
                    <a:pt x="81" y="784"/>
                  </a:lnTo>
                  <a:lnTo>
                    <a:pt x="83" y="784"/>
                  </a:lnTo>
                  <a:lnTo>
                    <a:pt x="83" y="782"/>
                  </a:lnTo>
                  <a:lnTo>
                    <a:pt x="83" y="781"/>
                  </a:lnTo>
                  <a:lnTo>
                    <a:pt x="85" y="781"/>
                  </a:lnTo>
                  <a:lnTo>
                    <a:pt x="85" y="779"/>
                  </a:lnTo>
                  <a:lnTo>
                    <a:pt x="85" y="777"/>
                  </a:lnTo>
                  <a:lnTo>
                    <a:pt x="87" y="775"/>
                  </a:lnTo>
                  <a:lnTo>
                    <a:pt x="87" y="773"/>
                  </a:lnTo>
                  <a:lnTo>
                    <a:pt x="87" y="771"/>
                  </a:lnTo>
                  <a:lnTo>
                    <a:pt x="89" y="771"/>
                  </a:lnTo>
                  <a:lnTo>
                    <a:pt x="89" y="769"/>
                  </a:lnTo>
                  <a:lnTo>
                    <a:pt x="89" y="767"/>
                  </a:lnTo>
                  <a:lnTo>
                    <a:pt x="91" y="767"/>
                  </a:lnTo>
                  <a:lnTo>
                    <a:pt x="91" y="765"/>
                  </a:lnTo>
                  <a:lnTo>
                    <a:pt x="91" y="763"/>
                  </a:lnTo>
                  <a:lnTo>
                    <a:pt x="91" y="761"/>
                  </a:lnTo>
                  <a:lnTo>
                    <a:pt x="93" y="761"/>
                  </a:lnTo>
                  <a:lnTo>
                    <a:pt x="93" y="759"/>
                  </a:lnTo>
                  <a:lnTo>
                    <a:pt x="93" y="757"/>
                  </a:lnTo>
                  <a:lnTo>
                    <a:pt x="95" y="757"/>
                  </a:lnTo>
                  <a:lnTo>
                    <a:pt x="95" y="755"/>
                  </a:lnTo>
                  <a:lnTo>
                    <a:pt x="95" y="753"/>
                  </a:lnTo>
                  <a:lnTo>
                    <a:pt x="95" y="751"/>
                  </a:lnTo>
                  <a:lnTo>
                    <a:pt x="97" y="751"/>
                  </a:lnTo>
                  <a:lnTo>
                    <a:pt x="97" y="749"/>
                  </a:lnTo>
                  <a:lnTo>
                    <a:pt x="97" y="747"/>
                  </a:lnTo>
                  <a:lnTo>
                    <a:pt x="99" y="745"/>
                  </a:lnTo>
                  <a:lnTo>
                    <a:pt x="99" y="743"/>
                  </a:lnTo>
                  <a:lnTo>
                    <a:pt x="99" y="741"/>
                  </a:lnTo>
                  <a:lnTo>
                    <a:pt x="101" y="741"/>
                  </a:lnTo>
                  <a:lnTo>
                    <a:pt x="101" y="739"/>
                  </a:lnTo>
                  <a:lnTo>
                    <a:pt x="101" y="737"/>
                  </a:lnTo>
                  <a:lnTo>
                    <a:pt x="103" y="737"/>
                  </a:lnTo>
                  <a:lnTo>
                    <a:pt x="103" y="735"/>
                  </a:lnTo>
                  <a:lnTo>
                    <a:pt x="103" y="733"/>
                  </a:lnTo>
                  <a:lnTo>
                    <a:pt x="103" y="731"/>
                  </a:lnTo>
                  <a:lnTo>
                    <a:pt x="105" y="731"/>
                  </a:lnTo>
                  <a:lnTo>
                    <a:pt x="105" y="729"/>
                  </a:lnTo>
                  <a:lnTo>
                    <a:pt x="105" y="727"/>
                  </a:lnTo>
                  <a:lnTo>
                    <a:pt x="105" y="725"/>
                  </a:lnTo>
                  <a:lnTo>
                    <a:pt x="107" y="725"/>
                  </a:lnTo>
                  <a:lnTo>
                    <a:pt x="107" y="723"/>
                  </a:lnTo>
                  <a:lnTo>
                    <a:pt x="107" y="721"/>
                  </a:lnTo>
                  <a:lnTo>
                    <a:pt x="107" y="719"/>
                  </a:lnTo>
                  <a:lnTo>
                    <a:pt x="109" y="717"/>
                  </a:lnTo>
                  <a:lnTo>
                    <a:pt x="109" y="715"/>
                  </a:lnTo>
                  <a:lnTo>
                    <a:pt x="109" y="714"/>
                  </a:lnTo>
                  <a:lnTo>
                    <a:pt x="111" y="712"/>
                  </a:lnTo>
                  <a:lnTo>
                    <a:pt x="111" y="710"/>
                  </a:lnTo>
                  <a:lnTo>
                    <a:pt x="111" y="708"/>
                  </a:lnTo>
                  <a:lnTo>
                    <a:pt x="113" y="706"/>
                  </a:lnTo>
                  <a:lnTo>
                    <a:pt x="113" y="704"/>
                  </a:lnTo>
                  <a:lnTo>
                    <a:pt x="113" y="702"/>
                  </a:lnTo>
                  <a:lnTo>
                    <a:pt x="115" y="702"/>
                  </a:lnTo>
                  <a:lnTo>
                    <a:pt x="115" y="700"/>
                  </a:lnTo>
                  <a:lnTo>
                    <a:pt x="115" y="698"/>
                  </a:lnTo>
                  <a:lnTo>
                    <a:pt x="115" y="696"/>
                  </a:lnTo>
                  <a:lnTo>
                    <a:pt x="115" y="694"/>
                  </a:lnTo>
                  <a:lnTo>
                    <a:pt x="117" y="694"/>
                  </a:lnTo>
                  <a:lnTo>
                    <a:pt x="117" y="692"/>
                  </a:lnTo>
                  <a:lnTo>
                    <a:pt x="117" y="690"/>
                  </a:lnTo>
                  <a:lnTo>
                    <a:pt x="119" y="690"/>
                  </a:lnTo>
                  <a:lnTo>
                    <a:pt x="119" y="688"/>
                  </a:lnTo>
                  <a:lnTo>
                    <a:pt x="119" y="686"/>
                  </a:lnTo>
                  <a:lnTo>
                    <a:pt x="119" y="684"/>
                  </a:lnTo>
                  <a:lnTo>
                    <a:pt x="119" y="682"/>
                  </a:lnTo>
                  <a:lnTo>
                    <a:pt x="121" y="682"/>
                  </a:lnTo>
                  <a:lnTo>
                    <a:pt x="121" y="680"/>
                  </a:lnTo>
                  <a:lnTo>
                    <a:pt x="121" y="678"/>
                  </a:lnTo>
                  <a:lnTo>
                    <a:pt x="121" y="676"/>
                  </a:lnTo>
                  <a:lnTo>
                    <a:pt x="123" y="676"/>
                  </a:lnTo>
                  <a:lnTo>
                    <a:pt x="123" y="674"/>
                  </a:lnTo>
                  <a:lnTo>
                    <a:pt x="123" y="672"/>
                  </a:lnTo>
                  <a:lnTo>
                    <a:pt x="123" y="670"/>
                  </a:lnTo>
                  <a:lnTo>
                    <a:pt x="125" y="670"/>
                  </a:lnTo>
                  <a:lnTo>
                    <a:pt x="125" y="668"/>
                  </a:lnTo>
                  <a:lnTo>
                    <a:pt x="125" y="666"/>
                  </a:lnTo>
                  <a:lnTo>
                    <a:pt x="125" y="664"/>
                  </a:lnTo>
                  <a:lnTo>
                    <a:pt x="127" y="662"/>
                  </a:lnTo>
                  <a:lnTo>
                    <a:pt x="127" y="660"/>
                  </a:lnTo>
                  <a:lnTo>
                    <a:pt x="127" y="658"/>
                  </a:lnTo>
                  <a:lnTo>
                    <a:pt x="127" y="656"/>
                  </a:lnTo>
                  <a:lnTo>
                    <a:pt x="129" y="656"/>
                  </a:lnTo>
                  <a:lnTo>
                    <a:pt x="129" y="654"/>
                  </a:lnTo>
                  <a:lnTo>
                    <a:pt x="129" y="652"/>
                  </a:lnTo>
                  <a:lnTo>
                    <a:pt x="129" y="650"/>
                  </a:lnTo>
                  <a:lnTo>
                    <a:pt x="130" y="650"/>
                  </a:lnTo>
                  <a:lnTo>
                    <a:pt x="130" y="648"/>
                  </a:lnTo>
                  <a:lnTo>
                    <a:pt x="130" y="647"/>
                  </a:lnTo>
                  <a:lnTo>
                    <a:pt x="130" y="645"/>
                  </a:lnTo>
                  <a:lnTo>
                    <a:pt x="132" y="645"/>
                  </a:lnTo>
                  <a:lnTo>
                    <a:pt x="132" y="643"/>
                  </a:lnTo>
                  <a:lnTo>
                    <a:pt x="132" y="641"/>
                  </a:lnTo>
                  <a:lnTo>
                    <a:pt x="132" y="639"/>
                  </a:lnTo>
                  <a:lnTo>
                    <a:pt x="132" y="637"/>
                  </a:lnTo>
                  <a:lnTo>
                    <a:pt x="132" y="635"/>
                  </a:lnTo>
                  <a:lnTo>
                    <a:pt x="134" y="635"/>
                  </a:lnTo>
                  <a:lnTo>
                    <a:pt x="134" y="633"/>
                  </a:lnTo>
                  <a:lnTo>
                    <a:pt x="134" y="631"/>
                  </a:lnTo>
                  <a:lnTo>
                    <a:pt x="134" y="629"/>
                  </a:lnTo>
                  <a:lnTo>
                    <a:pt x="134" y="627"/>
                  </a:lnTo>
                  <a:lnTo>
                    <a:pt x="136" y="627"/>
                  </a:lnTo>
                  <a:lnTo>
                    <a:pt x="136" y="625"/>
                  </a:lnTo>
                  <a:lnTo>
                    <a:pt x="136" y="623"/>
                  </a:lnTo>
                  <a:lnTo>
                    <a:pt x="136" y="621"/>
                  </a:lnTo>
                  <a:lnTo>
                    <a:pt x="138" y="621"/>
                  </a:lnTo>
                  <a:lnTo>
                    <a:pt x="138" y="619"/>
                  </a:lnTo>
                  <a:lnTo>
                    <a:pt x="138" y="617"/>
                  </a:lnTo>
                  <a:lnTo>
                    <a:pt x="138" y="615"/>
                  </a:lnTo>
                  <a:lnTo>
                    <a:pt x="138" y="613"/>
                  </a:lnTo>
                  <a:lnTo>
                    <a:pt x="140" y="611"/>
                  </a:lnTo>
                  <a:lnTo>
                    <a:pt x="140" y="609"/>
                  </a:lnTo>
                  <a:lnTo>
                    <a:pt x="140" y="607"/>
                  </a:lnTo>
                  <a:lnTo>
                    <a:pt x="140" y="605"/>
                  </a:lnTo>
                  <a:lnTo>
                    <a:pt x="140" y="603"/>
                  </a:lnTo>
                  <a:lnTo>
                    <a:pt x="142" y="603"/>
                  </a:lnTo>
                  <a:lnTo>
                    <a:pt x="142" y="601"/>
                  </a:lnTo>
                  <a:lnTo>
                    <a:pt x="142" y="599"/>
                  </a:lnTo>
                  <a:lnTo>
                    <a:pt x="142" y="597"/>
                  </a:lnTo>
                  <a:lnTo>
                    <a:pt x="142" y="595"/>
                  </a:lnTo>
                  <a:lnTo>
                    <a:pt x="142" y="593"/>
                  </a:lnTo>
                  <a:lnTo>
                    <a:pt x="144" y="593"/>
                  </a:lnTo>
                  <a:lnTo>
                    <a:pt x="144" y="591"/>
                  </a:lnTo>
                  <a:lnTo>
                    <a:pt x="144" y="589"/>
                  </a:lnTo>
                  <a:lnTo>
                    <a:pt x="144" y="587"/>
                  </a:lnTo>
                  <a:lnTo>
                    <a:pt x="144" y="585"/>
                  </a:lnTo>
                  <a:lnTo>
                    <a:pt x="146" y="585"/>
                  </a:lnTo>
                  <a:lnTo>
                    <a:pt x="146" y="583"/>
                  </a:lnTo>
                  <a:lnTo>
                    <a:pt x="146" y="581"/>
                  </a:lnTo>
                  <a:lnTo>
                    <a:pt x="146" y="580"/>
                  </a:lnTo>
                  <a:lnTo>
                    <a:pt x="146" y="578"/>
                  </a:lnTo>
                  <a:lnTo>
                    <a:pt x="146" y="576"/>
                  </a:lnTo>
                  <a:lnTo>
                    <a:pt x="146" y="574"/>
                  </a:lnTo>
                  <a:lnTo>
                    <a:pt x="148" y="574"/>
                  </a:lnTo>
                  <a:lnTo>
                    <a:pt x="148" y="572"/>
                  </a:lnTo>
                  <a:lnTo>
                    <a:pt x="148" y="570"/>
                  </a:lnTo>
                  <a:lnTo>
                    <a:pt x="148" y="568"/>
                  </a:lnTo>
                  <a:lnTo>
                    <a:pt x="148" y="566"/>
                  </a:lnTo>
                  <a:lnTo>
                    <a:pt x="150" y="566"/>
                  </a:lnTo>
                  <a:lnTo>
                    <a:pt x="150" y="564"/>
                  </a:lnTo>
                  <a:lnTo>
                    <a:pt x="150" y="562"/>
                  </a:lnTo>
                  <a:lnTo>
                    <a:pt x="150" y="560"/>
                  </a:lnTo>
                  <a:lnTo>
                    <a:pt x="150" y="558"/>
                  </a:lnTo>
                  <a:lnTo>
                    <a:pt x="150" y="556"/>
                  </a:lnTo>
                  <a:lnTo>
                    <a:pt x="152" y="556"/>
                  </a:lnTo>
                  <a:lnTo>
                    <a:pt x="152" y="554"/>
                  </a:lnTo>
                  <a:lnTo>
                    <a:pt x="152" y="552"/>
                  </a:lnTo>
                  <a:lnTo>
                    <a:pt x="152" y="550"/>
                  </a:lnTo>
                  <a:lnTo>
                    <a:pt x="152" y="548"/>
                  </a:lnTo>
                  <a:lnTo>
                    <a:pt x="152" y="546"/>
                  </a:lnTo>
                  <a:lnTo>
                    <a:pt x="152" y="544"/>
                  </a:lnTo>
                  <a:lnTo>
                    <a:pt x="152" y="542"/>
                  </a:lnTo>
                  <a:lnTo>
                    <a:pt x="154" y="540"/>
                  </a:lnTo>
                  <a:lnTo>
                    <a:pt x="154" y="538"/>
                  </a:lnTo>
                  <a:lnTo>
                    <a:pt x="154" y="536"/>
                  </a:lnTo>
                  <a:lnTo>
                    <a:pt x="154" y="534"/>
                  </a:lnTo>
                  <a:lnTo>
                    <a:pt x="154" y="532"/>
                  </a:lnTo>
                  <a:lnTo>
                    <a:pt x="154" y="530"/>
                  </a:lnTo>
                  <a:lnTo>
                    <a:pt x="154" y="528"/>
                  </a:lnTo>
                  <a:lnTo>
                    <a:pt x="154" y="526"/>
                  </a:lnTo>
                  <a:lnTo>
                    <a:pt x="154" y="524"/>
                  </a:lnTo>
                  <a:lnTo>
                    <a:pt x="156" y="522"/>
                  </a:lnTo>
                  <a:lnTo>
                    <a:pt x="156" y="520"/>
                  </a:lnTo>
                  <a:lnTo>
                    <a:pt x="156" y="518"/>
                  </a:lnTo>
                  <a:lnTo>
                    <a:pt x="156" y="516"/>
                  </a:lnTo>
                  <a:lnTo>
                    <a:pt x="156" y="514"/>
                  </a:lnTo>
                  <a:lnTo>
                    <a:pt x="156" y="513"/>
                  </a:lnTo>
                  <a:lnTo>
                    <a:pt x="156" y="511"/>
                  </a:lnTo>
                  <a:lnTo>
                    <a:pt x="156" y="509"/>
                  </a:lnTo>
                  <a:lnTo>
                    <a:pt x="156" y="507"/>
                  </a:lnTo>
                  <a:lnTo>
                    <a:pt x="156" y="505"/>
                  </a:lnTo>
                  <a:lnTo>
                    <a:pt x="158" y="505"/>
                  </a:lnTo>
                  <a:lnTo>
                    <a:pt x="158" y="503"/>
                  </a:lnTo>
                  <a:lnTo>
                    <a:pt x="158" y="501"/>
                  </a:lnTo>
                  <a:lnTo>
                    <a:pt x="158" y="499"/>
                  </a:lnTo>
                  <a:lnTo>
                    <a:pt x="158" y="497"/>
                  </a:lnTo>
                  <a:lnTo>
                    <a:pt x="158" y="495"/>
                  </a:lnTo>
                  <a:lnTo>
                    <a:pt x="158" y="493"/>
                  </a:lnTo>
                  <a:lnTo>
                    <a:pt x="158" y="491"/>
                  </a:lnTo>
                  <a:lnTo>
                    <a:pt x="158" y="489"/>
                  </a:lnTo>
                  <a:lnTo>
                    <a:pt x="158" y="487"/>
                  </a:lnTo>
                  <a:lnTo>
                    <a:pt x="158" y="485"/>
                  </a:lnTo>
                  <a:lnTo>
                    <a:pt x="158" y="483"/>
                  </a:lnTo>
                  <a:lnTo>
                    <a:pt x="158" y="481"/>
                  </a:lnTo>
                  <a:lnTo>
                    <a:pt x="158" y="479"/>
                  </a:lnTo>
                  <a:lnTo>
                    <a:pt x="158" y="477"/>
                  </a:lnTo>
                  <a:lnTo>
                    <a:pt x="158" y="475"/>
                  </a:lnTo>
                  <a:lnTo>
                    <a:pt x="158" y="473"/>
                  </a:lnTo>
                  <a:lnTo>
                    <a:pt x="158" y="471"/>
                  </a:lnTo>
                  <a:lnTo>
                    <a:pt x="158" y="469"/>
                  </a:lnTo>
                  <a:lnTo>
                    <a:pt x="158" y="467"/>
                  </a:lnTo>
                  <a:lnTo>
                    <a:pt x="158" y="465"/>
                  </a:lnTo>
                  <a:lnTo>
                    <a:pt x="158" y="463"/>
                  </a:lnTo>
                  <a:lnTo>
                    <a:pt x="158" y="461"/>
                  </a:lnTo>
                  <a:lnTo>
                    <a:pt x="158" y="459"/>
                  </a:lnTo>
                  <a:lnTo>
                    <a:pt x="158" y="457"/>
                  </a:lnTo>
                  <a:lnTo>
                    <a:pt x="158" y="455"/>
                  </a:lnTo>
                  <a:lnTo>
                    <a:pt x="158" y="453"/>
                  </a:lnTo>
                  <a:lnTo>
                    <a:pt x="158" y="451"/>
                  </a:lnTo>
                  <a:lnTo>
                    <a:pt x="158" y="449"/>
                  </a:lnTo>
                  <a:lnTo>
                    <a:pt x="158" y="447"/>
                  </a:lnTo>
                  <a:lnTo>
                    <a:pt x="158" y="446"/>
                  </a:lnTo>
                  <a:lnTo>
                    <a:pt x="158" y="444"/>
                  </a:lnTo>
                  <a:lnTo>
                    <a:pt x="158" y="442"/>
                  </a:lnTo>
                  <a:lnTo>
                    <a:pt x="158" y="440"/>
                  </a:lnTo>
                  <a:lnTo>
                    <a:pt x="158" y="438"/>
                  </a:lnTo>
                  <a:lnTo>
                    <a:pt x="158" y="436"/>
                  </a:lnTo>
                  <a:lnTo>
                    <a:pt x="158" y="434"/>
                  </a:lnTo>
                  <a:lnTo>
                    <a:pt x="158" y="432"/>
                  </a:lnTo>
                  <a:lnTo>
                    <a:pt x="158" y="430"/>
                  </a:lnTo>
                  <a:lnTo>
                    <a:pt x="158" y="428"/>
                  </a:lnTo>
                  <a:lnTo>
                    <a:pt x="158" y="426"/>
                  </a:lnTo>
                  <a:lnTo>
                    <a:pt x="158" y="424"/>
                  </a:lnTo>
                  <a:lnTo>
                    <a:pt x="158" y="422"/>
                  </a:lnTo>
                  <a:lnTo>
                    <a:pt x="158" y="420"/>
                  </a:lnTo>
                  <a:lnTo>
                    <a:pt x="158" y="418"/>
                  </a:lnTo>
                  <a:lnTo>
                    <a:pt x="158" y="416"/>
                  </a:lnTo>
                  <a:lnTo>
                    <a:pt x="156" y="416"/>
                  </a:lnTo>
                  <a:lnTo>
                    <a:pt x="156" y="414"/>
                  </a:lnTo>
                  <a:lnTo>
                    <a:pt x="156" y="412"/>
                  </a:lnTo>
                  <a:lnTo>
                    <a:pt x="156" y="410"/>
                  </a:lnTo>
                  <a:lnTo>
                    <a:pt x="156" y="408"/>
                  </a:lnTo>
                  <a:lnTo>
                    <a:pt x="156" y="406"/>
                  </a:lnTo>
                  <a:lnTo>
                    <a:pt x="156" y="404"/>
                  </a:lnTo>
                  <a:lnTo>
                    <a:pt x="156" y="402"/>
                  </a:lnTo>
                  <a:lnTo>
                    <a:pt x="156" y="400"/>
                  </a:lnTo>
                  <a:lnTo>
                    <a:pt x="156" y="398"/>
                  </a:lnTo>
                  <a:lnTo>
                    <a:pt x="156" y="396"/>
                  </a:lnTo>
                  <a:lnTo>
                    <a:pt x="156" y="394"/>
                  </a:lnTo>
                  <a:lnTo>
                    <a:pt x="156" y="392"/>
                  </a:lnTo>
                  <a:lnTo>
                    <a:pt x="156" y="390"/>
                  </a:lnTo>
                  <a:lnTo>
                    <a:pt x="154" y="390"/>
                  </a:lnTo>
                  <a:lnTo>
                    <a:pt x="154" y="388"/>
                  </a:lnTo>
                  <a:lnTo>
                    <a:pt x="154" y="386"/>
                  </a:lnTo>
                  <a:lnTo>
                    <a:pt x="154" y="384"/>
                  </a:lnTo>
                  <a:lnTo>
                    <a:pt x="154" y="382"/>
                  </a:lnTo>
                  <a:lnTo>
                    <a:pt x="154" y="380"/>
                  </a:lnTo>
                  <a:lnTo>
                    <a:pt x="154" y="378"/>
                  </a:lnTo>
                  <a:lnTo>
                    <a:pt x="154" y="371"/>
                  </a:lnTo>
                  <a:lnTo>
                    <a:pt x="154" y="369"/>
                  </a:lnTo>
                  <a:lnTo>
                    <a:pt x="154" y="367"/>
                  </a:lnTo>
                  <a:lnTo>
                    <a:pt x="152" y="363"/>
                  </a:lnTo>
                  <a:lnTo>
                    <a:pt x="152" y="361"/>
                  </a:lnTo>
                  <a:lnTo>
                    <a:pt x="152" y="359"/>
                  </a:lnTo>
                  <a:lnTo>
                    <a:pt x="152" y="357"/>
                  </a:lnTo>
                  <a:lnTo>
                    <a:pt x="152" y="355"/>
                  </a:lnTo>
                  <a:lnTo>
                    <a:pt x="152" y="353"/>
                  </a:lnTo>
                  <a:lnTo>
                    <a:pt x="150" y="349"/>
                  </a:lnTo>
                  <a:lnTo>
                    <a:pt x="150" y="347"/>
                  </a:lnTo>
                  <a:lnTo>
                    <a:pt x="150" y="345"/>
                  </a:lnTo>
                  <a:lnTo>
                    <a:pt x="150" y="341"/>
                  </a:lnTo>
                  <a:lnTo>
                    <a:pt x="150" y="339"/>
                  </a:lnTo>
                  <a:lnTo>
                    <a:pt x="148" y="335"/>
                  </a:lnTo>
                  <a:lnTo>
                    <a:pt x="148" y="333"/>
                  </a:lnTo>
                  <a:lnTo>
                    <a:pt x="148" y="329"/>
                  </a:lnTo>
                  <a:lnTo>
                    <a:pt x="146" y="325"/>
                  </a:lnTo>
                  <a:lnTo>
                    <a:pt x="146" y="323"/>
                  </a:lnTo>
                  <a:lnTo>
                    <a:pt x="146" y="321"/>
                  </a:lnTo>
                  <a:lnTo>
                    <a:pt x="146" y="317"/>
                  </a:lnTo>
                  <a:lnTo>
                    <a:pt x="144" y="315"/>
                  </a:lnTo>
                  <a:lnTo>
                    <a:pt x="144" y="311"/>
                  </a:lnTo>
                  <a:lnTo>
                    <a:pt x="142" y="308"/>
                  </a:lnTo>
                  <a:lnTo>
                    <a:pt x="142" y="304"/>
                  </a:lnTo>
                  <a:lnTo>
                    <a:pt x="142" y="302"/>
                  </a:lnTo>
                  <a:lnTo>
                    <a:pt x="142" y="300"/>
                  </a:lnTo>
                  <a:lnTo>
                    <a:pt x="140" y="298"/>
                  </a:lnTo>
                  <a:lnTo>
                    <a:pt x="140" y="296"/>
                  </a:lnTo>
                  <a:lnTo>
                    <a:pt x="140" y="294"/>
                  </a:lnTo>
                  <a:lnTo>
                    <a:pt x="140" y="292"/>
                  </a:lnTo>
                  <a:lnTo>
                    <a:pt x="138" y="292"/>
                  </a:lnTo>
                  <a:lnTo>
                    <a:pt x="138" y="290"/>
                  </a:lnTo>
                  <a:lnTo>
                    <a:pt x="138" y="286"/>
                  </a:lnTo>
                  <a:lnTo>
                    <a:pt x="136" y="286"/>
                  </a:lnTo>
                  <a:lnTo>
                    <a:pt x="136" y="284"/>
                  </a:lnTo>
                  <a:lnTo>
                    <a:pt x="136" y="282"/>
                  </a:lnTo>
                  <a:lnTo>
                    <a:pt x="136" y="280"/>
                  </a:lnTo>
                  <a:lnTo>
                    <a:pt x="134" y="280"/>
                  </a:lnTo>
                  <a:lnTo>
                    <a:pt x="134" y="278"/>
                  </a:lnTo>
                  <a:lnTo>
                    <a:pt x="134" y="276"/>
                  </a:lnTo>
                  <a:lnTo>
                    <a:pt x="134" y="274"/>
                  </a:lnTo>
                  <a:lnTo>
                    <a:pt x="132" y="272"/>
                  </a:lnTo>
                  <a:lnTo>
                    <a:pt x="132" y="270"/>
                  </a:lnTo>
                  <a:lnTo>
                    <a:pt x="132" y="268"/>
                  </a:lnTo>
                  <a:lnTo>
                    <a:pt x="132" y="266"/>
                  </a:lnTo>
                  <a:lnTo>
                    <a:pt x="130" y="264"/>
                  </a:lnTo>
                  <a:lnTo>
                    <a:pt x="130" y="262"/>
                  </a:lnTo>
                  <a:lnTo>
                    <a:pt x="130" y="260"/>
                  </a:lnTo>
                  <a:lnTo>
                    <a:pt x="129" y="260"/>
                  </a:lnTo>
                  <a:lnTo>
                    <a:pt x="129" y="258"/>
                  </a:lnTo>
                  <a:lnTo>
                    <a:pt x="129" y="256"/>
                  </a:lnTo>
                  <a:lnTo>
                    <a:pt x="129" y="254"/>
                  </a:lnTo>
                  <a:lnTo>
                    <a:pt x="127" y="254"/>
                  </a:lnTo>
                  <a:lnTo>
                    <a:pt x="127" y="252"/>
                  </a:lnTo>
                  <a:lnTo>
                    <a:pt x="127" y="250"/>
                  </a:lnTo>
                  <a:lnTo>
                    <a:pt x="125" y="248"/>
                  </a:lnTo>
                  <a:lnTo>
                    <a:pt x="125" y="246"/>
                  </a:lnTo>
                  <a:lnTo>
                    <a:pt x="125" y="244"/>
                  </a:lnTo>
                  <a:lnTo>
                    <a:pt x="123" y="243"/>
                  </a:lnTo>
                  <a:lnTo>
                    <a:pt x="123" y="241"/>
                  </a:lnTo>
                  <a:lnTo>
                    <a:pt x="123" y="239"/>
                  </a:lnTo>
                  <a:lnTo>
                    <a:pt x="121" y="239"/>
                  </a:lnTo>
                  <a:lnTo>
                    <a:pt x="121" y="237"/>
                  </a:lnTo>
                  <a:lnTo>
                    <a:pt x="119" y="233"/>
                  </a:lnTo>
                  <a:lnTo>
                    <a:pt x="119" y="231"/>
                  </a:lnTo>
                  <a:lnTo>
                    <a:pt x="119" y="229"/>
                  </a:lnTo>
                  <a:lnTo>
                    <a:pt x="117" y="229"/>
                  </a:lnTo>
                  <a:lnTo>
                    <a:pt x="117" y="225"/>
                  </a:lnTo>
                  <a:lnTo>
                    <a:pt x="115" y="223"/>
                  </a:lnTo>
                  <a:lnTo>
                    <a:pt x="115" y="221"/>
                  </a:lnTo>
                  <a:lnTo>
                    <a:pt x="113" y="219"/>
                  </a:lnTo>
                  <a:lnTo>
                    <a:pt x="111" y="215"/>
                  </a:lnTo>
                  <a:lnTo>
                    <a:pt x="111" y="213"/>
                  </a:lnTo>
                  <a:lnTo>
                    <a:pt x="109" y="211"/>
                  </a:lnTo>
                  <a:lnTo>
                    <a:pt x="109" y="209"/>
                  </a:lnTo>
                  <a:lnTo>
                    <a:pt x="109" y="207"/>
                  </a:lnTo>
                  <a:lnTo>
                    <a:pt x="107" y="207"/>
                  </a:lnTo>
                  <a:lnTo>
                    <a:pt x="107" y="205"/>
                  </a:lnTo>
                  <a:lnTo>
                    <a:pt x="105" y="203"/>
                  </a:lnTo>
                  <a:lnTo>
                    <a:pt x="105" y="201"/>
                  </a:lnTo>
                  <a:lnTo>
                    <a:pt x="103" y="197"/>
                  </a:lnTo>
                  <a:lnTo>
                    <a:pt x="101" y="195"/>
                  </a:lnTo>
                  <a:lnTo>
                    <a:pt x="101" y="193"/>
                  </a:lnTo>
                  <a:lnTo>
                    <a:pt x="99" y="193"/>
                  </a:lnTo>
                  <a:lnTo>
                    <a:pt x="99" y="191"/>
                  </a:lnTo>
                  <a:lnTo>
                    <a:pt x="97" y="189"/>
                  </a:lnTo>
                  <a:lnTo>
                    <a:pt x="97" y="187"/>
                  </a:lnTo>
                  <a:lnTo>
                    <a:pt x="95" y="187"/>
                  </a:lnTo>
                  <a:lnTo>
                    <a:pt x="93" y="183"/>
                  </a:lnTo>
                  <a:lnTo>
                    <a:pt x="91" y="181"/>
                  </a:lnTo>
                  <a:lnTo>
                    <a:pt x="91" y="179"/>
                  </a:lnTo>
                  <a:lnTo>
                    <a:pt x="89" y="179"/>
                  </a:lnTo>
                  <a:lnTo>
                    <a:pt x="89" y="177"/>
                  </a:lnTo>
                  <a:lnTo>
                    <a:pt x="87" y="177"/>
                  </a:lnTo>
                  <a:lnTo>
                    <a:pt x="85" y="176"/>
                  </a:lnTo>
                  <a:lnTo>
                    <a:pt x="83" y="174"/>
                  </a:lnTo>
                  <a:lnTo>
                    <a:pt x="81" y="172"/>
                  </a:lnTo>
                  <a:lnTo>
                    <a:pt x="81" y="170"/>
                  </a:lnTo>
                  <a:lnTo>
                    <a:pt x="79" y="168"/>
                  </a:lnTo>
                  <a:lnTo>
                    <a:pt x="77" y="166"/>
                  </a:lnTo>
                  <a:lnTo>
                    <a:pt x="75" y="166"/>
                  </a:lnTo>
                  <a:lnTo>
                    <a:pt x="73" y="164"/>
                  </a:lnTo>
                  <a:lnTo>
                    <a:pt x="71" y="162"/>
                  </a:lnTo>
                  <a:lnTo>
                    <a:pt x="69" y="160"/>
                  </a:lnTo>
                  <a:lnTo>
                    <a:pt x="69" y="158"/>
                  </a:lnTo>
                  <a:lnTo>
                    <a:pt x="67" y="158"/>
                  </a:lnTo>
                  <a:lnTo>
                    <a:pt x="67" y="156"/>
                  </a:lnTo>
                  <a:lnTo>
                    <a:pt x="65" y="156"/>
                  </a:lnTo>
                  <a:lnTo>
                    <a:pt x="63" y="154"/>
                  </a:lnTo>
                  <a:lnTo>
                    <a:pt x="63" y="152"/>
                  </a:lnTo>
                  <a:lnTo>
                    <a:pt x="61" y="152"/>
                  </a:lnTo>
                  <a:lnTo>
                    <a:pt x="61" y="150"/>
                  </a:lnTo>
                  <a:lnTo>
                    <a:pt x="60" y="148"/>
                  </a:lnTo>
                  <a:lnTo>
                    <a:pt x="58" y="146"/>
                  </a:lnTo>
                  <a:lnTo>
                    <a:pt x="58" y="144"/>
                  </a:lnTo>
                  <a:lnTo>
                    <a:pt x="56" y="144"/>
                  </a:lnTo>
                  <a:lnTo>
                    <a:pt x="54" y="142"/>
                  </a:lnTo>
                  <a:lnTo>
                    <a:pt x="52" y="140"/>
                  </a:lnTo>
                  <a:lnTo>
                    <a:pt x="50" y="140"/>
                  </a:lnTo>
                  <a:lnTo>
                    <a:pt x="50" y="138"/>
                  </a:lnTo>
                  <a:lnTo>
                    <a:pt x="48" y="138"/>
                  </a:lnTo>
                  <a:lnTo>
                    <a:pt x="46" y="136"/>
                  </a:lnTo>
                  <a:lnTo>
                    <a:pt x="44" y="134"/>
                  </a:lnTo>
                  <a:lnTo>
                    <a:pt x="42" y="134"/>
                  </a:lnTo>
                  <a:lnTo>
                    <a:pt x="42" y="132"/>
                  </a:lnTo>
                  <a:lnTo>
                    <a:pt x="40" y="132"/>
                  </a:lnTo>
                  <a:lnTo>
                    <a:pt x="40" y="130"/>
                  </a:lnTo>
                  <a:lnTo>
                    <a:pt x="38" y="130"/>
                  </a:lnTo>
                  <a:lnTo>
                    <a:pt x="36" y="128"/>
                  </a:lnTo>
                  <a:lnTo>
                    <a:pt x="36" y="126"/>
                  </a:lnTo>
                  <a:lnTo>
                    <a:pt x="34" y="126"/>
                  </a:lnTo>
                  <a:lnTo>
                    <a:pt x="34" y="124"/>
                  </a:lnTo>
                  <a:lnTo>
                    <a:pt x="32" y="122"/>
                  </a:lnTo>
                  <a:lnTo>
                    <a:pt x="30" y="120"/>
                  </a:lnTo>
                  <a:lnTo>
                    <a:pt x="26" y="118"/>
                  </a:lnTo>
                  <a:lnTo>
                    <a:pt x="26" y="116"/>
                  </a:lnTo>
                  <a:lnTo>
                    <a:pt x="24" y="116"/>
                  </a:lnTo>
                  <a:lnTo>
                    <a:pt x="22" y="114"/>
                  </a:lnTo>
                  <a:lnTo>
                    <a:pt x="20" y="112"/>
                  </a:lnTo>
                  <a:lnTo>
                    <a:pt x="18" y="110"/>
                  </a:lnTo>
                  <a:lnTo>
                    <a:pt x="16" y="110"/>
                  </a:lnTo>
                  <a:lnTo>
                    <a:pt x="16" y="109"/>
                  </a:lnTo>
                  <a:lnTo>
                    <a:pt x="14" y="109"/>
                  </a:lnTo>
                  <a:lnTo>
                    <a:pt x="14" y="107"/>
                  </a:lnTo>
                  <a:lnTo>
                    <a:pt x="14" y="105"/>
                  </a:lnTo>
                  <a:lnTo>
                    <a:pt x="12" y="103"/>
                  </a:lnTo>
                  <a:lnTo>
                    <a:pt x="10" y="101"/>
                  </a:lnTo>
                  <a:lnTo>
                    <a:pt x="8" y="99"/>
                  </a:lnTo>
                  <a:lnTo>
                    <a:pt x="6" y="97"/>
                  </a:lnTo>
                  <a:lnTo>
                    <a:pt x="4" y="97"/>
                  </a:lnTo>
                  <a:lnTo>
                    <a:pt x="4" y="95"/>
                  </a:lnTo>
                  <a:lnTo>
                    <a:pt x="2" y="93"/>
                  </a:lnTo>
                  <a:lnTo>
                    <a:pt x="2" y="91"/>
                  </a:lnTo>
                  <a:lnTo>
                    <a:pt x="2" y="89"/>
                  </a:lnTo>
                  <a:lnTo>
                    <a:pt x="2" y="87"/>
                  </a:lnTo>
                  <a:lnTo>
                    <a:pt x="2" y="85"/>
                  </a:lnTo>
                  <a:lnTo>
                    <a:pt x="2" y="83"/>
                  </a:lnTo>
                  <a:lnTo>
                    <a:pt x="0" y="73"/>
                  </a:lnTo>
                  <a:lnTo>
                    <a:pt x="2" y="71"/>
                  </a:lnTo>
                  <a:lnTo>
                    <a:pt x="4" y="69"/>
                  </a:lnTo>
                  <a:lnTo>
                    <a:pt x="12" y="67"/>
                  </a:lnTo>
                  <a:lnTo>
                    <a:pt x="16" y="69"/>
                  </a:lnTo>
                  <a:lnTo>
                    <a:pt x="20" y="69"/>
                  </a:lnTo>
                  <a:lnTo>
                    <a:pt x="24" y="69"/>
                  </a:lnTo>
                  <a:lnTo>
                    <a:pt x="26" y="71"/>
                  </a:lnTo>
                  <a:lnTo>
                    <a:pt x="30" y="73"/>
                  </a:lnTo>
                  <a:lnTo>
                    <a:pt x="32" y="73"/>
                  </a:lnTo>
                  <a:lnTo>
                    <a:pt x="36" y="77"/>
                  </a:lnTo>
                  <a:lnTo>
                    <a:pt x="42" y="81"/>
                  </a:lnTo>
                  <a:lnTo>
                    <a:pt x="46" y="85"/>
                  </a:lnTo>
                  <a:lnTo>
                    <a:pt x="50" y="89"/>
                  </a:lnTo>
                  <a:lnTo>
                    <a:pt x="52" y="91"/>
                  </a:lnTo>
                  <a:lnTo>
                    <a:pt x="56" y="95"/>
                  </a:lnTo>
                  <a:lnTo>
                    <a:pt x="60" y="99"/>
                  </a:lnTo>
                  <a:lnTo>
                    <a:pt x="63" y="103"/>
                  </a:lnTo>
                  <a:lnTo>
                    <a:pt x="67" y="107"/>
                  </a:lnTo>
                  <a:lnTo>
                    <a:pt x="69" y="107"/>
                  </a:lnTo>
                  <a:lnTo>
                    <a:pt x="73" y="109"/>
                  </a:lnTo>
                  <a:lnTo>
                    <a:pt x="75" y="110"/>
                  </a:lnTo>
                  <a:lnTo>
                    <a:pt x="77" y="110"/>
                  </a:lnTo>
                  <a:lnTo>
                    <a:pt x="79" y="112"/>
                  </a:lnTo>
                  <a:lnTo>
                    <a:pt x="81" y="112"/>
                  </a:lnTo>
                  <a:lnTo>
                    <a:pt x="87" y="116"/>
                  </a:lnTo>
                  <a:lnTo>
                    <a:pt x="111" y="130"/>
                  </a:lnTo>
                  <a:lnTo>
                    <a:pt x="123" y="132"/>
                  </a:lnTo>
                  <a:lnTo>
                    <a:pt x="130" y="132"/>
                  </a:lnTo>
                  <a:lnTo>
                    <a:pt x="132" y="132"/>
                  </a:lnTo>
                  <a:lnTo>
                    <a:pt x="132" y="134"/>
                  </a:lnTo>
                  <a:lnTo>
                    <a:pt x="150" y="134"/>
                  </a:lnTo>
                  <a:lnTo>
                    <a:pt x="172" y="130"/>
                  </a:lnTo>
                  <a:lnTo>
                    <a:pt x="188" y="120"/>
                  </a:lnTo>
                  <a:lnTo>
                    <a:pt x="196" y="109"/>
                  </a:lnTo>
                  <a:lnTo>
                    <a:pt x="205" y="91"/>
                  </a:lnTo>
                  <a:lnTo>
                    <a:pt x="213" y="81"/>
                  </a:lnTo>
                  <a:lnTo>
                    <a:pt x="213" y="77"/>
                  </a:lnTo>
                  <a:lnTo>
                    <a:pt x="201" y="59"/>
                  </a:lnTo>
                  <a:lnTo>
                    <a:pt x="209" y="53"/>
                  </a:lnTo>
                  <a:lnTo>
                    <a:pt x="211" y="53"/>
                  </a:lnTo>
                  <a:lnTo>
                    <a:pt x="213" y="53"/>
                  </a:lnTo>
                  <a:lnTo>
                    <a:pt x="215" y="53"/>
                  </a:lnTo>
                  <a:lnTo>
                    <a:pt x="217" y="53"/>
                  </a:lnTo>
                  <a:lnTo>
                    <a:pt x="219" y="53"/>
                  </a:lnTo>
                  <a:lnTo>
                    <a:pt x="219" y="55"/>
                  </a:lnTo>
                  <a:lnTo>
                    <a:pt x="221" y="55"/>
                  </a:lnTo>
                  <a:lnTo>
                    <a:pt x="223" y="55"/>
                  </a:lnTo>
                  <a:lnTo>
                    <a:pt x="225" y="55"/>
                  </a:lnTo>
                  <a:lnTo>
                    <a:pt x="227" y="55"/>
                  </a:lnTo>
                  <a:lnTo>
                    <a:pt x="227" y="57"/>
                  </a:lnTo>
                  <a:lnTo>
                    <a:pt x="229" y="57"/>
                  </a:lnTo>
                  <a:lnTo>
                    <a:pt x="231" y="57"/>
                  </a:lnTo>
                  <a:lnTo>
                    <a:pt x="233" y="57"/>
                  </a:lnTo>
                  <a:lnTo>
                    <a:pt x="233" y="55"/>
                  </a:lnTo>
                  <a:lnTo>
                    <a:pt x="235" y="55"/>
                  </a:lnTo>
                  <a:lnTo>
                    <a:pt x="235" y="53"/>
                  </a:lnTo>
                  <a:lnTo>
                    <a:pt x="235" y="51"/>
                  </a:lnTo>
                  <a:lnTo>
                    <a:pt x="237" y="51"/>
                  </a:lnTo>
                  <a:lnTo>
                    <a:pt x="239" y="53"/>
                  </a:lnTo>
                  <a:lnTo>
                    <a:pt x="241" y="53"/>
                  </a:lnTo>
                  <a:lnTo>
                    <a:pt x="241" y="51"/>
                  </a:lnTo>
                  <a:lnTo>
                    <a:pt x="241" y="49"/>
                  </a:lnTo>
                  <a:lnTo>
                    <a:pt x="239" y="49"/>
                  </a:lnTo>
                  <a:lnTo>
                    <a:pt x="241" y="47"/>
                  </a:lnTo>
                  <a:lnTo>
                    <a:pt x="243" y="47"/>
                  </a:lnTo>
                  <a:lnTo>
                    <a:pt x="243" y="49"/>
                  </a:lnTo>
                  <a:lnTo>
                    <a:pt x="245" y="49"/>
                  </a:lnTo>
                  <a:lnTo>
                    <a:pt x="247" y="49"/>
                  </a:lnTo>
                  <a:lnTo>
                    <a:pt x="247" y="47"/>
                  </a:lnTo>
                  <a:lnTo>
                    <a:pt x="245" y="47"/>
                  </a:lnTo>
                  <a:lnTo>
                    <a:pt x="245" y="45"/>
                  </a:lnTo>
                  <a:lnTo>
                    <a:pt x="247" y="45"/>
                  </a:lnTo>
                  <a:lnTo>
                    <a:pt x="249" y="45"/>
                  </a:lnTo>
                  <a:lnTo>
                    <a:pt x="249" y="43"/>
                  </a:lnTo>
                  <a:lnTo>
                    <a:pt x="251" y="43"/>
                  </a:lnTo>
                  <a:lnTo>
                    <a:pt x="251" y="42"/>
                  </a:lnTo>
                  <a:lnTo>
                    <a:pt x="253" y="42"/>
                  </a:lnTo>
                  <a:lnTo>
                    <a:pt x="253" y="40"/>
                  </a:lnTo>
                  <a:lnTo>
                    <a:pt x="253" y="38"/>
                  </a:lnTo>
                  <a:lnTo>
                    <a:pt x="255" y="38"/>
                  </a:lnTo>
                  <a:lnTo>
                    <a:pt x="257" y="36"/>
                  </a:lnTo>
                  <a:lnTo>
                    <a:pt x="259" y="36"/>
                  </a:lnTo>
                  <a:lnTo>
                    <a:pt x="259" y="34"/>
                  </a:lnTo>
                  <a:lnTo>
                    <a:pt x="259" y="32"/>
                  </a:lnTo>
                  <a:lnTo>
                    <a:pt x="261" y="32"/>
                  </a:lnTo>
                  <a:lnTo>
                    <a:pt x="263" y="32"/>
                  </a:lnTo>
                  <a:lnTo>
                    <a:pt x="263" y="30"/>
                  </a:lnTo>
                  <a:lnTo>
                    <a:pt x="265" y="30"/>
                  </a:lnTo>
                  <a:lnTo>
                    <a:pt x="265" y="28"/>
                  </a:lnTo>
                  <a:lnTo>
                    <a:pt x="265" y="26"/>
                  </a:lnTo>
                  <a:lnTo>
                    <a:pt x="267" y="26"/>
                  </a:lnTo>
                  <a:lnTo>
                    <a:pt x="267" y="24"/>
                  </a:lnTo>
                  <a:lnTo>
                    <a:pt x="268" y="24"/>
                  </a:lnTo>
                  <a:lnTo>
                    <a:pt x="268" y="22"/>
                  </a:lnTo>
                  <a:lnTo>
                    <a:pt x="270" y="22"/>
                  </a:lnTo>
                  <a:lnTo>
                    <a:pt x="270" y="20"/>
                  </a:lnTo>
                  <a:lnTo>
                    <a:pt x="270" y="18"/>
                  </a:lnTo>
                  <a:lnTo>
                    <a:pt x="270" y="16"/>
                  </a:lnTo>
                  <a:lnTo>
                    <a:pt x="272" y="14"/>
                  </a:lnTo>
                  <a:lnTo>
                    <a:pt x="274" y="14"/>
                  </a:lnTo>
                  <a:lnTo>
                    <a:pt x="276" y="14"/>
                  </a:lnTo>
                  <a:lnTo>
                    <a:pt x="276" y="12"/>
                  </a:lnTo>
                  <a:lnTo>
                    <a:pt x="276" y="14"/>
                  </a:lnTo>
                  <a:lnTo>
                    <a:pt x="278" y="12"/>
                  </a:lnTo>
                  <a:lnTo>
                    <a:pt x="280" y="12"/>
                  </a:lnTo>
                  <a:lnTo>
                    <a:pt x="282" y="12"/>
                  </a:lnTo>
                  <a:lnTo>
                    <a:pt x="284" y="12"/>
                  </a:lnTo>
                  <a:lnTo>
                    <a:pt x="284" y="10"/>
                  </a:lnTo>
                  <a:lnTo>
                    <a:pt x="286" y="10"/>
                  </a:lnTo>
                  <a:lnTo>
                    <a:pt x="288" y="10"/>
                  </a:lnTo>
                  <a:lnTo>
                    <a:pt x="290" y="8"/>
                  </a:lnTo>
                  <a:lnTo>
                    <a:pt x="290" y="10"/>
                  </a:lnTo>
                  <a:lnTo>
                    <a:pt x="292" y="10"/>
                  </a:lnTo>
                  <a:lnTo>
                    <a:pt x="294" y="10"/>
                  </a:lnTo>
                  <a:lnTo>
                    <a:pt x="294" y="8"/>
                  </a:lnTo>
                  <a:lnTo>
                    <a:pt x="296" y="8"/>
                  </a:lnTo>
                  <a:lnTo>
                    <a:pt x="298" y="8"/>
                  </a:lnTo>
                  <a:lnTo>
                    <a:pt x="300" y="6"/>
                  </a:lnTo>
                  <a:lnTo>
                    <a:pt x="302" y="6"/>
                  </a:lnTo>
                  <a:lnTo>
                    <a:pt x="302" y="8"/>
                  </a:lnTo>
                  <a:lnTo>
                    <a:pt x="302" y="6"/>
                  </a:lnTo>
                  <a:lnTo>
                    <a:pt x="304" y="6"/>
                  </a:lnTo>
                  <a:lnTo>
                    <a:pt x="306" y="6"/>
                  </a:lnTo>
                  <a:lnTo>
                    <a:pt x="308" y="6"/>
                  </a:lnTo>
                  <a:lnTo>
                    <a:pt x="310" y="6"/>
                  </a:lnTo>
                  <a:lnTo>
                    <a:pt x="312" y="6"/>
                  </a:lnTo>
                  <a:lnTo>
                    <a:pt x="314" y="6"/>
                  </a:lnTo>
                  <a:lnTo>
                    <a:pt x="316" y="6"/>
                  </a:lnTo>
                  <a:lnTo>
                    <a:pt x="318" y="6"/>
                  </a:lnTo>
                  <a:lnTo>
                    <a:pt x="320" y="6"/>
                  </a:lnTo>
                  <a:lnTo>
                    <a:pt x="320" y="4"/>
                  </a:lnTo>
                  <a:lnTo>
                    <a:pt x="322" y="4"/>
                  </a:lnTo>
                  <a:lnTo>
                    <a:pt x="324" y="4"/>
                  </a:lnTo>
                  <a:lnTo>
                    <a:pt x="326" y="4"/>
                  </a:lnTo>
                  <a:lnTo>
                    <a:pt x="328" y="4"/>
                  </a:lnTo>
                  <a:lnTo>
                    <a:pt x="330" y="4"/>
                  </a:lnTo>
                  <a:lnTo>
                    <a:pt x="332" y="4"/>
                  </a:lnTo>
                  <a:lnTo>
                    <a:pt x="334" y="4"/>
                  </a:lnTo>
                  <a:lnTo>
                    <a:pt x="334" y="2"/>
                  </a:lnTo>
                  <a:lnTo>
                    <a:pt x="336" y="2"/>
                  </a:lnTo>
                  <a:lnTo>
                    <a:pt x="337" y="2"/>
                  </a:lnTo>
                  <a:lnTo>
                    <a:pt x="339" y="2"/>
                  </a:lnTo>
                  <a:lnTo>
                    <a:pt x="341" y="2"/>
                  </a:lnTo>
                  <a:lnTo>
                    <a:pt x="341" y="0"/>
                  </a:lnTo>
                  <a:lnTo>
                    <a:pt x="343" y="0"/>
                  </a:lnTo>
                  <a:lnTo>
                    <a:pt x="345" y="0"/>
                  </a:lnTo>
                  <a:lnTo>
                    <a:pt x="347" y="0"/>
                  </a:lnTo>
                  <a:lnTo>
                    <a:pt x="349"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129" name="nomes4">
            <a:extLst>
              <a:ext uri="{FF2B5EF4-FFF2-40B4-BE49-F238E27FC236}">
                <a16:creationId xmlns:a16="http://schemas.microsoft.com/office/drawing/2014/main" xmlns="" id="{00000000-0008-0000-0A00-000006000000}"/>
              </a:ext>
            </a:extLst>
          </xdr:cNvPr>
          <xdr:cNvGrpSpPr/>
        </xdr:nvGrpSpPr>
        <xdr:grpSpPr>
          <a:xfrm>
            <a:off x="11057303" y="11846836"/>
            <a:ext cx="1490179" cy="2154035"/>
            <a:chOff x="3492502" y="1717673"/>
            <a:chExt cx="2021873" cy="3345437"/>
          </a:xfrm>
        </xdr:grpSpPr>
        <xdr:sp macro="" textlink="">
          <xdr:nvSpPr>
            <xdr:cNvPr id="131" name="T403">
              <a:extLst>
                <a:ext uri="{FF2B5EF4-FFF2-40B4-BE49-F238E27FC236}">
                  <a16:creationId xmlns:a16="http://schemas.microsoft.com/office/drawing/2014/main" xmlns="" id="{00000000-0008-0000-0A00-000008000000}"/>
                </a:ext>
              </a:extLst>
            </xdr:cNvPr>
            <xdr:cNvSpPr>
              <a:spLocks noChangeArrowheads="1"/>
            </xdr:cNvSpPr>
          </xdr:nvSpPr>
          <xdr:spPr bwMode="auto">
            <a:xfrm>
              <a:off x="4935541" y="4879973"/>
              <a:ext cx="394684" cy="183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16,7</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32" name="T401">
              <a:extLst>
                <a:ext uri="{FF2B5EF4-FFF2-40B4-BE49-F238E27FC236}">
                  <a16:creationId xmlns:a16="http://schemas.microsoft.com/office/drawing/2014/main" xmlns="" id="{00000000-0008-0000-0A00-000009000000}"/>
                </a:ext>
              </a:extLst>
            </xdr:cNvPr>
            <xdr:cNvSpPr>
              <a:spLocks noChangeArrowheads="1"/>
            </xdr:cNvSpPr>
          </xdr:nvSpPr>
          <xdr:spPr bwMode="auto">
            <a:xfrm>
              <a:off x="4681539" y="3159121"/>
              <a:ext cx="394684" cy="183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6,4</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33" name="T402">
              <a:extLst>
                <a:ext uri="{FF2B5EF4-FFF2-40B4-BE49-F238E27FC236}">
                  <a16:creationId xmlns:a16="http://schemas.microsoft.com/office/drawing/2014/main" xmlns="" id="{00000000-0008-0000-0A00-00000A000000}"/>
                </a:ext>
              </a:extLst>
            </xdr:cNvPr>
            <xdr:cNvSpPr>
              <a:spLocks noChangeArrowheads="1"/>
            </xdr:cNvSpPr>
          </xdr:nvSpPr>
          <xdr:spPr bwMode="auto">
            <a:xfrm>
              <a:off x="5119691" y="1717673"/>
              <a:ext cx="394684" cy="183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9,7</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34" name="T404">
              <a:extLst>
                <a:ext uri="{FF2B5EF4-FFF2-40B4-BE49-F238E27FC236}">
                  <a16:creationId xmlns:a16="http://schemas.microsoft.com/office/drawing/2014/main" xmlns="" id="{00000000-0008-0000-0A00-00000B000000}"/>
                </a:ext>
              </a:extLst>
            </xdr:cNvPr>
            <xdr:cNvSpPr>
              <a:spLocks noChangeArrowheads="1"/>
            </xdr:cNvSpPr>
          </xdr:nvSpPr>
          <xdr:spPr bwMode="auto">
            <a:xfrm>
              <a:off x="3492502" y="4538660"/>
              <a:ext cx="394684" cy="183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22,2</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grpSp>
      <xdr:sp macro="" textlink="">
        <xdr:nvSpPr>
          <xdr:cNvPr id="130" name="seta4">
            <a:extLst>
              <a:ext uri="{FF2B5EF4-FFF2-40B4-BE49-F238E27FC236}">
                <a16:creationId xmlns:a16="http://schemas.microsoft.com/office/drawing/2014/main" xmlns="" id="{00000000-0008-0000-0A00-000007000000}"/>
              </a:ext>
            </a:extLst>
          </xdr:cNvPr>
          <xdr:cNvSpPr>
            <a:spLocks noEditPoints="1"/>
          </xdr:cNvSpPr>
        </xdr:nvSpPr>
        <xdr:spPr bwMode="auto">
          <a:xfrm>
            <a:off x="13237077" y="11125201"/>
            <a:ext cx="145084" cy="294378"/>
          </a:xfrm>
          <a:custGeom>
            <a:avLst/>
            <a:gdLst>
              <a:gd name="T0" fmla="*/ 63 w 124"/>
              <a:gd name="T1" fmla="*/ 213 h 288"/>
              <a:gd name="T2" fmla="*/ 124 w 124"/>
              <a:gd name="T3" fmla="*/ 288 h 288"/>
              <a:gd name="T4" fmla="*/ 63 w 124"/>
              <a:gd name="T5" fmla="*/ 77 h 288"/>
              <a:gd name="T6" fmla="*/ 0 w 124"/>
              <a:gd name="T7" fmla="*/ 288 h 288"/>
              <a:gd name="T8" fmla="*/ 63 w 124"/>
              <a:gd name="T9" fmla="*/ 213 h 288"/>
              <a:gd name="T10" fmla="*/ 63 w 124"/>
              <a:gd name="T11" fmla="*/ 97 h 288"/>
              <a:gd name="T12" fmla="*/ 109 w 124"/>
              <a:gd name="T13" fmla="*/ 258 h 288"/>
              <a:gd name="T14" fmla="*/ 63 w 124"/>
              <a:gd name="T15" fmla="*/ 203 h 288"/>
              <a:gd name="T16" fmla="*/ 63 w 124"/>
              <a:gd name="T17" fmla="*/ 97 h 288"/>
              <a:gd name="T18" fmla="*/ 40 w 124"/>
              <a:gd name="T19" fmla="*/ 0 h 288"/>
              <a:gd name="T20" fmla="*/ 40 w 124"/>
              <a:gd name="T21" fmla="*/ 61 h 288"/>
              <a:gd name="T22" fmla="*/ 47 w 124"/>
              <a:gd name="T23" fmla="*/ 61 h 288"/>
              <a:gd name="T24" fmla="*/ 47 w 124"/>
              <a:gd name="T25" fmla="*/ 12 h 288"/>
              <a:gd name="T26" fmla="*/ 81 w 124"/>
              <a:gd name="T27" fmla="*/ 61 h 288"/>
              <a:gd name="T28" fmla="*/ 89 w 124"/>
              <a:gd name="T29" fmla="*/ 61 h 288"/>
              <a:gd name="T30" fmla="*/ 89 w 124"/>
              <a:gd name="T31" fmla="*/ 0 h 288"/>
              <a:gd name="T32" fmla="*/ 81 w 124"/>
              <a:gd name="T33" fmla="*/ 0 h 288"/>
              <a:gd name="T34" fmla="*/ 81 w 124"/>
              <a:gd name="T35" fmla="*/ 48 h 288"/>
              <a:gd name="T36" fmla="*/ 49 w 124"/>
              <a:gd name="T37" fmla="*/ 0 h 288"/>
              <a:gd name="T38" fmla="*/ 40 w 124"/>
              <a:gd name="T39" fmla="*/ 0 h 2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124" h="288">
                <a:moveTo>
                  <a:pt x="63" y="213"/>
                </a:moveTo>
                <a:lnTo>
                  <a:pt x="124" y="288"/>
                </a:lnTo>
                <a:lnTo>
                  <a:pt x="63" y="77"/>
                </a:lnTo>
                <a:lnTo>
                  <a:pt x="0" y="288"/>
                </a:lnTo>
                <a:lnTo>
                  <a:pt x="63" y="213"/>
                </a:lnTo>
                <a:close/>
                <a:moveTo>
                  <a:pt x="63" y="97"/>
                </a:moveTo>
                <a:lnTo>
                  <a:pt x="109" y="258"/>
                </a:lnTo>
                <a:lnTo>
                  <a:pt x="63" y="203"/>
                </a:lnTo>
                <a:lnTo>
                  <a:pt x="63" y="97"/>
                </a:lnTo>
                <a:close/>
                <a:moveTo>
                  <a:pt x="40" y="0"/>
                </a:moveTo>
                <a:lnTo>
                  <a:pt x="40" y="61"/>
                </a:lnTo>
                <a:lnTo>
                  <a:pt x="47" y="61"/>
                </a:lnTo>
                <a:lnTo>
                  <a:pt x="47" y="12"/>
                </a:lnTo>
                <a:lnTo>
                  <a:pt x="81" y="61"/>
                </a:lnTo>
                <a:lnTo>
                  <a:pt x="89" y="61"/>
                </a:lnTo>
                <a:lnTo>
                  <a:pt x="89" y="0"/>
                </a:lnTo>
                <a:lnTo>
                  <a:pt x="81" y="0"/>
                </a:lnTo>
                <a:lnTo>
                  <a:pt x="81" y="48"/>
                </a:lnTo>
                <a:lnTo>
                  <a:pt x="49" y="0"/>
                </a:lnTo>
                <a:lnTo>
                  <a:pt x="40" y="0"/>
                </a:lnTo>
                <a:close/>
              </a:path>
            </a:pathLst>
          </a:custGeom>
          <a:solidFill>
            <a:srgbClr val="686868"/>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18</xdr:row>
      <xdr:rowOff>9524</xdr:rowOff>
    </xdr:from>
    <xdr:to>
      <xdr:col>10</xdr:col>
      <xdr:colOff>2016000</xdr:colOff>
      <xdr:row>18</xdr:row>
      <xdr:rowOff>261524</xdr:rowOff>
    </xdr:to>
    <xdr:graphicFrame macro="">
      <xdr:nvGraphicFramePr>
        <xdr:cNvPr id="6" name="Gráfico 5">
          <a:extLst>
            <a:ext uri="{FF2B5EF4-FFF2-40B4-BE49-F238E27FC236}">
              <a16:creationId xmlns:a16="http://schemas.microsoft.com/office/drawing/2014/main" xmlns="" id="{00000000-0008-0000-0C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19</xdr:row>
      <xdr:rowOff>9525</xdr:rowOff>
    </xdr:from>
    <xdr:to>
      <xdr:col>10</xdr:col>
      <xdr:colOff>2016000</xdr:colOff>
      <xdr:row>19</xdr:row>
      <xdr:rowOff>261525</xdr:rowOff>
    </xdr:to>
    <xdr:graphicFrame macro="">
      <xdr:nvGraphicFramePr>
        <xdr:cNvPr id="10" name="Gráfico 9">
          <a:extLst>
            <a:ext uri="{FF2B5EF4-FFF2-40B4-BE49-F238E27FC236}">
              <a16:creationId xmlns:a16="http://schemas.microsoft.com/office/drawing/2014/main" xmlns="" id="{00000000-0008-0000-0C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20</xdr:row>
      <xdr:rowOff>9525</xdr:rowOff>
    </xdr:from>
    <xdr:to>
      <xdr:col>10</xdr:col>
      <xdr:colOff>2016000</xdr:colOff>
      <xdr:row>20</xdr:row>
      <xdr:rowOff>261525</xdr:rowOff>
    </xdr:to>
    <xdr:graphicFrame macro="">
      <xdr:nvGraphicFramePr>
        <xdr:cNvPr id="8" name="Gráfico 7">
          <a:extLst>
            <a:ext uri="{FF2B5EF4-FFF2-40B4-BE49-F238E27FC236}">
              <a16:creationId xmlns:a16="http://schemas.microsoft.com/office/drawing/2014/main" xmlns="" id="{00000000-0008-0000-0C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21</xdr:row>
      <xdr:rowOff>19050</xdr:rowOff>
    </xdr:from>
    <xdr:to>
      <xdr:col>10</xdr:col>
      <xdr:colOff>2016000</xdr:colOff>
      <xdr:row>21</xdr:row>
      <xdr:rowOff>271050</xdr:rowOff>
    </xdr:to>
    <xdr:graphicFrame macro="">
      <xdr:nvGraphicFramePr>
        <xdr:cNvPr id="9" name="Gráfico 8">
          <a:extLst>
            <a:ext uri="{FF2B5EF4-FFF2-40B4-BE49-F238E27FC236}">
              <a16:creationId xmlns:a16="http://schemas.microsoft.com/office/drawing/2014/main" xmlns="" id="{00000000-0008-0000-0C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22</xdr:row>
      <xdr:rowOff>9525</xdr:rowOff>
    </xdr:from>
    <xdr:to>
      <xdr:col>10</xdr:col>
      <xdr:colOff>2016000</xdr:colOff>
      <xdr:row>22</xdr:row>
      <xdr:rowOff>261525</xdr:rowOff>
    </xdr:to>
    <xdr:graphicFrame macro="">
      <xdr:nvGraphicFramePr>
        <xdr:cNvPr id="11" name="Gráfico 10">
          <a:extLst>
            <a:ext uri="{FF2B5EF4-FFF2-40B4-BE49-F238E27FC236}">
              <a16:creationId xmlns:a16="http://schemas.microsoft.com/office/drawing/2014/main" xmlns="" id="{00000000-0008-0000-0C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28</xdr:row>
      <xdr:rowOff>19050</xdr:rowOff>
    </xdr:from>
    <xdr:to>
      <xdr:col>10</xdr:col>
      <xdr:colOff>2016000</xdr:colOff>
      <xdr:row>28</xdr:row>
      <xdr:rowOff>271050</xdr:rowOff>
    </xdr:to>
    <xdr:graphicFrame macro="">
      <xdr:nvGraphicFramePr>
        <xdr:cNvPr id="12" name="Gráfico 11">
          <a:extLst>
            <a:ext uri="{FF2B5EF4-FFF2-40B4-BE49-F238E27FC236}">
              <a16:creationId xmlns:a16="http://schemas.microsoft.com/office/drawing/2014/main" xmlns="" id="{00000000-0008-0000-0C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29</xdr:row>
      <xdr:rowOff>19050</xdr:rowOff>
    </xdr:from>
    <xdr:to>
      <xdr:col>10</xdr:col>
      <xdr:colOff>2016000</xdr:colOff>
      <xdr:row>29</xdr:row>
      <xdr:rowOff>271050</xdr:rowOff>
    </xdr:to>
    <xdr:graphicFrame macro="">
      <xdr:nvGraphicFramePr>
        <xdr:cNvPr id="13" name="Gráfico 12">
          <a:extLst>
            <a:ext uri="{FF2B5EF4-FFF2-40B4-BE49-F238E27FC236}">
              <a16:creationId xmlns:a16="http://schemas.microsoft.com/office/drawing/2014/main" xmlns="" id="{00000000-0008-0000-0C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30</xdr:row>
      <xdr:rowOff>19050</xdr:rowOff>
    </xdr:from>
    <xdr:to>
      <xdr:col>10</xdr:col>
      <xdr:colOff>2016000</xdr:colOff>
      <xdr:row>30</xdr:row>
      <xdr:rowOff>271050</xdr:rowOff>
    </xdr:to>
    <xdr:graphicFrame macro="">
      <xdr:nvGraphicFramePr>
        <xdr:cNvPr id="15" name="Gráfico 14">
          <a:extLst>
            <a:ext uri="{FF2B5EF4-FFF2-40B4-BE49-F238E27FC236}">
              <a16:creationId xmlns:a16="http://schemas.microsoft.com/office/drawing/2014/main" xmlns="" id="{00000000-0008-0000-0C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33</xdr:row>
      <xdr:rowOff>47625</xdr:rowOff>
    </xdr:from>
    <xdr:to>
      <xdr:col>10</xdr:col>
      <xdr:colOff>2016000</xdr:colOff>
      <xdr:row>33</xdr:row>
      <xdr:rowOff>299625</xdr:rowOff>
    </xdr:to>
    <xdr:graphicFrame macro="">
      <xdr:nvGraphicFramePr>
        <xdr:cNvPr id="16" name="Gráfico 15">
          <a:extLst>
            <a:ext uri="{FF2B5EF4-FFF2-40B4-BE49-F238E27FC236}">
              <a16:creationId xmlns:a16="http://schemas.microsoft.com/office/drawing/2014/main" xmlns="" id="{00000000-0008-0000-0C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39</xdr:row>
      <xdr:rowOff>19050</xdr:rowOff>
    </xdr:from>
    <xdr:to>
      <xdr:col>10</xdr:col>
      <xdr:colOff>2016000</xdr:colOff>
      <xdr:row>39</xdr:row>
      <xdr:rowOff>271050</xdr:rowOff>
    </xdr:to>
    <xdr:graphicFrame macro="">
      <xdr:nvGraphicFramePr>
        <xdr:cNvPr id="17" name="Gráfico 16">
          <a:extLst>
            <a:ext uri="{FF2B5EF4-FFF2-40B4-BE49-F238E27FC236}">
              <a16:creationId xmlns:a16="http://schemas.microsoft.com/office/drawing/2014/main" xmlns="" id="{00000000-0008-0000-0C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0</xdr:colOff>
      <xdr:row>40</xdr:row>
      <xdr:rowOff>19050</xdr:rowOff>
    </xdr:from>
    <xdr:to>
      <xdr:col>10</xdr:col>
      <xdr:colOff>2016000</xdr:colOff>
      <xdr:row>40</xdr:row>
      <xdr:rowOff>271050</xdr:rowOff>
    </xdr:to>
    <xdr:graphicFrame macro="">
      <xdr:nvGraphicFramePr>
        <xdr:cNvPr id="18" name="Gráfico 17">
          <a:extLst>
            <a:ext uri="{FF2B5EF4-FFF2-40B4-BE49-F238E27FC236}">
              <a16:creationId xmlns:a16="http://schemas.microsoft.com/office/drawing/2014/main" xmlns="" id="{00000000-0008-0000-0C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342900</xdr:colOff>
      <xdr:row>50</xdr:row>
      <xdr:rowOff>19050</xdr:rowOff>
    </xdr:from>
    <xdr:to>
      <xdr:col>10</xdr:col>
      <xdr:colOff>2006475</xdr:colOff>
      <xdr:row>50</xdr:row>
      <xdr:rowOff>271050</xdr:rowOff>
    </xdr:to>
    <xdr:graphicFrame macro="">
      <xdr:nvGraphicFramePr>
        <xdr:cNvPr id="20" name="Gráfico 19">
          <a:extLst>
            <a:ext uri="{FF2B5EF4-FFF2-40B4-BE49-F238E27FC236}">
              <a16:creationId xmlns:a16="http://schemas.microsoft.com/office/drawing/2014/main" xmlns="" id="{00000000-0008-0000-0C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52</xdr:row>
      <xdr:rowOff>19050</xdr:rowOff>
    </xdr:from>
    <xdr:to>
      <xdr:col>10</xdr:col>
      <xdr:colOff>2016000</xdr:colOff>
      <xdr:row>52</xdr:row>
      <xdr:rowOff>271050</xdr:rowOff>
    </xdr:to>
    <xdr:graphicFrame macro="">
      <xdr:nvGraphicFramePr>
        <xdr:cNvPr id="22" name="Gráfico 21">
          <a:extLst>
            <a:ext uri="{FF2B5EF4-FFF2-40B4-BE49-F238E27FC236}">
              <a16:creationId xmlns:a16="http://schemas.microsoft.com/office/drawing/2014/main" xmlns="" id="{00000000-0008-0000-0C00-00001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0</xdr:colOff>
      <xdr:row>53</xdr:row>
      <xdr:rowOff>9525</xdr:rowOff>
    </xdr:from>
    <xdr:to>
      <xdr:col>10</xdr:col>
      <xdr:colOff>2016000</xdr:colOff>
      <xdr:row>53</xdr:row>
      <xdr:rowOff>261525</xdr:rowOff>
    </xdr:to>
    <xdr:graphicFrame macro="">
      <xdr:nvGraphicFramePr>
        <xdr:cNvPr id="23" name="Gráfico 22">
          <a:extLst>
            <a:ext uri="{FF2B5EF4-FFF2-40B4-BE49-F238E27FC236}">
              <a16:creationId xmlns:a16="http://schemas.microsoft.com/office/drawing/2014/main" xmlns="" id="{00000000-0008-0000-0C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0</xdr:colOff>
      <xdr:row>54</xdr:row>
      <xdr:rowOff>9525</xdr:rowOff>
    </xdr:from>
    <xdr:to>
      <xdr:col>10</xdr:col>
      <xdr:colOff>2016000</xdr:colOff>
      <xdr:row>54</xdr:row>
      <xdr:rowOff>261525</xdr:rowOff>
    </xdr:to>
    <xdr:graphicFrame macro="">
      <xdr:nvGraphicFramePr>
        <xdr:cNvPr id="24" name="Gráfico 23">
          <a:extLst>
            <a:ext uri="{FF2B5EF4-FFF2-40B4-BE49-F238E27FC236}">
              <a16:creationId xmlns:a16="http://schemas.microsoft.com/office/drawing/2014/main" xmlns="" id="{00000000-0008-0000-0C00-00001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0</xdr:colOff>
      <xdr:row>56</xdr:row>
      <xdr:rowOff>19050</xdr:rowOff>
    </xdr:from>
    <xdr:to>
      <xdr:col>10</xdr:col>
      <xdr:colOff>2016000</xdr:colOff>
      <xdr:row>56</xdr:row>
      <xdr:rowOff>271050</xdr:rowOff>
    </xdr:to>
    <xdr:graphicFrame macro="">
      <xdr:nvGraphicFramePr>
        <xdr:cNvPr id="25" name="Gráfico 24">
          <a:extLst>
            <a:ext uri="{FF2B5EF4-FFF2-40B4-BE49-F238E27FC236}">
              <a16:creationId xmlns:a16="http://schemas.microsoft.com/office/drawing/2014/main" xmlns="" id="{00000000-0008-0000-0C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0</xdr:colOff>
      <xdr:row>57</xdr:row>
      <xdr:rowOff>9525</xdr:rowOff>
    </xdr:from>
    <xdr:to>
      <xdr:col>10</xdr:col>
      <xdr:colOff>2016000</xdr:colOff>
      <xdr:row>57</xdr:row>
      <xdr:rowOff>261525</xdr:rowOff>
    </xdr:to>
    <xdr:graphicFrame macro="">
      <xdr:nvGraphicFramePr>
        <xdr:cNvPr id="26" name="Gráfico 25">
          <a:extLst>
            <a:ext uri="{FF2B5EF4-FFF2-40B4-BE49-F238E27FC236}">
              <a16:creationId xmlns:a16="http://schemas.microsoft.com/office/drawing/2014/main" xmlns="" id="{00000000-0008-0000-0C00-00001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0</xdr:colOff>
      <xdr:row>58</xdr:row>
      <xdr:rowOff>19050</xdr:rowOff>
    </xdr:from>
    <xdr:to>
      <xdr:col>10</xdr:col>
      <xdr:colOff>2016000</xdr:colOff>
      <xdr:row>58</xdr:row>
      <xdr:rowOff>271050</xdr:rowOff>
    </xdr:to>
    <xdr:graphicFrame macro="">
      <xdr:nvGraphicFramePr>
        <xdr:cNvPr id="27" name="Gráfico 26">
          <a:extLst>
            <a:ext uri="{FF2B5EF4-FFF2-40B4-BE49-F238E27FC236}">
              <a16:creationId xmlns:a16="http://schemas.microsoft.com/office/drawing/2014/main" xmlns="" id="{00000000-0008-0000-0C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10</xdr:col>
      <xdr:colOff>0</xdr:colOff>
      <xdr:row>59</xdr:row>
      <xdr:rowOff>19050</xdr:rowOff>
    </xdr:from>
    <xdr:to>
      <xdr:col>10</xdr:col>
      <xdr:colOff>2016000</xdr:colOff>
      <xdr:row>59</xdr:row>
      <xdr:rowOff>271050</xdr:rowOff>
    </xdr:to>
    <xdr:graphicFrame macro="">
      <xdr:nvGraphicFramePr>
        <xdr:cNvPr id="28" name="Gráfico 27">
          <a:extLst>
            <a:ext uri="{FF2B5EF4-FFF2-40B4-BE49-F238E27FC236}">
              <a16:creationId xmlns:a16="http://schemas.microsoft.com/office/drawing/2014/main" xmlns="" id="{00000000-0008-0000-0C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10</xdr:col>
      <xdr:colOff>0</xdr:colOff>
      <xdr:row>60</xdr:row>
      <xdr:rowOff>19050</xdr:rowOff>
    </xdr:from>
    <xdr:to>
      <xdr:col>10</xdr:col>
      <xdr:colOff>2016000</xdr:colOff>
      <xdr:row>60</xdr:row>
      <xdr:rowOff>271050</xdr:rowOff>
    </xdr:to>
    <xdr:graphicFrame macro="">
      <xdr:nvGraphicFramePr>
        <xdr:cNvPr id="29" name="Gráfico 28">
          <a:extLst>
            <a:ext uri="{FF2B5EF4-FFF2-40B4-BE49-F238E27FC236}">
              <a16:creationId xmlns:a16="http://schemas.microsoft.com/office/drawing/2014/main" xmlns="" id="{00000000-0008-0000-0C00-00001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0</xdr:colOff>
      <xdr:row>61</xdr:row>
      <xdr:rowOff>19050</xdr:rowOff>
    </xdr:from>
    <xdr:to>
      <xdr:col>10</xdr:col>
      <xdr:colOff>2016000</xdr:colOff>
      <xdr:row>61</xdr:row>
      <xdr:rowOff>271050</xdr:rowOff>
    </xdr:to>
    <xdr:graphicFrame macro="">
      <xdr:nvGraphicFramePr>
        <xdr:cNvPr id="30" name="Gráfico 29">
          <a:extLst>
            <a:ext uri="{FF2B5EF4-FFF2-40B4-BE49-F238E27FC236}">
              <a16:creationId xmlns:a16="http://schemas.microsoft.com/office/drawing/2014/main" xmlns="" id="{00000000-0008-0000-0C00-00001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342900</xdr:colOff>
      <xdr:row>62</xdr:row>
      <xdr:rowOff>19050</xdr:rowOff>
    </xdr:from>
    <xdr:to>
      <xdr:col>10</xdr:col>
      <xdr:colOff>2006475</xdr:colOff>
      <xdr:row>62</xdr:row>
      <xdr:rowOff>271050</xdr:rowOff>
    </xdr:to>
    <xdr:graphicFrame macro="">
      <xdr:nvGraphicFramePr>
        <xdr:cNvPr id="31" name="Gráfico 30">
          <a:extLst>
            <a:ext uri="{FF2B5EF4-FFF2-40B4-BE49-F238E27FC236}">
              <a16:creationId xmlns:a16="http://schemas.microsoft.com/office/drawing/2014/main" xmlns="" id="{00000000-0008-0000-0C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10</xdr:col>
      <xdr:colOff>0</xdr:colOff>
      <xdr:row>69</xdr:row>
      <xdr:rowOff>19050</xdr:rowOff>
    </xdr:from>
    <xdr:to>
      <xdr:col>10</xdr:col>
      <xdr:colOff>2016000</xdr:colOff>
      <xdr:row>69</xdr:row>
      <xdr:rowOff>271050</xdr:rowOff>
    </xdr:to>
    <xdr:graphicFrame macro="">
      <xdr:nvGraphicFramePr>
        <xdr:cNvPr id="32" name="Gráfico 31">
          <a:extLst>
            <a:ext uri="{FF2B5EF4-FFF2-40B4-BE49-F238E27FC236}">
              <a16:creationId xmlns:a16="http://schemas.microsoft.com/office/drawing/2014/main" xmlns="" id="{00000000-0008-0000-0C00-00002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10</xdr:col>
      <xdr:colOff>0</xdr:colOff>
      <xdr:row>70</xdr:row>
      <xdr:rowOff>19050</xdr:rowOff>
    </xdr:from>
    <xdr:to>
      <xdr:col>10</xdr:col>
      <xdr:colOff>2016000</xdr:colOff>
      <xdr:row>70</xdr:row>
      <xdr:rowOff>271050</xdr:rowOff>
    </xdr:to>
    <xdr:graphicFrame macro="">
      <xdr:nvGraphicFramePr>
        <xdr:cNvPr id="33" name="Gráfico 32">
          <a:extLst>
            <a:ext uri="{FF2B5EF4-FFF2-40B4-BE49-F238E27FC236}">
              <a16:creationId xmlns:a16="http://schemas.microsoft.com/office/drawing/2014/main" xmlns="" id="{00000000-0008-0000-0C00-00002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10</xdr:col>
      <xdr:colOff>0</xdr:colOff>
      <xdr:row>71</xdr:row>
      <xdr:rowOff>19050</xdr:rowOff>
    </xdr:from>
    <xdr:to>
      <xdr:col>10</xdr:col>
      <xdr:colOff>2016000</xdr:colOff>
      <xdr:row>71</xdr:row>
      <xdr:rowOff>271050</xdr:rowOff>
    </xdr:to>
    <xdr:graphicFrame macro="">
      <xdr:nvGraphicFramePr>
        <xdr:cNvPr id="34" name="Gráfico 33">
          <a:extLst>
            <a:ext uri="{FF2B5EF4-FFF2-40B4-BE49-F238E27FC236}">
              <a16:creationId xmlns:a16="http://schemas.microsoft.com/office/drawing/2014/main" xmlns="" id="{00000000-0008-0000-0C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10</xdr:col>
      <xdr:colOff>0</xdr:colOff>
      <xdr:row>72</xdr:row>
      <xdr:rowOff>19050</xdr:rowOff>
    </xdr:from>
    <xdr:to>
      <xdr:col>10</xdr:col>
      <xdr:colOff>2016000</xdr:colOff>
      <xdr:row>72</xdr:row>
      <xdr:rowOff>271050</xdr:rowOff>
    </xdr:to>
    <xdr:graphicFrame macro="">
      <xdr:nvGraphicFramePr>
        <xdr:cNvPr id="35" name="Gráfico 34">
          <a:extLst>
            <a:ext uri="{FF2B5EF4-FFF2-40B4-BE49-F238E27FC236}">
              <a16:creationId xmlns:a16="http://schemas.microsoft.com/office/drawing/2014/main" xmlns="" id="{00000000-0008-0000-0C00-00002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10</xdr:col>
      <xdr:colOff>0</xdr:colOff>
      <xdr:row>73</xdr:row>
      <xdr:rowOff>19050</xdr:rowOff>
    </xdr:from>
    <xdr:to>
      <xdr:col>10</xdr:col>
      <xdr:colOff>2016000</xdr:colOff>
      <xdr:row>73</xdr:row>
      <xdr:rowOff>271050</xdr:rowOff>
    </xdr:to>
    <xdr:graphicFrame macro="">
      <xdr:nvGraphicFramePr>
        <xdr:cNvPr id="36" name="Gráfico 35">
          <a:extLst>
            <a:ext uri="{FF2B5EF4-FFF2-40B4-BE49-F238E27FC236}">
              <a16:creationId xmlns:a16="http://schemas.microsoft.com/office/drawing/2014/main" xmlns="" id="{00000000-0008-0000-0C00-00002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10</xdr:col>
      <xdr:colOff>0</xdr:colOff>
      <xdr:row>74</xdr:row>
      <xdr:rowOff>19050</xdr:rowOff>
    </xdr:from>
    <xdr:to>
      <xdr:col>10</xdr:col>
      <xdr:colOff>2016000</xdr:colOff>
      <xdr:row>74</xdr:row>
      <xdr:rowOff>271050</xdr:rowOff>
    </xdr:to>
    <xdr:graphicFrame macro="">
      <xdr:nvGraphicFramePr>
        <xdr:cNvPr id="37" name="Gráfico 36">
          <a:extLst>
            <a:ext uri="{FF2B5EF4-FFF2-40B4-BE49-F238E27FC236}">
              <a16:creationId xmlns:a16="http://schemas.microsoft.com/office/drawing/2014/main" xmlns="" id="{00000000-0008-0000-0C00-00002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10</xdr:col>
      <xdr:colOff>0</xdr:colOff>
      <xdr:row>76</xdr:row>
      <xdr:rowOff>19050</xdr:rowOff>
    </xdr:from>
    <xdr:to>
      <xdr:col>10</xdr:col>
      <xdr:colOff>2016000</xdr:colOff>
      <xdr:row>76</xdr:row>
      <xdr:rowOff>271050</xdr:rowOff>
    </xdr:to>
    <xdr:graphicFrame macro="">
      <xdr:nvGraphicFramePr>
        <xdr:cNvPr id="38" name="Gráfico 37">
          <a:extLst>
            <a:ext uri="{FF2B5EF4-FFF2-40B4-BE49-F238E27FC236}">
              <a16:creationId xmlns:a16="http://schemas.microsoft.com/office/drawing/2014/main" xmlns="" id="{00000000-0008-0000-0C00-00002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10</xdr:col>
      <xdr:colOff>0</xdr:colOff>
      <xdr:row>77</xdr:row>
      <xdr:rowOff>19050</xdr:rowOff>
    </xdr:from>
    <xdr:to>
      <xdr:col>10</xdr:col>
      <xdr:colOff>2016000</xdr:colOff>
      <xdr:row>77</xdr:row>
      <xdr:rowOff>271050</xdr:rowOff>
    </xdr:to>
    <xdr:graphicFrame macro="">
      <xdr:nvGraphicFramePr>
        <xdr:cNvPr id="39" name="Gráfico 38">
          <a:extLst>
            <a:ext uri="{FF2B5EF4-FFF2-40B4-BE49-F238E27FC236}">
              <a16:creationId xmlns:a16="http://schemas.microsoft.com/office/drawing/2014/main" xmlns="" id="{00000000-0008-0000-0C00-00002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9</xdr:col>
      <xdr:colOff>342900</xdr:colOff>
      <xdr:row>82</xdr:row>
      <xdr:rowOff>19050</xdr:rowOff>
    </xdr:from>
    <xdr:to>
      <xdr:col>10</xdr:col>
      <xdr:colOff>2006475</xdr:colOff>
      <xdr:row>82</xdr:row>
      <xdr:rowOff>271050</xdr:rowOff>
    </xdr:to>
    <xdr:graphicFrame macro="">
      <xdr:nvGraphicFramePr>
        <xdr:cNvPr id="40" name="Gráfico 39">
          <a:extLst>
            <a:ext uri="{FF2B5EF4-FFF2-40B4-BE49-F238E27FC236}">
              <a16:creationId xmlns:a16="http://schemas.microsoft.com/office/drawing/2014/main" xmlns="" id="{00000000-0008-0000-0C00-00002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10</xdr:col>
      <xdr:colOff>0</xdr:colOff>
      <xdr:row>83</xdr:row>
      <xdr:rowOff>19050</xdr:rowOff>
    </xdr:from>
    <xdr:to>
      <xdr:col>10</xdr:col>
      <xdr:colOff>2016000</xdr:colOff>
      <xdr:row>83</xdr:row>
      <xdr:rowOff>271050</xdr:rowOff>
    </xdr:to>
    <xdr:graphicFrame macro="">
      <xdr:nvGraphicFramePr>
        <xdr:cNvPr id="41" name="Gráfico 40">
          <a:extLst>
            <a:ext uri="{FF2B5EF4-FFF2-40B4-BE49-F238E27FC236}">
              <a16:creationId xmlns:a16="http://schemas.microsoft.com/office/drawing/2014/main" xmlns="" id="{00000000-0008-0000-0C00-00002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10</xdr:col>
      <xdr:colOff>9525</xdr:colOff>
      <xdr:row>84</xdr:row>
      <xdr:rowOff>19050</xdr:rowOff>
    </xdr:from>
    <xdr:to>
      <xdr:col>10</xdr:col>
      <xdr:colOff>2025525</xdr:colOff>
      <xdr:row>84</xdr:row>
      <xdr:rowOff>271050</xdr:rowOff>
    </xdr:to>
    <xdr:graphicFrame macro="">
      <xdr:nvGraphicFramePr>
        <xdr:cNvPr id="42" name="Gráfico 41">
          <a:extLst>
            <a:ext uri="{FF2B5EF4-FFF2-40B4-BE49-F238E27FC236}">
              <a16:creationId xmlns:a16="http://schemas.microsoft.com/office/drawing/2014/main" xmlns="" id="{00000000-0008-0000-0C00-00002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6</xdr:col>
      <xdr:colOff>628650</xdr:colOff>
      <xdr:row>9</xdr:row>
      <xdr:rowOff>152400</xdr:rowOff>
    </xdr:from>
    <xdr:to>
      <xdr:col>9</xdr:col>
      <xdr:colOff>253875</xdr:colOff>
      <xdr:row>11</xdr:row>
      <xdr:rowOff>23400</xdr:rowOff>
    </xdr:to>
    <xdr:graphicFrame macro="">
      <xdr:nvGraphicFramePr>
        <xdr:cNvPr id="47" name="Gráfico 46">
          <a:extLst>
            <a:ext uri="{FF2B5EF4-FFF2-40B4-BE49-F238E27FC236}">
              <a16:creationId xmlns:a16="http://schemas.microsoft.com/office/drawing/2014/main" xmlns="" id="{00000000-0008-0000-0C00-00002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xdr:col>
      <xdr:colOff>2485040</xdr:colOff>
      <xdr:row>9</xdr:row>
      <xdr:rowOff>0</xdr:rowOff>
    </xdr:from>
    <xdr:to>
      <xdr:col>5</xdr:col>
      <xdr:colOff>66675</xdr:colOff>
      <xdr:row>12</xdr:row>
      <xdr:rowOff>57150</xdr:rowOff>
    </xdr:to>
    <xdr:grpSp>
      <xdr:nvGrpSpPr>
        <xdr:cNvPr id="54" name="Grupo 53">
          <a:extLst>
            <a:ext uri="{FF2B5EF4-FFF2-40B4-BE49-F238E27FC236}">
              <a16:creationId xmlns:a16="http://schemas.microsoft.com/office/drawing/2014/main" xmlns="" id="{00000000-0008-0000-0C00-000036000000}"/>
            </a:ext>
          </a:extLst>
        </xdr:cNvPr>
        <xdr:cNvGrpSpPr/>
      </xdr:nvGrpSpPr>
      <xdr:grpSpPr>
        <a:xfrm>
          <a:off x="2780315" y="1771650"/>
          <a:ext cx="1058260" cy="628650"/>
          <a:chOff x="780065" y="1615786"/>
          <a:chExt cx="1058260" cy="571500"/>
        </a:xfrm>
      </xdr:grpSpPr>
      <xdr:sp macro="" textlink="">
        <xdr:nvSpPr>
          <xdr:cNvPr id="53" name="CaixaDeTexto 52">
            <a:extLst>
              <a:ext uri="{FF2B5EF4-FFF2-40B4-BE49-F238E27FC236}">
                <a16:creationId xmlns:a16="http://schemas.microsoft.com/office/drawing/2014/main" xmlns="" id="{00000000-0008-0000-0C00-000035000000}"/>
              </a:ext>
            </a:extLst>
          </xdr:cNvPr>
          <xdr:cNvSpPr txBox="1"/>
        </xdr:nvSpPr>
        <xdr:spPr>
          <a:xfrm>
            <a:off x="838200" y="1615786"/>
            <a:ext cx="1000125" cy="571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nSpc>
                <a:spcPct val="140000"/>
              </a:lnSpc>
            </a:pPr>
            <a:r>
              <a:rPr lang="pt-PT" sz="800">
                <a:latin typeface="Arial" pitchFamily="34" charset="0"/>
                <a:cs typeface="Arial" pitchFamily="34" charset="0"/>
              </a:rPr>
              <a:t>Continente</a:t>
            </a:r>
          </a:p>
          <a:p>
            <a:pPr>
              <a:lnSpc>
                <a:spcPct val="140000"/>
              </a:lnSpc>
            </a:pPr>
            <a:r>
              <a:rPr lang="pt-PT" sz="800">
                <a:latin typeface="Arial" pitchFamily="34" charset="0"/>
                <a:cs typeface="Arial" pitchFamily="34" charset="0"/>
              </a:rPr>
              <a:t>ARS</a:t>
            </a:r>
          </a:p>
          <a:p>
            <a:pPr>
              <a:lnSpc>
                <a:spcPct val="140000"/>
              </a:lnSpc>
            </a:pPr>
            <a:r>
              <a:rPr lang="pt-PT" sz="800">
                <a:latin typeface="Arial" pitchFamily="34" charset="0"/>
                <a:cs typeface="Arial" pitchFamily="34" charset="0"/>
              </a:rPr>
              <a:t>ACeS/ULS</a:t>
            </a:r>
          </a:p>
        </xdr:txBody>
      </xdr:sp>
      <xdr:pic>
        <xdr:nvPicPr>
          <xdr:cNvPr id="1026" name="Picture 2">
            <a:extLst>
              <a:ext uri="{FF2B5EF4-FFF2-40B4-BE49-F238E27FC236}">
                <a16:creationId xmlns:a16="http://schemas.microsoft.com/office/drawing/2014/main" xmlns="" id="{00000000-0008-0000-0C00-000002040000}"/>
              </a:ext>
            </a:extLst>
          </xdr:cNvPr>
          <xdr:cNvPicPr>
            <a:picLocks noChangeAspect="1" noChangeArrowheads="1"/>
          </xdr:cNvPicPr>
        </xdr:nvPicPr>
        <xdr:blipFill>
          <a:blip xmlns:r="http://schemas.openxmlformats.org/officeDocument/2006/relationships" r:embed="rId35" cstate="print"/>
          <a:srcRect r="83568"/>
          <a:stretch>
            <a:fillRect/>
          </a:stretch>
        </xdr:blipFill>
        <xdr:spPr bwMode="auto">
          <a:xfrm>
            <a:off x="780065" y="1651766"/>
            <a:ext cx="126000" cy="472730"/>
          </a:xfrm>
          <a:prstGeom prst="rect">
            <a:avLst/>
          </a:prstGeom>
          <a:noFill/>
        </xdr:spPr>
      </xdr:pic>
    </xdr:grpSp>
    <xdr:clientData/>
  </xdr:twoCellAnchor>
  <xdr:twoCellAnchor>
    <xdr:from>
      <xdr:col>7</xdr:col>
      <xdr:colOff>47625</xdr:colOff>
      <xdr:row>10</xdr:row>
      <xdr:rowOff>180977</xdr:rowOff>
    </xdr:from>
    <xdr:to>
      <xdr:col>9</xdr:col>
      <xdr:colOff>123825</xdr:colOff>
      <xdr:row>11</xdr:row>
      <xdr:rowOff>171451</xdr:rowOff>
    </xdr:to>
    <xdr:sp macro="" textlink="">
      <xdr:nvSpPr>
        <xdr:cNvPr id="55" name="CaixaDeTexto 54">
          <a:extLst>
            <a:ext uri="{FF2B5EF4-FFF2-40B4-BE49-F238E27FC236}">
              <a16:creationId xmlns:a16="http://schemas.microsoft.com/office/drawing/2014/main" xmlns="" id="{00000000-0008-0000-0C00-000037000000}"/>
            </a:ext>
          </a:extLst>
        </xdr:cNvPr>
        <xdr:cNvSpPr txBox="1"/>
      </xdr:nvSpPr>
      <xdr:spPr>
        <a:xfrm>
          <a:off x="4981575" y="2143127"/>
          <a:ext cx="1504950" cy="180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pt-PT" sz="800">
              <a:latin typeface="Arial" pitchFamily="34" charset="0"/>
              <a:cs typeface="Arial" pitchFamily="34" charset="0"/>
            </a:rPr>
            <a:t>1º Quartil</a:t>
          </a:r>
          <a:r>
            <a:rPr lang="pt-PT" sz="800" baseline="0">
              <a:latin typeface="Arial" pitchFamily="34" charset="0"/>
              <a:cs typeface="Arial" pitchFamily="34" charset="0"/>
            </a:rPr>
            <a:t>                3ºQuartil</a:t>
          </a:r>
          <a:endParaRPr lang="pt-PT" sz="800">
            <a:latin typeface="Arial" pitchFamily="34" charset="0"/>
            <a:cs typeface="Arial" pitchFamily="34" charset="0"/>
          </a:endParaRPr>
        </a:p>
      </xdr:txBody>
    </xdr:sp>
    <xdr:clientData/>
  </xdr:twoCellAnchor>
  <xdr:twoCellAnchor>
    <xdr:from>
      <xdr:col>7</xdr:col>
      <xdr:colOff>466725</xdr:colOff>
      <xdr:row>9</xdr:row>
      <xdr:rowOff>9524</xdr:rowOff>
    </xdr:from>
    <xdr:to>
      <xdr:col>8</xdr:col>
      <xdr:colOff>400050</xdr:colOff>
      <xdr:row>9</xdr:row>
      <xdr:rowOff>180975</xdr:rowOff>
    </xdr:to>
    <xdr:sp macro="" textlink="">
      <xdr:nvSpPr>
        <xdr:cNvPr id="56" name="CaixaDeTexto 55">
          <a:extLst>
            <a:ext uri="{FF2B5EF4-FFF2-40B4-BE49-F238E27FC236}">
              <a16:creationId xmlns:a16="http://schemas.microsoft.com/office/drawing/2014/main" xmlns="" id="{00000000-0008-0000-0C00-000038000000}"/>
            </a:ext>
          </a:extLst>
        </xdr:cNvPr>
        <xdr:cNvSpPr txBox="1"/>
      </xdr:nvSpPr>
      <xdr:spPr>
        <a:xfrm>
          <a:off x="5400675" y="1781174"/>
          <a:ext cx="647700" cy="1714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pt-PT" sz="800">
              <a:latin typeface="Arial" pitchFamily="34" charset="0"/>
              <a:cs typeface="Arial" pitchFamily="34" charset="0"/>
            </a:rPr>
            <a:t>Mediana</a:t>
          </a:r>
        </a:p>
      </xdr:txBody>
    </xdr:sp>
    <xdr:clientData/>
  </xdr:twoCellAnchor>
  <xdr:twoCellAnchor editAs="absolute">
    <xdr:from>
      <xdr:col>10</xdr:col>
      <xdr:colOff>9525</xdr:colOff>
      <xdr:row>78</xdr:row>
      <xdr:rowOff>19050</xdr:rowOff>
    </xdr:from>
    <xdr:to>
      <xdr:col>10</xdr:col>
      <xdr:colOff>2025525</xdr:colOff>
      <xdr:row>79</xdr:row>
      <xdr:rowOff>1175</xdr:rowOff>
    </xdr:to>
    <xdr:graphicFrame macro="">
      <xdr:nvGraphicFramePr>
        <xdr:cNvPr id="49" name="Gráfico 48">
          <a:extLst>
            <a:ext uri="{FF2B5EF4-FFF2-40B4-BE49-F238E27FC236}">
              <a16:creationId xmlns:a16="http://schemas.microsoft.com/office/drawing/2014/main" xmlns="" id="{00000000-0008-0000-0C00-00003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absolute">
    <xdr:from>
      <xdr:col>10</xdr:col>
      <xdr:colOff>9525</xdr:colOff>
      <xdr:row>79</xdr:row>
      <xdr:rowOff>9525</xdr:rowOff>
    </xdr:from>
    <xdr:to>
      <xdr:col>10</xdr:col>
      <xdr:colOff>2025525</xdr:colOff>
      <xdr:row>79</xdr:row>
      <xdr:rowOff>261525</xdr:rowOff>
    </xdr:to>
    <xdr:graphicFrame macro="">
      <xdr:nvGraphicFramePr>
        <xdr:cNvPr id="50" name="Gráfico 49">
          <a:extLst>
            <a:ext uri="{FF2B5EF4-FFF2-40B4-BE49-F238E27FC236}">
              <a16:creationId xmlns:a16="http://schemas.microsoft.com/office/drawing/2014/main" xmlns="" id="{00000000-0008-0000-0C00-00003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absolute">
    <xdr:from>
      <xdr:col>10</xdr:col>
      <xdr:colOff>0</xdr:colOff>
      <xdr:row>80</xdr:row>
      <xdr:rowOff>9525</xdr:rowOff>
    </xdr:from>
    <xdr:to>
      <xdr:col>10</xdr:col>
      <xdr:colOff>2016000</xdr:colOff>
      <xdr:row>80</xdr:row>
      <xdr:rowOff>267875</xdr:rowOff>
    </xdr:to>
    <xdr:graphicFrame macro="">
      <xdr:nvGraphicFramePr>
        <xdr:cNvPr id="51" name="Gráfico 50">
          <a:extLst>
            <a:ext uri="{FF2B5EF4-FFF2-40B4-BE49-F238E27FC236}">
              <a16:creationId xmlns:a16="http://schemas.microsoft.com/office/drawing/2014/main" xmlns="" id="{00000000-0008-0000-0C00-00003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10</xdr:col>
      <xdr:colOff>0</xdr:colOff>
      <xdr:row>31</xdr:row>
      <xdr:rowOff>19050</xdr:rowOff>
    </xdr:from>
    <xdr:to>
      <xdr:col>10</xdr:col>
      <xdr:colOff>2016000</xdr:colOff>
      <xdr:row>31</xdr:row>
      <xdr:rowOff>271050</xdr:rowOff>
    </xdr:to>
    <xdr:graphicFrame macro="">
      <xdr:nvGraphicFramePr>
        <xdr:cNvPr id="57" name="Gráfico 56">
          <a:extLst>
            <a:ext uri="{FF2B5EF4-FFF2-40B4-BE49-F238E27FC236}">
              <a16:creationId xmlns:a16="http://schemas.microsoft.com/office/drawing/2014/main" xmlns="" id="{00000000-0008-0000-0C00-00003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10</xdr:col>
      <xdr:colOff>0</xdr:colOff>
      <xdr:row>32</xdr:row>
      <xdr:rowOff>47625</xdr:rowOff>
    </xdr:from>
    <xdr:to>
      <xdr:col>10</xdr:col>
      <xdr:colOff>2016000</xdr:colOff>
      <xdr:row>32</xdr:row>
      <xdr:rowOff>299625</xdr:rowOff>
    </xdr:to>
    <xdr:graphicFrame macro="">
      <xdr:nvGraphicFramePr>
        <xdr:cNvPr id="58" name="Gráfico 57">
          <a:extLst>
            <a:ext uri="{FF2B5EF4-FFF2-40B4-BE49-F238E27FC236}">
              <a16:creationId xmlns:a16="http://schemas.microsoft.com/office/drawing/2014/main" xmlns="" id="{00000000-0008-0000-0C00-00003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10</xdr:col>
      <xdr:colOff>0</xdr:colOff>
      <xdr:row>42</xdr:row>
      <xdr:rowOff>19050</xdr:rowOff>
    </xdr:from>
    <xdr:to>
      <xdr:col>10</xdr:col>
      <xdr:colOff>2016000</xdr:colOff>
      <xdr:row>42</xdr:row>
      <xdr:rowOff>271050</xdr:rowOff>
    </xdr:to>
    <xdr:graphicFrame macro="">
      <xdr:nvGraphicFramePr>
        <xdr:cNvPr id="59" name="Gráfico 58">
          <a:extLst>
            <a:ext uri="{FF2B5EF4-FFF2-40B4-BE49-F238E27FC236}">
              <a16:creationId xmlns:a16="http://schemas.microsoft.com/office/drawing/2014/main" xmlns="" id="{00000000-0008-0000-0C00-00003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10</xdr:col>
      <xdr:colOff>0</xdr:colOff>
      <xdr:row>43</xdr:row>
      <xdr:rowOff>19050</xdr:rowOff>
    </xdr:from>
    <xdr:to>
      <xdr:col>10</xdr:col>
      <xdr:colOff>2016000</xdr:colOff>
      <xdr:row>43</xdr:row>
      <xdr:rowOff>271050</xdr:rowOff>
    </xdr:to>
    <xdr:graphicFrame macro="">
      <xdr:nvGraphicFramePr>
        <xdr:cNvPr id="60" name="Gráfico 59">
          <a:extLst>
            <a:ext uri="{FF2B5EF4-FFF2-40B4-BE49-F238E27FC236}">
              <a16:creationId xmlns:a16="http://schemas.microsoft.com/office/drawing/2014/main" xmlns="" id="{00000000-0008-0000-0C00-00003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10</xdr:col>
      <xdr:colOff>0</xdr:colOff>
      <xdr:row>44</xdr:row>
      <xdr:rowOff>19050</xdr:rowOff>
    </xdr:from>
    <xdr:to>
      <xdr:col>10</xdr:col>
      <xdr:colOff>2016000</xdr:colOff>
      <xdr:row>44</xdr:row>
      <xdr:rowOff>271050</xdr:rowOff>
    </xdr:to>
    <xdr:graphicFrame macro="">
      <xdr:nvGraphicFramePr>
        <xdr:cNvPr id="61" name="Gráfico 60">
          <a:extLst>
            <a:ext uri="{FF2B5EF4-FFF2-40B4-BE49-F238E27FC236}">
              <a16:creationId xmlns:a16="http://schemas.microsoft.com/office/drawing/2014/main" xmlns="" id="{00000000-0008-0000-0C00-00003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10</xdr:col>
      <xdr:colOff>0</xdr:colOff>
      <xdr:row>63</xdr:row>
      <xdr:rowOff>19050</xdr:rowOff>
    </xdr:from>
    <xdr:to>
      <xdr:col>10</xdr:col>
      <xdr:colOff>2016000</xdr:colOff>
      <xdr:row>63</xdr:row>
      <xdr:rowOff>271050</xdr:rowOff>
    </xdr:to>
    <xdr:graphicFrame macro="">
      <xdr:nvGraphicFramePr>
        <xdr:cNvPr id="52" name="Gráfico 51">
          <a:extLst>
            <a:ext uri="{FF2B5EF4-FFF2-40B4-BE49-F238E27FC236}">
              <a16:creationId xmlns:a16="http://schemas.microsoft.com/office/drawing/2014/main" xmlns="" id="{00000000-0008-0000-0C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10</xdr:col>
      <xdr:colOff>0</xdr:colOff>
      <xdr:row>64</xdr:row>
      <xdr:rowOff>19050</xdr:rowOff>
    </xdr:from>
    <xdr:to>
      <xdr:col>10</xdr:col>
      <xdr:colOff>2016000</xdr:colOff>
      <xdr:row>64</xdr:row>
      <xdr:rowOff>271050</xdr:rowOff>
    </xdr:to>
    <xdr:graphicFrame macro="">
      <xdr:nvGraphicFramePr>
        <xdr:cNvPr id="62" name="Gráfico 61">
          <a:extLst>
            <a:ext uri="{FF2B5EF4-FFF2-40B4-BE49-F238E27FC236}">
              <a16:creationId xmlns:a16="http://schemas.microsoft.com/office/drawing/2014/main" xmlns="" id="{00000000-0008-0000-0C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10</xdr:col>
      <xdr:colOff>0</xdr:colOff>
      <xdr:row>65</xdr:row>
      <xdr:rowOff>19050</xdr:rowOff>
    </xdr:from>
    <xdr:to>
      <xdr:col>10</xdr:col>
      <xdr:colOff>2016000</xdr:colOff>
      <xdr:row>65</xdr:row>
      <xdr:rowOff>271050</xdr:rowOff>
    </xdr:to>
    <xdr:graphicFrame macro="">
      <xdr:nvGraphicFramePr>
        <xdr:cNvPr id="63" name="Gráfico 62">
          <a:extLst>
            <a:ext uri="{FF2B5EF4-FFF2-40B4-BE49-F238E27FC236}">
              <a16:creationId xmlns:a16="http://schemas.microsoft.com/office/drawing/2014/main" xmlns="" id="{00000000-0008-0000-0C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10</xdr:col>
      <xdr:colOff>0</xdr:colOff>
      <xdr:row>66</xdr:row>
      <xdr:rowOff>19050</xdr:rowOff>
    </xdr:from>
    <xdr:to>
      <xdr:col>10</xdr:col>
      <xdr:colOff>2016000</xdr:colOff>
      <xdr:row>66</xdr:row>
      <xdr:rowOff>271050</xdr:rowOff>
    </xdr:to>
    <xdr:graphicFrame macro="">
      <xdr:nvGraphicFramePr>
        <xdr:cNvPr id="64" name="Gráfico 63">
          <a:extLst>
            <a:ext uri="{FF2B5EF4-FFF2-40B4-BE49-F238E27FC236}">
              <a16:creationId xmlns:a16="http://schemas.microsoft.com/office/drawing/2014/main" xmlns="" id="{00000000-0008-0000-0C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10</xdr:col>
      <xdr:colOff>0</xdr:colOff>
      <xdr:row>67</xdr:row>
      <xdr:rowOff>19050</xdr:rowOff>
    </xdr:from>
    <xdr:to>
      <xdr:col>10</xdr:col>
      <xdr:colOff>2016000</xdr:colOff>
      <xdr:row>67</xdr:row>
      <xdr:rowOff>271050</xdr:rowOff>
    </xdr:to>
    <xdr:graphicFrame macro="">
      <xdr:nvGraphicFramePr>
        <xdr:cNvPr id="65" name="Gráfico 64">
          <a:extLst>
            <a:ext uri="{FF2B5EF4-FFF2-40B4-BE49-F238E27FC236}">
              <a16:creationId xmlns:a16="http://schemas.microsoft.com/office/drawing/2014/main" xmlns="" id="{00000000-0008-0000-0C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10</xdr:col>
      <xdr:colOff>0</xdr:colOff>
      <xdr:row>68</xdr:row>
      <xdr:rowOff>19050</xdr:rowOff>
    </xdr:from>
    <xdr:to>
      <xdr:col>10</xdr:col>
      <xdr:colOff>2016000</xdr:colOff>
      <xdr:row>68</xdr:row>
      <xdr:rowOff>271050</xdr:rowOff>
    </xdr:to>
    <xdr:graphicFrame macro="">
      <xdr:nvGraphicFramePr>
        <xdr:cNvPr id="66" name="Gráfico 65">
          <a:extLst>
            <a:ext uri="{FF2B5EF4-FFF2-40B4-BE49-F238E27FC236}">
              <a16:creationId xmlns:a16="http://schemas.microsoft.com/office/drawing/2014/main" xmlns="" id="{00000000-0008-0000-0C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xdr:col>
      <xdr:colOff>0</xdr:colOff>
      <xdr:row>89</xdr:row>
      <xdr:rowOff>63500</xdr:rowOff>
    </xdr:from>
    <xdr:to>
      <xdr:col>2</xdr:col>
      <xdr:colOff>2369919</xdr:colOff>
      <xdr:row>91</xdr:row>
      <xdr:rowOff>114500</xdr:rowOff>
    </xdr:to>
    <xdr:grpSp>
      <xdr:nvGrpSpPr>
        <xdr:cNvPr id="67" name="logoP_ARS4">
          <a:extLst>
            <a:ext uri="{FF2B5EF4-FFF2-40B4-BE49-F238E27FC236}">
              <a16:creationId xmlns:a16="http://schemas.microsoft.com/office/drawing/2014/main" xmlns="" id="{00000000-0008-0000-0200-000062000000}"/>
            </a:ext>
          </a:extLst>
        </xdr:cNvPr>
        <xdr:cNvGrpSpPr/>
      </xdr:nvGrpSpPr>
      <xdr:grpSpPr>
        <a:xfrm>
          <a:off x="180975" y="21275675"/>
          <a:ext cx="2484219" cy="432000"/>
          <a:chOff x="561975" y="8705850"/>
          <a:chExt cx="2484219" cy="432000"/>
        </a:xfrm>
      </xdr:grpSpPr>
      <xdr:pic>
        <xdr:nvPicPr>
          <xdr:cNvPr id="68" name="Picture 14">
            <a:extLst>
              <a:ext uri="{FF2B5EF4-FFF2-40B4-BE49-F238E27FC236}">
                <a16:creationId xmlns:a16="http://schemas.microsoft.com/office/drawing/2014/main" xmlns="" id="{00000000-0008-0000-0200-000063000000}"/>
              </a:ext>
            </a:extLst>
          </xdr:cNvPr>
          <xdr:cNvPicPr>
            <a:picLocks noChangeAspect="1" noChangeArrowheads="1"/>
          </xdr:cNvPicPr>
        </xdr:nvPicPr>
        <xdr:blipFill>
          <a:blip xmlns:r="http://schemas.openxmlformats.org/officeDocument/2006/relationships" r:embed="rId50" cstate="print"/>
          <a:srcRect/>
          <a:stretch>
            <a:fillRect/>
          </a:stretch>
        </xdr:blipFill>
        <xdr:spPr bwMode="auto">
          <a:xfrm>
            <a:off x="2458317" y="8705850"/>
            <a:ext cx="587877" cy="432000"/>
          </a:xfrm>
          <a:prstGeom prst="rect">
            <a:avLst/>
          </a:prstGeom>
          <a:noFill/>
        </xdr:spPr>
      </xdr:pic>
      <xdr:pic>
        <xdr:nvPicPr>
          <xdr:cNvPr id="69" name="Imagem 68">
            <a:extLst>
              <a:ext uri="{FF2B5EF4-FFF2-40B4-BE49-F238E27FC236}">
                <a16:creationId xmlns:a16="http://schemas.microsoft.com/office/drawing/2014/main" xmlns="" id="{00000000-0008-0000-0200-000064000000}"/>
              </a:ext>
            </a:extLst>
          </xdr:cNvPr>
          <xdr:cNvPicPr>
            <a:picLocks noChangeAspect="1"/>
          </xdr:cNvPicPr>
        </xdr:nvPicPr>
        <xdr:blipFill rotWithShape="1">
          <a:blip xmlns:r="http://schemas.openxmlformats.org/officeDocument/2006/relationships" r:embed="rId51" cstate="print">
            <a:extLst>
              <a:ext uri="{28A0092B-C50C-407E-A947-70E740481C1C}">
                <a14:useLocalDpi xmlns:a14="http://schemas.microsoft.com/office/drawing/2010/main" val="0"/>
              </a:ext>
            </a:extLst>
          </a:blip>
          <a:srcRect t="13587" b="17860"/>
          <a:stretch/>
        </xdr:blipFill>
        <xdr:spPr>
          <a:xfrm>
            <a:off x="561975" y="8839200"/>
            <a:ext cx="850196" cy="288000"/>
          </a:xfrm>
          <a:prstGeom prst="rect">
            <a:avLst/>
          </a:prstGeom>
        </xdr:spPr>
      </xdr:pic>
      <xdr:pic>
        <xdr:nvPicPr>
          <xdr:cNvPr id="70" name="Imagem 69">
            <a:extLst>
              <a:ext uri="{FF2B5EF4-FFF2-40B4-BE49-F238E27FC236}">
                <a16:creationId xmlns:a16="http://schemas.microsoft.com/office/drawing/2014/main" xmlns="" id="{00000000-0008-0000-0200-00006500000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409700" y="8915400"/>
            <a:ext cx="1049998" cy="180000"/>
          </a:xfrm>
          <a:prstGeom prst="rect">
            <a:avLst/>
          </a:prstGeom>
        </xdr:spPr>
      </xdr:pic>
    </xdr:grpSp>
    <xdr:clientData/>
  </xdr:twoCellAnchor>
  <xdr:twoCellAnchor>
    <xdr:from>
      <xdr:col>10</xdr:col>
      <xdr:colOff>1079500</xdr:colOff>
      <xdr:row>89</xdr:row>
      <xdr:rowOff>25400</xdr:rowOff>
    </xdr:from>
    <xdr:to>
      <xdr:col>11</xdr:col>
      <xdr:colOff>166610</xdr:colOff>
      <xdr:row>91</xdr:row>
      <xdr:rowOff>112400</xdr:rowOff>
    </xdr:to>
    <xdr:pic>
      <xdr:nvPicPr>
        <xdr:cNvPr id="71" name="logoP_PeLS4">
          <a:extLst>
            <a:ext uri="{FF2B5EF4-FFF2-40B4-BE49-F238E27FC236}">
              <a16:creationId xmlns:a16="http://schemas.microsoft.com/office/drawing/2014/main" xmlns="" id="{00000000-0008-0000-0200-000040000000}"/>
            </a:ext>
          </a:extLst>
        </xdr:cNvPr>
        <xdr:cNvPicPr>
          <a:picLocks noChangeAspect="1" noChangeArrowheads="1"/>
        </xdr:cNvPicPr>
      </xdr:nvPicPr>
      <xdr:blipFill>
        <a:blip xmlns:r="http://schemas.openxmlformats.org/officeDocument/2006/relationships" r:embed="rId53" cstate="print"/>
        <a:srcRect/>
        <a:stretch>
          <a:fillRect/>
        </a:stretch>
      </xdr:blipFill>
      <xdr:spPr bwMode="auto">
        <a:xfrm>
          <a:off x="7794625" y="21237575"/>
          <a:ext cx="1134985" cy="468000"/>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159</xdr:row>
      <xdr:rowOff>63500</xdr:rowOff>
    </xdr:from>
    <xdr:to>
      <xdr:col>4</xdr:col>
      <xdr:colOff>1007844</xdr:colOff>
      <xdr:row>161</xdr:row>
      <xdr:rowOff>133550</xdr:rowOff>
    </xdr:to>
    <xdr:grpSp>
      <xdr:nvGrpSpPr>
        <xdr:cNvPr id="2" name="logoP_ARS4">
          <a:extLst>
            <a:ext uri="{FF2B5EF4-FFF2-40B4-BE49-F238E27FC236}">
              <a16:creationId xmlns:a16="http://schemas.microsoft.com/office/drawing/2014/main" xmlns="" id="{00000000-0008-0000-0200-000062000000}"/>
            </a:ext>
          </a:extLst>
        </xdr:cNvPr>
        <xdr:cNvGrpSpPr/>
      </xdr:nvGrpSpPr>
      <xdr:grpSpPr>
        <a:xfrm>
          <a:off x="180975" y="43221275"/>
          <a:ext cx="2484219" cy="432000"/>
          <a:chOff x="561975" y="8705850"/>
          <a:chExt cx="2484219" cy="432000"/>
        </a:xfrm>
      </xdr:grpSpPr>
      <xdr:pic>
        <xdr:nvPicPr>
          <xdr:cNvPr id="3" name="Picture 14">
            <a:extLst>
              <a:ext uri="{FF2B5EF4-FFF2-40B4-BE49-F238E27FC236}">
                <a16:creationId xmlns:a16="http://schemas.microsoft.com/office/drawing/2014/main" xmlns="" id="{00000000-0008-0000-0200-00006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458317" y="8705850"/>
            <a:ext cx="587877" cy="432000"/>
          </a:xfrm>
          <a:prstGeom prst="rect">
            <a:avLst/>
          </a:prstGeom>
          <a:noFill/>
        </xdr:spPr>
      </xdr:pic>
      <xdr:pic>
        <xdr:nvPicPr>
          <xdr:cNvPr id="4" name="Imagem 3">
            <a:extLst>
              <a:ext uri="{FF2B5EF4-FFF2-40B4-BE49-F238E27FC236}">
                <a16:creationId xmlns:a16="http://schemas.microsoft.com/office/drawing/2014/main" xmlns="" id="{00000000-0008-0000-0200-00006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3587" b="17860"/>
          <a:stretch/>
        </xdr:blipFill>
        <xdr:spPr>
          <a:xfrm>
            <a:off x="561975" y="8839200"/>
            <a:ext cx="850196" cy="288000"/>
          </a:xfrm>
          <a:prstGeom prst="rect">
            <a:avLst/>
          </a:prstGeom>
        </xdr:spPr>
      </xdr:pic>
      <xdr:pic>
        <xdr:nvPicPr>
          <xdr:cNvPr id="5" name="Imagem 4">
            <a:extLst>
              <a:ext uri="{FF2B5EF4-FFF2-40B4-BE49-F238E27FC236}">
                <a16:creationId xmlns:a16="http://schemas.microsoft.com/office/drawing/2014/main" xmlns="" id="{00000000-0008-0000-0200-00006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09700" y="8915400"/>
            <a:ext cx="1049998" cy="180000"/>
          </a:xfrm>
          <a:prstGeom prst="rect">
            <a:avLst/>
          </a:prstGeom>
        </xdr:spPr>
      </xdr:pic>
    </xdr:grpSp>
    <xdr:clientData/>
  </xdr:twoCellAnchor>
  <xdr:twoCellAnchor>
    <xdr:from>
      <xdr:col>8</xdr:col>
      <xdr:colOff>1752600</xdr:colOff>
      <xdr:row>159</xdr:row>
      <xdr:rowOff>0</xdr:rowOff>
    </xdr:from>
    <xdr:to>
      <xdr:col>10</xdr:col>
      <xdr:colOff>192010</xdr:colOff>
      <xdr:row>161</xdr:row>
      <xdr:rowOff>106050</xdr:rowOff>
    </xdr:to>
    <xdr:pic>
      <xdr:nvPicPr>
        <xdr:cNvPr id="6" name="logoP_PeLS4">
          <a:extLst>
            <a:ext uri="{FF2B5EF4-FFF2-40B4-BE49-F238E27FC236}">
              <a16:creationId xmlns:a16="http://schemas.microsoft.com/office/drawing/2014/main" xmlns="" id="{00000000-0008-0000-0200-000040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8001000" y="43157775"/>
          <a:ext cx="1134985" cy="4680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209551</xdr:colOff>
      <xdr:row>6</xdr:row>
      <xdr:rowOff>180975</xdr:rowOff>
    </xdr:from>
    <xdr:to>
      <xdr:col>9</xdr:col>
      <xdr:colOff>638176</xdr:colOff>
      <xdr:row>15</xdr:row>
      <xdr:rowOff>238125</xdr:rowOff>
    </xdr:to>
    <xdr:sp macro="" textlink="">
      <xdr:nvSpPr>
        <xdr:cNvPr id="1025" name="Caixa1">
          <a:extLst>
            <a:ext uri="{FF2B5EF4-FFF2-40B4-BE49-F238E27FC236}">
              <a16:creationId xmlns:a16="http://schemas.microsoft.com/office/drawing/2014/main" xmlns="" id="{00000000-0008-0000-0100-000001040000}"/>
            </a:ext>
          </a:extLst>
        </xdr:cNvPr>
        <xdr:cNvSpPr>
          <a:spLocks noChangeArrowheads="1"/>
        </xdr:cNvSpPr>
      </xdr:nvSpPr>
      <xdr:spPr bwMode="auto">
        <a:xfrm>
          <a:off x="4933951" y="1619250"/>
          <a:ext cx="4000500" cy="2286000"/>
        </a:xfrm>
        <a:prstGeom prst="flowChartAlternateProcess">
          <a:avLst/>
        </a:prstGeom>
        <a:solidFill>
          <a:srgbClr val="008080"/>
        </a:solidFill>
        <a:ln w="9525">
          <a:solidFill>
            <a:srgbClr val="D8D8D8"/>
          </a:solidFill>
          <a:miter lim="800000"/>
          <a:headEnd/>
          <a:tailEnd/>
        </a:ln>
        <a:effectLst>
          <a:outerShdw dist="107763" dir="2700000" algn="ctr" rotWithShape="0">
            <a:srgbClr val="808080">
              <a:alpha val="50000"/>
            </a:srgbClr>
          </a:outerShdw>
        </a:effectLst>
      </xdr:spPr>
      <xdr:txBody>
        <a:bodyPr vertOverflow="clip" wrap="square" lIns="91440" tIns="45720" rIns="91440" bIns="45720" anchor="t" upright="1"/>
        <a:lstStyle/>
        <a:p>
          <a:pPr algn="l" rtl="1">
            <a:lnSpc>
              <a:spcPct val="150000"/>
            </a:lnSpc>
            <a:spcBef>
              <a:spcPts val="600"/>
            </a:spcBef>
            <a:defRPr sz="1000"/>
          </a:pPr>
          <a:r>
            <a:rPr lang="pt-PT" sz="1100" b="0" i="0" strike="noStrike">
              <a:solidFill>
                <a:srgbClr val="FFFFFF"/>
              </a:solidFill>
              <a:latin typeface="Arial" pitchFamily="34" charset="0"/>
              <a:cs typeface="Arial" pitchFamily="34" charset="0"/>
            </a:rPr>
            <a:t>Este Perfil Local de Saúde proporciona-lhe um olhar rápido mas integrador, sobre a saúde da população da área geográfica de influência do Agrupamento de Centros de Saúde (ACeS) Alentejo Central. Conjuntamente com outra informação adicional relevante, a obter ou já existente, este Perfil Local de Saúde foi construído para apoiar a tomada de decisão e a intervenção, tendo em vista a melhoria da saúde ao nível deste ACeS.</a:t>
          </a:r>
        </a:p>
      </xdr:txBody>
    </xdr:sp>
    <xdr:clientData/>
  </xdr:twoCellAnchor>
  <xdr:oneCellAnchor>
    <xdr:from>
      <xdr:col>2</xdr:col>
      <xdr:colOff>9525</xdr:colOff>
      <xdr:row>27</xdr:row>
      <xdr:rowOff>19048</xdr:rowOff>
    </xdr:from>
    <xdr:ext cx="4133850" cy="11372851"/>
    <xdr:sp macro="" textlink="">
      <xdr:nvSpPr>
        <xdr:cNvPr id="7" name="caixa2">
          <a:extLst>
            <a:ext uri="{FF2B5EF4-FFF2-40B4-BE49-F238E27FC236}">
              <a16:creationId xmlns:a16="http://schemas.microsoft.com/office/drawing/2014/main" xmlns="" id="{00000000-0008-0000-0100-000007000000}"/>
            </a:ext>
          </a:extLst>
        </xdr:cNvPr>
        <xdr:cNvSpPr txBox="1">
          <a:spLocks noChangeArrowheads="1"/>
        </xdr:cNvSpPr>
      </xdr:nvSpPr>
      <xdr:spPr bwMode="auto">
        <a:xfrm>
          <a:off x="371475" y="6781798"/>
          <a:ext cx="4133850" cy="11372851"/>
        </a:xfrm>
        <a:prstGeom prst="rect">
          <a:avLst/>
        </a:prstGeom>
        <a:solidFill>
          <a:srgbClr val="FFFFFF"/>
        </a:solidFill>
        <a:ln w="9525">
          <a:noFill/>
          <a:miter lim="800000"/>
          <a:headEnd/>
          <a:tailEnd/>
        </a:ln>
      </xdr:spPr>
      <xdr:txBody>
        <a:bodyPr vertOverflow="clip" wrap="square" lIns="36000" tIns="36000" rIns="36000" bIns="36000" anchor="t" anchorCtr="1" upright="1">
          <a:noAutofit/>
        </a:bodyPr>
        <a:lstStyle/>
        <a:p>
          <a:r>
            <a:rPr lang="pt-PT" sz="1100" b="1" i="1">
              <a:solidFill>
                <a:schemeClr val="accent3">
                  <a:lumMod val="75000"/>
                </a:schemeClr>
              </a:solidFill>
              <a:effectLst/>
              <a:latin typeface="+mn-lt"/>
              <a:ea typeface="+mn-ea"/>
              <a:cs typeface="+mn-cs"/>
            </a:rPr>
            <a:t>Quem somos?</a:t>
          </a:r>
        </a:p>
        <a:p>
          <a:endParaRPr lang="pt-PT" sz="1100">
            <a:effectLst/>
            <a:latin typeface="+mn-lt"/>
            <a:ea typeface="+mn-ea"/>
            <a:cs typeface="+mn-cs"/>
          </a:endParaRPr>
        </a:p>
        <a:p>
          <a:r>
            <a:rPr lang="pt-PT" sz="1100">
              <a:effectLst/>
              <a:latin typeface="+mn-lt"/>
              <a:ea typeface="+mn-ea"/>
              <a:cs typeface="+mn-cs"/>
            </a:rPr>
            <a:t>Em 2017, o </a:t>
          </a:r>
          <a:r>
            <a:rPr lang="pt-PT" sz="1100" b="1">
              <a:effectLst/>
              <a:latin typeface="+mn-lt"/>
              <a:ea typeface="+mn-ea"/>
              <a:cs typeface="+mn-cs"/>
            </a:rPr>
            <a:t>ACeS do Alentejo Central</a:t>
          </a:r>
          <a:r>
            <a:rPr lang="pt-PT" sz="1100">
              <a:effectLst/>
              <a:latin typeface="+mn-lt"/>
              <a:ea typeface="+mn-ea"/>
              <a:cs typeface="+mn-cs"/>
            </a:rPr>
            <a:t> abrangia uma </a:t>
          </a:r>
          <a:r>
            <a:rPr lang="pt-PT" sz="1100" b="1">
              <a:effectLst/>
              <a:latin typeface="+mn-lt"/>
              <a:ea typeface="+mn-ea"/>
              <a:cs typeface="+mn-cs"/>
            </a:rPr>
            <a:t>população residente </a:t>
          </a:r>
          <a:r>
            <a:rPr lang="pt-PT" sz="1100">
              <a:effectLst/>
              <a:latin typeface="+mn-lt"/>
              <a:ea typeface="+mn-ea"/>
              <a:cs typeface="+mn-cs"/>
            </a:rPr>
            <a:t>de 154.536 habitantes, representando cerca de 32,7% da população da região abrangida pela ARS Alentejo (ARSA) (473.235). Face aos últimos censos (2011) a população do ACeS decresceu</a:t>
          </a:r>
          <a:r>
            <a:rPr lang="pt-PT" sz="1100" b="1">
              <a:effectLst/>
              <a:latin typeface="+mn-lt"/>
              <a:ea typeface="+mn-ea"/>
              <a:cs typeface="+mn-cs"/>
            </a:rPr>
            <a:t> </a:t>
          </a:r>
          <a:r>
            <a:rPr lang="pt-PT" sz="1100">
              <a:effectLst/>
              <a:latin typeface="+mn-lt"/>
              <a:ea typeface="+mn-ea"/>
              <a:cs typeface="+mn-cs"/>
            </a:rPr>
            <a:t>(-4,0%, 6.928 habitantes), valor percentual ligeiramente superior ao decréscimo registado na ARSA (-4,8%, 25.904 habitantes). O </a:t>
          </a:r>
          <a:r>
            <a:rPr lang="pt-PT" sz="1100" b="1">
              <a:effectLst/>
              <a:latin typeface="+mn-lt"/>
              <a:ea typeface="+mn-ea"/>
              <a:cs typeface="+mn-cs"/>
            </a:rPr>
            <a:t>Índice de Envelhecimento </a:t>
          </a:r>
          <a:r>
            <a:rPr lang="pt-PT" sz="1100">
              <a:effectLst/>
              <a:latin typeface="+mn-lt"/>
              <a:ea typeface="+mn-ea"/>
              <a:cs typeface="+mn-cs"/>
            </a:rPr>
            <a:t>em 2017 (207,9) é inferior ao da ARSA (209,6) e superior ao do Continente (158,3). A </a:t>
          </a:r>
          <a:r>
            <a:rPr lang="pt-PT" sz="1100" b="1">
              <a:effectLst/>
              <a:latin typeface="+mn-lt"/>
              <a:ea typeface="+mn-ea"/>
              <a:cs typeface="+mn-cs"/>
            </a:rPr>
            <a:t>esperança de vida à nascença</a:t>
          </a:r>
          <a:r>
            <a:rPr lang="pt-PT" sz="1100">
              <a:effectLst/>
              <a:latin typeface="+mn-lt"/>
              <a:ea typeface="+mn-ea"/>
              <a:cs typeface="+mn-cs"/>
            </a:rPr>
            <a:t> (81,2) tem aumentado em ambos os sexos e tem valor aproximado ao da ARSA (80,3) e ao Continente (81,3). A </a:t>
          </a:r>
          <a:r>
            <a:rPr lang="pt-PT" sz="1100" b="1">
              <a:effectLst/>
              <a:latin typeface="+mn-lt"/>
              <a:ea typeface="+mn-ea"/>
              <a:cs typeface="+mn-cs"/>
            </a:rPr>
            <a:t>taxa bruta de natalidade</a:t>
          </a:r>
          <a:r>
            <a:rPr lang="pt-PT" sz="1100">
              <a:effectLst/>
              <a:latin typeface="+mn-lt"/>
              <a:ea typeface="+mn-ea"/>
              <a:cs typeface="+mn-cs"/>
            </a:rPr>
            <a:t>, em 2017 foi de</a:t>
          </a:r>
          <a:r>
            <a:rPr lang="pt-PT" sz="1100" b="1">
              <a:effectLst/>
              <a:latin typeface="+mn-lt"/>
              <a:ea typeface="+mn-ea"/>
              <a:cs typeface="+mn-cs"/>
            </a:rPr>
            <a:t> </a:t>
          </a:r>
          <a:r>
            <a:rPr lang="pt-PT" sz="1100">
              <a:effectLst/>
              <a:latin typeface="+mn-lt"/>
              <a:ea typeface="+mn-ea"/>
              <a:cs typeface="+mn-cs"/>
            </a:rPr>
            <a:t>7,5‰, com valor superior à ARSA (7,4‰) e ao Continente (8,4‰). </a:t>
          </a:r>
        </a:p>
        <a:p>
          <a:endParaRPr lang="pt-PT" sz="1100">
            <a:effectLst/>
            <a:latin typeface="+mn-lt"/>
            <a:ea typeface="+mn-ea"/>
            <a:cs typeface="+mn-cs"/>
          </a:endParaRPr>
        </a:p>
        <a:p>
          <a:r>
            <a:rPr lang="pt-PT" sz="1100" b="1" i="1">
              <a:solidFill>
                <a:schemeClr val="accent6">
                  <a:lumMod val="75000"/>
                </a:schemeClr>
              </a:solidFill>
              <a:effectLst/>
              <a:latin typeface="+mn-lt"/>
              <a:ea typeface="+mn-ea"/>
              <a:cs typeface="+mn-cs"/>
            </a:rPr>
            <a:t>Comos vivemos?</a:t>
          </a:r>
        </a:p>
        <a:p>
          <a:endParaRPr lang="pt-PT" sz="1100">
            <a:effectLst/>
            <a:latin typeface="+mn-lt"/>
            <a:ea typeface="+mn-ea"/>
            <a:cs typeface="+mn-cs"/>
          </a:endParaRPr>
        </a:p>
        <a:p>
          <a:r>
            <a:rPr lang="pt-PT" sz="1100">
              <a:effectLst/>
              <a:latin typeface="+mn-lt"/>
              <a:ea typeface="+mn-ea"/>
              <a:cs typeface="+mn-cs"/>
            </a:rPr>
            <a:t>O </a:t>
          </a:r>
          <a:r>
            <a:rPr lang="pt-PT" sz="1100" b="1">
              <a:effectLst/>
              <a:latin typeface="+mn-lt"/>
              <a:ea typeface="+mn-ea"/>
              <a:cs typeface="+mn-cs"/>
            </a:rPr>
            <a:t>número de desempregados</a:t>
          </a:r>
          <a:r>
            <a:rPr lang="pt-PT" sz="1100">
              <a:effectLst/>
              <a:latin typeface="+mn-lt"/>
              <a:ea typeface="+mn-ea"/>
              <a:cs typeface="+mn-cs"/>
            </a:rPr>
            <a:t> inscritos no IEFP, em dezembro de 2017 mostra uma evolução decrescente, face ao mês homólogo de 2016, existindo menos desempregados do sexo masculino comparativamente ao feminino. Nos últimos censos (2001 e 2011) o</a:t>
          </a:r>
          <a:r>
            <a:rPr lang="pt-PT" sz="1100" b="1">
              <a:effectLst/>
              <a:latin typeface="+mn-lt"/>
              <a:ea typeface="+mn-ea"/>
              <a:cs typeface="+mn-cs"/>
            </a:rPr>
            <a:t> nível de escolaridade</a:t>
          </a:r>
          <a:r>
            <a:rPr lang="pt-PT" sz="1100">
              <a:effectLst/>
              <a:latin typeface="+mn-lt"/>
              <a:ea typeface="+mn-ea"/>
              <a:cs typeface="+mn-cs"/>
            </a:rPr>
            <a:t> da população no ACeS melhorou (9,8% da população possui ensino superior). No entanto, o ACeS continua a ter cerca de 22,1% da população sem escolaridade, valor inferior ao da ARSA (23,4%) e superior ao do Continente (18,8%). A</a:t>
          </a:r>
          <a:r>
            <a:rPr lang="pt-PT" sz="1100" b="1">
              <a:effectLst/>
              <a:latin typeface="+mn-lt"/>
              <a:ea typeface="+mn-ea"/>
              <a:cs typeface="+mn-cs"/>
            </a:rPr>
            <a:t> taxa de analfabetismo </a:t>
          </a:r>
          <a:r>
            <a:rPr lang="pt-PT" sz="1100">
              <a:effectLst/>
              <a:latin typeface="+mn-lt"/>
              <a:ea typeface="+mn-ea"/>
              <a:cs typeface="+mn-cs"/>
            </a:rPr>
            <a:t>(9,2%)</a:t>
          </a:r>
          <a:r>
            <a:rPr lang="pt-PT" sz="1100" b="1">
              <a:effectLst/>
              <a:latin typeface="+mn-lt"/>
              <a:ea typeface="+mn-ea"/>
              <a:cs typeface="+mn-cs"/>
            </a:rPr>
            <a:t> </a:t>
          </a:r>
          <a:r>
            <a:rPr lang="pt-PT" sz="1100">
              <a:effectLst/>
              <a:latin typeface="+mn-lt"/>
              <a:ea typeface="+mn-ea"/>
              <a:cs typeface="+mn-cs"/>
            </a:rPr>
            <a:t>mostra uma evolução decrescente, no entanto com valor inferior à ARSA e superior ao Continente, estando a</a:t>
          </a:r>
          <a:r>
            <a:rPr lang="pt-PT" sz="1100" b="1">
              <a:effectLst/>
              <a:latin typeface="+mn-lt"/>
              <a:ea typeface="+mn-ea"/>
              <a:cs typeface="+mn-cs"/>
            </a:rPr>
            <a:t> </a:t>
          </a:r>
          <a:r>
            <a:rPr lang="pt-PT" sz="1100">
              <a:effectLst/>
              <a:latin typeface="+mn-lt"/>
              <a:ea typeface="+mn-ea"/>
              <a:cs typeface="+mn-cs"/>
            </a:rPr>
            <a:t>maioria</a:t>
          </a:r>
          <a:r>
            <a:rPr lang="pt-PT" sz="1100" b="1">
              <a:effectLst/>
              <a:latin typeface="+mn-lt"/>
              <a:ea typeface="+mn-ea"/>
              <a:cs typeface="+mn-cs"/>
            </a:rPr>
            <a:t> </a:t>
          </a:r>
          <a:r>
            <a:rPr lang="pt-PT" sz="1100">
              <a:effectLst/>
              <a:latin typeface="+mn-lt"/>
              <a:ea typeface="+mn-ea"/>
              <a:cs typeface="+mn-cs"/>
            </a:rPr>
            <a:t>dos concelhos</a:t>
          </a:r>
          <a:r>
            <a:rPr lang="pt-PT" sz="1100" b="1">
              <a:effectLst/>
              <a:latin typeface="+mn-lt"/>
              <a:ea typeface="+mn-ea"/>
              <a:cs typeface="+mn-cs"/>
            </a:rPr>
            <a:t> </a:t>
          </a:r>
          <a:r>
            <a:rPr lang="pt-PT" sz="1100">
              <a:effectLst/>
              <a:latin typeface="+mn-lt"/>
              <a:ea typeface="+mn-ea"/>
              <a:cs typeface="+mn-cs"/>
            </a:rPr>
            <a:t>com valores superiores à ARSA e ao valor global do ACeS Alentejo Central.</a:t>
          </a:r>
        </a:p>
        <a:p>
          <a:endParaRPr lang="pt-PT" sz="1100">
            <a:effectLst/>
            <a:latin typeface="+mn-lt"/>
            <a:ea typeface="+mn-ea"/>
            <a:cs typeface="+mn-cs"/>
          </a:endParaRPr>
        </a:p>
        <a:p>
          <a:r>
            <a:rPr lang="pt-PT" sz="1100">
              <a:effectLst/>
              <a:latin typeface="+mn-lt"/>
              <a:ea typeface="+mn-ea"/>
              <a:cs typeface="+mn-cs"/>
            </a:rPr>
            <a:t>O </a:t>
          </a:r>
          <a:r>
            <a:rPr lang="pt-PT" sz="1100" b="1">
              <a:effectLst/>
              <a:latin typeface="+mn-lt"/>
              <a:ea typeface="+mn-ea"/>
              <a:cs typeface="+mn-cs"/>
            </a:rPr>
            <a:t>setor terciário</a:t>
          </a:r>
          <a:r>
            <a:rPr lang="pt-PT" sz="1100">
              <a:effectLst/>
              <a:latin typeface="+mn-lt"/>
              <a:ea typeface="+mn-ea"/>
              <a:cs typeface="+mn-cs"/>
            </a:rPr>
            <a:t> é a principal fonte de emprego (69,4%) com valor superior ao da ARSA (68,7%) e inferior ao do Continente (70,2%). A </a:t>
          </a:r>
          <a:r>
            <a:rPr lang="pt-PT" sz="1100" b="1">
              <a:effectLst/>
              <a:latin typeface="+mn-lt"/>
              <a:ea typeface="+mn-ea"/>
              <a:cs typeface="+mn-cs"/>
            </a:rPr>
            <a:t>proporção de pensionistas </a:t>
          </a:r>
          <a:r>
            <a:rPr lang="pt-PT" sz="1100">
              <a:effectLst/>
              <a:latin typeface="+mn-lt"/>
              <a:ea typeface="+mn-ea"/>
              <a:cs typeface="+mn-cs"/>
            </a:rPr>
            <a:t>(438,6‰ na população 15 e mais anos) e a </a:t>
          </a:r>
          <a:r>
            <a:rPr lang="pt-PT" sz="1100" b="1">
              <a:effectLst/>
              <a:latin typeface="+mn-lt"/>
              <a:ea typeface="+mn-ea"/>
              <a:cs typeface="+mn-cs"/>
            </a:rPr>
            <a:t>proporção de beneficiários do RSI </a:t>
          </a:r>
          <a:r>
            <a:rPr lang="pt-PT" sz="1100">
              <a:effectLst/>
              <a:latin typeface="+mn-lt"/>
              <a:ea typeface="+mn-ea"/>
              <a:cs typeface="+mn-cs"/>
            </a:rPr>
            <a:t>(37,2‰ na população 15 e mais anos) apresentam valores inferiores à ARSA e superiores aos do Continente. A </a:t>
          </a:r>
          <a:r>
            <a:rPr lang="pt-PT" sz="1100" b="1">
              <a:effectLst/>
              <a:latin typeface="+mn-lt"/>
              <a:ea typeface="+mn-ea"/>
              <a:cs typeface="+mn-cs"/>
            </a:rPr>
            <a:t>taxa de criminalidade </a:t>
          </a:r>
          <a:r>
            <a:rPr lang="pt-PT" sz="1100">
              <a:effectLst/>
              <a:latin typeface="+mn-lt"/>
              <a:ea typeface="+mn-ea"/>
              <a:cs typeface="+mn-cs"/>
            </a:rPr>
            <a:t>(26,4‰) diminuiu ligeiramente no último ano e apresenta valores inferiores à ARSA e ao Continente.</a:t>
          </a:r>
        </a:p>
        <a:p>
          <a:endParaRPr lang="pt-PT" sz="1100">
            <a:effectLst/>
            <a:latin typeface="+mn-lt"/>
            <a:ea typeface="+mn-ea"/>
            <a:cs typeface="+mn-cs"/>
          </a:endParaRPr>
        </a:p>
        <a:p>
          <a:r>
            <a:rPr lang="pt-PT" sz="1100">
              <a:effectLst/>
              <a:latin typeface="+mn-lt"/>
              <a:ea typeface="+mn-ea"/>
              <a:cs typeface="+mn-cs"/>
            </a:rPr>
            <a:t>O </a:t>
          </a:r>
          <a:r>
            <a:rPr lang="pt-PT" sz="1100" b="1">
              <a:effectLst/>
              <a:latin typeface="+mn-lt"/>
              <a:ea typeface="+mn-ea"/>
              <a:cs typeface="+mn-cs"/>
            </a:rPr>
            <a:t>ganho médio mensal dos trabalhadores por conta de outrem </a:t>
          </a:r>
          <a:r>
            <a:rPr lang="pt-PT" sz="1100">
              <a:effectLst/>
              <a:latin typeface="+mn-lt"/>
              <a:ea typeface="+mn-ea"/>
              <a:cs typeface="+mn-cs"/>
            </a:rPr>
            <a:t>no ACeS, no último ano de que se dispõe informação (2014), foi de 955,4€. Os concelhos de Évora, Vila Viçosa e Vendas Novas apresentam o maior ganho médio mensal (respetivamente de 1.038,6€; 1.005,40€ e 1.005,10€),</a:t>
          </a:r>
          <a:r>
            <a:rPr lang="pt-PT" sz="1100" b="1">
              <a:effectLst/>
              <a:latin typeface="+mn-lt"/>
              <a:ea typeface="+mn-ea"/>
              <a:cs typeface="+mn-cs"/>
            </a:rPr>
            <a:t> </a:t>
          </a:r>
          <a:r>
            <a:rPr lang="pt-PT" sz="1100">
              <a:effectLst/>
              <a:latin typeface="+mn-lt"/>
              <a:ea typeface="+mn-ea"/>
              <a:cs typeface="+mn-cs"/>
            </a:rPr>
            <a:t>sendo estes valores superiores ao da ARSA (990,20€) e inferior ao Continente (1.093,20€). Os concelhos de Évora, Vendas Novas e Estremoz têm um</a:t>
          </a:r>
          <a:r>
            <a:rPr lang="pt-PT" sz="1100" b="1">
              <a:effectLst/>
              <a:latin typeface="+mn-lt"/>
              <a:ea typeface="+mn-ea"/>
              <a:cs typeface="+mn-cs"/>
            </a:rPr>
            <a:t> poder de compra </a:t>
          </a:r>
          <a:r>
            <a:rPr lang="pt-PT" sz="1100" b="1" i="1">
              <a:effectLst/>
              <a:latin typeface="+mn-lt"/>
              <a:ea typeface="+mn-ea"/>
              <a:cs typeface="+mn-cs"/>
            </a:rPr>
            <a:t>percapita</a:t>
          </a:r>
          <a:r>
            <a:rPr lang="pt-PT" sz="1100" b="1">
              <a:effectLst/>
              <a:latin typeface="+mn-lt"/>
              <a:ea typeface="+mn-ea"/>
              <a:cs typeface="+mn-cs"/>
            </a:rPr>
            <a:t> </a:t>
          </a:r>
          <a:r>
            <a:rPr lang="pt-PT" sz="1100">
              <a:effectLst/>
              <a:latin typeface="+mn-lt"/>
              <a:ea typeface="+mn-ea"/>
              <a:cs typeface="+mn-cs"/>
            </a:rPr>
            <a:t>superior</a:t>
          </a:r>
          <a:r>
            <a:rPr lang="pt-PT" sz="1100" b="1">
              <a:effectLst/>
              <a:latin typeface="+mn-lt"/>
              <a:ea typeface="+mn-ea"/>
              <a:cs typeface="+mn-cs"/>
            </a:rPr>
            <a:t> </a:t>
          </a:r>
          <a:r>
            <a:rPr lang="pt-PT" sz="1100">
              <a:effectLst/>
              <a:latin typeface="+mn-lt"/>
              <a:ea typeface="+mn-ea"/>
              <a:cs typeface="+mn-cs"/>
            </a:rPr>
            <a:t>ao da ARSA (91,0), tendo também Évora um valor superior ao do Continente (116,4).</a:t>
          </a:r>
        </a:p>
        <a:p>
          <a:endParaRPr lang="pt-PT" sz="1100">
            <a:effectLst/>
            <a:latin typeface="+mn-lt"/>
            <a:ea typeface="+mn-ea"/>
            <a:cs typeface="+mn-cs"/>
          </a:endParaRPr>
        </a:p>
        <a:p>
          <a:r>
            <a:rPr lang="pt-PT" sz="1100">
              <a:effectLst/>
              <a:latin typeface="+mn-lt"/>
              <a:ea typeface="+mn-ea"/>
              <a:cs typeface="+mn-cs"/>
            </a:rPr>
            <a:t>Relativamente a </a:t>
          </a:r>
          <a:r>
            <a:rPr lang="pt-PT" sz="1100" b="1">
              <a:effectLst/>
              <a:latin typeface="+mn-lt"/>
              <a:ea typeface="+mn-ea"/>
              <a:cs typeface="+mn-cs"/>
            </a:rPr>
            <a:t>indicadores ambientais</a:t>
          </a:r>
          <a:r>
            <a:rPr lang="pt-PT" sz="1100">
              <a:effectLst/>
              <a:latin typeface="+mn-lt"/>
              <a:ea typeface="+mn-ea"/>
              <a:cs typeface="+mn-cs"/>
            </a:rPr>
            <a:t>, 85% da população é servida por sistemas públicos de abastecimento de água, 79% por sistemas de drenagem de águas residuais e são recolhidos resíduos urbanos, na ordem de 543kg/habitante.</a:t>
          </a:r>
        </a:p>
        <a:p>
          <a:endParaRPr lang="pt-PT" sz="1100">
            <a:effectLst/>
            <a:latin typeface="+mn-lt"/>
            <a:ea typeface="+mn-ea"/>
            <a:cs typeface="+mn-cs"/>
          </a:endParaRPr>
        </a:p>
        <a:p>
          <a:r>
            <a:rPr lang="pt-PT" sz="1100" b="1" i="1">
              <a:solidFill>
                <a:srgbClr val="7030A0"/>
              </a:solidFill>
              <a:effectLst/>
              <a:latin typeface="+mn-lt"/>
              <a:ea typeface="+mn-ea"/>
              <a:cs typeface="+mn-cs"/>
            </a:rPr>
            <a:t>Que escolhas fazemos?</a:t>
          </a:r>
        </a:p>
        <a:p>
          <a:endParaRPr lang="pt-PT">
            <a:effectLst/>
          </a:endParaRPr>
        </a:p>
        <a:p>
          <a:r>
            <a:rPr lang="pt-PT" sz="1100">
              <a:effectLst/>
              <a:latin typeface="+mn-lt"/>
              <a:ea typeface="+mn-ea"/>
              <a:cs typeface="+mn-cs"/>
            </a:rPr>
            <a:t>A </a:t>
          </a:r>
          <a:r>
            <a:rPr lang="pt-PT" sz="1100" b="1">
              <a:effectLst/>
              <a:latin typeface="+mn-lt"/>
              <a:ea typeface="+mn-ea"/>
              <a:cs typeface="+mn-cs"/>
            </a:rPr>
            <a:t>proporção de nascimentos em mulheres com idade inferior a 20 anos</a:t>
          </a:r>
          <a:r>
            <a:rPr lang="pt-PT" sz="1100">
              <a:effectLst/>
              <a:latin typeface="+mn-lt"/>
              <a:ea typeface="+mn-ea"/>
              <a:cs typeface="+mn-cs"/>
            </a:rPr>
            <a:t>, no triénio 2015-2017, diminuiu (3,1%), este valor é inferior à ARSA (4,5%) e superior ao Continente (2,5%). A </a:t>
          </a:r>
          <a:r>
            <a:rPr lang="pt-PT" sz="1100" b="1">
              <a:effectLst/>
              <a:latin typeface="+mn-lt"/>
              <a:ea typeface="+mn-ea"/>
              <a:cs typeface="+mn-cs"/>
            </a:rPr>
            <a:t>proporção de mulheres com idade superior a 35 anos</a:t>
          </a:r>
          <a:r>
            <a:rPr lang="pt-PT" sz="1100">
              <a:effectLst/>
              <a:latin typeface="+mn-lt"/>
              <a:ea typeface="+mn-ea"/>
              <a:cs typeface="+mn-cs"/>
            </a:rPr>
            <a:t>, no triénio 2015-2017, é</a:t>
          </a:r>
          <a:r>
            <a:rPr lang="pt-PT" sz="1100" b="1">
              <a:effectLst/>
              <a:latin typeface="+mn-lt"/>
              <a:ea typeface="+mn-ea"/>
              <a:cs typeface="+mn-cs"/>
            </a:rPr>
            <a:t> </a:t>
          </a:r>
          <a:r>
            <a:rPr lang="pt-PT" sz="1100">
              <a:effectLst/>
              <a:latin typeface="+mn-lt"/>
              <a:ea typeface="+mn-ea"/>
              <a:cs typeface="+mn-cs"/>
            </a:rPr>
            <a:t>30,6% valor superior à ARSA (28,1%) e inferior ao Continente (31,2%).</a:t>
          </a:r>
        </a:p>
        <a:p>
          <a:endParaRPr lang="pt-PT">
            <a:effectLst/>
          </a:endParaRPr>
        </a:p>
        <a:p>
          <a:r>
            <a:rPr lang="pt-PT" sz="1100">
              <a:effectLst/>
              <a:latin typeface="+mn-lt"/>
              <a:ea typeface="+mn-ea"/>
              <a:cs typeface="+mn-cs"/>
            </a:rPr>
            <a:t>Nos </a:t>
          </a:r>
          <a:r>
            <a:rPr lang="pt-PT" sz="1100" b="1">
              <a:effectLst/>
              <a:latin typeface="+mn-lt"/>
              <a:ea typeface="+mn-ea"/>
              <a:cs typeface="+mn-cs"/>
            </a:rPr>
            <a:t>determinantes de saúde</a:t>
          </a:r>
          <a:r>
            <a:rPr lang="pt-PT" sz="1100">
              <a:effectLst/>
              <a:latin typeface="+mn-lt"/>
              <a:ea typeface="+mn-ea"/>
              <a:cs typeface="+mn-cs"/>
            </a:rPr>
            <a:t>, verifica-se que a </a:t>
          </a:r>
          <a:r>
            <a:rPr lang="pt-PT" sz="1100" b="1">
              <a:effectLst/>
              <a:latin typeface="+mn-lt"/>
              <a:ea typeface="+mn-ea"/>
              <a:cs typeface="+mn-cs"/>
            </a:rPr>
            <a:t>proporção de inscritos com excesso de peso</a:t>
          </a:r>
          <a:r>
            <a:rPr lang="pt-PT" sz="1100">
              <a:effectLst/>
              <a:latin typeface="+mn-lt"/>
              <a:ea typeface="+mn-ea"/>
              <a:cs typeface="+mn-cs"/>
            </a:rPr>
            <a:t> apresenta valores superiores ao da ARSA. A </a:t>
          </a:r>
          <a:r>
            <a:rPr lang="pt-PT" sz="1100" b="1">
              <a:effectLst/>
              <a:latin typeface="+mn-lt"/>
              <a:ea typeface="+mn-ea"/>
              <a:cs typeface="+mn-cs"/>
            </a:rPr>
            <a:t>proporção de inscritos com abuso de tabaco </a:t>
          </a:r>
          <a:r>
            <a:rPr lang="pt-PT" sz="1100">
              <a:effectLst/>
              <a:latin typeface="+mn-lt"/>
              <a:ea typeface="+mn-ea"/>
              <a:cs typeface="+mn-cs"/>
            </a:rPr>
            <a:t>no ACeS do Alentejo Central, tem valor ligeiramente inferior aos da ARSA. Os indicadores </a:t>
          </a:r>
          <a:r>
            <a:rPr lang="pt-PT" sz="1100" b="1">
              <a:effectLst/>
              <a:latin typeface="+mn-lt"/>
              <a:ea typeface="+mn-ea"/>
              <a:cs typeface="+mn-cs"/>
            </a:rPr>
            <a:t>abuso crónico do álcool</a:t>
          </a:r>
          <a:r>
            <a:rPr lang="pt-PT" sz="1100">
              <a:effectLst/>
              <a:latin typeface="+mn-lt"/>
              <a:ea typeface="+mn-ea"/>
              <a:cs typeface="+mn-cs"/>
            </a:rPr>
            <a:t> </a:t>
          </a:r>
          <a:r>
            <a:rPr lang="pt-PT" sz="1100" b="1">
              <a:effectLst/>
              <a:latin typeface="+mn-lt"/>
              <a:ea typeface="+mn-ea"/>
              <a:cs typeface="+mn-cs"/>
            </a:rPr>
            <a:t>e de drogas</a:t>
          </a:r>
          <a:r>
            <a:rPr lang="pt-PT" sz="1100">
              <a:effectLst/>
              <a:latin typeface="+mn-lt"/>
              <a:ea typeface="+mn-ea"/>
              <a:cs typeface="+mn-cs"/>
            </a:rPr>
            <a:t> no ACeS, tem valores iguais à ARSA. </a:t>
          </a:r>
          <a:endParaRPr lang="pt-PT">
            <a:effectLst/>
          </a:endParaRPr>
        </a:p>
        <a:p>
          <a:endParaRPr lang="pt-PT" sz="1100">
            <a:effectLst/>
            <a:latin typeface="+mn-lt"/>
            <a:ea typeface="+mn-ea"/>
            <a:cs typeface="+mn-cs"/>
          </a:endParaRPr>
        </a:p>
        <a:p>
          <a:pPr marL="0" marR="0" indent="0" algn="l" defTabSz="914400" rtl="1" eaLnBrk="1" fontAlgn="auto" latinLnBrk="0" hangingPunct="1">
            <a:lnSpc>
              <a:spcPct val="100000"/>
            </a:lnSpc>
            <a:spcBef>
              <a:spcPts val="0"/>
            </a:spcBef>
            <a:spcAft>
              <a:spcPts val="0"/>
            </a:spcAft>
            <a:buClrTx/>
            <a:buSzTx/>
            <a:buFontTx/>
            <a:buNone/>
            <a:tabLst/>
            <a:defRPr sz="1000"/>
          </a:pPr>
          <a:endParaRPr lang="pt-PT" sz="800" b="0" i="0" strike="noStrike">
            <a:solidFill>
              <a:srgbClr val="008080"/>
            </a:solidFill>
            <a:latin typeface="Arial" pitchFamily="34" charset="0"/>
            <a:cs typeface="Arial" pitchFamily="34" charset="0"/>
          </a:endParaRPr>
        </a:p>
      </xdr:txBody>
    </xdr:sp>
    <xdr:clientData/>
  </xdr:oneCellAnchor>
  <xdr:oneCellAnchor>
    <xdr:from>
      <xdr:col>4</xdr:col>
      <xdr:colOff>247650</xdr:colOff>
      <xdr:row>27</xdr:row>
      <xdr:rowOff>19050</xdr:rowOff>
    </xdr:from>
    <xdr:ext cx="4029075" cy="10524219"/>
    <xdr:sp macro="" textlink="">
      <xdr:nvSpPr>
        <xdr:cNvPr id="9" name="caixa3">
          <a:extLst>
            <a:ext uri="{FF2B5EF4-FFF2-40B4-BE49-F238E27FC236}">
              <a16:creationId xmlns:a16="http://schemas.microsoft.com/office/drawing/2014/main" xmlns="" id="{00000000-0008-0000-0100-000009000000}"/>
            </a:ext>
          </a:extLst>
        </xdr:cNvPr>
        <xdr:cNvSpPr txBox="1">
          <a:spLocks noChangeArrowheads="1"/>
        </xdr:cNvSpPr>
      </xdr:nvSpPr>
      <xdr:spPr bwMode="auto">
        <a:xfrm>
          <a:off x="4972050" y="6781800"/>
          <a:ext cx="4029075" cy="10524219"/>
        </a:xfrm>
        <a:prstGeom prst="rect">
          <a:avLst/>
        </a:prstGeom>
        <a:solidFill>
          <a:srgbClr val="FFFFFF"/>
        </a:solidFill>
        <a:ln w="9525">
          <a:noFill/>
          <a:miter lim="800000"/>
          <a:headEnd/>
          <a:tailEnd/>
        </a:ln>
      </xdr:spPr>
      <xdr:txBody>
        <a:bodyPr vertOverflow="clip" wrap="square" lIns="36000" tIns="36000" rIns="36000" bIns="36000" anchor="t" anchorCtr="1" upright="1">
          <a:spAutoFit/>
        </a:bodyPr>
        <a:lstStyle/>
        <a:p>
          <a:r>
            <a:rPr lang="pt-PT" sz="1100" b="1" i="1">
              <a:solidFill>
                <a:schemeClr val="tx2">
                  <a:lumMod val="60000"/>
                  <a:lumOff val="40000"/>
                </a:schemeClr>
              </a:solidFill>
              <a:effectLst/>
              <a:latin typeface="+mn-lt"/>
              <a:ea typeface="+mn-ea"/>
              <a:cs typeface="+mn-cs"/>
            </a:rPr>
            <a:t>Que Saúde temos?</a:t>
          </a:r>
        </a:p>
        <a:p>
          <a:endParaRPr lang="pt-PT" sz="1100">
            <a:effectLst/>
            <a:latin typeface="+mn-lt"/>
            <a:ea typeface="+mn-ea"/>
            <a:cs typeface="+mn-cs"/>
          </a:endParaRPr>
        </a:p>
        <a:p>
          <a:r>
            <a:rPr lang="pt-PT" sz="1100">
              <a:effectLst/>
              <a:latin typeface="+mn-lt"/>
              <a:ea typeface="+mn-ea"/>
              <a:cs typeface="+mn-cs"/>
            </a:rPr>
            <a:t>A </a:t>
          </a:r>
          <a:r>
            <a:rPr lang="pt-PT" sz="1100" b="1">
              <a:effectLst/>
              <a:latin typeface="+mn-lt"/>
              <a:ea typeface="+mn-ea"/>
              <a:cs typeface="+mn-cs"/>
            </a:rPr>
            <a:t>proporção de nascimentos pré-termo </a:t>
          </a:r>
          <a:r>
            <a:rPr lang="pt-PT" sz="1100">
              <a:effectLst/>
              <a:latin typeface="+mn-lt"/>
              <a:ea typeface="+mn-ea"/>
              <a:cs typeface="+mn-cs"/>
            </a:rPr>
            <a:t>(8,6%) e de </a:t>
          </a:r>
          <a:r>
            <a:rPr lang="pt-PT" sz="1100" b="1">
              <a:effectLst/>
              <a:latin typeface="+mn-lt"/>
              <a:ea typeface="+mn-ea"/>
              <a:cs typeface="+mn-cs"/>
            </a:rPr>
            <a:t>crianças com baixo peso à nascença </a:t>
          </a:r>
          <a:r>
            <a:rPr lang="pt-PT" sz="1100">
              <a:effectLst/>
              <a:latin typeface="+mn-lt"/>
              <a:ea typeface="+mn-ea"/>
              <a:cs typeface="+mn-cs"/>
            </a:rPr>
            <a:t>(10,3%) registam valor superior no triénio 2015-2017 comparativamente, ao triénio anterior.</a:t>
          </a:r>
        </a:p>
        <a:p>
          <a:endParaRPr lang="pt-PT" sz="1100">
            <a:effectLst/>
            <a:latin typeface="+mn-lt"/>
            <a:ea typeface="+mn-ea"/>
            <a:cs typeface="+mn-cs"/>
          </a:endParaRPr>
        </a:p>
        <a:p>
          <a:r>
            <a:rPr lang="pt-PT" sz="1100">
              <a:effectLst/>
              <a:latin typeface="+mn-lt"/>
              <a:ea typeface="+mn-ea"/>
              <a:cs typeface="+mn-cs"/>
            </a:rPr>
            <a:t>A </a:t>
          </a:r>
          <a:r>
            <a:rPr lang="pt-PT" sz="1100" b="1">
              <a:effectLst/>
              <a:latin typeface="+mn-lt"/>
              <a:ea typeface="+mn-ea"/>
              <a:cs typeface="+mn-cs"/>
            </a:rPr>
            <a:t>mortalidade infantil</a:t>
          </a:r>
          <a:r>
            <a:rPr lang="pt-PT" sz="1100">
              <a:effectLst/>
              <a:latin typeface="+mn-lt"/>
              <a:ea typeface="+mn-ea"/>
              <a:cs typeface="+mn-cs"/>
            </a:rPr>
            <a:t> (2,0‰) tem diminuído nos últimos triénios e assume valores inferiores ao Continente e à ARSA.</a:t>
          </a:r>
        </a:p>
        <a:p>
          <a:endParaRPr lang="pt-PT" sz="1100">
            <a:effectLst/>
            <a:latin typeface="+mn-lt"/>
            <a:ea typeface="+mn-ea"/>
            <a:cs typeface="+mn-cs"/>
          </a:endParaRPr>
        </a:p>
        <a:p>
          <a:r>
            <a:rPr lang="pt-PT" sz="1100">
              <a:effectLst/>
              <a:latin typeface="+mn-lt"/>
              <a:ea typeface="+mn-ea"/>
              <a:cs typeface="+mn-cs"/>
            </a:rPr>
            <a:t>No triénio 2012-2014, analisando a </a:t>
          </a:r>
          <a:r>
            <a:rPr lang="pt-PT" sz="1100" b="1">
              <a:effectLst/>
              <a:latin typeface="+mn-lt"/>
              <a:ea typeface="+mn-ea"/>
              <a:cs typeface="+mn-cs"/>
            </a:rPr>
            <a:t>mortalidade proporcional </a:t>
          </a:r>
          <a:r>
            <a:rPr lang="pt-PT" sz="1100">
              <a:effectLst/>
              <a:latin typeface="+mn-lt"/>
              <a:ea typeface="+mn-ea"/>
              <a:cs typeface="+mn-cs"/>
            </a:rPr>
            <a:t>por grandes grupos de causas de morte, para todas as idades e ambos os sexos destacam-se, pelo seu maior peso relativo, as doenças do aparelho circulatório, (apresentando o ACeS Alentejo Central taxas superiores à região Alentejo e ao Continente), seguida dos tumores malignos (com taxas no ACeS ligeiramente inferiores ao Continente e superiores à Região Alentejo) e das doenças respiratórias (com taxas no ACeS inferiores ao Continente e à Região Alentejo). </a:t>
          </a:r>
        </a:p>
        <a:p>
          <a:endParaRPr lang="pt-PT" sz="1100">
            <a:effectLst/>
            <a:latin typeface="+mn-lt"/>
            <a:ea typeface="+mn-ea"/>
            <a:cs typeface="+mn-cs"/>
          </a:endParaRPr>
        </a:p>
        <a:p>
          <a:r>
            <a:rPr lang="pt-PT" sz="1100">
              <a:effectLst/>
              <a:latin typeface="+mn-lt"/>
              <a:ea typeface="+mn-ea"/>
              <a:cs typeface="+mn-cs"/>
            </a:rPr>
            <a:t>Para o mesmo triénio, a </a:t>
          </a:r>
          <a:r>
            <a:rPr lang="pt-PT" sz="1100" b="1">
              <a:effectLst/>
              <a:latin typeface="+mn-lt"/>
              <a:ea typeface="+mn-ea"/>
              <a:cs typeface="+mn-cs"/>
            </a:rPr>
            <a:t>taxa de mortalidade prematura padronizada pela idade (&lt;75 anos)</a:t>
          </a:r>
          <a:r>
            <a:rPr lang="pt-PT" sz="1100">
              <a:effectLst/>
              <a:latin typeface="+mn-lt"/>
              <a:ea typeface="+mn-ea"/>
              <a:cs typeface="+mn-cs"/>
            </a:rPr>
            <a:t> na região, para ambos os sexos, apresenta para as seguintes causas de morte, valores superiores ao Continente com significância estatística: todas as causas, tumor maligno da junção retossigmoideia, reto, ânus e canal anal, as doenças do sangue e órgãos hematopoéticos, as doenças endócrinas, nutricionais e metabólicas (nomeadamente a Diabetes Mellitus), as doenças do aparelho circulatório (nomeadamente a doença isquémica do coração e as doenças cerebrovasculares), as doenças do aparelho respiratório (especificamente a pneumonia) e as causas externas de mortalidade, nomeadamente os acidentes de transporte e os suicídios e lesões autoprovocadas voluntariamente. </a:t>
          </a:r>
        </a:p>
        <a:p>
          <a:r>
            <a:rPr lang="pt-PT" sz="1100">
              <a:effectLst/>
              <a:latin typeface="+mn-lt"/>
              <a:ea typeface="+mn-ea"/>
              <a:cs typeface="+mn-cs"/>
            </a:rPr>
            <a:t>Por outro lado destacam-se as seguintes causas, com a menor mortalidade na região Alentejo, comparativamente com o Continente, algumas doenças infeciosas e parasitárias (nomeadamente VIH/SIDA), o tumor maligno do estômago e o tumor maligno do fígado e vias biliares intra-hepáticas, as doenças crónicas do fígado (inclui cirrose) e os sintomas, sinais e achados anormais não classificados. </a:t>
          </a:r>
        </a:p>
        <a:p>
          <a:endParaRPr lang="pt-PT" sz="1100">
            <a:effectLst/>
            <a:latin typeface="+mn-lt"/>
            <a:ea typeface="+mn-ea"/>
            <a:cs typeface="+mn-cs"/>
          </a:endParaRPr>
        </a:p>
        <a:p>
          <a:r>
            <a:rPr lang="pt-PT" sz="1100">
              <a:effectLst/>
              <a:latin typeface="+mn-lt"/>
              <a:ea typeface="+mn-ea"/>
              <a:cs typeface="+mn-cs"/>
            </a:rPr>
            <a:t>No que se refere ao ACeS, da análise comparativa com a região Alentejo, não se observou para a maioria das causas de morte analisadas, oscilações (superiores e inferiores) com significância estatística. A única exceção, comparativamente à ARSA é nas doenças do aparelho respiratório e no aparelho digestivo, onde o ACeS Alentejo Central apresenta TMP com valores inferiores e estatisticamente significativos.</a:t>
          </a:r>
        </a:p>
        <a:p>
          <a:endParaRPr lang="pt-PT" sz="1100">
            <a:effectLst/>
            <a:latin typeface="+mn-lt"/>
            <a:ea typeface="+mn-ea"/>
            <a:cs typeface="+mn-cs"/>
          </a:endParaRPr>
        </a:p>
        <a:p>
          <a:r>
            <a:rPr lang="pt-PT" sz="1100">
              <a:effectLst/>
              <a:latin typeface="+mn-lt"/>
              <a:ea typeface="+mn-ea"/>
              <a:cs typeface="+mn-cs"/>
            </a:rPr>
            <a:t>Na </a:t>
          </a:r>
          <a:r>
            <a:rPr lang="pt-PT" sz="1100" b="1">
              <a:effectLst/>
              <a:latin typeface="+mn-lt"/>
              <a:ea typeface="+mn-ea"/>
              <a:cs typeface="+mn-cs"/>
            </a:rPr>
            <a:t>morbilidade</a:t>
          </a:r>
          <a:r>
            <a:rPr lang="pt-PT" sz="1100">
              <a:effectLst/>
              <a:latin typeface="+mn-lt"/>
              <a:ea typeface="+mn-ea"/>
              <a:cs typeface="+mn-cs"/>
            </a:rPr>
            <a:t>, medida pela proporção de inscritos nos cuidados de saúde primários, destaca-se a hipertensão, alterações do metabolismo dos lípidos, perturbações depressivas, obesidade e diabetes com valores inferiores à ARSA mas superiores ao Continente.</a:t>
          </a:r>
        </a:p>
        <a:p>
          <a:endParaRPr lang="pt-PT" sz="1100">
            <a:effectLst/>
            <a:latin typeface="+mn-lt"/>
            <a:ea typeface="+mn-ea"/>
            <a:cs typeface="+mn-cs"/>
          </a:endParaRPr>
        </a:p>
        <a:p>
          <a:r>
            <a:rPr lang="pt-PT" sz="1100">
              <a:effectLst/>
              <a:latin typeface="+mn-lt"/>
              <a:ea typeface="+mn-ea"/>
              <a:cs typeface="+mn-cs"/>
            </a:rPr>
            <a:t>A </a:t>
          </a:r>
          <a:r>
            <a:rPr lang="pt-PT" sz="1100" b="1">
              <a:effectLst/>
              <a:latin typeface="+mn-lt"/>
              <a:ea typeface="+mn-ea"/>
              <a:cs typeface="+mn-cs"/>
            </a:rPr>
            <a:t>taxa de incidência de sida</a:t>
          </a:r>
          <a:r>
            <a:rPr lang="pt-PT" sz="1100">
              <a:effectLst/>
              <a:latin typeface="+mn-lt"/>
              <a:ea typeface="+mn-ea"/>
              <a:cs typeface="+mn-cs"/>
            </a:rPr>
            <a:t>, em 2017, (1,9) regista um decréscimo face ao ano transato, assumindo valor superior à região (1,7) e inferior ao Continente (2,3). A </a:t>
          </a:r>
          <a:r>
            <a:rPr lang="pt-PT" sz="1100" b="1">
              <a:effectLst/>
              <a:latin typeface="+mn-lt"/>
              <a:ea typeface="+mn-ea"/>
              <a:cs typeface="+mn-cs"/>
            </a:rPr>
            <a:t>taxa de infeção VIH</a:t>
          </a:r>
          <a:r>
            <a:rPr lang="pt-PT" sz="1100">
              <a:effectLst/>
              <a:latin typeface="+mn-lt"/>
              <a:ea typeface="+mn-ea"/>
              <a:cs typeface="+mn-cs"/>
            </a:rPr>
            <a:t>, em 2017, (4,5) regista um aumento face ao ano transato, assumindo valor superior à região (2,9) e ao Continente (10,3). Por último, a </a:t>
          </a:r>
          <a:r>
            <a:rPr lang="pt-PT" sz="1100" b="1">
              <a:effectLst/>
              <a:latin typeface="+mn-lt"/>
              <a:ea typeface="+mn-ea"/>
              <a:cs typeface="+mn-cs"/>
            </a:rPr>
            <a:t>tuberculose</a:t>
          </a:r>
          <a:r>
            <a:rPr lang="pt-PT" sz="1100">
              <a:effectLst/>
              <a:latin typeface="+mn-lt"/>
              <a:ea typeface="+mn-ea"/>
              <a:cs typeface="+mn-cs"/>
            </a:rPr>
            <a:t>, com </a:t>
          </a:r>
          <a:r>
            <a:rPr lang="pt-PT" sz="1100" b="1">
              <a:effectLst/>
              <a:latin typeface="+mn-lt"/>
              <a:ea typeface="+mn-ea"/>
              <a:cs typeface="+mn-cs"/>
            </a:rPr>
            <a:t>taxas de notificação e incidência </a:t>
          </a:r>
          <a:r>
            <a:rPr lang="pt-PT" sz="1100">
              <a:effectLst/>
              <a:latin typeface="+mn-lt"/>
              <a:ea typeface="+mn-ea"/>
              <a:cs typeface="+mn-cs"/>
            </a:rPr>
            <a:t>iguais (3,9), muito inferiores à região (12,8 e 11,8 respetivamente) e ao Continente (18,5 e 17,1 respetivamente).</a:t>
          </a:r>
        </a:p>
        <a:p>
          <a:pPr marL="0" marR="0" indent="0" algn="l" defTabSz="914400" rtl="1" eaLnBrk="1" fontAlgn="auto" latinLnBrk="0" hangingPunct="1">
            <a:lnSpc>
              <a:spcPct val="100000"/>
            </a:lnSpc>
            <a:spcBef>
              <a:spcPts val="0"/>
            </a:spcBef>
            <a:spcAft>
              <a:spcPts val="0"/>
            </a:spcAft>
            <a:buClrTx/>
            <a:buSzTx/>
            <a:buFontTx/>
            <a:buNone/>
            <a:tabLst/>
            <a:defRPr sz="1000"/>
          </a:pPr>
          <a:endParaRPr lang="pt-PT" sz="800" b="0" i="0" strike="noStrike">
            <a:solidFill>
              <a:srgbClr val="008080"/>
            </a:solidFill>
            <a:latin typeface="Arial" pitchFamily="34" charset="0"/>
            <a:cs typeface="Arial" pitchFamily="34" charset="0"/>
          </a:endParaRPr>
        </a:p>
      </xdr:txBody>
    </xdr:sp>
    <xdr:clientData/>
  </xdr:oneCellAnchor>
  <xdr:twoCellAnchor>
    <xdr:from>
      <xdr:col>6</xdr:col>
      <xdr:colOff>460375</xdr:colOff>
      <xdr:row>2</xdr:row>
      <xdr:rowOff>3175</xdr:rowOff>
    </xdr:from>
    <xdr:to>
      <xdr:col>9</xdr:col>
      <xdr:colOff>412602</xdr:colOff>
      <xdr:row>4</xdr:row>
      <xdr:rowOff>552850</xdr:rowOff>
    </xdr:to>
    <xdr:pic>
      <xdr:nvPicPr>
        <xdr:cNvPr id="5" name="logoPeLS4">
          <a:extLst>
            <a:ext uri="{FF2B5EF4-FFF2-40B4-BE49-F238E27FC236}">
              <a16:creationId xmlns:a16="http://schemas.microsoft.com/office/drawing/2014/main" xmlns="" id="{00000000-0008-0000-0200-00003B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613525" y="250825"/>
          <a:ext cx="2095352" cy="864000"/>
        </a:xfrm>
        <a:prstGeom prst="rect">
          <a:avLst/>
        </a:prstGeom>
        <a:noFill/>
      </xdr:spPr>
    </xdr:pic>
    <xdr:clientData/>
  </xdr:twoCellAnchor>
  <xdr:twoCellAnchor>
    <xdr:from>
      <xdr:col>2</xdr:col>
      <xdr:colOff>127000</xdr:colOff>
      <xdr:row>19</xdr:row>
      <xdr:rowOff>254000</xdr:rowOff>
    </xdr:from>
    <xdr:to>
      <xdr:col>2</xdr:col>
      <xdr:colOff>4019773</xdr:colOff>
      <xdr:row>23</xdr:row>
      <xdr:rowOff>95600</xdr:rowOff>
    </xdr:to>
    <xdr:grpSp>
      <xdr:nvGrpSpPr>
        <xdr:cNvPr id="6" name="logoARS4">
          <a:extLst>
            <a:ext uri="{FF2B5EF4-FFF2-40B4-BE49-F238E27FC236}">
              <a16:creationId xmlns:a16="http://schemas.microsoft.com/office/drawing/2014/main" xmlns="" id="{00000000-0008-0000-0200-00004E000000}"/>
            </a:ext>
          </a:extLst>
        </xdr:cNvPr>
        <xdr:cNvGrpSpPr>
          <a:grpSpLocks noChangeAspect="1"/>
        </xdr:cNvGrpSpPr>
      </xdr:nvGrpSpPr>
      <xdr:grpSpPr>
        <a:xfrm>
          <a:off x="488950" y="5292725"/>
          <a:ext cx="3892773" cy="756000"/>
          <a:chOff x="104781" y="4543425"/>
          <a:chExt cx="4078143" cy="792000"/>
        </a:xfrm>
      </xdr:grpSpPr>
      <xdr:pic>
        <xdr:nvPicPr>
          <xdr:cNvPr id="8" name="Picture 14">
            <a:extLst>
              <a:ext uri="{FF2B5EF4-FFF2-40B4-BE49-F238E27FC236}">
                <a16:creationId xmlns:a16="http://schemas.microsoft.com/office/drawing/2014/main" xmlns="" id="{00000000-0008-0000-0200-00004F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105150" y="4543425"/>
            <a:ext cx="1077774" cy="792000"/>
          </a:xfrm>
          <a:prstGeom prst="rect">
            <a:avLst/>
          </a:prstGeom>
          <a:noFill/>
        </xdr:spPr>
      </xdr:pic>
      <xdr:pic>
        <xdr:nvPicPr>
          <xdr:cNvPr id="10" name="Imagem 9">
            <a:extLst>
              <a:ext uri="{FF2B5EF4-FFF2-40B4-BE49-F238E27FC236}">
                <a16:creationId xmlns:a16="http://schemas.microsoft.com/office/drawing/2014/main" xmlns="" id="{00000000-0008-0000-0200-000050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3587" b="17860"/>
          <a:stretch/>
        </xdr:blipFill>
        <xdr:spPr>
          <a:xfrm>
            <a:off x="104781" y="4848225"/>
            <a:ext cx="1275294" cy="432000"/>
          </a:xfrm>
          <a:prstGeom prst="rect">
            <a:avLst/>
          </a:prstGeom>
        </xdr:spPr>
      </xdr:pic>
      <xdr:pic>
        <xdr:nvPicPr>
          <xdr:cNvPr id="11" name="Imagem 10">
            <a:extLst>
              <a:ext uri="{FF2B5EF4-FFF2-40B4-BE49-F238E27FC236}">
                <a16:creationId xmlns:a16="http://schemas.microsoft.com/office/drawing/2014/main" xmlns="" id="{00000000-0008-0000-0200-00005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00175" y="4933949"/>
            <a:ext cx="1679998" cy="288000"/>
          </a:xfrm>
          <a:prstGeom prst="rect">
            <a:avLst/>
          </a:prstGeom>
        </xdr:spPr>
      </xdr:pic>
    </xdr:grpSp>
    <xdr:clientData/>
  </xdr:twoCellAnchor>
  <xdr:twoCellAnchor>
    <xdr:from>
      <xdr:col>1</xdr:col>
      <xdr:colOff>0</xdr:colOff>
      <xdr:row>94</xdr:row>
      <xdr:rowOff>63500</xdr:rowOff>
    </xdr:from>
    <xdr:to>
      <xdr:col>2</xdr:col>
      <xdr:colOff>2303244</xdr:colOff>
      <xdr:row>96</xdr:row>
      <xdr:rowOff>133550</xdr:rowOff>
    </xdr:to>
    <xdr:grpSp>
      <xdr:nvGrpSpPr>
        <xdr:cNvPr id="12" name="logoP_ARS4">
          <a:extLst>
            <a:ext uri="{FF2B5EF4-FFF2-40B4-BE49-F238E27FC236}">
              <a16:creationId xmlns:a16="http://schemas.microsoft.com/office/drawing/2014/main" xmlns="" id="{00000000-0008-0000-0200-000062000000}"/>
            </a:ext>
          </a:extLst>
        </xdr:cNvPr>
        <xdr:cNvGrpSpPr/>
      </xdr:nvGrpSpPr>
      <xdr:grpSpPr>
        <a:xfrm>
          <a:off x="180975" y="19018250"/>
          <a:ext cx="2484219" cy="432000"/>
          <a:chOff x="561975" y="8705850"/>
          <a:chExt cx="2484219" cy="432000"/>
        </a:xfrm>
      </xdr:grpSpPr>
      <xdr:pic>
        <xdr:nvPicPr>
          <xdr:cNvPr id="13" name="Picture 14">
            <a:extLst>
              <a:ext uri="{FF2B5EF4-FFF2-40B4-BE49-F238E27FC236}">
                <a16:creationId xmlns:a16="http://schemas.microsoft.com/office/drawing/2014/main" xmlns="" id="{00000000-0008-0000-0200-000063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458317" y="8705850"/>
            <a:ext cx="587877" cy="432000"/>
          </a:xfrm>
          <a:prstGeom prst="rect">
            <a:avLst/>
          </a:prstGeom>
          <a:noFill/>
        </xdr:spPr>
      </xdr:pic>
      <xdr:pic>
        <xdr:nvPicPr>
          <xdr:cNvPr id="14" name="Imagem 13">
            <a:extLst>
              <a:ext uri="{FF2B5EF4-FFF2-40B4-BE49-F238E27FC236}">
                <a16:creationId xmlns:a16="http://schemas.microsoft.com/office/drawing/2014/main" xmlns="" id="{00000000-0008-0000-0200-000064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13587" b="17860"/>
          <a:stretch/>
        </xdr:blipFill>
        <xdr:spPr>
          <a:xfrm>
            <a:off x="561975" y="8839200"/>
            <a:ext cx="850196" cy="288000"/>
          </a:xfrm>
          <a:prstGeom prst="rect">
            <a:avLst/>
          </a:prstGeom>
        </xdr:spPr>
      </xdr:pic>
      <xdr:pic>
        <xdr:nvPicPr>
          <xdr:cNvPr id="15" name="Imagem 14">
            <a:extLst>
              <a:ext uri="{FF2B5EF4-FFF2-40B4-BE49-F238E27FC236}">
                <a16:creationId xmlns:a16="http://schemas.microsoft.com/office/drawing/2014/main" xmlns="" id="{00000000-0008-0000-0200-00006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09700" y="8915400"/>
            <a:ext cx="1049998" cy="180000"/>
          </a:xfrm>
          <a:prstGeom prst="rect">
            <a:avLst/>
          </a:prstGeom>
        </xdr:spPr>
      </xdr:pic>
    </xdr:grpSp>
    <xdr:clientData/>
  </xdr:twoCellAnchor>
  <xdr:twoCellAnchor>
    <xdr:from>
      <xdr:col>8</xdr:col>
      <xdr:colOff>381000</xdr:colOff>
      <xdr:row>94</xdr:row>
      <xdr:rowOff>0</xdr:rowOff>
    </xdr:from>
    <xdr:to>
      <xdr:col>10</xdr:col>
      <xdr:colOff>87235</xdr:colOff>
      <xdr:row>96</xdr:row>
      <xdr:rowOff>106050</xdr:rowOff>
    </xdr:to>
    <xdr:pic>
      <xdr:nvPicPr>
        <xdr:cNvPr id="16" name="logoP_PeLS4">
          <a:extLst>
            <a:ext uri="{FF2B5EF4-FFF2-40B4-BE49-F238E27FC236}">
              <a16:creationId xmlns:a16="http://schemas.microsoft.com/office/drawing/2014/main" xmlns="" id="{00000000-0008-0000-0200-000040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7962900" y="19992975"/>
          <a:ext cx="1134985" cy="468000"/>
        </a:xfrm>
        <a:prstGeom prst="rect">
          <a:avLst/>
        </a:prstGeom>
        <a:noFill/>
      </xdr:spPr>
    </xdr:pic>
    <xdr:clientData/>
  </xdr:twoCellAnchor>
  <xdr:twoCellAnchor editAs="oneCell">
    <xdr:from>
      <xdr:col>2</xdr:col>
      <xdr:colOff>0</xdr:colOff>
      <xdr:row>5</xdr:row>
      <xdr:rowOff>0</xdr:rowOff>
    </xdr:from>
    <xdr:to>
      <xdr:col>3</xdr:col>
      <xdr:colOff>273193</xdr:colOff>
      <xdr:row>16</xdr:row>
      <xdr:rowOff>210210</xdr:rowOff>
    </xdr:to>
    <xdr:pic>
      <xdr:nvPicPr>
        <xdr:cNvPr id="17" name="img_401" descr="PLS2013_mapas_Alentejo_Central.jpg">
          <a:extLst>
            <a:ext uri="{FF2B5EF4-FFF2-40B4-BE49-F238E27FC236}">
              <a16:creationId xmlns:a16="http://schemas.microsoft.com/office/drawing/2014/main" xmlns="" id="{00000000-0008-0000-0100-000006000000}"/>
            </a:ext>
          </a:extLst>
        </xdr:cNvPr>
        <xdr:cNvPicPr>
          <a:picLocks noChangeAspect="1"/>
        </xdr:cNvPicPr>
      </xdr:nvPicPr>
      <xdr:blipFill>
        <a:blip xmlns:r="http://schemas.openxmlformats.org/officeDocument/2006/relationships" r:embed="rId8" cstate="print">
          <a:clrChange>
            <a:clrFrom>
              <a:srgbClr val="FFFFFF"/>
            </a:clrFrom>
            <a:clrTo>
              <a:srgbClr val="FFFFFF">
                <a:alpha val="0"/>
              </a:srgbClr>
            </a:clrTo>
          </a:clrChange>
        </a:blip>
        <a:srcRect l="10003" t="1816" r="8974" b="20500"/>
        <a:stretch>
          <a:fillRect/>
        </a:stretch>
      </xdr:blipFill>
      <xdr:spPr>
        <a:xfrm>
          <a:off x="361950" y="1190625"/>
          <a:ext cx="4321318" cy="29343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50</xdr:row>
      <xdr:rowOff>63500</xdr:rowOff>
    </xdr:from>
    <xdr:to>
      <xdr:col>3</xdr:col>
      <xdr:colOff>1055469</xdr:colOff>
      <xdr:row>52</xdr:row>
      <xdr:rowOff>133550</xdr:rowOff>
    </xdr:to>
    <xdr:grpSp>
      <xdr:nvGrpSpPr>
        <xdr:cNvPr id="2" name="logoP_ARS4">
          <a:extLst>
            <a:ext uri="{FF2B5EF4-FFF2-40B4-BE49-F238E27FC236}">
              <a16:creationId xmlns:a16="http://schemas.microsoft.com/office/drawing/2014/main" xmlns="" id="{00000000-0008-0000-0200-000062000000}"/>
            </a:ext>
          </a:extLst>
        </xdr:cNvPr>
        <xdr:cNvGrpSpPr/>
      </xdr:nvGrpSpPr>
      <xdr:grpSpPr>
        <a:xfrm>
          <a:off x="180975" y="8369300"/>
          <a:ext cx="2484219" cy="432000"/>
          <a:chOff x="561975" y="8705850"/>
          <a:chExt cx="2484219" cy="432000"/>
        </a:xfrm>
      </xdr:grpSpPr>
      <xdr:pic>
        <xdr:nvPicPr>
          <xdr:cNvPr id="3" name="Picture 14">
            <a:extLst>
              <a:ext uri="{FF2B5EF4-FFF2-40B4-BE49-F238E27FC236}">
                <a16:creationId xmlns:a16="http://schemas.microsoft.com/office/drawing/2014/main" xmlns="" id="{00000000-0008-0000-0200-00006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458317" y="8705850"/>
            <a:ext cx="587877" cy="432000"/>
          </a:xfrm>
          <a:prstGeom prst="rect">
            <a:avLst/>
          </a:prstGeom>
          <a:noFill/>
        </xdr:spPr>
      </xdr:pic>
      <xdr:pic>
        <xdr:nvPicPr>
          <xdr:cNvPr id="4" name="Imagem 3">
            <a:extLst>
              <a:ext uri="{FF2B5EF4-FFF2-40B4-BE49-F238E27FC236}">
                <a16:creationId xmlns:a16="http://schemas.microsoft.com/office/drawing/2014/main" xmlns="" id="{00000000-0008-0000-0200-00006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3587" b="17860"/>
          <a:stretch/>
        </xdr:blipFill>
        <xdr:spPr>
          <a:xfrm>
            <a:off x="561975" y="8839200"/>
            <a:ext cx="850196" cy="288000"/>
          </a:xfrm>
          <a:prstGeom prst="rect">
            <a:avLst/>
          </a:prstGeom>
        </xdr:spPr>
      </xdr:pic>
      <xdr:pic>
        <xdr:nvPicPr>
          <xdr:cNvPr id="5" name="Imagem 4">
            <a:extLst>
              <a:ext uri="{FF2B5EF4-FFF2-40B4-BE49-F238E27FC236}">
                <a16:creationId xmlns:a16="http://schemas.microsoft.com/office/drawing/2014/main" xmlns="" id="{00000000-0008-0000-0200-00006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09700" y="8915400"/>
            <a:ext cx="1049998" cy="180000"/>
          </a:xfrm>
          <a:prstGeom prst="rect">
            <a:avLst/>
          </a:prstGeom>
        </xdr:spPr>
      </xdr:pic>
    </xdr:grpSp>
    <xdr:clientData/>
  </xdr:twoCellAnchor>
  <xdr:twoCellAnchor>
    <xdr:from>
      <xdr:col>6</xdr:col>
      <xdr:colOff>190500</xdr:colOff>
      <xdr:row>50</xdr:row>
      <xdr:rowOff>25400</xdr:rowOff>
    </xdr:from>
    <xdr:to>
      <xdr:col>7</xdr:col>
      <xdr:colOff>211060</xdr:colOff>
      <xdr:row>52</xdr:row>
      <xdr:rowOff>131450</xdr:rowOff>
    </xdr:to>
    <xdr:pic>
      <xdr:nvPicPr>
        <xdr:cNvPr id="6" name="logoP_PeLS4">
          <a:extLst>
            <a:ext uri="{FF2B5EF4-FFF2-40B4-BE49-F238E27FC236}">
              <a16:creationId xmlns:a16="http://schemas.microsoft.com/office/drawing/2014/main" xmlns="" id="{00000000-0008-0000-0200-000040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7943850" y="8331200"/>
          <a:ext cx="1134985" cy="46800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xdr:from>
      <xdr:col>7</xdr:col>
      <xdr:colOff>142874</xdr:colOff>
      <xdr:row>40</xdr:row>
      <xdr:rowOff>9524</xdr:rowOff>
    </xdr:from>
    <xdr:to>
      <xdr:col>9</xdr:col>
      <xdr:colOff>1538096</xdr:colOff>
      <xdr:row>43</xdr:row>
      <xdr:rowOff>190499</xdr:rowOff>
    </xdr:to>
    <xdr:pic>
      <xdr:nvPicPr>
        <xdr:cNvPr id="2" name="Imagem 1">
          <a:hlinkClick xmlns:r="http://schemas.openxmlformats.org/officeDocument/2006/relationships" r:id="rId1"/>
          <a:extLst>
            <a:ext uri="{FF2B5EF4-FFF2-40B4-BE49-F238E27FC236}">
              <a16:creationId xmlns:a16="http://schemas.microsoft.com/office/drawing/2014/main" xmlns="" id="{00000000-0008-0000-0600-000014000000}"/>
            </a:ext>
          </a:extLst>
        </xdr:cNvPr>
        <xdr:cNvPicPr>
          <a:picLocks noChangeAspect="1"/>
        </xdr:cNvPicPr>
      </xdr:nvPicPr>
      <xdr:blipFill>
        <a:blip xmlns:r="http://schemas.openxmlformats.org/officeDocument/2006/relationships" r:embed="rId2" cstate="print"/>
        <a:stretch>
          <a:fillRect/>
        </a:stretch>
      </xdr:blipFill>
      <xdr:spPr>
        <a:xfrm>
          <a:off x="6210299" y="9782174"/>
          <a:ext cx="2623947" cy="923925"/>
        </a:xfrm>
        <a:prstGeom prst="rect">
          <a:avLst/>
        </a:prstGeom>
        <a:ln>
          <a:solidFill>
            <a:schemeClr val="accent1">
              <a:lumMod val="50000"/>
            </a:schemeClr>
          </a:solidFill>
        </a:ln>
      </xdr:spPr>
    </xdr:pic>
    <xdr:clientData/>
  </xdr:twoCellAnchor>
  <xdr:twoCellAnchor>
    <xdr:from>
      <xdr:col>4</xdr:col>
      <xdr:colOff>66675</xdr:colOff>
      <xdr:row>40</xdr:row>
      <xdr:rowOff>28576</xdr:rowOff>
    </xdr:from>
    <xdr:to>
      <xdr:col>6</xdr:col>
      <xdr:colOff>1462350</xdr:colOff>
      <xdr:row>44</xdr:row>
      <xdr:rowOff>146877</xdr:rowOff>
    </xdr:to>
    <xdr:pic>
      <xdr:nvPicPr>
        <xdr:cNvPr id="3" name="Imagem 2">
          <a:hlinkClick xmlns:r="http://schemas.openxmlformats.org/officeDocument/2006/relationships" r:id="rId3"/>
          <a:extLst>
            <a:ext uri="{FF2B5EF4-FFF2-40B4-BE49-F238E27FC236}">
              <a16:creationId xmlns:a16="http://schemas.microsoft.com/office/drawing/2014/main" xmlns="" id="{00000000-0008-0000-0600-000015000000}"/>
            </a:ext>
          </a:extLst>
        </xdr:cNvPr>
        <xdr:cNvPicPr>
          <a:picLocks/>
        </xdr:cNvPicPr>
      </xdr:nvPicPr>
      <xdr:blipFill>
        <a:blip xmlns:r="http://schemas.openxmlformats.org/officeDocument/2006/relationships" r:embed="rId4" cstate="print"/>
        <a:stretch>
          <a:fillRect/>
        </a:stretch>
      </xdr:blipFill>
      <xdr:spPr>
        <a:xfrm>
          <a:off x="3190875" y="9801226"/>
          <a:ext cx="2624400" cy="1108901"/>
        </a:xfrm>
        <a:prstGeom prst="rect">
          <a:avLst/>
        </a:prstGeom>
        <a:ln>
          <a:solidFill>
            <a:schemeClr val="tx1"/>
          </a:solidFill>
        </a:ln>
      </xdr:spPr>
    </xdr:pic>
    <xdr:clientData/>
  </xdr:twoCellAnchor>
  <xdr:twoCellAnchor>
    <xdr:from>
      <xdr:col>1</xdr:col>
      <xdr:colOff>180974</xdr:colOff>
      <xdr:row>50</xdr:row>
      <xdr:rowOff>0</xdr:rowOff>
    </xdr:from>
    <xdr:to>
      <xdr:col>3</xdr:col>
      <xdr:colOff>1576649</xdr:colOff>
      <xdr:row>55</xdr:row>
      <xdr:rowOff>146786</xdr:rowOff>
    </xdr:to>
    <xdr:pic>
      <xdr:nvPicPr>
        <xdr:cNvPr id="4" name="Imagem 3" descr="Dashboard da Saúde">
          <a:hlinkClick xmlns:r="http://schemas.openxmlformats.org/officeDocument/2006/relationships" r:id="rId5"/>
          <a:extLst>
            <a:ext uri="{FF2B5EF4-FFF2-40B4-BE49-F238E27FC236}">
              <a16:creationId xmlns:a16="http://schemas.microsoft.com/office/drawing/2014/main" xmlns="" id="{00000000-0008-0000-0600-000016000000}"/>
            </a:ext>
          </a:extLst>
        </xdr:cNvPr>
        <xdr:cNvPicPr>
          <a:picLocks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61949" y="11915775"/>
          <a:ext cx="2624400" cy="131836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47625</xdr:colOff>
      <xdr:row>40</xdr:row>
      <xdr:rowOff>28576</xdr:rowOff>
    </xdr:from>
    <xdr:to>
      <xdr:col>3</xdr:col>
      <xdr:colOff>1419225</xdr:colOff>
      <xdr:row>44</xdr:row>
      <xdr:rowOff>142875</xdr:rowOff>
    </xdr:to>
    <xdr:pic>
      <xdr:nvPicPr>
        <xdr:cNvPr id="5" name="Imagem 4">
          <a:hlinkClick xmlns:r="http://schemas.openxmlformats.org/officeDocument/2006/relationships" r:id="rId7"/>
          <a:extLst>
            <a:ext uri="{FF2B5EF4-FFF2-40B4-BE49-F238E27FC236}">
              <a16:creationId xmlns:a16="http://schemas.microsoft.com/office/drawing/2014/main" xmlns="" id="{00000000-0008-0000-0600-00001B000000}"/>
            </a:ext>
          </a:extLst>
        </xdr:cNvPr>
        <xdr:cNvPicPr/>
      </xdr:nvPicPr>
      <xdr:blipFill rotWithShape="1">
        <a:blip xmlns:r="http://schemas.openxmlformats.org/officeDocument/2006/relationships" r:embed="rId8" cstate="print"/>
        <a:srcRect t="21645" r="36508" b="15303"/>
        <a:stretch/>
      </xdr:blipFill>
      <xdr:spPr bwMode="auto">
        <a:xfrm>
          <a:off x="409575" y="9801226"/>
          <a:ext cx="2419350" cy="1104899"/>
        </a:xfrm>
        <a:prstGeom prst="rect">
          <a:avLst/>
        </a:prstGeom>
        <a:ln>
          <a:solidFill>
            <a:schemeClr val="tx1"/>
          </a:solidFill>
        </a:ln>
        <a:extLst>
          <a:ext uri="{53640926-AAD7-44D8-BBD7-CCE9431645EC}">
            <a14:shadowObscured xmlns:a14="http://schemas.microsoft.com/office/drawing/2010/main"/>
          </a:ext>
        </a:extLst>
      </xdr:spPr>
    </xdr:pic>
    <xdr:clientData/>
  </xdr:twoCellAnchor>
  <xdr:twoCellAnchor>
    <xdr:from>
      <xdr:col>1</xdr:col>
      <xdr:colOff>47625</xdr:colOff>
      <xdr:row>60</xdr:row>
      <xdr:rowOff>171450</xdr:rowOff>
    </xdr:from>
    <xdr:to>
      <xdr:col>3</xdr:col>
      <xdr:colOff>1303119</xdr:colOff>
      <xdr:row>63</xdr:row>
      <xdr:rowOff>60525</xdr:rowOff>
    </xdr:to>
    <xdr:grpSp>
      <xdr:nvGrpSpPr>
        <xdr:cNvPr id="6" name="logoP_ARS4">
          <a:extLst>
            <a:ext uri="{FF2B5EF4-FFF2-40B4-BE49-F238E27FC236}">
              <a16:creationId xmlns:a16="http://schemas.microsoft.com/office/drawing/2014/main" xmlns="" id="{00000000-0008-0000-0600-000010000000}"/>
            </a:ext>
          </a:extLst>
        </xdr:cNvPr>
        <xdr:cNvGrpSpPr/>
      </xdr:nvGrpSpPr>
      <xdr:grpSpPr>
        <a:xfrm>
          <a:off x="228600" y="13049250"/>
          <a:ext cx="2484219" cy="432000"/>
          <a:chOff x="561975" y="8705850"/>
          <a:chExt cx="2484219" cy="432000"/>
        </a:xfrm>
      </xdr:grpSpPr>
      <xdr:pic>
        <xdr:nvPicPr>
          <xdr:cNvPr id="7" name="Picture 14">
            <a:extLst>
              <a:ext uri="{FF2B5EF4-FFF2-40B4-BE49-F238E27FC236}">
                <a16:creationId xmlns:a16="http://schemas.microsoft.com/office/drawing/2014/main" xmlns="" id="{00000000-0008-0000-0600-00001F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458317" y="8705850"/>
            <a:ext cx="587877" cy="432000"/>
          </a:xfrm>
          <a:prstGeom prst="rect">
            <a:avLst/>
          </a:prstGeom>
          <a:noFill/>
        </xdr:spPr>
      </xdr:pic>
      <xdr:pic>
        <xdr:nvPicPr>
          <xdr:cNvPr id="8" name="Imagem 7">
            <a:extLst>
              <a:ext uri="{FF2B5EF4-FFF2-40B4-BE49-F238E27FC236}">
                <a16:creationId xmlns:a16="http://schemas.microsoft.com/office/drawing/2014/main" xmlns="" id="{00000000-0008-0000-0600-000020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13587" b="17860"/>
          <a:stretch/>
        </xdr:blipFill>
        <xdr:spPr>
          <a:xfrm>
            <a:off x="561975" y="8839200"/>
            <a:ext cx="850196" cy="288000"/>
          </a:xfrm>
          <a:prstGeom prst="rect">
            <a:avLst/>
          </a:prstGeom>
        </xdr:spPr>
      </xdr:pic>
      <xdr:pic>
        <xdr:nvPicPr>
          <xdr:cNvPr id="9" name="Imagem 8">
            <a:extLst>
              <a:ext uri="{FF2B5EF4-FFF2-40B4-BE49-F238E27FC236}">
                <a16:creationId xmlns:a16="http://schemas.microsoft.com/office/drawing/2014/main" xmlns="" id="{00000000-0008-0000-0600-00002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409700" y="8915400"/>
            <a:ext cx="1049998" cy="180000"/>
          </a:xfrm>
          <a:prstGeom prst="rect">
            <a:avLst/>
          </a:prstGeom>
        </xdr:spPr>
      </xdr:pic>
    </xdr:grpSp>
    <xdr:clientData/>
  </xdr:twoCellAnchor>
  <xdr:twoCellAnchor>
    <xdr:from>
      <xdr:col>9</xdr:col>
      <xdr:colOff>771525</xdr:colOff>
      <xdr:row>61</xdr:row>
      <xdr:rowOff>9525</xdr:rowOff>
    </xdr:from>
    <xdr:to>
      <xdr:col>11</xdr:col>
      <xdr:colOff>11035</xdr:colOff>
      <xdr:row>63</xdr:row>
      <xdr:rowOff>115575</xdr:rowOff>
    </xdr:to>
    <xdr:pic>
      <xdr:nvPicPr>
        <xdr:cNvPr id="10" name="logoP_PLS4">
          <a:extLst>
            <a:ext uri="{FF2B5EF4-FFF2-40B4-BE49-F238E27FC236}">
              <a16:creationId xmlns:a16="http://schemas.microsoft.com/office/drawing/2014/main" xmlns="" id="{00000000-0008-0000-0600-000022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8067675" y="14182725"/>
          <a:ext cx="1134985" cy="468000"/>
        </a:xfrm>
        <a:prstGeom prst="rect">
          <a:avLst/>
        </a:prstGeom>
        <a:noFill/>
      </xdr:spPr>
    </xdr:pic>
    <xdr:clientData/>
  </xdr:twoCellAnchor>
  <xdr:twoCellAnchor>
    <xdr:from>
      <xdr:col>5</xdr:col>
      <xdr:colOff>0</xdr:colOff>
      <xdr:row>15</xdr:row>
      <xdr:rowOff>66675</xdr:rowOff>
    </xdr:from>
    <xdr:to>
      <xdr:col>5</xdr:col>
      <xdr:colOff>972000</xdr:colOff>
      <xdr:row>20</xdr:row>
      <xdr:rowOff>116400</xdr:rowOff>
    </xdr:to>
    <xdr:pic>
      <xdr:nvPicPr>
        <xdr:cNvPr id="11" name="Imagem 10">
          <a:hlinkClick xmlns:r="http://schemas.openxmlformats.org/officeDocument/2006/relationships" r:id="rId13"/>
          <a:extLst>
            <a:ext uri="{FF2B5EF4-FFF2-40B4-BE49-F238E27FC236}">
              <a16:creationId xmlns:a16="http://schemas.microsoft.com/office/drawing/2014/main" xmlns="" id="{00000000-0008-0000-0600-000012000000}"/>
            </a:ext>
          </a:extLst>
        </xdr:cNvPr>
        <xdr:cNvPicPr/>
      </xdr:nvPicPr>
      <xdr:blipFill rotWithShape="1">
        <a:blip xmlns:r="http://schemas.openxmlformats.org/officeDocument/2006/relationships" r:embed="rId14" cstate="print"/>
        <a:srcRect l="35463" t="15344" r="33387" b="7374"/>
        <a:stretch/>
      </xdr:blipFill>
      <xdr:spPr bwMode="auto">
        <a:xfrm>
          <a:off x="3305175" y="4019550"/>
          <a:ext cx="972000" cy="1335600"/>
        </a:xfrm>
        <a:prstGeom prst="rect">
          <a:avLst/>
        </a:prstGeom>
        <a:ln>
          <a:solidFill>
            <a:schemeClr val="accent1">
              <a:lumMod val="50000"/>
            </a:schemeClr>
          </a:solidFill>
        </a:ln>
        <a:extLst>
          <a:ext uri="{53640926-AAD7-44D8-BBD7-CCE9431645EC}">
            <a14:shadowObscured xmlns:a14="http://schemas.microsoft.com/office/drawing/2010/main"/>
          </a:ext>
        </a:extLst>
      </xdr:spPr>
    </xdr:pic>
    <xdr:clientData/>
  </xdr:twoCellAnchor>
  <xdr:twoCellAnchor>
    <xdr:from>
      <xdr:col>7</xdr:col>
      <xdr:colOff>76200</xdr:colOff>
      <xdr:row>15</xdr:row>
      <xdr:rowOff>66675</xdr:rowOff>
    </xdr:from>
    <xdr:to>
      <xdr:col>8</xdr:col>
      <xdr:colOff>867225</xdr:colOff>
      <xdr:row>20</xdr:row>
      <xdr:rowOff>116400</xdr:rowOff>
    </xdr:to>
    <xdr:pic>
      <xdr:nvPicPr>
        <xdr:cNvPr id="12" name="Imagem 11">
          <a:hlinkClick xmlns:r="http://schemas.openxmlformats.org/officeDocument/2006/relationships" r:id="rId15"/>
          <a:extLst>
            <a:ext uri="{FF2B5EF4-FFF2-40B4-BE49-F238E27FC236}">
              <a16:creationId xmlns:a16="http://schemas.microsoft.com/office/drawing/2014/main" xmlns="" id="{00000000-0008-0000-0600-000013000000}"/>
            </a:ext>
          </a:extLst>
        </xdr:cNvPr>
        <xdr:cNvPicPr/>
      </xdr:nvPicPr>
      <xdr:blipFill rotWithShape="1">
        <a:blip xmlns:r="http://schemas.openxmlformats.org/officeDocument/2006/relationships" r:embed="rId16" cstate="print"/>
        <a:srcRect l="34664" t="15344" r="33227" b="6522"/>
        <a:stretch/>
      </xdr:blipFill>
      <xdr:spPr bwMode="auto">
        <a:xfrm>
          <a:off x="6143625" y="4019550"/>
          <a:ext cx="972000" cy="1335600"/>
        </a:xfrm>
        <a:prstGeom prst="rect">
          <a:avLst/>
        </a:prstGeom>
        <a:ln>
          <a:solidFill>
            <a:schemeClr val="accent1">
              <a:lumMod val="50000"/>
            </a:schemeClr>
          </a:solidFill>
        </a:ln>
        <a:extLst>
          <a:ext uri="{53640926-AAD7-44D8-BBD7-CCE9431645EC}">
            <a14:shadowObscured xmlns:a14="http://schemas.microsoft.com/office/drawing/2010/main"/>
          </a:ext>
        </a:extLst>
      </xdr:spPr>
    </xdr:pic>
    <xdr:clientData/>
  </xdr:twoCellAnchor>
  <xdr:twoCellAnchor editAs="oneCell">
    <xdr:from>
      <xdr:col>2</xdr:col>
      <xdr:colOff>0</xdr:colOff>
      <xdr:row>15</xdr:row>
      <xdr:rowOff>66675</xdr:rowOff>
    </xdr:from>
    <xdr:to>
      <xdr:col>2</xdr:col>
      <xdr:colOff>972000</xdr:colOff>
      <xdr:row>20</xdr:row>
      <xdr:rowOff>116400</xdr:rowOff>
    </xdr:to>
    <xdr:pic>
      <xdr:nvPicPr>
        <xdr:cNvPr id="13" name="Imagem 12">
          <a:extLst>
            <a:ext uri="{FF2B5EF4-FFF2-40B4-BE49-F238E27FC236}">
              <a16:creationId xmlns:a16="http://schemas.microsoft.com/office/drawing/2014/main" xmlns="" id="{00000000-0008-0000-0600-00001C000000}"/>
            </a:ext>
          </a:extLst>
        </xdr:cNvPr>
        <xdr:cNvPicPr/>
      </xdr:nvPicPr>
      <xdr:blipFill rotWithShape="1">
        <a:blip xmlns:r="http://schemas.openxmlformats.org/officeDocument/2006/relationships" r:embed="rId17" cstate="print"/>
        <a:srcRect l="35979" t="19135" r="34039" b="5579"/>
        <a:stretch/>
      </xdr:blipFill>
      <xdr:spPr bwMode="auto">
        <a:xfrm>
          <a:off x="361950" y="4019550"/>
          <a:ext cx="972000" cy="1335600"/>
        </a:xfrm>
        <a:prstGeom prst="rect">
          <a:avLst/>
        </a:prstGeom>
        <a:ln>
          <a:solidFill>
            <a:schemeClr val="tx1"/>
          </a:solidFill>
        </a:ln>
        <a:extLst>
          <a:ext uri="{53640926-AAD7-44D8-BBD7-CCE9431645EC}">
            <a14:shadowObscured xmlns:a14="http://schemas.microsoft.com/office/drawing/2010/main"/>
          </a:ext>
        </a:extLst>
      </xdr:spPr>
    </xdr:pic>
    <xdr:clientData/>
  </xdr:twoCellAnchor>
  <xdr:twoCellAnchor editAs="oneCell">
    <xdr:from>
      <xdr:col>1</xdr:col>
      <xdr:colOff>142875</xdr:colOff>
      <xdr:row>21</xdr:row>
      <xdr:rowOff>200025</xdr:rowOff>
    </xdr:from>
    <xdr:to>
      <xdr:col>2</xdr:col>
      <xdr:colOff>933900</xdr:colOff>
      <xdr:row>26</xdr:row>
      <xdr:rowOff>179700</xdr:rowOff>
    </xdr:to>
    <xdr:pic>
      <xdr:nvPicPr>
        <xdr:cNvPr id="14" name="Imagem 13">
          <a:hlinkClick xmlns:r="http://schemas.openxmlformats.org/officeDocument/2006/relationships" r:id="rId18"/>
        </xdr:cNvPr>
        <xdr:cNvPicPr/>
      </xdr:nvPicPr>
      <xdr:blipFill rotWithShape="1">
        <a:blip xmlns:r="http://schemas.openxmlformats.org/officeDocument/2006/relationships" r:embed="rId19"/>
        <a:srcRect l="34018" t="5542" r="35080" b="15181"/>
        <a:stretch/>
      </xdr:blipFill>
      <xdr:spPr bwMode="auto">
        <a:xfrm>
          <a:off x="323850" y="5686425"/>
          <a:ext cx="972000" cy="1360800"/>
        </a:xfrm>
        <a:prstGeom prst="rect">
          <a:avLst/>
        </a:prstGeom>
        <a:ln>
          <a:solidFill>
            <a:schemeClr val="tx1"/>
          </a:solidFill>
        </a:ln>
        <a:extLst>
          <a:ext uri="{53640926-AAD7-44D8-BBD7-CCE9431645EC}">
            <a14:shadowObscured xmlns:a14="http://schemas.microsoft.com/office/drawing/2010/main"/>
          </a:ext>
        </a:extLst>
      </xdr:spPr>
    </xdr:pic>
    <xdr:clientData/>
  </xdr:twoCellAnchor>
  <xdr:twoCellAnchor editAs="oneCell">
    <xdr:from>
      <xdr:col>7</xdr:col>
      <xdr:colOff>19050</xdr:colOff>
      <xdr:row>28</xdr:row>
      <xdr:rowOff>57150</xdr:rowOff>
    </xdr:from>
    <xdr:to>
      <xdr:col>8</xdr:col>
      <xdr:colOff>885825</xdr:colOff>
      <xdr:row>34</xdr:row>
      <xdr:rowOff>19050</xdr:rowOff>
    </xdr:to>
    <xdr:pic>
      <xdr:nvPicPr>
        <xdr:cNvPr id="15" name="Imagem 14">
          <a:hlinkClick xmlns:r="http://schemas.openxmlformats.org/officeDocument/2006/relationships" r:id="rId20"/>
        </xdr:cNvPr>
        <xdr:cNvPicPr/>
      </xdr:nvPicPr>
      <xdr:blipFill rotWithShape="1">
        <a:blip xmlns:r="http://schemas.openxmlformats.org/officeDocument/2006/relationships" r:embed="rId21"/>
        <a:srcRect l="34154" t="5061" r="34538" b="15180"/>
        <a:stretch/>
      </xdr:blipFill>
      <xdr:spPr bwMode="auto">
        <a:xfrm>
          <a:off x="6086475" y="7410450"/>
          <a:ext cx="1047750" cy="1447800"/>
        </a:xfrm>
        <a:prstGeom prst="rect">
          <a:avLst/>
        </a:prstGeom>
        <a:ln>
          <a:solidFill>
            <a:srgbClr val="002060"/>
          </a:solidFill>
        </a:ln>
        <a:extLst>
          <a:ext uri="{53640926-AAD7-44D8-BBD7-CCE9431645EC}">
            <a14:shadowObscured xmlns:a14="http://schemas.microsoft.com/office/drawing/2010/main"/>
          </a:ext>
        </a:extLst>
      </xdr:spPr>
    </xdr:pic>
    <xdr:clientData/>
  </xdr:twoCellAnchor>
  <xdr:twoCellAnchor editAs="oneCell">
    <xdr:from>
      <xdr:col>7</xdr:col>
      <xdr:colOff>76200</xdr:colOff>
      <xdr:row>21</xdr:row>
      <xdr:rowOff>219075</xdr:rowOff>
    </xdr:from>
    <xdr:to>
      <xdr:col>8</xdr:col>
      <xdr:colOff>866775</xdr:colOff>
      <xdr:row>27</xdr:row>
      <xdr:rowOff>0</xdr:rowOff>
    </xdr:to>
    <xdr:pic>
      <xdr:nvPicPr>
        <xdr:cNvPr id="16" name="Imagem 15">
          <a:hlinkClick xmlns:r="http://schemas.openxmlformats.org/officeDocument/2006/relationships" r:id="rId22"/>
        </xdr:cNvPr>
        <xdr:cNvPicPr/>
      </xdr:nvPicPr>
      <xdr:blipFill rotWithShape="1">
        <a:blip xmlns:r="http://schemas.openxmlformats.org/officeDocument/2006/relationships" r:embed="rId23"/>
        <a:srcRect l="33341" t="4819" r="33453" b="10120"/>
        <a:stretch/>
      </xdr:blipFill>
      <xdr:spPr bwMode="auto">
        <a:xfrm>
          <a:off x="6143625" y="5705475"/>
          <a:ext cx="971550" cy="1400175"/>
        </a:xfrm>
        <a:prstGeom prst="rect">
          <a:avLst/>
        </a:prstGeom>
        <a:ln>
          <a:solidFill>
            <a:schemeClr val="tx1"/>
          </a:solidFill>
        </a:ln>
        <a:extLst>
          <a:ext uri="{53640926-AAD7-44D8-BBD7-CCE9431645EC}">
            <a14:shadowObscured xmlns:a14="http://schemas.microsoft.com/office/drawing/2010/main"/>
          </a:ext>
        </a:extLst>
      </xdr:spPr>
    </xdr:pic>
    <xdr:clientData/>
  </xdr:twoCellAnchor>
  <xdr:twoCellAnchor editAs="oneCell">
    <xdr:from>
      <xdr:col>4</xdr:col>
      <xdr:colOff>85725</xdr:colOff>
      <xdr:row>28</xdr:row>
      <xdr:rowOff>104775</xdr:rowOff>
    </xdr:from>
    <xdr:to>
      <xdr:col>5</xdr:col>
      <xdr:colOff>876300</xdr:colOff>
      <xdr:row>34</xdr:row>
      <xdr:rowOff>12065</xdr:rowOff>
    </xdr:to>
    <xdr:pic>
      <xdr:nvPicPr>
        <xdr:cNvPr id="17" name="Imagem 16">
          <a:hlinkClick xmlns:r="http://schemas.openxmlformats.org/officeDocument/2006/relationships" r:id="rId24"/>
        </xdr:cNvPr>
        <xdr:cNvPicPr/>
      </xdr:nvPicPr>
      <xdr:blipFill rotWithShape="1">
        <a:blip xmlns:r="http://schemas.openxmlformats.org/officeDocument/2006/relationships" r:embed="rId25"/>
        <a:srcRect l="26293" t="9397" r="39772" b="4107"/>
        <a:stretch/>
      </xdr:blipFill>
      <xdr:spPr bwMode="auto">
        <a:xfrm>
          <a:off x="3209925" y="7458075"/>
          <a:ext cx="971550" cy="1393190"/>
        </a:xfrm>
        <a:prstGeom prst="rect">
          <a:avLst/>
        </a:prstGeom>
        <a:ln>
          <a:solidFill>
            <a:schemeClr val="tx1"/>
          </a:solidFill>
        </a:ln>
        <a:extLst>
          <a:ext uri="{53640926-AAD7-44D8-BBD7-CCE9431645EC}">
            <a14:shadowObscured xmlns:a14="http://schemas.microsoft.com/office/drawing/2010/main"/>
          </a:ext>
        </a:extLst>
      </xdr:spPr>
    </xdr:pic>
    <xdr:clientData/>
  </xdr:twoCellAnchor>
  <xdr:twoCellAnchor>
    <xdr:from>
      <xdr:col>1</xdr:col>
      <xdr:colOff>142875</xdr:colOff>
      <xdr:row>28</xdr:row>
      <xdr:rowOff>76200</xdr:rowOff>
    </xdr:from>
    <xdr:to>
      <xdr:col>2</xdr:col>
      <xdr:colOff>933900</xdr:colOff>
      <xdr:row>33</xdr:row>
      <xdr:rowOff>198750</xdr:rowOff>
    </xdr:to>
    <xdr:sp macro="" textlink="">
      <xdr:nvSpPr>
        <xdr:cNvPr id="18" name="Rectângulo 3">
          <a:hlinkClick xmlns:r="http://schemas.openxmlformats.org/officeDocument/2006/relationships" r:id="rId26"/>
        </xdr:cNvPr>
        <xdr:cNvSpPr/>
      </xdr:nvSpPr>
      <xdr:spPr>
        <a:xfrm>
          <a:off x="323850" y="7429500"/>
          <a:ext cx="972000" cy="13608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200" b="1"/>
        </a:p>
        <a:p>
          <a:pPr algn="l"/>
          <a:endParaRPr lang="pt-PT" sz="1200" b="1"/>
        </a:p>
        <a:p>
          <a:pPr algn="l"/>
          <a:r>
            <a:rPr lang="pt-PT" sz="1200" b="1"/>
            <a:t>QUAR 2018</a:t>
          </a:r>
        </a:p>
        <a:p>
          <a:pPr algn="ctr"/>
          <a:r>
            <a:rPr lang="pt-PT" sz="1000" b="1"/>
            <a:t>SIADAP 1</a:t>
          </a:r>
        </a:p>
      </xdr:txBody>
    </xdr:sp>
    <xdr:clientData/>
  </xdr:twoCellAnchor>
  <xdr:twoCellAnchor editAs="oneCell">
    <xdr:from>
      <xdr:col>5</xdr:col>
      <xdr:colOff>29520</xdr:colOff>
      <xdr:row>21</xdr:row>
      <xdr:rowOff>190499</xdr:rowOff>
    </xdr:from>
    <xdr:to>
      <xdr:col>5</xdr:col>
      <xdr:colOff>981075</xdr:colOff>
      <xdr:row>27</xdr:row>
      <xdr:rowOff>0</xdr:rowOff>
    </xdr:to>
    <xdr:pic>
      <xdr:nvPicPr>
        <xdr:cNvPr id="19" name="Imagem 18">
          <a:hlinkClick xmlns:r="http://schemas.openxmlformats.org/officeDocument/2006/relationships" r:id="rId27"/>
        </xdr:cNvPr>
        <xdr:cNvPicPr>
          <a:picLocks noChangeAspect="1"/>
        </xdr:cNvPicPr>
      </xdr:nvPicPr>
      <xdr:blipFill rotWithShape="1">
        <a:blip xmlns:r="http://schemas.openxmlformats.org/officeDocument/2006/relationships" r:embed="rId28"/>
        <a:srcRect l="26046" t="9538" r="39627" b="3599"/>
        <a:stretch/>
      </xdr:blipFill>
      <xdr:spPr>
        <a:xfrm>
          <a:off x="3334695" y="5676899"/>
          <a:ext cx="951555" cy="1428751"/>
        </a:xfrm>
        <a:prstGeom prst="rect">
          <a:avLst/>
        </a:prstGeom>
        <a:ln>
          <a:solidFill>
            <a:schemeClr val="tx1"/>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3174</xdr:colOff>
      <xdr:row>103</xdr:row>
      <xdr:rowOff>38099</xdr:rowOff>
    </xdr:from>
    <xdr:to>
      <xdr:col>14</xdr:col>
      <xdr:colOff>3024</xdr:colOff>
      <xdr:row>115</xdr:row>
      <xdr:rowOff>144074</xdr:rowOff>
    </xdr:to>
    <xdr:graphicFrame macro="">
      <xdr:nvGraphicFramePr>
        <xdr:cNvPr id="6" name="Gráfico 5">
          <a:extLst>
            <a:ext uri="{FF2B5EF4-FFF2-40B4-BE49-F238E27FC236}">
              <a16:creationId xmlns:a16="http://schemas.microsoft.com/office/drawing/2014/main" xmlns="" id="{00000000-0008-0000-0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0</xdr:colOff>
      <xdr:row>39</xdr:row>
      <xdr:rowOff>66675</xdr:rowOff>
    </xdr:from>
    <xdr:to>
      <xdr:col>5</xdr:col>
      <xdr:colOff>588300</xdr:colOff>
      <xdr:row>58</xdr:row>
      <xdr:rowOff>122400</xdr:rowOff>
    </xdr:to>
    <xdr:graphicFrame macro="">
      <xdr:nvGraphicFramePr>
        <xdr:cNvPr id="9" name="Gráfico 3">
          <a:extLst>
            <a:ext uri="{FF2B5EF4-FFF2-40B4-BE49-F238E27FC236}">
              <a16:creationId xmlns:a16="http://schemas.microsoft.com/office/drawing/2014/main" xmlns=""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6</xdr:col>
      <xdr:colOff>574675</xdr:colOff>
      <xdr:row>39</xdr:row>
      <xdr:rowOff>57150</xdr:rowOff>
    </xdr:from>
    <xdr:to>
      <xdr:col>14</xdr:col>
      <xdr:colOff>925</xdr:colOff>
      <xdr:row>58</xdr:row>
      <xdr:rowOff>112875</xdr:rowOff>
    </xdr:to>
    <xdr:graphicFrame macro="">
      <xdr:nvGraphicFramePr>
        <xdr:cNvPr id="10" name="Gráfico 3">
          <a:extLst>
            <a:ext uri="{FF2B5EF4-FFF2-40B4-BE49-F238E27FC236}">
              <a16:creationId xmlns:a16="http://schemas.microsoft.com/office/drawing/2014/main" xmlns=""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7</xdr:col>
      <xdr:colOff>3173</xdr:colOff>
      <xdr:row>65</xdr:row>
      <xdr:rowOff>38100</xdr:rowOff>
    </xdr:from>
    <xdr:to>
      <xdr:col>14</xdr:col>
      <xdr:colOff>3023</xdr:colOff>
      <xdr:row>80</xdr:row>
      <xdr:rowOff>1200</xdr:rowOff>
    </xdr:to>
    <xdr:graphicFrame macro="">
      <xdr:nvGraphicFramePr>
        <xdr:cNvPr id="11" name="Gráfico 10">
          <a:extLst>
            <a:ext uri="{FF2B5EF4-FFF2-40B4-BE49-F238E27FC236}">
              <a16:creationId xmlns:a16="http://schemas.microsoft.com/office/drawing/2014/main" xmlns="" id="{00000000-0008-0000-04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xdr:col>
      <xdr:colOff>0</xdr:colOff>
      <xdr:row>82</xdr:row>
      <xdr:rowOff>28575</xdr:rowOff>
    </xdr:from>
    <xdr:to>
      <xdr:col>5</xdr:col>
      <xdr:colOff>552300</xdr:colOff>
      <xdr:row>96</xdr:row>
      <xdr:rowOff>86925</xdr:rowOff>
    </xdr:to>
    <xdr:graphicFrame macro="">
      <xdr:nvGraphicFramePr>
        <xdr:cNvPr id="12" name="Gráfico 11">
          <a:extLst>
            <a:ext uri="{FF2B5EF4-FFF2-40B4-BE49-F238E27FC236}">
              <a16:creationId xmlns:a16="http://schemas.microsoft.com/office/drawing/2014/main" xmlns="" id="{00000000-0008-0000-04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7</xdr:col>
      <xdr:colOff>3174</xdr:colOff>
      <xdr:row>82</xdr:row>
      <xdr:rowOff>19050</xdr:rowOff>
    </xdr:from>
    <xdr:to>
      <xdr:col>14</xdr:col>
      <xdr:colOff>3024</xdr:colOff>
      <xdr:row>96</xdr:row>
      <xdr:rowOff>77400</xdr:rowOff>
    </xdr:to>
    <xdr:graphicFrame macro="">
      <xdr:nvGraphicFramePr>
        <xdr:cNvPr id="13" name="Gráfico 12">
          <a:extLst>
            <a:ext uri="{FF2B5EF4-FFF2-40B4-BE49-F238E27FC236}">
              <a16:creationId xmlns:a16="http://schemas.microsoft.com/office/drawing/2014/main" xmlns="" id="{00000000-0008-0000-04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7</xdr:col>
      <xdr:colOff>3174</xdr:colOff>
      <xdr:row>118</xdr:row>
      <xdr:rowOff>28574</xdr:rowOff>
    </xdr:from>
    <xdr:to>
      <xdr:col>14</xdr:col>
      <xdr:colOff>3024</xdr:colOff>
      <xdr:row>129</xdr:row>
      <xdr:rowOff>57224</xdr:rowOff>
    </xdr:to>
    <xdr:graphicFrame macro="">
      <xdr:nvGraphicFramePr>
        <xdr:cNvPr id="14" name="Gráfico 13">
          <a:extLst>
            <a:ext uri="{FF2B5EF4-FFF2-40B4-BE49-F238E27FC236}">
              <a16:creationId xmlns:a16="http://schemas.microsoft.com/office/drawing/2014/main" xmlns="" id="{00000000-0008-0000-04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xdr:col>
      <xdr:colOff>9525</xdr:colOff>
      <xdr:row>145</xdr:row>
      <xdr:rowOff>47625</xdr:rowOff>
    </xdr:from>
    <xdr:to>
      <xdr:col>5</xdr:col>
      <xdr:colOff>561825</xdr:colOff>
      <xdr:row>159</xdr:row>
      <xdr:rowOff>105975</xdr:rowOff>
    </xdr:to>
    <xdr:graphicFrame macro="">
      <xdr:nvGraphicFramePr>
        <xdr:cNvPr id="15" name="Gráfico 14">
          <a:extLst>
            <a:ext uri="{FF2B5EF4-FFF2-40B4-BE49-F238E27FC236}">
              <a16:creationId xmlns:a16="http://schemas.microsoft.com/office/drawing/2014/main" xmlns="" id="{00000000-0008-0000-04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7</xdr:col>
      <xdr:colOff>3174</xdr:colOff>
      <xdr:row>145</xdr:row>
      <xdr:rowOff>47625</xdr:rowOff>
    </xdr:from>
    <xdr:to>
      <xdr:col>14</xdr:col>
      <xdr:colOff>3024</xdr:colOff>
      <xdr:row>159</xdr:row>
      <xdr:rowOff>105975</xdr:rowOff>
    </xdr:to>
    <xdr:graphicFrame macro="">
      <xdr:nvGraphicFramePr>
        <xdr:cNvPr id="16" name="Gráfico 15">
          <a:extLst>
            <a:ext uri="{FF2B5EF4-FFF2-40B4-BE49-F238E27FC236}">
              <a16:creationId xmlns:a16="http://schemas.microsoft.com/office/drawing/2014/main" xmlns="" id="{00000000-0008-0000-04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295275</xdr:colOff>
      <xdr:row>154</xdr:row>
      <xdr:rowOff>47625</xdr:rowOff>
    </xdr:from>
    <xdr:to>
      <xdr:col>5</xdr:col>
      <xdr:colOff>504826</xdr:colOff>
      <xdr:row>155</xdr:row>
      <xdr:rowOff>95250</xdr:rowOff>
    </xdr:to>
    <xdr:sp macro="" textlink="">
      <xdr:nvSpPr>
        <xdr:cNvPr id="17" name="CaixaDeTexto 16">
          <a:extLst>
            <a:ext uri="{FF2B5EF4-FFF2-40B4-BE49-F238E27FC236}">
              <a16:creationId xmlns:a16="http://schemas.microsoft.com/office/drawing/2014/main" xmlns="" id="{00000000-0008-0000-0400-000011000000}"/>
            </a:ext>
          </a:extLst>
        </xdr:cNvPr>
        <xdr:cNvSpPr txBox="1"/>
      </xdr:nvSpPr>
      <xdr:spPr>
        <a:xfrm>
          <a:off x="2876550" y="30451425"/>
          <a:ext cx="1504951"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r>
            <a:rPr lang="pt-PT" sz="1000">
              <a:solidFill>
                <a:srgbClr val="008080"/>
              </a:solidFill>
              <a:latin typeface="Times New Roman" pitchFamily="18" charset="0"/>
              <a:cs typeface="Times New Roman" pitchFamily="18" charset="0"/>
            </a:rPr>
            <a:t>I</a:t>
          </a:r>
          <a:r>
            <a:rPr lang="pt-PT" sz="1100">
              <a:solidFill>
                <a:srgbClr val="008080"/>
              </a:solidFill>
              <a:latin typeface="Times New Roman" pitchFamily="18" charset="0"/>
              <a:cs typeface="Times New Roman" pitchFamily="18" charset="0"/>
            </a:rPr>
            <a:t> </a:t>
          </a:r>
          <a:r>
            <a:rPr lang="pt-PT" sz="700">
              <a:solidFill>
                <a:schemeClr val="tx1">
                  <a:lumMod val="50000"/>
                  <a:lumOff val="50000"/>
                </a:schemeClr>
              </a:solidFill>
              <a:latin typeface="Arial" pitchFamily="34" charset="0"/>
              <a:cs typeface="Arial" pitchFamily="34" charset="0"/>
            </a:rPr>
            <a:t>- Intervalo de Confiança a 95%</a:t>
          </a:r>
        </a:p>
      </xdr:txBody>
    </xdr:sp>
    <xdr:clientData/>
  </xdr:twoCellAnchor>
  <xdr:twoCellAnchor>
    <xdr:from>
      <xdr:col>11</xdr:col>
      <xdr:colOff>190500</xdr:colOff>
      <xdr:row>154</xdr:row>
      <xdr:rowOff>57150</xdr:rowOff>
    </xdr:from>
    <xdr:to>
      <xdr:col>13</xdr:col>
      <xdr:colOff>504826</xdr:colOff>
      <xdr:row>155</xdr:row>
      <xdr:rowOff>104775</xdr:rowOff>
    </xdr:to>
    <xdr:sp macro="" textlink="">
      <xdr:nvSpPr>
        <xdr:cNvPr id="18" name="CaixaDeTexto 17">
          <a:extLst>
            <a:ext uri="{FF2B5EF4-FFF2-40B4-BE49-F238E27FC236}">
              <a16:creationId xmlns:a16="http://schemas.microsoft.com/office/drawing/2014/main" xmlns="" id="{00000000-0008-0000-0400-000012000000}"/>
            </a:ext>
          </a:extLst>
        </xdr:cNvPr>
        <xdr:cNvSpPr txBox="1"/>
      </xdr:nvSpPr>
      <xdr:spPr>
        <a:xfrm>
          <a:off x="7734300" y="30460950"/>
          <a:ext cx="1514476"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r>
            <a:rPr lang="pt-PT" sz="1000">
              <a:solidFill>
                <a:srgbClr val="008080"/>
              </a:solidFill>
              <a:latin typeface="Times New Roman" pitchFamily="18" charset="0"/>
              <a:cs typeface="Times New Roman" pitchFamily="18" charset="0"/>
            </a:rPr>
            <a:t>I</a:t>
          </a:r>
          <a:r>
            <a:rPr lang="pt-PT" sz="1100">
              <a:solidFill>
                <a:srgbClr val="008080"/>
              </a:solidFill>
              <a:latin typeface="Times New Roman" pitchFamily="18" charset="0"/>
              <a:cs typeface="Times New Roman" pitchFamily="18" charset="0"/>
            </a:rPr>
            <a:t> </a:t>
          </a:r>
          <a:r>
            <a:rPr lang="pt-PT" sz="700">
              <a:solidFill>
                <a:schemeClr val="tx1">
                  <a:lumMod val="50000"/>
                  <a:lumOff val="50000"/>
                </a:schemeClr>
              </a:solidFill>
              <a:latin typeface="Arial" pitchFamily="34" charset="0"/>
              <a:cs typeface="Arial" pitchFamily="34" charset="0"/>
            </a:rPr>
            <a:t>- Intervalo de Confiança a 95%</a:t>
          </a:r>
        </a:p>
      </xdr:txBody>
    </xdr:sp>
    <xdr:clientData/>
  </xdr:twoCellAnchor>
  <xdr:twoCellAnchor>
    <xdr:from>
      <xdr:col>1</xdr:col>
      <xdr:colOff>0</xdr:colOff>
      <xdr:row>163</xdr:row>
      <xdr:rowOff>63500</xdr:rowOff>
    </xdr:from>
    <xdr:to>
      <xdr:col>3</xdr:col>
      <xdr:colOff>83919</xdr:colOff>
      <xdr:row>165</xdr:row>
      <xdr:rowOff>114500</xdr:rowOff>
    </xdr:to>
    <xdr:grpSp>
      <xdr:nvGrpSpPr>
        <xdr:cNvPr id="19" name="logoP_ARS4">
          <a:extLst>
            <a:ext uri="{FF2B5EF4-FFF2-40B4-BE49-F238E27FC236}">
              <a16:creationId xmlns:a16="http://schemas.microsoft.com/office/drawing/2014/main" xmlns="" id="{00000000-0008-0000-0200-000062000000}"/>
            </a:ext>
          </a:extLst>
        </xdr:cNvPr>
        <xdr:cNvGrpSpPr/>
      </xdr:nvGrpSpPr>
      <xdr:grpSpPr>
        <a:xfrm>
          <a:off x="180975" y="32153225"/>
          <a:ext cx="2484219" cy="432000"/>
          <a:chOff x="561975" y="8705850"/>
          <a:chExt cx="2484219" cy="432000"/>
        </a:xfrm>
      </xdr:grpSpPr>
      <xdr:pic>
        <xdr:nvPicPr>
          <xdr:cNvPr id="20" name="Picture 14">
            <a:extLst>
              <a:ext uri="{FF2B5EF4-FFF2-40B4-BE49-F238E27FC236}">
                <a16:creationId xmlns:a16="http://schemas.microsoft.com/office/drawing/2014/main" xmlns="" id="{00000000-0008-0000-0200-000063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2458317" y="8705850"/>
            <a:ext cx="587877" cy="432000"/>
          </a:xfrm>
          <a:prstGeom prst="rect">
            <a:avLst/>
          </a:prstGeom>
          <a:noFill/>
        </xdr:spPr>
      </xdr:pic>
      <xdr:pic>
        <xdr:nvPicPr>
          <xdr:cNvPr id="21" name="Imagem 20">
            <a:extLst>
              <a:ext uri="{FF2B5EF4-FFF2-40B4-BE49-F238E27FC236}">
                <a16:creationId xmlns:a16="http://schemas.microsoft.com/office/drawing/2014/main" xmlns="" id="{00000000-0008-0000-0200-000064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t="13587" b="17860"/>
          <a:stretch/>
        </xdr:blipFill>
        <xdr:spPr>
          <a:xfrm>
            <a:off x="561975" y="8839200"/>
            <a:ext cx="850196" cy="288000"/>
          </a:xfrm>
          <a:prstGeom prst="rect">
            <a:avLst/>
          </a:prstGeom>
        </xdr:spPr>
      </xdr:pic>
      <xdr:pic>
        <xdr:nvPicPr>
          <xdr:cNvPr id="22" name="Imagem 21">
            <a:extLst>
              <a:ext uri="{FF2B5EF4-FFF2-40B4-BE49-F238E27FC236}">
                <a16:creationId xmlns:a16="http://schemas.microsoft.com/office/drawing/2014/main" xmlns="" id="{00000000-0008-0000-0200-000065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409700" y="8915400"/>
            <a:ext cx="1049998" cy="180000"/>
          </a:xfrm>
          <a:prstGeom prst="rect">
            <a:avLst/>
          </a:prstGeom>
        </xdr:spPr>
      </xdr:pic>
    </xdr:grpSp>
    <xdr:clientData/>
  </xdr:twoCellAnchor>
  <xdr:twoCellAnchor>
    <xdr:from>
      <xdr:col>11</xdr:col>
      <xdr:colOff>508000</xdr:colOff>
      <xdr:row>163</xdr:row>
      <xdr:rowOff>25400</xdr:rowOff>
    </xdr:from>
    <xdr:to>
      <xdr:col>13</xdr:col>
      <xdr:colOff>442835</xdr:colOff>
      <xdr:row>165</xdr:row>
      <xdr:rowOff>112400</xdr:rowOff>
    </xdr:to>
    <xdr:pic>
      <xdr:nvPicPr>
        <xdr:cNvPr id="23" name="logoP_PeLS4">
          <a:extLst>
            <a:ext uri="{FF2B5EF4-FFF2-40B4-BE49-F238E27FC236}">
              <a16:creationId xmlns:a16="http://schemas.microsoft.com/office/drawing/2014/main" xmlns="" id="{00000000-0008-0000-0200-000040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8051800" y="32115125"/>
          <a:ext cx="1134985" cy="468000"/>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5</xdr:col>
      <xdr:colOff>285750</xdr:colOff>
      <xdr:row>44</xdr:row>
      <xdr:rowOff>47624</xdr:rowOff>
    </xdr:from>
    <xdr:to>
      <xdr:col>9</xdr:col>
      <xdr:colOff>929100</xdr:colOff>
      <xdr:row>61</xdr:row>
      <xdr:rowOff>23624</xdr:rowOff>
    </xdr:to>
    <xdr:graphicFrame macro="">
      <xdr:nvGraphicFramePr>
        <xdr:cNvPr id="5" name="Gráfico 4">
          <a:extLst>
            <a:ext uri="{FF2B5EF4-FFF2-40B4-BE49-F238E27FC236}">
              <a16:creationId xmlns:a16="http://schemas.microsoft.com/office/drawing/2014/main" xmlns=""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76200</xdr:colOff>
      <xdr:row>65</xdr:row>
      <xdr:rowOff>19050</xdr:rowOff>
    </xdr:from>
    <xdr:to>
      <xdr:col>4</xdr:col>
      <xdr:colOff>776700</xdr:colOff>
      <xdr:row>79</xdr:row>
      <xdr:rowOff>376050</xdr:rowOff>
    </xdr:to>
    <xdr:graphicFrame macro="">
      <xdr:nvGraphicFramePr>
        <xdr:cNvPr id="9" name="Gráfico 8">
          <a:extLst>
            <a:ext uri="{FF2B5EF4-FFF2-40B4-BE49-F238E27FC236}">
              <a16:creationId xmlns:a16="http://schemas.microsoft.com/office/drawing/2014/main" xmlns="" id="{00000000-0008-0000-05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5</xdr:col>
      <xdr:colOff>295276</xdr:colOff>
      <xdr:row>85</xdr:row>
      <xdr:rowOff>47625</xdr:rowOff>
    </xdr:from>
    <xdr:to>
      <xdr:col>9</xdr:col>
      <xdr:colOff>938626</xdr:colOff>
      <xdr:row>101</xdr:row>
      <xdr:rowOff>11025</xdr:rowOff>
    </xdr:to>
    <xdr:graphicFrame macro="">
      <xdr:nvGraphicFramePr>
        <xdr:cNvPr id="10" name="Gráfico 9">
          <a:extLst>
            <a:ext uri="{FF2B5EF4-FFF2-40B4-BE49-F238E27FC236}">
              <a16:creationId xmlns:a16="http://schemas.microsoft.com/office/drawing/2014/main" xmlns="" id="{00000000-0008-0000-05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xdr:col>
      <xdr:colOff>0</xdr:colOff>
      <xdr:row>116</xdr:row>
      <xdr:rowOff>47624</xdr:rowOff>
    </xdr:from>
    <xdr:to>
      <xdr:col>4</xdr:col>
      <xdr:colOff>664500</xdr:colOff>
      <xdr:row>129</xdr:row>
      <xdr:rowOff>91124</xdr:rowOff>
    </xdr:to>
    <xdr:graphicFrame macro="">
      <xdr:nvGraphicFramePr>
        <xdr:cNvPr id="14" name="Gráfico 13">
          <a:extLst>
            <a:ext uri="{FF2B5EF4-FFF2-40B4-BE49-F238E27FC236}">
              <a16:creationId xmlns:a16="http://schemas.microsoft.com/office/drawing/2014/main" xmlns="" id="{00000000-0008-0000-05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5</xdr:col>
      <xdr:colOff>342900</xdr:colOff>
      <xdr:row>116</xdr:row>
      <xdr:rowOff>47624</xdr:rowOff>
    </xdr:from>
    <xdr:to>
      <xdr:col>9</xdr:col>
      <xdr:colOff>950250</xdr:colOff>
      <xdr:row>129</xdr:row>
      <xdr:rowOff>91124</xdr:rowOff>
    </xdr:to>
    <xdr:graphicFrame macro="">
      <xdr:nvGraphicFramePr>
        <xdr:cNvPr id="15" name="Gráfico 14">
          <a:extLst>
            <a:ext uri="{FF2B5EF4-FFF2-40B4-BE49-F238E27FC236}">
              <a16:creationId xmlns:a16="http://schemas.microsoft.com/office/drawing/2014/main" xmlns="" id="{00000000-0008-0000-05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342900</xdr:colOff>
      <xdr:row>180</xdr:row>
      <xdr:rowOff>28575</xdr:rowOff>
    </xdr:from>
    <xdr:to>
      <xdr:col>9</xdr:col>
      <xdr:colOff>950250</xdr:colOff>
      <xdr:row>194</xdr:row>
      <xdr:rowOff>58350</xdr:rowOff>
    </xdr:to>
    <xdr:graphicFrame macro="">
      <xdr:nvGraphicFramePr>
        <xdr:cNvPr id="17" name="Gráfico 16">
          <a:extLst>
            <a:ext uri="{FF2B5EF4-FFF2-40B4-BE49-F238E27FC236}">
              <a16:creationId xmlns:a16="http://schemas.microsoft.com/office/drawing/2014/main" xmlns="" id="{00000000-0008-0000-05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5</xdr:col>
      <xdr:colOff>304800</xdr:colOff>
      <xdr:row>65</xdr:row>
      <xdr:rowOff>19050</xdr:rowOff>
    </xdr:from>
    <xdr:to>
      <xdr:col>9</xdr:col>
      <xdr:colOff>948150</xdr:colOff>
      <xdr:row>79</xdr:row>
      <xdr:rowOff>376050</xdr:rowOff>
    </xdr:to>
    <xdr:graphicFrame macro="">
      <xdr:nvGraphicFramePr>
        <xdr:cNvPr id="12" name="Gráfico 11">
          <a:extLst>
            <a:ext uri="{FF2B5EF4-FFF2-40B4-BE49-F238E27FC236}">
              <a16:creationId xmlns:a16="http://schemas.microsoft.com/office/drawing/2014/main" xmlns="" id="{00000000-0008-0000-05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6</xdr:col>
      <xdr:colOff>209550</xdr:colOff>
      <xdr:row>17</xdr:row>
      <xdr:rowOff>28575</xdr:rowOff>
    </xdr:from>
    <xdr:to>
      <xdr:col>9</xdr:col>
      <xdr:colOff>952050</xdr:colOff>
      <xdr:row>35</xdr:row>
      <xdr:rowOff>49125</xdr:rowOff>
    </xdr:to>
    <xdr:graphicFrame macro="">
      <xdr:nvGraphicFramePr>
        <xdr:cNvPr id="13" name="Gráfico 12">
          <a:extLst>
            <a:ext uri="{FF2B5EF4-FFF2-40B4-BE49-F238E27FC236}">
              <a16:creationId xmlns:a16="http://schemas.microsoft.com/office/drawing/2014/main" xmlns="" id="{00000000-0008-0000-05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47625</xdr:colOff>
      <xdr:row>198</xdr:row>
      <xdr:rowOff>63500</xdr:rowOff>
    </xdr:from>
    <xdr:to>
      <xdr:col>2</xdr:col>
      <xdr:colOff>779244</xdr:colOff>
      <xdr:row>200</xdr:row>
      <xdr:rowOff>101800</xdr:rowOff>
    </xdr:to>
    <xdr:grpSp>
      <xdr:nvGrpSpPr>
        <xdr:cNvPr id="11" name="logoP_ARS4">
          <a:extLst>
            <a:ext uri="{FF2B5EF4-FFF2-40B4-BE49-F238E27FC236}">
              <a16:creationId xmlns:a16="http://schemas.microsoft.com/office/drawing/2014/main" xmlns="" id="{00000000-0008-0000-0200-000062000000}"/>
            </a:ext>
          </a:extLst>
        </xdr:cNvPr>
        <xdr:cNvGrpSpPr/>
      </xdr:nvGrpSpPr>
      <xdr:grpSpPr>
        <a:xfrm>
          <a:off x="228600" y="39858950"/>
          <a:ext cx="2484219" cy="419300"/>
          <a:chOff x="561975" y="8705850"/>
          <a:chExt cx="2484219" cy="432000"/>
        </a:xfrm>
      </xdr:grpSpPr>
      <xdr:pic>
        <xdr:nvPicPr>
          <xdr:cNvPr id="16" name="Picture 14">
            <a:extLst>
              <a:ext uri="{FF2B5EF4-FFF2-40B4-BE49-F238E27FC236}">
                <a16:creationId xmlns:a16="http://schemas.microsoft.com/office/drawing/2014/main" xmlns="" id="{00000000-0008-0000-0200-000063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458317" y="8705850"/>
            <a:ext cx="587877" cy="432000"/>
          </a:xfrm>
          <a:prstGeom prst="rect">
            <a:avLst/>
          </a:prstGeom>
          <a:noFill/>
        </xdr:spPr>
      </xdr:pic>
      <xdr:pic>
        <xdr:nvPicPr>
          <xdr:cNvPr id="18" name="Imagem 17">
            <a:extLst>
              <a:ext uri="{FF2B5EF4-FFF2-40B4-BE49-F238E27FC236}">
                <a16:creationId xmlns:a16="http://schemas.microsoft.com/office/drawing/2014/main" xmlns="" id="{00000000-0008-0000-0200-000064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13587" b="17860"/>
          <a:stretch/>
        </xdr:blipFill>
        <xdr:spPr>
          <a:xfrm>
            <a:off x="561975" y="8839200"/>
            <a:ext cx="850196" cy="288000"/>
          </a:xfrm>
          <a:prstGeom prst="rect">
            <a:avLst/>
          </a:prstGeom>
        </xdr:spPr>
      </xdr:pic>
      <xdr:pic>
        <xdr:nvPicPr>
          <xdr:cNvPr id="19" name="Imagem 18">
            <a:extLst>
              <a:ext uri="{FF2B5EF4-FFF2-40B4-BE49-F238E27FC236}">
                <a16:creationId xmlns:a16="http://schemas.microsoft.com/office/drawing/2014/main" xmlns="" id="{00000000-0008-0000-0200-00006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409700" y="8915400"/>
            <a:ext cx="1049998" cy="180000"/>
          </a:xfrm>
          <a:prstGeom prst="rect">
            <a:avLst/>
          </a:prstGeom>
        </xdr:spPr>
      </xdr:pic>
    </xdr:grpSp>
    <xdr:clientData/>
  </xdr:twoCellAnchor>
  <xdr:twoCellAnchor>
    <xdr:from>
      <xdr:col>8</xdr:col>
      <xdr:colOff>825500</xdr:colOff>
      <xdr:row>198</xdr:row>
      <xdr:rowOff>57150</xdr:rowOff>
    </xdr:from>
    <xdr:to>
      <xdr:col>10</xdr:col>
      <xdr:colOff>55485</xdr:colOff>
      <xdr:row>200</xdr:row>
      <xdr:rowOff>131450</xdr:rowOff>
    </xdr:to>
    <xdr:pic>
      <xdr:nvPicPr>
        <xdr:cNvPr id="20" name="logoP_PeLS4">
          <a:extLst>
            <a:ext uri="{FF2B5EF4-FFF2-40B4-BE49-F238E27FC236}">
              <a16:creationId xmlns:a16="http://schemas.microsoft.com/office/drawing/2014/main" xmlns="" id="{00000000-0008-0000-0200-000040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8159750" y="40109775"/>
          <a:ext cx="1134985" cy="45530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161925</xdr:colOff>
      <xdr:row>21</xdr:row>
      <xdr:rowOff>9525</xdr:rowOff>
    </xdr:from>
    <xdr:to>
      <xdr:col>6</xdr:col>
      <xdr:colOff>37950</xdr:colOff>
      <xdr:row>34</xdr:row>
      <xdr:rowOff>125025</xdr:rowOff>
    </xdr:to>
    <xdr:graphicFrame macro="">
      <xdr:nvGraphicFramePr>
        <xdr:cNvPr id="5" name="Gráfico 4">
          <a:extLst>
            <a:ext uri="{FF2B5EF4-FFF2-40B4-BE49-F238E27FC236}">
              <a16:creationId xmlns:a16="http://schemas.microsoft.com/office/drawing/2014/main" xmlns=""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6</xdr:col>
      <xdr:colOff>571499</xdr:colOff>
      <xdr:row>21</xdr:row>
      <xdr:rowOff>0</xdr:rowOff>
    </xdr:from>
    <xdr:to>
      <xdr:col>14</xdr:col>
      <xdr:colOff>6199</xdr:colOff>
      <xdr:row>34</xdr:row>
      <xdr:rowOff>115500</xdr:rowOff>
    </xdr:to>
    <xdr:graphicFrame macro="">
      <xdr:nvGraphicFramePr>
        <xdr:cNvPr id="6" name="Gráfico 5">
          <a:extLst>
            <a:ext uri="{FF2B5EF4-FFF2-40B4-BE49-F238E27FC236}">
              <a16:creationId xmlns:a16="http://schemas.microsoft.com/office/drawing/2014/main" xmlns="" id="{00000000-0008-0000-06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161925</xdr:colOff>
      <xdr:row>53</xdr:row>
      <xdr:rowOff>9525</xdr:rowOff>
    </xdr:from>
    <xdr:to>
      <xdr:col>1</xdr:col>
      <xdr:colOff>1744950</xdr:colOff>
      <xdr:row>57</xdr:row>
      <xdr:rowOff>323325</xdr:rowOff>
    </xdr:to>
    <xdr:graphicFrame macro="">
      <xdr:nvGraphicFramePr>
        <xdr:cNvPr id="8" name="GrafC01_D1H">
          <a:extLst>
            <a:ext uri="{FF2B5EF4-FFF2-40B4-BE49-F238E27FC236}">
              <a16:creationId xmlns:a16="http://schemas.microsoft.com/office/drawing/2014/main" xmlns="" id="{00000000-0008-0000-06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9525</xdr:colOff>
      <xdr:row>53</xdr:row>
      <xdr:rowOff>9525</xdr:rowOff>
    </xdr:from>
    <xdr:to>
      <xdr:col>7</xdr:col>
      <xdr:colOff>554325</xdr:colOff>
      <xdr:row>57</xdr:row>
      <xdr:rowOff>323325</xdr:rowOff>
    </xdr:to>
    <xdr:graphicFrame macro="">
      <xdr:nvGraphicFramePr>
        <xdr:cNvPr id="9" name="GrafC01_D1M">
          <a:extLst>
            <a:ext uri="{FF2B5EF4-FFF2-40B4-BE49-F238E27FC236}">
              <a16:creationId xmlns:a16="http://schemas.microsoft.com/office/drawing/2014/main" xmlns="" id="{00000000-0008-0000-06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63</xdr:row>
      <xdr:rowOff>63500</xdr:rowOff>
    </xdr:from>
    <xdr:to>
      <xdr:col>3</xdr:col>
      <xdr:colOff>122019</xdr:colOff>
      <xdr:row>65</xdr:row>
      <xdr:rowOff>114500</xdr:rowOff>
    </xdr:to>
    <xdr:grpSp>
      <xdr:nvGrpSpPr>
        <xdr:cNvPr id="12" name="logoP_ARS4">
          <a:extLst>
            <a:ext uri="{FF2B5EF4-FFF2-40B4-BE49-F238E27FC236}">
              <a16:creationId xmlns:a16="http://schemas.microsoft.com/office/drawing/2014/main" xmlns="" id="{00000000-0008-0000-0200-000062000000}"/>
            </a:ext>
          </a:extLst>
        </xdr:cNvPr>
        <xdr:cNvGrpSpPr/>
      </xdr:nvGrpSpPr>
      <xdr:grpSpPr>
        <a:xfrm>
          <a:off x="180975" y="12455525"/>
          <a:ext cx="2484219" cy="432000"/>
          <a:chOff x="561975" y="8705850"/>
          <a:chExt cx="2484219" cy="432000"/>
        </a:xfrm>
      </xdr:grpSpPr>
      <xdr:pic>
        <xdr:nvPicPr>
          <xdr:cNvPr id="13" name="Picture 14">
            <a:extLst>
              <a:ext uri="{FF2B5EF4-FFF2-40B4-BE49-F238E27FC236}">
                <a16:creationId xmlns:a16="http://schemas.microsoft.com/office/drawing/2014/main" xmlns="" id="{00000000-0008-0000-0200-000063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458317" y="8705850"/>
            <a:ext cx="587877" cy="432000"/>
          </a:xfrm>
          <a:prstGeom prst="rect">
            <a:avLst/>
          </a:prstGeom>
          <a:noFill/>
        </xdr:spPr>
      </xdr:pic>
      <xdr:pic>
        <xdr:nvPicPr>
          <xdr:cNvPr id="14" name="Imagem 13">
            <a:extLst>
              <a:ext uri="{FF2B5EF4-FFF2-40B4-BE49-F238E27FC236}">
                <a16:creationId xmlns:a16="http://schemas.microsoft.com/office/drawing/2014/main" xmlns="" id="{00000000-0008-0000-0200-000064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13587" b="17860"/>
          <a:stretch/>
        </xdr:blipFill>
        <xdr:spPr>
          <a:xfrm>
            <a:off x="561975" y="8839200"/>
            <a:ext cx="850196" cy="288000"/>
          </a:xfrm>
          <a:prstGeom prst="rect">
            <a:avLst/>
          </a:prstGeom>
        </xdr:spPr>
      </xdr:pic>
      <xdr:pic>
        <xdr:nvPicPr>
          <xdr:cNvPr id="15" name="Imagem 14">
            <a:extLst>
              <a:ext uri="{FF2B5EF4-FFF2-40B4-BE49-F238E27FC236}">
                <a16:creationId xmlns:a16="http://schemas.microsoft.com/office/drawing/2014/main" xmlns="" id="{00000000-0008-0000-0200-00006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09700" y="8915400"/>
            <a:ext cx="1049998" cy="180000"/>
          </a:xfrm>
          <a:prstGeom prst="rect">
            <a:avLst/>
          </a:prstGeom>
        </xdr:spPr>
      </xdr:pic>
    </xdr:grpSp>
    <xdr:clientData/>
  </xdr:twoCellAnchor>
  <xdr:twoCellAnchor>
    <xdr:from>
      <xdr:col>11</xdr:col>
      <xdr:colOff>571500</xdr:colOff>
      <xdr:row>63</xdr:row>
      <xdr:rowOff>25400</xdr:rowOff>
    </xdr:from>
    <xdr:to>
      <xdr:col>13</xdr:col>
      <xdr:colOff>487285</xdr:colOff>
      <xdr:row>65</xdr:row>
      <xdr:rowOff>112400</xdr:rowOff>
    </xdr:to>
    <xdr:pic>
      <xdr:nvPicPr>
        <xdr:cNvPr id="16" name="logoP_PeLS4">
          <a:extLst>
            <a:ext uri="{FF2B5EF4-FFF2-40B4-BE49-F238E27FC236}">
              <a16:creationId xmlns:a16="http://schemas.microsoft.com/office/drawing/2014/main" xmlns="" id="{00000000-0008-0000-0200-000040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7934325" y="14179550"/>
          <a:ext cx="1134985" cy="46800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6</xdr:col>
      <xdr:colOff>590550</xdr:colOff>
      <xdr:row>47</xdr:row>
      <xdr:rowOff>57149</xdr:rowOff>
    </xdr:from>
    <xdr:to>
      <xdr:col>14</xdr:col>
      <xdr:colOff>18900</xdr:colOff>
      <xdr:row>59</xdr:row>
      <xdr:rowOff>163124</xdr:rowOff>
    </xdr:to>
    <xdr:graphicFrame macro="">
      <xdr:nvGraphicFramePr>
        <xdr:cNvPr id="13" name="Gráfico 12">
          <a:extLst>
            <a:ext uri="{FF2B5EF4-FFF2-40B4-BE49-F238E27FC236}">
              <a16:creationId xmlns:a16="http://schemas.microsoft.com/office/drawing/2014/main" xmlns="" id="{00000000-0008-0000-07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152400</xdr:colOff>
      <xdr:row>77</xdr:row>
      <xdr:rowOff>0</xdr:rowOff>
    </xdr:from>
    <xdr:to>
      <xdr:col>6</xdr:col>
      <xdr:colOff>28425</xdr:colOff>
      <xdr:row>89</xdr:row>
      <xdr:rowOff>306000</xdr:rowOff>
    </xdr:to>
    <xdr:graphicFrame macro="">
      <xdr:nvGraphicFramePr>
        <xdr:cNvPr id="14" name="Gráfico 13">
          <a:extLst>
            <a:ext uri="{FF2B5EF4-FFF2-40B4-BE49-F238E27FC236}">
              <a16:creationId xmlns:a16="http://schemas.microsoft.com/office/drawing/2014/main" xmlns="" id="{00000000-0008-0000-07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6</xdr:col>
      <xdr:colOff>561975</xdr:colOff>
      <xdr:row>76</xdr:row>
      <xdr:rowOff>47625</xdr:rowOff>
    </xdr:from>
    <xdr:to>
      <xdr:col>13</xdr:col>
      <xdr:colOff>599925</xdr:colOff>
      <xdr:row>89</xdr:row>
      <xdr:rowOff>296475</xdr:rowOff>
    </xdr:to>
    <xdr:graphicFrame macro="">
      <xdr:nvGraphicFramePr>
        <xdr:cNvPr id="16" name="Gráfico 15">
          <a:extLst>
            <a:ext uri="{FF2B5EF4-FFF2-40B4-BE49-F238E27FC236}">
              <a16:creationId xmlns:a16="http://schemas.microsoft.com/office/drawing/2014/main" xmlns="" id="{00000000-0008-0000-07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0</xdr:col>
      <xdr:colOff>161925</xdr:colOff>
      <xdr:row>94</xdr:row>
      <xdr:rowOff>28575</xdr:rowOff>
    </xdr:from>
    <xdr:to>
      <xdr:col>6</xdr:col>
      <xdr:colOff>37950</xdr:colOff>
      <xdr:row>106</xdr:row>
      <xdr:rowOff>334575</xdr:rowOff>
    </xdr:to>
    <xdr:graphicFrame macro="">
      <xdr:nvGraphicFramePr>
        <xdr:cNvPr id="15" name="Gráfico 14">
          <a:extLst>
            <a:ext uri="{FF2B5EF4-FFF2-40B4-BE49-F238E27FC236}">
              <a16:creationId xmlns:a16="http://schemas.microsoft.com/office/drawing/2014/main" xmlns="" id="{00000000-0008-0000-07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6</xdr:col>
      <xdr:colOff>571500</xdr:colOff>
      <xdr:row>94</xdr:row>
      <xdr:rowOff>19050</xdr:rowOff>
    </xdr:from>
    <xdr:to>
      <xdr:col>14</xdr:col>
      <xdr:colOff>6200</xdr:colOff>
      <xdr:row>106</xdr:row>
      <xdr:rowOff>325050</xdr:rowOff>
    </xdr:to>
    <xdr:graphicFrame macro="">
      <xdr:nvGraphicFramePr>
        <xdr:cNvPr id="17" name="Gráfico 16">
          <a:extLst>
            <a:ext uri="{FF2B5EF4-FFF2-40B4-BE49-F238E27FC236}">
              <a16:creationId xmlns:a16="http://schemas.microsoft.com/office/drawing/2014/main" xmlns="" id="{00000000-0008-0000-07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0</xdr:col>
      <xdr:colOff>171450</xdr:colOff>
      <xdr:row>111</xdr:row>
      <xdr:rowOff>28575</xdr:rowOff>
    </xdr:from>
    <xdr:to>
      <xdr:col>6</xdr:col>
      <xdr:colOff>47475</xdr:colOff>
      <xdr:row>123</xdr:row>
      <xdr:rowOff>334575</xdr:rowOff>
    </xdr:to>
    <xdr:graphicFrame macro="">
      <xdr:nvGraphicFramePr>
        <xdr:cNvPr id="18" name="Gráfico 17">
          <a:extLst>
            <a:ext uri="{FF2B5EF4-FFF2-40B4-BE49-F238E27FC236}">
              <a16:creationId xmlns:a16="http://schemas.microsoft.com/office/drawing/2014/main" xmlns="" id="{00000000-0008-0000-07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6</xdr:col>
      <xdr:colOff>581025</xdr:colOff>
      <xdr:row>111</xdr:row>
      <xdr:rowOff>19050</xdr:rowOff>
    </xdr:from>
    <xdr:to>
      <xdr:col>14</xdr:col>
      <xdr:colOff>9375</xdr:colOff>
      <xdr:row>123</xdr:row>
      <xdr:rowOff>325050</xdr:rowOff>
    </xdr:to>
    <xdr:graphicFrame macro="">
      <xdr:nvGraphicFramePr>
        <xdr:cNvPr id="19" name="Gráfico 18">
          <a:extLst>
            <a:ext uri="{FF2B5EF4-FFF2-40B4-BE49-F238E27FC236}">
              <a16:creationId xmlns:a16="http://schemas.microsoft.com/office/drawing/2014/main" xmlns="" id="{00000000-0008-0000-07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xdr:col>
      <xdr:colOff>0</xdr:colOff>
      <xdr:row>28</xdr:row>
      <xdr:rowOff>9525</xdr:rowOff>
    </xdr:from>
    <xdr:to>
      <xdr:col>6</xdr:col>
      <xdr:colOff>57000</xdr:colOff>
      <xdr:row>41</xdr:row>
      <xdr:rowOff>125025</xdr:rowOff>
    </xdr:to>
    <xdr:graphicFrame macro="">
      <xdr:nvGraphicFramePr>
        <xdr:cNvPr id="20" name="Gráfico 19">
          <a:extLst>
            <a:ext uri="{FF2B5EF4-FFF2-40B4-BE49-F238E27FC236}">
              <a16:creationId xmlns:a16="http://schemas.microsoft.com/office/drawing/2014/main" xmlns="" id="{00000000-0008-0000-07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6</xdr:col>
      <xdr:colOff>590550</xdr:colOff>
      <xdr:row>28</xdr:row>
      <xdr:rowOff>0</xdr:rowOff>
    </xdr:from>
    <xdr:to>
      <xdr:col>14</xdr:col>
      <xdr:colOff>18900</xdr:colOff>
      <xdr:row>41</xdr:row>
      <xdr:rowOff>115500</xdr:rowOff>
    </xdr:to>
    <xdr:graphicFrame macro="">
      <xdr:nvGraphicFramePr>
        <xdr:cNvPr id="21" name="Gráfico 20">
          <a:extLst>
            <a:ext uri="{FF2B5EF4-FFF2-40B4-BE49-F238E27FC236}">
              <a16:creationId xmlns:a16="http://schemas.microsoft.com/office/drawing/2014/main" xmlns="" id="{00000000-0008-0000-07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129</xdr:row>
      <xdr:rowOff>63500</xdr:rowOff>
    </xdr:from>
    <xdr:to>
      <xdr:col>3</xdr:col>
      <xdr:colOff>122019</xdr:colOff>
      <xdr:row>131</xdr:row>
      <xdr:rowOff>114500</xdr:rowOff>
    </xdr:to>
    <xdr:grpSp>
      <xdr:nvGrpSpPr>
        <xdr:cNvPr id="11" name="logoP_ARS4">
          <a:extLst>
            <a:ext uri="{FF2B5EF4-FFF2-40B4-BE49-F238E27FC236}">
              <a16:creationId xmlns:a16="http://schemas.microsoft.com/office/drawing/2014/main" xmlns="" id="{00000000-0008-0000-0200-000062000000}"/>
            </a:ext>
          </a:extLst>
        </xdr:cNvPr>
        <xdr:cNvGrpSpPr/>
      </xdr:nvGrpSpPr>
      <xdr:grpSpPr>
        <a:xfrm>
          <a:off x="180975" y="25542875"/>
          <a:ext cx="2484219" cy="432000"/>
          <a:chOff x="561975" y="8705850"/>
          <a:chExt cx="2484219" cy="432000"/>
        </a:xfrm>
      </xdr:grpSpPr>
      <xdr:pic>
        <xdr:nvPicPr>
          <xdr:cNvPr id="12" name="Picture 14">
            <a:extLst>
              <a:ext uri="{FF2B5EF4-FFF2-40B4-BE49-F238E27FC236}">
                <a16:creationId xmlns:a16="http://schemas.microsoft.com/office/drawing/2014/main" xmlns="" id="{00000000-0008-0000-0200-000063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2458317" y="8705850"/>
            <a:ext cx="587877" cy="432000"/>
          </a:xfrm>
          <a:prstGeom prst="rect">
            <a:avLst/>
          </a:prstGeom>
          <a:noFill/>
        </xdr:spPr>
      </xdr:pic>
      <xdr:pic>
        <xdr:nvPicPr>
          <xdr:cNvPr id="22" name="Imagem 21">
            <a:extLst>
              <a:ext uri="{FF2B5EF4-FFF2-40B4-BE49-F238E27FC236}">
                <a16:creationId xmlns:a16="http://schemas.microsoft.com/office/drawing/2014/main" xmlns="" id="{00000000-0008-0000-0200-000064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t="13587" b="17860"/>
          <a:stretch/>
        </xdr:blipFill>
        <xdr:spPr>
          <a:xfrm>
            <a:off x="561975" y="8839200"/>
            <a:ext cx="850196" cy="288000"/>
          </a:xfrm>
          <a:prstGeom prst="rect">
            <a:avLst/>
          </a:prstGeom>
        </xdr:spPr>
      </xdr:pic>
      <xdr:pic>
        <xdr:nvPicPr>
          <xdr:cNvPr id="23" name="Imagem 22">
            <a:extLst>
              <a:ext uri="{FF2B5EF4-FFF2-40B4-BE49-F238E27FC236}">
                <a16:creationId xmlns:a16="http://schemas.microsoft.com/office/drawing/2014/main" xmlns="" id="{00000000-0008-0000-0200-000065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409700" y="8915400"/>
            <a:ext cx="1049998" cy="180000"/>
          </a:xfrm>
          <a:prstGeom prst="rect">
            <a:avLst/>
          </a:prstGeom>
        </xdr:spPr>
      </xdr:pic>
    </xdr:grpSp>
    <xdr:clientData/>
  </xdr:twoCellAnchor>
  <xdr:twoCellAnchor>
    <xdr:from>
      <xdr:col>11</xdr:col>
      <xdr:colOff>508000</xdr:colOff>
      <xdr:row>129</xdr:row>
      <xdr:rowOff>25400</xdr:rowOff>
    </xdr:from>
    <xdr:to>
      <xdr:col>13</xdr:col>
      <xdr:colOff>423785</xdr:colOff>
      <xdr:row>131</xdr:row>
      <xdr:rowOff>112400</xdr:rowOff>
    </xdr:to>
    <xdr:pic>
      <xdr:nvPicPr>
        <xdr:cNvPr id="24" name="logoP_PeLS4">
          <a:extLst>
            <a:ext uri="{FF2B5EF4-FFF2-40B4-BE49-F238E27FC236}">
              <a16:creationId xmlns:a16="http://schemas.microsoft.com/office/drawing/2014/main" xmlns="" id="{00000000-0008-0000-0200-000040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7870825" y="25504775"/>
          <a:ext cx="1134985" cy="468000"/>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19</xdr:row>
      <xdr:rowOff>38100</xdr:rowOff>
    </xdr:from>
    <xdr:to>
      <xdr:col>14</xdr:col>
      <xdr:colOff>1</xdr:colOff>
      <xdr:row>37</xdr:row>
      <xdr:rowOff>137100</xdr:rowOff>
    </xdr:to>
    <xdr:graphicFrame macro="">
      <xdr:nvGraphicFramePr>
        <xdr:cNvPr id="2" name="Gráfico 1">
          <a:extLst>
            <a:ext uri="{FF2B5EF4-FFF2-40B4-BE49-F238E27FC236}">
              <a16:creationId xmlns:a16="http://schemas.microsoft.com/office/drawing/2014/main" xmlns="" id="{94BFF639-5771-4276-8CCE-7A9671AB67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42</xdr:row>
      <xdr:rowOff>38100</xdr:rowOff>
    </xdr:from>
    <xdr:to>
      <xdr:col>14</xdr:col>
      <xdr:colOff>1</xdr:colOff>
      <xdr:row>60</xdr:row>
      <xdr:rowOff>137100</xdr:rowOff>
    </xdr:to>
    <xdr:graphicFrame macro="">
      <xdr:nvGraphicFramePr>
        <xdr:cNvPr id="3" name="Gráfico 2">
          <a:extLst>
            <a:ext uri="{FF2B5EF4-FFF2-40B4-BE49-F238E27FC236}">
              <a16:creationId xmlns:a16="http://schemas.microsoft.com/office/drawing/2014/main" xmlns="" id="{BE399F89-1075-4F18-BDBE-2CAEF5D9F6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38100</xdr:rowOff>
    </xdr:from>
    <xdr:to>
      <xdr:col>13</xdr:col>
      <xdr:colOff>598950</xdr:colOff>
      <xdr:row>95</xdr:row>
      <xdr:rowOff>146100</xdr:rowOff>
    </xdr:to>
    <xdr:graphicFrame macro="">
      <xdr:nvGraphicFramePr>
        <xdr:cNvPr id="4" name="GrafA1_GE">
          <a:extLst>
            <a:ext uri="{FF2B5EF4-FFF2-40B4-BE49-F238E27FC236}">
              <a16:creationId xmlns:a16="http://schemas.microsoft.com/office/drawing/2014/main" xmlns="" id="{198AA20C-D1F5-4BD3-9E4D-8EF2177FE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102</xdr:row>
      <xdr:rowOff>63500</xdr:rowOff>
    </xdr:from>
    <xdr:to>
      <xdr:col>3</xdr:col>
      <xdr:colOff>122019</xdr:colOff>
      <xdr:row>104</xdr:row>
      <xdr:rowOff>114500</xdr:rowOff>
    </xdr:to>
    <xdr:grpSp>
      <xdr:nvGrpSpPr>
        <xdr:cNvPr id="5" name="logoP_ARS4">
          <a:extLst>
            <a:ext uri="{FF2B5EF4-FFF2-40B4-BE49-F238E27FC236}">
              <a16:creationId xmlns:a16="http://schemas.microsoft.com/office/drawing/2014/main" xmlns="" id="{00000000-0008-0000-0200-000062000000}"/>
            </a:ext>
          </a:extLst>
        </xdr:cNvPr>
        <xdr:cNvGrpSpPr/>
      </xdr:nvGrpSpPr>
      <xdr:grpSpPr>
        <a:xfrm>
          <a:off x="180975" y="19913600"/>
          <a:ext cx="2484219" cy="432000"/>
          <a:chOff x="561975" y="8705850"/>
          <a:chExt cx="2484219" cy="432000"/>
        </a:xfrm>
      </xdr:grpSpPr>
      <xdr:pic>
        <xdr:nvPicPr>
          <xdr:cNvPr id="6" name="Picture 14">
            <a:extLst>
              <a:ext uri="{FF2B5EF4-FFF2-40B4-BE49-F238E27FC236}">
                <a16:creationId xmlns:a16="http://schemas.microsoft.com/office/drawing/2014/main" xmlns="" id="{00000000-0008-0000-0200-000063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2458317" y="8705850"/>
            <a:ext cx="587877" cy="432000"/>
          </a:xfrm>
          <a:prstGeom prst="rect">
            <a:avLst/>
          </a:prstGeom>
          <a:noFill/>
        </xdr:spPr>
      </xdr:pic>
      <xdr:pic>
        <xdr:nvPicPr>
          <xdr:cNvPr id="7" name="Imagem 6">
            <a:extLst>
              <a:ext uri="{FF2B5EF4-FFF2-40B4-BE49-F238E27FC236}">
                <a16:creationId xmlns:a16="http://schemas.microsoft.com/office/drawing/2014/main" xmlns="" id="{00000000-0008-0000-0200-000064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3587" b="17860"/>
          <a:stretch/>
        </xdr:blipFill>
        <xdr:spPr>
          <a:xfrm>
            <a:off x="561975" y="8839200"/>
            <a:ext cx="850196" cy="288000"/>
          </a:xfrm>
          <a:prstGeom prst="rect">
            <a:avLst/>
          </a:prstGeom>
        </xdr:spPr>
      </xdr:pic>
      <xdr:pic>
        <xdr:nvPicPr>
          <xdr:cNvPr id="8" name="Imagem 7">
            <a:extLst>
              <a:ext uri="{FF2B5EF4-FFF2-40B4-BE49-F238E27FC236}">
                <a16:creationId xmlns:a16="http://schemas.microsoft.com/office/drawing/2014/main" xmlns="" id="{00000000-0008-0000-0200-00006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09700" y="8915400"/>
            <a:ext cx="1049998" cy="180000"/>
          </a:xfrm>
          <a:prstGeom prst="rect">
            <a:avLst/>
          </a:prstGeom>
        </xdr:spPr>
      </xdr:pic>
    </xdr:grpSp>
    <xdr:clientData/>
  </xdr:twoCellAnchor>
  <xdr:twoCellAnchor>
    <xdr:from>
      <xdr:col>11</xdr:col>
      <xdr:colOff>571500</xdr:colOff>
      <xdr:row>102</xdr:row>
      <xdr:rowOff>25400</xdr:rowOff>
    </xdr:from>
    <xdr:to>
      <xdr:col>13</xdr:col>
      <xdr:colOff>487285</xdr:colOff>
      <xdr:row>104</xdr:row>
      <xdr:rowOff>112400</xdr:rowOff>
    </xdr:to>
    <xdr:pic>
      <xdr:nvPicPr>
        <xdr:cNvPr id="9" name="logoP_PeLS4">
          <a:extLst>
            <a:ext uri="{FF2B5EF4-FFF2-40B4-BE49-F238E27FC236}">
              <a16:creationId xmlns:a16="http://schemas.microsoft.com/office/drawing/2014/main" xmlns="" id="{00000000-0008-0000-0200-000040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7934325" y="19875500"/>
          <a:ext cx="1134985" cy="468000"/>
        </a:xfrm>
        <a:prstGeom prst="rect">
          <a:avLst/>
        </a:prstGeom>
        <a:noFill/>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www.arsalentejo.min-saude.pt/arsalentejo/PlaneamentoEstrategico/Documents/Perfil_Regional_Saude.pdf" TargetMode="External"/><Relationship Id="rId13" Type="http://schemas.openxmlformats.org/officeDocument/2006/relationships/hyperlink" Target="http://www.arsalentejo.min-saude.pt/arsalentejo/InstrumentosGestao/Documents/Plano%20Estrat&#233;gico/Plano_Estrategico_2017_2019.pdf" TargetMode="External"/><Relationship Id="rId3" Type="http://schemas.openxmlformats.org/officeDocument/2006/relationships/hyperlink" Target="http://www.arsalentejo.min-saude.pt/saudepublica/Mortalidades/Documents/MortalidadesInfantil_ARSA_MI9611.xlsm" TargetMode="External"/><Relationship Id="rId7" Type="http://schemas.openxmlformats.org/officeDocument/2006/relationships/hyperlink" Target="http://pns.dgs.pt/files/2015/06/Plano-Nacional-de-Saude-Revisao-e-Extensao-a-2020.pdf.pdf" TargetMode="External"/><Relationship Id="rId12" Type="http://schemas.openxmlformats.org/officeDocument/2006/relationships/hyperlink" Target="http://www.arsalentejo.min-saude.pt/arsalentejo/InstrumentosGestao/Documents/Balan&#231;o%20Social%20Consolidado/Balanco_Social_2018_Consolidado.pdf" TargetMode="External"/><Relationship Id="rId2" Type="http://schemas.openxmlformats.org/officeDocument/2006/relationships/hyperlink" Target="http://www.arsalentejo.min-saude.pt/utentes/saudepublica/ObservatorioRegionalSaude/Mortalidades/Paginas/Mortalidades.aspx" TargetMode="External"/><Relationship Id="rId16" Type="http://schemas.openxmlformats.org/officeDocument/2006/relationships/drawing" Target="../drawings/drawing4.xml"/><Relationship Id="rId1" Type="http://schemas.openxmlformats.org/officeDocument/2006/relationships/hyperlink" Target="http://www.arsalentejo.min-saude.pt/utentes/saudepublica/ObservatorioRegionalSaude/Mortalidades/Documents/Documento%20de%20Apoio%20ao%20Utilizador%20MI9612.pdf" TargetMode="External"/><Relationship Id="rId6" Type="http://schemas.openxmlformats.org/officeDocument/2006/relationships/hyperlink" Target="http://www.geosaude.dgs.pt/websig/v5/portal2/public/index.php?par=geosaude&amp;lang=pt" TargetMode="External"/><Relationship Id="rId11" Type="http://schemas.openxmlformats.org/officeDocument/2006/relationships/hyperlink" Target="http://www.arsalentejo.min-saude.pt/arsalentejo/InstrumentosGestao/Documents/Plano%20de%20Atividades/Plano_Atividades_2018_Homologado.pdf" TargetMode="External"/><Relationship Id="rId5" Type="http://schemas.openxmlformats.org/officeDocument/2006/relationships/hyperlink" Target="http://www.dgs.pt/portal-da-estatistica-da-saude/apresentacao.aspx" TargetMode="External"/><Relationship Id="rId15" Type="http://schemas.openxmlformats.org/officeDocument/2006/relationships/printerSettings" Target="../printerSettings/printerSettings4.bin"/><Relationship Id="rId10" Type="http://schemas.openxmlformats.org/officeDocument/2006/relationships/hyperlink" Target="http://www.arsalentejo.min-saude.pt/arsalentejo/PlaneamentoEstrategico/Documents/Carteira%20de%20Servi%C3%A7os%20Regional.pdf" TargetMode="External"/><Relationship Id="rId4" Type="http://schemas.openxmlformats.org/officeDocument/2006/relationships/hyperlink" Target="http://www.dgs.pt/dashboard/?cpp=1" TargetMode="External"/><Relationship Id="rId9" Type="http://schemas.openxmlformats.org/officeDocument/2006/relationships/hyperlink" Target="http://www.arsalentejo.min-saude.pt/arsalentejo/PlaneamentoEstrategico/Documents/Plano%20Regional%20de%20Oncologia.pdf" TargetMode="External"/><Relationship Id="rId14" Type="http://schemas.openxmlformats.org/officeDocument/2006/relationships/hyperlink" Target="http://www.arsalentejo.min-saude.pt/arsalentejo/InstrumentosGestao/Documents/Relat&#243;rio%20de%20Atividades/Relatorio_Atividades_2018.pdf"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5"/>
  <dimension ref="A1:H25"/>
  <sheetViews>
    <sheetView tabSelected="1" zoomScaleNormal="100" workbookViewId="0">
      <selection activeCell="J9" sqref="J9"/>
    </sheetView>
  </sheetViews>
  <sheetFormatPr defaultColWidth="9.140625" defaultRowHeight="14.25" x14ac:dyDescent="0.2"/>
  <cols>
    <col min="1" max="2" width="2.7109375" style="5" customWidth="1"/>
    <col min="3" max="3" width="45.7109375" style="5" customWidth="1"/>
    <col min="4" max="4" width="25.7109375" style="5" customWidth="1"/>
    <col min="5" max="5" width="5.7109375" style="5" customWidth="1"/>
    <col min="6" max="6" width="42.7109375" style="5" customWidth="1"/>
    <col min="7" max="8" width="2.7109375" style="5" customWidth="1"/>
    <col min="9" max="16384" width="9.140625" style="5"/>
  </cols>
  <sheetData>
    <row r="1" spans="1:8" ht="9.9499999999999993" customHeight="1" thickBot="1" x14ac:dyDescent="0.25">
      <c r="A1" s="515"/>
      <c r="B1" s="515"/>
      <c r="C1" s="515"/>
      <c r="D1" s="515"/>
      <c r="E1" s="515"/>
      <c r="F1" s="515"/>
      <c r="G1" s="515"/>
      <c r="H1" s="515"/>
    </row>
    <row r="2" spans="1:8" ht="9.9499999999999993" customHeight="1" thickTop="1" x14ac:dyDescent="0.2">
      <c r="A2" s="515"/>
      <c r="B2" s="164"/>
      <c r="C2" s="165"/>
      <c r="D2" s="165"/>
      <c r="E2" s="165"/>
      <c r="F2" s="165"/>
      <c r="G2" s="166"/>
      <c r="H2" s="515"/>
    </row>
    <row r="3" spans="1:8" ht="30" customHeight="1" x14ac:dyDescent="0.35">
      <c r="A3" s="515"/>
      <c r="B3" s="167"/>
      <c r="C3" s="140"/>
      <c r="D3" s="593"/>
      <c r="E3" s="593"/>
      <c r="F3" s="594" t="s">
        <v>459</v>
      </c>
      <c r="G3" s="168"/>
      <c r="H3" s="515"/>
    </row>
    <row r="4" spans="1:8" ht="9.9499999999999993" customHeight="1" x14ac:dyDescent="0.2">
      <c r="A4" s="515"/>
      <c r="B4" s="167"/>
      <c r="C4" s="518"/>
      <c r="D4" s="518"/>
      <c r="E4" s="518"/>
      <c r="F4" s="518"/>
      <c r="G4" s="168"/>
      <c r="H4" s="515"/>
    </row>
    <row r="5" spans="1:8" ht="30" customHeight="1" x14ac:dyDescent="0.35">
      <c r="A5" s="515"/>
      <c r="B5" s="167"/>
      <c r="C5" s="518"/>
      <c r="D5" s="636" t="str">
        <f>AUX!A1</f>
        <v>Perfil Local de Saúde 2019</v>
      </c>
      <c r="E5" s="636"/>
      <c r="F5" s="636"/>
      <c r="G5" s="168"/>
      <c r="H5" s="515"/>
    </row>
    <row r="6" spans="1:8" ht="9.9499999999999993" customHeight="1" x14ac:dyDescent="0.2">
      <c r="A6" s="515"/>
      <c r="B6" s="167"/>
      <c r="C6" s="519"/>
      <c r="D6" s="519"/>
      <c r="E6" s="518"/>
      <c r="F6" s="518"/>
      <c r="G6" s="168"/>
      <c r="H6" s="515"/>
    </row>
    <row r="7" spans="1:8" s="173" customFormat="1" ht="24.95" customHeight="1" x14ac:dyDescent="0.2">
      <c r="A7" s="169"/>
      <c r="B7" s="170"/>
      <c r="C7" s="171"/>
      <c r="D7" s="637" t="str">
        <f>AUX!A3</f>
        <v>ACeS Alentejo Central</v>
      </c>
      <c r="E7" s="637"/>
      <c r="F7" s="637"/>
      <c r="G7" s="172"/>
      <c r="H7" s="169"/>
    </row>
    <row r="8" spans="1:8" ht="9.9499999999999993" customHeight="1" x14ac:dyDescent="0.2">
      <c r="A8" s="515"/>
      <c r="B8" s="167"/>
      <c r="C8" s="140"/>
      <c r="D8" s="140"/>
      <c r="E8" s="520"/>
      <c r="F8" s="520"/>
      <c r="G8" s="168"/>
      <c r="H8" s="515"/>
    </row>
    <row r="9" spans="1:8" ht="90" customHeight="1" x14ac:dyDescent="0.2">
      <c r="A9" s="515"/>
      <c r="B9" s="167"/>
      <c r="C9" s="638" t="s">
        <v>533</v>
      </c>
      <c r="D9" s="638"/>
      <c r="E9" s="520"/>
      <c r="F9" s="520"/>
      <c r="G9" s="168"/>
      <c r="H9" s="515"/>
    </row>
    <row r="10" spans="1:8" ht="60" customHeight="1" x14ac:dyDescent="0.2">
      <c r="A10" s="515"/>
      <c r="B10" s="167"/>
      <c r="C10" s="638" t="s">
        <v>706</v>
      </c>
      <c r="D10" s="638"/>
      <c r="E10" s="520"/>
      <c r="F10" s="520"/>
      <c r="G10" s="168"/>
      <c r="H10" s="515"/>
    </row>
    <row r="11" spans="1:8" ht="143.25" customHeight="1" x14ac:dyDescent="0.2">
      <c r="A11" s="515"/>
      <c r="B11" s="167"/>
      <c r="C11" s="638" t="s">
        <v>554</v>
      </c>
      <c r="D11" s="638"/>
      <c r="E11" s="520"/>
      <c r="F11" s="520"/>
      <c r="G11" s="168"/>
      <c r="H11" s="515"/>
    </row>
    <row r="12" spans="1:8" ht="69.95" customHeight="1" x14ac:dyDescent="0.2">
      <c r="A12" s="515"/>
      <c r="B12" s="167"/>
      <c r="C12" s="638" t="s">
        <v>534</v>
      </c>
      <c r="D12" s="638"/>
      <c r="E12" s="520"/>
      <c r="F12" s="520"/>
      <c r="G12" s="168"/>
      <c r="H12" s="515"/>
    </row>
    <row r="13" spans="1:8" ht="22.5" customHeight="1" x14ac:dyDescent="0.2">
      <c r="A13" s="515"/>
      <c r="B13" s="167"/>
      <c r="C13" s="140"/>
      <c r="D13" s="140"/>
      <c r="E13" s="520"/>
      <c r="F13" s="525" t="s">
        <v>458</v>
      </c>
      <c r="G13" s="168"/>
      <c r="H13" s="515"/>
    </row>
    <row r="14" spans="1:8" ht="9.9499999999999993" customHeight="1" x14ac:dyDescent="0.2">
      <c r="A14" s="522"/>
      <c r="B14" s="167"/>
      <c r="C14" s="521"/>
      <c r="D14" s="521"/>
      <c r="E14" s="520"/>
      <c r="F14" s="520"/>
      <c r="G14" s="168"/>
      <c r="H14" s="522"/>
    </row>
    <row r="15" spans="1:8" ht="20.100000000000001" customHeight="1" x14ac:dyDescent="0.2">
      <c r="A15" s="515"/>
      <c r="B15" s="167"/>
      <c r="C15" s="635" t="s">
        <v>528</v>
      </c>
      <c r="D15" s="635"/>
      <c r="E15" s="635"/>
      <c r="F15" s="635"/>
      <c r="G15" s="168"/>
      <c r="H15" s="515"/>
    </row>
    <row r="16" spans="1:8" ht="20.100000000000001" customHeight="1" x14ac:dyDescent="0.2">
      <c r="A16" s="515"/>
      <c r="B16" s="167"/>
      <c r="C16" s="635" t="s">
        <v>529</v>
      </c>
      <c r="D16" s="635"/>
      <c r="E16" s="635"/>
      <c r="F16" s="635"/>
      <c r="G16" s="168"/>
      <c r="H16" s="515"/>
    </row>
    <row r="17" spans="1:8" ht="20.100000000000001" customHeight="1" x14ac:dyDescent="0.2">
      <c r="A17" s="515"/>
      <c r="B17" s="167"/>
      <c r="C17" s="635" t="s">
        <v>705</v>
      </c>
      <c r="D17" s="635"/>
      <c r="E17" s="635"/>
      <c r="F17" s="635"/>
      <c r="G17" s="168"/>
      <c r="H17" s="515"/>
    </row>
    <row r="18" spans="1:8" ht="20.100000000000001" customHeight="1" x14ac:dyDescent="0.2">
      <c r="A18" s="515"/>
      <c r="B18" s="167"/>
      <c r="C18" s="635" t="s">
        <v>530</v>
      </c>
      <c r="D18" s="635"/>
      <c r="E18" s="635"/>
      <c r="F18" s="635"/>
      <c r="G18" s="168"/>
      <c r="H18" s="515"/>
    </row>
    <row r="19" spans="1:8" ht="20.100000000000001" customHeight="1" x14ac:dyDescent="0.2">
      <c r="A19" s="515"/>
      <c r="B19" s="167"/>
      <c r="C19" s="635" t="s">
        <v>531</v>
      </c>
      <c r="D19" s="635"/>
      <c r="E19" s="635"/>
      <c r="F19" s="635"/>
      <c r="G19" s="168"/>
      <c r="H19" s="515"/>
    </row>
    <row r="20" spans="1:8" s="173" customFormat="1" ht="30" customHeight="1" x14ac:dyDescent="0.2">
      <c r="A20" s="169"/>
      <c r="B20" s="170"/>
      <c r="C20" s="171"/>
      <c r="D20" s="171"/>
      <c r="E20" s="520"/>
      <c r="F20" s="520"/>
      <c r="G20" s="172"/>
      <c r="H20" s="169"/>
    </row>
    <row r="21" spans="1:8" ht="20.100000000000001" customHeight="1" x14ac:dyDescent="0.2">
      <c r="A21" s="515"/>
      <c r="B21" s="167"/>
      <c r="C21" s="516"/>
      <c r="D21" s="516"/>
      <c r="E21" s="520"/>
      <c r="F21" s="520"/>
      <c r="G21" s="168"/>
      <c r="H21" s="515"/>
    </row>
    <row r="22" spans="1:8" ht="20.100000000000001" customHeight="1" x14ac:dyDescent="0.2">
      <c r="A22" s="515"/>
      <c r="B22" s="167"/>
      <c r="C22" s="516"/>
      <c r="D22" s="516"/>
      <c r="E22" s="520"/>
      <c r="F22" s="520"/>
      <c r="G22" s="168"/>
      <c r="H22" s="515"/>
    </row>
    <row r="23" spans="1:8" ht="60" customHeight="1" x14ac:dyDescent="0.2">
      <c r="A23" s="515"/>
      <c r="B23" s="167"/>
      <c r="C23" s="516"/>
      <c r="D23" s="516"/>
      <c r="E23" s="517"/>
      <c r="F23" s="517"/>
      <c r="G23" s="168"/>
      <c r="H23" s="515"/>
    </row>
    <row r="24" spans="1:8" ht="11.25" customHeight="1" thickBot="1" x14ac:dyDescent="0.25">
      <c r="A24" s="515"/>
      <c r="B24" s="174"/>
      <c r="C24" s="19"/>
      <c r="D24" s="19"/>
      <c r="E24" s="19"/>
      <c r="F24" s="19"/>
      <c r="G24" s="175"/>
      <c r="H24" s="515"/>
    </row>
    <row r="25" spans="1:8" ht="9.9499999999999993" customHeight="1" thickTop="1" x14ac:dyDescent="0.2">
      <c r="A25" s="515"/>
      <c r="B25" s="515"/>
      <c r="C25" s="515"/>
      <c r="D25" s="515"/>
      <c r="E25" s="515"/>
      <c r="F25" s="515"/>
      <c r="G25" s="515"/>
      <c r="H25" s="515"/>
    </row>
  </sheetData>
  <sheetProtection password="CD06" sheet="1" objects="1" scenarios="1"/>
  <mergeCells count="11">
    <mergeCell ref="C17:F17"/>
    <mergeCell ref="C18:F18"/>
    <mergeCell ref="C19:F19"/>
    <mergeCell ref="C15:F15"/>
    <mergeCell ref="D5:F5"/>
    <mergeCell ref="D7:F7"/>
    <mergeCell ref="C11:D11"/>
    <mergeCell ref="C12:D12"/>
    <mergeCell ref="C9:D9"/>
    <mergeCell ref="C10:D10"/>
    <mergeCell ref="C16:F16"/>
  </mergeCells>
  <hyperlinks>
    <hyperlink ref="F3" location="PeLS!A1" display="ENTRAR"/>
  </hyperlinks>
  <printOptions horizontalCentered="1"/>
  <pageMargins left="0.39370078740157483" right="0.19685039370078741" top="0.59055118110236227" bottom="0.39370078740157483" header="0.31496062992125984" footer="0.31496062992125984"/>
  <pageSetup paperSize="9" scale="7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9"/>
  <dimension ref="A1:V184"/>
  <sheetViews>
    <sheetView topLeftCell="A29" zoomScaleNormal="100" workbookViewId="0">
      <selection activeCell="M29" sqref="M29"/>
    </sheetView>
  </sheetViews>
  <sheetFormatPr defaultColWidth="9.140625" defaultRowHeight="14.25" x14ac:dyDescent="0.2"/>
  <cols>
    <col min="1" max="1" width="2.7109375" style="5" customWidth="1"/>
    <col min="2" max="2" width="51.7109375" style="5" customWidth="1"/>
    <col min="3" max="3" width="1.7109375" style="244" customWidth="1"/>
    <col min="4" max="6" width="8.7109375" style="5" customWidth="1"/>
    <col min="7" max="7" width="1.7109375" style="244" customWidth="1"/>
    <col min="8" max="10" width="8.7109375" style="5" customWidth="1"/>
    <col min="11" max="11" width="1.7109375" style="5" customWidth="1"/>
    <col min="12" max="14" width="8.7109375" style="5" customWidth="1"/>
    <col min="15" max="15" width="2.7109375" style="5" customWidth="1"/>
    <col min="16" max="16" width="4.7109375" style="5" customWidth="1"/>
    <col min="17" max="22" width="6.7109375" style="5" hidden="1" customWidth="1"/>
    <col min="23" max="16384" width="9.140625" style="5"/>
  </cols>
  <sheetData>
    <row r="1" spans="1:15" ht="9.9499999999999993" customHeight="1" x14ac:dyDescent="0.2">
      <c r="A1" s="114"/>
      <c r="B1" s="114"/>
      <c r="D1" s="114"/>
      <c r="E1" s="114"/>
      <c r="F1" s="114"/>
      <c r="H1" s="114"/>
      <c r="I1" s="114"/>
      <c r="J1" s="114"/>
      <c r="K1" s="114"/>
      <c r="L1" s="114"/>
      <c r="M1" s="114"/>
      <c r="N1" s="114"/>
      <c r="O1" s="114"/>
    </row>
    <row r="2" spans="1:15" ht="20.100000000000001" customHeight="1" thickBot="1" x14ac:dyDescent="0.3">
      <c r="A2" s="114"/>
      <c r="B2" s="845" t="str">
        <f>AUX!A1</f>
        <v>Perfil Local de Saúde 2019</v>
      </c>
      <c r="C2" s="845"/>
      <c r="D2" s="845"/>
      <c r="E2" s="123"/>
      <c r="F2" s="123"/>
      <c r="G2" s="123"/>
      <c r="H2" s="846" t="str">
        <f>AUX!A3</f>
        <v>ACeS Alentejo Central</v>
      </c>
      <c r="I2" s="846"/>
      <c r="J2" s="846"/>
      <c r="K2" s="846"/>
      <c r="L2" s="846"/>
      <c r="M2" s="846"/>
      <c r="N2" s="846"/>
      <c r="O2" s="114"/>
    </row>
    <row r="3" spans="1:15" ht="9.9499999999999993" customHeight="1" thickTop="1" x14ac:dyDescent="0.2">
      <c r="A3" s="114"/>
      <c r="B3" s="114"/>
      <c r="D3" s="114"/>
      <c r="E3" s="114"/>
      <c r="F3" s="114"/>
      <c r="H3" s="114"/>
      <c r="I3" s="114"/>
      <c r="J3" s="114"/>
      <c r="K3" s="114"/>
      <c r="L3" s="114"/>
      <c r="M3" s="114"/>
      <c r="N3" s="114"/>
      <c r="O3" s="114"/>
    </row>
    <row r="4" spans="1:15" x14ac:dyDescent="0.2">
      <c r="A4" s="114"/>
      <c r="B4" s="127" t="s">
        <v>0</v>
      </c>
      <c r="D4" s="114"/>
      <c r="E4" s="114"/>
      <c r="F4" s="114"/>
      <c r="H4" s="114"/>
      <c r="I4" s="114"/>
      <c r="J4" s="114"/>
      <c r="K4" s="114"/>
      <c r="L4" s="114"/>
      <c r="M4" s="114"/>
      <c r="N4" s="114"/>
      <c r="O4" s="114"/>
    </row>
    <row r="5" spans="1:15" ht="15" customHeight="1" x14ac:dyDescent="0.2">
      <c r="A5" s="114"/>
      <c r="B5" s="20"/>
      <c r="D5" s="114"/>
      <c r="E5" s="114"/>
      <c r="F5" s="114"/>
      <c r="H5" s="114"/>
      <c r="I5" s="114"/>
      <c r="J5" s="114"/>
      <c r="K5" s="114"/>
      <c r="L5" s="114"/>
      <c r="M5" s="114"/>
      <c r="N5" s="114"/>
      <c r="O5" s="114"/>
    </row>
    <row r="6" spans="1:15" s="125" customFormat="1" ht="24.95" customHeight="1" x14ac:dyDescent="0.25">
      <c r="A6" s="124"/>
      <c r="B6" s="847" t="s">
        <v>7</v>
      </c>
      <c r="C6" s="847"/>
      <c r="D6" s="847"/>
      <c r="E6" s="847"/>
      <c r="F6" s="847"/>
      <c r="G6" s="847"/>
      <c r="H6" s="847"/>
      <c r="I6" s="847"/>
      <c r="J6" s="847"/>
      <c r="K6" s="847"/>
      <c r="L6" s="847"/>
      <c r="M6" s="847"/>
      <c r="N6" s="847"/>
      <c r="O6" s="124"/>
    </row>
    <row r="7" spans="1:15" ht="18" customHeight="1" x14ac:dyDescent="0.2">
      <c r="A7" s="353"/>
      <c r="B7" s="844" t="s">
        <v>172</v>
      </c>
      <c r="C7" s="844"/>
      <c r="D7" s="844"/>
      <c r="E7" s="844"/>
      <c r="F7" s="844"/>
      <c r="G7" s="844"/>
      <c r="H7" s="353"/>
      <c r="I7" s="353"/>
      <c r="J7" s="353"/>
      <c r="K7" s="353"/>
      <c r="L7" s="353"/>
      <c r="M7" s="353"/>
      <c r="N7" s="353"/>
      <c r="O7" s="353"/>
    </row>
    <row r="8" spans="1:15" ht="15" customHeight="1" x14ac:dyDescent="0.2">
      <c r="A8" s="353"/>
      <c r="B8" s="848" t="s">
        <v>38</v>
      </c>
      <c r="C8" s="848"/>
      <c r="D8" s="848"/>
      <c r="E8" s="848"/>
      <c r="F8" s="848"/>
      <c r="G8" s="848"/>
      <c r="H8" s="353"/>
      <c r="I8" s="353"/>
      <c r="J8" s="353"/>
      <c r="K8" s="353"/>
      <c r="L8" s="353"/>
      <c r="M8" s="353"/>
      <c r="N8" s="353"/>
      <c r="O8" s="353"/>
    </row>
    <row r="9" spans="1:15" ht="15" customHeight="1" x14ac:dyDescent="0.2">
      <c r="A9" s="353"/>
      <c r="B9" s="849" t="s">
        <v>41</v>
      </c>
      <c r="C9" s="849"/>
      <c r="D9" s="849"/>
      <c r="E9" s="849"/>
      <c r="F9" s="849"/>
      <c r="G9" s="849"/>
      <c r="H9" s="353"/>
      <c r="I9" s="353"/>
      <c r="J9" s="353"/>
      <c r="K9" s="353"/>
      <c r="L9" s="353"/>
      <c r="M9" s="353"/>
      <c r="N9" s="353"/>
      <c r="O9" s="353"/>
    </row>
    <row r="10" spans="1:15" ht="15" customHeight="1" x14ac:dyDescent="0.2">
      <c r="A10" s="353"/>
      <c r="B10" s="849" t="s">
        <v>121</v>
      </c>
      <c r="C10" s="849"/>
      <c r="D10" s="849"/>
      <c r="E10" s="849"/>
      <c r="F10" s="849"/>
      <c r="G10" s="849"/>
      <c r="H10" s="353"/>
      <c r="I10" s="353"/>
      <c r="J10" s="353"/>
      <c r="K10" s="353"/>
      <c r="L10" s="353"/>
      <c r="M10" s="353"/>
      <c r="N10" s="353"/>
      <c r="O10" s="353"/>
    </row>
    <row r="11" spans="1:15" ht="15" customHeight="1" x14ac:dyDescent="0.2">
      <c r="A11" s="353"/>
      <c r="B11" s="849" t="s">
        <v>40</v>
      </c>
      <c r="C11" s="849"/>
      <c r="D11" s="849"/>
      <c r="E11" s="849"/>
      <c r="F11" s="849"/>
      <c r="G11" s="849"/>
      <c r="H11" s="126"/>
      <c r="I11" s="353"/>
      <c r="J11" s="353"/>
      <c r="K11" s="353"/>
      <c r="L11" s="353"/>
      <c r="M11" s="353"/>
      <c r="N11" s="353"/>
      <c r="O11" s="353"/>
    </row>
    <row r="12" spans="1:15" ht="15" customHeight="1" x14ac:dyDescent="0.2">
      <c r="A12" s="353"/>
      <c r="B12" s="849" t="s">
        <v>288</v>
      </c>
      <c r="C12" s="849"/>
      <c r="D12" s="849"/>
      <c r="E12" s="849"/>
      <c r="F12" s="849"/>
      <c r="G12" s="849"/>
      <c r="H12" s="353"/>
      <c r="I12" s="353"/>
      <c r="J12" s="353"/>
      <c r="K12" s="353"/>
      <c r="L12" s="353"/>
      <c r="M12" s="353"/>
      <c r="N12" s="353"/>
      <c r="O12" s="353"/>
    </row>
    <row r="13" spans="1:15" ht="15" customHeight="1" x14ac:dyDescent="0.2">
      <c r="A13" s="353"/>
      <c r="B13" s="844" t="s">
        <v>362</v>
      </c>
      <c r="C13" s="844"/>
      <c r="D13" s="844"/>
      <c r="E13" s="844"/>
      <c r="F13" s="844"/>
      <c r="G13" s="844"/>
      <c r="H13" s="353"/>
      <c r="I13" s="353"/>
      <c r="J13" s="353"/>
      <c r="K13" s="353"/>
      <c r="L13" s="353"/>
      <c r="M13" s="353"/>
      <c r="N13" s="353"/>
      <c r="O13" s="353"/>
    </row>
    <row r="14" spans="1:15" ht="15" customHeight="1" x14ac:dyDescent="0.2">
      <c r="A14" s="353"/>
      <c r="B14" s="844" t="s">
        <v>119</v>
      </c>
      <c r="C14" s="844"/>
      <c r="D14" s="844"/>
      <c r="E14" s="844"/>
      <c r="F14" s="844"/>
      <c r="G14" s="844"/>
      <c r="H14" s="353"/>
      <c r="I14" s="353"/>
      <c r="J14" s="353"/>
      <c r="K14" s="353"/>
      <c r="L14" s="353"/>
      <c r="M14" s="353"/>
      <c r="N14" s="353"/>
      <c r="O14" s="353"/>
    </row>
    <row r="15" spans="1:15" ht="15" customHeight="1" x14ac:dyDescent="0.2">
      <c r="A15" s="353"/>
      <c r="B15" s="844" t="s">
        <v>29</v>
      </c>
      <c r="C15" s="844"/>
      <c r="D15" s="844"/>
      <c r="E15" s="844"/>
      <c r="F15" s="844"/>
      <c r="G15" s="844"/>
      <c r="H15" s="353"/>
      <c r="I15" s="353"/>
      <c r="J15" s="353"/>
      <c r="K15" s="353"/>
      <c r="L15" s="353"/>
      <c r="M15" s="353"/>
      <c r="N15" s="353"/>
      <c r="O15" s="353"/>
    </row>
    <row r="16" spans="1:15" ht="20.100000000000001" customHeight="1" x14ac:dyDescent="0.2">
      <c r="A16" s="114"/>
      <c r="B16" s="114"/>
      <c r="D16" s="114"/>
      <c r="E16" s="114"/>
      <c r="F16" s="114"/>
      <c r="H16" s="114"/>
      <c r="I16" s="114"/>
      <c r="J16" s="114"/>
      <c r="K16" s="114"/>
      <c r="L16" s="114"/>
      <c r="M16" s="114"/>
      <c r="N16" s="114"/>
      <c r="O16" s="114"/>
    </row>
    <row r="17" spans="1:15" ht="20.100000000000001" customHeight="1" thickBot="1" x14ac:dyDescent="0.3">
      <c r="A17" s="114"/>
      <c r="B17" s="820" t="s">
        <v>288</v>
      </c>
      <c r="C17" s="820"/>
      <c r="D17" s="820"/>
      <c r="E17" s="820"/>
      <c r="F17" s="820"/>
      <c r="G17" s="820"/>
      <c r="H17" s="820"/>
      <c r="I17" s="820"/>
      <c r="J17" s="820"/>
      <c r="K17" s="820"/>
      <c r="L17" s="820"/>
      <c r="M17" s="820"/>
      <c r="N17" s="820"/>
      <c r="O17" s="114"/>
    </row>
    <row r="18" spans="1:15" x14ac:dyDescent="0.2">
      <c r="A18" s="21"/>
      <c r="B18" s="21"/>
      <c r="D18" s="21"/>
      <c r="E18" s="21"/>
      <c r="F18" s="21"/>
      <c r="H18" s="21"/>
      <c r="I18" s="21"/>
      <c r="J18" s="21"/>
      <c r="K18" s="21"/>
      <c r="L18" s="21"/>
      <c r="M18" s="21"/>
      <c r="N18" s="21"/>
      <c r="O18" s="21"/>
    </row>
    <row r="19" spans="1:15" ht="39.950000000000003" customHeight="1" x14ac:dyDescent="0.2">
      <c r="A19" s="21"/>
      <c r="B19" s="857" t="s">
        <v>675</v>
      </c>
      <c r="C19" s="857"/>
      <c r="D19" s="857"/>
      <c r="E19" s="857"/>
      <c r="F19" s="21"/>
      <c r="G19" s="857" t="s">
        <v>384</v>
      </c>
      <c r="H19" s="857"/>
      <c r="I19" s="857"/>
      <c r="J19" s="857"/>
      <c r="K19" s="857"/>
      <c r="L19" s="857"/>
      <c r="M19" s="857"/>
      <c r="N19" s="857"/>
      <c r="O19" s="21"/>
    </row>
    <row r="20" spans="1:15" ht="9.9499999999999993" customHeight="1" x14ac:dyDescent="0.2">
      <c r="A20" s="21"/>
      <c r="B20" s="857"/>
      <c r="C20" s="857"/>
      <c r="D20" s="857"/>
      <c r="E20" s="857"/>
      <c r="F20" s="21"/>
      <c r="H20" s="21"/>
      <c r="I20" s="21"/>
      <c r="J20" s="21"/>
      <c r="K20" s="21"/>
      <c r="L20" s="21"/>
      <c r="M20" s="21"/>
      <c r="N20" s="21"/>
      <c r="O20" s="21"/>
    </row>
    <row r="21" spans="1:15" ht="12" customHeight="1" x14ac:dyDescent="0.2">
      <c r="A21" s="21"/>
      <c r="B21" s="857"/>
      <c r="C21" s="857"/>
      <c r="D21" s="857"/>
      <c r="E21" s="857"/>
      <c r="F21" s="21"/>
      <c r="G21" s="355"/>
      <c r="H21" s="858" t="s">
        <v>237</v>
      </c>
      <c r="I21" s="858"/>
      <c r="J21" s="858"/>
      <c r="K21" s="858"/>
      <c r="L21" s="858"/>
      <c r="M21" s="858"/>
      <c r="N21" s="858"/>
      <c r="O21" s="21"/>
    </row>
    <row r="22" spans="1:15" ht="5.0999999999999996" customHeight="1" x14ac:dyDescent="0.2">
      <c r="A22" s="21"/>
      <c r="B22" s="857"/>
      <c r="C22" s="857"/>
      <c r="D22" s="857"/>
      <c r="E22" s="857"/>
      <c r="F22" s="21"/>
      <c r="H22" s="21"/>
      <c r="I22" s="21"/>
      <c r="J22" s="21"/>
      <c r="K22" s="21"/>
      <c r="L22" s="21"/>
      <c r="M22" s="21"/>
      <c r="N22" s="21"/>
      <c r="O22" s="21"/>
    </row>
    <row r="23" spans="1:15" ht="12" customHeight="1" x14ac:dyDescent="0.2">
      <c r="A23" s="354"/>
      <c r="B23" s="857"/>
      <c r="C23" s="857"/>
      <c r="D23" s="857"/>
      <c r="E23" s="857"/>
      <c r="F23" s="354"/>
      <c r="G23" s="356"/>
      <c r="H23" s="858" t="s">
        <v>235</v>
      </c>
      <c r="I23" s="858"/>
      <c r="J23" s="858"/>
      <c r="K23" s="858"/>
      <c r="L23" s="858"/>
      <c r="M23" s="858"/>
      <c r="N23" s="858"/>
      <c r="O23" s="354"/>
    </row>
    <row r="24" spans="1:15" ht="5.0999999999999996" customHeight="1" x14ac:dyDescent="0.2">
      <c r="A24" s="354"/>
      <c r="B24" s="857"/>
      <c r="C24" s="857"/>
      <c r="D24" s="857"/>
      <c r="E24" s="857"/>
      <c r="F24" s="354"/>
      <c r="G24" s="353"/>
      <c r="H24" s="354"/>
      <c r="I24" s="354"/>
      <c r="J24" s="354"/>
      <c r="K24" s="354"/>
      <c r="L24" s="354"/>
      <c r="M24" s="354"/>
      <c r="N24" s="354"/>
      <c r="O24" s="354"/>
    </row>
    <row r="25" spans="1:15" ht="12" customHeight="1" x14ac:dyDescent="0.2">
      <c r="A25" s="21"/>
      <c r="B25" s="857"/>
      <c r="C25" s="857"/>
      <c r="D25" s="857"/>
      <c r="E25" s="857"/>
      <c r="F25" s="21"/>
      <c r="G25" s="357"/>
      <c r="H25" s="858" t="s">
        <v>236</v>
      </c>
      <c r="I25" s="858"/>
      <c r="J25" s="858"/>
      <c r="K25" s="858"/>
      <c r="L25" s="858"/>
      <c r="M25" s="858"/>
      <c r="N25" s="858"/>
      <c r="O25" s="21"/>
    </row>
    <row r="26" spans="1:15" ht="5.0999999999999996" customHeight="1" x14ac:dyDescent="0.2">
      <c r="A26" s="21"/>
      <c r="B26" s="857"/>
      <c r="C26" s="857"/>
      <c r="D26" s="857"/>
      <c r="E26" s="857"/>
      <c r="F26" s="21"/>
      <c r="H26" s="21"/>
      <c r="I26" s="21"/>
      <c r="J26" s="21"/>
      <c r="K26" s="21"/>
      <c r="L26" s="21"/>
      <c r="M26" s="21"/>
      <c r="N26" s="21"/>
      <c r="O26" s="21"/>
    </row>
    <row r="27" spans="1:15" ht="12" customHeight="1" x14ac:dyDescent="0.2">
      <c r="A27" s="21"/>
      <c r="B27" s="857"/>
      <c r="C27" s="857"/>
      <c r="D27" s="857"/>
      <c r="E27" s="857"/>
      <c r="F27" s="21"/>
      <c r="G27" s="358"/>
      <c r="H27" s="858" t="s">
        <v>238</v>
      </c>
      <c r="I27" s="858"/>
      <c r="J27" s="858"/>
      <c r="K27" s="858"/>
      <c r="L27" s="858"/>
      <c r="M27" s="858"/>
      <c r="N27" s="858"/>
      <c r="O27" s="21"/>
    </row>
    <row r="28" spans="1:15" ht="20.100000000000001" customHeight="1" x14ac:dyDescent="0.2">
      <c r="A28" s="21"/>
      <c r="B28" s="857"/>
      <c r="C28" s="857"/>
      <c r="D28" s="857"/>
      <c r="E28" s="857"/>
      <c r="F28" s="21"/>
      <c r="G28" s="861"/>
      <c r="H28" s="861"/>
      <c r="I28" s="861"/>
      <c r="J28" s="861"/>
      <c r="K28" s="861"/>
      <c r="L28" s="861"/>
      <c r="M28" s="861"/>
      <c r="N28" s="861"/>
      <c r="O28" s="21"/>
    </row>
    <row r="29" spans="1:15" ht="20.100000000000001" customHeight="1" x14ac:dyDescent="0.2">
      <c r="A29" s="21"/>
      <c r="B29" s="21"/>
      <c r="D29" s="21"/>
      <c r="E29" s="21"/>
      <c r="F29" s="21"/>
      <c r="H29" s="21"/>
      <c r="I29" s="21"/>
      <c r="J29" s="21"/>
      <c r="K29" s="21"/>
      <c r="L29" s="21"/>
      <c r="M29" s="21"/>
      <c r="N29" s="21"/>
      <c r="O29" s="21"/>
    </row>
    <row r="30" spans="1:15" ht="26.1" customHeight="1" x14ac:dyDescent="0.2">
      <c r="A30" s="21"/>
      <c r="B30" s="853" t="s">
        <v>673</v>
      </c>
      <c r="C30" s="853"/>
      <c r="D30" s="853"/>
      <c r="E30" s="853"/>
      <c r="F30" s="853"/>
      <c r="G30" s="853"/>
      <c r="H30" s="853"/>
      <c r="I30" s="853"/>
      <c r="J30" s="853"/>
      <c r="K30" s="853"/>
      <c r="L30" s="853"/>
      <c r="M30" s="853"/>
      <c r="N30" s="853"/>
      <c r="O30" s="136"/>
    </row>
    <row r="31" spans="1:15" ht="5.0999999999999996" customHeight="1" x14ac:dyDescent="0.2">
      <c r="A31" s="21"/>
      <c r="B31" s="21"/>
      <c r="D31" s="21"/>
      <c r="E31" s="21"/>
      <c r="F31" s="21"/>
      <c r="H31" s="21"/>
      <c r="I31" s="21"/>
      <c r="J31" s="21"/>
      <c r="K31" s="21"/>
      <c r="L31" s="21"/>
      <c r="M31" s="21"/>
      <c r="N31" s="21"/>
      <c r="O31" s="21"/>
    </row>
    <row r="32" spans="1:15" ht="27.95" customHeight="1" x14ac:dyDescent="0.2">
      <c r="A32" s="114"/>
      <c r="B32" s="854" t="s">
        <v>19</v>
      </c>
      <c r="C32" s="1"/>
      <c r="D32" s="855" t="s">
        <v>16</v>
      </c>
      <c r="E32" s="855"/>
      <c r="F32" s="855"/>
      <c r="G32" s="1"/>
      <c r="H32" s="856" t="str">
        <f>AUX!A2</f>
        <v>ARS Alentejo</v>
      </c>
      <c r="I32" s="856"/>
      <c r="J32" s="856"/>
      <c r="K32" s="1"/>
      <c r="L32" s="856" t="str">
        <f>AUX!A3</f>
        <v>ACeS Alentejo Central</v>
      </c>
      <c r="M32" s="856"/>
      <c r="N32" s="856"/>
      <c r="O32" s="21"/>
    </row>
    <row r="33" spans="1:22" x14ac:dyDescent="0.2">
      <c r="A33" s="114"/>
      <c r="B33" s="854"/>
      <c r="C33" s="1"/>
      <c r="D33" s="540" t="s">
        <v>261</v>
      </c>
      <c r="E33" s="540" t="s">
        <v>552</v>
      </c>
      <c r="F33" s="540" t="s">
        <v>555</v>
      </c>
      <c r="G33" s="137"/>
      <c r="H33" s="540" t="s">
        <v>261</v>
      </c>
      <c r="I33" s="540" t="s">
        <v>552</v>
      </c>
      <c r="J33" s="540" t="s">
        <v>555</v>
      </c>
      <c r="K33" s="137"/>
      <c r="L33" s="540" t="s">
        <v>261</v>
      </c>
      <c r="M33" s="540" t="s">
        <v>552</v>
      </c>
      <c r="N33" s="540" t="s">
        <v>555</v>
      </c>
      <c r="O33" s="21"/>
      <c r="Q33" s="579" t="s">
        <v>647</v>
      </c>
      <c r="R33" s="579" t="s">
        <v>648</v>
      </c>
      <c r="S33" s="579" t="s">
        <v>649</v>
      </c>
      <c r="T33" s="579" t="s">
        <v>650</v>
      </c>
      <c r="U33" s="579" t="s">
        <v>651</v>
      </c>
      <c r="V33" s="579" t="s">
        <v>652</v>
      </c>
    </row>
    <row r="34" spans="1:22" ht="15" customHeight="1" x14ac:dyDescent="0.2">
      <c r="A34" s="244"/>
      <c r="B34" s="337" t="s">
        <v>586</v>
      </c>
      <c r="C34" s="1"/>
      <c r="D34" s="338">
        <f>IF(AUX!B600="","",AUX!B600)</f>
        <v>362.11490482515336</v>
      </c>
      <c r="E34" s="338">
        <f>IF(AUX!C600="","",AUX!C600)</f>
        <v>354.18742297276378</v>
      </c>
      <c r="F34" s="338">
        <f>IF(AUX!D600="","",AUX!D600)</f>
        <v>344.73744121492103</v>
      </c>
      <c r="G34" s="137"/>
      <c r="H34" s="336">
        <f>IF(AUX!E600="","",AUX!E600)</f>
        <v>401.04742281811406</v>
      </c>
      <c r="I34" s="336">
        <f>IF(AUX!F600="","",AUX!F600)</f>
        <v>390.24450773986734</v>
      </c>
      <c r="J34" s="336">
        <f>IF(AUX!G600="","",AUX!G600)</f>
        <v>375.81517648950074</v>
      </c>
      <c r="K34" s="137"/>
      <c r="L34" s="336">
        <f>IF(AUX!H600="","",AUX!H600)</f>
        <v>356.9008909890598</v>
      </c>
      <c r="M34" s="336">
        <f>IF(AUX!I600="","",AUX!I600)</f>
        <v>352.15630326195884</v>
      </c>
      <c r="N34" s="336">
        <f>IF(AUX!J600="","",AUX!J600)</f>
        <v>345.20689707157112</v>
      </c>
      <c r="O34" s="21"/>
      <c r="Q34" s="580">
        <f>AUX!Z600</f>
        <v>-2</v>
      </c>
      <c r="R34" s="580">
        <f>AUX!AA600</f>
        <v>-2</v>
      </c>
      <c r="S34" s="580">
        <f>AUX!AB600</f>
        <v>-2</v>
      </c>
      <c r="T34" s="580">
        <f>AUX!AC600</f>
        <v>2</v>
      </c>
      <c r="U34" s="580">
        <f>AUX!AD600</f>
        <v>2</v>
      </c>
      <c r="V34" s="580">
        <f>AUX!AE600</f>
        <v>2</v>
      </c>
    </row>
    <row r="35" spans="1:22" ht="15" customHeight="1" x14ac:dyDescent="0.2">
      <c r="A35" s="244"/>
      <c r="B35" s="337" t="s">
        <v>587</v>
      </c>
      <c r="C35" s="1"/>
      <c r="D35" s="338">
        <f>IF(AUX!B601="","",AUX!B601)</f>
        <v>11.830512826152171</v>
      </c>
      <c r="E35" s="338">
        <f>IF(AUX!C601="","",AUX!C601)</f>
        <v>11.020047104208526</v>
      </c>
      <c r="F35" s="338">
        <f>IF(AUX!D601="","",AUX!D601)</f>
        <v>10.409293305305619</v>
      </c>
      <c r="G35" s="137"/>
      <c r="H35" s="336">
        <f>IF(AUX!E601="","",AUX!E601)</f>
        <v>8.5669836763056306</v>
      </c>
      <c r="I35" s="336">
        <f>IF(AUX!F601="","",AUX!F601)</f>
        <v>8.57955984230518</v>
      </c>
      <c r="J35" s="336">
        <f>IF(AUX!G601="","",AUX!G601)</f>
        <v>8.3828322867453089</v>
      </c>
      <c r="K35" s="137"/>
      <c r="L35" s="336">
        <f>IF(AUX!H601="","",AUX!H601)</f>
        <v>7.7118184285497344</v>
      </c>
      <c r="M35" s="336">
        <f>IF(AUX!I601="","",AUX!I601)</f>
        <v>7.4043388718072309</v>
      </c>
      <c r="N35" s="336">
        <f>IF(AUX!J601="","",AUX!J601)</f>
        <v>5.7242599375222873</v>
      </c>
      <c r="O35" s="21"/>
      <c r="Q35" s="580">
        <f>AUX!Z601</f>
        <v>2</v>
      </c>
      <c r="R35" s="580">
        <f>AUX!AA601</f>
        <v>2</v>
      </c>
      <c r="S35" s="580">
        <f>AUX!AB601</f>
        <v>2</v>
      </c>
      <c r="T35" s="580">
        <f>AUX!AC601</f>
        <v>1</v>
      </c>
      <c r="U35" s="580">
        <f>AUX!AD601</f>
        <v>1</v>
      </c>
      <c r="V35" s="580">
        <f>AUX!AE601</f>
        <v>1</v>
      </c>
    </row>
    <row r="36" spans="1:22" ht="15" customHeight="1" x14ac:dyDescent="0.2">
      <c r="A36" s="244"/>
      <c r="B36" s="562" t="s">
        <v>29</v>
      </c>
      <c r="C36" s="1"/>
      <c r="D36" s="563">
        <f>IF(AUX!B602="","",AUX!B602)</f>
        <v>0.99004328479950443</v>
      </c>
      <c r="E36" s="563">
        <f>IF(AUX!C602="","",AUX!C602)</f>
        <v>1.0009498579630716</v>
      </c>
      <c r="F36" s="563">
        <f>IF(AUX!D602="","",AUX!D602)</f>
        <v>0.94886252877404831</v>
      </c>
      <c r="G36" s="137"/>
      <c r="H36" s="336">
        <f>IF(AUX!E602="","",AUX!E602)</f>
        <v>0.87778820646202538</v>
      </c>
      <c r="I36" s="336">
        <f>IF(AUX!F602="","",AUX!F602)</f>
        <v>0.63910715587933242</v>
      </c>
      <c r="J36" s="336">
        <f>IF(AUX!G602="","",AUX!G602)</f>
        <v>0.72694329858458961</v>
      </c>
      <c r="K36" s="137"/>
      <c r="L36" s="336">
        <f>IF(AUX!H602="","",AUX!H602)</f>
        <v>0.22683298060804849</v>
      </c>
      <c r="M36" s="336">
        <f>IF(AUX!I602="","",AUX!I602)</f>
        <v>0.65817210501176449</v>
      </c>
      <c r="N36" s="336">
        <f>IF(AUX!J602="","",AUX!J602)</f>
        <v>0.65844861670828636</v>
      </c>
      <c r="O36" s="21"/>
      <c r="Q36" s="580">
        <f>AUX!Z602</f>
        <v>1</v>
      </c>
      <c r="R36" s="580">
        <f>AUX!AA602</f>
        <v>1</v>
      </c>
      <c r="S36" s="580">
        <f>AUX!AB602</f>
        <v>1</v>
      </c>
      <c r="T36" s="580">
        <f>AUX!AC602</f>
        <v>1</v>
      </c>
      <c r="U36" s="580">
        <f>AUX!AD602</f>
        <v>-1</v>
      </c>
      <c r="V36" s="580">
        <f>AUX!AE602</f>
        <v>1</v>
      </c>
    </row>
    <row r="37" spans="1:22" ht="15" customHeight="1" x14ac:dyDescent="0.2">
      <c r="A37" s="244"/>
      <c r="B37" s="562" t="s">
        <v>621</v>
      </c>
      <c r="C37" s="1"/>
      <c r="D37" s="563">
        <f>IF(AUX!B603="","",AUX!B603)</f>
        <v>5.5901745742831768</v>
      </c>
      <c r="E37" s="563">
        <f>IF(AUX!C603="","",AUX!C603)</f>
        <v>4.9591093186461332</v>
      </c>
      <c r="F37" s="563">
        <f>IF(AUX!D603="","",AUX!D603)</f>
        <v>4.5098169001278245</v>
      </c>
      <c r="G37" s="137"/>
      <c r="H37" s="336">
        <f>IF(AUX!E603="","",AUX!E603)</f>
        <v>3.0496310084951537</v>
      </c>
      <c r="I37" s="336">
        <f>IF(AUX!F603="","",AUX!F603)</f>
        <v>2.6934781230194202</v>
      </c>
      <c r="J37" s="336">
        <f>IF(AUX!G603="","",AUX!G603)</f>
        <v>2.1361337130837921</v>
      </c>
      <c r="K37" s="137"/>
      <c r="L37" s="336">
        <f>IF(AUX!H603="","",AUX!H603)</f>
        <v>2.6168447446830148</v>
      </c>
      <c r="M37" s="336">
        <f>IF(AUX!I603="","",AUX!I603)</f>
        <v>2.1896776024042226</v>
      </c>
      <c r="N37" s="336">
        <f>IF(AUX!J603="","",AUX!J603)</f>
        <v>1.5501273871942232</v>
      </c>
      <c r="O37" s="21"/>
      <c r="Q37" s="580">
        <f>AUX!Z603</f>
        <v>2</v>
      </c>
      <c r="R37" s="580">
        <f>AUX!AA603</f>
        <v>2</v>
      </c>
      <c r="S37" s="580">
        <f>AUX!AB603</f>
        <v>2</v>
      </c>
      <c r="T37" s="580">
        <f>AUX!AC603</f>
        <v>1</v>
      </c>
      <c r="U37" s="580">
        <f>AUX!AD603</f>
        <v>1</v>
      </c>
      <c r="V37" s="580">
        <f>AUX!AE603</f>
        <v>1</v>
      </c>
    </row>
    <row r="38" spans="1:22" ht="15" customHeight="1" x14ac:dyDescent="0.2">
      <c r="A38" s="244"/>
      <c r="B38" s="337" t="s">
        <v>23</v>
      </c>
      <c r="C38" s="1"/>
      <c r="D38" s="338">
        <f>IF(AUX!B604="","",AUX!B604)</f>
        <v>139.40176200260393</v>
      </c>
      <c r="E38" s="338">
        <f>IF(AUX!C604="","",AUX!C604)</f>
        <v>138.73506824057674</v>
      </c>
      <c r="F38" s="338">
        <f>IF(AUX!D604="","",AUX!D604)</f>
        <v>137.02758941582994</v>
      </c>
      <c r="G38" s="137"/>
      <c r="H38" s="336">
        <f>IF(AUX!E604="","",AUX!E604)</f>
        <v>142.65182462184924</v>
      </c>
      <c r="I38" s="336">
        <f>IF(AUX!F604="","",AUX!F604)</f>
        <v>136.49685804700209</v>
      </c>
      <c r="J38" s="336">
        <f>IF(AUX!G604="","",AUX!G604)</f>
        <v>136.01922582451658</v>
      </c>
      <c r="K38" s="137"/>
      <c r="L38" s="336">
        <f>IF(AUX!H604="","",AUX!H604)</f>
        <v>138.75976108460199</v>
      </c>
      <c r="M38" s="336">
        <f>IF(AUX!I604="","",AUX!I604)</f>
        <v>129.30951675424552</v>
      </c>
      <c r="N38" s="336">
        <f>IF(AUX!J604="","",AUX!J604)</f>
        <v>134.99988936435221</v>
      </c>
      <c r="O38" s="21"/>
      <c r="Q38" s="580">
        <f>AUX!Z604</f>
        <v>-1</v>
      </c>
      <c r="R38" s="580">
        <f>AUX!AA604</f>
        <v>1</v>
      </c>
      <c r="S38" s="580">
        <f>AUX!AB604</f>
        <v>1</v>
      </c>
      <c r="T38" s="580">
        <f>AUX!AC604</f>
        <v>1</v>
      </c>
      <c r="U38" s="580">
        <f>AUX!AD604</f>
        <v>1</v>
      </c>
      <c r="V38" s="580">
        <f>AUX!AE604</f>
        <v>1</v>
      </c>
    </row>
    <row r="39" spans="1:22" ht="15" customHeight="1" x14ac:dyDescent="0.2">
      <c r="A39" s="244"/>
      <c r="B39" s="562" t="s">
        <v>622</v>
      </c>
      <c r="C39" s="1"/>
      <c r="D39" s="563">
        <f>IF(AUX!B605="","",AUX!B605)</f>
        <v>5.7531149682476306</v>
      </c>
      <c r="E39" s="563">
        <f>IF(AUX!C605="","",AUX!C605)</f>
        <v>5.7302191784779204</v>
      </c>
      <c r="F39" s="563">
        <f>IF(AUX!D605="","",AUX!D605)</f>
        <v>5.4103755937310805</v>
      </c>
      <c r="G39" s="137"/>
      <c r="H39" s="336">
        <f>IF(AUX!E605="","",AUX!E605)</f>
        <v>6.1170601677080034</v>
      </c>
      <c r="I39" s="336">
        <f>IF(AUX!F605="","",AUX!F605)</f>
        <v>5.1339107486141184</v>
      </c>
      <c r="J39" s="336">
        <f>IF(AUX!G605="","",AUX!G605)</f>
        <v>4.2017921853798441</v>
      </c>
      <c r="K39" s="137"/>
      <c r="L39" s="336">
        <f>IF(AUX!H605="","",AUX!H605)</f>
        <v>5.7728058263796171</v>
      </c>
      <c r="M39" s="336">
        <f>IF(AUX!I605="","",AUX!I605)</f>
        <v>5.7915784187610111</v>
      </c>
      <c r="N39" s="336">
        <f>IF(AUX!J605="","",AUX!J605)</f>
        <v>4.4497467481919895</v>
      </c>
      <c r="O39" s="21"/>
      <c r="Q39" s="580">
        <f>AUX!Z605</f>
        <v>-1</v>
      </c>
      <c r="R39" s="580">
        <f>AUX!AA605</f>
        <v>1</v>
      </c>
      <c r="S39" s="580">
        <f>AUX!AB605</f>
        <v>1</v>
      </c>
      <c r="T39" s="580">
        <f>AUX!AC605</f>
        <v>1</v>
      </c>
      <c r="U39" s="580">
        <f>AUX!AD605</f>
        <v>-1</v>
      </c>
      <c r="V39" s="580">
        <f>AUX!AE605</f>
        <v>-1</v>
      </c>
    </row>
    <row r="40" spans="1:22" ht="15" customHeight="1" x14ac:dyDescent="0.2">
      <c r="A40" s="244"/>
      <c r="B40" s="562" t="s">
        <v>560</v>
      </c>
      <c r="C40" s="1"/>
      <c r="D40" s="563">
        <f>IF(AUX!B606="","",AUX!B606)</f>
        <v>4.1084743598014963</v>
      </c>
      <c r="E40" s="563">
        <f>IF(AUX!C606="","",AUX!C606)</f>
        <v>4.172485421052607</v>
      </c>
      <c r="F40" s="563">
        <f>IF(AUX!D606="","",AUX!D606)</f>
        <v>4.0994438856228888</v>
      </c>
      <c r="G40" s="137"/>
      <c r="H40" s="336">
        <f>IF(AUX!E606="","",AUX!E606)</f>
        <v>2.4674008229917344</v>
      </c>
      <c r="I40" s="336">
        <f>IF(AUX!F606="","",AUX!F606)</f>
        <v>2.4981990918506836</v>
      </c>
      <c r="J40" s="336">
        <f>IF(AUX!G606="","",AUX!G606)</f>
        <v>3.1958194146969308</v>
      </c>
      <c r="K40" s="137"/>
      <c r="L40" s="336">
        <f>IF(AUX!H606="","",AUX!H606)</f>
        <v>1.5835601253987668</v>
      </c>
      <c r="M40" s="336">
        <f>IF(AUX!I606="","",AUX!I606)</f>
        <v>2.0119499187273342</v>
      </c>
      <c r="N40" s="336">
        <f>IF(AUX!J606="","",AUX!J606)</f>
        <v>3.1144663248434017</v>
      </c>
      <c r="O40" s="21"/>
      <c r="Q40" s="580">
        <f>AUX!Z606</f>
        <v>2</v>
      </c>
      <c r="R40" s="580">
        <f>AUX!AA606</f>
        <v>2</v>
      </c>
      <c r="S40" s="580">
        <f>AUX!AB606</f>
        <v>1</v>
      </c>
      <c r="T40" s="580">
        <f>AUX!AC606</f>
        <v>1</v>
      </c>
      <c r="U40" s="580">
        <f>AUX!AD606</f>
        <v>1</v>
      </c>
      <c r="V40" s="580">
        <f>AUX!AE606</f>
        <v>1</v>
      </c>
    </row>
    <row r="41" spans="1:22" ht="15" customHeight="1" x14ac:dyDescent="0.2">
      <c r="A41" s="244"/>
      <c r="B41" s="562" t="s">
        <v>180</v>
      </c>
      <c r="C41" s="1"/>
      <c r="D41" s="563">
        <f>IF(AUX!B607="","",AUX!B607)</f>
        <v>12.835217634244529</v>
      </c>
      <c r="E41" s="563">
        <f>IF(AUX!C607="","",AUX!C607)</f>
        <v>12.577322812259354</v>
      </c>
      <c r="F41" s="563">
        <f>IF(AUX!D607="","",AUX!D607)</f>
        <v>12.148376924774274</v>
      </c>
      <c r="G41" s="137"/>
      <c r="H41" s="336">
        <f>IF(AUX!E607="","",AUX!E607)</f>
        <v>10.857239370357114</v>
      </c>
      <c r="I41" s="336">
        <f>IF(AUX!F607="","",AUX!F607)</f>
        <v>10.06416169546058</v>
      </c>
      <c r="J41" s="336">
        <f>IF(AUX!G607="","",AUX!G607)</f>
        <v>9.8739615164644157</v>
      </c>
      <c r="K41" s="137"/>
      <c r="L41" s="336">
        <f>IF(AUX!H607="","",AUX!H607)</f>
        <v>11.511579200575314</v>
      </c>
      <c r="M41" s="336">
        <f>IF(AUX!I607="","",AUX!I607)</f>
        <v>9.7502786467204157</v>
      </c>
      <c r="N41" s="336">
        <f>IF(AUX!J607="","",AUX!J607)</f>
        <v>9.4420065041252066</v>
      </c>
      <c r="O41" s="21"/>
      <c r="Q41" s="580">
        <f>AUX!Z607</f>
        <v>2</v>
      </c>
      <c r="R41" s="580">
        <f>AUX!AA607</f>
        <v>2</v>
      </c>
      <c r="S41" s="580">
        <f>AUX!AB607</f>
        <v>2</v>
      </c>
      <c r="T41" s="580">
        <f>AUX!AC607</f>
        <v>-1</v>
      </c>
      <c r="U41" s="580">
        <f>AUX!AD607</f>
        <v>1</v>
      </c>
      <c r="V41" s="580">
        <f>AUX!AE607</f>
        <v>1</v>
      </c>
    </row>
    <row r="42" spans="1:22" ht="15" customHeight="1" x14ac:dyDescent="0.2">
      <c r="A42" s="557"/>
      <c r="B42" s="562" t="s">
        <v>623</v>
      </c>
      <c r="C42" s="1"/>
      <c r="D42" s="563">
        <f>IF(AUX!B608="","",AUX!B608)</f>
        <v>12.626108904648452</v>
      </c>
      <c r="E42" s="563">
        <f>IF(AUX!C608="","",AUX!C608)</f>
        <v>12.544330208277003</v>
      </c>
      <c r="F42" s="563">
        <f>IF(AUX!D608="","",AUX!D608)</f>
        <v>12.165999294904401</v>
      </c>
      <c r="G42" s="137"/>
      <c r="H42" s="336">
        <f>IF(AUX!E608="","",AUX!E608)</f>
        <v>14.856003917327063</v>
      </c>
      <c r="I42" s="336">
        <f>IF(AUX!F608="","",AUX!F608)</f>
        <v>14.013693185349052</v>
      </c>
      <c r="J42" s="336">
        <f>IF(AUX!G608="","",AUX!G608)</f>
        <v>13.790144177118217</v>
      </c>
      <c r="K42" s="137"/>
      <c r="L42" s="336">
        <f>IF(AUX!H608="","",AUX!H608)</f>
        <v>14.452468448134177</v>
      </c>
      <c r="M42" s="336">
        <f>IF(AUX!I608="","",AUX!I608)</f>
        <v>13.446485140799407</v>
      </c>
      <c r="N42" s="336">
        <f>IF(AUX!J608="","",AUX!J608)</f>
        <v>15.752133449857975</v>
      </c>
      <c r="O42" s="442"/>
      <c r="Q42" s="580">
        <f>AUX!Z608</f>
        <v>-2</v>
      </c>
      <c r="R42" s="580">
        <f>AUX!AA608</f>
        <v>-1</v>
      </c>
      <c r="S42" s="580">
        <f>AUX!AB608</f>
        <v>-1</v>
      </c>
      <c r="T42" s="580">
        <f>AUX!AC608</f>
        <v>1</v>
      </c>
      <c r="U42" s="580">
        <f>AUX!AD608</f>
        <v>1</v>
      </c>
      <c r="V42" s="580">
        <f>AUX!AE608</f>
        <v>-1</v>
      </c>
    </row>
    <row r="43" spans="1:22" ht="15" customHeight="1" x14ac:dyDescent="0.2">
      <c r="A43" s="557"/>
      <c r="B43" s="562" t="s">
        <v>655</v>
      </c>
      <c r="C43" s="1"/>
      <c r="D43" s="563">
        <f>IF(AUX!B609="","",AUX!B609)</f>
        <v>5.7840101094215743</v>
      </c>
      <c r="E43" s="563">
        <f>IF(AUX!C609="","",AUX!C609)</f>
        <v>5.64577974860065</v>
      </c>
      <c r="F43" s="563">
        <f>IF(AUX!D609="","",AUX!D609)</f>
        <v>5.5350656786808079</v>
      </c>
      <c r="G43" s="137"/>
      <c r="H43" s="336">
        <f>IF(AUX!E609="","",AUX!E609)</f>
        <v>8.5180569855810848</v>
      </c>
      <c r="I43" s="336">
        <f>IF(AUX!F609="","",AUX!F609)</f>
        <v>7.4428177690485766</v>
      </c>
      <c r="J43" s="336">
        <f>IF(AUX!G609="","",AUX!G609)</f>
        <v>7.690125960270338</v>
      </c>
      <c r="K43" s="137"/>
      <c r="L43" s="336">
        <f>IF(AUX!H609="","",AUX!H609)</f>
        <v>7.5827556026450003</v>
      </c>
      <c r="M43" s="336">
        <f>IF(AUX!I609="","",AUX!I609)</f>
        <v>7.1262061773817678</v>
      </c>
      <c r="N43" s="336">
        <f>IF(AUX!J609="","",AUX!J609)</f>
        <v>8.617612080559951</v>
      </c>
      <c r="O43" s="442"/>
      <c r="Q43" s="580">
        <f>AUX!Z609</f>
        <v>-2</v>
      </c>
      <c r="R43" s="580">
        <f>AUX!AA609</f>
        <v>-2</v>
      </c>
      <c r="S43" s="580">
        <f>AUX!AB609</f>
        <v>-2</v>
      </c>
      <c r="T43" s="580">
        <f>AUX!AC609</f>
        <v>1</v>
      </c>
      <c r="U43" s="580">
        <f>AUX!AD609</f>
        <v>1</v>
      </c>
      <c r="V43" s="580">
        <f>AUX!AE609</f>
        <v>-1</v>
      </c>
    </row>
    <row r="44" spans="1:22" ht="15" customHeight="1" x14ac:dyDescent="0.2">
      <c r="A44" s="557"/>
      <c r="B44" s="562" t="s">
        <v>654</v>
      </c>
      <c r="C44" s="1"/>
      <c r="D44" s="563">
        <f>IF(AUX!B610="","",AUX!B610)</f>
        <v>5.9495689538640155</v>
      </c>
      <c r="E44" s="563">
        <f>IF(AUX!C610="","",AUX!C610)</f>
        <v>6.1218424674891967</v>
      </c>
      <c r="F44" s="563">
        <f>IF(AUX!D610="","",AUX!D610)</f>
        <v>6.2701883858507035</v>
      </c>
      <c r="G44" s="137"/>
      <c r="H44" s="336">
        <f>IF(AUX!E610="","",AUX!E610)</f>
        <v>4.6187639201109301</v>
      </c>
      <c r="I44" s="336">
        <f>IF(AUX!F610="","",AUX!F610)</f>
        <v>4.6105007174331663</v>
      </c>
      <c r="J44" s="336">
        <f>IF(AUX!G610="","",AUX!G610)</f>
        <v>4.8470983461970638</v>
      </c>
      <c r="K44" s="137"/>
      <c r="L44" s="336">
        <f>IF(AUX!H610="","",AUX!H610)</f>
        <v>4.4728157023331185</v>
      </c>
      <c r="M44" s="336">
        <f>IF(AUX!I610="","",AUX!I610)</f>
        <v>4.0528209328769513</v>
      </c>
      <c r="N44" s="336">
        <f>IF(AUX!J610="","",AUX!J610)</f>
        <v>4.7554835959658162</v>
      </c>
      <c r="O44" s="442"/>
      <c r="Q44" s="580">
        <f>AUX!Z610</f>
        <v>2</v>
      </c>
      <c r="R44" s="580">
        <f>AUX!AA610</f>
        <v>2</v>
      </c>
      <c r="S44" s="580">
        <f>AUX!AB610</f>
        <v>2</v>
      </c>
      <c r="T44" s="580">
        <f>AUX!AC610</f>
        <v>1</v>
      </c>
      <c r="U44" s="580">
        <f>AUX!AD610</f>
        <v>1</v>
      </c>
      <c r="V44" s="580">
        <f>AUX!AE610</f>
        <v>1</v>
      </c>
    </row>
    <row r="45" spans="1:22" ht="15" customHeight="1" x14ac:dyDescent="0.2">
      <c r="A45" s="557"/>
      <c r="B45" s="562" t="s">
        <v>181</v>
      </c>
      <c r="C45" s="1"/>
      <c r="D45" s="563">
        <f>IF(AUX!B611="","",AUX!B611)</f>
        <v>7.0850533211430999</v>
      </c>
      <c r="E45" s="563">
        <f>IF(AUX!C611="","",AUX!C611)</f>
        <v>7.0018766969356774</v>
      </c>
      <c r="F45" s="563">
        <f>IF(AUX!D611="","",AUX!D611)</f>
        <v>6.9754947864763182</v>
      </c>
      <c r="G45" s="137"/>
      <c r="H45" s="336">
        <f>IF(AUX!E611="","",AUX!E611)</f>
        <v>7.6030701798534599</v>
      </c>
      <c r="I45" s="336">
        <f>IF(AUX!F611="","",AUX!F611)</f>
        <v>6.91271245789045</v>
      </c>
      <c r="J45" s="336">
        <f>IF(AUX!G611="","",AUX!G611)</f>
        <v>6.2716692590844163</v>
      </c>
      <c r="K45" s="137"/>
      <c r="L45" s="336">
        <f>IF(AUX!H611="","",AUX!H611)</f>
        <v>6.609151375836289</v>
      </c>
      <c r="M45" s="336">
        <f>IF(AUX!I611="","",AUX!I611)</f>
        <v>5.465753738848818</v>
      </c>
      <c r="N45" s="336">
        <f>IF(AUX!J611="","",AUX!J611)</f>
        <v>4.6597015927477425</v>
      </c>
      <c r="O45" s="442"/>
      <c r="Q45" s="580">
        <f>AUX!Z611</f>
        <v>-1</v>
      </c>
      <c r="R45" s="580">
        <f>AUX!AA611</f>
        <v>1</v>
      </c>
      <c r="S45" s="580">
        <f>AUX!AB611</f>
        <v>1</v>
      </c>
      <c r="T45" s="580">
        <f>AUX!AC611</f>
        <v>1</v>
      </c>
      <c r="U45" s="580">
        <f>AUX!AD611</f>
        <v>1</v>
      </c>
      <c r="V45" s="580">
        <f>AUX!AE611</f>
        <v>1</v>
      </c>
    </row>
    <row r="46" spans="1:22" ht="15" customHeight="1" x14ac:dyDescent="0.2">
      <c r="A46" s="557"/>
      <c r="B46" s="562" t="s">
        <v>653</v>
      </c>
      <c r="C46" s="1"/>
      <c r="D46" s="563">
        <f>IF(AUX!B612="","",AUX!B612)</f>
        <v>27.816443079141969</v>
      </c>
      <c r="E46" s="563">
        <f>IF(AUX!C612="","",AUX!C612)</f>
        <v>28.362174586718627</v>
      </c>
      <c r="F46" s="563">
        <f>IF(AUX!D612="","",AUX!D612)</f>
        <v>28.382669001845628</v>
      </c>
      <c r="G46" s="137"/>
      <c r="H46" s="336">
        <f>IF(AUX!E612="","",AUX!E612)</f>
        <v>28.672447349488753</v>
      </c>
      <c r="I46" s="336">
        <f>IF(AUX!F612="","",AUX!F612)</f>
        <v>27.482714896466863</v>
      </c>
      <c r="J46" s="336">
        <f>IF(AUX!G612="","",AUX!G612)</f>
        <v>27.613831573623006</v>
      </c>
      <c r="K46" s="137"/>
      <c r="L46" s="336">
        <f>IF(AUX!H612="","",AUX!H612)</f>
        <v>26.253458099886824</v>
      </c>
      <c r="M46" s="336">
        <f>IF(AUX!I612="","",AUX!I612)</f>
        <v>26.247504719992353</v>
      </c>
      <c r="N46" s="336">
        <f>IF(AUX!J612="","",AUX!J612)</f>
        <v>27.138930468861947</v>
      </c>
      <c r="O46" s="442"/>
      <c r="Q46" s="580">
        <f>AUX!Z612</f>
        <v>-1</v>
      </c>
      <c r="R46" s="580">
        <f>AUX!AA612</f>
        <v>1</v>
      </c>
      <c r="S46" s="580">
        <f>AUX!AB612</f>
        <v>1</v>
      </c>
      <c r="T46" s="580">
        <f>AUX!AC612</f>
        <v>1</v>
      </c>
      <c r="U46" s="580">
        <f>AUX!AD612</f>
        <v>1</v>
      </c>
      <c r="V46" s="580">
        <f>AUX!AE612</f>
        <v>1</v>
      </c>
    </row>
    <row r="47" spans="1:22" ht="15" customHeight="1" x14ac:dyDescent="0.2">
      <c r="A47" s="557"/>
      <c r="B47" s="562" t="s">
        <v>627</v>
      </c>
      <c r="C47" s="1"/>
      <c r="D47" s="563">
        <f>IF(AUX!B613="","",AUX!B613)</f>
        <v>1.5679587487346356</v>
      </c>
      <c r="E47" s="563">
        <f>IF(AUX!C613="","",AUX!C613)</f>
        <v>1.547208997600352</v>
      </c>
      <c r="F47" s="563">
        <f>IF(AUX!D613="","",AUX!D613)</f>
        <v>1.5525783985548176</v>
      </c>
      <c r="G47" s="137"/>
      <c r="H47" s="336">
        <f>IF(AUX!E613="","",AUX!E613)</f>
        <v>1.6988269325239409</v>
      </c>
      <c r="I47" s="336">
        <f>IF(AUX!F613="","",AUX!F613)</f>
        <v>1.5093174569647818</v>
      </c>
      <c r="J47" s="336">
        <f>IF(AUX!G613="","",AUX!G613)</f>
        <v>1.1376765730791689</v>
      </c>
      <c r="K47" s="137"/>
      <c r="L47" s="336">
        <f>IF(AUX!H613="","",AUX!H613)</f>
        <v>3.0697089757104949</v>
      </c>
      <c r="M47" s="336">
        <f>IF(AUX!I613="","",AUX!I613)</f>
        <v>2.4701057539777973</v>
      </c>
      <c r="N47" s="336">
        <f>IF(AUX!J613="","",AUX!J613)</f>
        <v>1.7772349908561336</v>
      </c>
      <c r="O47" s="442"/>
      <c r="Q47" s="580">
        <f>AUX!Z613</f>
        <v>-1</v>
      </c>
      <c r="R47" s="580">
        <f>AUX!AA613</f>
        <v>1</v>
      </c>
      <c r="S47" s="580">
        <f>AUX!AB613</f>
        <v>1</v>
      </c>
      <c r="T47" s="580">
        <f>AUX!AC613</f>
        <v>-1</v>
      </c>
      <c r="U47" s="580">
        <f>AUX!AD613</f>
        <v>-1</v>
      </c>
      <c r="V47" s="580">
        <f>AUX!AE613</f>
        <v>-1</v>
      </c>
    </row>
    <row r="48" spans="1:22" ht="15" customHeight="1" x14ac:dyDescent="0.2">
      <c r="A48" s="557"/>
      <c r="B48" s="562" t="s">
        <v>631</v>
      </c>
      <c r="C48" s="1"/>
      <c r="D48" s="563">
        <f>IF(AUX!B619="","",AUX!B619)</f>
        <v>2.0016383873079877</v>
      </c>
      <c r="E48" s="563">
        <f>IF(AUX!C619="","",AUX!C619)</f>
        <v>1.9770741260627345</v>
      </c>
      <c r="F48" s="563">
        <f>IF(AUX!D619="","",AUX!D619)</f>
        <v>1.9503910317949364</v>
      </c>
      <c r="G48" s="137"/>
      <c r="H48" s="336">
        <f>IF(AUX!E619="","",AUX!E619)</f>
        <v>2.8324617162031025</v>
      </c>
      <c r="I48" s="336">
        <f>IF(AUX!F619="","",AUX!F619)</f>
        <v>2.4167838736763732</v>
      </c>
      <c r="J48" s="336">
        <f>IF(AUX!G619="","",AUX!G619)</f>
        <v>2.1361102284444757</v>
      </c>
      <c r="K48" s="137"/>
      <c r="L48" s="336">
        <f>IF(AUX!H619="","",AUX!H619)</f>
        <v>3.2367760195703061</v>
      </c>
      <c r="M48" s="336">
        <f>IF(AUX!I619="","",AUX!I619)</f>
        <v>2.8302029701360216</v>
      </c>
      <c r="N48" s="336">
        <f>IF(AUX!J619="","",AUX!J619)</f>
        <v>1.9475481914544412</v>
      </c>
      <c r="O48" s="442"/>
      <c r="Q48" s="580">
        <f>AUX!Z619</f>
        <v>-2</v>
      </c>
      <c r="R48" s="580">
        <f>AUX!AA619</f>
        <v>-1</v>
      </c>
      <c r="S48" s="580">
        <f>AUX!AB619</f>
        <v>-1</v>
      </c>
      <c r="T48" s="580">
        <f>AUX!AC619</f>
        <v>-1</v>
      </c>
      <c r="U48" s="580">
        <f>AUX!AD619</f>
        <v>-1</v>
      </c>
      <c r="V48" s="580">
        <f>AUX!AE619</f>
        <v>1</v>
      </c>
    </row>
    <row r="49" spans="1:22" ht="15" customHeight="1" x14ac:dyDescent="0.2">
      <c r="A49" s="244"/>
      <c r="B49" s="562" t="s">
        <v>184</v>
      </c>
      <c r="C49" s="1"/>
      <c r="D49" s="563">
        <f>IF(AUX!B620="","",AUX!B620)</f>
        <v>3.2068715344871355</v>
      </c>
      <c r="E49" s="563">
        <f>IF(AUX!C620="","",AUX!C620)</f>
        <v>3.3589278769415301</v>
      </c>
      <c r="F49" s="563">
        <f>IF(AUX!D620="","",AUX!D620)</f>
        <v>3.3095851207973195</v>
      </c>
      <c r="G49" s="137"/>
      <c r="H49" s="336">
        <f>IF(AUX!E620="","",AUX!E620)</f>
        <v>3.4340515642273814</v>
      </c>
      <c r="I49" s="336">
        <f>IF(AUX!F620="","",AUX!F620)</f>
        <v>3.5406698643994869</v>
      </c>
      <c r="J49" s="336">
        <f>IF(AUX!G620="","",AUX!G620)</f>
        <v>3.3025387264422914</v>
      </c>
      <c r="K49" s="137"/>
      <c r="L49" s="336">
        <f>IF(AUX!H620="","",AUX!H620)</f>
        <v>3.7633818211161763</v>
      </c>
      <c r="M49" s="336">
        <f>IF(AUX!I620="","",AUX!I620)</f>
        <v>3.6970051220322686</v>
      </c>
      <c r="N49" s="336">
        <f>IF(AUX!J620="","",AUX!J620)</f>
        <v>4.1898099461002323</v>
      </c>
      <c r="O49" s="21"/>
      <c r="Q49" s="580">
        <f>AUX!Z620</f>
        <v>-1</v>
      </c>
      <c r="R49" s="580">
        <f>AUX!AA620</f>
        <v>-1</v>
      </c>
      <c r="S49" s="580">
        <f>AUX!AB620</f>
        <v>1</v>
      </c>
      <c r="T49" s="580">
        <f>AUX!AC620</f>
        <v>-1</v>
      </c>
      <c r="U49" s="580">
        <f>AUX!AD620</f>
        <v>-1</v>
      </c>
      <c r="V49" s="580">
        <f>AUX!AE620</f>
        <v>-1</v>
      </c>
    </row>
    <row r="50" spans="1:22" ht="15" customHeight="1" x14ac:dyDescent="0.2">
      <c r="A50" s="244"/>
      <c r="B50" s="562" t="s">
        <v>632</v>
      </c>
      <c r="C50" s="1"/>
      <c r="D50" s="563">
        <f>IF(AUX!B621="","",AUX!B621)</f>
        <v>10.463180925831224</v>
      </c>
      <c r="E50" s="563">
        <f>IF(AUX!C621="","",AUX!C621)</f>
        <v>10.426921829206675</v>
      </c>
      <c r="F50" s="563">
        <f>IF(AUX!D621="","",AUX!D621)</f>
        <v>10.419479203106581</v>
      </c>
      <c r="G50" s="137"/>
      <c r="H50" s="336">
        <f>IF(AUX!E621="","",AUX!E621)</f>
        <v>10.524641036226814</v>
      </c>
      <c r="I50" s="336">
        <f>IF(AUX!F621="","",AUX!F621)</f>
        <v>10.666446645831677</v>
      </c>
      <c r="J50" s="336">
        <f>IF(AUX!G621="","",AUX!G621)</f>
        <v>10.181523381688622</v>
      </c>
      <c r="K50" s="137"/>
      <c r="L50" s="336">
        <f>IF(AUX!H621="","",AUX!H621)</f>
        <v>12.053325635253143</v>
      </c>
      <c r="M50" s="336">
        <f>IF(AUX!I621="","",AUX!I621)</f>
        <v>9.7863710312470111</v>
      </c>
      <c r="N50" s="336">
        <f>IF(AUX!J621="","",AUX!J621)</f>
        <v>8.8196714865574535</v>
      </c>
      <c r="O50" s="21"/>
      <c r="Q50" s="580">
        <f>AUX!Z621</f>
        <v>-1</v>
      </c>
      <c r="R50" s="580">
        <f>AUX!AA621</f>
        <v>-1</v>
      </c>
      <c r="S50" s="580">
        <f>AUX!AB621</f>
        <v>1</v>
      </c>
      <c r="T50" s="580">
        <f>AUX!AC621</f>
        <v>-1</v>
      </c>
      <c r="U50" s="580">
        <f>AUX!AD621</f>
        <v>1</v>
      </c>
      <c r="V50" s="580">
        <f>AUX!AE621</f>
        <v>1</v>
      </c>
    </row>
    <row r="51" spans="1:22" ht="15" customHeight="1" x14ac:dyDescent="0.2">
      <c r="A51" s="244"/>
      <c r="B51" s="337" t="s">
        <v>588</v>
      </c>
      <c r="C51" s="1"/>
      <c r="D51" s="338">
        <f>IF(AUX!B622="","",AUX!B622)</f>
        <v>1.0629515235210532</v>
      </c>
      <c r="E51" s="338">
        <f>IF(AUX!C622="","",AUX!C622)</f>
        <v>1.1478122223942087</v>
      </c>
      <c r="F51" s="338">
        <f>IF(AUX!D622="","",AUX!D622)</f>
        <v>1.103673585849865</v>
      </c>
      <c r="G51" s="137"/>
      <c r="H51" s="336">
        <f>IF(AUX!E622="","",AUX!E622)</f>
        <v>1.6116429747387555</v>
      </c>
      <c r="I51" s="336">
        <f>IF(AUX!F622="","",AUX!F622)</f>
        <v>2.1542779916113379</v>
      </c>
      <c r="J51" s="336">
        <f>IF(AUX!G622="","",AUX!G622)</f>
        <v>2.0939783030864558</v>
      </c>
      <c r="K51" s="137"/>
      <c r="L51" s="336">
        <f>IF(AUX!H622="","",AUX!H622)</f>
        <v>2.1305696400649397</v>
      </c>
      <c r="M51" s="336">
        <f>IF(AUX!I622="","",AUX!I622)</f>
        <v>2.2124352754147658</v>
      </c>
      <c r="N51" s="336">
        <f>IF(AUX!J622="","",AUX!J622)</f>
        <v>2.2471153149825907</v>
      </c>
      <c r="O51" s="21"/>
      <c r="Q51" s="580">
        <f>AUX!Z622</f>
        <v>-1</v>
      </c>
      <c r="R51" s="580">
        <f>AUX!AA622</f>
        <v>-2</v>
      </c>
      <c r="S51" s="580">
        <f>AUX!AB622</f>
        <v>-2</v>
      </c>
      <c r="T51" s="580">
        <f>AUX!AC622</f>
        <v>-1</v>
      </c>
      <c r="U51" s="580">
        <f>AUX!AD622</f>
        <v>-1</v>
      </c>
      <c r="V51" s="580">
        <f>AUX!AE622</f>
        <v>-1</v>
      </c>
    </row>
    <row r="52" spans="1:22" ht="15" customHeight="1" x14ac:dyDescent="0.2">
      <c r="A52" s="244"/>
      <c r="B52" s="337" t="s">
        <v>300</v>
      </c>
      <c r="C52" s="1"/>
      <c r="D52" s="338">
        <f>IF(AUX!B623="","",AUX!B623)</f>
        <v>15.606785615781437</v>
      </c>
      <c r="E52" s="338">
        <f>IF(AUX!C623="","",AUX!C623)</f>
        <v>15.239059712748249</v>
      </c>
      <c r="F52" s="338">
        <f>IF(AUX!D623="","",AUX!D623)</f>
        <v>14.388952925215067</v>
      </c>
      <c r="G52" s="137"/>
      <c r="H52" s="336">
        <f>IF(AUX!E623="","",AUX!E623)</f>
        <v>20.964249047818232</v>
      </c>
      <c r="I52" s="336">
        <f>IF(AUX!F623="","",AUX!F623)</f>
        <v>19.139578356807366</v>
      </c>
      <c r="J52" s="336">
        <f>IF(AUX!G623="","",AUX!G623)</f>
        <v>18.192404444091995</v>
      </c>
      <c r="K52" s="137"/>
      <c r="L52" s="336">
        <f>IF(AUX!H623="","",AUX!H623)</f>
        <v>21.923724957460433</v>
      </c>
      <c r="M52" s="336">
        <f>IF(AUX!I623="","",AUX!I623)</f>
        <v>19.211296085580219</v>
      </c>
      <c r="N52" s="336">
        <f>IF(AUX!J623="","",AUX!J623)</f>
        <v>17.735790381464039</v>
      </c>
      <c r="O52" s="21"/>
      <c r="Q52" s="580">
        <f>AUX!Z623</f>
        <v>-2</v>
      </c>
      <c r="R52" s="580">
        <f>AUX!AA623</f>
        <v>-2</v>
      </c>
      <c r="S52" s="580">
        <f>AUX!AB623</f>
        <v>-2</v>
      </c>
      <c r="T52" s="580">
        <f>AUX!AC623</f>
        <v>-1</v>
      </c>
      <c r="U52" s="580">
        <f>AUX!AD623</f>
        <v>-1</v>
      </c>
      <c r="V52" s="580">
        <f>AUX!AE623</f>
        <v>1</v>
      </c>
    </row>
    <row r="53" spans="1:22" ht="15" customHeight="1" x14ac:dyDescent="0.2">
      <c r="A53" s="244"/>
      <c r="B53" s="562" t="s">
        <v>633</v>
      </c>
      <c r="C53" s="1"/>
      <c r="D53" s="563">
        <f>IF(AUX!B624="","",AUX!B624)</f>
        <v>12.662799769032624</v>
      </c>
      <c r="E53" s="563">
        <f>IF(AUX!C624="","",AUX!C624)</f>
        <v>11.893761270313284</v>
      </c>
      <c r="F53" s="563">
        <f>IF(AUX!D624="","",AUX!D624)</f>
        <v>10.904876095096828</v>
      </c>
      <c r="G53" s="137"/>
      <c r="H53" s="336">
        <f>IF(AUX!E624="","",AUX!E624)</f>
        <v>18.158400821793755</v>
      </c>
      <c r="I53" s="336">
        <f>IF(AUX!F624="","",AUX!F624)</f>
        <v>16.233366575656152</v>
      </c>
      <c r="J53" s="336">
        <f>IF(AUX!G624="","",AUX!G624)</f>
        <v>14.479821936224564</v>
      </c>
      <c r="K53" s="137"/>
      <c r="L53" s="336">
        <f>IF(AUX!H624="","",AUX!H624)</f>
        <v>18.541925689754695</v>
      </c>
      <c r="M53" s="336">
        <f>IF(AUX!I624="","",AUX!I624)</f>
        <v>16.353647948094959</v>
      </c>
      <c r="N53" s="336">
        <f>IF(AUX!J624="","",AUX!J624)</f>
        <v>14.66034472995603</v>
      </c>
      <c r="O53" s="21"/>
      <c r="Q53" s="580">
        <f>AUX!Z624</f>
        <v>-2</v>
      </c>
      <c r="R53" s="580">
        <f>AUX!AA624</f>
        <v>-2</v>
      </c>
      <c r="S53" s="580">
        <f>AUX!AB624</f>
        <v>-2</v>
      </c>
      <c r="T53" s="580">
        <f>AUX!AC624</f>
        <v>-1</v>
      </c>
      <c r="U53" s="580">
        <f>AUX!AD624</f>
        <v>-1</v>
      </c>
      <c r="V53" s="580">
        <f>AUX!AE624</f>
        <v>-1</v>
      </c>
    </row>
    <row r="54" spans="1:22" ht="15" customHeight="1" x14ac:dyDescent="0.2">
      <c r="A54" s="244"/>
      <c r="B54" s="337" t="s">
        <v>634</v>
      </c>
      <c r="C54" s="1"/>
      <c r="D54" s="338">
        <f>IF(AUX!B625="","",AUX!B625)</f>
        <v>9.2621836191733031</v>
      </c>
      <c r="E54" s="338">
        <f>IF(AUX!C625="","",AUX!C625)</f>
        <v>9.2993685539339044</v>
      </c>
      <c r="F54" s="338">
        <f>IF(AUX!D625="","",AUX!D625)</f>
        <v>9.6119562151096734</v>
      </c>
      <c r="G54" s="137"/>
      <c r="H54" s="336">
        <f>IF(AUX!E625="","",AUX!E625)</f>
        <v>10.335424334988701</v>
      </c>
      <c r="I54" s="336">
        <f>IF(AUX!F625="","",AUX!F625)</f>
        <v>9.6826559598355004</v>
      </c>
      <c r="J54" s="336">
        <f>IF(AUX!G625="","",AUX!G625)</f>
        <v>9.9669145457462403</v>
      </c>
      <c r="K54" s="137"/>
      <c r="L54" s="336">
        <f>IF(AUX!H625="","",AUX!H625)</f>
        <v>10.63249429537972</v>
      </c>
      <c r="M54" s="336">
        <f>IF(AUX!I625="","",AUX!I625)</f>
        <v>10.31333740481135</v>
      </c>
      <c r="N54" s="336">
        <f>IF(AUX!J625="","",AUX!J625)</f>
        <v>8.4589815050835639</v>
      </c>
      <c r="O54" s="21"/>
      <c r="Q54" s="580">
        <f>AUX!Z625</f>
        <v>-1</v>
      </c>
      <c r="R54" s="580">
        <f>AUX!AA625</f>
        <v>-1</v>
      </c>
      <c r="S54" s="580">
        <f>AUX!AB625</f>
        <v>-1</v>
      </c>
      <c r="T54" s="580">
        <f>AUX!AC625</f>
        <v>-1</v>
      </c>
      <c r="U54" s="580">
        <f>AUX!AD625</f>
        <v>-1</v>
      </c>
      <c r="V54" s="580">
        <f>AUX!AE625</f>
        <v>1</v>
      </c>
    </row>
    <row r="55" spans="1:22" ht="15" customHeight="1" x14ac:dyDescent="0.2">
      <c r="A55" s="244"/>
      <c r="B55" s="337" t="s">
        <v>25</v>
      </c>
      <c r="C55" s="1"/>
      <c r="D55" s="338">
        <f>IF(AUX!B626="","",AUX!B626)</f>
        <v>69.278457155368145</v>
      </c>
      <c r="E55" s="338">
        <f>IF(AUX!C626="","",AUX!C626)</f>
        <v>66.290378823321731</v>
      </c>
      <c r="F55" s="338">
        <f>IF(AUX!D626="","",AUX!D626)</f>
        <v>66.610354345889789</v>
      </c>
      <c r="G55" s="137"/>
      <c r="H55" s="336">
        <f>IF(AUX!E626="","",AUX!E626)</f>
        <v>92.348521429035998</v>
      </c>
      <c r="I55" s="336">
        <f>IF(AUX!F626="","",AUX!F626)</f>
        <v>88.486221063754982</v>
      </c>
      <c r="J55" s="336">
        <f>IF(AUX!G626="","",AUX!G626)</f>
        <v>81.854829124418956</v>
      </c>
      <c r="K55" s="137"/>
      <c r="L55" s="336">
        <f>IF(AUX!H626="","",AUX!H626)</f>
        <v>78.665503555403049</v>
      </c>
      <c r="M55" s="336">
        <f>IF(AUX!I626="","",AUX!I626)</f>
        <v>84.665072056786954</v>
      </c>
      <c r="N55" s="336">
        <f>IF(AUX!J626="","",AUX!J626)</f>
        <v>83.278499487673542</v>
      </c>
      <c r="O55" s="21"/>
      <c r="Q55" s="580">
        <f>AUX!Z626</f>
        <v>-2</v>
      </c>
      <c r="R55" s="580">
        <f>AUX!AA626</f>
        <v>-2</v>
      </c>
      <c r="S55" s="580">
        <f>AUX!AB626</f>
        <v>-2</v>
      </c>
      <c r="T55" s="580">
        <f>AUX!AC626</f>
        <v>2</v>
      </c>
      <c r="U55" s="580">
        <f>AUX!AD626</f>
        <v>1</v>
      </c>
      <c r="V55" s="580">
        <f>AUX!AE626</f>
        <v>-1</v>
      </c>
    </row>
    <row r="56" spans="1:22" ht="15" customHeight="1" x14ac:dyDescent="0.2">
      <c r="A56" s="244"/>
      <c r="B56" s="562" t="s">
        <v>635</v>
      </c>
      <c r="C56" s="1"/>
      <c r="D56" s="563">
        <f>IF(AUX!B627="","",AUX!B627)</f>
        <v>21.959866774088919</v>
      </c>
      <c r="E56" s="563">
        <f>IF(AUX!C627="","",AUX!C627)</f>
        <v>20.944066737257856</v>
      </c>
      <c r="F56" s="563">
        <f>IF(AUX!D627="","",AUX!D627)</f>
        <v>21.920899320714923</v>
      </c>
      <c r="G56" s="137"/>
      <c r="H56" s="336">
        <f>IF(AUX!E627="","",AUX!E627)</f>
        <v>35.343654818808091</v>
      </c>
      <c r="I56" s="336">
        <f>IF(AUX!F627="","",AUX!F627)</f>
        <v>33.211831830184309</v>
      </c>
      <c r="J56" s="336">
        <f>IF(AUX!G627="","",AUX!G627)</f>
        <v>30.291150161738219</v>
      </c>
      <c r="K56" s="137"/>
      <c r="L56" s="336">
        <f>IF(AUX!H627="","",AUX!H627)</f>
        <v>30.096177601062511</v>
      </c>
      <c r="M56" s="336">
        <f>IF(AUX!I627="","",AUX!I627)</f>
        <v>31.462278264730848</v>
      </c>
      <c r="N56" s="336">
        <f>IF(AUX!J627="","",AUX!J627)</f>
        <v>29.756005319022499</v>
      </c>
      <c r="O56" s="21"/>
      <c r="Q56" s="580">
        <f>AUX!Z627</f>
        <v>-2</v>
      </c>
      <c r="R56" s="580">
        <f>AUX!AA627</f>
        <v>-2</v>
      </c>
      <c r="S56" s="580">
        <f>AUX!AB627</f>
        <v>-2</v>
      </c>
      <c r="T56" s="580">
        <f>AUX!AC627</f>
        <v>2</v>
      </c>
      <c r="U56" s="580">
        <f>AUX!AD627</f>
        <v>1</v>
      </c>
      <c r="V56" s="580">
        <f>AUX!AE627</f>
        <v>1</v>
      </c>
    </row>
    <row r="57" spans="1:22" ht="15" customHeight="1" x14ac:dyDescent="0.2">
      <c r="A57" s="244"/>
      <c r="B57" s="562" t="s">
        <v>636</v>
      </c>
      <c r="C57" s="1"/>
      <c r="D57" s="563">
        <f>IF(AUX!B628="","",AUX!B628)</f>
        <v>8.8447472790056061</v>
      </c>
      <c r="E57" s="563">
        <f>IF(AUX!C628="","",AUX!C628)</f>
        <v>8.5900616605569677</v>
      </c>
      <c r="F57" s="563">
        <f>IF(AUX!D628="","",AUX!D628)</f>
        <v>9.0363206499529642</v>
      </c>
      <c r="G57" s="137"/>
      <c r="H57" s="336">
        <f>IF(AUX!E628="","",AUX!E628)</f>
        <v>10.016645867490851</v>
      </c>
      <c r="I57" s="336">
        <f>IF(AUX!F628="","",AUX!F628)</f>
        <v>8.9391069757079133</v>
      </c>
      <c r="J57" s="336">
        <f>IF(AUX!G628="","",AUX!G628)</f>
        <v>8.4939918059248143</v>
      </c>
      <c r="K57" s="137"/>
      <c r="L57" s="336">
        <f>IF(AUX!H628="","",AUX!H628)</f>
        <v>8.7589759045446165</v>
      </c>
      <c r="M57" s="336">
        <f>IF(AUX!I628="","",AUX!I628)</f>
        <v>8.6992553359771474</v>
      </c>
      <c r="N57" s="336">
        <f>IF(AUX!J628="","",AUX!J628)</f>
        <v>7.245751264516513</v>
      </c>
      <c r="O57" s="21"/>
      <c r="Q57" s="580">
        <f>AUX!Z628</f>
        <v>-1</v>
      </c>
      <c r="R57" s="580">
        <f>AUX!AA628</f>
        <v>-1</v>
      </c>
      <c r="S57" s="580">
        <f>AUX!AB628</f>
        <v>1</v>
      </c>
      <c r="T57" s="580">
        <f>AUX!AC628</f>
        <v>1</v>
      </c>
      <c r="U57" s="580">
        <f>AUX!AD628</f>
        <v>1</v>
      </c>
      <c r="V57" s="580">
        <f>AUX!AE628</f>
        <v>1</v>
      </c>
    </row>
    <row r="58" spans="1:22" ht="15" customHeight="1" x14ac:dyDescent="0.2">
      <c r="A58" s="244"/>
      <c r="B58" s="562" t="s">
        <v>32</v>
      </c>
      <c r="C58" s="1"/>
      <c r="D58" s="563">
        <f>IF(AUX!B629="","",AUX!B629)</f>
        <v>27.449051838609115</v>
      </c>
      <c r="E58" s="563">
        <f>IF(AUX!C629="","",AUX!C629)</f>
        <v>25.651145919104469</v>
      </c>
      <c r="F58" s="563">
        <f>IF(AUX!D629="","",AUX!D629)</f>
        <v>24.142446872613437</v>
      </c>
      <c r="G58" s="137"/>
      <c r="H58" s="336">
        <f>IF(AUX!E629="","",AUX!E629)</f>
        <v>30.907214732753804</v>
      </c>
      <c r="I58" s="336">
        <f>IF(AUX!F629="","",AUX!F629)</f>
        <v>30.540367284831412</v>
      </c>
      <c r="J58" s="336">
        <f>IF(AUX!G629="","",AUX!G629)</f>
        <v>27.929717292859763</v>
      </c>
      <c r="K58" s="137"/>
      <c r="L58" s="336">
        <f>IF(AUX!H629="","",AUX!H629)</f>
        <v>25.2220181664492</v>
      </c>
      <c r="M58" s="336">
        <f>IF(AUX!I629="","",AUX!I629)</f>
        <v>26.069681184870593</v>
      </c>
      <c r="N58" s="336">
        <f>IF(AUX!J629="","",AUX!J629)</f>
        <v>26.045141964112219</v>
      </c>
      <c r="O58" s="21"/>
      <c r="Q58" s="580">
        <f>AUX!Z629</f>
        <v>-2</v>
      </c>
      <c r="R58" s="580">
        <f>AUX!AA629</f>
        <v>-2</v>
      </c>
      <c r="S58" s="580">
        <f>AUX!AB629</f>
        <v>-2</v>
      </c>
      <c r="T58" s="580">
        <f>AUX!AC629</f>
        <v>2</v>
      </c>
      <c r="U58" s="580">
        <f>AUX!AD629</f>
        <v>1</v>
      </c>
      <c r="V58" s="580">
        <f>AUX!AE629</f>
        <v>1</v>
      </c>
    </row>
    <row r="59" spans="1:22" ht="15" customHeight="1" x14ac:dyDescent="0.2">
      <c r="A59" s="244"/>
      <c r="B59" s="337" t="s">
        <v>26</v>
      </c>
      <c r="C59" s="1"/>
      <c r="D59" s="338">
        <f>IF(AUX!B630="","",AUX!B630)</f>
        <v>20.398371483499457</v>
      </c>
      <c r="E59" s="338">
        <f>IF(AUX!C630="","",AUX!C630)</f>
        <v>20.179832990352804</v>
      </c>
      <c r="F59" s="338">
        <f>IF(AUX!D630="","",AUX!D630)</f>
        <v>19.368864655292001</v>
      </c>
      <c r="G59" s="137"/>
      <c r="H59" s="336">
        <f>IF(AUX!E630="","",AUX!E630)</f>
        <v>21.760132263671963</v>
      </c>
      <c r="I59" s="336">
        <f>IF(AUX!F630="","",AUX!F630)</f>
        <v>23.834989303912877</v>
      </c>
      <c r="J59" s="336">
        <f>IF(AUX!G630="","",AUX!G630)</f>
        <v>24.357580033515418</v>
      </c>
      <c r="K59" s="137"/>
      <c r="L59" s="336">
        <f>IF(AUX!H630="","",AUX!H630)</f>
        <v>15.037024905322049</v>
      </c>
      <c r="M59" s="336">
        <f>IF(AUX!I630="","",AUX!I630)</f>
        <v>17.569984702050984</v>
      </c>
      <c r="N59" s="336">
        <f>IF(AUX!J630="","",AUX!J630)</f>
        <v>17.701952241446072</v>
      </c>
      <c r="O59" s="21"/>
      <c r="Q59" s="580">
        <f>AUX!Z630</f>
        <v>-1</v>
      </c>
      <c r="R59" s="580">
        <f>AUX!AA630</f>
        <v>-2</v>
      </c>
      <c r="S59" s="580">
        <f>AUX!AB630</f>
        <v>-2</v>
      </c>
      <c r="T59" s="580">
        <f>AUX!AC630</f>
        <v>2</v>
      </c>
      <c r="U59" s="580">
        <f>AUX!AD630</f>
        <v>2</v>
      </c>
      <c r="V59" s="580">
        <f>AUX!AE630</f>
        <v>2</v>
      </c>
    </row>
    <row r="60" spans="1:22" ht="15" customHeight="1" x14ac:dyDescent="0.2">
      <c r="A60" s="244"/>
      <c r="B60" s="562" t="s">
        <v>33</v>
      </c>
      <c r="C60" s="1"/>
      <c r="D60" s="563">
        <f>IF(AUX!B631="","",AUX!B631)</f>
        <v>7.7564711102419341</v>
      </c>
      <c r="E60" s="563">
        <f>IF(AUX!C631="","",AUX!C631)</f>
        <v>7.9184067242230398</v>
      </c>
      <c r="F60" s="563">
        <f>IF(AUX!D631="","",AUX!D631)</f>
        <v>7.5526316562003304</v>
      </c>
      <c r="G60" s="137"/>
      <c r="H60" s="336">
        <f>IF(AUX!E631="","",AUX!E631)</f>
        <v>8.3935155908793639</v>
      </c>
      <c r="I60" s="336">
        <f>IF(AUX!F631="","",AUX!F631)</f>
        <v>9.1723266919442388</v>
      </c>
      <c r="J60" s="336">
        <f>IF(AUX!G631="","",AUX!G631)</f>
        <v>9.3710972090701681</v>
      </c>
      <c r="K60" s="137"/>
      <c r="L60" s="336">
        <f>IF(AUX!H631="","",AUX!H631)</f>
        <v>4.3209119604566082</v>
      </c>
      <c r="M60" s="336">
        <f>IF(AUX!I631="","",AUX!I631)</f>
        <v>3.8861212823276436</v>
      </c>
      <c r="N60" s="336">
        <f>IF(AUX!J631="","",AUX!J631)</f>
        <v>4.8409221058119174</v>
      </c>
      <c r="O60" s="21"/>
      <c r="Q60" s="580">
        <f>AUX!Z631</f>
        <v>-1</v>
      </c>
      <c r="R60" s="580">
        <f>AUX!AA631</f>
        <v>-1</v>
      </c>
      <c r="S60" s="580">
        <f>AUX!AB631</f>
        <v>-2</v>
      </c>
      <c r="T60" s="580">
        <f>AUX!AC631</f>
        <v>2</v>
      </c>
      <c r="U60" s="580">
        <f>AUX!AD631</f>
        <v>2</v>
      </c>
      <c r="V60" s="580">
        <f>AUX!AE631</f>
        <v>2</v>
      </c>
    </row>
    <row r="61" spans="1:22" ht="15" customHeight="1" x14ac:dyDescent="0.2">
      <c r="A61" s="244"/>
      <c r="B61" s="562" t="s">
        <v>637</v>
      </c>
      <c r="C61" s="1"/>
      <c r="D61" s="563">
        <f>IF(AUX!B632="","",AUX!B632)</f>
        <v>5.7483197427780652</v>
      </c>
      <c r="E61" s="563">
        <f>IF(AUX!C632="","",AUX!C632)</f>
        <v>5.6612339425867191</v>
      </c>
      <c r="F61" s="563">
        <f>IF(AUX!D632="","",AUX!D632)</f>
        <v>5.4608236537331951</v>
      </c>
      <c r="G61" s="137"/>
      <c r="H61" s="336">
        <f>IF(AUX!E632="","",AUX!E632)</f>
        <v>6.0947949198828262</v>
      </c>
      <c r="I61" s="336">
        <f>IF(AUX!F632="","",AUX!F632)</f>
        <v>6.6654196419327869</v>
      </c>
      <c r="J61" s="336">
        <f>IF(AUX!G632="","",AUX!G632)</f>
        <v>6.5038921459264936</v>
      </c>
      <c r="K61" s="137"/>
      <c r="L61" s="336">
        <f>IF(AUX!H632="","",AUX!H632)</f>
        <v>4.7588099369603025</v>
      </c>
      <c r="M61" s="336">
        <f>IF(AUX!I632="","",AUX!I632)</f>
        <v>5.8133192347811411</v>
      </c>
      <c r="N61" s="336">
        <f>IF(AUX!J632="","",AUX!J632)</f>
        <v>5.2452965159998337</v>
      </c>
      <c r="O61" s="21"/>
      <c r="Q61" s="580">
        <f>AUX!Z632</f>
        <v>-1</v>
      </c>
      <c r="R61" s="580">
        <f>AUX!AA632</f>
        <v>-1</v>
      </c>
      <c r="S61" s="580">
        <f>AUX!AB632</f>
        <v>-1</v>
      </c>
      <c r="T61" s="580">
        <f>AUX!AC632</f>
        <v>1</v>
      </c>
      <c r="U61" s="580">
        <f>AUX!AD632</f>
        <v>1</v>
      </c>
      <c r="V61" s="580">
        <f>AUX!AE632</f>
        <v>1</v>
      </c>
    </row>
    <row r="62" spans="1:22" ht="15" customHeight="1" x14ac:dyDescent="0.2">
      <c r="A62" s="244"/>
      <c r="B62" s="337" t="s">
        <v>27</v>
      </c>
      <c r="C62" s="1"/>
      <c r="D62" s="338">
        <f>IF(AUX!B633="","",AUX!B633)</f>
        <v>21.262693268658914</v>
      </c>
      <c r="E62" s="338">
        <f>IF(AUX!C633="","",AUX!C633)</f>
        <v>20.709595143375953</v>
      </c>
      <c r="F62" s="338">
        <f>IF(AUX!D633="","",AUX!D633)</f>
        <v>19.795628681326885</v>
      </c>
      <c r="G62" s="137"/>
      <c r="H62" s="336">
        <f>IF(AUX!E633="","",AUX!E633)</f>
        <v>21.26332405584408</v>
      </c>
      <c r="I62" s="336">
        <f>IF(AUX!F633="","",AUX!F633)</f>
        <v>20.784373799176421</v>
      </c>
      <c r="J62" s="336">
        <f>IF(AUX!G633="","",AUX!G633)</f>
        <v>18.915176177349462</v>
      </c>
      <c r="K62" s="137"/>
      <c r="L62" s="336">
        <f>IF(AUX!H633="","",AUX!H633)</f>
        <v>13.894499914681528</v>
      </c>
      <c r="M62" s="336">
        <f>IF(AUX!I633="","",AUX!I633)</f>
        <v>13.815210167447939</v>
      </c>
      <c r="N62" s="336">
        <f>IF(AUX!J633="","",AUX!J633)</f>
        <v>12.286960118071567</v>
      </c>
      <c r="O62" s="21"/>
      <c r="Q62" s="580">
        <f>AUX!Z633</f>
        <v>-1</v>
      </c>
      <c r="R62" s="580">
        <f>AUX!AA633</f>
        <v>-1</v>
      </c>
      <c r="S62" s="580">
        <f>AUX!AB633</f>
        <v>1</v>
      </c>
      <c r="T62" s="580">
        <f>AUX!AC633</f>
        <v>2</v>
      </c>
      <c r="U62" s="580">
        <f>AUX!AD633</f>
        <v>2</v>
      </c>
      <c r="V62" s="580">
        <f>AUX!AE633</f>
        <v>2</v>
      </c>
    </row>
    <row r="63" spans="1:22" ht="15" customHeight="1" x14ac:dyDescent="0.2">
      <c r="A63" s="244"/>
      <c r="B63" s="562" t="s">
        <v>638</v>
      </c>
      <c r="C63" s="1"/>
      <c r="D63" s="563">
        <f>IF(AUX!B634="","",AUX!B634)</f>
        <v>11.027704344359027</v>
      </c>
      <c r="E63" s="563">
        <f>IF(AUX!C634="","",AUX!C634)</f>
        <v>10.496474059797437</v>
      </c>
      <c r="F63" s="563">
        <f>IF(AUX!D634="","",AUX!D634)</f>
        <v>9.9615600542772267</v>
      </c>
      <c r="G63" s="137"/>
      <c r="H63" s="336">
        <f>IF(AUX!E634="","",AUX!E634)</f>
        <v>8.9521332703885683</v>
      </c>
      <c r="I63" s="336">
        <f>IF(AUX!F634="","",AUX!F634)</f>
        <v>7.8080848508258915</v>
      </c>
      <c r="J63" s="336">
        <f>IF(AUX!G634="","",AUX!G634)</f>
        <v>7.1879706247936026</v>
      </c>
      <c r="K63" s="137"/>
      <c r="L63" s="336">
        <f>IF(AUX!H634="","",AUX!H634)</f>
        <v>5.4688888364454078</v>
      </c>
      <c r="M63" s="336">
        <f>IF(AUX!I634="","",AUX!I634)</f>
        <v>4.4194492623265917</v>
      </c>
      <c r="N63" s="336">
        <f>IF(AUX!J634="","",AUX!J634)</f>
        <v>4.4223760319136387</v>
      </c>
      <c r="O63" s="21"/>
      <c r="Q63" s="580">
        <f>AUX!Z634</f>
        <v>2</v>
      </c>
      <c r="R63" s="580">
        <f>AUX!AA634</f>
        <v>2</v>
      </c>
      <c r="S63" s="580">
        <f>AUX!AB634</f>
        <v>2</v>
      </c>
      <c r="T63" s="580">
        <f>AUX!AC634</f>
        <v>2</v>
      </c>
      <c r="U63" s="580">
        <f>AUX!AD634</f>
        <v>2</v>
      </c>
      <c r="V63" s="580">
        <f>AUX!AE634</f>
        <v>2</v>
      </c>
    </row>
    <row r="64" spans="1:22" ht="15" customHeight="1" x14ac:dyDescent="0.2">
      <c r="A64" s="244"/>
      <c r="B64" s="337" t="s">
        <v>589</v>
      </c>
      <c r="C64" s="1"/>
      <c r="D64" s="338">
        <f>IF(AUX!B635="","",AUX!B635)</f>
        <v>1.3692217994518605</v>
      </c>
      <c r="E64" s="338">
        <f>IF(AUX!C635="","",AUX!C635)</f>
        <v>1.432049660472869</v>
      </c>
      <c r="F64" s="338">
        <f>IF(AUX!D635="","",AUX!D635)</f>
        <v>1.5646060702221647</v>
      </c>
      <c r="G64" s="137"/>
      <c r="H64" s="336">
        <f>IF(AUX!E635="","",AUX!E635)</f>
        <v>2.2156653988808892</v>
      </c>
      <c r="I64" s="336">
        <f>IF(AUX!F635="","",AUX!F635)</f>
        <v>2.113718152527595</v>
      </c>
      <c r="J64" s="336">
        <f>IF(AUX!G635="","",AUX!G635)</f>
        <v>2.1294447349801175</v>
      </c>
      <c r="K64" s="137"/>
      <c r="L64" s="336">
        <f>IF(AUX!H635="","",AUX!H635)</f>
        <v>2.9427129262604041</v>
      </c>
      <c r="M64" s="336">
        <f>IF(AUX!I635="","",AUX!I635)</f>
        <v>2.3437176090659761</v>
      </c>
      <c r="N64" s="336">
        <f>IF(AUX!J635="","",AUX!J635)</f>
        <v>2.1949114258713256</v>
      </c>
      <c r="O64" s="21"/>
      <c r="Q64" s="580">
        <f>AUX!Z635</f>
        <v>-2</v>
      </c>
      <c r="R64" s="580">
        <f>AUX!AA635</f>
        <v>-1</v>
      </c>
      <c r="S64" s="580">
        <f>AUX!AB635</f>
        <v>-1</v>
      </c>
      <c r="T64" s="580">
        <f>AUX!AC635</f>
        <v>-1</v>
      </c>
      <c r="U64" s="580">
        <f>AUX!AD635</f>
        <v>-1</v>
      </c>
      <c r="V64" s="580">
        <f>AUX!AE635</f>
        <v>-1</v>
      </c>
    </row>
    <row r="65" spans="1:22" ht="15" customHeight="1" x14ac:dyDescent="0.2">
      <c r="A65" s="244"/>
      <c r="B65" s="337" t="s">
        <v>590</v>
      </c>
      <c r="C65" s="1"/>
      <c r="D65" s="338">
        <f>IF(AUX!B636="","",AUX!B636)</f>
        <v>4.4666904184482465</v>
      </c>
      <c r="E65" s="338">
        <f>IF(AUX!C636="","",AUX!C636)</f>
        <v>4.1567885483299296</v>
      </c>
      <c r="F65" s="338">
        <f>IF(AUX!D636="","",AUX!D636)</f>
        <v>4.076557533201334</v>
      </c>
      <c r="G65" s="137"/>
      <c r="H65" s="336">
        <f>IF(AUX!E636="","",AUX!E636)</f>
        <v>5.9546660137168637</v>
      </c>
      <c r="I65" s="336">
        <f>IF(AUX!F636="","",AUX!F636)</f>
        <v>5.3487220246545979</v>
      </c>
      <c r="J65" s="336">
        <f>IF(AUX!G636="","",AUX!G636)</f>
        <v>4.8363448817524608</v>
      </c>
      <c r="K65" s="137"/>
      <c r="L65" s="336">
        <f>IF(AUX!H636="","",AUX!H636)</f>
        <v>4.0133735648847875</v>
      </c>
      <c r="M65" s="336">
        <f>IF(AUX!I636="","",AUX!I636)</f>
        <v>3.0096756356194536</v>
      </c>
      <c r="N65" s="336">
        <f>IF(AUX!J636="","",AUX!J636)</f>
        <v>2.6186269276153058</v>
      </c>
      <c r="O65" s="21"/>
      <c r="Q65" s="580">
        <f>AUX!Z636</f>
        <v>-2</v>
      </c>
      <c r="R65" s="580">
        <f>AUX!AA636</f>
        <v>-2</v>
      </c>
      <c r="S65" s="580">
        <f>AUX!AB636</f>
        <v>-1</v>
      </c>
      <c r="T65" s="580">
        <f>AUX!AC636</f>
        <v>1</v>
      </c>
      <c r="U65" s="580">
        <f>AUX!AD636</f>
        <v>2</v>
      </c>
      <c r="V65" s="580">
        <f>AUX!AE636</f>
        <v>2</v>
      </c>
    </row>
    <row r="66" spans="1:22" ht="15" customHeight="1" x14ac:dyDescent="0.2">
      <c r="A66" s="244"/>
      <c r="B66" s="562" t="s">
        <v>639</v>
      </c>
      <c r="C66" s="1"/>
      <c r="D66" s="563">
        <f>IF(AUX!B637="","",AUX!B637)</f>
        <v>2.8374492380732628</v>
      </c>
      <c r="E66" s="563">
        <f>IF(AUX!C637="","",AUX!C637)</f>
        <v>2.5439801793675643</v>
      </c>
      <c r="F66" s="563">
        <f>IF(AUX!D637="","",AUX!D637)</f>
        <v>2.4630709085976958</v>
      </c>
      <c r="G66" s="137"/>
      <c r="H66" s="336">
        <f>IF(AUX!E637="","",AUX!E637)</f>
        <v>3.4382575994443156</v>
      </c>
      <c r="I66" s="336">
        <f>IF(AUX!F637="","",AUX!F637)</f>
        <v>3.1259230382727456</v>
      </c>
      <c r="J66" s="336">
        <f>IF(AUX!G637="","",AUX!G637)</f>
        <v>2.8772714120173553</v>
      </c>
      <c r="K66" s="137"/>
      <c r="L66" s="336">
        <f>IF(AUX!H637="","",AUX!H637)</f>
        <v>3.417352683666075</v>
      </c>
      <c r="M66" s="336">
        <f>IF(AUX!I637="","",AUX!I637)</f>
        <v>2.5764772564728937</v>
      </c>
      <c r="N66" s="336">
        <f>IF(AUX!J637="","",AUX!J637)</f>
        <v>2.1800509401431092</v>
      </c>
      <c r="O66" s="21"/>
      <c r="Q66" s="580">
        <f>AUX!Z637</f>
        <v>-1</v>
      </c>
      <c r="R66" s="580">
        <f>AUX!AA637</f>
        <v>-1</v>
      </c>
      <c r="S66" s="580">
        <f>AUX!AB637</f>
        <v>-1</v>
      </c>
      <c r="T66" s="580">
        <f>AUX!AC637</f>
        <v>1</v>
      </c>
      <c r="U66" s="580">
        <f>AUX!AD637</f>
        <v>1</v>
      </c>
      <c r="V66" s="580">
        <f>AUX!AE637</f>
        <v>1</v>
      </c>
    </row>
    <row r="67" spans="1:22" ht="15" customHeight="1" x14ac:dyDescent="0.2">
      <c r="A67" s="244"/>
      <c r="B67" s="337" t="s">
        <v>591</v>
      </c>
      <c r="C67" s="1"/>
      <c r="D67" s="338">
        <f>IF(AUX!B638="","",AUX!B638)</f>
        <v>1.9373363175502738</v>
      </c>
      <c r="E67" s="338">
        <f>IF(AUX!C638="","",AUX!C638)</f>
        <v>2.0177754779403805</v>
      </c>
      <c r="F67" s="338">
        <f>IF(AUX!D638="","",AUX!D638)</f>
        <v>1.979762920420495</v>
      </c>
      <c r="G67" s="137"/>
      <c r="H67" s="336">
        <f>IF(AUX!E638="","",AUX!E638)</f>
        <v>1.8803000958953049</v>
      </c>
      <c r="I67" s="336">
        <f>IF(AUX!F638="","",AUX!F638)</f>
        <v>2.0468905406675284</v>
      </c>
      <c r="J67" s="336">
        <f>IF(AUX!G638="","",AUX!G638)</f>
        <v>2.1778900601097657</v>
      </c>
      <c r="K67" s="137"/>
      <c r="L67" s="336">
        <f>IF(AUX!H638="","",AUX!H638)</f>
        <v>1.8798405895180088</v>
      </c>
      <c r="M67" s="336">
        <f>IF(AUX!I638="","",AUX!I638)</f>
        <v>1.7050443737798278</v>
      </c>
      <c r="N67" s="336">
        <f>IF(AUX!J638="","",AUX!J638)</f>
        <v>1.9078144078144079</v>
      </c>
      <c r="O67" s="21"/>
      <c r="Q67" s="580">
        <f>AUX!Z638</f>
        <v>1</v>
      </c>
      <c r="R67" s="580">
        <f>AUX!AA638</f>
        <v>-1</v>
      </c>
      <c r="S67" s="580">
        <f>AUX!AB638</f>
        <v>-1</v>
      </c>
      <c r="T67" s="580">
        <f>AUX!AC638</f>
        <v>1</v>
      </c>
      <c r="U67" s="580">
        <f>AUX!AD638</f>
        <v>1</v>
      </c>
      <c r="V67" s="580">
        <f>AUX!AE638</f>
        <v>1</v>
      </c>
    </row>
    <row r="68" spans="1:22" ht="15" customHeight="1" x14ac:dyDescent="0.2">
      <c r="A68" s="244"/>
      <c r="B68" s="337" t="s">
        <v>592</v>
      </c>
      <c r="C68" s="1"/>
      <c r="D68" s="338">
        <f>IF(AUX!B639="","",AUX!B639)</f>
        <v>34.766840392633362</v>
      </c>
      <c r="E68" s="338">
        <f>IF(AUX!C639="","",AUX!C639)</f>
        <v>33.477137580935597</v>
      </c>
      <c r="F68" s="338">
        <f>IF(AUX!D639="","",AUX!D639)</f>
        <v>27.148974422760027</v>
      </c>
      <c r="G68" s="137"/>
      <c r="H68" s="336">
        <f>IF(AUX!E639="","",AUX!E639)</f>
        <v>22.656230250211991</v>
      </c>
      <c r="I68" s="336">
        <f>IF(AUX!F639="","",AUX!F639)</f>
        <v>23.58234740639876</v>
      </c>
      <c r="J68" s="336">
        <f>IF(AUX!G639="","",AUX!G639)</f>
        <v>22.80165416167366</v>
      </c>
      <c r="K68" s="137"/>
      <c r="L68" s="336">
        <f>IF(AUX!H639="","",AUX!H639)</f>
        <v>14.802767302017692</v>
      </c>
      <c r="M68" s="336">
        <f>IF(AUX!I639="","",AUX!I639)</f>
        <v>14.7813415418312</v>
      </c>
      <c r="N68" s="336">
        <f>IF(AUX!J639="","",AUX!J639)</f>
        <v>13.914989034566243</v>
      </c>
      <c r="O68" s="21"/>
      <c r="Q68" s="580">
        <f>AUX!Z639</f>
        <v>2</v>
      </c>
      <c r="R68" s="580">
        <f>AUX!AA639</f>
        <v>2</v>
      </c>
      <c r="S68" s="580">
        <f>AUX!AB639</f>
        <v>2</v>
      </c>
      <c r="T68" s="580">
        <f>AUX!AC639</f>
        <v>2</v>
      </c>
      <c r="U68" s="580">
        <f>AUX!AD639</f>
        <v>2</v>
      </c>
      <c r="V68" s="580">
        <f>AUX!AE639</f>
        <v>2</v>
      </c>
    </row>
    <row r="69" spans="1:22" ht="15" customHeight="1" x14ac:dyDescent="0.2">
      <c r="A69" s="244"/>
      <c r="B69" s="337" t="s">
        <v>54</v>
      </c>
      <c r="C69" s="1"/>
      <c r="D69" s="338">
        <f>IF(AUX!B640="","",AUX!B640)</f>
        <v>26.47476828505572</v>
      </c>
      <c r="E69" s="338">
        <f>IF(AUX!C640="","",AUX!C640)</f>
        <v>24.989007847249304</v>
      </c>
      <c r="F69" s="338">
        <f>IF(AUX!D640="","",AUX!D640)</f>
        <v>25.588003929042902</v>
      </c>
      <c r="G69" s="137"/>
      <c r="H69" s="336">
        <f>IF(AUX!E640="","",AUX!E640)</f>
        <v>43.714451948070945</v>
      </c>
      <c r="I69" s="336">
        <f>IF(AUX!F640="","",AUX!F640)</f>
        <v>42.115092584990194</v>
      </c>
      <c r="J69" s="336">
        <f>IF(AUX!G640="","",AUX!G640)</f>
        <v>37.15025394128412</v>
      </c>
      <c r="K69" s="137"/>
      <c r="L69" s="336">
        <f>IF(AUX!H640="","",AUX!H640)</f>
        <v>37.839713127560223</v>
      </c>
      <c r="M69" s="336">
        <f>IF(AUX!I640="","",AUX!I640)</f>
        <v>38.938892593779386</v>
      </c>
      <c r="N69" s="336">
        <f>IF(AUX!J640="","",AUX!J640)</f>
        <v>34.953620361569165</v>
      </c>
      <c r="O69" s="21"/>
      <c r="Q69" s="580">
        <f>AUX!Z640</f>
        <v>-2</v>
      </c>
      <c r="R69" s="580">
        <f>AUX!AA640</f>
        <v>-2</v>
      </c>
      <c r="S69" s="580">
        <f>AUX!AB640</f>
        <v>-2</v>
      </c>
      <c r="T69" s="580">
        <f>AUX!AC640</f>
        <v>2</v>
      </c>
      <c r="U69" s="580">
        <f>AUX!AD640</f>
        <v>1</v>
      </c>
      <c r="V69" s="580">
        <f>AUX!AE640</f>
        <v>1</v>
      </c>
    </row>
    <row r="70" spans="1:22" ht="15" customHeight="1" x14ac:dyDescent="0.2">
      <c r="A70" s="244"/>
      <c r="B70" s="562" t="s">
        <v>34</v>
      </c>
      <c r="C70" s="1"/>
      <c r="D70" s="563">
        <f>IF(AUX!B641="","",AUX!B641)</f>
        <v>7.6210625556051692</v>
      </c>
      <c r="E70" s="563">
        <f>IF(AUX!C641="","",AUX!C641)</f>
        <v>6.8415864079972408</v>
      </c>
      <c r="F70" s="563">
        <f>IF(AUX!D641="","",AUX!D641)</f>
        <v>6.343286659199312</v>
      </c>
      <c r="G70" s="137"/>
      <c r="H70" s="336">
        <f>IF(AUX!E641="","",AUX!E641)</f>
        <v>12.840285690555314</v>
      </c>
      <c r="I70" s="336">
        <f>IF(AUX!F641="","",AUX!F641)</f>
        <v>12.256229888996819</v>
      </c>
      <c r="J70" s="336">
        <f>IF(AUX!G641="","",AUX!G641)</f>
        <v>10.051892258929815</v>
      </c>
      <c r="K70" s="137"/>
      <c r="L70" s="336">
        <f>IF(AUX!H641="","",AUX!H641)</f>
        <v>10.105905504219058</v>
      </c>
      <c r="M70" s="336">
        <f>IF(AUX!I641="","",AUX!I641)</f>
        <v>9.3504852483735377</v>
      </c>
      <c r="N70" s="336">
        <f>IF(AUX!J641="","",AUX!J641)</f>
        <v>9.2445413540181551</v>
      </c>
      <c r="O70" s="21"/>
      <c r="Q70" s="580">
        <f>AUX!Z641</f>
        <v>-2</v>
      </c>
      <c r="R70" s="580">
        <f>AUX!AA641</f>
        <v>-2</v>
      </c>
      <c r="S70" s="580">
        <f>AUX!AB641</f>
        <v>-2</v>
      </c>
      <c r="T70" s="580">
        <f>AUX!AC641</f>
        <v>1</v>
      </c>
      <c r="U70" s="580">
        <f>AUX!AD641</f>
        <v>1</v>
      </c>
      <c r="V70" s="580">
        <f>AUX!AE641</f>
        <v>1</v>
      </c>
    </row>
    <row r="71" spans="1:22" ht="15" customHeight="1" x14ac:dyDescent="0.2">
      <c r="A71" s="244"/>
      <c r="B71" s="562" t="s">
        <v>640</v>
      </c>
      <c r="C71" s="1"/>
      <c r="D71" s="563">
        <f>IF(AUX!B642="","",AUX!B642)</f>
        <v>1.465097850715714</v>
      </c>
      <c r="E71" s="563">
        <f>IF(AUX!C642="","",AUX!C642)</f>
        <v>1.5206771369095371</v>
      </c>
      <c r="F71" s="563">
        <f>IF(AUX!D642="","",AUX!D642)</f>
        <v>1.7365453225086931</v>
      </c>
      <c r="G71" s="137"/>
      <c r="H71" s="336">
        <f>IF(AUX!E642="","",AUX!E642)</f>
        <v>1.6656612798734958</v>
      </c>
      <c r="I71" s="336">
        <f>IF(AUX!F642="","",AUX!F642)</f>
        <v>1.5687591748817129</v>
      </c>
      <c r="J71" s="336">
        <f>IF(AUX!G642="","",AUX!G642)</f>
        <v>1.9311371779078432</v>
      </c>
      <c r="K71" s="137"/>
      <c r="L71" s="336">
        <f>IF(AUX!H642="","",AUX!H642)</f>
        <v>1.0571636596470635</v>
      </c>
      <c r="M71" s="336">
        <f>IF(AUX!I642="","",AUX!I642)</f>
        <v>1.3071861711714337</v>
      </c>
      <c r="N71" s="336">
        <f>IF(AUX!J642="","",AUX!J642)</f>
        <v>1.7608232415504033</v>
      </c>
      <c r="O71" s="21"/>
      <c r="Q71" s="580">
        <f>AUX!Z642</f>
        <v>-1</v>
      </c>
      <c r="R71" s="580">
        <f>AUX!AA642</f>
        <v>-1</v>
      </c>
      <c r="S71" s="580">
        <f>AUX!AB642</f>
        <v>-1</v>
      </c>
      <c r="T71" s="580">
        <f>AUX!AC642</f>
        <v>1</v>
      </c>
      <c r="U71" s="580">
        <f>AUX!AD642</f>
        <v>1</v>
      </c>
      <c r="V71" s="580">
        <f>AUX!AE642</f>
        <v>1</v>
      </c>
    </row>
    <row r="72" spans="1:22" ht="15" customHeight="1" x14ac:dyDescent="0.2">
      <c r="A72" s="244"/>
      <c r="B72" s="562" t="s">
        <v>641</v>
      </c>
      <c r="C72" s="1"/>
      <c r="D72" s="563">
        <f>IF(AUX!B643="","",AUX!B643)</f>
        <v>8.0412217865158855</v>
      </c>
      <c r="E72" s="563">
        <f>IF(AUX!C643="","",AUX!C643)</f>
        <v>8.0265017077523062</v>
      </c>
      <c r="F72" s="563">
        <f>IF(AUX!D643="","",AUX!D643)</f>
        <v>8.4581266623957809</v>
      </c>
      <c r="G72" s="137"/>
      <c r="H72" s="336">
        <f>IF(AUX!E643="","",AUX!E643)</f>
        <v>18.98800911587103</v>
      </c>
      <c r="I72" s="336">
        <f>IF(AUX!F643="","",AUX!F643)</f>
        <v>18.067902003031335</v>
      </c>
      <c r="J72" s="336">
        <f>IF(AUX!G643="","",AUX!G643)</f>
        <v>15.182175863905526</v>
      </c>
      <c r="K72" s="137"/>
      <c r="L72" s="336">
        <f>IF(AUX!H643="","",AUX!H643)</f>
        <v>17.34560249765256</v>
      </c>
      <c r="M72" s="336">
        <f>IF(AUX!I643="","",AUX!I643)</f>
        <v>18.660462550875927</v>
      </c>
      <c r="N72" s="336">
        <f>IF(AUX!J643="","",AUX!J643)</f>
        <v>16.735327995743347</v>
      </c>
      <c r="O72" s="21"/>
      <c r="Q72" s="580">
        <f>AUX!Z643</f>
        <v>-2</v>
      </c>
      <c r="R72" s="580">
        <f>AUX!AA643</f>
        <v>-2</v>
      </c>
      <c r="S72" s="580">
        <f>AUX!AB643</f>
        <v>-2</v>
      </c>
      <c r="T72" s="580">
        <f>AUX!AC643</f>
        <v>1</v>
      </c>
      <c r="U72" s="580">
        <f>AUX!AD643</f>
        <v>-1</v>
      </c>
      <c r="V72" s="580">
        <f>AUX!AE643</f>
        <v>-1</v>
      </c>
    </row>
    <row r="73" spans="1:22" ht="15" customHeight="1" x14ac:dyDescent="0.2">
      <c r="A73" s="244"/>
      <c r="B73" s="562" t="s">
        <v>642</v>
      </c>
      <c r="C73" s="1"/>
      <c r="D73" s="563">
        <f>IF(AUX!B644="","",AUX!B644)</f>
        <v>4.1600486141977795</v>
      </c>
      <c r="E73" s="563">
        <f>IF(AUX!C644="","",AUX!C644)</f>
        <v>3.7773182428389069</v>
      </c>
      <c r="F73" s="563">
        <f>IF(AUX!D644="","",AUX!D644)</f>
        <v>3.8096546370316586</v>
      </c>
      <c r="G73" s="137"/>
      <c r="H73" s="336">
        <f>IF(AUX!E644="","",AUX!E644)</f>
        <v>3.2489576468634596</v>
      </c>
      <c r="I73" s="336">
        <f>IF(AUX!F644="","",AUX!F644)</f>
        <v>3.4975728490672053</v>
      </c>
      <c r="J73" s="336">
        <f>IF(AUX!G644="","",AUX!G644)</f>
        <v>3.1112444905981032</v>
      </c>
      <c r="K73" s="137"/>
      <c r="L73" s="336">
        <f>IF(AUX!H644="","",AUX!H644)</f>
        <v>4.5938284336582358</v>
      </c>
      <c r="M73" s="336">
        <f>IF(AUX!I644="","",AUX!I644)</f>
        <v>4.1475814803389826</v>
      </c>
      <c r="N73" s="336">
        <f>IF(AUX!J644="","",AUX!J644)</f>
        <v>2.8545308415591353</v>
      </c>
      <c r="O73" s="21"/>
      <c r="Q73" s="580">
        <f>AUX!Z644</f>
        <v>1</v>
      </c>
      <c r="R73" s="580">
        <f>AUX!AA644</f>
        <v>1</v>
      </c>
      <c r="S73" s="580">
        <f>AUX!AB644</f>
        <v>1</v>
      </c>
      <c r="T73" s="580">
        <f>AUX!AC644</f>
        <v>-1</v>
      </c>
      <c r="U73" s="580">
        <f>AUX!AD644</f>
        <v>-1</v>
      </c>
      <c r="V73" s="580">
        <f>AUX!AE644</f>
        <v>1</v>
      </c>
    </row>
    <row r="74" spans="1:22" ht="15" customHeight="1" x14ac:dyDescent="0.2">
      <c r="A74" s="21"/>
      <c r="B74" s="860" t="str">
        <f>AUX!A2 &amp; ": TMP ARS vs TMP Continente  ;  " &amp; AUX!A3 &amp; ": TMP ACeS/ULS vs TMP ARS"</f>
        <v>ARS Alentejo: TMP ARS vs TMP Continente  ;  ACeS Alentejo Central: TMP ACeS/ULS vs TMP ARS</v>
      </c>
      <c r="C74" s="860"/>
      <c r="D74" s="860"/>
      <c r="E74" s="860"/>
      <c r="F74" s="860"/>
      <c r="G74" s="860"/>
      <c r="H74" s="860"/>
      <c r="I74" s="860"/>
      <c r="J74" s="863" t="s">
        <v>678</v>
      </c>
      <c r="K74" s="864"/>
      <c r="L74" s="864"/>
      <c r="M74" s="864"/>
      <c r="N74" s="864"/>
      <c r="O74" s="21"/>
    </row>
    <row r="75" spans="1:22" ht="12.95" customHeight="1" x14ac:dyDescent="0.2">
      <c r="A75" s="442"/>
      <c r="B75" s="508"/>
      <c r="C75" s="501"/>
      <c r="D75" s="501"/>
      <c r="E75" s="501"/>
      <c r="F75" s="526"/>
      <c r="G75" s="526"/>
      <c r="H75" s="526"/>
      <c r="I75" s="526"/>
      <c r="J75" s="864"/>
      <c r="K75" s="864"/>
      <c r="L75" s="864"/>
      <c r="M75" s="864"/>
      <c r="N75" s="864"/>
      <c r="O75" s="442"/>
    </row>
    <row r="76" spans="1:22" ht="20.100000000000001" customHeight="1" x14ac:dyDescent="0.2">
      <c r="A76" s="21"/>
      <c r="B76" s="138" t="s">
        <v>28</v>
      </c>
      <c r="D76" s="21"/>
      <c r="E76" s="21"/>
      <c r="F76" s="21"/>
      <c r="H76" s="2"/>
      <c r="I76" s="2"/>
      <c r="J76" s="2"/>
      <c r="K76" s="2"/>
      <c r="L76" s="3"/>
      <c r="M76" s="3"/>
      <c r="N76" s="4"/>
      <c r="O76" s="21"/>
    </row>
    <row r="77" spans="1:22" ht="14.25" customHeight="1" x14ac:dyDescent="0.2">
      <c r="A77" s="21"/>
      <c r="B77" s="21"/>
      <c r="D77" s="21"/>
      <c r="E77" s="21"/>
      <c r="F77" s="21"/>
      <c r="H77" s="21"/>
      <c r="I77" s="21"/>
      <c r="J77" s="21"/>
      <c r="K77" s="21"/>
      <c r="L77" s="21"/>
      <c r="M77" s="21"/>
      <c r="N77" s="21"/>
      <c r="O77" s="21"/>
    </row>
    <row r="78" spans="1:22" ht="26.1" customHeight="1" x14ac:dyDescent="0.2">
      <c r="A78" s="442"/>
      <c r="B78" s="853" t="s">
        <v>674</v>
      </c>
      <c r="C78" s="853"/>
      <c r="D78" s="853"/>
      <c r="E78" s="853"/>
      <c r="F78" s="853"/>
      <c r="G78" s="853"/>
      <c r="H78" s="853"/>
      <c r="I78" s="853"/>
      <c r="J78" s="853"/>
      <c r="K78" s="853"/>
      <c r="L78" s="853"/>
      <c r="M78" s="853"/>
      <c r="N78" s="853"/>
      <c r="O78" s="136"/>
    </row>
    <row r="79" spans="1:22" ht="5.0999999999999996" customHeight="1" x14ac:dyDescent="0.2">
      <c r="A79" s="442"/>
      <c r="B79" s="442"/>
      <c r="C79" s="537"/>
      <c r="D79" s="442"/>
      <c r="E79" s="442"/>
      <c r="F79" s="442"/>
      <c r="G79" s="537"/>
      <c r="H79" s="442"/>
      <c r="I79" s="442"/>
      <c r="J79" s="442"/>
      <c r="K79" s="442"/>
      <c r="L79" s="442"/>
      <c r="M79" s="442"/>
      <c r="N79" s="442"/>
      <c r="O79" s="442"/>
    </row>
    <row r="80" spans="1:22" ht="27.95" customHeight="1" x14ac:dyDescent="0.2">
      <c r="A80" s="537"/>
      <c r="B80" s="854" t="s">
        <v>19</v>
      </c>
      <c r="C80" s="1"/>
      <c r="D80" s="855" t="s">
        <v>16</v>
      </c>
      <c r="E80" s="855"/>
      <c r="F80" s="855"/>
      <c r="G80" s="1"/>
      <c r="H80" s="856" t="str">
        <f>AUX!A2</f>
        <v>ARS Alentejo</v>
      </c>
      <c r="I80" s="856"/>
      <c r="J80" s="856"/>
      <c r="K80" s="1"/>
      <c r="L80" s="856" t="str">
        <f>AUX!A3</f>
        <v>ACeS Alentejo Central</v>
      </c>
      <c r="M80" s="856"/>
      <c r="N80" s="856"/>
      <c r="O80" s="442"/>
    </row>
    <row r="81" spans="1:22" x14ac:dyDescent="0.2">
      <c r="A81" s="537"/>
      <c r="B81" s="854"/>
      <c r="C81" s="1"/>
      <c r="D81" s="540" t="s">
        <v>261</v>
      </c>
      <c r="E81" s="540" t="s">
        <v>552</v>
      </c>
      <c r="F81" s="540" t="s">
        <v>555</v>
      </c>
      <c r="G81" s="137"/>
      <c r="H81" s="540" t="s">
        <v>261</v>
      </c>
      <c r="I81" s="540" t="s">
        <v>552</v>
      </c>
      <c r="J81" s="540" t="s">
        <v>555</v>
      </c>
      <c r="K81" s="137"/>
      <c r="L81" s="540" t="s">
        <v>261</v>
      </c>
      <c r="M81" s="540" t="s">
        <v>552</v>
      </c>
      <c r="N81" s="540" t="s">
        <v>555</v>
      </c>
      <c r="O81" s="442"/>
      <c r="Q81" s="581" t="s">
        <v>546</v>
      </c>
      <c r="R81" s="581" t="s">
        <v>547</v>
      </c>
      <c r="S81" s="581" t="s">
        <v>548</v>
      </c>
      <c r="T81" s="581" t="s">
        <v>549</v>
      </c>
      <c r="U81" s="581" t="s">
        <v>550</v>
      </c>
      <c r="V81" s="581" t="s">
        <v>551</v>
      </c>
    </row>
    <row r="82" spans="1:22" ht="15" customHeight="1" x14ac:dyDescent="0.2">
      <c r="A82" s="537"/>
      <c r="B82" s="337" t="s">
        <v>586</v>
      </c>
      <c r="C82" s="1"/>
      <c r="D82" s="338">
        <f>IF(AUX!B649="","",AUX!B649)</f>
        <v>515.45306822951454</v>
      </c>
      <c r="E82" s="338">
        <f>IF(AUX!C649="","",AUX!C649)</f>
        <v>504.73613952620786</v>
      </c>
      <c r="F82" s="338">
        <f>IF(AUX!D649="","",AUX!D649)</f>
        <v>492.23735672019421</v>
      </c>
      <c r="G82" s="137"/>
      <c r="H82" s="336">
        <f>IF(AUX!E649="","",AUX!E649)</f>
        <v>561.85422624219586</v>
      </c>
      <c r="I82" s="336">
        <f>IF(AUX!F649="","",AUX!F649)</f>
        <v>547.40822922661846</v>
      </c>
      <c r="J82" s="336">
        <f>IF(AUX!G649="","",AUX!G649)</f>
        <v>528.68169850237348</v>
      </c>
      <c r="K82" s="137"/>
      <c r="L82" s="336">
        <f>IF(AUX!H649="","",AUX!H649)</f>
        <v>488.62785347908141</v>
      </c>
      <c r="M82" s="336">
        <f>IF(AUX!I649="","",AUX!I649)</f>
        <v>491.23828009560617</v>
      </c>
      <c r="N82" s="336">
        <f>IF(AUX!J649="","",AUX!J649)</f>
        <v>485.39958889557909</v>
      </c>
      <c r="O82" s="442"/>
      <c r="Q82" s="580">
        <f>AUX!Z649</f>
        <v>-2</v>
      </c>
      <c r="R82" s="580">
        <f>AUX!AA649</f>
        <v>-2</v>
      </c>
      <c r="S82" s="580">
        <f>AUX!AB649</f>
        <v>-2</v>
      </c>
      <c r="T82" s="580">
        <f>AUX!AC649</f>
        <v>2</v>
      </c>
      <c r="U82" s="580">
        <f>AUX!AD649</f>
        <v>2</v>
      </c>
      <c r="V82" s="580">
        <f>AUX!AE649</f>
        <v>2</v>
      </c>
    </row>
    <row r="83" spans="1:22" ht="15" customHeight="1" x14ac:dyDescent="0.2">
      <c r="A83" s="537"/>
      <c r="B83" s="337" t="s">
        <v>587</v>
      </c>
      <c r="C83" s="1"/>
      <c r="D83" s="338">
        <f>IF(AUX!B650="","",AUX!B650)</f>
        <v>18.02098221959919</v>
      </c>
      <c r="E83" s="338">
        <f>IF(AUX!C650="","",AUX!C650)</f>
        <v>16.59710961859167</v>
      </c>
      <c r="F83" s="338">
        <f>IF(AUX!D650="","",AUX!D650)</f>
        <v>15.785215728984159</v>
      </c>
      <c r="G83" s="137"/>
      <c r="H83" s="336">
        <f>IF(AUX!E650="","",AUX!E650)</f>
        <v>12.285860300268519</v>
      </c>
      <c r="I83" s="336">
        <f>IF(AUX!F650="","",AUX!F650)</f>
        <v>11.817732741698222</v>
      </c>
      <c r="J83" s="336">
        <f>IF(AUX!G650="","",AUX!G650)</f>
        <v>11.576884074075872</v>
      </c>
      <c r="K83" s="137"/>
      <c r="L83" s="336">
        <f>IF(AUX!H650="","",AUX!H650)</f>
        <v>9.1030577714132637</v>
      </c>
      <c r="M83" s="336">
        <f>IF(AUX!I650="","",AUX!I650)</f>
        <v>8.811411373107406</v>
      </c>
      <c r="N83" s="336">
        <f>IF(AUX!J650="","",AUX!J650)</f>
        <v>7.9311545741331724</v>
      </c>
      <c r="O83" s="442"/>
      <c r="Q83" s="580">
        <f>AUX!Z650</f>
        <v>2</v>
      </c>
      <c r="R83" s="580">
        <f>AUX!AA650</f>
        <v>2</v>
      </c>
      <c r="S83" s="580">
        <f>AUX!AB650</f>
        <v>2</v>
      </c>
      <c r="T83" s="580">
        <f>AUX!AC650</f>
        <v>1</v>
      </c>
      <c r="U83" s="580">
        <f>AUX!AD650</f>
        <v>1</v>
      </c>
      <c r="V83" s="580">
        <f>AUX!AE650</f>
        <v>1</v>
      </c>
    </row>
    <row r="84" spans="1:22" ht="15" customHeight="1" x14ac:dyDescent="0.2">
      <c r="A84" s="537"/>
      <c r="B84" s="562" t="s">
        <v>29</v>
      </c>
      <c r="C84" s="1"/>
      <c r="D84" s="563">
        <f>IF(AUX!B651="","",AUX!B651)</f>
        <v>1.7248028004236409</v>
      </c>
      <c r="E84" s="563">
        <f>IF(AUX!C651="","",AUX!C651)</f>
        <v>1.7624906645783873</v>
      </c>
      <c r="F84" s="563">
        <f>IF(AUX!D651="","",AUX!D651)</f>
        <v>1.7057022987900872</v>
      </c>
      <c r="G84" s="137"/>
      <c r="H84" s="336">
        <f>IF(AUX!E651="","",AUX!E651)</f>
        <v>1.6213271440137709</v>
      </c>
      <c r="I84" s="336">
        <f>IF(AUX!F651="","",AUX!F651)</f>
        <v>1.1842556949570322</v>
      </c>
      <c r="J84" s="336">
        <f>IF(AUX!G651="","",AUX!G651)</f>
        <v>1.3391805329160393</v>
      </c>
      <c r="K84" s="137"/>
      <c r="L84" s="336">
        <f>IF(AUX!H651="","",AUX!H651)</f>
        <v>0.46878369382799384</v>
      </c>
      <c r="M84" s="336">
        <f>IF(AUX!I651="","",AUX!I651)</f>
        <v>1.3579747886623754</v>
      </c>
      <c r="N84" s="336">
        <f>IF(AUX!J651="","",AUX!J651)</f>
        <v>1.3598648653506831</v>
      </c>
      <c r="O84" s="442"/>
      <c r="Q84" s="580">
        <f>AUX!Z651</f>
        <v>1</v>
      </c>
      <c r="R84" s="580">
        <f>AUX!AA651</f>
        <v>1</v>
      </c>
      <c r="S84" s="580">
        <f>AUX!AB651</f>
        <v>1</v>
      </c>
      <c r="T84" s="580">
        <f>AUX!AC651</f>
        <v>1</v>
      </c>
      <c r="U84" s="580">
        <f>AUX!AD651</f>
        <v>-1</v>
      </c>
      <c r="V84" s="580">
        <f>AUX!AE651</f>
        <v>-1</v>
      </c>
    </row>
    <row r="85" spans="1:22" ht="15" customHeight="1" x14ac:dyDescent="0.2">
      <c r="A85" s="537"/>
      <c r="B85" s="562" t="s">
        <v>621</v>
      </c>
      <c r="C85" s="1"/>
      <c r="D85" s="563">
        <f>IF(AUX!B652="","",AUX!B652)</f>
        <v>9.1498836272447335</v>
      </c>
      <c r="E85" s="563">
        <f>IF(AUX!C652="","",AUX!C652)</f>
        <v>8.1060670865271653</v>
      </c>
      <c r="F85" s="563">
        <f>IF(AUX!D652="","",AUX!D652)</f>
        <v>7.2967538477053511</v>
      </c>
      <c r="G85" s="137"/>
      <c r="H85" s="336">
        <f>IF(AUX!E652="","",AUX!E652)</f>
        <v>4.9395017817918312</v>
      </c>
      <c r="I85" s="336">
        <f>IF(AUX!F652="","",AUX!F652)</f>
        <v>4.2246783489189372</v>
      </c>
      <c r="J85" s="336">
        <f>IF(AUX!G652="","",AUX!G652)</f>
        <v>3.0696779896226816</v>
      </c>
      <c r="K85" s="137"/>
      <c r="L85" s="336">
        <f>IF(AUX!H652="","",AUX!H652)</f>
        <v>4.5013442385385378</v>
      </c>
      <c r="M85" s="336">
        <f>IF(AUX!I652="","",AUX!I652)</f>
        <v>3.6360110902186999</v>
      </c>
      <c r="N85" s="336">
        <f>IF(AUX!J652="","",AUX!J652)</f>
        <v>2.6869798289321909</v>
      </c>
      <c r="O85" s="442"/>
      <c r="Q85" s="580">
        <f>AUX!Z652</f>
        <v>2</v>
      </c>
      <c r="R85" s="580">
        <f>AUX!AA652</f>
        <v>2</v>
      </c>
      <c r="S85" s="580">
        <f>AUX!AB652</f>
        <v>2</v>
      </c>
      <c r="T85" s="580">
        <f>AUX!AC652</f>
        <v>1</v>
      </c>
      <c r="U85" s="580">
        <f>AUX!AD652</f>
        <v>1</v>
      </c>
      <c r="V85" s="580">
        <f>AUX!AE652</f>
        <v>1</v>
      </c>
    </row>
    <row r="86" spans="1:22" ht="15" customHeight="1" x14ac:dyDescent="0.2">
      <c r="A86" s="537"/>
      <c r="B86" s="337" t="s">
        <v>23</v>
      </c>
      <c r="C86" s="1"/>
      <c r="D86" s="338">
        <f>IF(AUX!B653="","",AUX!B653)</f>
        <v>191.91748825970203</v>
      </c>
      <c r="E86" s="338">
        <f>IF(AUX!C653="","",AUX!C653)</f>
        <v>191.50481630014156</v>
      </c>
      <c r="F86" s="338">
        <f>IF(AUX!D653="","",AUX!D653)</f>
        <v>189.50114067709663</v>
      </c>
      <c r="G86" s="137"/>
      <c r="H86" s="336">
        <f>IF(AUX!E653="","",AUX!E653)</f>
        <v>195.04421510207266</v>
      </c>
      <c r="I86" s="336">
        <f>IF(AUX!F653="","",AUX!F653)</f>
        <v>184.81540975357709</v>
      </c>
      <c r="J86" s="336">
        <f>IF(AUX!G653="","",AUX!G653)</f>
        <v>184.85206018480713</v>
      </c>
      <c r="K86" s="137"/>
      <c r="L86" s="336">
        <f>IF(AUX!H653="","",AUX!H653)</f>
        <v>191.56030033853258</v>
      </c>
      <c r="M86" s="336">
        <f>IF(AUX!I653="","",AUX!I653)</f>
        <v>178.67072073609512</v>
      </c>
      <c r="N86" s="336">
        <f>IF(AUX!J653="","",AUX!J653)</f>
        <v>184.69469309847619</v>
      </c>
      <c r="O86" s="442"/>
      <c r="Q86" s="580">
        <f>AUX!Z653</f>
        <v>-1</v>
      </c>
      <c r="R86" s="580">
        <f>AUX!AA653</f>
        <v>1</v>
      </c>
      <c r="S86" s="580">
        <f>AUX!AB653</f>
        <v>1</v>
      </c>
      <c r="T86" s="580">
        <f>AUX!AC653</f>
        <v>1</v>
      </c>
      <c r="U86" s="580">
        <f>AUX!AD653</f>
        <v>1</v>
      </c>
      <c r="V86" s="580">
        <f>AUX!AE653</f>
        <v>1</v>
      </c>
    </row>
    <row r="87" spans="1:22" ht="15" customHeight="1" x14ac:dyDescent="0.2">
      <c r="A87" s="537"/>
      <c r="B87" s="562" t="s">
        <v>622</v>
      </c>
      <c r="C87" s="1"/>
      <c r="D87" s="563">
        <f>IF(AUX!B654="","",AUX!B654)</f>
        <v>10.928562099287515</v>
      </c>
      <c r="E87" s="563">
        <f>IF(AUX!C654="","",AUX!C654)</f>
        <v>10.787665363612895</v>
      </c>
      <c r="F87" s="563">
        <f>IF(AUX!D654="","",AUX!D654)</f>
        <v>10.289069268907236</v>
      </c>
      <c r="G87" s="137"/>
      <c r="H87" s="336">
        <f>IF(AUX!E654="","",AUX!E654)</f>
        <v>11.351899215606942</v>
      </c>
      <c r="I87" s="336">
        <f>IF(AUX!F654="","",AUX!F654)</f>
        <v>9.7485941720393683</v>
      </c>
      <c r="J87" s="336">
        <f>IF(AUX!G654="","",AUX!G654)</f>
        <v>8.1862749382450719</v>
      </c>
      <c r="K87" s="137"/>
      <c r="L87" s="336">
        <f>IF(AUX!H654="","",AUX!H654)</f>
        <v>11.474769276135314</v>
      </c>
      <c r="M87" s="336">
        <f>IF(AUX!I654="","",AUX!I654)</f>
        <v>11.481591355737976</v>
      </c>
      <c r="N87" s="336">
        <f>IF(AUX!J654="","",AUX!J654)</f>
        <v>8.5733883175021308</v>
      </c>
      <c r="O87" s="442"/>
      <c r="Q87" s="580">
        <f>AUX!Z654</f>
        <v>-1</v>
      </c>
      <c r="R87" s="580">
        <f>AUX!AA654</f>
        <v>1</v>
      </c>
      <c r="S87" s="580">
        <f>AUX!AB654</f>
        <v>1</v>
      </c>
      <c r="T87" s="580">
        <f>AUX!AC654</f>
        <v>-1</v>
      </c>
      <c r="U87" s="580">
        <f>AUX!AD654</f>
        <v>-1</v>
      </c>
      <c r="V87" s="580">
        <f>AUX!AE654</f>
        <v>-1</v>
      </c>
    </row>
    <row r="88" spans="1:22" ht="15" customHeight="1" x14ac:dyDescent="0.2">
      <c r="A88" s="537"/>
      <c r="B88" s="562" t="s">
        <v>560</v>
      </c>
      <c r="C88" s="1"/>
      <c r="D88" s="563">
        <f>IF(AUX!B655="","",AUX!B655)</f>
        <v>8.0353521496708638</v>
      </c>
      <c r="E88" s="563">
        <f>IF(AUX!C655="","",AUX!C655)</f>
        <v>8.2777754537645478</v>
      </c>
      <c r="F88" s="563">
        <f>IF(AUX!D655="","",AUX!D655)</f>
        <v>8.1610455882886193</v>
      </c>
      <c r="G88" s="137"/>
      <c r="H88" s="336">
        <f>IF(AUX!E655="","",AUX!E655)</f>
        <v>4.9322679675757231</v>
      </c>
      <c r="I88" s="336">
        <f>IF(AUX!F655="","",AUX!F655)</f>
        <v>4.7577598710204603</v>
      </c>
      <c r="J88" s="336">
        <f>IF(AUX!G655="","",AUX!G655)</f>
        <v>6.2410393684473391</v>
      </c>
      <c r="K88" s="137"/>
      <c r="L88" s="336">
        <f>IF(AUX!H655="","",AUX!H655)</f>
        <v>3.2549201526090679</v>
      </c>
      <c r="M88" s="336">
        <f>IF(AUX!I655="","",AUX!I655)</f>
        <v>3.7973765810114402</v>
      </c>
      <c r="N88" s="336">
        <f>IF(AUX!J655="","",AUX!J655)</f>
        <v>5.7277005551076066</v>
      </c>
      <c r="O88" s="442"/>
      <c r="Q88" s="580">
        <f>AUX!Z655</f>
        <v>2</v>
      </c>
      <c r="R88" s="580">
        <f>AUX!AA655</f>
        <v>2</v>
      </c>
      <c r="S88" s="580">
        <f>AUX!AB655</f>
        <v>1</v>
      </c>
      <c r="T88" s="580">
        <f>AUX!AC655</f>
        <v>1</v>
      </c>
      <c r="U88" s="580">
        <f>AUX!AD655</f>
        <v>1</v>
      </c>
      <c r="V88" s="580">
        <f>AUX!AE655</f>
        <v>1</v>
      </c>
    </row>
    <row r="89" spans="1:22" ht="15" customHeight="1" x14ac:dyDescent="0.2">
      <c r="A89" s="537"/>
      <c r="B89" s="562" t="s">
        <v>180</v>
      </c>
      <c r="C89" s="1"/>
      <c r="D89" s="563">
        <f>IF(AUX!B656="","",AUX!B656)</f>
        <v>18.797690276554949</v>
      </c>
      <c r="E89" s="563">
        <f>IF(AUX!C656="","",AUX!C656)</f>
        <v>18.330470620304993</v>
      </c>
      <c r="F89" s="563">
        <f>IF(AUX!D656="","",AUX!D656)</f>
        <v>17.62128757998936</v>
      </c>
      <c r="G89" s="137"/>
      <c r="H89" s="336">
        <f>IF(AUX!E656="","",AUX!E656)</f>
        <v>15.355757822097036</v>
      </c>
      <c r="I89" s="336">
        <f>IF(AUX!F656="","",AUX!F656)</f>
        <v>15.005665470173602</v>
      </c>
      <c r="J89" s="336">
        <f>IF(AUX!G656="","",AUX!G656)</f>
        <v>15.450183279366124</v>
      </c>
      <c r="K89" s="137"/>
      <c r="L89" s="336">
        <f>IF(AUX!H656="","",AUX!H656)</f>
        <v>14.952223205076654</v>
      </c>
      <c r="M89" s="336">
        <f>IF(AUX!I656="","",AUX!I656)</f>
        <v>14.4292774614867</v>
      </c>
      <c r="N89" s="336">
        <f>IF(AUX!J656="","",AUX!J656)</f>
        <v>13.108018877919326</v>
      </c>
      <c r="O89" s="442"/>
      <c r="Q89" s="580">
        <f>AUX!Z656</f>
        <v>2</v>
      </c>
      <c r="R89" s="580">
        <f>AUX!AA656</f>
        <v>2</v>
      </c>
      <c r="S89" s="580">
        <f>AUX!AB656</f>
        <v>1</v>
      </c>
      <c r="T89" s="580">
        <f>AUX!AC656</f>
        <v>1</v>
      </c>
      <c r="U89" s="580">
        <f>AUX!AD656</f>
        <v>1</v>
      </c>
      <c r="V89" s="580">
        <f>AUX!AE656</f>
        <v>1</v>
      </c>
    </row>
    <row r="90" spans="1:22" ht="15" customHeight="1" x14ac:dyDescent="0.2">
      <c r="A90" s="557"/>
      <c r="B90" s="562" t="s">
        <v>623</v>
      </c>
      <c r="C90" s="1"/>
      <c r="D90" s="563">
        <f>IF(AUX!B657="","",AUX!B657)</f>
        <v>17.032605593756408</v>
      </c>
      <c r="E90" s="563">
        <f>IF(AUX!C657="","",AUX!C657)</f>
        <v>16.745215026070362</v>
      </c>
      <c r="F90" s="563">
        <f>IF(AUX!D657="","",AUX!D657)</f>
        <v>16.29696664091373</v>
      </c>
      <c r="G90" s="137"/>
      <c r="H90" s="336">
        <f>IF(AUX!E657="","",AUX!E657)</f>
        <v>21.284434169253768</v>
      </c>
      <c r="I90" s="336">
        <f>IF(AUX!F657="","",AUX!F657)</f>
        <v>19.259563922606265</v>
      </c>
      <c r="J90" s="336">
        <f>IF(AUX!G657="","",AUX!G657)</f>
        <v>18.739303485484907</v>
      </c>
      <c r="K90" s="137"/>
      <c r="L90" s="336">
        <f>IF(AUX!H657="","",AUX!H657)</f>
        <v>21.358893704672269</v>
      </c>
      <c r="M90" s="336">
        <f>IF(AUX!I657="","",AUX!I657)</f>
        <v>18.897464216801914</v>
      </c>
      <c r="N90" s="336">
        <f>IF(AUX!J657="","",AUX!J657)</f>
        <v>20.279526415723058</v>
      </c>
      <c r="O90" s="442"/>
      <c r="Q90" s="580">
        <f>AUX!Z657</f>
        <v>-2</v>
      </c>
      <c r="R90" s="580">
        <f>AUX!AA657</f>
        <v>-1</v>
      </c>
      <c r="S90" s="580">
        <f>AUX!AB657</f>
        <v>-1</v>
      </c>
      <c r="T90" s="580">
        <f>AUX!AC657</f>
        <v>-1</v>
      </c>
      <c r="U90" s="580">
        <f>AUX!AD657</f>
        <v>1</v>
      </c>
      <c r="V90" s="580">
        <f>AUX!AE657</f>
        <v>-1</v>
      </c>
    </row>
    <row r="91" spans="1:22" ht="15" customHeight="1" x14ac:dyDescent="0.2">
      <c r="A91" s="557"/>
      <c r="B91" s="562" t="s">
        <v>655</v>
      </c>
      <c r="C91" s="1"/>
      <c r="D91" s="563">
        <f>IF(AUX!B658="","",AUX!B658)</f>
        <v>8.5028159483565631</v>
      </c>
      <c r="E91" s="563">
        <f>IF(AUX!C658="","",AUX!C658)</f>
        <v>8.3438206640174979</v>
      </c>
      <c r="F91" s="563">
        <f>IF(AUX!D658="","",AUX!D658)</f>
        <v>7.9799192168701865</v>
      </c>
      <c r="G91" s="137"/>
      <c r="H91" s="336">
        <f>IF(AUX!E658="","",AUX!E658)</f>
        <v>11.844152475439973</v>
      </c>
      <c r="I91" s="336">
        <f>IF(AUX!F658="","",AUX!F658)</f>
        <v>10.187215386675589</v>
      </c>
      <c r="J91" s="336">
        <f>IF(AUX!G658="","",AUX!G658)</f>
        <v>11.012022349061855</v>
      </c>
      <c r="K91" s="137"/>
      <c r="L91" s="336">
        <f>IF(AUX!H658="","",AUX!H658)</f>
        <v>10.299519602974566</v>
      </c>
      <c r="M91" s="336">
        <f>IF(AUX!I658="","",AUX!I658)</f>
        <v>11.167281258731542</v>
      </c>
      <c r="N91" s="336">
        <f>IF(AUX!J658="","",AUX!J658)</f>
        <v>13.389603401237109</v>
      </c>
      <c r="O91" s="442"/>
      <c r="Q91" s="580">
        <f>AUX!Z658</f>
        <v>-2</v>
      </c>
      <c r="R91" s="580">
        <f>AUX!AA658</f>
        <v>-1</v>
      </c>
      <c r="S91" s="580">
        <f>AUX!AB658</f>
        <v>-2</v>
      </c>
      <c r="T91" s="580">
        <f>AUX!AC658</f>
        <v>1</v>
      </c>
      <c r="U91" s="580">
        <f>AUX!AD658</f>
        <v>-1</v>
      </c>
      <c r="V91" s="580">
        <f>AUX!AE658</f>
        <v>-1</v>
      </c>
    </row>
    <row r="92" spans="1:22" ht="15" customHeight="1" x14ac:dyDescent="0.2">
      <c r="A92" s="557"/>
      <c r="B92" s="562" t="s">
        <v>654</v>
      </c>
      <c r="C92" s="1"/>
      <c r="D92" s="563">
        <f>IF(AUX!B659="","",AUX!B659)</f>
        <v>10.046069230251099</v>
      </c>
      <c r="E92" s="563">
        <f>IF(AUX!C659="","",AUX!C659)</f>
        <v>10.341897322561612</v>
      </c>
      <c r="F92" s="563">
        <f>IF(AUX!D659="","",AUX!D659)</f>
        <v>10.628591940948306</v>
      </c>
      <c r="G92" s="137"/>
      <c r="H92" s="336">
        <f>IF(AUX!E659="","",AUX!E659)</f>
        <v>7.3225054015948841</v>
      </c>
      <c r="I92" s="336">
        <f>IF(AUX!F659="","",AUX!F659)</f>
        <v>7.063371224133844</v>
      </c>
      <c r="J92" s="336">
        <f>IF(AUX!G659="","",AUX!G659)</f>
        <v>6.787699505557022</v>
      </c>
      <c r="K92" s="137"/>
      <c r="L92" s="336">
        <f>IF(AUX!H659="","",AUX!H659)</f>
        <v>7.7139790530155183</v>
      </c>
      <c r="M92" s="336">
        <f>IF(AUX!I659="","",AUX!I659)</f>
        <v>5.7706604605685614</v>
      </c>
      <c r="N92" s="336">
        <f>IF(AUX!J659="","",AUX!J659)</f>
        <v>6.8074536587939027</v>
      </c>
      <c r="O92" s="442"/>
      <c r="Q92" s="580">
        <f>AUX!Z659</f>
        <v>2</v>
      </c>
      <c r="R92" s="580">
        <f>AUX!AA659</f>
        <v>2</v>
      </c>
      <c r="S92" s="580">
        <f>AUX!AB659</f>
        <v>2</v>
      </c>
      <c r="T92" s="580">
        <f>AUX!AC659</f>
        <v>-1</v>
      </c>
      <c r="U92" s="580">
        <f>AUX!AD659</f>
        <v>1</v>
      </c>
      <c r="V92" s="580">
        <f>AUX!AE659</f>
        <v>-1</v>
      </c>
    </row>
    <row r="93" spans="1:22" ht="15" customHeight="1" x14ac:dyDescent="0.2">
      <c r="A93" s="557"/>
      <c r="B93" s="562" t="s">
        <v>181</v>
      </c>
      <c r="C93" s="1"/>
      <c r="D93" s="563">
        <f>IF(AUX!B660="","",AUX!B660)</f>
        <v>9.5487141582980115</v>
      </c>
      <c r="E93" s="563">
        <f>IF(AUX!C660="","",AUX!C660)</f>
        <v>9.5065250656766942</v>
      </c>
      <c r="F93" s="563">
        <f>IF(AUX!D660="","",AUX!D660)</f>
        <v>9.5576718702532251</v>
      </c>
      <c r="G93" s="137"/>
      <c r="H93" s="336">
        <f>IF(AUX!E660="","",AUX!E660)</f>
        <v>10.564196155662707</v>
      </c>
      <c r="I93" s="336">
        <f>IF(AUX!F660="","",AUX!F660)</f>
        <v>9.1858842781605148</v>
      </c>
      <c r="J93" s="336">
        <f>IF(AUX!G660="","",AUX!G660)</f>
        <v>8.0702187218188008</v>
      </c>
      <c r="K93" s="137"/>
      <c r="L93" s="336">
        <f>IF(AUX!H660="","",AUX!H660)</f>
        <v>8.6807328980759841</v>
      </c>
      <c r="M93" s="336">
        <f>IF(AUX!I660="","",AUX!I660)</f>
        <v>7.9106782416512385</v>
      </c>
      <c r="N93" s="336">
        <f>IF(AUX!J660="","",AUX!J660)</f>
        <v>5.8411962017552321</v>
      </c>
      <c r="O93" s="442"/>
      <c r="Q93" s="580">
        <f>AUX!Z660</f>
        <v>-1</v>
      </c>
      <c r="R93" s="580">
        <f>AUX!AA660</f>
        <v>1</v>
      </c>
      <c r="S93" s="580">
        <f>AUX!AB660</f>
        <v>1</v>
      </c>
      <c r="T93" s="580">
        <f>AUX!AC660</f>
        <v>1</v>
      </c>
      <c r="U93" s="580">
        <f>AUX!AD660</f>
        <v>1</v>
      </c>
      <c r="V93" s="580">
        <f>AUX!AE660</f>
        <v>1</v>
      </c>
    </row>
    <row r="94" spans="1:22" ht="15" customHeight="1" x14ac:dyDescent="0.2">
      <c r="A94" s="557"/>
      <c r="B94" s="562" t="s">
        <v>653</v>
      </c>
      <c r="C94" s="1"/>
      <c r="D94" s="563">
        <f>IF(AUX!B661="","",AUX!B661)</f>
        <v>49.944562624746212</v>
      </c>
      <c r="E94" s="563">
        <f>IF(AUX!C661="","",AUX!C661)</f>
        <v>50.645691452365178</v>
      </c>
      <c r="F94" s="563">
        <f>IF(AUX!D661="","",AUX!D661)</f>
        <v>50.567225329125229</v>
      </c>
      <c r="G94" s="137"/>
      <c r="H94" s="336">
        <f>IF(AUX!E661="","",AUX!E661)</f>
        <v>54.034131550918765</v>
      </c>
      <c r="I94" s="336">
        <f>IF(AUX!F661="","",AUX!F661)</f>
        <v>51.00440406454193</v>
      </c>
      <c r="J94" s="336">
        <f>IF(AUX!G661="","",AUX!G661)</f>
        <v>51.653850960718444</v>
      </c>
      <c r="K94" s="137"/>
      <c r="L94" s="336">
        <f>IF(AUX!H661="","",AUX!H661)</f>
        <v>51.478351466376701</v>
      </c>
      <c r="M94" s="336">
        <f>IF(AUX!I661="","",AUX!I661)</f>
        <v>49.374625793078422</v>
      </c>
      <c r="N94" s="336">
        <f>IF(AUX!J661="","",AUX!J661)</f>
        <v>54.00011977254114</v>
      </c>
      <c r="O94" s="442"/>
      <c r="Q94" s="580">
        <f>AUX!Z661</f>
        <v>-1</v>
      </c>
      <c r="R94" s="580">
        <f>AUX!AA661</f>
        <v>-1</v>
      </c>
      <c r="S94" s="580">
        <f>AUX!AB661</f>
        <v>-1</v>
      </c>
      <c r="T94" s="580">
        <f>AUX!AC661</f>
        <v>1</v>
      </c>
      <c r="U94" s="580">
        <f>AUX!AD661</f>
        <v>1</v>
      </c>
      <c r="V94" s="580">
        <f>AUX!AE661</f>
        <v>-1</v>
      </c>
    </row>
    <row r="95" spans="1:22" ht="15" customHeight="1" x14ac:dyDescent="0.2">
      <c r="A95" s="557"/>
      <c r="B95" s="562" t="s">
        <v>627</v>
      </c>
      <c r="C95" s="1"/>
      <c r="D95" s="563">
        <f>IF(AUX!B662="","",AUX!B662)</f>
        <v>1.9415434304533656</v>
      </c>
      <c r="E95" s="563">
        <f>IF(AUX!C662="","",AUX!C662)</f>
        <v>1.8803609275656772</v>
      </c>
      <c r="F95" s="563">
        <f>IF(AUX!D662="","",AUX!D662)</f>
        <v>1.9336644260824254</v>
      </c>
      <c r="G95" s="137"/>
      <c r="H95" s="336">
        <f>IF(AUX!E662="","",AUX!E662)</f>
        <v>1.9692313488835111</v>
      </c>
      <c r="I95" s="336">
        <f>IF(AUX!F662="","",AUX!F662)</f>
        <v>1.8490841810116512</v>
      </c>
      <c r="J95" s="336">
        <f>IF(AUX!G662="","",AUX!G662)</f>
        <v>1.2163042879287773</v>
      </c>
      <c r="K95" s="137"/>
      <c r="L95" s="336">
        <f>IF(AUX!H662="","",AUX!H662)</f>
        <v>4.8206815513833732</v>
      </c>
      <c r="M95" s="336">
        <f>IF(AUX!I662="","",AUX!I662)</f>
        <v>3.9688421499766693</v>
      </c>
      <c r="N95" s="336">
        <f>IF(AUX!J662="","",AUX!J662)</f>
        <v>2.4447402799248987</v>
      </c>
      <c r="O95" s="442"/>
      <c r="Q95" s="580">
        <f>AUX!Z662</f>
        <v>-1</v>
      </c>
      <c r="R95" s="580">
        <f>AUX!AA662</f>
        <v>1</v>
      </c>
      <c r="S95" s="580">
        <f>AUX!AB662</f>
        <v>1</v>
      </c>
      <c r="T95" s="580">
        <f>AUX!AC662</f>
        <v>-2</v>
      </c>
      <c r="U95" s="580">
        <f>AUX!AD662</f>
        <v>-1</v>
      </c>
      <c r="V95" s="580">
        <f>AUX!AE662</f>
        <v>-1</v>
      </c>
    </row>
    <row r="96" spans="1:22" ht="15" customHeight="1" x14ac:dyDescent="0.2">
      <c r="A96" s="557"/>
      <c r="B96" s="562" t="s">
        <v>178</v>
      </c>
      <c r="C96" s="1"/>
      <c r="D96" s="563">
        <f>IF(AUX!B667="","",AUX!B667)</f>
        <v>10.142348226894249</v>
      </c>
      <c r="E96" s="563">
        <f>IF(AUX!C667="","",AUX!C667)</f>
        <v>9.978143253498283</v>
      </c>
      <c r="F96" s="563">
        <f>IF(AUX!D667="","",AUX!D667)</f>
        <v>9.5683924960909792</v>
      </c>
      <c r="G96" s="137"/>
      <c r="H96" s="336">
        <f>IF(AUX!E667="","",AUX!E667)</f>
        <v>11.105369550777972</v>
      </c>
      <c r="I96" s="336">
        <f>IF(AUX!F667="","",AUX!F667)</f>
        <v>10.274730510523959</v>
      </c>
      <c r="J96" s="336">
        <f>IF(AUX!G667="","",AUX!G667)</f>
        <v>8.6965804908672695</v>
      </c>
      <c r="K96" s="137"/>
      <c r="L96" s="336">
        <f>IF(AUX!H667="","",AUX!H667)</f>
        <v>11.393548722894696</v>
      </c>
      <c r="M96" s="336">
        <f>IF(AUX!I667="","",AUX!I667)</f>
        <v>9.7632012757732216</v>
      </c>
      <c r="N96" s="336">
        <f>IF(AUX!J667="","",AUX!J667)</f>
        <v>6.5104622074717931</v>
      </c>
      <c r="O96" s="442"/>
      <c r="Q96" s="580">
        <f>AUX!Z667</f>
        <v>-1</v>
      </c>
      <c r="R96" s="580">
        <f>AUX!AA667</f>
        <v>-1</v>
      </c>
      <c r="S96" s="580">
        <f>AUX!AB667</f>
        <v>1</v>
      </c>
      <c r="T96" s="580">
        <f>AUX!AC667</f>
        <v>-1</v>
      </c>
      <c r="U96" s="580">
        <f>AUX!AD667</f>
        <v>1</v>
      </c>
      <c r="V96" s="580">
        <f>AUX!AE667</f>
        <v>1</v>
      </c>
    </row>
    <row r="97" spans="1:22" ht="15" customHeight="1" x14ac:dyDescent="0.2">
      <c r="A97" s="557"/>
      <c r="B97" s="562" t="s">
        <v>631</v>
      </c>
      <c r="C97" s="1"/>
      <c r="D97" s="563">
        <f>IF(AUX!B668="","",AUX!B668)</f>
        <v>3.1763083317049148</v>
      </c>
      <c r="E97" s="563">
        <f>IF(AUX!C668="","",AUX!C668)</f>
        <v>3.1180885307476407</v>
      </c>
      <c r="F97" s="563">
        <f>IF(AUX!D668="","",AUX!D668)</f>
        <v>3.0357615472771617</v>
      </c>
      <c r="G97" s="137"/>
      <c r="H97" s="336">
        <f>IF(AUX!E668="","",AUX!E668)</f>
        <v>3.8665813825344322</v>
      </c>
      <c r="I97" s="336">
        <f>IF(AUX!F668="","",AUX!F668)</f>
        <v>3.172523919734402</v>
      </c>
      <c r="J97" s="336">
        <f>IF(AUX!G668="","",AUX!G668)</f>
        <v>3.0640392543568198</v>
      </c>
      <c r="K97" s="137"/>
      <c r="L97" s="336">
        <f>IF(AUX!H668="","",AUX!H668)</f>
        <v>3.6523774426790956</v>
      </c>
      <c r="M97" s="336">
        <f>IF(AUX!I668="","",AUX!I668)</f>
        <v>3.2989438225580132</v>
      </c>
      <c r="N97" s="336">
        <f>IF(AUX!J668="","",AUX!J668)</f>
        <v>3.4231441869274652</v>
      </c>
      <c r="O97" s="442"/>
      <c r="Q97" s="580">
        <f>AUX!Z668</f>
        <v>-1</v>
      </c>
      <c r="R97" s="580">
        <f>AUX!AA668</f>
        <v>-1</v>
      </c>
      <c r="S97" s="580">
        <f>AUX!AB668</f>
        <v>-1</v>
      </c>
      <c r="T97" s="580">
        <f>AUX!AC668</f>
        <v>1</v>
      </c>
      <c r="U97" s="580">
        <f>AUX!AD668</f>
        <v>-1</v>
      </c>
      <c r="V97" s="580">
        <f>AUX!AE668</f>
        <v>-1</v>
      </c>
    </row>
    <row r="98" spans="1:22" ht="15" customHeight="1" x14ac:dyDescent="0.2">
      <c r="A98" s="537"/>
      <c r="B98" s="562" t="s">
        <v>184</v>
      </c>
      <c r="C98" s="1"/>
      <c r="D98" s="563">
        <f>IF(AUX!B669="","",AUX!B669)</f>
        <v>5.8853974413424472</v>
      </c>
      <c r="E98" s="563">
        <f>IF(AUX!C669="","",AUX!C669)</f>
        <v>6.1203953074326334</v>
      </c>
      <c r="F98" s="563">
        <f>IF(AUX!D669="","",AUX!D669)</f>
        <v>5.8961308929507128</v>
      </c>
      <c r="G98" s="137"/>
      <c r="H98" s="336">
        <f>IF(AUX!E669="","",AUX!E669)</f>
        <v>6.3429724040907818</v>
      </c>
      <c r="I98" s="336">
        <f>IF(AUX!F669="","",AUX!F669)</f>
        <v>6.993029405234136</v>
      </c>
      <c r="J98" s="336">
        <f>IF(AUX!G669="","",AUX!G669)</f>
        <v>6.5820183696817471</v>
      </c>
      <c r="K98" s="137"/>
      <c r="L98" s="336">
        <f>IF(AUX!H669="","",AUX!H669)</f>
        <v>6.8567595926296381</v>
      </c>
      <c r="M98" s="336">
        <f>IF(AUX!I669="","",AUX!I669)</f>
        <v>6.6760928107863071</v>
      </c>
      <c r="N98" s="336">
        <f>IF(AUX!J669="","",AUX!J669)</f>
        <v>8.1863436301078227</v>
      </c>
      <c r="O98" s="442"/>
      <c r="Q98" s="580">
        <f>AUX!Z669</f>
        <v>-1</v>
      </c>
      <c r="R98" s="580">
        <f>AUX!AA669</f>
        <v>-1</v>
      </c>
      <c r="S98" s="580">
        <f>AUX!AB669</f>
        <v>-1</v>
      </c>
      <c r="T98" s="580">
        <f>AUX!AC669</f>
        <v>-1</v>
      </c>
      <c r="U98" s="580">
        <f>AUX!AD669</f>
        <v>1</v>
      </c>
      <c r="V98" s="580">
        <f>AUX!AE669</f>
        <v>-1</v>
      </c>
    </row>
    <row r="99" spans="1:22" ht="15" customHeight="1" x14ac:dyDescent="0.2">
      <c r="A99" s="537"/>
      <c r="B99" s="562" t="s">
        <v>632</v>
      </c>
      <c r="C99" s="1"/>
      <c r="D99" s="563">
        <f>IF(AUX!B670="","",AUX!B670)</f>
        <v>13.274597815788979</v>
      </c>
      <c r="E99" s="563">
        <f>IF(AUX!C670="","",AUX!C670)</f>
        <v>13.02255398340761</v>
      </c>
      <c r="F99" s="563">
        <f>IF(AUX!D670="","",AUX!D670)</f>
        <v>12.955736028052407</v>
      </c>
      <c r="G99" s="137"/>
      <c r="H99" s="336">
        <f>IF(AUX!E670="","",AUX!E670)</f>
        <v>12.285777063858781</v>
      </c>
      <c r="I99" s="336">
        <f>IF(AUX!F670="","",AUX!F670)</f>
        <v>12.857183580527813</v>
      </c>
      <c r="J99" s="336">
        <f>IF(AUX!G670="","",AUX!G670)</f>
        <v>12.680270546228355</v>
      </c>
      <c r="K99" s="137"/>
      <c r="L99" s="336">
        <f>IF(AUX!H670="","",AUX!H670)</f>
        <v>14.88971011473498</v>
      </c>
      <c r="M99" s="336">
        <f>IF(AUX!I670="","",AUX!I670)</f>
        <v>13.131102819901853</v>
      </c>
      <c r="N99" s="336">
        <f>IF(AUX!J670="","",AUX!J670)</f>
        <v>12.635246918826672</v>
      </c>
      <c r="O99" s="442"/>
      <c r="Q99" s="580">
        <f>AUX!Z670</f>
        <v>1</v>
      </c>
      <c r="R99" s="580">
        <f>AUX!AA670</f>
        <v>1</v>
      </c>
      <c r="S99" s="580">
        <f>AUX!AB670</f>
        <v>1</v>
      </c>
      <c r="T99" s="580">
        <f>AUX!AC670</f>
        <v>-1</v>
      </c>
      <c r="U99" s="580">
        <f>AUX!AD670</f>
        <v>-1</v>
      </c>
      <c r="V99" s="580">
        <f>AUX!AE670</f>
        <v>1</v>
      </c>
    </row>
    <row r="100" spans="1:22" ht="15" customHeight="1" x14ac:dyDescent="0.2">
      <c r="A100" s="537"/>
      <c r="B100" s="337" t="s">
        <v>588</v>
      </c>
      <c r="C100" s="1"/>
      <c r="D100" s="338">
        <f>IF(AUX!B671="","",AUX!B671)</f>
        <v>1.2040669840871689</v>
      </c>
      <c r="E100" s="338">
        <f>IF(AUX!C671="","",AUX!C671)</f>
        <v>1.3808002577277116</v>
      </c>
      <c r="F100" s="338">
        <f>IF(AUX!D671="","",AUX!D671)</f>
        <v>1.3592908513188022</v>
      </c>
      <c r="G100" s="137"/>
      <c r="H100" s="336">
        <f>IF(AUX!E671="","",AUX!E671)</f>
        <v>1.9084387310712201</v>
      </c>
      <c r="I100" s="336">
        <f>IF(AUX!F671="","",AUX!F671)</f>
        <v>2.6238764927346616</v>
      </c>
      <c r="J100" s="336">
        <f>IF(AUX!G671="","",AUX!G671)</f>
        <v>2.5089401418627668</v>
      </c>
      <c r="K100" s="137"/>
      <c r="L100" s="336">
        <f>IF(AUX!H671="","",AUX!H671)</f>
        <v>3.2427331313904886</v>
      </c>
      <c r="M100" s="336">
        <f>IF(AUX!I671="","",AUX!I671)</f>
        <v>2.9795646983656976</v>
      </c>
      <c r="N100" s="336">
        <f>IF(AUX!J671="","",AUX!J671)</f>
        <v>3.5379846917514044</v>
      </c>
      <c r="O100" s="442"/>
      <c r="Q100" s="580">
        <f>AUX!Z671</f>
        <v>-1</v>
      </c>
      <c r="R100" s="580">
        <f>AUX!AA671</f>
        <v>-2</v>
      </c>
      <c r="S100" s="580">
        <f>AUX!AB671</f>
        <v>-2</v>
      </c>
      <c r="T100" s="580">
        <f>AUX!AC671</f>
        <v>-1</v>
      </c>
      <c r="U100" s="580">
        <f>AUX!AD671</f>
        <v>-1</v>
      </c>
      <c r="V100" s="580">
        <f>AUX!AE671</f>
        <v>-1</v>
      </c>
    </row>
    <row r="101" spans="1:22" ht="15" customHeight="1" x14ac:dyDescent="0.2">
      <c r="A101" s="537"/>
      <c r="B101" s="337" t="s">
        <v>300</v>
      </c>
      <c r="C101" s="1"/>
      <c r="D101" s="338">
        <f>IF(AUX!B672="","",AUX!B672)</f>
        <v>18.845343317652166</v>
      </c>
      <c r="E101" s="338">
        <f>IF(AUX!C672="","",AUX!C672)</f>
        <v>18.423477135222939</v>
      </c>
      <c r="F101" s="338">
        <f>IF(AUX!D672="","",AUX!D672)</f>
        <v>17.780476577021737</v>
      </c>
      <c r="G101" s="137"/>
      <c r="H101" s="336">
        <f>IF(AUX!E672="","",AUX!E672)</f>
        <v>23.315397497189764</v>
      </c>
      <c r="I101" s="336">
        <f>IF(AUX!F672="","",AUX!F672)</f>
        <v>20.753762790117815</v>
      </c>
      <c r="J101" s="336">
        <f>IF(AUX!G672="","",AUX!G672)</f>
        <v>20.956503115904006</v>
      </c>
      <c r="K101" s="137"/>
      <c r="L101" s="336">
        <f>IF(AUX!H672="","",AUX!H672)</f>
        <v>24.600644279906422</v>
      </c>
      <c r="M101" s="336">
        <f>IF(AUX!I672="","",AUX!I672)</f>
        <v>21.887062021159032</v>
      </c>
      <c r="N101" s="336">
        <f>IF(AUX!J672="","",AUX!J672)</f>
        <v>20.039133019798289</v>
      </c>
      <c r="O101" s="442"/>
      <c r="Q101" s="580">
        <f>AUX!Z672</f>
        <v>-2</v>
      </c>
      <c r="R101" s="580">
        <f>AUX!AA672</f>
        <v>-1</v>
      </c>
      <c r="S101" s="580">
        <f>AUX!AB672</f>
        <v>-1</v>
      </c>
      <c r="T101" s="580">
        <f>AUX!AC672</f>
        <v>-1</v>
      </c>
      <c r="U101" s="580">
        <f>AUX!AD672</f>
        <v>-1</v>
      </c>
      <c r="V101" s="580">
        <f>AUX!AE672</f>
        <v>1</v>
      </c>
    </row>
    <row r="102" spans="1:22" ht="15" customHeight="1" x14ac:dyDescent="0.2">
      <c r="A102" s="537"/>
      <c r="B102" s="562" t="s">
        <v>633</v>
      </c>
      <c r="C102" s="1"/>
      <c r="D102" s="563">
        <f>IF(AUX!B673="","",AUX!B673)</f>
        <v>15.759365090361294</v>
      </c>
      <c r="E102" s="563">
        <f>IF(AUX!C673="","",AUX!C673)</f>
        <v>14.806026948640104</v>
      </c>
      <c r="F102" s="563">
        <f>IF(AUX!D673="","",AUX!D673)</f>
        <v>13.86726264814928</v>
      </c>
      <c r="G102" s="137"/>
      <c r="H102" s="336">
        <f>IF(AUX!E673="","",AUX!E673)</f>
        <v>20.35179945979834</v>
      </c>
      <c r="I102" s="336">
        <f>IF(AUX!F673="","",AUX!F673)</f>
        <v>18.074466341266142</v>
      </c>
      <c r="J102" s="336">
        <f>IF(AUX!G673="","",AUX!G673)</f>
        <v>16.923150078422417</v>
      </c>
      <c r="K102" s="137"/>
      <c r="L102" s="336">
        <f>IF(AUX!H673="","",AUX!H673)</f>
        <v>19.828449622382365</v>
      </c>
      <c r="M102" s="336">
        <f>IF(AUX!I673="","",AUX!I673)</f>
        <v>17.655094109240039</v>
      </c>
      <c r="N102" s="336">
        <f>IF(AUX!J673="","",AUX!J673)</f>
        <v>15.318758334050713</v>
      </c>
      <c r="O102" s="442"/>
      <c r="Q102" s="580">
        <f>AUX!Z673</f>
        <v>-2</v>
      </c>
      <c r="R102" s="580">
        <f>AUX!AA673</f>
        <v>-2</v>
      </c>
      <c r="S102" s="580">
        <f>AUX!AB673</f>
        <v>-1</v>
      </c>
      <c r="T102" s="580">
        <f>AUX!AC673</f>
        <v>1</v>
      </c>
      <c r="U102" s="580">
        <f>AUX!AD673</f>
        <v>1</v>
      </c>
      <c r="V102" s="580">
        <f>AUX!AE673</f>
        <v>1</v>
      </c>
    </row>
    <row r="103" spans="1:22" ht="15" customHeight="1" x14ac:dyDescent="0.2">
      <c r="A103" s="537"/>
      <c r="B103" s="337" t="s">
        <v>634</v>
      </c>
      <c r="C103" s="1"/>
      <c r="D103" s="338">
        <f>IF(AUX!B674="","",AUX!B674)</f>
        <v>11.116104389415641</v>
      </c>
      <c r="E103" s="338">
        <f>IF(AUX!C674="","",AUX!C674)</f>
        <v>11.108878073876339</v>
      </c>
      <c r="F103" s="338">
        <f>IF(AUX!D674="","",AUX!D674)</f>
        <v>11.68963657814677</v>
      </c>
      <c r="G103" s="137"/>
      <c r="H103" s="336">
        <f>IF(AUX!E674="","",AUX!E674)</f>
        <v>10.840776341733079</v>
      </c>
      <c r="I103" s="336">
        <f>IF(AUX!F674="","",AUX!F674)</f>
        <v>9.397332811192749</v>
      </c>
      <c r="J103" s="336">
        <f>IF(AUX!G674="","",AUX!G674)</f>
        <v>10.618589896287345</v>
      </c>
      <c r="K103" s="137"/>
      <c r="L103" s="336">
        <f>IF(AUX!H674="","",AUX!H674)</f>
        <v>10.292984700676497</v>
      </c>
      <c r="M103" s="336">
        <f>IF(AUX!I674="","",AUX!I674)</f>
        <v>10.03037479060205</v>
      </c>
      <c r="N103" s="336">
        <f>IF(AUX!J674="","",AUX!J674)</f>
        <v>10.756573967791123</v>
      </c>
      <c r="O103" s="442"/>
      <c r="Q103" s="580">
        <f>AUX!Z674</f>
        <v>1</v>
      </c>
      <c r="R103" s="580">
        <f>AUX!AA674</f>
        <v>1</v>
      </c>
      <c r="S103" s="580">
        <f>AUX!AB674</f>
        <v>1</v>
      </c>
      <c r="T103" s="580">
        <f>AUX!AC674</f>
        <v>1</v>
      </c>
      <c r="U103" s="580">
        <f>AUX!AD674</f>
        <v>-1</v>
      </c>
      <c r="V103" s="580">
        <f>AUX!AE674</f>
        <v>-1</v>
      </c>
    </row>
    <row r="104" spans="1:22" ht="15" customHeight="1" x14ac:dyDescent="0.2">
      <c r="A104" s="537"/>
      <c r="B104" s="337" t="s">
        <v>25</v>
      </c>
      <c r="C104" s="1"/>
      <c r="D104" s="338">
        <f>IF(AUX!B675="","",AUX!B675)</f>
        <v>98.349314333090177</v>
      </c>
      <c r="E104" s="338">
        <f>IF(AUX!C675="","",AUX!C675)</f>
        <v>94.3151579617479</v>
      </c>
      <c r="F104" s="338">
        <f>IF(AUX!D675="","",AUX!D675)</f>
        <v>95.969514827049679</v>
      </c>
      <c r="G104" s="137"/>
      <c r="H104" s="336">
        <f>IF(AUX!E675="","",AUX!E675)</f>
        <v>133.26839762645275</v>
      </c>
      <c r="I104" s="336">
        <f>IF(AUX!F675="","",AUX!F675)</f>
        <v>128.19673863765624</v>
      </c>
      <c r="J104" s="336">
        <f>IF(AUX!G675="","",AUX!G675)</f>
        <v>121.14069005957901</v>
      </c>
      <c r="K104" s="137"/>
      <c r="L104" s="336">
        <f>IF(AUX!H675="","",AUX!H675)</f>
        <v>109.8180971261844</v>
      </c>
      <c r="M104" s="336">
        <f>IF(AUX!I675="","",AUX!I675)</f>
        <v>121.67452274921466</v>
      </c>
      <c r="N104" s="336">
        <f>IF(AUX!J675="","",AUX!J675)</f>
        <v>123.62140148133206</v>
      </c>
      <c r="O104" s="442"/>
      <c r="Q104" s="580">
        <f>AUX!Z675</f>
        <v>-2</v>
      </c>
      <c r="R104" s="580">
        <f>AUX!AA675</f>
        <v>-2</v>
      </c>
      <c r="S104" s="580">
        <f>AUX!AB675</f>
        <v>-2</v>
      </c>
      <c r="T104" s="580">
        <f>AUX!AC675</f>
        <v>2</v>
      </c>
      <c r="U104" s="580">
        <f>AUX!AD675</f>
        <v>1</v>
      </c>
      <c r="V104" s="580">
        <f>AUX!AE675</f>
        <v>-1</v>
      </c>
    </row>
    <row r="105" spans="1:22" ht="15" customHeight="1" x14ac:dyDescent="0.2">
      <c r="A105" s="537"/>
      <c r="B105" s="562" t="s">
        <v>635</v>
      </c>
      <c r="C105" s="1"/>
      <c r="D105" s="563">
        <f>IF(AUX!B676="","",AUX!B676)</f>
        <v>35.089478801625631</v>
      </c>
      <c r="E105" s="563">
        <f>IF(AUX!C676="","",AUX!C676)</f>
        <v>33.728060053785946</v>
      </c>
      <c r="F105" s="563">
        <f>IF(AUX!D676="","",AUX!D676)</f>
        <v>35.786348769121155</v>
      </c>
      <c r="G105" s="137"/>
      <c r="H105" s="336">
        <f>IF(AUX!E676="","",AUX!E676)</f>
        <v>54.378241461626821</v>
      </c>
      <c r="I105" s="336">
        <f>IF(AUX!F676="","",AUX!F676)</f>
        <v>50.681083678303402</v>
      </c>
      <c r="J105" s="336">
        <f>IF(AUX!G676="","",AUX!G676)</f>
        <v>46.23276776081255</v>
      </c>
      <c r="K105" s="137"/>
      <c r="L105" s="336">
        <f>IF(AUX!H676="","",AUX!H676)</f>
        <v>44.352062272981001</v>
      </c>
      <c r="M105" s="336">
        <f>IF(AUX!I676="","",AUX!I676)</f>
        <v>50.613121918109734</v>
      </c>
      <c r="N105" s="336">
        <f>IF(AUX!J676="","",AUX!J676)</f>
        <v>46.223291311761081</v>
      </c>
      <c r="O105" s="442"/>
      <c r="Q105" s="580">
        <f>AUX!Z676</f>
        <v>-2</v>
      </c>
      <c r="R105" s="580">
        <f>AUX!AA676</f>
        <v>-2</v>
      </c>
      <c r="S105" s="580">
        <f>AUX!AB676</f>
        <v>-2</v>
      </c>
      <c r="T105" s="580">
        <f>AUX!AC676</f>
        <v>1</v>
      </c>
      <c r="U105" s="580">
        <f>AUX!AD676</f>
        <v>1</v>
      </c>
      <c r="V105" s="580">
        <f>AUX!AE676</f>
        <v>1</v>
      </c>
    </row>
    <row r="106" spans="1:22" ht="15" customHeight="1" x14ac:dyDescent="0.2">
      <c r="A106" s="537"/>
      <c r="B106" s="562" t="s">
        <v>636</v>
      </c>
      <c r="C106" s="1"/>
      <c r="D106" s="563">
        <f>IF(AUX!B677="","",AUX!B677)</f>
        <v>11.993252515851863</v>
      </c>
      <c r="E106" s="563">
        <f>IF(AUX!C677="","",AUX!C677)</f>
        <v>11.561635926111729</v>
      </c>
      <c r="F106" s="563">
        <f>IF(AUX!D677="","",AUX!D677)</f>
        <v>12.198597256869673</v>
      </c>
      <c r="G106" s="137"/>
      <c r="H106" s="336">
        <f>IF(AUX!E677="","",AUX!E677)</f>
        <v>14.0739557225781</v>
      </c>
      <c r="I106" s="336">
        <f>IF(AUX!F677="","",AUX!F677)</f>
        <v>12.295537910752486</v>
      </c>
      <c r="J106" s="336">
        <f>IF(AUX!G677="","",AUX!G677)</f>
        <v>12.40350862623219</v>
      </c>
      <c r="K106" s="137"/>
      <c r="L106" s="336">
        <f>IF(AUX!H677="","",AUX!H677)</f>
        <v>11.798346731697832</v>
      </c>
      <c r="M106" s="336">
        <f>IF(AUX!I677="","",AUX!I677)</f>
        <v>11.599636157051867</v>
      </c>
      <c r="N106" s="336">
        <f>IF(AUX!J677="","",AUX!J677)</f>
        <v>10.727592119342614</v>
      </c>
      <c r="O106" s="442"/>
      <c r="Q106" s="580">
        <f>AUX!Z677</f>
        <v>-1</v>
      </c>
      <c r="R106" s="580">
        <f>AUX!AA677</f>
        <v>-1</v>
      </c>
      <c r="S106" s="580">
        <f>AUX!AB677</f>
        <v>-1</v>
      </c>
      <c r="T106" s="580">
        <f>AUX!AC677</f>
        <v>1</v>
      </c>
      <c r="U106" s="580">
        <f>AUX!AD677</f>
        <v>1</v>
      </c>
      <c r="V106" s="580">
        <f>AUX!AE677</f>
        <v>1</v>
      </c>
    </row>
    <row r="107" spans="1:22" ht="15" customHeight="1" x14ac:dyDescent="0.2">
      <c r="A107" s="537"/>
      <c r="B107" s="562" t="s">
        <v>32</v>
      </c>
      <c r="C107" s="1"/>
      <c r="D107" s="563">
        <f>IF(AUX!B678="","",AUX!B678)</f>
        <v>36.888457822005812</v>
      </c>
      <c r="E107" s="563">
        <f>IF(AUX!C678="","",AUX!C678)</f>
        <v>34.632075191227869</v>
      </c>
      <c r="F107" s="563">
        <f>IF(AUX!D678="","",AUX!D678)</f>
        <v>32.910538309795299</v>
      </c>
      <c r="G107" s="137"/>
      <c r="H107" s="336">
        <f>IF(AUX!E678="","",AUX!E678)</f>
        <v>42.319210306345433</v>
      </c>
      <c r="I107" s="336">
        <f>IF(AUX!F678="","",AUX!F678)</f>
        <v>43.174750274718726</v>
      </c>
      <c r="J107" s="336">
        <f>IF(AUX!G678="","",AUX!G678)</f>
        <v>39.828825114157794</v>
      </c>
      <c r="K107" s="137"/>
      <c r="L107" s="336">
        <f>IF(AUX!H678="","",AUX!H678)</f>
        <v>34.71470096990695</v>
      </c>
      <c r="M107" s="336">
        <f>IF(AUX!I678="","",AUX!I678)</f>
        <v>36.504117873431298</v>
      </c>
      <c r="N107" s="336">
        <f>IF(AUX!J678="","",AUX!J678)</f>
        <v>36.546944563656822</v>
      </c>
      <c r="O107" s="442"/>
      <c r="Q107" s="580">
        <f>AUX!Z678</f>
        <v>-2</v>
      </c>
      <c r="R107" s="580">
        <f>AUX!AA678</f>
        <v>-2</v>
      </c>
      <c r="S107" s="580">
        <f>AUX!AB678</f>
        <v>-2</v>
      </c>
      <c r="T107" s="580">
        <f>AUX!AC678</f>
        <v>1</v>
      </c>
      <c r="U107" s="580">
        <f>AUX!AD678</f>
        <v>1</v>
      </c>
      <c r="V107" s="580">
        <f>AUX!AE678</f>
        <v>1</v>
      </c>
    </row>
    <row r="108" spans="1:22" ht="15" customHeight="1" x14ac:dyDescent="0.2">
      <c r="A108" s="537"/>
      <c r="B108" s="337" t="s">
        <v>26</v>
      </c>
      <c r="C108" s="1"/>
      <c r="D108" s="338">
        <f>IF(AUX!B679="","",AUX!B679)</f>
        <v>31.238590736623838</v>
      </c>
      <c r="E108" s="338">
        <f>IF(AUX!C679="","",AUX!C679)</f>
        <v>30.955353413725835</v>
      </c>
      <c r="F108" s="338">
        <f>IF(AUX!D679="","",AUX!D679)</f>
        <v>30.00239318390863</v>
      </c>
      <c r="G108" s="137"/>
      <c r="H108" s="336">
        <f>IF(AUX!E679="","",AUX!E679)</f>
        <v>33.169121099814234</v>
      </c>
      <c r="I108" s="336">
        <f>IF(AUX!F679="","",AUX!F679)</f>
        <v>38.175023483088246</v>
      </c>
      <c r="J108" s="336">
        <f>IF(AUX!G679="","",AUX!G679)</f>
        <v>39.065683754500107</v>
      </c>
      <c r="K108" s="137"/>
      <c r="L108" s="336">
        <f>IF(AUX!H679="","",AUX!H679)</f>
        <v>22.451507754473027</v>
      </c>
      <c r="M108" s="336">
        <f>IF(AUX!I679="","",AUX!I679)</f>
        <v>26.952848248460366</v>
      </c>
      <c r="N108" s="336">
        <f>IF(AUX!J679="","",AUX!J679)</f>
        <v>28.60046322474231</v>
      </c>
      <c r="O108" s="442"/>
      <c r="Q108" s="580">
        <f>AUX!Z679</f>
        <v>-1</v>
      </c>
      <c r="R108" s="580">
        <f>AUX!AA679</f>
        <v>-2</v>
      </c>
      <c r="S108" s="580">
        <f>AUX!AB679</f>
        <v>-2</v>
      </c>
      <c r="T108" s="580">
        <f>AUX!AC679</f>
        <v>2</v>
      </c>
      <c r="U108" s="580">
        <f>AUX!AD679</f>
        <v>2</v>
      </c>
      <c r="V108" s="580">
        <f>AUX!AE679</f>
        <v>2</v>
      </c>
    </row>
    <row r="109" spans="1:22" ht="15" customHeight="1" x14ac:dyDescent="0.2">
      <c r="A109" s="537"/>
      <c r="B109" s="562" t="s">
        <v>33</v>
      </c>
      <c r="C109" s="1"/>
      <c r="D109" s="563">
        <f>IF(AUX!B680="","",AUX!B680)</f>
        <v>11.682567435114921</v>
      </c>
      <c r="E109" s="563">
        <f>IF(AUX!C680="","",AUX!C680)</f>
        <v>11.95116960337605</v>
      </c>
      <c r="F109" s="563">
        <f>IF(AUX!D680="","",AUX!D680)</f>
        <v>11.37756669629972</v>
      </c>
      <c r="G109" s="137"/>
      <c r="H109" s="336">
        <f>IF(AUX!E680="","",AUX!E680)</f>
        <v>12.518199343585071</v>
      </c>
      <c r="I109" s="336">
        <f>IF(AUX!F680="","",AUX!F680)</f>
        <v>14.611498565661114</v>
      </c>
      <c r="J109" s="336">
        <f>IF(AUX!G680="","",AUX!G680)</f>
        <v>14.864228995727787</v>
      </c>
      <c r="K109" s="137"/>
      <c r="L109" s="336">
        <f>IF(AUX!H680="","",AUX!H680)</f>
        <v>6.0847664342465011</v>
      </c>
      <c r="M109" s="336">
        <f>IF(AUX!I680="","",AUX!I680)</f>
        <v>5.6955287475838325</v>
      </c>
      <c r="N109" s="336">
        <f>IF(AUX!J680="","",AUX!J680)</f>
        <v>8.9071248250139501</v>
      </c>
      <c r="O109" s="442"/>
      <c r="Q109" s="580">
        <f>AUX!Z680</f>
        <v>-1</v>
      </c>
      <c r="R109" s="580">
        <f>AUX!AA680</f>
        <v>-1</v>
      </c>
      <c r="S109" s="580">
        <f>AUX!AB680</f>
        <v>-2</v>
      </c>
      <c r="T109" s="580">
        <f>AUX!AC680</f>
        <v>2</v>
      </c>
      <c r="U109" s="580">
        <f>AUX!AD680</f>
        <v>2</v>
      </c>
      <c r="V109" s="580">
        <f>AUX!AE680</f>
        <v>2</v>
      </c>
    </row>
    <row r="110" spans="1:22" ht="15" customHeight="1" x14ac:dyDescent="0.2">
      <c r="A110" s="537"/>
      <c r="B110" s="562" t="s">
        <v>637</v>
      </c>
      <c r="C110" s="1"/>
      <c r="D110" s="563">
        <f>IF(AUX!B681="","",AUX!B681)</f>
        <v>9.6408736651023048</v>
      </c>
      <c r="E110" s="563">
        <f>IF(AUX!C681="","",AUX!C681)</f>
        <v>9.6736985280148797</v>
      </c>
      <c r="F110" s="563">
        <f>IF(AUX!D681="","",AUX!D681)</f>
        <v>9.3903435121612659</v>
      </c>
      <c r="G110" s="137"/>
      <c r="H110" s="336">
        <f>IF(AUX!E681="","",AUX!E681)</f>
        <v>10.53030781574955</v>
      </c>
      <c r="I110" s="336">
        <f>IF(AUX!F681="","",AUX!F681)</f>
        <v>12.167351243495499</v>
      </c>
      <c r="J110" s="336">
        <f>IF(AUX!G681="","",AUX!G681)</f>
        <v>11.619292444033141</v>
      </c>
      <c r="K110" s="137"/>
      <c r="L110" s="336">
        <f>IF(AUX!H681="","",AUX!H681)</f>
        <v>7.8235081678446914</v>
      </c>
      <c r="M110" s="336">
        <f>IF(AUX!I681="","",AUX!I681)</f>
        <v>10.03716791498044</v>
      </c>
      <c r="N110" s="336">
        <f>IF(AUX!J681="","",AUX!J681)</f>
        <v>7.814676519451492</v>
      </c>
      <c r="O110" s="442"/>
      <c r="Q110" s="580">
        <f>AUX!Z681</f>
        <v>-1</v>
      </c>
      <c r="R110" s="580">
        <f>AUX!AA681</f>
        <v>-1</v>
      </c>
      <c r="S110" s="580">
        <f>AUX!AB681</f>
        <v>-1</v>
      </c>
      <c r="T110" s="580">
        <f>AUX!AC681</f>
        <v>1</v>
      </c>
      <c r="U110" s="580">
        <f>AUX!AD681</f>
        <v>1</v>
      </c>
      <c r="V110" s="580">
        <f>AUX!AE681</f>
        <v>1</v>
      </c>
    </row>
    <row r="111" spans="1:22" ht="15" customHeight="1" x14ac:dyDescent="0.2">
      <c r="A111" s="537"/>
      <c r="B111" s="337" t="s">
        <v>27</v>
      </c>
      <c r="C111" s="1"/>
      <c r="D111" s="338">
        <f>IF(AUX!B682="","",AUX!B682)</f>
        <v>33.420282968858714</v>
      </c>
      <c r="E111" s="338">
        <f>IF(AUX!C682="","",AUX!C682)</f>
        <v>32.547223955002792</v>
      </c>
      <c r="F111" s="338">
        <f>IF(AUX!D682="","",AUX!D682)</f>
        <v>31.330463665170637</v>
      </c>
      <c r="G111" s="137"/>
      <c r="H111" s="336">
        <f>IF(AUX!E682="","",AUX!E682)</f>
        <v>33.174434323560291</v>
      </c>
      <c r="I111" s="336">
        <f>IF(AUX!F682="","",AUX!F682)</f>
        <v>32.659507769712334</v>
      </c>
      <c r="J111" s="336">
        <f>IF(AUX!G682="","",AUX!G682)</f>
        <v>29.989289997214343</v>
      </c>
      <c r="K111" s="137"/>
      <c r="L111" s="336">
        <f>IF(AUX!H682="","",AUX!H682)</f>
        <v>23.735400212283277</v>
      </c>
      <c r="M111" s="336">
        <f>IF(AUX!I682="","",AUX!I682)</f>
        <v>23.106710590415556</v>
      </c>
      <c r="N111" s="336">
        <f>IF(AUX!J682="","",AUX!J682)</f>
        <v>20.835848460068895</v>
      </c>
      <c r="O111" s="442"/>
      <c r="Q111" s="580">
        <f>AUX!Z682</f>
        <v>1</v>
      </c>
      <c r="R111" s="580">
        <f>AUX!AA682</f>
        <v>-1</v>
      </c>
      <c r="S111" s="580">
        <f>AUX!AB682</f>
        <v>1</v>
      </c>
      <c r="T111" s="580">
        <f>AUX!AC682</f>
        <v>2</v>
      </c>
      <c r="U111" s="580">
        <f>AUX!AD682</f>
        <v>2</v>
      </c>
      <c r="V111" s="580">
        <f>AUX!AE682</f>
        <v>2</v>
      </c>
    </row>
    <row r="112" spans="1:22" ht="15" customHeight="1" x14ac:dyDescent="0.2">
      <c r="A112" s="537"/>
      <c r="B112" s="562" t="s">
        <v>638</v>
      </c>
      <c r="C112" s="1"/>
      <c r="D112" s="563">
        <f>IF(AUX!B683="","",AUX!B683)</f>
        <v>18.976279170198087</v>
      </c>
      <c r="E112" s="563">
        <f>IF(AUX!C683="","",AUX!C683)</f>
        <v>17.908536673943377</v>
      </c>
      <c r="F112" s="563">
        <f>IF(AUX!D683="","",AUX!D683)</f>
        <v>17.083484091738839</v>
      </c>
      <c r="G112" s="137"/>
      <c r="H112" s="336">
        <f>IF(AUX!E683="","",AUX!E683)</f>
        <v>17.779194318651534</v>
      </c>
      <c r="I112" s="336">
        <f>IF(AUX!F683="","",AUX!F683)</f>
        <v>15.20375647133849</v>
      </c>
      <c r="J112" s="336">
        <f>IF(AUX!G683="","",AUX!G683)</f>
        <v>13.964674441851329</v>
      </c>
      <c r="K112" s="137"/>
      <c r="L112" s="336">
        <f>IF(AUX!H683="","",AUX!H683)</f>
        <v>11.899413919809549</v>
      </c>
      <c r="M112" s="336">
        <f>IF(AUX!I683="","",AUX!I683)</f>
        <v>9.6329906829147944</v>
      </c>
      <c r="N112" s="336">
        <f>IF(AUX!J683="","",AUX!J683)</f>
        <v>9.6018581732854553</v>
      </c>
      <c r="O112" s="442"/>
      <c r="Q112" s="580">
        <f>AUX!Z683</f>
        <v>1</v>
      </c>
      <c r="R112" s="580">
        <f>AUX!AA683</f>
        <v>1</v>
      </c>
      <c r="S112" s="580">
        <f>AUX!AB683</f>
        <v>1</v>
      </c>
      <c r="T112" s="580">
        <f>AUX!AC683</f>
        <v>2</v>
      </c>
      <c r="U112" s="580">
        <f>AUX!AD683</f>
        <v>2</v>
      </c>
      <c r="V112" s="580">
        <f>AUX!AE683</f>
        <v>1</v>
      </c>
    </row>
    <row r="113" spans="1:22" ht="15" customHeight="1" x14ac:dyDescent="0.2">
      <c r="A113" s="537"/>
      <c r="B113" s="337" t="s">
        <v>589</v>
      </c>
      <c r="C113" s="1"/>
      <c r="D113" s="338">
        <f>IF(AUX!B684="","",AUX!B684)</f>
        <v>1.3492625841857087</v>
      </c>
      <c r="E113" s="338">
        <f>IF(AUX!C684="","",AUX!C684)</f>
        <v>1.4273851565518929</v>
      </c>
      <c r="F113" s="338">
        <f>IF(AUX!D684="","",AUX!D684)</f>
        <v>1.4690965064332502</v>
      </c>
      <c r="G113" s="137"/>
      <c r="H113" s="336">
        <f>IF(AUX!E684="","",AUX!E684)</f>
        <v>2.2436842033098601</v>
      </c>
      <c r="I113" s="336">
        <f>IF(AUX!F684="","",AUX!F684)</f>
        <v>2.1192308439814096</v>
      </c>
      <c r="J113" s="336">
        <f>IF(AUX!G684="","",AUX!G684)</f>
        <v>1.525819232278022</v>
      </c>
      <c r="K113" s="137"/>
      <c r="L113" s="336">
        <f>IF(AUX!H684="","",AUX!H684)</f>
        <v>1.4252997906835181</v>
      </c>
      <c r="M113" s="336">
        <f>IF(AUX!I684="","",AUX!I684)</f>
        <v>1.4574285131314308</v>
      </c>
      <c r="N113" s="336">
        <f>IF(AUX!J684="","",AUX!J684)</f>
        <v>0.51066550439197866</v>
      </c>
      <c r="O113" s="442"/>
      <c r="Q113" s="580">
        <f>AUX!Z684</f>
        <v>-1</v>
      </c>
      <c r="R113" s="580">
        <f>AUX!AA684</f>
        <v>-1</v>
      </c>
      <c r="S113" s="580">
        <f>AUX!AB684</f>
        <v>-1</v>
      </c>
      <c r="T113" s="580">
        <f>AUX!AC684</f>
        <v>1</v>
      </c>
      <c r="U113" s="580">
        <f>AUX!AD684</f>
        <v>1</v>
      </c>
      <c r="V113" s="580">
        <f>AUX!AE684</f>
        <v>1</v>
      </c>
    </row>
    <row r="114" spans="1:22" ht="15" customHeight="1" x14ac:dyDescent="0.2">
      <c r="A114" s="537"/>
      <c r="B114" s="337" t="s">
        <v>590</v>
      </c>
      <c r="C114" s="1"/>
      <c r="D114" s="338">
        <f>IF(AUX!B685="","",AUX!B685)</f>
        <v>5.6362900399559344</v>
      </c>
      <c r="E114" s="338">
        <f>IF(AUX!C685="","",AUX!C685)</f>
        <v>5.0658844995427126</v>
      </c>
      <c r="F114" s="338">
        <f>IF(AUX!D685="","",AUX!D685)</f>
        <v>4.9775088259614426</v>
      </c>
      <c r="G114" s="137"/>
      <c r="H114" s="336">
        <f>IF(AUX!E685="","",AUX!E685)</f>
        <v>7.422666537959774</v>
      </c>
      <c r="I114" s="336">
        <f>IF(AUX!F685="","",AUX!F685)</f>
        <v>6.2169763963575564</v>
      </c>
      <c r="J114" s="336">
        <f>IF(AUX!G685="","",AUX!G685)</f>
        <v>4.9668428164635117</v>
      </c>
      <c r="K114" s="137"/>
      <c r="L114" s="336">
        <f>IF(AUX!H685="","",AUX!H685)</f>
        <v>4.6178809590619574</v>
      </c>
      <c r="M114" s="336">
        <f>IF(AUX!I685="","",AUX!I685)</f>
        <v>2.8477643737919163</v>
      </c>
      <c r="N114" s="336">
        <f>IF(AUX!J685="","",AUX!J685)</f>
        <v>1.4169766457232476</v>
      </c>
      <c r="O114" s="442"/>
      <c r="Q114" s="580">
        <f>AUX!Z685</f>
        <v>-1</v>
      </c>
      <c r="R114" s="580">
        <f>AUX!AA685</f>
        <v>-1</v>
      </c>
      <c r="S114" s="580">
        <f>AUX!AB685</f>
        <v>1</v>
      </c>
      <c r="T114" s="580">
        <f>AUX!AC685</f>
        <v>1</v>
      </c>
      <c r="U114" s="580">
        <f>AUX!AD685</f>
        <v>1</v>
      </c>
      <c r="V114" s="580">
        <f>AUX!AE685</f>
        <v>2</v>
      </c>
    </row>
    <row r="115" spans="1:22" ht="15" customHeight="1" x14ac:dyDescent="0.2">
      <c r="A115" s="537"/>
      <c r="B115" s="562" t="s">
        <v>639</v>
      </c>
      <c r="C115" s="1"/>
      <c r="D115" s="563">
        <f>IF(AUX!B686="","",AUX!B686)</f>
        <v>3.777718069346601</v>
      </c>
      <c r="E115" s="563">
        <f>IF(AUX!C686="","",AUX!C686)</f>
        <v>3.3107504537790482</v>
      </c>
      <c r="F115" s="563">
        <f>IF(AUX!D686="","",AUX!D686)</f>
        <v>3.1592663038262225</v>
      </c>
      <c r="G115" s="137"/>
      <c r="H115" s="336">
        <f>IF(AUX!E686="","",AUX!E686)</f>
        <v>4.9066830627237916</v>
      </c>
      <c r="I115" s="336">
        <f>IF(AUX!F686="","",AUX!F686)</f>
        <v>4.401637667674505</v>
      </c>
      <c r="J115" s="336">
        <f>IF(AUX!G686="","",AUX!G686)</f>
        <v>3.3142787776479934</v>
      </c>
      <c r="K115" s="137"/>
      <c r="L115" s="336">
        <f>IF(AUX!H686="","",AUX!H686)</f>
        <v>3.7380622368737804</v>
      </c>
      <c r="M115" s="336">
        <f>IF(AUX!I686="","",AUX!I686)</f>
        <v>2.3619548694147725</v>
      </c>
      <c r="N115" s="336">
        <f>IF(AUX!J686="","",AUX!J686)</f>
        <v>0.90631114133126889</v>
      </c>
      <c r="O115" s="442"/>
      <c r="Q115" s="580">
        <f>AUX!Z686</f>
        <v>-1</v>
      </c>
      <c r="R115" s="580">
        <f>AUX!AA686</f>
        <v>-1</v>
      </c>
      <c r="S115" s="580">
        <f>AUX!AB686</f>
        <v>-1</v>
      </c>
      <c r="T115" s="580">
        <f>AUX!AC686</f>
        <v>1</v>
      </c>
      <c r="U115" s="580">
        <f>AUX!AD686</f>
        <v>1</v>
      </c>
      <c r="V115" s="580">
        <f>AUX!AE686</f>
        <v>1</v>
      </c>
    </row>
    <row r="116" spans="1:22" ht="15" customHeight="1" x14ac:dyDescent="0.2">
      <c r="A116" s="537"/>
      <c r="B116" s="337" t="s">
        <v>591</v>
      </c>
      <c r="C116" s="1"/>
      <c r="D116" s="338">
        <f>IF(AUX!B687="","",AUX!B687)</f>
        <v>2.0565980456242254</v>
      </c>
      <c r="E116" s="338">
        <f>IF(AUX!C687="","",AUX!C687)</f>
        <v>2.2726665062431488</v>
      </c>
      <c r="F116" s="338">
        <f>IF(AUX!D687="","",AUX!D687)</f>
        <v>2.2105907392690436</v>
      </c>
      <c r="G116" s="137"/>
      <c r="H116" s="336">
        <f>IF(AUX!E687="","",AUX!E687)</f>
        <v>1.2198394691258629</v>
      </c>
      <c r="I116" s="336">
        <f>IF(AUX!F687="","",AUX!F687)</f>
        <v>1.5987891836582429</v>
      </c>
      <c r="J116" s="336">
        <f>IF(AUX!G687="","",AUX!G687)</f>
        <v>2.2360177743085621</v>
      </c>
      <c r="K116" s="137"/>
      <c r="L116" s="336">
        <f>IF(AUX!H687="","",AUX!H687)</f>
        <v>1.0556206521624389</v>
      </c>
      <c r="M116" s="336">
        <f>IF(AUX!I687="","",AUX!I687)</f>
        <v>1.039149975320188</v>
      </c>
      <c r="N116" s="336">
        <f>IF(AUX!J687="","",AUX!J687)</f>
        <v>1.2333345666679001</v>
      </c>
      <c r="O116" s="442"/>
      <c r="Q116" s="580">
        <f>AUX!Z687</f>
        <v>1</v>
      </c>
      <c r="R116" s="580">
        <f>AUX!AA687</f>
        <v>1</v>
      </c>
      <c r="S116" s="580">
        <f>AUX!AB687</f>
        <v>-1</v>
      </c>
      <c r="T116" s="580">
        <f>AUX!AC687</f>
        <v>1</v>
      </c>
      <c r="U116" s="580">
        <f>AUX!AD687</f>
        <v>1</v>
      </c>
      <c r="V116" s="580">
        <f>AUX!AE687</f>
        <v>1</v>
      </c>
    </row>
    <row r="117" spans="1:22" ht="15" customHeight="1" x14ac:dyDescent="0.2">
      <c r="A117" s="537"/>
      <c r="B117" s="337" t="s">
        <v>592</v>
      </c>
      <c r="C117" s="1"/>
      <c r="D117" s="338">
        <f>IF(AUX!B688="","",AUX!B688)</f>
        <v>53.323771476542824</v>
      </c>
      <c r="E117" s="338">
        <f>IF(AUX!C688="","",AUX!C688)</f>
        <v>51.844068843923957</v>
      </c>
      <c r="F117" s="338">
        <f>IF(AUX!D688="","",AUX!D688)</f>
        <v>41.505399279293073</v>
      </c>
      <c r="G117" s="137"/>
      <c r="H117" s="336">
        <f>IF(AUX!E688="","",AUX!E688)</f>
        <v>32.469654275871974</v>
      </c>
      <c r="I117" s="336">
        <f>IF(AUX!F688="","",AUX!F688)</f>
        <v>34.862856458958781</v>
      </c>
      <c r="J117" s="336">
        <f>IF(AUX!G688="","",AUX!G688)</f>
        <v>32.776436713437931</v>
      </c>
      <c r="K117" s="137"/>
      <c r="L117" s="336">
        <f>IF(AUX!H688="","",AUX!H688)</f>
        <v>22.0148703903266</v>
      </c>
      <c r="M117" s="336">
        <f>IF(AUX!I688="","",AUX!I688)</f>
        <v>22.426155591789492</v>
      </c>
      <c r="N117" s="336">
        <f>IF(AUX!J688="","",AUX!J688)</f>
        <v>21.17501749848606</v>
      </c>
      <c r="O117" s="442"/>
      <c r="Q117" s="580">
        <f>AUX!Z688</f>
        <v>2</v>
      </c>
      <c r="R117" s="580">
        <f>AUX!AA688</f>
        <v>2</v>
      </c>
      <c r="S117" s="580">
        <f>AUX!AB688</f>
        <v>2</v>
      </c>
      <c r="T117" s="580">
        <f>AUX!AC688</f>
        <v>2</v>
      </c>
      <c r="U117" s="580">
        <f>AUX!AD688</f>
        <v>2</v>
      </c>
      <c r="V117" s="580">
        <f>AUX!AE688</f>
        <v>2</v>
      </c>
    </row>
    <row r="118" spans="1:22" ht="15" customHeight="1" x14ac:dyDescent="0.2">
      <c r="A118" s="537"/>
      <c r="B118" s="337" t="s">
        <v>54</v>
      </c>
      <c r="C118" s="1"/>
      <c r="D118" s="338">
        <f>IF(AUX!B689="","",AUX!B689)</f>
        <v>42.713579785794899</v>
      </c>
      <c r="E118" s="338">
        <f>IF(AUX!C689="","",AUX!C689)</f>
        <v>40.469181965677684</v>
      </c>
      <c r="F118" s="338">
        <f>IF(AUX!D689="","",AUX!D689)</f>
        <v>40.963387329143934</v>
      </c>
      <c r="G118" s="137"/>
      <c r="H118" s="336">
        <f>IF(AUX!E689="","",AUX!E689)</f>
        <v>69.690940604961142</v>
      </c>
      <c r="I118" s="336">
        <f>IF(AUX!F689="","",AUX!F689)</f>
        <v>67.480031679333592</v>
      </c>
      <c r="J118" s="336">
        <f>IF(AUX!G689="","",AUX!G689)</f>
        <v>58.113453571963895</v>
      </c>
      <c r="K118" s="137"/>
      <c r="L118" s="336">
        <f>IF(AUX!H689="","",AUX!H689)</f>
        <v>56.599287077387011</v>
      </c>
      <c r="M118" s="336">
        <f>IF(AUX!I689="","",AUX!I689)</f>
        <v>61.340185303487765</v>
      </c>
      <c r="N118" s="336">
        <f>IF(AUX!J689="","",AUX!J689)</f>
        <v>53.809294600450478</v>
      </c>
      <c r="O118" s="442"/>
      <c r="Q118" s="580">
        <f>AUX!Z689</f>
        <v>-2</v>
      </c>
      <c r="R118" s="580">
        <f>AUX!AA689</f>
        <v>-2</v>
      </c>
      <c r="S118" s="580">
        <f>AUX!AB689</f>
        <v>-2</v>
      </c>
      <c r="T118" s="580">
        <f>AUX!AC689</f>
        <v>2</v>
      </c>
      <c r="U118" s="580">
        <f>AUX!AD689</f>
        <v>1</v>
      </c>
      <c r="V118" s="580">
        <f>AUX!AE689</f>
        <v>1</v>
      </c>
    </row>
    <row r="119" spans="1:22" ht="15" customHeight="1" x14ac:dyDescent="0.2">
      <c r="A119" s="537"/>
      <c r="B119" s="562" t="s">
        <v>34</v>
      </c>
      <c r="C119" s="1"/>
      <c r="D119" s="563">
        <f>IF(AUX!B690="","",AUX!B690)</f>
        <v>12.50225845427275</v>
      </c>
      <c r="E119" s="563">
        <f>IF(AUX!C690="","",AUX!C690)</f>
        <v>11.346292849538282</v>
      </c>
      <c r="F119" s="563">
        <f>IF(AUX!D690="","",AUX!D690)</f>
        <v>10.751314395113926</v>
      </c>
      <c r="G119" s="137"/>
      <c r="H119" s="336">
        <f>IF(AUX!E690="","",AUX!E690)</f>
        <v>19.817464726330282</v>
      </c>
      <c r="I119" s="336">
        <f>IF(AUX!F690="","",AUX!F690)</f>
        <v>19.246300283560178</v>
      </c>
      <c r="J119" s="336">
        <f>IF(AUX!G690="","",AUX!G690)</f>
        <v>16.48535745135074</v>
      </c>
      <c r="K119" s="137"/>
      <c r="L119" s="336">
        <f>IF(AUX!H690="","",AUX!H690)</f>
        <v>13.764582533541567</v>
      </c>
      <c r="M119" s="336">
        <f>IF(AUX!I690="","",AUX!I690)</f>
        <v>15.553643625230469</v>
      </c>
      <c r="N119" s="336">
        <f>IF(AUX!J690="","",AUX!J690)</f>
        <v>15.555816302206559</v>
      </c>
      <c r="O119" s="442"/>
      <c r="Q119" s="580">
        <f>AUX!Z690</f>
        <v>-2</v>
      </c>
      <c r="R119" s="580">
        <f>AUX!AA690</f>
        <v>-2</v>
      </c>
      <c r="S119" s="580">
        <f>AUX!AB690</f>
        <v>-2</v>
      </c>
      <c r="T119" s="580">
        <f>AUX!AC690</f>
        <v>2</v>
      </c>
      <c r="U119" s="580">
        <f>AUX!AD690</f>
        <v>1</v>
      </c>
      <c r="V119" s="580">
        <f>AUX!AE690</f>
        <v>1</v>
      </c>
    </row>
    <row r="120" spans="1:22" ht="15" customHeight="1" x14ac:dyDescent="0.2">
      <c r="A120" s="537"/>
      <c r="B120" s="562" t="s">
        <v>640</v>
      </c>
      <c r="C120" s="1"/>
      <c r="D120" s="563">
        <f>IF(AUX!B691="","",AUX!B691)</f>
        <v>2.4294198459425047</v>
      </c>
      <c r="E120" s="563">
        <f>IF(AUX!C691="","",AUX!C691)</f>
        <v>2.4446444793961395</v>
      </c>
      <c r="F120" s="563">
        <f>IF(AUX!D691="","",AUX!D691)</f>
        <v>2.7705004801196269</v>
      </c>
      <c r="G120" s="137"/>
      <c r="H120" s="336">
        <f>IF(AUX!E691="","",AUX!E691)</f>
        <v>2.7694793930870358</v>
      </c>
      <c r="I120" s="336">
        <f>IF(AUX!F691="","",AUX!F691)</f>
        <v>2.8383779265777687</v>
      </c>
      <c r="J120" s="336">
        <f>IF(AUX!G691="","",AUX!G691)</f>
        <v>3.2781129823000486</v>
      </c>
      <c r="K120" s="137"/>
      <c r="L120" s="336">
        <f>IF(AUX!H691="","",AUX!H691)</f>
        <v>0.90957835844937318</v>
      </c>
      <c r="M120" s="336">
        <f>IF(AUX!I691="","",AUX!I691)</f>
        <v>1.9006255760964241</v>
      </c>
      <c r="N120" s="336">
        <f>IF(AUX!J691="","",AUX!J691)</f>
        <v>2.8128363918207757</v>
      </c>
      <c r="O120" s="442"/>
      <c r="Q120" s="580">
        <f>AUX!Z691</f>
        <v>-1</v>
      </c>
      <c r="R120" s="580">
        <f>AUX!AA691</f>
        <v>-1</v>
      </c>
      <c r="S120" s="580">
        <f>AUX!AB691</f>
        <v>-1</v>
      </c>
      <c r="T120" s="580">
        <f>AUX!AC691</f>
        <v>1</v>
      </c>
      <c r="U120" s="580">
        <f>AUX!AD691</f>
        <v>1</v>
      </c>
      <c r="V120" s="580">
        <f>AUX!AE691</f>
        <v>1</v>
      </c>
    </row>
    <row r="121" spans="1:22" ht="15" customHeight="1" x14ac:dyDescent="0.2">
      <c r="A121" s="537"/>
      <c r="B121" s="562" t="s">
        <v>641</v>
      </c>
      <c r="C121" s="1"/>
      <c r="D121" s="563">
        <f>IF(AUX!B692="","",AUX!B692)</f>
        <v>13.044572492824013</v>
      </c>
      <c r="E121" s="563">
        <f>IF(AUX!C692="","",AUX!C692)</f>
        <v>13.162712611059082</v>
      </c>
      <c r="F121" s="563">
        <f>IF(AUX!D692="","",AUX!D692)</f>
        <v>13.662127135598681</v>
      </c>
      <c r="G121" s="137"/>
      <c r="H121" s="336">
        <f>IF(AUX!E692="","",AUX!E692)</f>
        <v>31.931369380719566</v>
      </c>
      <c r="I121" s="336">
        <f>IF(AUX!F692="","",AUX!F692)</f>
        <v>29.818451234543989</v>
      </c>
      <c r="J121" s="336">
        <f>IF(AUX!G692="","",AUX!G692)</f>
        <v>23.912716946140911</v>
      </c>
      <c r="K121" s="137"/>
      <c r="L121" s="336">
        <f>IF(AUX!H692="","",AUX!H692)</f>
        <v>27.692413936589698</v>
      </c>
      <c r="M121" s="336">
        <f>IF(AUX!I692="","",AUX!I692)</f>
        <v>28.46307402736409</v>
      </c>
      <c r="N121" s="336">
        <f>IF(AUX!J692="","",AUX!J692)</f>
        <v>24.611221646036036</v>
      </c>
      <c r="O121" s="442"/>
      <c r="Q121" s="580">
        <f>AUX!Z692</f>
        <v>-2</v>
      </c>
      <c r="R121" s="580">
        <f>AUX!AA692</f>
        <v>-2</v>
      </c>
      <c r="S121" s="580">
        <f>AUX!AB692</f>
        <v>-2</v>
      </c>
      <c r="T121" s="580">
        <f>AUX!AC692</f>
        <v>1</v>
      </c>
      <c r="U121" s="580">
        <f>AUX!AD692</f>
        <v>1</v>
      </c>
      <c r="V121" s="580">
        <f>AUX!AE692</f>
        <v>-1</v>
      </c>
    </row>
    <row r="122" spans="1:22" ht="15" customHeight="1" x14ac:dyDescent="0.2">
      <c r="A122" s="537"/>
      <c r="B122" s="562" t="s">
        <v>642</v>
      </c>
      <c r="C122" s="1"/>
      <c r="D122" s="563">
        <f>IF(AUX!B693="","",AUX!B693)</f>
        <v>6.5899197880859539</v>
      </c>
      <c r="E122" s="563">
        <f>IF(AUX!C693="","",AUX!C693)</f>
        <v>5.9554922096436238</v>
      </c>
      <c r="F122" s="563">
        <f>IF(AUX!D693="","",AUX!D693)</f>
        <v>5.881129008606381</v>
      </c>
      <c r="G122" s="137"/>
      <c r="H122" s="336">
        <f>IF(AUX!E693="","",AUX!E693)</f>
        <v>5.2765740806530808</v>
      </c>
      <c r="I122" s="336">
        <f>IF(AUX!F693="","",AUX!F693)</f>
        <v>5.6733730523546368</v>
      </c>
      <c r="J122" s="336">
        <f>IF(AUX!G693="","",AUX!G693)</f>
        <v>4.8301482550285328</v>
      </c>
      <c r="K122" s="137"/>
      <c r="L122" s="336">
        <f>IF(AUX!H693="","",AUX!H693)</f>
        <v>7.4060316152647339</v>
      </c>
      <c r="M122" s="336">
        <f>IF(AUX!I693="","",AUX!I693)</f>
        <v>7.0575583175098169</v>
      </c>
      <c r="N122" s="336">
        <f>IF(AUX!J693="","",AUX!J693)</f>
        <v>4.7604773407914074</v>
      </c>
      <c r="O122" s="442"/>
      <c r="Q122" s="580">
        <f>AUX!Z693</f>
        <v>1</v>
      </c>
      <c r="R122" s="580">
        <f>AUX!AA693</f>
        <v>1</v>
      </c>
      <c r="S122" s="580">
        <f>AUX!AB693</f>
        <v>1</v>
      </c>
      <c r="T122" s="580">
        <f>AUX!AC693</f>
        <v>-1</v>
      </c>
      <c r="U122" s="580">
        <f>AUX!AD693</f>
        <v>-1</v>
      </c>
      <c r="V122" s="580">
        <f>AUX!AE693</f>
        <v>1</v>
      </c>
    </row>
    <row r="123" spans="1:22" ht="15" customHeight="1" x14ac:dyDescent="0.2">
      <c r="A123" s="442"/>
      <c r="B123" s="860" t="str">
        <f>AUX!A2 &amp; ": TMP ARS vs TMP Continente  ;  " &amp; AUX!A3 &amp; ": TMP ACeS/ULS vs TMP ARS"</f>
        <v>ARS Alentejo: TMP ARS vs TMP Continente  ;  ACeS Alentejo Central: TMP ACeS/ULS vs TMP ARS</v>
      </c>
      <c r="C123" s="860"/>
      <c r="D123" s="860"/>
      <c r="E123" s="860"/>
      <c r="F123" s="860"/>
      <c r="G123" s="860"/>
      <c r="H123" s="860"/>
      <c r="I123" s="860"/>
      <c r="J123" s="863" t="s">
        <v>678</v>
      </c>
      <c r="K123" s="864"/>
      <c r="L123" s="864"/>
      <c r="M123" s="864"/>
      <c r="N123" s="864"/>
      <c r="O123" s="442"/>
      <c r="Q123" s="160"/>
      <c r="R123" s="160"/>
      <c r="S123" s="160"/>
      <c r="T123" s="160"/>
      <c r="U123" s="160"/>
      <c r="V123" s="160"/>
    </row>
    <row r="124" spans="1:22" ht="12.95" customHeight="1" x14ac:dyDescent="0.2">
      <c r="A124" s="442"/>
      <c r="B124" s="508"/>
      <c r="C124" s="501"/>
      <c r="D124" s="501"/>
      <c r="E124" s="501"/>
      <c r="F124" s="538"/>
      <c r="G124" s="538"/>
      <c r="H124" s="538"/>
      <c r="I124" s="538"/>
      <c r="J124" s="864"/>
      <c r="K124" s="864"/>
      <c r="L124" s="864"/>
      <c r="M124" s="864"/>
      <c r="N124" s="864"/>
      <c r="O124" s="442"/>
    </row>
    <row r="125" spans="1:22" ht="20.100000000000001" customHeight="1" x14ac:dyDescent="0.2">
      <c r="A125" s="442"/>
      <c r="B125" s="138" t="s">
        <v>28</v>
      </c>
      <c r="C125" s="537"/>
      <c r="D125" s="442"/>
      <c r="E125" s="442"/>
      <c r="F125" s="442"/>
      <c r="G125" s="537"/>
      <c r="H125" s="2"/>
      <c r="I125" s="2"/>
      <c r="J125" s="2"/>
      <c r="K125" s="2"/>
      <c r="L125" s="3"/>
      <c r="M125" s="3"/>
      <c r="N125" s="4"/>
      <c r="O125" s="442"/>
    </row>
    <row r="126" spans="1:22" ht="14.25" customHeight="1" x14ac:dyDescent="0.2">
      <c r="A126" s="442"/>
      <c r="B126" s="442"/>
      <c r="C126" s="537"/>
      <c r="D126" s="442"/>
      <c r="E126" s="442"/>
      <c r="F126" s="442"/>
      <c r="G126" s="537"/>
      <c r="H126" s="442"/>
      <c r="I126" s="442"/>
      <c r="J126" s="442"/>
      <c r="K126" s="442"/>
      <c r="L126" s="442"/>
      <c r="M126" s="442"/>
      <c r="N126" s="442"/>
      <c r="O126" s="442"/>
    </row>
    <row r="127" spans="1:22" ht="26.1" customHeight="1" x14ac:dyDescent="0.2">
      <c r="A127" s="442"/>
      <c r="B127" s="853" t="s">
        <v>672</v>
      </c>
      <c r="C127" s="853"/>
      <c r="D127" s="853"/>
      <c r="E127" s="853"/>
      <c r="F127" s="853"/>
      <c r="G127" s="853"/>
      <c r="H127" s="853"/>
      <c r="I127" s="853"/>
      <c r="J127" s="853"/>
      <c r="K127" s="853"/>
      <c r="L127" s="853"/>
      <c r="M127" s="853"/>
      <c r="N127" s="853"/>
      <c r="O127" s="136"/>
    </row>
    <row r="128" spans="1:22" ht="5.0999999999999996" customHeight="1" x14ac:dyDescent="0.2">
      <c r="A128" s="442"/>
      <c r="B128" s="442"/>
      <c r="C128" s="537"/>
      <c r="D128" s="442"/>
      <c r="E128" s="442"/>
      <c r="F128" s="442"/>
      <c r="G128" s="537"/>
      <c r="H128" s="442"/>
      <c r="I128" s="442"/>
      <c r="J128" s="442"/>
      <c r="K128" s="442"/>
      <c r="L128" s="442"/>
      <c r="M128" s="442"/>
      <c r="N128" s="442"/>
      <c r="O128" s="442"/>
    </row>
    <row r="129" spans="1:22" ht="27.95" customHeight="1" x14ac:dyDescent="0.2">
      <c r="A129" s="537"/>
      <c r="B129" s="854" t="s">
        <v>19</v>
      </c>
      <c r="C129" s="1"/>
      <c r="D129" s="855" t="s">
        <v>16</v>
      </c>
      <c r="E129" s="855"/>
      <c r="F129" s="855"/>
      <c r="G129" s="1"/>
      <c r="H129" s="856" t="str">
        <f>AUX!A2</f>
        <v>ARS Alentejo</v>
      </c>
      <c r="I129" s="856"/>
      <c r="J129" s="856"/>
      <c r="K129" s="1"/>
      <c r="L129" s="856" t="str">
        <f>AUX!A3</f>
        <v>ACeS Alentejo Central</v>
      </c>
      <c r="M129" s="856"/>
      <c r="N129" s="856"/>
      <c r="O129" s="442"/>
    </row>
    <row r="130" spans="1:22" x14ac:dyDescent="0.2">
      <c r="A130" s="537"/>
      <c r="B130" s="854"/>
      <c r="C130" s="1"/>
      <c r="D130" s="540" t="s">
        <v>261</v>
      </c>
      <c r="E130" s="540" t="s">
        <v>552</v>
      </c>
      <c r="F130" s="540" t="s">
        <v>555</v>
      </c>
      <c r="G130" s="137"/>
      <c r="H130" s="540" t="s">
        <v>261</v>
      </c>
      <c r="I130" s="540" t="s">
        <v>552</v>
      </c>
      <c r="J130" s="540" t="s">
        <v>555</v>
      </c>
      <c r="K130" s="137"/>
      <c r="L130" s="540" t="s">
        <v>261</v>
      </c>
      <c r="M130" s="540" t="s">
        <v>552</v>
      </c>
      <c r="N130" s="540" t="s">
        <v>555</v>
      </c>
      <c r="O130" s="442"/>
      <c r="Q130" s="582" t="s">
        <v>546</v>
      </c>
      <c r="R130" s="582" t="s">
        <v>547</v>
      </c>
      <c r="S130" s="582" t="s">
        <v>548</v>
      </c>
      <c r="T130" s="582" t="s">
        <v>549</v>
      </c>
      <c r="U130" s="582" t="s">
        <v>550</v>
      </c>
      <c r="V130" s="582" t="s">
        <v>551</v>
      </c>
    </row>
    <row r="131" spans="1:22" ht="15" customHeight="1" x14ac:dyDescent="0.2">
      <c r="A131" s="537"/>
      <c r="B131" s="337" t="s">
        <v>586</v>
      </c>
      <c r="C131" s="1"/>
      <c r="D131" s="338">
        <f>IF(AUX!B698="","",AUX!B698)</f>
        <v>229.58665554547051</v>
      </c>
      <c r="E131" s="338">
        <f>IF(AUX!C698="","",AUX!C698)</f>
        <v>224.10941891560094</v>
      </c>
      <c r="F131" s="338">
        <f>IF(AUX!D698="","",AUX!D698)</f>
        <v>217.50823913716224</v>
      </c>
      <c r="G131" s="137"/>
      <c r="H131" s="336">
        <f>IF(AUX!E698="","",AUX!E698)</f>
        <v>259.65975305417226</v>
      </c>
      <c r="I131" s="336">
        <f>IF(AUX!F698="","",AUX!F698)</f>
        <v>251.90512968076717</v>
      </c>
      <c r="J131" s="336">
        <f>IF(AUX!G698="","",AUX!G698)</f>
        <v>241.53847929812136</v>
      </c>
      <c r="K131" s="137"/>
      <c r="L131" s="336">
        <f>IF(AUX!H698="","",AUX!H698)</f>
        <v>247.1162735693263</v>
      </c>
      <c r="M131" s="336">
        <f>IF(AUX!I698="","",AUX!I698)</f>
        <v>234.35349055697174</v>
      </c>
      <c r="N131" s="336">
        <f>IF(AUX!J698="","",AUX!J698)</f>
        <v>226.50847809475502</v>
      </c>
      <c r="O131" s="442"/>
      <c r="Q131" s="580">
        <f>AUX!Z698</f>
        <v>-2</v>
      </c>
      <c r="R131" s="580">
        <f>AUX!AA698</f>
        <v>-2</v>
      </c>
      <c r="S131" s="580">
        <f>AUX!AB698</f>
        <v>-2</v>
      </c>
      <c r="T131" s="580">
        <f>AUX!AC698</f>
        <v>1</v>
      </c>
      <c r="U131" s="580">
        <f>AUX!AD698</f>
        <v>1</v>
      </c>
      <c r="V131" s="580">
        <f>AUX!AE698</f>
        <v>1</v>
      </c>
    </row>
    <row r="132" spans="1:22" ht="15" customHeight="1" x14ac:dyDescent="0.2">
      <c r="A132" s="537"/>
      <c r="B132" s="337" t="s">
        <v>587</v>
      </c>
      <c r="C132" s="1"/>
      <c r="D132" s="338">
        <f>IF(AUX!B699="","",AUX!B699)</f>
        <v>6.2286100600573153</v>
      </c>
      <c r="E132" s="338">
        <f>IF(AUX!C699="","",AUX!C699)</f>
        <v>5.9871662475361811</v>
      </c>
      <c r="F132" s="338">
        <f>IF(AUX!D699="","",AUX!D699)</f>
        <v>5.5791681108009028</v>
      </c>
      <c r="G132" s="137"/>
      <c r="H132" s="336">
        <f>IF(AUX!E699="","",AUX!E699)</f>
        <v>5.0256664790831973</v>
      </c>
      <c r="I132" s="336">
        <f>IF(AUX!F699="","",AUX!F699)</f>
        <v>5.4984292371407122</v>
      </c>
      <c r="J132" s="336">
        <f>IF(AUX!G699="","",AUX!G699)</f>
        <v>5.473227364658543</v>
      </c>
      <c r="K132" s="137"/>
      <c r="L132" s="336">
        <f>IF(AUX!H699="","",AUX!H699)</f>
        <v>6.3181040111220952</v>
      </c>
      <c r="M132" s="336">
        <f>IF(AUX!I699="","",AUX!I699)</f>
        <v>6.0018082279599296</v>
      </c>
      <c r="N132" s="336">
        <f>IF(AUX!J699="","",AUX!J699)</f>
        <v>3.657129703872946</v>
      </c>
      <c r="O132" s="442"/>
      <c r="Q132" s="580">
        <f>AUX!Z699</f>
        <v>1</v>
      </c>
      <c r="R132" s="580">
        <f>AUX!AA699</f>
        <v>1</v>
      </c>
      <c r="S132" s="580">
        <f>AUX!AB699</f>
        <v>1</v>
      </c>
      <c r="T132" s="580">
        <f>AUX!AC699</f>
        <v>-1</v>
      </c>
      <c r="U132" s="580">
        <f>AUX!AD699</f>
        <v>-1</v>
      </c>
      <c r="V132" s="580">
        <f>AUX!AE699</f>
        <v>1</v>
      </c>
    </row>
    <row r="133" spans="1:22" ht="15" customHeight="1" x14ac:dyDescent="0.2">
      <c r="A133" s="537"/>
      <c r="B133" s="562" t="s">
        <v>29</v>
      </c>
      <c r="C133" s="1"/>
      <c r="D133" s="563">
        <f>IF(AUX!B700="","",AUX!B700)</f>
        <v>0.34317043923529034</v>
      </c>
      <c r="E133" s="563">
        <f>IF(AUX!C700="","",AUX!C700)</f>
        <v>0.33202547924782727</v>
      </c>
      <c r="F133" s="563">
        <f>IF(AUX!D700="","",AUX!D700)</f>
        <v>0.2830263060694348</v>
      </c>
      <c r="G133" s="137"/>
      <c r="H133" s="336">
        <f>IF(AUX!E700="","",AUX!E700)</f>
        <v>0.21449296811615651</v>
      </c>
      <c r="I133" s="336">
        <f>IF(AUX!F700="","",AUX!F700)</f>
        <v>0.13236437795420747</v>
      </c>
      <c r="J133" s="336">
        <f>IF(AUX!G700="","",AUX!G700)</f>
        <v>0.13127334427914347</v>
      </c>
      <c r="K133" s="137"/>
      <c r="L133" s="336">
        <f>IF(AUX!H700="","",AUX!H700)</f>
        <v>0</v>
      </c>
      <c r="M133" s="336">
        <f>IF(AUX!I700="","",AUX!I700)</f>
        <v>0</v>
      </c>
      <c r="N133" s="336">
        <f>IF(AUX!J700="","",AUX!J700)</f>
        <v>0</v>
      </c>
      <c r="O133" s="442"/>
      <c r="Q133" s="580">
        <f>AUX!Z700</f>
        <v>1</v>
      </c>
      <c r="R133" s="580">
        <f>AUX!AA700</f>
        <v>1</v>
      </c>
      <c r="S133" s="580">
        <f>AUX!AB700</f>
        <v>1</v>
      </c>
      <c r="T133" s="580">
        <f>AUX!AC700</f>
        <v>1</v>
      </c>
      <c r="U133" s="580">
        <f>AUX!AD700</f>
        <v>1</v>
      </c>
      <c r="V133" s="580">
        <f>AUX!AE700</f>
        <v>1</v>
      </c>
    </row>
    <row r="134" spans="1:22" ht="15" customHeight="1" x14ac:dyDescent="0.2">
      <c r="A134" s="537"/>
      <c r="B134" s="562" t="s">
        <v>621</v>
      </c>
      <c r="C134" s="1"/>
      <c r="D134" s="563">
        <f>IF(AUX!B701="","",AUX!B701)</f>
        <v>2.30608486079556</v>
      </c>
      <c r="E134" s="563">
        <f>IF(AUX!C701="","",AUX!C701)</f>
        <v>2.0676246615389586</v>
      </c>
      <c r="F134" s="563">
        <f>IF(AUX!D701="","",AUX!D701)</f>
        <v>1.9657529000690026</v>
      </c>
      <c r="G134" s="137"/>
      <c r="H134" s="336">
        <f>IF(AUX!E701="","",AUX!E701)</f>
        <v>1.1650640618482566</v>
      </c>
      <c r="I134" s="336">
        <f>IF(AUX!F701="","",AUX!F701)</f>
        <v>1.203122153844931</v>
      </c>
      <c r="J134" s="336">
        <f>IF(AUX!G701="","",AUX!G701)</f>
        <v>1.2391548458601014</v>
      </c>
      <c r="K134" s="137"/>
      <c r="L134" s="336">
        <f>IF(AUX!H701="","",AUX!H701)</f>
        <v>0.85365310073905731</v>
      </c>
      <c r="M134" s="336">
        <f>IF(AUX!I701="","",AUX!I701)</f>
        <v>0.87296027376034202</v>
      </c>
      <c r="N134" s="336">
        <f>IF(AUX!J701="","",AUX!J701)</f>
        <v>0.44254445359036321</v>
      </c>
      <c r="O134" s="442"/>
      <c r="Q134" s="580">
        <f>AUX!Z701</f>
        <v>1</v>
      </c>
      <c r="R134" s="580">
        <f>AUX!AA701</f>
        <v>1</v>
      </c>
      <c r="S134" s="580">
        <f>AUX!AB701</f>
        <v>1</v>
      </c>
      <c r="T134" s="580">
        <f>AUX!AC701</f>
        <v>1</v>
      </c>
      <c r="U134" s="580">
        <f>AUX!AD701</f>
        <v>1</v>
      </c>
      <c r="V134" s="580">
        <f>AUX!AE701</f>
        <v>1</v>
      </c>
    </row>
    <row r="135" spans="1:22" ht="15" customHeight="1" x14ac:dyDescent="0.2">
      <c r="A135" s="537"/>
      <c r="B135" s="337" t="s">
        <v>23</v>
      </c>
      <c r="C135" s="1"/>
      <c r="D135" s="338">
        <f>IF(AUX!B702="","",AUX!B702)</f>
        <v>94.807703128880348</v>
      </c>
      <c r="E135" s="338">
        <f>IF(AUX!C702="","",AUX!C702)</f>
        <v>93.889339731920458</v>
      </c>
      <c r="F135" s="338">
        <f>IF(AUX!D702="","",AUX!D702)</f>
        <v>92.44006666552221</v>
      </c>
      <c r="G135" s="137"/>
      <c r="H135" s="336">
        <f>IF(AUX!E702="","",AUX!E702)</f>
        <v>98.024081083257542</v>
      </c>
      <c r="I135" s="336">
        <f>IF(AUX!F702="","",AUX!F702)</f>
        <v>95.270402017085686</v>
      </c>
      <c r="J135" s="336">
        <f>IF(AUX!G702="","",AUX!G702)</f>
        <v>94.385990766358347</v>
      </c>
      <c r="K135" s="137"/>
      <c r="L135" s="336">
        <f>IF(AUX!H702="","",AUX!H702)</f>
        <v>96.192133392711554</v>
      </c>
      <c r="M135" s="336">
        <f>IF(AUX!I702="","",AUX!I702)</f>
        <v>88.7141591960482</v>
      </c>
      <c r="N135" s="336">
        <f>IF(AUX!J702="","",AUX!J702)</f>
        <v>93.373863420963531</v>
      </c>
      <c r="O135" s="442"/>
      <c r="Q135" s="580">
        <f>AUX!Z702</f>
        <v>-1</v>
      </c>
      <c r="R135" s="580">
        <f>AUX!AA702</f>
        <v>-1</v>
      </c>
      <c r="S135" s="580">
        <f>AUX!AB702</f>
        <v>-1</v>
      </c>
      <c r="T135" s="580">
        <f>AUX!AC702</f>
        <v>1</v>
      </c>
      <c r="U135" s="580">
        <f>AUX!AD702</f>
        <v>1</v>
      </c>
      <c r="V135" s="580">
        <f>AUX!AE702</f>
        <v>1</v>
      </c>
    </row>
    <row r="136" spans="1:22" ht="15" customHeight="1" x14ac:dyDescent="0.2">
      <c r="A136" s="537"/>
      <c r="B136" s="562" t="s">
        <v>622</v>
      </c>
      <c r="C136" s="1"/>
      <c r="D136" s="563">
        <f>IF(AUX!B703="","",AUX!B703)</f>
        <v>1.1837790545563425</v>
      </c>
      <c r="E136" s="563">
        <f>IF(AUX!C703="","",AUX!C703)</f>
        <v>1.260082563789036</v>
      </c>
      <c r="F136" s="563">
        <f>IF(AUX!D703="","",AUX!D703)</f>
        <v>1.1129215711850566</v>
      </c>
      <c r="G136" s="137"/>
      <c r="H136" s="336">
        <f>IF(AUX!E703="","",AUX!E703)</f>
        <v>1.4068228224886452</v>
      </c>
      <c r="I136" s="336">
        <f>IF(AUX!F703="","",AUX!F703)</f>
        <v>0.99676946413280443</v>
      </c>
      <c r="J136" s="336">
        <f>IF(AUX!G703="","",AUX!G703)</f>
        <v>0.57503609616130458</v>
      </c>
      <c r="K136" s="137"/>
      <c r="L136" s="336">
        <f>IF(AUX!H703="","",AUX!H703)</f>
        <v>0.89344346773636119</v>
      </c>
      <c r="M136" s="336">
        <f>IF(AUX!I703="","",AUX!I703)</f>
        <v>0.87548675270987164</v>
      </c>
      <c r="N136" s="336">
        <f>IF(AUX!J703="","",AUX!J703)</f>
        <v>0.88163202960739973</v>
      </c>
      <c r="O136" s="442"/>
      <c r="Q136" s="580">
        <f>AUX!Z703</f>
        <v>-1</v>
      </c>
      <c r="R136" s="580">
        <f>AUX!AA703</f>
        <v>1</v>
      </c>
      <c r="S136" s="580">
        <f>AUX!AB703</f>
        <v>1</v>
      </c>
      <c r="T136" s="580">
        <f>AUX!AC703</f>
        <v>1</v>
      </c>
      <c r="U136" s="580">
        <f>AUX!AD703</f>
        <v>1</v>
      </c>
      <c r="V136" s="580">
        <f>AUX!AE703</f>
        <v>-1</v>
      </c>
    </row>
    <row r="137" spans="1:22" ht="15" customHeight="1" x14ac:dyDescent="0.2">
      <c r="A137" s="537"/>
      <c r="B137" s="562" t="s">
        <v>560</v>
      </c>
      <c r="C137" s="1"/>
      <c r="D137" s="563">
        <f>IF(AUX!B704="","",AUX!B704)</f>
        <v>0.66312349548023308</v>
      </c>
      <c r="E137" s="563">
        <f>IF(AUX!C704="","",AUX!C704)</f>
        <v>0.57779841996076031</v>
      </c>
      <c r="F137" s="563">
        <f>IF(AUX!D704="","",AUX!D704)</f>
        <v>0.55336506255741458</v>
      </c>
      <c r="G137" s="137"/>
      <c r="H137" s="336">
        <f>IF(AUX!E704="","",AUX!E704)</f>
        <v>0.10724648405807825</v>
      </c>
      <c r="I137" s="336">
        <f>IF(AUX!F704="","",AUX!F704)</f>
        <v>0.40156073992007446</v>
      </c>
      <c r="J137" s="336">
        <f>IF(AUX!G704="","",AUX!G704)</f>
        <v>0.42373240451190269</v>
      </c>
      <c r="K137" s="137"/>
      <c r="L137" s="336">
        <f>IF(AUX!H704="","",AUX!H704)</f>
        <v>0</v>
      </c>
      <c r="M137" s="336">
        <f>IF(AUX!I704="","",AUX!I704)</f>
        <v>0.43900661582970052</v>
      </c>
      <c r="N137" s="336">
        <f>IF(AUX!J704="","",AUX!J704)</f>
        <v>0.87817515203407326</v>
      </c>
      <c r="O137" s="442"/>
      <c r="Q137" s="580">
        <f>AUX!Z704</f>
        <v>1</v>
      </c>
      <c r="R137" s="580">
        <f>AUX!AA704</f>
        <v>1</v>
      </c>
      <c r="S137" s="580">
        <f>AUX!AB704</f>
        <v>1</v>
      </c>
      <c r="T137" s="580">
        <f>AUX!AC704</f>
        <v>0</v>
      </c>
      <c r="U137" s="580">
        <f>AUX!AD704</f>
        <v>-1</v>
      </c>
      <c r="V137" s="580">
        <f>AUX!AE704</f>
        <v>-1</v>
      </c>
    </row>
    <row r="138" spans="1:22" ht="15" customHeight="1" x14ac:dyDescent="0.2">
      <c r="A138" s="537"/>
      <c r="B138" s="562" t="s">
        <v>180</v>
      </c>
      <c r="C138" s="1"/>
      <c r="D138" s="563">
        <f>IF(AUX!B705="","",AUX!B705)</f>
        <v>7.7558806646439562</v>
      </c>
      <c r="E138" s="563">
        <f>IF(AUX!C705="","",AUX!C705)</f>
        <v>7.6725060934550422</v>
      </c>
      <c r="F138" s="563">
        <f>IF(AUX!D705="","",AUX!D705)</f>
        <v>7.4803744370227143</v>
      </c>
      <c r="G138" s="137"/>
      <c r="H138" s="336">
        <f>IF(AUX!E705="","",AUX!E705)</f>
        <v>6.9587267014156007</v>
      </c>
      <c r="I138" s="336">
        <f>IF(AUX!F705="","",AUX!F705)</f>
        <v>5.7256379250154907</v>
      </c>
      <c r="J138" s="336">
        <f>IF(AUX!G705="","",AUX!G705)</f>
        <v>5.0097229883254721</v>
      </c>
      <c r="K138" s="137"/>
      <c r="L138" s="336">
        <f>IF(AUX!H705="","",AUX!H705)</f>
        <v>8.9629591756178097</v>
      </c>
      <c r="M138" s="336">
        <f>IF(AUX!I705="","",AUX!I705)</f>
        <v>5.9843068144926752</v>
      </c>
      <c r="N138" s="336">
        <f>IF(AUX!J705="","",AUX!J705)</f>
        <v>6.4862956754547367</v>
      </c>
      <c r="O138" s="442"/>
      <c r="Q138" s="580">
        <f>AUX!Z705</f>
        <v>1</v>
      </c>
      <c r="R138" s="580">
        <f>AUX!AA705</f>
        <v>1</v>
      </c>
      <c r="S138" s="580">
        <f>AUX!AB705</f>
        <v>2</v>
      </c>
      <c r="T138" s="580">
        <f>AUX!AC705</f>
        <v>-1</v>
      </c>
      <c r="U138" s="580">
        <f>AUX!AD705</f>
        <v>-1</v>
      </c>
      <c r="V138" s="580">
        <f>AUX!AE705</f>
        <v>-1</v>
      </c>
    </row>
    <row r="139" spans="1:22" ht="15" customHeight="1" x14ac:dyDescent="0.2">
      <c r="A139" s="537"/>
      <c r="B139" s="562" t="s">
        <v>623</v>
      </c>
      <c r="C139" s="1"/>
      <c r="D139" s="563">
        <f>IF(AUX!B706="","",AUX!B706)</f>
        <v>8.9573733344315407</v>
      </c>
      <c r="E139" s="563">
        <f>IF(AUX!C706="","",AUX!C706)</f>
        <v>9.0521613989696714</v>
      </c>
      <c r="F139" s="563">
        <f>IF(AUX!D706="","",AUX!D706)</f>
        <v>8.7287730265553058</v>
      </c>
      <c r="G139" s="137"/>
      <c r="H139" s="336">
        <f>IF(AUX!E706="","",AUX!E706)</f>
        <v>9.4625707856578529</v>
      </c>
      <c r="I139" s="336">
        <f>IF(AUX!F706="","",AUX!F706)</f>
        <v>9.6707084310731535</v>
      </c>
      <c r="J139" s="336">
        <f>IF(AUX!G706="","",AUX!G706)</f>
        <v>9.6176385575405536</v>
      </c>
      <c r="K139" s="137"/>
      <c r="L139" s="336">
        <f>IF(AUX!H706="","",AUX!H706)</f>
        <v>8.8519804505694459</v>
      </c>
      <c r="M139" s="336">
        <f>IF(AUX!I706="","",AUX!I706)</f>
        <v>8.9722438481905495</v>
      </c>
      <c r="N139" s="336">
        <f>IF(AUX!J706="","",AUX!J706)</f>
        <v>11.87093488331179</v>
      </c>
      <c r="O139" s="442"/>
      <c r="Q139" s="580">
        <f>AUX!Z706</f>
        <v>-1</v>
      </c>
      <c r="R139" s="580">
        <f>AUX!AA706</f>
        <v>-1</v>
      </c>
      <c r="S139" s="580">
        <f>AUX!AB706</f>
        <v>-1</v>
      </c>
      <c r="T139" s="580">
        <f>AUX!AC706</f>
        <v>1</v>
      </c>
      <c r="U139" s="580">
        <f>AUX!AD706</f>
        <v>1</v>
      </c>
      <c r="V139" s="580">
        <f>AUX!AE706</f>
        <v>-1</v>
      </c>
    </row>
    <row r="140" spans="1:22" ht="15" customHeight="1" x14ac:dyDescent="0.2">
      <c r="A140" s="537"/>
      <c r="B140" s="562" t="s">
        <v>655</v>
      </c>
      <c r="C140" s="1"/>
      <c r="D140" s="563">
        <f>IF(AUX!B707="","",AUX!B707)</f>
        <v>3.5106161818334236</v>
      </c>
      <c r="E140" s="563">
        <f>IF(AUX!C707="","",AUX!C707)</f>
        <v>3.3755274848030083</v>
      </c>
      <c r="F140" s="563">
        <f>IF(AUX!D707="","",AUX!D707)</f>
        <v>3.4728252092549705</v>
      </c>
      <c r="G140" s="137"/>
      <c r="H140" s="336">
        <f>IF(AUX!E707="","",AUX!E707)</f>
        <v>5.807124659258168</v>
      </c>
      <c r="I140" s="336">
        <f>IF(AUX!F707="","",AUX!F707)</f>
        <v>5.1765866893737815</v>
      </c>
      <c r="J140" s="336">
        <f>IF(AUX!G707="","",AUX!G707)</f>
        <v>4.7373834293314614</v>
      </c>
      <c r="K140" s="137"/>
      <c r="L140" s="336">
        <f>IF(AUX!H707="","",AUX!H707)</f>
        <v>5.620246746141965</v>
      </c>
      <c r="M140" s="336">
        <f>IF(AUX!I707="","",AUX!I707)</f>
        <v>3.7991210974545275</v>
      </c>
      <c r="N140" s="336">
        <f>IF(AUX!J707="","",AUX!J707)</f>
        <v>4.4725696278952389</v>
      </c>
      <c r="O140" s="442"/>
      <c r="Q140" s="580">
        <f>AUX!Z707</f>
        <v>-2</v>
      </c>
      <c r="R140" s="580">
        <f>AUX!AA707</f>
        <v>-2</v>
      </c>
      <c r="S140" s="580">
        <f>AUX!AB707</f>
        <v>-1</v>
      </c>
      <c r="T140" s="580">
        <f>AUX!AC707</f>
        <v>1</v>
      </c>
      <c r="U140" s="580">
        <f>AUX!AD707</f>
        <v>1</v>
      </c>
      <c r="V140" s="580">
        <f>AUX!AE707</f>
        <v>1</v>
      </c>
    </row>
    <row r="141" spans="1:22" ht="15" customHeight="1" x14ac:dyDescent="0.2">
      <c r="A141" s="557"/>
      <c r="B141" s="562" t="s">
        <v>654</v>
      </c>
      <c r="C141" s="1"/>
      <c r="D141" s="563">
        <f>IF(AUX!B708="","",AUX!B708)</f>
        <v>2.4232915867402443</v>
      </c>
      <c r="E141" s="563">
        <f>IF(AUX!C708="","",AUX!C708)</f>
        <v>2.4811207871501542</v>
      </c>
      <c r="F141" s="563">
        <f>IF(AUX!D708="","",AUX!D708)</f>
        <v>2.5117231102076372</v>
      </c>
      <c r="G141" s="137"/>
      <c r="H141" s="336">
        <f>IF(AUX!E708="","",AUX!E708)</f>
        <v>2.1739529241956501</v>
      </c>
      <c r="I141" s="336">
        <f>IF(AUX!F708="","",AUX!F708)</f>
        <v>2.4058332753970504</v>
      </c>
      <c r="J141" s="336">
        <f>IF(AUX!G708="","",AUX!G708)</f>
        <v>3.0827894377897409</v>
      </c>
      <c r="K141" s="137"/>
      <c r="L141" s="336">
        <f>IF(AUX!H708="","",AUX!H708)</f>
        <v>1.7473220742442084</v>
      </c>
      <c r="M141" s="336">
        <f>IF(AUX!I708="","",AUX!I708)</f>
        <v>2.5286131057088457</v>
      </c>
      <c r="N141" s="336">
        <f>IF(AUX!J708="","",AUX!J708)</f>
        <v>2.9324556493574807</v>
      </c>
      <c r="O141" s="442"/>
      <c r="Q141" s="580">
        <f>AUX!Z708</f>
        <v>1</v>
      </c>
      <c r="R141" s="580">
        <f>AUX!AA708</f>
        <v>1</v>
      </c>
      <c r="S141" s="580">
        <f>AUX!AB708</f>
        <v>-1</v>
      </c>
      <c r="T141" s="580">
        <f>AUX!AC708</f>
        <v>1</v>
      </c>
      <c r="U141" s="580">
        <f>AUX!AD708</f>
        <v>-1</v>
      </c>
      <c r="V141" s="580">
        <f>AUX!AE708</f>
        <v>1</v>
      </c>
    </row>
    <row r="142" spans="1:22" ht="15" customHeight="1" x14ac:dyDescent="0.2">
      <c r="A142" s="557"/>
      <c r="B142" s="562" t="s">
        <v>181</v>
      </c>
      <c r="C142" s="1"/>
      <c r="D142" s="563">
        <f>IF(AUX!B709="","",AUX!B709)</f>
        <v>4.9639045081946795</v>
      </c>
      <c r="E142" s="563">
        <f>IF(AUX!C709="","",AUX!C709)</f>
        <v>4.871847111017229</v>
      </c>
      <c r="F142" s="563">
        <f>IF(AUX!D709="","",AUX!D709)</f>
        <v>4.7726894759799876</v>
      </c>
      <c r="G142" s="137"/>
      <c r="H142" s="336">
        <f>IF(AUX!E709="","",AUX!E709)</f>
        <v>5.0195970807446537</v>
      </c>
      <c r="I142" s="336">
        <f>IF(AUX!F709="","",AUX!F709)</f>
        <v>5.015406660435243</v>
      </c>
      <c r="J142" s="336">
        <f>IF(AUX!G709="","",AUX!G709)</f>
        <v>4.7063595847088964</v>
      </c>
      <c r="K142" s="137"/>
      <c r="L142" s="336">
        <f>IF(AUX!H709="","",AUX!H709)</f>
        <v>4.7955460585399532</v>
      </c>
      <c r="M142" s="336">
        <f>IF(AUX!I709="","",AUX!I709)</f>
        <v>3.4952604147677464</v>
      </c>
      <c r="N142" s="336">
        <f>IF(AUX!J709="","",AUX!J709)</f>
        <v>3.6868491908723877</v>
      </c>
      <c r="O142" s="442"/>
      <c r="Q142" s="580">
        <f>AUX!Z709</f>
        <v>-1</v>
      </c>
      <c r="R142" s="580">
        <f>AUX!AA709</f>
        <v>-1</v>
      </c>
      <c r="S142" s="580">
        <f>AUX!AB709</f>
        <v>1</v>
      </c>
      <c r="T142" s="580">
        <f>AUX!AC709</f>
        <v>1</v>
      </c>
      <c r="U142" s="580">
        <f>AUX!AD709</f>
        <v>1</v>
      </c>
      <c r="V142" s="580">
        <f>AUX!AE709</f>
        <v>1</v>
      </c>
    </row>
    <row r="143" spans="1:22" ht="15" customHeight="1" x14ac:dyDescent="0.2">
      <c r="A143" s="557"/>
      <c r="B143" s="562" t="s">
        <v>653</v>
      </c>
      <c r="C143" s="1"/>
      <c r="D143" s="563">
        <f>IF(AUX!B710="","",AUX!B710)</f>
        <v>8.8493133791134717</v>
      </c>
      <c r="E143" s="563">
        <f>IF(AUX!C710="","",AUX!C710)</f>
        <v>9.2698783631958666</v>
      </c>
      <c r="F143" s="563">
        <f>IF(AUX!D710="","",AUX!D710)</f>
        <v>9.4107249158819748</v>
      </c>
      <c r="G143" s="137"/>
      <c r="H143" s="336">
        <f>IF(AUX!E710="","",AUX!E710)</f>
        <v>6.6559623044188854</v>
      </c>
      <c r="I143" s="336">
        <f>IF(AUX!F710="","",AUX!F710)</f>
        <v>7.0570732938389193</v>
      </c>
      <c r="J143" s="336">
        <f>IF(AUX!G710="","",AUX!G710)</f>
        <v>6.8684718005281375</v>
      </c>
      <c r="K143" s="137"/>
      <c r="L143" s="336">
        <f>IF(AUX!H710="","",AUX!H710)</f>
        <v>5.333940619370086</v>
      </c>
      <c r="M143" s="336">
        <f>IF(AUX!I710="","",AUX!I710)</f>
        <v>7.1025571889837362</v>
      </c>
      <c r="N143" s="336">
        <f>IF(AUX!J710="","",AUX!J710)</f>
        <v>4.6582524583149665</v>
      </c>
      <c r="O143" s="442"/>
      <c r="Q143" s="580">
        <f>AUX!Z710</f>
        <v>1</v>
      </c>
      <c r="R143" s="580">
        <f>AUX!AA710</f>
        <v>1</v>
      </c>
      <c r="S143" s="580">
        <f>AUX!AB710</f>
        <v>2</v>
      </c>
      <c r="T143" s="580">
        <f>AUX!AC710</f>
        <v>1</v>
      </c>
      <c r="U143" s="580">
        <f>AUX!AD710</f>
        <v>-1</v>
      </c>
      <c r="V143" s="580">
        <f>AUX!AE710</f>
        <v>1</v>
      </c>
    </row>
    <row r="144" spans="1:22" ht="15" customHeight="1" x14ac:dyDescent="0.2">
      <c r="A144" s="557"/>
      <c r="B144" s="562" t="s">
        <v>627</v>
      </c>
      <c r="C144" s="1"/>
      <c r="D144" s="563">
        <f>IF(AUX!B711="","",AUX!B711)</f>
        <v>1.2578869601642959</v>
      </c>
      <c r="E144" s="563">
        <f>IF(AUX!C711="","",AUX!C711)</f>
        <v>1.2656176331390112</v>
      </c>
      <c r="F144" s="563">
        <f>IF(AUX!D711="","",AUX!D711)</f>
        <v>1.2313369602563147</v>
      </c>
      <c r="G144" s="137"/>
      <c r="H144" s="336">
        <f>IF(AUX!E711="","",AUX!E711)</f>
        <v>1.5294939770198759</v>
      </c>
      <c r="I144" s="336">
        <f>IF(AUX!F711="","",AUX!F711)</f>
        <v>1.2317223794574244</v>
      </c>
      <c r="J144" s="336">
        <f>IF(AUX!G711="","",AUX!G711)</f>
        <v>1.1048399141044238</v>
      </c>
      <c r="K144" s="137"/>
      <c r="L144" s="336">
        <f>IF(AUX!H711="","",AUX!H711)</f>
        <v>1.7073836966130527</v>
      </c>
      <c r="M144" s="336">
        <f>IF(AUX!I711="","",AUX!I711)</f>
        <v>1.2702080891422811</v>
      </c>
      <c r="N144" s="336">
        <f>IF(AUX!J711="","",AUX!J711)</f>
        <v>1.2721014295198849</v>
      </c>
      <c r="O144" s="442"/>
      <c r="Q144" s="580">
        <f>AUX!Z711</f>
        <v>-1</v>
      </c>
      <c r="R144" s="580">
        <f>AUX!AA711</f>
        <v>1</v>
      </c>
      <c r="S144" s="580">
        <f>AUX!AB711</f>
        <v>1</v>
      </c>
      <c r="T144" s="580">
        <f>AUX!AC711</f>
        <v>-1</v>
      </c>
      <c r="U144" s="580">
        <f>AUX!AD711</f>
        <v>-1</v>
      </c>
      <c r="V144" s="580">
        <f>AUX!AE711</f>
        <v>-1</v>
      </c>
    </row>
    <row r="145" spans="1:22" ht="15" customHeight="1" x14ac:dyDescent="0.2">
      <c r="A145" s="557"/>
      <c r="B145" s="562" t="s">
        <v>628</v>
      </c>
      <c r="C145" s="1"/>
      <c r="D145" s="563">
        <f>IF(AUX!B712="","",AUX!B712)</f>
        <v>19.041142110844536</v>
      </c>
      <c r="E145" s="563">
        <f>IF(AUX!C712="","",AUX!C712)</f>
        <v>18.276174351074669</v>
      </c>
      <c r="F145" s="563">
        <f>IF(AUX!D712="","",AUX!D712)</f>
        <v>17.690166403331105</v>
      </c>
      <c r="G145" s="137"/>
      <c r="H145" s="336">
        <f>IF(AUX!E712="","",AUX!E712)</f>
        <v>17.521135780177925</v>
      </c>
      <c r="I145" s="336">
        <f>IF(AUX!F712="","",AUX!F712)</f>
        <v>17.691903797156254</v>
      </c>
      <c r="J145" s="336">
        <f>IF(AUX!G712="","",AUX!G712)</f>
        <v>18.025122953449362</v>
      </c>
      <c r="K145" s="137"/>
      <c r="L145" s="336">
        <f>IF(AUX!H712="","",AUX!H712)</f>
        <v>17.314584731193751</v>
      </c>
      <c r="M145" s="336">
        <f>IF(AUX!I712="","",AUX!I712)</f>
        <v>16.088190901486907</v>
      </c>
      <c r="N145" s="336">
        <f>IF(AUX!J712="","",AUX!J712)</f>
        <v>17.615718354152985</v>
      </c>
      <c r="O145" s="442"/>
      <c r="Q145" s="580">
        <f>AUX!Z712</f>
        <v>1</v>
      </c>
      <c r="R145" s="580">
        <f>AUX!AA712</f>
        <v>1</v>
      </c>
      <c r="S145" s="580">
        <f>AUX!AB712</f>
        <v>-1</v>
      </c>
      <c r="T145" s="580">
        <f>AUX!AC712</f>
        <v>1</v>
      </c>
      <c r="U145" s="580">
        <f>AUX!AD712</f>
        <v>1</v>
      </c>
      <c r="V145" s="580">
        <f>AUX!AE712</f>
        <v>1</v>
      </c>
    </row>
    <row r="146" spans="1:22" ht="15" customHeight="1" x14ac:dyDescent="0.2">
      <c r="A146" s="557"/>
      <c r="B146" s="562" t="s">
        <v>183</v>
      </c>
      <c r="C146" s="1"/>
      <c r="D146" s="563">
        <f>IF(AUX!B713="","",AUX!B713)</f>
        <v>3.154618140466352</v>
      </c>
      <c r="E146" s="563">
        <f>IF(AUX!C713="","",AUX!C713)</f>
        <v>3.0474326824778584</v>
      </c>
      <c r="F146" s="563">
        <f>IF(AUX!D713="","",AUX!D713)</f>
        <v>2.8234235235335601</v>
      </c>
      <c r="G146" s="137"/>
      <c r="H146" s="336">
        <f>IF(AUX!E713="","",AUX!E713)</f>
        <v>2.9868796485937668</v>
      </c>
      <c r="I146" s="336">
        <f>IF(AUX!F713="","",AUX!F713)</f>
        <v>3.7908604828535641</v>
      </c>
      <c r="J146" s="336">
        <f>IF(AUX!G713="","",AUX!G713)</f>
        <v>3.7637216030861844</v>
      </c>
      <c r="K146" s="137"/>
      <c r="L146" s="336">
        <f>IF(AUX!H713="","",AUX!H713)</f>
        <v>2.6348064680365701</v>
      </c>
      <c r="M146" s="336">
        <f>IF(AUX!I713="","",AUX!I713)</f>
        <v>2.2108765438939266</v>
      </c>
      <c r="N146" s="336">
        <f>IF(AUX!J713="","",AUX!J713)</f>
        <v>1.7518740400833159</v>
      </c>
      <c r="O146" s="442"/>
      <c r="Q146" s="580">
        <f>AUX!Z713</f>
        <v>1</v>
      </c>
      <c r="R146" s="580">
        <f>AUX!AA713</f>
        <v>-1</v>
      </c>
      <c r="S146" s="580">
        <f>AUX!AB713</f>
        <v>-1</v>
      </c>
      <c r="T146" s="580">
        <f>AUX!AC713</f>
        <v>1</v>
      </c>
      <c r="U146" s="580">
        <f>AUX!AD713</f>
        <v>1</v>
      </c>
      <c r="V146" s="580">
        <f>AUX!AE713</f>
        <v>1</v>
      </c>
    </row>
    <row r="147" spans="1:22" ht="15" customHeight="1" x14ac:dyDescent="0.2">
      <c r="A147" s="557"/>
      <c r="B147" s="562" t="s">
        <v>629</v>
      </c>
      <c r="C147" s="1"/>
      <c r="D147" s="563">
        <f>IF(AUX!B714="","",AUX!B714)</f>
        <v>3.9195938502689911</v>
      </c>
      <c r="E147" s="563">
        <f>IF(AUX!C714="","",AUX!C714)</f>
        <v>3.726464460668157</v>
      </c>
      <c r="F147" s="563">
        <f>IF(AUX!D714="","",AUX!D714)</f>
        <v>3.6437508083954206</v>
      </c>
      <c r="G147" s="137"/>
      <c r="H147" s="336">
        <f>IF(AUX!E714="","",AUX!E714)</f>
        <v>4.970811483793927</v>
      </c>
      <c r="I147" s="336">
        <f>IF(AUX!F714="","",AUX!F714)</f>
        <v>4.5230858086573322</v>
      </c>
      <c r="J147" s="336">
        <f>IF(AUX!G714="","",AUX!G714)</f>
        <v>5.1710735533795145</v>
      </c>
      <c r="K147" s="137"/>
      <c r="L147" s="336">
        <f>IF(AUX!H714="","",AUX!H714)</f>
        <v>4.0502503042184639</v>
      </c>
      <c r="M147" s="336">
        <f>IF(AUX!I714="","",AUX!I714)</f>
        <v>3.9624858865467671</v>
      </c>
      <c r="N147" s="336">
        <f>IF(AUX!J714="","",AUX!J714)</f>
        <v>3.9666987383813455</v>
      </c>
      <c r="O147" s="442"/>
      <c r="Q147" s="580">
        <f>AUX!Z714</f>
        <v>-1</v>
      </c>
      <c r="R147" s="580">
        <f>AUX!AA714</f>
        <v>-1</v>
      </c>
      <c r="S147" s="580">
        <f>AUX!AB714</f>
        <v>-2</v>
      </c>
      <c r="T147" s="580">
        <f>AUX!AC714</f>
        <v>1</v>
      </c>
      <c r="U147" s="580">
        <f>AUX!AD714</f>
        <v>1</v>
      </c>
      <c r="V147" s="580">
        <f>AUX!AE714</f>
        <v>1</v>
      </c>
    </row>
    <row r="148" spans="1:22" ht="15" customHeight="1" x14ac:dyDescent="0.2">
      <c r="A148" s="557"/>
      <c r="B148" s="562" t="s">
        <v>630</v>
      </c>
      <c r="C148" s="1"/>
      <c r="D148" s="563">
        <f>IF(AUX!B715="","",AUX!B715)</f>
        <v>4.3829522232441382</v>
      </c>
      <c r="E148" s="563">
        <f>IF(AUX!C715="","",AUX!C715)</f>
        <v>4.3422317751480204</v>
      </c>
      <c r="F148" s="563">
        <f>IF(AUX!D715="","",AUX!D715)</f>
        <v>4.4552758622785635</v>
      </c>
      <c r="G148" s="137"/>
      <c r="H148" s="336">
        <f>IF(AUX!E715="","",AUX!E715)</f>
        <v>5.5867167313431887</v>
      </c>
      <c r="I148" s="336">
        <f>IF(AUX!F715="","",AUX!F715)</f>
        <v>4.8413147825949006</v>
      </c>
      <c r="J148" s="336">
        <f>IF(AUX!G715="","",AUX!G715)</f>
        <v>5.4249350967320877</v>
      </c>
      <c r="K148" s="137"/>
      <c r="L148" s="336">
        <f>IF(AUX!H715="","",AUX!H715)</f>
        <v>6.128134268411543</v>
      </c>
      <c r="M148" s="336">
        <f>IF(AUX!I715="","",AUX!I715)</f>
        <v>6.2651412436634519</v>
      </c>
      <c r="N148" s="336">
        <f>IF(AUX!J715="","",AUX!J715)</f>
        <v>7.9673013128623182</v>
      </c>
      <c r="O148" s="442"/>
      <c r="Q148" s="580">
        <f>AUX!Z715</f>
        <v>-1</v>
      </c>
      <c r="R148" s="580">
        <f>AUX!AA715</f>
        <v>-1</v>
      </c>
      <c r="S148" s="580">
        <f>AUX!AB715</f>
        <v>-1</v>
      </c>
      <c r="T148" s="580">
        <f>AUX!AC715</f>
        <v>-1</v>
      </c>
      <c r="U148" s="580">
        <f>AUX!AD715</f>
        <v>-1</v>
      </c>
      <c r="V148" s="580">
        <f>AUX!AE715</f>
        <v>-1</v>
      </c>
    </row>
    <row r="149" spans="1:22" ht="15" customHeight="1" x14ac:dyDescent="0.2">
      <c r="A149" s="557"/>
      <c r="B149" s="562" t="s">
        <v>631</v>
      </c>
      <c r="C149" s="1"/>
      <c r="D149" s="563">
        <f>IF(AUX!B717="","",AUX!B717)</f>
        <v>0.9780636512080878</v>
      </c>
      <c r="E149" s="563">
        <f>IF(AUX!C717="","",AUX!C717)</f>
        <v>0.98964511694926327</v>
      </c>
      <c r="F149" s="563">
        <f>IF(AUX!D717="","",AUX!D717)</f>
        <v>1.015987471479975</v>
      </c>
      <c r="G149" s="137"/>
      <c r="H149" s="336">
        <f>IF(AUX!E717="","",AUX!E717)</f>
        <v>1.8099813977714592</v>
      </c>
      <c r="I149" s="336">
        <f>IF(AUX!F717="","",AUX!F717)</f>
        <v>1.7157577124301455</v>
      </c>
      <c r="J149" s="336">
        <f>IF(AUX!G717="","",AUX!G717)</f>
        <v>1.3395058557995112</v>
      </c>
      <c r="K149" s="137"/>
      <c r="L149" s="336">
        <f>IF(AUX!H717="","",AUX!H717)</f>
        <v>2.7326790820034557</v>
      </c>
      <c r="M149" s="336">
        <f>IF(AUX!I717="","",AUX!I717)</f>
        <v>2.4171824286020431</v>
      </c>
      <c r="N149" s="336">
        <f>IF(AUX!J717="","",AUX!J717)</f>
        <v>0.78550514484719136</v>
      </c>
      <c r="O149" s="442"/>
      <c r="Q149" s="580">
        <f>AUX!Z717</f>
        <v>-2</v>
      </c>
      <c r="R149" s="580">
        <f>AUX!AA717</f>
        <v>-1</v>
      </c>
      <c r="S149" s="580">
        <f>AUX!AB717</f>
        <v>-1</v>
      </c>
      <c r="T149" s="580">
        <f>AUX!AC717</f>
        <v>-1</v>
      </c>
      <c r="U149" s="580">
        <f>AUX!AD717</f>
        <v>-1</v>
      </c>
      <c r="V149" s="580">
        <f>AUX!AE717</f>
        <v>1</v>
      </c>
    </row>
    <row r="150" spans="1:22" ht="15" customHeight="1" x14ac:dyDescent="0.2">
      <c r="A150" s="537"/>
      <c r="B150" s="562" t="s">
        <v>184</v>
      </c>
      <c r="C150" s="1"/>
      <c r="D150" s="563">
        <f>IF(AUX!B718="","",AUX!B718)</f>
        <v>0.96177815874666628</v>
      </c>
      <c r="E150" s="563">
        <f>IF(AUX!C718="","",AUX!C718)</f>
        <v>1.0470523235187053</v>
      </c>
      <c r="F150" s="563">
        <f>IF(AUX!D718="","",AUX!D718)</f>
        <v>1.1416026218177746</v>
      </c>
      <c r="G150" s="137"/>
      <c r="H150" s="336">
        <f>IF(AUX!E718="","",AUX!E718)</f>
        <v>1.0132419740506273</v>
      </c>
      <c r="I150" s="336">
        <f>IF(AUX!F718="","",AUX!F718)</f>
        <v>0.66422061755643402</v>
      </c>
      <c r="J150" s="336">
        <f>IF(AUX!G718="","",AUX!G718)</f>
        <v>0.53872588062480142</v>
      </c>
      <c r="K150" s="137"/>
      <c r="L150" s="336">
        <f>IF(AUX!H718="","",AUX!H718)</f>
        <v>1.2666975189032657</v>
      </c>
      <c r="M150" s="336">
        <f>IF(AUX!I718="","",AUX!I718)</f>
        <v>1.2460173239293595</v>
      </c>
      <c r="N150" s="336">
        <f>IF(AUX!J718="","",AUX!J718)</f>
        <v>0.82955697592952193</v>
      </c>
      <c r="O150" s="442"/>
      <c r="Q150" s="580">
        <f>AUX!Z718</f>
        <v>-1</v>
      </c>
      <c r="R150" s="580">
        <f>AUX!AA718</f>
        <v>1</v>
      </c>
      <c r="S150" s="580">
        <f>AUX!AB718</f>
        <v>1</v>
      </c>
      <c r="T150" s="580">
        <f>AUX!AC718</f>
        <v>-1</v>
      </c>
      <c r="U150" s="580">
        <f>AUX!AD718</f>
        <v>-1</v>
      </c>
      <c r="V150" s="580">
        <f>AUX!AE718</f>
        <v>-1</v>
      </c>
    </row>
    <row r="151" spans="1:22" ht="15" customHeight="1" x14ac:dyDescent="0.2">
      <c r="A151" s="537"/>
      <c r="B151" s="562" t="s">
        <v>632</v>
      </c>
      <c r="C151" s="1"/>
      <c r="D151" s="563">
        <f>IF(AUX!B719="","",AUX!B719)</f>
        <v>8.0725135237066983</v>
      </c>
      <c r="E151" s="563">
        <f>IF(AUX!C719="","",AUX!C719)</f>
        <v>8.2277037895334839</v>
      </c>
      <c r="F151" s="563">
        <f>IF(AUX!D719="","",AUX!D719)</f>
        <v>8.2696956008675411</v>
      </c>
      <c r="G151" s="137"/>
      <c r="H151" s="336">
        <f>IF(AUX!E719="","",AUX!E719)</f>
        <v>8.9575260355124495</v>
      </c>
      <c r="I151" s="336">
        <f>IF(AUX!F719="","",AUX!F719)</f>
        <v>8.736164101288475</v>
      </c>
      <c r="J151" s="336">
        <f>IF(AUX!G719="","",AUX!G719)</f>
        <v>8.0999413045138979</v>
      </c>
      <c r="K151" s="137"/>
      <c r="L151" s="336">
        <f>IF(AUX!H719="","",AUX!H719)</f>
        <v>9.7137207810081296</v>
      </c>
      <c r="M151" s="336">
        <f>IF(AUX!I719="","",AUX!I719)</f>
        <v>6.8811795609627433</v>
      </c>
      <c r="N151" s="336">
        <f>IF(AUX!J719="","",AUX!J719)</f>
        <v>5.5397733590603435</v>
      </c>
      <c r="O151" s="442"/>
      <c r="Q151" s="580">
        <f>AUX!Z719</f>
        <v>-1</v>
      </c>
      <c r="R151" s="580">
        <f>AUX!AA719</f>
        <v>-1</v>
      </c>
      <c r="S151" s="580">
        <f>AUX!AB719</f>
        <v>1</v>
      </c>
      <c r="T151" s="580">
        <f>AUX!AC719</f>
        <v>-1</v>
      </c>
      <c r="U151" s="580">
        <f>AUX!AD719</f>
        <v>1</v>
      </c>
      <c r="V151" s="580">
        <f>AUX!AE719</f>
        <v>1</v>
      </c>
    </row>
    <row r="152" spans="1:22" ht="15" customHeight="1" x14ac:dyDescent="0.2">
      <c r="A152" s="537"/>
      <c r="B152" s="337" t="s">
        <v>588</v>
      </c>
      <c r="C152" s="1"/>
      <c r="D152" s="338">
        <f>IF(AUX!B720="","",AUX!B720)</f>
        <v>0.94176089396687157</v>
      </c>
      <c r="E152" s="338">
        <f>IF(AUX!C720="","",AUX!C720)</f>
        <v>0.94768810994565866</v>
      </c>
      <c r="F152" s="338">
        <f>IF(AUX!D720="","",AUX!D720)</f>
        <v>0.88562505552465398</v>
      </c>
      <c r="G152" s="137"/>
      <c r="H152" s="336">
        <f>IF(AUX!E720="","",AUX!E720)</f>
        <v>1.4340107189414439</v>
      </c>
      <c r="I152" s="336">
        <f>IF(AUX!F720="","",AUX!F720)</f>
        <v>1.8919427147299863</v>
      </c>
      <c r="J152" s="336">
        <f>IF(AUX!G720="","",AUX!G720)</f>
        <v>1.8668586204249844</v>
      </c>
      <c r="K152" s="137"/>
      <c r="L152" s="336">
        <f>IF(AUX!H720="","",AUX!H720)</f>
        <v>1.3845102763591075</v>
      </c>
      <c r="M152" s="336">
        <f>IF(AUX!I720="","",AUX!I720)</f>
        <v>1.7942187782723269</v>
      </c>
      <c r="N152" s="336">
        <f>IF(AUX!J720="","",AUX!J720)</f>
        <v>1.3029607280994644</v>
      </c>
      <c r="O152" s="442"/>
      <c r="Q152" s="580">
        <f>AUX!Z720</f>
        <v>-1</v>
      </c>
      <c r="R152" s="580">
        <f>AUX!AA720</f>
        <v>-2</v>
      </c>
      <c r="S152" s="580">
        <f>AUX!AB720</f>
        <v>-2</v>
      </c>
      <c r="T152" s="580">
        <f>AUX!AC720</f>
        <v>1</v>
      </c>
      <c r="U152" s="580">
        <f>AUX!AD720</f>
        <v>1</v>
      </c>
      <c r="V152" s="580">
        <f>AUX!AE720</f>
        <v>1</v>
      </c>
    </row>
    <row r="153" spans="1:22" ht="15" customHeight="1" x14ac:dyDescent="0.2">
      <c r="A153" s="537"/>
      <c r="B153" s="337" t="s">
        <v>300</v>
      </c>
      <c r="C153" s="1"/>
      <c r="D153" s="338">
        <f>IF(AUX!B721="","",AUX!B721)</f>
        <v>12.868955559246816</v>
      </c>
      <c r="E153" s="338">
        <f>IF(AUX!C721="","",AUX!C721)</f>
        <v>12.516435362350425</v>
      </c>
      <c r="F153" s="338">
        <f>IF(AUX!D721="","",AUX!D721)</f>
        <v>11.492264869333296</v>
      </c>
      <c r="G153" s="137"/>
      <c r="H153" s="336">
        <f>IF(AUX!E721="","",AUX!E721)</f>
        <v>18.886114593236648</v>
      </c>
      <c r="I153" s="336">
        <f>IF(AUX!F721="","",AUX!F721)</f>
        <v>17.57471987896519</v>
      </c>
      <c r="J153" s="336">
        <f>IF(AUX!G721="","",AUX!G721)</f>
        <v>15.637187776888238</v>
      </c>
      <c r="K153" s="137"/>
      <c r="L153" s="336">
        <f>IF(AUX!H721="","",AUX!H721)</f>
        <v>19.755999066527288</v>
      </c>
      <c r="M153" s="336">
        <f>IF(AUX!I721="","",AUX!I721)</f>
        <v>16.761663055033178</v>
      </c>
      <c r="N153" s="336">
        <f>IF(AUX!J721="","",AUX!J721)</f>
        <v>15.505281665868763</v>
      </c>
      <c r="O153" s="442"/>
      <c r="Q153" s="580">
        <f>AUX!Z721</f>
        <v>-2</v>
      </c>
      <c r="R153" s="580">
        <f>AUX!AA721</f>
        <v>-2</v>
      </c>
      <c r="S153" s="580">
        <f>AUX!AB721</f>
        <v>-2</v>
      </c>
      <c r="T153" s="580">
        <f>AUX!AC721</f>
        <v>-1</v>
      </c>
      <c r="U153" s="580">
        <f>AUX!AD721</f>
        <v>1</v>
      </c>
      <c r="V153" s="580">
        <f>AUX!AE721</f>
        <v>1</v>
      </c>
    </row>
    <row r="154" spans="1:22" ht="15" customHeight="1" x14ac:dyDescent="0.2">
      <c r="A154" s="537"/>
      <c r="B154" s="562" t="s">
        <v>633</v>
      </c>
      <c r="C154" s="1"/>
      <c r="D154" s="563">
        <f>IF(AUX!B722="","",AUX!B722)</f>
        <v>10.050286599700629</v>
      </c>
      <c r="E154" s="563">
        <f>IF(AUX!C722="","",AUX!C722)</f>
        <v>9.4198071275359911</v>
      </c>
      <c r="F154" s="563">
        <f>IF(AUX!D722="","",AUX!D722)</f>
        <v>8.401870258400157</v>
      </c>
      <c r="G154" s="137"/>
      <c r="H154" s="336">
        <f>IF(AUX!E722="","",AUX!E722)</f>
        <v>16.315277272139944</v>
      </c>
      <c r="I154" s="336">
        <f>IF(AUX!F722="","",AUX!F722)</f>
        <v>14.581275714936064</v>
      </c>
      <c r="J154" s="336">
        <f>IF(AUX!G722="","",AUX!G722)</f>
        <v>12.291792636968518</v>
      </c>
      <c r="K154" s="137"/>
      <c r="L154" s="336">
        <f>IF(AUX!H722="","",AUX!H722)</f>
        <v>17.575368574183788</v>
      </c>
      <c r="M154" s="336">
        <f>IF(AUX!I722="","",AUX!I722)</f>
        <v>15.207452301805226</v>
      </c>
      <c r="N154" s="336">
        <f>IF(AUX!J722="","",AUX!J722)</f>
        <v>13.995002010107694</v>
      </c>
      <c r="O154" s="442"/>
      <c r="Q154" s="580">
        <f>AUX!Z722</f>
        <v>-2</v>
      </c>
      <c r="R154" s="580">
        <f>AUX!AA722</f>
        <v>-2</v>
      </c>
      <c r="S154" s="580">
        <f>AUX!AB722</f>
        <v>-2</v>
      </c>
      <c r="T154" s="580">
        <f>AUX!AC722</f>
        <v>-1</v>
      </c>
      <c r="U154" s="580">
        <f>AUX!AD722</f>
        <v>-1</v>
      </c>
      <c r="V154" s="580">
        <f>AUX!AE722</f>
        <v>-1</v>
      </c>
    </row>
    <row r="155" spans="1:22" ht="15" customHeight="1" x14ac:dyDescent="0.2">
      <c r="A155" s="537"/>
      <c r="B155" s="337" t="s">
        <v>634</v>
      </c>
      <c r="C155" s="1"/>
      <c r="D155" s="338">
        <f>IF(AUX!B723="","",AUX!B723)</f>
        <v>7.6410269176328836</v>
      </c>
      <c r="E155" s="338">
        <f>IF(AUX!C723="","",AUX!C723)</f>
        <v>7.7207366489123519</v>
      </c>
      <c r="F155" s="338">
        <f>IF(AUX!D723="","",AUX!D723)</f>
        <v>7.8269243400073716</v>
      </c>
      <c r="G155" s="137"/>
      <c r="H155" s="336">
        <f>IF(AUX!E723="","",AUX!E723)</f>
        <v>10.009349615144075</v>
      </c>
      <c r="I155" s="336">
        <f>IF(AUX!F723="","",AUX!F723)</f>
        <v>9.9607835232615862</v>
      </c>
      <c r="J155" s="336">
        <f>IF(AUX!G723="","",AUX!G723)</f>
        <v>9.5909499920019421</v>
      </c>
      <c r="K155" s="137"/>
      <c r="L155" s="336">
        <f>IF(AUX!H723="","",AUX!H723)</f>
        <v>10.779486911707281</v>
      </c>
      <c r="M155" s="336">
        <f>IF(AUX!I723="","",AUX!I723)</f>
        <v>10.53422710202311</v>
      </c>
      <c r="N155" s="336">
        <f>IF(AUX!J723="","",AUX!J723)</f>
        <v>6.842159827284453</v>
      </c>
      <c r="O155" s="442"/>
      <c r="Q155" s="580">
        <f>AUX!Z723</f>
        <v>-2</v>
      </c>
      <c r="R155" s="580">
        <f>AUX!AA723</f>
        <v>-2</v>
      </c>
      <c r="S155" s="580">
        <f>AUX!AB723</f>
        <v>-1</v>
      </c>
      <c r="T155" s="580">
        <f>AUX!AC723</f>
        <v>-1</v>
      </c>
      <c r="U155" s="580">
        <f>AUX!AD723</f>
        <v>-1</v>
      </c>
      <c r="V155" s="580">
        <f>AUX!AE723</f>
        <v>1</v>
      </c>
    </row>
    <row r="156" spans="1:22" ht="15" customHeight="1" x14ac:dyDescent="0.2">
      <c r="A156" s="537"/>
      <c r="B156" s="337" t="s">
        <v>25</v>
      </c>
      <c r="C156" s="1"/>
      <c r="D156" s="338">
        <f>IF(AUX!B724="","",AUX!B724)</f>
        <v>44.541329630159588</v>
      </c>
      <c r="E156" s="338">
        <f>IF(AUX!C724="","",AUX!C724)</f>
        <v>42.441994997342661</v>
      </c>
      <c r="F156" s="338">
        <f>IF(AUX!D724="","",AUX!D724)</f>
        <v>41.59250084760351</v>
      </c>
      <c r="G156" s="137"/>
      <c r="H156" s="336">
        <f>IF(AUX!E724="","",AUX!E724)</f>
        <v>56.960107787792964</v>
      </c>
      <c r="I156" s="336">
        <f>IF(AUX!F724="","",AUX!F724)</f>
        <v>54.310872796583965</v>
      </c>
      <c r="J156" s="336">
        <f>IF(AUX!G724="","",AUX!G724)</f>
        <v>48.088842429218928</v>
      </c>
      <c r="K156" s="137"/>
      <c r="L156" s="336">
        <f>IF(AUX!H724="","",AUX!H724)</f>
        <v>52.815729839429288</v>
      </c>
      <c r="M156" s="336">
        <f>IF(AUX!I724="","",AUX!I724)</f>
        <v>53.678913606016309</v>
      </c>
      <c r="N156" s="336">
        <f>IF(AUX!J724="","",AUX!J724)</f>
        <v>49.757710933694206</v>
      </c>
      <c r="O156" s="442"/>
      <c r="Q156" s="580">
        <f>AUX!Z724</f>
        <v>-2</v>
      </c>
      <c r="R156" s="580">
        <f>AUX!AA724</f>
        <v>-2</v>
      </c>
      <c r="S156" s="580">
        <f>AUX!AB724</f>
        <v>-2</v>
      </c>
      <c r="T156" s="580">
        <f>AUX!AC724</f>
        <v>1</v>
      </c>
      <c r="U156" s="580">
        <f>AUX!AD724</f>
        <v>1</v>
      </c>
      <c r="V156" s="580">
        <f>AUX!AE724</f>
        <v>-1</v>
      </c>
    </row>
    <row r="157" spans="1:22" ht="15" customHeight="1" x14ac:dyDescent="0.2">
      <c r="A157" s="537"/>
      <c r="B157" s="562" t="s">
        <v>635</v>
      </c>
      <c r="C157" s="1"/>
      <c r="D157" s="563">
        <f>IF(AUX!B725="","",AUX!B725)</f>
        <v>10.738167060258847</v>
      </c>
      <c r="E157" s="563">
        <f>IF(AUX!C725="","",AUX!C725)</f>
        <v>10.027166371326187</v>
      </c>
      <c r="F157" s="563">
        <f>IF(AUX!D725="","",AUX!D725)</f>
        <v>10.020362343114551</v>
      </c>
      <c r="G157" s="137"/>
      <c r="H157" s="336">
        <f>IF(AUX!E725="","",AUX!E725)</f>
        <v>18.852957733525844</v>
      </c>
      <c r="I157" s="336">
        <f>IF(AUX!F725="","",AUX!F725)</f>
        <v>18.081285180893193</v>
      </c>
      <c r="J157" s="336">
        <f>IF(AUX!G725="","",AUX!G725)</f>
        <v>16.194893669252551</v>
      </c>
      <c r="K157" s="137"/>
      <c r="L157" s="336">
        <f>IF(AUX!H725="","",AUX!H725)</f>
        <v>18.074122459426651</v>
      </c>
      <c r="M157" s="336">
        <f>IF(AUX!I725="","",AUX!I725)</f>
        <v>15.217073361697896</v>
      </c>
      <c r="N157" s="336">
        <f>IF(AUX!J725="","",AUX!J725)</f>
        <v>15.365224238502099</v>
      </c>
      <c r="O157" s="442"/>
      <c r="Q157" s="580">
        <f>AUX!Z725</f>
        <v>-2</v>
      </c>
      <c r="R157" s="580">
        <f>AUX!AA725</f>
        <v>-2</v>
      </c>
      <c r="S157" s="580">
        <f>AUX!AB725</f>
        <v>-2</v>
      </c>
      <c r="T157" s="580">
        <f>AUX!AC725</f>
        <v>1</v>
      </c>
      <c r="U157" s="580">
        <f>AUX!AD725</f>
        <v>1</v>
      </c>
      <c r="V157" s="580">
        <f>AUX!AE725</f>
        <v>1</v>
      </c>
    </row>
    <row r="158" spans="1:22" ht="15" customHeight="1" x14ac:dyDescent="0.2">
      <c r="A158" s="537"/>
      <c r="B158" s="562" t="s">
        <v>636</v>
      </c>
      <c r="C158" s="1"/>
      <c r="D158" s="563">
        <f>IF(AUX!B726="","",AUX!B726)</f>
        <v>6.141685384432594</v>
      </c>
      <c r="E158" s="563">
        <f>IF(AUX!C726="","",AUX!C726)</f>
        <v>6.0322201241836311</v>
      </c>
      <c r="F158" s="563">
        <f>IF(AUX!D726="","",AUX!D726)</f>
        <v>6.3206147152226348</v>
      </c>
      <c r="G158" s="137"/>
      <c r="H158" s="336">
        <f>IF(AUX!E726="","",AUX!E726)</f>
        <v>6.5410180474074462</v>
      </c>
      <c r="I158" s="336">
        <f>IF(AUX!F726="","",AUX!F726)</f>
        <v>6.1337947066436866</v>
      </c>
      <c r="J158" s="336">
        <f>IF(AUX!G726="","",AUX!G726)</f>
        <v>5.3395745884783725</v>
      </c>
      <c r="K158" s="137"/>
      <c r="L158" s="336">
        <f>IF(AUX!H726="","",AUX!H726)</f>
        <v>6.467248653791291</v>
      </c>
      <c r="M158" s="336">
        <f>IF(AUX!I726="","",AUX!I726)</f>
        <v>6.3327211869010371</v>
      </c>
      <c r="N158" s="336">
        <f>IF(AUX!J726="","",AUX!J726)</f>
        <v>4.4992562766046804</v>
      </c>
      <c r="O158" s="442"/>
      <c r="Q158" s="580">
        <f>AUX!Z726</f>
        <v>-1</v>
      </c>
      <c r="R158" s="580">
        <f>AUX!AA726</f>
        <v>-1</v>
      </c>
      <c r="S158" s="580">
        <f>AUX!AB726</f>
        <v>1</v>
      </c>
      <c r="T158" s="580">
        <f>AUX!AC726</f>
        <v>1</v>
      </c>
      <c r="U158" s="580">
        <f>AUX!AD726</f>
        <v>-1</v>
      </c>
      <c r="V158" s="580">
        <f>AUX!AE726</f>
        <v>1</v>
      </c>
    </row>
    <row r="159" spans="1:22" ht="15" customHeight="1" x14ac:dyDescent="0.2">
      <c r="A159" s="537"/>
      <c r="B159" s="562" t="s">
        <v>32</v>
      </c>
      <c r="C159" s="1"/>
      <c r="D159" s="563">
        <f>IF(AUX!B727="","",AUX!B727)</f>
        <v>19.4751290327116</v>
      </c>
      <c r="E159" s="563">
        <f>IF(AUX!C727="","",AUX!C727)</f>
        <v>18.07228692247844</v>
      </c>
      <c r="F159" s="563">
        <f>IF(AUX!D727="","",AUX!D727)</f>
        <v>16.757886077528955</v>
      </c>
      <c r="G159" s="137"/>
      <c r="H159" s="336">
        <f>IF(AUX!E727="","",AUX!E727)</f>
        <v>21.060887841145615</v>
      </c>
      <c r="I159" s="336">
        <f>IF(AUX!F727="","",AUX!F727)</f>
        <v>19.710392079922787</v>
      </c>
      <c r="J159" s="336">
        <f>IF(AUX!G727="","",AUX!G727)</f>
        <v>17.758349115735648</v>
      </c>
      <c r="K159" s="137"/>
      <c r="L159" s="336">
        <f>IF(AUX!H727="","",AUX!H727)</f>
        <v>17.450726960160722</v>
      </c>
      <c r="M159" s="336">
        <f>IF(AUX!I727="","",AUX!I727)</f>
        <v>17.526215606847064</v>
      </c>
      <c r="N159" s="336">
        <f>IF(AUX!J727="","",AUX!J727)</f>
        <v>17.628968132449302</v>
      </c>
      <c r="O159" s="442"/>
      <c r="Q159" s="580">
        <f>AUX!Z727</f>
        <v>-1</v>
      </c>
      <c r="R159" s="580">
        <f>AUX!AA727</f>
        <v>-1</v>
      </c>
      <c r="S159" s="580">
        <f>AUX!AB727</f>
        <v>-1</v>
      </c>
      <c r="T159" s="580">
        <f>AUX!AC727</f>
        <v>1</v>
      </c>
      <c r="U159" s="580">
        <f>AUX!AD727</f>
        <v>1</v>
      </c>
      <c r="V159" s="580">
        <f>AUX!AE727</f>
        <v>1</v>
      </c>
    </row>
    <row r="160" spans="1:22" ht="15" customHeight="1" x14ac:dyDescent="0.2">
      <c r="A160" s="537"/>
      <c r="B160" s="337" t="s">
        <v>26</v>
      </c>
      <c r="C160" s="1"/>
      <c r="D160" s="338">
        <f>IF(AUX!B728="","",AUX!B728)</f>
        <v>11.318169438975183</v>
      </c>
      <c r="E160" s="338">
        <f>IF(AUX!C728="","",AUX!C728)</f>
        <v>11.164496601220915</v>
      </c>
      <c r="F160" s="338">
        <f>IF(AUX!D728="","",AUX!D728)</f>
        <v>10.477619453259242</v>
      </c>
      <c r="G160" s="137"/>
      <c r="H160" s="336">
        <f>IF(AUX!E728="","",AUX!E728)</f>
        <v>12.299886859163431</v>
      </c>
      <c r="I160" s="336">
        <f>IF(AUX!F728="","",AUX!F728)</f>
        <v>11.83132473628004</v>
      </c>
      <c r="J160" s="336">
        <f>IF(AUX!G728="","",AUX!G728)</f>
        <v>12.10163329064493</v>
      </c>
      <c r="K160" s="137"/>
      <c r="L160" s="336">
        <f>IF(AUX!H728="","",AUX!H728)</f>
        <v>8.9845474562886967</v>
      </c>
      <c r="M160" s="336">
        <f>IF(AUX!I728="","",AUX!I728)</f>
        <v>9.8628051904171521</v>
      </c>
      <c r="N160" s="336">
        <f>IF(AUX!J728="","",AUX!J728)</f>
        <v>8.9259888010640953</v>
      </c>
      <c r="O160" s="442"/>
      <c r="Q160" s="580">
        <f>AUX!Z728</f>
        <v>-1</v>
      </c>
      <c r="R160" s="580">
        <f>AUX!AA728</f>
        <v>-1</v>
      </c>
      <c r="S160" s="580">
        <f>AUX!AB728</f>
        <v>-1</v>
      </c>
      <c r="T160" s="580">
        <f>AUX!AC728</f>
        <v>1</v>
      </c>
      <c r="U160" s="580">
        <f>AUX!AD728</f>
        <v>1</v>
      </c>
      <c r="V160" s="580">
        <f>AUX!AE728</f>
        <v>1</v>
      </c>
    </row>
    <row r="161" spans="1:22" ht="15" customHeight="1" x14ac:dyDescent="0.2">
      <c r="A161" s="537"/>
      <c r="B161" s="562" t="s">
        <v>33</v>
      </c>
      <c r="C161" s="1"/>
      <c r="D161" s="563">
        <f>IF(AUX!B729="","",AUX!B729)</f>
        <v>4.4432691226050816</v>
      </c>
      <c r="E161" s="563">
        <f>IF(AUX!C729="","",AUX!C729)</f>
        <v>4.5256890495736268</v>
      </c>
      <c r="F161" s="563">
        <f>IF(AUX!D729="","",AUX!D729)</f>
        <v>4.3360066592290627</v>
      </c>
      <c r="G161" s="137"/>
      <c r="H161" s="336">
        <f>IF(AUX!E729="","",AUX!E729)</f>
        <v>4.988349378380974</v>
      </c>
      <c r="I161" s="336">
        <f>IF(AUX!F729="","",AUX!F729)</f>
        <v>4.6944435379146086</v>
      </c>
      <c r="J161" s="336">
        <f>IF(AUX!G729="","",AUX!G729)</f>
        <v>4.9597905211855462</v>
      </c>
      <c r="K161" s="137"/>
      <c r="L161" s="336">
        <f>IF(AUX!H729="","",AUX!H729)</f>
        <v>2.9349699122611228</v>
      </c>
      <c r="M161" s="336">
        <f>IF(AUX!I729="","",AUX!I729)</f>
        <v>2.4131097742025629</v>
      </c>
      <c r="N161" s="336">
        <f>IF(AUX!J729="","",AUX!J729)</f>
        <v>1.6150621207767131</v>
      </c>
      <c r="O161" s="442"/>
      <c r="Q161" s="580">
        <f>AUX!Z729</f>
        <v>-1</v>
      </c>
      <c r="R161" s="580">
        <f>AUX!AA729</f>
        <v>-1</v>
      </c>
      <c r="S161" s="580">
        <f>AUX!AB729</f>
        <v>-1</v>
      </c>
      <c r="T161" s="580">
        <f>AUX!AC729</f>
        <v>1</v>
      </c>
      <c r="U161" s="580">
        <f>AUX!AD729</f>
        <v>1</v>
      </c>
      <c r="V161" s="580">
        <f>AUX!AE729</f>
        <v>2</v>
      </c>
    </row>
    <row r="162" spans="1:22" ht="15" customHeight="1" x14ac:dyDescent="0.2">
      <c r="A162" s="537"/>
      <c r="B162" s="562" t="s">
        <v>637</v>
      </c>
      <c r="C162" s="1"/>
      <c r="D162" s="563">
        <f>IF(AUX!B730="","",AUX!B730)</f>
        <v>2.5300641093458127</v>
      </c>
      <c r="E162" s="563">
        <f>IF(AUX!C730="","",AUX!C730)</f>
        <v>2.3383718263673887</v>
      </c>
      <c r="F162" s="563">
        <f>IF(AUX!D730="","",AUX!D730)</f>
        <v>2.2057989006951364</v>
      </c>
      <c r="G162" s="137"/>
      <c r="H162" s="336">
        <f>IF(AUX!E730="","",AUX!E730)</f>
        <v>2.5442205409779968</v>
      </c>
      <c r="I162" s="336">
        <f>IF(AUX!F730="","",AUX!F730)</f>
        <v>2.1662063330322137</v>
      </c>
      <c r="J162" s="336">
        <f>IF(AUX!G730="","",AUX!G730)</f>
        <v>2.2539979480888155</v>
      </c>
      <c r="K162" s="137"/>
      <c r="L162" s="336">
        <f>IF(AUX!H730="","",AUX!H730)</f>
        <v>2.2931862567238284</v>
      </c>
      <c r="M162" s="336">
        <f>IF(AUX!I730="","",AUX!I730)</f>
        <v>2.4080332196744316</v>
      </c>
      <c r="N162" s="336">
        <f>IF(AUX!J730="","",AUX!J730)</f>
        <v>3.1656205512168452</v>
      </c>
      <c r="O162" s="442"/>
      <c r="Q162" s="580">
        <f>AUX!Z730</f>
        <v>-1</v>
      </c>
      <c r="R162" s="580">
        <f>AUX!AA730</f>
        <v>1</v>
      </c>
      <c r="S162" s="580">
        <f>AUX!AB730</f>
        <v>-1</v>
      </c>
      <c r="T162" s="580">
        <f>AUX!AC730</f>
        <v>1</v>
      </c>
      <c r="U162" s="580">
        <f>AUX!AD730</f>
        <v>-1</v>
      </c>
      <c r="V162" s="580">
        <f>AUX!AE730</f>
        <v>-1</v>
      </c>
    </row>
    <row r="163" spans="1:22" ht="15" customHeight="1" x14ac:dyDescent="0.2">
      <c r="A163" s="537"/>
      <c r="B163" s="337" t="s">
        <v>27</v>
      </c>
      <c r="C163" s="1"/>
      <c r="D163" s="338">
        <f>IF(AUX!B731="","",AUX!B731)</f>
        <v>10.676243819094825</v>
      </c>
      <c r="E163" s="338">
        <f>IF(AUX!C731="","",AUX!C731)</f>
        <v>10.379060529411511</v>
      </c>
      <c r="F163" s="338">
        <f>IF(AUX!D731="","",AUX!D731)</f>
        <v>9.7375589360906165</v>
      </c>
      <c r="G163" s="137"/>
      <c r="H163" s="336">
        <f>IF(AUX!E731="","",AUX!E731)</f>
        <v>10.560635279054841</v>
      </c>
      <c r="I163" s="336">
        <f>IF(AUX!F731="","",AUX!F731)</f>
        <v>10.052370904391609</v>
      </c>
      <c r="J163" s="336">
        <f>IF(AUX!G731="","",AUX!G731)</f>
        <v>8.8946029682056906</v>
      </c>
      <c r="K163" s="137"/>
      <c r="L163" s="336">
        <f>IF(AUX!H731="","",AUX!H731)</f>
        <v>5.6063791420440019</v>
      </c>
      <c r="M163" s="336">
        <f>IF(AUX!I731="","",AUX!I731)</f>
        <v>5.9948081924040766</v>
      </c>
      <c r="N163" s="336">
        <f>IF(AUX!J731="","",AUX!J731)</f>
        <v>5.0033182000486773</v>
      </c>
      <c r="O163" s="442"/>
      <c r="Q163" s="580">
        <f>AUX!Z731</f>
        <v>1</v>
      </c>
      <c r="R163" s="580">
        <f>AUX!AA731</f>
        <v>1</v>
      </c>
      <c r="S163" s="580">
        <f>AUX!AB731</f>
        <v>1</v>
      </c>
      <c r="T163" s="580">
        <f>AUX!AC731</f>
        <v>2</v>
      </c>
      <c r="U163" s="580">
        <f>AUX!AD731</f>
        <v>1</v>
      </c>
      <c r="V163" s="580">
        <f>AUX!AE731</f>
        <v>1</v>
      </c>
    </row>
    <row r="164" spans="1:22" ht="15" customHeight="1" x14ac:dyDescent="0.2">
      <c r="A164" s="537"/>
      <c r="B164" s="562" t="s">
        <v>638</v>
      </c>
      <c r="C164" s="1"/>
      <c r="D164" s="563">
        <f>IF(AUX!B732="","",AUX!B732)</f>
        <v>4.0525727097228152</v>
      </c>
      <c r="E164" s="563">
        <f>IF(AUX!C732="","",AUX!C732)</f>
        <v>3.9851244214258301</v>
      </c>
      <c r="F164" s="563">
        <f>IF(AUX!D732="","",AUX!D732)</f>
        <v>3.705963421606945</v>
      </c>
      <c r="G164" s="137"/>
      <c r="H164" s="336">
        <f>IF(AUX!E732="","",AUX!E732)</f>
        <v>1.0536186732364354</v>
      </c>
      <c r="I164" s="336">
        <f>IF(AUX!F732="","",AUX!F732)</f>
        <v>1.1658826117548788</v>
      </c>
      <c r="J164" s="336">
        <f>IF(AUX!G732="","",AUX!G732)</f>
        <v>1.0541615575775161</v>
      </c>
      <c r="K164" s="137"/>
      <c r="L164" s="336">
        <f>IF(AUX!H732="","",AUX!H732)</f>
        <v>0</v>
      </c>
      <c r="M164" s="336">
        <f>IF(AUX!I732="","",AUX!I732)</f>
        <v>0</v>
      </c>
      <c r="N164" s="336">
        <f>IF(AUX!J732="","",AUX!J732)</f>
        <v>0</v>
      </c>
      <c r="O164" s="442"/>
      <c r="Q164" s="580">
        <f>AUX!Z732</f>
        <v>2</v>
      </c>
      <c r="R164" s="580">
        <f>AUX!AA732</f>
        <v>2</v>
      </c>
      <c r="S164" s="580">
        <f>AUX!AB732</f>
        <v>2</v>
      </c>
      <c r="T164" s="580">
        <f>AUX!AC732</f>
        <v>1</v>
      </c>
      <c r="U164" s="580">
        <f>AUX!AD732</f>
        <v>1</v>
      </c>
      <c r="V164" s="580">
        <f>AUX!AE732</f>
        <v>1</v>
      </c>
    </row>
    <row r="165" spans="1:22" ht="15" customHeight="1" x14ac:dyDescent="0.2">
      <c r="A165" s="537"/>
      <c r="B165" s="337" t="s">
        <v>589</v>
      </c>
      <c r="C165" s="1"/>
      <c r="D165" s="338">
        <f>IF(AUX!B733="","",AUX!B733)</f>
        <v>1.3991632272532761</v>
      </c>
      <c r="E165" s="338">
        <f>IF(AUX!C733="","",AUX!C733)</f>
        <v>1.4409137240041181</v>
      </c>
      <c r="F165" s="338">
        <f>IF(AUX!D733="","",AUX!D733)</f>
        <v>1.647450115424453</v>
      </c>
      <c r="G165" s="137"/>
      <c r="H165" s="336">
        <f>IF(AUX!E733="","",AUX!E733)</f>
        <v>2.2421492110772654</v>
      </c>
      <c r="I165" s="336">
        <f>IF(AUX!F733="","",AUX!F733)</f>
        <v>2.1620921547444047</v>
      </c>
      <c r="J165" s="336">
        <f>IF(AUX!G733="","",AUX!G733)</f>
        <v>2.6912356319916046</v>
      </c>
      <c r="K165" s="137"/>
      <c r="L165" s="336">
        <f>IF(AUX!H733="","",AUX!H733)</f>
        <v>4.3624185923618493</v>
      </c>
      <c r="M165" s="336">
        <f>IF(AUX!I733="","",AUX!I733)</f>
        <v>3.1995406023045203</v>
      </c>
      <c r="N165" s="336">
        <f>IF(AUX!J733="","",AUX!J733)</f>
        <v>3.6904910164901308</v>
      </c>
      <c r="O165" s="442"/>
      <c r="Q165" s="580">
        <f>AUX!Z733</f>
        <v>-1</v>
      </c>
      <c r="R165" s="580">
        <f>AUX!AA733</f>
        <v>-1</v>
      </c>
      <c r="S165" s="580">
        <f>AUX!AB733</f>
        <v>-1</v>
      </c>
      <c r="T165" s="580">
        <f>AUX!AC733</f>
        <v>-1</v>
      </c>
      <c r="U165" s="580">
        <f>AUX!AD733</f>
        <v>-1</v>
      </c>
      <c r="V165" s="580">
        <f>AUX!AE733</f>
        <v>-1</v>
      </c>
    </row>
    <row r="166" spans="1:22" ht="15" customHeight="1" x14ac:dyDescent="0.2">
      <c r="A166" s="537"/>
      <c r="B166" s="337" t="s">
        <v>590</v>
      </c>
      <c r="C166" s="1"/>
      <c r="D166" s="338">
        <f>IF(AUX!B734="","",AUX!B734)</f>
        <v>3.4929416680455416</v>
      </c>
      <c r="E166" s="338">
        <f>IF(AUX!C734="","",AUX!C734)</f>
        <v>3.4000618815515993</v>
      </c>
      <c r="F166" s="338">
        <f>IF(AUX!D734="","",AUX!D734)</f>
        <v>3.3171213588336754</v>
      </c>
      <c r="G166" s="137"/>
      <c r="H166" s="336">
        <f>IF(AUX!E734="","",AUX!E734)</f>
        <v>4.6312909221297458</v>
      </c>
      <c r="I166" s="336">
        <f>IF(AUX!F734="","",AUX!F734)</f>
        <v>4.5747651819306956</v>
      </c>
      <c r="J166" s="336">
        <f>IF(AUX!G734="","",AUX!G734)</f>
        <v>4.5761543600728194</v>
      </c>
      <c r="K166" s="137"/>
      <c r="L166" s="336">
        <f>IF(AUX!H734="","",AUX!H734)</f>
        <v>3.3434243642744752</v>
      </c>
      <c r="M166" s="336">
        <f>IF(AUX!I734="","",AUX!I734)</f>
        <v>3.0842307412429837</v>
      </c>
      <c r="N166" s="336">
        <f>IF(AUX!J734="","",AUX!J734)</f>
        <v>3.4835593312819779</v>
      </c>
      <c r="O166" s="442"/>
      <c r="Q166" s="580">
        <f>AUX!Z734</f>
        <v>-1</v>
      </c>
      <c r="R166" s="580">
        <f>AUX!AA734</f>
        <v>-1</v>
      </c>
      <c r="S166" s="580">
        <f>AUX!AB734</f>
        <v>-1</v>
      </c>
      <c r="T166" s="580">
        <f>AUX!AC734</f>
        <v>1</v>
      </c>
      <c r="U166" s="580">
        <f>AUX!AD734</f>
        <v>1</v>
      </c>
      <c r="V166" s="580">
        <f>AUX!AE734</f>
        <v>1</v>
      </c>
    </row>
    <row r="167" spans="1:22" ht="15" customHeight="1" x14ac:dyDescent="0.2">
      <c r="A167" s="537"/>
      <c r="B167" s="562" t="s">
        <v>639</v>
      </c>
      <c r="C167" s="1"/>
      <c r="D167" s="563">
        <f>IF(AUX!B735="","",AUX!B735)</f>
        <v>2.0589306591717662</v>
      </c>
      <c r="E167" s="563">
        <f>IF(AUX!C735="","",AUX!C735)</f>
        <v>1.9059543965145</v>
      </c>
      <c r="F167" s="563">
        <f>IF(AUX!D735="","",AUX!D735)</f>
        <v>1.8817986547535663</v>
      </c>
      <c r="G167" s="137"/>
      <c r="H167" s="336">
        <f>IF(AUX!E735="","",AUX!E735)</f>
        <v>2.1288511676335582</v>
      </c>
      <c r="I167" s="336">
        <f>IF(AUX!F735="","",AUX!F735)</f>
        <v>2.0037034631963366</v>
      </c>
      <c r="J167" s="336">
        <f>IF(AUX!G735="","",AUX!G735)</f>
        <v>2.433671593702976</v>
      </c>
      <c r="K167" s="137"/>
      <c r="L167" s="336">
        <f>IF(AUX!H735="","",AUX!H735)</f>
        <v>3.0103028961948399</v>
      </c>
      <c r="M167" s="336">
        <f>IF(AUX!I735="","",AUX!I735)</f>
        <v>2.6719413695757339</v>
      </c>
      <c r="N167" s="336">
        <f>IF(AUX!J735="","",AUX!J735)</f>
        <v>3.0729505440299629</v>
      </c>
      <c r="O167" s="442"/>
      <c r="Q167" s="580">
        <f>AUX!Z735</f>
        <v>-1</v>
      </c>
      <c r="R167" s="580">
        <f>AUX!AA735</f>
        <v>-1</v>
      </c>
      <c r="S167" s="580">
        <f>AUX!AB735</f>
        <v>-1</v>
      </c>
      <c r="T167" s="580">
        <f>AUX!AC735</f>
        <v>-1</v>
      </c>
      <c r="U167" s="580">
        <f>AUX!AD735</f>
        <v>-1</v>
      </c>
      <c r="V167" s="580">
        <f>AUX!AE735</f>
        <v>-1</v>
      </c>
    </row>
    <row r="168" spans="1:22" ht="15" customHeight="1" x14ac:dyDescent="0.2">
      <c r="A168" s="537"/>
      <c r="B168" s="337" t="s">
        <v>591</v>
      </c>
      <c r="C168" s="1"/>
      <c r="D168" s="338">
        <f>IF(AUX!B736="","",AUX!B736)</f>
        <v>1.8118664462584426</v>
      </c>
      <c r="E168" s="338">
        <f>IF(AUX!C736="","",AUX!C736)</f>
        <v>1.748230137118193</v>
      </c>
      <c r="F168" s="338">
        <f>IF(AUX!D736="","",AUX!D736)</f>
        <v>1.739446383740554</v>
      </c>
      <c r="G168" s="137"/>
      <c r="H168" s="336">
        <f>IF(AUX!E736="","",AUX!E736)</f>
        <v>2.5795800443687766</v>
      </c>
      <c r="I168" s="336">
        <f>IF(AUX!F736="","",AUX!F736)</f>
        <v>2.5396825396825395</v>
      </c>
      <c r="J168" s="336">
        <f>IF(AUX!G736="","",AUX!G736)</f>
        <v>2.1173431578055859</v>
      </c>
      <c r="K168" s="137"/>
      <c r="L168" s="336">
        <f>IF(AUX!H736="","",AUX!H736)</f>
        <v>2.7335848231370621</v>
      </c>
      <c r="M168" s="336">
        <f>IF(AUX!I736="","",AUX!I736)</f>
        <v>2.5089066184956597</v>
      </c>
      <c r="N168" s="336">
        <f>IF(AUX!J736="","",AUX!J736)</f>
        <v>2.6258090774219807</v>
      </c>
      <c r="O168" s="442"/>
      <c r="Q168" s="580">
        <f>AUX!Z736</f>
        <v>-1</v>
      </c>
      <c r="R168" s="580">
        <f>AUX!AA736</f>
        <v>-1</v>
      </c>
      <c r="S168" s="580">
        <f>AUX!AB736</f>
        <v>-1</v>
      </c>
      <c r="T168" s="580">
        <f>AUX!AC736</f>
        <v>-1</v>
      </c>
      <c r="U168" s="580">
        <f>AUX!AD736</f>
        <v>1</v>
      </c>
      <c r="V168" s="580">
        <f>AUX!AE736</f>
        <v>-1</v>
      </c>
    </row>
    <row r="169" spans="1:22" ht="15" customHeight="1" x14ac:dyDescent="0.2">
      <c r="A169" s="537"/>
      <c r="B169" s="337" t="s">
        <v>592</v>
      </c>
      <c r="C169" s="1"/>
      <c r="D169" s="338">
        <f>IF(AUX!B737="","",AUX!B737)</f>
        <v>18.29708499345632</v>
      </c>
      <c r="E169" s="338">
        <f>IF(AUX!C737="","",AUX!C737)</f>
        <v>17.224627420377061</v>
      </c>
      <c r="F169" s="338">
        <f>IF(AUX!D737="","",AUX!D737)</f>
        <v>14.487304936300227</v>
      </c>
      <c r="G169" s="137"/>
      <c r="H169" s="336">
        <f>IF(AUX!E737="","",AUX!E737)</f>
        <v>13.72231554585322</v>
      </c>
      <c r="I169" s="336">
        <f>IF(AUX!F737="","",AUX!F737)</f>
        <v>13.340464715424583</v>
      </c>
      <c r="J169" s="336">
        <f>IF(AUX!G737="","",AUX!G737)</f>
        <v>13.577941018410609</v>
      </c>
      <c r="K169" s="137"/>
      <c r="L169" s="336">
        <f>IF(AUX!H737="","",AUX!H737)</f>
        <v>8.871732682309851</v>
      </c>
      <c r="M169" s="336">
        <f>IF(AUX!I737="","",AUX!I737)</f>
        <v>8.3800505451289347</v>
      </c>
      <c r="N169" s="336">
        <f>IF(AUX!J737="","",AUX!J737)</f>
        <v>7.6808126570003541</v>
      </c>
      <c r="O169" s="442"/>
      <c r="Q169" s="580">
        <f>AUX!Z737</f>
        <v>2</v>
      </c>
      <c r="R169" s="580">
        <f>AUX!AA737</f>
        <v>2</v>
      </c>
      <c r="S169" s="580">
        <f>AUX!AB737</f>
        <v>1</v>
      </c>
      <c r="T169" s="580">
        <f>AUX!AC737</f>
        <v>2</v>
      </c>
      <c r="U169" s="580">
        <f>AUX!AD737</f>
        <v>2</v>
      </c>
      <c r="V169" s="580">
        <f>AUX!AE737</f>
        <v>2</v>
      </c>
    </row>
    <row r="170" spans="1:22" ht="15" customHeight="1" x14ac:dyDescent="0.2">
      <c r="A170" s="537"/>
      <c r="B170" s="337" t="s">
        <v>54</v>
      </c>
      <c r="C170" s="1"/>
      <c r="D170" s="338">
        <f>IF(AUX!B738="","",AUX!B738)</f>
        <v>11.686136070192969</v>
      </c>
      <c r="E170" s="338">
        <f>IF(AUX!C738="","",AUX!C738)</f>
        <v>10.92738959625752</v>
      </c>
      <c r="F170" s="338">
        <f>IF(AUX!D738="","",AUX!D738)</f>
        <v>11.648032183992239</v>
      </c>
      <c r="G170" s="137"/>
      <c r="H170" s="336">
        <f>IF(AUX!E738="","",AUX!E738)</f>
        <v>18.776138419625983</v>
      </c>
      <c r="I170" s="336">
        <f>IF(AUX!F738="","",AUX!F738)</f>
        <v>17.74915625980206</v>
      </c>
      <c r="J170" s="336">
        <f>IF(AUX!G738="","",AUX!G738)</f>
        <v>16.916260872127818</v>
      </c>
      <c r="K170" s="137"/>
      <c r="L170" s="336">
        <f>IF(AUX!H738="","",AUX!H738)</f>
        <v>20.613904658061269</v>
      </c>
      <c r="M170" s="336">
        <f>IF(AUX!I738="","",AUX!I738)</f>
        <v>18.030601182444425</v>
      </c>
      <c r="N170" s="336">
        <f>IF(AUX!J738="","",AUX!J738)</f>
        <v>17.558798576488002</v>
      </c>
      <c r="O170" s="442"/>
      <c r="Q170" s="580">
        <f>AUX!Z738</f>
        <v>-2</v>
      </c>
      <c r="R170" s="580">
        <f>AUX!AA738</f>
        <v>-2</v>
      </c>
      <c r="S170" s="580">
        <f>AUX!AB738</f>
        <v>-2</v>
      </c>
      <c r="T170" s="580">
        <f>AUX!AC738</f>
        <v>-1</v>
      </c>
      <c r="U170" s="580">
        <f>AUX!AD738</f>
        <v>-1</v>
      </c>
      <c r="V170" s="580">
        <f>AUX!AE738</f>
        <v>-1</v>
      </c>
    </row>
    <row r="171" spans="1:22" ht="15" customHeight="1" x14ac:dyDescent="0.2">
      <c r="A171" s="537"/>
      <c r="B171" s="562" t="s">
        <v>34</v>
      </c>
      <c r="C171" s="1"/>
      <c r="D171" s="563">
        <f>IF(AUX!B739="","",AUX!B739)</f>
        <v>3.0859651265539472</v>
      </c>
      <c r="E171" s="563">
        <f>IF(AUX!C739="","",AUX!C739)</f>
        <v>2.6602757061791289</v>
      </c>
      <c r="F171" s="563">
        <f>IF(AUX!D739="","",AUX!D739)</f>
        <v>2.2695101805794953</v>
      </c>
      <c r="G171" s="137"/>
      <c r="H171" s="336">
        <f>IF(AUX!E739="","",AUX!E739)</f>
        <v>5.9989772658048945</v>
      </c>
      <c r="I171" s="336">
        <f>IF(AUX!F739="","",AUX!F739)</f>
        <v>5.5105194938858801</v>
      </c>
      <c r="J171" s="336">
        <f>IF(AUX!G739="","",AUX!G739)</f>
        <v>3.7775995123270918</v>
      </c>
      <c r="K171" s="137"/>
      <c r="L171" s="336">
        <f>IF(AUX!H739="","",AUX!H739)</f>
        <v>6.7455943205833595</v>
      </c>
      <c r="M171" s="336">
        <f>IF(AUX!I739="","",AUX!I739)</f>
        <v>3.566079651608522</v>
      </c>
      <c r="N171" s="336">
        <f>IF(AUX!J739="","",AUX!J739)</f>
        <v>3.2105637730278698</v>
      </c>
      <c r="O171" s="442"/>
      <c r="Q171" s="580">
        <f>AUX!Z739</f>
        <v>-2</v>
      </c>
      <c r="R171" s="580">
        <f>AUX!AA739</f>
        <v>-2</v>
      </c>
      <c r="S171" s="580">
        <f>AUX!AB739</f>
        <v>-2</v>
      </c>
      <c r="T171" s="580">
        <f>AUX!AC739</f>
        <v>-1</v>
      </c>
      <c r="U171" s="580">
        <f>AUX!AD739</f>
        <v>1</v>
      </c>
      <c r="V171" s="580">
        <f>AUX!AE739</f>
        <v>1</v>
      </c>
    </row>
    <row r="172" spans="1:22" ht="15" customHeight="1" x14ac:dyDescent="0.2">
      <c r="A172" s="537"/>
      <c r="B172" s="562" t="s">
        <v>640</v>
      </c>
      <c r="C172" s="1"/>
      <c r="D172" s="563">
        <f>IF(AUX!B740="","",AUX!B740)</f>
        <v>0.61335950809101725</v>
      </c>
      <c r="E172" s="563">
        <f>IF(AUX!C740="","",AUX!C740)</f>
        <v>0.70744979991629198</v>
      </c>
      <c r="F172" s="563">
        <f>IF(AUX!D740="","",AUX!D740)</f>
        <v>0.82150620990356293</v>
      </c>
      <c r="G172" s="137"/>
      <c r="H172" s="336">
        <f>IF(AUX!E740="","",AUX!E740)</f>
        <v>0.63450048906173651</v>
      </c>
      <c r="I172" s="336">
        <f>IF(AUX!F740="","",AUX!F740)</f>
        <v>0.38994783173094388</v>
      </c>
      <c r="J172" s="336">
        <f>IF(AUX!G740="","",AUX!G740)</f>
        <v>0.61621867620188375</v>
      </c>
      <c r="K172" s="137"/>
      <c r="L172" s="336">
        <f>IF(AUX!H740="","",AUX!H740)</f>
        <v>1.1057357614388965</v>
      </c>
      <c r="M172" s="336">
        <f>IF(AUX!I740="","",AUX!I740)</f>
        <v>0.7917272381699666</v>
      </c>
      <c r="N172" s="336">
        <f>IF(AUX!J740="","",AUX!J740)</f>
        <v>0.80564453218672172</v>
      </c>
      <c r="O172" s="442"/>
      <c r="Q172" s="580">
        <f>AUX!Z740</f>
        <v>-1</v>
      </c>
      <c r="R172" s="580">
        <f>AUX!AA740</f>
        <v>1</v>
      </c>
      <c r="S172" s="580">
        <f>AUX!AB740</f>
        <v>1</v>
      </c>
      <c r="T172" s="580">
        <f>AUX!AC740</f>
        <v>-1</v>
      </c>
      <c r="U172" s="580">
        <f>AUX!AD740</f>
        <v>-1</v>
      </c>
      <c r="V172" s="580">
        <f>AUX!AE740</f>
        <v>-1</v>
      </c>
    </row>
    <row r="173" spans="1:22" ht="15" customHeight="1" x14ac:dyDescent="0.2">
      <c r="A173" s="537"/>
      <c r="B173" s="562" t="s">
        <v>641</v>
      </c>
      <c r="C173" s="1"/>
      <c r="D173" s="563">
        <f>IF(AUX!B741="","",AUX!B741)</f>
        <v>3.5285713626598576</v>
      </c>
      <c r="E173" s="563">
        <f>IF(AUX!C741="","",AUX!C741)</f>
        <v>3.4024563790631897</v>
      </c>
      <c r="F173" s="563">
        <f>IF(AUX!D741="","",AUX!D741)</f>
        <v>3.7769237515921805</v>
      </c>
      <c r="G173" s="137"/>
      <c r="H173" s="336">
        <f>IF(AUX!E741="","",AUX!E741)</f>
        <v>6.7943426129675526</v>
      </c>
      <c r="I173" s="336">
        <f>IF(AUX!F741="","",AUX!F741)</f>
        <v>6.8771770754878485</v>
      </c>
      <c r="J173" s="336">
        <f>IF(AUX!G741="","",AUX!G741)</f>
        <v>6.8799996521828533</v>
      </c>
      <c r="K173" s="137"/>
      <c r="L173" s="336">
        <f>IF(AUX!H741="","",AUX!H741)</f>
        <v>7.8451966831772717</v>
      </c>
      <c r="M173" s="336">
        <f>IF(AUX!I741="","",AUX!I741)</f>
        <v>9.3503336055681689</v>
      </c>
      <c r="N173" s="336">
        <f>IF(AUX!J741="","",AUX!J741)</f>
        <v>9.4809380156708833</v>
      </c>
      <c r="O173" s="442"/>
      <c r="Q173" s="580">
        <f>AUX!Z741</f>
        <v>-2</v>
      </c>
      <c r="R173" s="580">
        <f>AUX!AA741</f>
        <v>-2</v>
      </c>
      <c r="S173" s="580">
        <f>AUX!AB741</f>
        <v>-2</v>
      </c>
      <c r="T173" s="580">
        <f>AUX!AC741</f>
        <v>-1</v>
      </c>
      <c r="U173" s="580">
        <f>AUX!AD741</f>
        <v>-1</v>
      </c>
      <c r="V173" s="580">
        <f>AUX!AE741</f>
        <v>-1</v>
      </c>
    </row>
    <row r="174" spans="1:22" ht="15" customHeight="1" x14ac:dyDescent="0.2">
      <c r="A174" s="537"/>
      <c r="B174" s="562" t="s">
        <v>642</v>
      </c>
      <c r="C174" s="1"/>
      <c r="D174" s="563">
        <f>IF(AUX!B742="","",AUX!B742)</f>
        <v>1.9649738442630849</v>
      </c>
      <c r="E174" s="563">
        <f>IF(AUX!C742="","",AUX!C742)</f>
        <v>1.8235283425613598</v>
      </c>
      <c r="F174" s="563">
        <f>IF(AUX!D742="","",AUX!D742)</f>
        <v>1.956463079993316</v>
      </c>
      <c r="G174" s="137"/>
      <c r="H174" s="336">
        <f>IF(AUX!E742="","",AUX!E742)</f>
        <v>1.3476132352245851</v>
      </c>
      <c r="I174" s="336">
        <f>IF(AUX!F742="","",AUX!F742)</f>
        <v>1.443221652323796</v>
      </c>
      <c r="J174" s="336">
        <f>IF(AUX!G742="","",AUX!G742)</f>
        <v>1.5011390920665897</v>
      </c>
      <c r="K174" s="137"/>
      <c r="L174" s="336">
        <f>IF(AUX!H742="","",AUX!H742)</f>
        <v>2.1073632264300732</v>
      </c>
      <c r="M174" s="336">
        <f>IF(AUX!I742="","",AUX!I742)</f>
        <v>1.4796004476156588</v>
      </c>
      <c r="N174" s="336">
        <f>IF(AUX!J742="","",AUX!J742)</f>
        <v>1.0996708685090555</v>
      </c>
      <c r="O174" s="442"/>
      <c r="Q174" s="580">
        <f>AUX!Z742</f>
        <v>1</v>
      </c>
      <c r="R174" s="580">
        <f>AUX!AA742</f>
        <v>1</v>
      </c>
      <c r="S174" s="580">
        <f>AUX!AB742</f>
        <v>1</v>
      </c>
      <c r="T174" s="580">
        <f>AUX!AC742</f>
        <v>-1</v>
      </c>
      <c r="U174" s="580">
        <f>AUX!AD742</f>
        <v>-1</v>
      </c>
      <c r="V174" s="580">
        <f>AUX!AE742</f>
        <v>1</v>
      </c>
    </row>
    <row r="175" spans="1:22" ht="15" customHeight="1" x14ac:dyDescent="0.2">
      <c r="A175" s="442"/>
      <c r="B175" s="860" t="str">
        <f>AUX!A2 &amp; ": TMP ARS vs TMP Continente  ;  " &amp; AUX!A3 &amp; ": TMP ACeS/ULS vs TMP ARS"</f>
        <v>ARS Alentejo: TMP ARS vs TMP Continente  ;  ACeS Alentejo Central: TMP ACeS/ULS vs TMP ARS</v>
      </c>
      <c r="C175" s="860"/>
      <c r="D175" s="860"/>
      <c r="E175" s="860"/>
      <c r="F175" s="860"/>
      <c r="G175" s="860"/>
      <c r="H175" s="860"/>
      <c r="I175" s="860"/>
      <c r="J175" s="863" t="s">
        <v>678</v>
      </c>
      <c r="K175" s="864"/>
      <c r="L175" s="864"/>
      <c r="M175" s="864"/>
      <c r="N175" s="864"/>
      <c r="O175" s="442"/>
    </row>
    <row r="176" spans="1:22" ht="12.95" customHeight="1" x14ac:dyDescent="0.2">
      <c r="A176" s="442"/>
      <c r="B176" s="508"/>
      <c r="C176" s="501"/>
      <c r="D176" s="501"/>
      <c r="E176" s="501"/>
      <c r="F176" s="538"/>
      <c r="G176" s="538"/>
      <c r="H176" s="538"/>
      <c r="I176" s="538"/>
      <c r="J176" s="864"/>
      <c r="K176" s="864"/>
      <c r="L176" s="864"/>
      <c r="M176" s="864"/>
      <c r="N176" s="864"/>
      <c r="O176" s="442"/>
    </row>
    <row r="177" spans="1:15" ht="20.100000000000001" customHeight="1" x14ac:dyDescent="0.2">
      <c r="A177" s="442"/>
      <c r="B177" s="138" t="s">
        <v>28</v>
      </c>
      <c r="C177" s="537"/>
      <c r="D177" s="442"/>
      <c r="E177" s="442"/>
      <c r="F177" s="442"/>
      <c r="G177" s="537"/>
      <c r="H177" s="2"/>
      <c r="I177" s="2"/>
      <c r="J177" s="2"/>
      <c r="K177" s="2"/>
      <c r="L177" s="3"/>
      <c r="M177" s="3"/>
      <c r="N177" s="4"/>
      <c r="O177" s="442"/>
    </row>
    <row r="178" spans="1:15" ht="14.25" customHeight="1" x14ac:dyDescent="0.2">
      <c r="A178" s="442"/>
      <c r="B178" s="442"/>
      <c r="C178" s="537"/>
      <c r="D178" s="442"/>
      <c r="E178" s="442"/>
      <c r="F178" s="442"/>
      <c r="G178" s="537"/>
      <c r="H178" s="442"/>
      <c r="I178" s="442"/>
      <c r="J178" s="442"/>
      <c r="K178" s="442"/>
      <c r="L178" s="442"/>
      <c r="M178" s="442"/>
      <c r="N178" s="442"/>
      <c r="O178" s="442"/>
    </row>
    <row r="179" spans="1:15" ht="65.099999999999994" customHeight="1" x14ac:dyDescent="0.2">
      <c r="A179" s="442"/>
      <c r="B179" s="862" t="s">
        <v>679</v>
      </c>
      <c r="C179" s="862"/>
      <c r="D179" s="862"/>
      <c r="E179" s="862"/>
      <c r="F179" s="862"/>
      <c r="G179" s="862"/>
      <c r="H179" s="862"/>
      <c r="I179" s="862"/>
      <c r="J179" s="862"/>
      <c r="K179" s="862"/>
      <c r="L179" s="862"/>
      <c r="M179" s="862"/>
      <c r="N179" s="862"/>
      <c r="O179" s="442"/>
    </row>
    <row r="180" spans="1:15" ht="14.25" customHeight="1" x14ac:dyDescent="0.2">
      <c r="A180" s="442"/>
      <c r="B180" s="442"/>
      <c r="C180" s="564"/>
      <c r="D180" s="442"/>
      <c r="E180" s="442"/>
      <c r="F180" s="442"/>
      <c r="G180" s="564"/>
      <c r="H180" s="442"/>
      <c r="I180" s="442"/>
      <c r="J180" s="442"/>
      <c r="K180" s="442"/>
      <c r="L180" s="442"/>
      <c r="M180" s="442"/>
      <c r="N180" s="442"/>
      <c r="O180" s="442"/>
    </row>
    <row r="181" spans="1:15" ht="15" customHeight="1" x14ac:dyDescent="0.2">
      <c r="A181" s="21"/>
      <c r="B181" s="21"/>
      <c r="D181" s="21"/>
      <c r="E181" s="21"/>
      <c r="F181" s="21"/>
      <c r="H181" s="2"/>
      <c r="I181" s="2"/>
      <c r="J181" s="2"/>
      <c r="K181" s="2"/>
      <c r="L181" s="3"/>
      <c r="M181" s="3"/>
      <c r="N181" s="3"/>
      <c r="O181" s="21"/>
    </row>
    <row r="182" spans="1:15" ht="15" customHeight="1" x14ac:dyDescent="0.2">
      <c r="A182" s="21"/>
      <c r="B182" s="21"/>
      <c r="D182" s="21"/>
      <c r="E182" s="21"/>
      <c r="F182" s="21"/>
      <c r="H182" s="2"/>
      <c r="I182" s="2"/>
      <c r="J182" s="2"/>
      <c r="K182" s="2"/>
      <c r="L182" s="3"/>
      <c r="M182" s="3"/>
      <c r="N182" s="3"/>
      <c r="O182" s="21"/>
    </row>
    <row r="183" spans="1:15" ht="15" customHeight="1" thickBot="1" x14ac:dyDescent="0.25">
      <c r="A183" s="21"/>
      <c r="B183" s="21"/>
      <c r="D183" s="21"/>
      <c r="E183" s="21"/>
      <c r="F183" s="21"/>
      <c r="H183" s="2"/>
      <c r="I183" s="2"/>
      <c r="J183" s="2"/>
      <c r="K183" s="2"/>
      <c r="L183" s="3"/>
      <c r="M183" s="3"/>
      <c r="N183" s="3"/>
      <c r="O183" s="21"/>
    </row>
    <row r="184" spans="1:15" ht="9.9499999999999993" customHeight="1" x14ac:dyDescent="0.2">
      <c r="A184" s="21"/>
      <c r="B184" s="859"/>
      <c r="C184" s="859"/>
      <c r="D184" s="859"/>
      <c r="E184" s="859"/>
      <c r="F184" s="859"/>
      <c r="G184" s="859"/>
      <c r="H184" s="859"/>
      <c r="I184" s="859"/>
      <c r="J184" s="859"/>
      <c r="K184" s="859"/>
      <c r="L184" s="859"/>
      <c r="M184" s="859"/>
      <c r="N184" s="859"/>
      <c r="O184" s="21"/>
    </row>
  </sheetData>
  <sheetProtection password="CD06" sheet="1" objects="1" scenarios="1"/>
  <mergeCells count="43">
    <mergeCell ref="G28:N28"/>
    <mergeCell ref="B179:N179"/>
    <mergeCell ref="J175:N176"/>
    <mergeCell ref="J123:N124"/>
    <mergeCell ref="J74:N75"/>
    <mergeCell ref="B175:I175"/>
    <mergeCell ref="H27:N27"/>
    <mergeCell ref="B184:N184"/>
    <mergeCell ref="B14:G14"/>
    <mergeCell ref="B15:G15"/>
    <mergeCell ref="B74:I74"/>
    <mergeCell ref="B78:N78"/>
    <mergeCell ref="B80:B81"/>
    <mergeCell ref="D80:F80"/>
    <mergeCell ref="H80:J80"/>
    <mergeCell ref="L80:N80"/>
    <mergeCell ref="B123:I123"/>
    <mergeCell ref="B127:N127"/>
    <mergeCell ref="B129:B130"/>
    <mergeCell ref="D129:F129"/>
    <mergeCell ref="H129:J129"/>
    <mergeCell ref="L129:N129"/>
    <mergeCell ref="B6:N6"/>
    <mergeCell ref="B7:G7"/>
    <mergeCell ref="B8:G8"/>
    <mergeCell ref="B9:G9"/>
    <mergeCell ref="B10:G10"/>
    <mergeCell ref="H2:N2"/>
    <mergeCell ref="B2:D2"/>
    <mergeCell ref="B17:N17"/>
    <mergeCell ref="B30:N30"/>
    <mergeCell ref="B32:B33"/>
    <mergeCell ref="D32:F32"/>
    <mergeCell ref="H32:J32"/>
    <mergeCell ref="L32:N32"/>
    <mergeCell ref="B19:E28"/>
    <mergeCell ref="G19:N19"/>
    <mergeCell ref="B11:G11"/>
    <mergeCell ref="B12:G12"/>
    <mergeCell ref="B13:G13"/>
    <mergeCell ref="H21:N21"/>
    <mergeCell ref="H25:N25"/>
    <mergeCell ref="H23:N23"/>
  </mergeCells>
  <conditionalFormatting sqref="H34:J73 H82:J122 H131:J174">
    <cfRule type="expression" dxfId="7" priority="21">
      <formula>Q34=-2</formula>
    </cfRule>
    <cfRule type="expression" dxfId="6" priority="22">
      <formula>Q34=-1</formula>
    </cfRule>
    <cfRule type="expression" dxfId="5" priority="23">
      <formula>Q34=1</formula>
    </cfRule>
    <cfRule type="expression" dxfId="4" priority="24">
      <formula>Q34=2</formula>
    </cfRule>
  </conditionalFormatting>
  <conditionalFormatting sqref="L34:N73 L82:N122 L131:N174">
    <cfRule type="expression" dxfId="3" priority="17">
      <formula>T34=-2</formula>
    </cfRule>
    <cfRule type="expression" dxfId="2" priority="18">
      <formula>T34=-1</formula>
    </cfRule>
    <cfRule type="expression" dxfId="1" priority="19">
      <formula>T34=1</formula>
    </cfRule>
    <cfRule type="expression" dxfId="0" priority="20">
      <formula>T34=2</formula>
    </cfRule>
  </conditionalFormatting>
  <hyperlinks>
    <hyperlink ref="B4" location="INDICE!A1" display="Índice"/>
    <hyperlink ref="B76" location="'D03'!A1" display="Topo"/>
    <hyperlink ref="B9" location="'D01'!A16" display="Óbitos e Taxa Bruta de Mortalidade"/>
    <hyperlink ref="B7:G7" location="'D01'!A17" display="Nascimentos Pré-Termo e Baixo Peso à Nascença"/>
    <hyperlink ref="B9:G9" location="'D01'!A45" display="Óbitos e Taxa Bruta de Mortalidade"/>
    <hyperlink ref="B10:G10" location="'D01'!A63" display="Mortalidade Infantil e Componentes"/>
    <hyperlink ref="B11:G11" location="'D02'!A17" display="Mortalidade Proporcional"/>
    <hyperlink ref="B12:G12" location="'D03'!A17" display="Taxa de Mortalidade Padronizada pela idade (TMP)"/>
    <hyperlink ref="B13:G13" location="'D04'!A17" display="Morbilidade nos Cuidados de Saúde Primários"/>
    <hyperlink ref="B14:G14" location="'D05'!A17" display="VIH /sida"/>
    <hyperlink ref="B15:G15" location="'D05'!A79" display="Tuberculose"/>
    <hyperlink ref="B125" location="'D03'!A1" display="Topo"/>
    <hyperlink ref="B177" location="'D03'!A1" display="Topo"/>
  </hyperlinks>
  <pageMargins left="0.39370078740157483" right="0.19685039370078741" top="0.39370078740157483" bottom="0.39370078740157483" header="0.31496062992125984" footer="0.31496062992125984"/>
  <pageSetup paperSize="9" scale="69" orientation="portrait" r:id="rId1"/>
  <rowBreaks count="2" manualBreakCount="2">
    <brk id="76" max="14" man="1"/>
    <brk id="125" max="14" man="1"/>
  </rowBreaks>
  <ignoredErrors>
    <ignoredError sqref="E33:F33 I33:J33 M33:N33 E81:F81 I81:J81 M81:N81 E130:F130 I130:J130 M130:N130" twoDigitTextYear="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0"/>
  <dimension ref="A1:O79"/>
  <sheetViews>
    <sheetView topLeftCell="A23" zoomScaleNormal="100" workbookViewId="0">
      <selection activeCell="M29" sqref="M29"/>
    </sheetView>
  </sheetViews>
  <sheetFormatPr defaultColWidth="9.140625" defaultRowHeight="14.25" x14ac:dyDescent="0.2"/>
  <cols>
    <col min="1" max="1" width="2.7109375" style="5" customWidth="1"/>
    <col min="2" max="2" width="40.7109375" style="5" customWidth="1"/>
    <col min="3" max="14" width="7.85546875" style="5" customWidth="1"/>
    <col min="15" max="15" width="2.7109375" style="5" customWidth="1"/>
    <col min="16" max="16384" width="9.140625" style="5"/>
  </cols>
  <sheetData>
    <row r="1" spans="1:15" ht="9.9499999999999993" customHeight="1" x14ac:dyDescent="0.2">
      <c r="A1" s="135"/>
      <c r="B1" s="135"/>
      <c r="C1" s="135"/>
      <c r="D1" s="135"/>
      <c r="E1" s="135"/>
      <c r="F1" s="135"/>
      <c r="G1" s="135"/>
      <c r="H1" s="135"/>
      <c r="I1" s="135"/>
      <c r="J1" s="135"/>
      <c r="K1" s="135"/>
      <c r="L1" s="135"/>
      <c r="M1" s="135"/>
      <c r="N1" s="135"/>
      <c r="O1" s="135"/>
    </row>
    <row r="2" spans="1:15" ht="20.100000000000001" customHeight="1" thickBot="1" x14ac:dyDescent="0.3">
      <c r="A2" s="135"/>
      <c r="B2" s="845" t="str">
        <f>AUX!A1</f>
        <v>Perfil Local de Saúde 2019</v>
      </c>
      <c r="C2" s="845"/>
      <c r="D2" s="845"/>
      <c r="E2" s="845"/>
      <c r="F2" s="123"/>
      <c r="G2" s="123"/>
      <c r="H2" s="865" t="str">
        <f>AUX!A3</f>
        <v>ACeS Alentejo Central</v>
      </c>
      <c r="I2" s="865"/>
      <c r="J2" s="865"/>
      <c r="K2" s="865"/>
      <c r="L2" s="865"/>
      <c r="M2" s="865"/>
      <c r="N2" s="865"/>
      <c r="O2" s="135"/>
    </row>
    <row r="3" spans="1:15" ht="9.9499999999999993" customHeight="1" thickTop="1" x14ac:dyDescent="0.2">
      <c r="A3" s="135"/>
      <c r="B3" s="135"/>
      <c r="C3" s="135"/>
      <c r="D3" s="135"/>
      <c r="E3" s="135"/>
      <c r="F3" s="135"/>
      <c r="G3" s="135"/>
      <c r="H3" s="135"/>
      <c r="I3" s="135"/>
      <c r="J3" s="135"/>
      <c r="K3" s="135"/>
      <c r="L3" s="135"/>
      <c r="M3" s="135"/>
      <c r="N3" s="135"/>
      <c r="O3" s="135"/>
    </row>
    <row r="4" spans="1:15" x14ac:dyDescent="0.2">
      <c r="A4" s="135"/>
      <c r="B4" s="127" t="s">
        <v>0</v>
      </c>
      <c r="C4" s="135"/>
      <c r="D4" s="135"/>
      <c r="E4" s="135"/>
      <c r="F4" s="135"/>
      <c r="G4" s="135"/>
      <c r="H4" s="135"/>
      <c r="I4" s="135"/>
      <c r="J4" s="135"/>
      <c r="K4" s="135"/>
      <c r="L4" s="135"/>
      <c r="M4" s="135"/>
      <c r="N4" s="135"/>
      <c r="O4" s="135"/>
    </row>
    <row r="5" spans="1:15" ht="15" customHeight="1" x14ac:dyDescent="0.2">
      <c r="A5" s="135"/>
      <c r="B5" s="20"/>
      <c r="C5" s="135"/>
      <c r="D5" s="135"/>
      <c r="E5" s="135"/>
      <c r="F5" s="135"/>
      <c r="G5" s="135"/>
      <c r="H5" s="135"/>
      <c r="I5" s="135"/>
      <c r="J5" s="135"/>
      <c r="K5" s="135"/>
      <c r="L5" s="135"/>
      <c r="M5" s="135"/>
      <c r="N5" s="135"/>
      <c r="O5" s="135"/>
    </row>
    <row r="6" spans="1:15" s="125" customFormat="1" ht="24.95" customHeight="1" x14ac:dyDescent="0.25">
      <c r="A6" s="124"/>
      <c r="B6" s="847" t="s">
        <v>7</v>
      </c>
      <c r="C6" s="847"/>
      <c r="D6" s="847"/>
      <c r="E6" s="847"/>
      <c r="F6" s="847"/>
      <c r="G6" s="847"/>
      <c r="H6" s="847"/>
      <c r="I6" s="847"/>
      <c r="J6" s="847"/>
      <c r="K6" s="847"/>
      <c r="L6" s="847"/>
      <c r="M6" s="847"/>
      <c r="N6" s="847"/>
      <c r="O6" s="124"/>
    </row>
    <row r="7" spans="1:15" ht="18" customHeight="1" x14ac:dyDescent="0.2">
      <c r="A7" s="353"/>
      <c r="B7" s="844" t="s">
        <v>172</v>
      </c>
      <c r="C7" s="844"/>
      <c r="D7" s="844"/>
      <c r="E7" s="844"/>
      <c r="F7" s="844"/>
      <c r="G7" s="844"/>
      <c r="H7" s="353"/>
      <c r="I7" s="353"/>
      <c r="J7" s="353"/>
      <c r="K7" s="353"/>
      <c r="L7" s="353"/>
      <c r="M7" s="353"/>
      <c r="N7" s="353"/>
      <c r="O7" s="353"/>
    </row>
    <row r="8" spans="1:15" ht="15" customHeight="1" x14ac:dyDescent="0.2">
      <c r="A8" s="353"/>
      <c r="B8" s="848" t="s">
        <v>38</v>
      </c>
      <c r="C8" s="848"/>
      <c r="D8" s="848"/>
      <c r="E8" s="848"/>
      <c r="F8" s="848"/>
      <c r="G8" s="848"/>
      <c r="H8" s="353"/>
      <c r="I8" s="353"/>
      <c r="J8" s="353"/>
      <c r="K8" s="353"/>
      <c r="L8" s="353"/>
      <c r="M8" s="353"/>
      <c r="N8" s="353"/>
      <c r="O8" s="353"/>
    </row>
    <row r="9" spans="1:15" ht="15" customHeight="1" x14ac:dyDescent="0.2">
      <c r="A9" s="353"/>
      <c r="B9" s="849" t="s">
        <v>41</v>
      </c>
      <c r="C9" s="849"/>
      <c r="D9" s="849"/>
      <c r="E9" s="849"/>
      <c r="F9" s="849"/>
      <c r="G9" s="849"/>
      <c r="H9" s="353"/>
      <c r="I9" s="353"/>
      <c r="J9" s="353"/>
      <c r="K9" s="353"/>
      <c r="L9" s="353"/>
      <c r="M9" s="353"/>
      <c r="N9" s="353"/>
      <c r="O9" s="353"/>
    </row>
    <row r="10" spans="1:15" ht="15" customHeight="1" x14ac:dyDescent="0.2">
      <c r="A10" s="353"/>
      <c r="B10" s="849" t="s">
        <v>121</v>
      </c>
      <c r="C10" s="849"/>
      <c r="D10" s="849"/>
      <c r="E10" s="849"/>
      <c r="F10" s="849"/>
      <c r="G10" s="849"/>
      <c r="H10" s="353"/>
      <c r="I10" s="353"/>
      <c r="J10" s="353"/>
      <c r="K10" s="353"/>
      <c r="L10" s="353"/>
      <c r="M10" s="353"/>
      <c r="N10" s="353"/>
      <c r="O10" s="353"/>
    </row>
    <row r="11" spans="1:15" ht="15" customHeight="1" x14ac:dyDescent="0.2">
      <c r="A11" s="353"/>
      <c r="B11" s="849" t="s">
        <v>40</v>
      </c>
      <c r="C11" s="849"/>
      <c r="D11" s="849"/>
      <c r="E11" s="849"/>
      <c r="F11" s="849"/>
      <c r="G11" s="849"/>
      <c r="H11" s="126"/>
      <c r="I11" s="353"/>
      <c r="J11" s="353"/>
      <c r="K11" s="353"/>
      <c r="L11" s="353"/>
      <c r="M11" s="353"/>
      <c r="N11" s="353"/>
      <c r="O11" s="353"/>
    </row>
    <row r="12" spans="1:15" ht="15" customHeight="1" x14ac:dyDescent="0.2">
      <c r="A12" s="353"/>
      <c r="B12" s="849" t="s">
        <v>288</v>
      </c>
      <c r="C12" s="849"/>
      <c r="D12" s="849"/>
      <c r="E12" s="849"/>
      <c r="F12" s="849"/>
      <c r="G12" s="849"/>
      <c r="H12" s="353"/>
      <c r="I12" s="353"/>
      <c r="J12" s="353"/>
      <c r="K12" s="353"/>
      <c r="L12" s="353"/>
      <c r="M12" s="353"/>
      <c r="N12" s="353"/>
      <c r="O12" s="353"/>
    </row>
    <row r="13" spans="1:15" ht="15" customHeight="1" x14ac:dyDescent="0.2">
      <c r="A13" s="353"/>
      <c r="B13" s="844" t="s">
        <v>362</v>
      </c>
      <c r="C13" s="844"/>
      <c r="D13" s="844"/>
      <c r="E13" s="844"/>
      <c r="F13" s="844"/>
      <c r="G13" s="844"/>
      <c r="H13" s="353"/>
      <c r="I13" s="353"/>
      <c r="J13" s="353"/>
      <c r="K13" s="353"/>
      <c r="L13" s="353"/>
      <c r="M13" s="353"/>
      <c r="N13" s="353"/>
      <c r="O13" s="353"/>
    </row>
    <row r="14" spans="1:15" ht="15" customHeight="1" x14ac:dyDescent="0.2">
      <c r="A14" s="353"/>
      <c r="B14" s="844" t="s">
        <v>119</v>
      </c>
      <c r="C14" s="844"/>
      <c r="D14" s="844"/>
      <c r="E14" s="844"/>
      <c r="F14" s="844"/>
      <c r="G14" s="844"/>
      <c r="H14" s="353"/>
      <c r="I14" s="353"/>
      <c r="J14" s="353"/>
      <c r="K14" s="353"/>
      <c r="L14" s="353"/>
      <c r="M14" s="353"/>
      <c r="N14" s="353"/>
      <c r="O14" s="353"/>
    </row>
    <row r="15" spans="1:15" ht="15" customHeight="1" x14ac:dyDescent="0.2">
      <c r="A15" s="353"/>
      <c r="B15" s="844" t="s">
        <v>29</v>
      </c>
      <c r="C15" s="844"/>
      <c r="D15" s="844"/>
      <c r="E15" s="844"/>
      <c r="F15" s="844"/>
      <c r="G15" s="844"/>
      <c r="H15" s="353"/>
      <c r="I15" s="353"/>
      <c r="J15" s="353"/>
      <c r="K15" s="353"/>
      <c r="L15" s="353"/>
      <c r="M15" s="353"/>
      <c r="N15" s="353"/>
      <c r="O15" s="353"/>
    </row>
    <row r="16" spans="1:15" ht="20.100000000000001" customHeight="1" x14ac:dyDescent="0.2">
      <c r="A16" s="135"/>
      <c r="B16" s="135"/>
      <c r="C16" s="135"/>
      <c r="D16" s="135"/>
      <c r="E16" s="135"/>
      <c r="F16" s="135"/>
      <c r="G16" s="135"/>
      <c r="H16" s="135"/>
      <c r="I16" s="135"/>
      <c r="J16" s="135"/>
      <c r="K16" s="135"/>
      <c r="L16" s="135"/>
      <c r="M16" s="135"/>
      <c r="N16" s="135"/>
      <c r="O16" s="135"/>
    </row>
    <row r="17" spans="1:15" ht="20.100000000000001" customHeight="1" thickBot="1" x14ac:dyDescent="0.3">
      <c r="A17" s="135"/>
      <c r="B17" s="820" t="s">
        <v>362</v>
      </c>
      <c r="C17" s="820"/>
      <c r="D17" s="820"/>
      <c r="E17" s="820"/>
      <c r="F17" s="820"/>
      <c r="G17" s="820"/>
      <c r="H17" s="820"/>
      <c r="I17" s="820"/>
      <c r="J17" s="820"/>
      <c r="K17" s="820"/>
      <c r="L17" s="820"/>
      <c r="M17" s="820"/>
      <c r="N17" s="820"/>
      <c r="O17" s="135"/>
    </row>
    <row r="18" spans="1:15" ht="9.9499999999999993" customHeight="1" x14ac:dyDescent="0.2">
      <c r="A18" s="21"/>
      <c r="B18" s="21"/>
      <c r="C18" s="21"/>
      <c r="D18" s="21"/>
      <c r="E18" s="21"/>
      <c r="F18" s="21"/>
      <c r="G18" s="21"/>
      <c r="H18" s="21"/>
      <c r="I18" s="21"/>
      <c r="J18" s="21"/>
      <c r="K18" s="21"/>
      <c r="L18" s="21"/>
      <c r="M18" s="21"/>
      <c r="N18" s="21"/>
      <c r="O18" s="21"/>
    </row>
    <row r="19" spans="1:15" ht="14.1" customHeight="1" x14ac:dyDescent="0.2">
      <c r="A19" s="441"/>
      <c r="B19" s="819" t="s">
        <v>772</v>
      </c>
      <c r="C19" s="819"/>
      <c r="D19" s="819"/>
      <c r="E19" s="819"/>
      <c r="F19" s="819"/>
      <c r="G19" s="819"/>
      <c r="H19" s="819"/>
      <c r="I19" s="819"/>
      <c r="J19" s="819"/>
      <c r="K19" s="819"/>
      <c r="L19" s="819"/>
      <c r="M19" s="819"/>
      <c r="N19" s="819"/>
      <c r="O19" s="441"/>
    </row>
    <row r="20" spans="1:15" ht="5.0999999999999996" customHeight="1" x14ac:dyDescent="0.2">
      <c r="A20" s="441"/>
      <c r="B20" s="26"/>
      <c r="C20" s="26"/>
      <c r="D20" s="26"/>
      <c r="E20" s="26"/>
      <c r="F20" s="26"/>
      <c r="G20" s="26"/>
      <c r="H20" s="26"/>
      <c r="I20" s="26"/>
      <c r="J20" s="26"/>
      <c r="K20" s="26"/>
      <c r="L20" s="26"/>
      <c r="M20" s="26"/>
      <c r="N20" s="26"/>
      <c r="O20" s="441"/>
    </row>
    <row r="21" spans="1:15" ht="30" customHeight="1" x14ac:dyDescent="0.2">
      <c r="A21" s="441"/>
      <c r="B21" s="878" t="s">
        <v>287</v>
      </c>
      <c r="C21" s="872" t="s">
        <v>16</v>
      </c>
      <c r="D21" s="873"/>
      <c r="E21" s="874"/>
      <c r="F21" s="872" t="str">
        <f>AUX!A2</f>
        <v>ARS Alentejo</v>
      </c>
      <c r="G21" s="873"/>
      <c r="H21" s="874"/>
      <c r="I21" s="872" t="str">
        <f>AUX!C5</f>
        <v>ACeS Alentejo Central</v>
      </c>
      <c r="J21" s="873"/>
      <c r="K21" s="873"/>
      <c r="L21" s="802"/>
      <c r="M21" s="803"/>
      <c r="N21" s="803"/>
      <c r="O21" s="140"/>
    </row>
    <row r="22" spans="1:15" ht="14.1" customHeight="1" x14ac:dyDescent="0.2">
      <c r="A22" s="441"/>
      <c r="B22" s="879"/>
      <c r="C22" s="450" t="s">
        <v>13</v>
      </c>
      <c r="D22" s="450" t="s">
        <v>14</v>
      </c>
      <c r="E22" s="450" t="s">
        <v>15</v>
      </c>
      <c r="F22" s="450" t="s">
        <v>13</v>
      </c>
      <c r="G22" s="450" t="s">
        <v>14</v>
      </c>
      <c r="H22" s="450" t="s">
        <v>15</v>
      </c>
      <c r="I22" s="450" t="s">
        <v>13</v>
      </c>
      <c r="J22" s="450" t="s">
        <v>14</v>
      </c>
      <c r="K22" s="632" t="s">
        <v>15</v>
      </c>
      <c r="L22" s="630"/>
      <c r="M22" s="631"/>
      <c r="N22" s="631"/>
      <c r="O22" s="140"/>
    </row>
    <row r="23" spans="1:15" ht="15.95" customHeight="1" x14ac:dyDescent="0.2">
      <c r="A23" s="441"/>
      <c r="B23" s="420" t="str">
        <f>AUX!S450</f>
        <v>Hipertensão (K86 ou K87)</v>
      </c>
      <c r="C23" s="130">
        <f>IF(AUX!$B$232=0,"",AUX!U450)</f>
        <v>22.202014104851862</v>
      </c>
      <c r="D23" s="130">
        <f>IF(AUX!$B$232=0,"",AUX!V450)</f>
        <v>20.457608491499872</v>
      </c>
      <c r="E23" s="130">
        <f>IF(AUX!$B$232=0,"",AUX!W450)</f>
        <v>23.755730057290684</v>
      </c>
      <c r="F23" s="130">
        <f>AUX!X450</f>
        <v>27.810791443017656</v>
      </c>
      <c r="G23" s="130">
        <f>AUX!Y450</f>
        <v>24.725834085134206</v>
      </c>
      <c r="H23" s="130">
        <f>AUX!Z450</f>
        <v>30.685345642022295</v>
      </c>
      <c r="I23" s="451">
        <f>AUX!AA450</f>
        <v>27.527107170670341</v>
      </c>
      <c r="J23" s="130">
        <f>AUX!AB450</f>
        <v>24.62240344094576</v>
      </c>
      <c r="K23" s="626">
        <f>AUX!AC450</f>
        <v>30.228820516378185</v>
      </c>
      <c r="L23" s="626"/>
      <c r="M23" s="629"/>
      <c r="N23" s="629"/>
      <c r="O23" s="140"/>
    </row>
    <row r="24" spans="1:15" ht="15.95" customHeight="1" x14ac:dyDescent="0.2">
      <c r="A24" s="441"/>
      <c r="B24" s="448" t="str">
        <f>AUX!S451</f>
        <v>Alterações do metabolismo dos lípidos (T93)</v>
      </c>
      <c r="C24" s="132">
        <f>IF(AUX!$B$232=0,"",AUX!U451)</f>
        <v>21.334896221358829</v>
      </c>
      <c r="D24" s="132">
        <f>IF(AUX!$B$232=0,"",AUX!V451)</f>
        <v>20.576074762559838</v>
      </c>
      <c r="E24" s="132">
        <f>IF(AUX!$B$232=0,"",AUX!W451)</f>
        <v>22.010767129228345</v>
      </c>
      <c r="F24" s="132">
        <f>AUX!X451</f>
        <v>25.801493499623728</v>
      </c>
      <c r="G24" s="132">
        <f>AUX!Y451</f>
        <v>23.36224662931113</v>
      </c>
      <c r="H24" s="132">
        <f>AUX!Z451</f>
        <v>28.07437656413282</v>
      </c>
      <c r="I24" s="452">
        <f>AUX!AA451</f>
        <v>25.508895944407833</v>
      </c>
      <c r="J24" s="132">
        <f>AUX!AB451</f>
        <v>23.629153562149597</v>
      </c>
      <c r="K24" s="616">
        <f>AUX!AC451</f>
        <v>27.257275659925767</v>
      </c>
      <c r="L24" s="626"/>
      <c r="M24" s="629"/>
      <c r="N24" s="629"/>
      <c r="O24" s="140"/>
    </row>
    <row r="25" spans="1:15" ht="15.95" customHeight="1" x14ac:dyDescent="0.2">
      <c r="A25" s="441"/>
      <c r="B25" s="420" t="str">
        <f>AUX!S452</f>
        <v>Perturbações depressivas (P76)</v>
      </c>
      <c r="C25" s="130">
        <f>IF(AUX!$B$232=0,"",AUX!U452)</f>
        <v>10.439670864869006</v>
      </c>
      <c r="D25" s="130">
        <f>IF(AUX!$B$232=0,"",AUX!V452)</f>
        <v>4.4325548104793473</v>
      </c>
      <c r="E25" s="130">
        <f>IF(AUX!$B$232=0,"",AUX!W452)</f>
        <v>15.790119161077978</v>
      </c>
      <c r="F25" s="130">
        <f>AUX!X452</f>
        <v>13.378019885382585</v>
      </c>
      <c r="G25" s="130">
        <f>AUX!Y452</f>
        <v>5.3612368710737375</v>
      </c>
      <c r="H25" s="130">
        <f>AUX!Z452</f>
        <v>20.848034735798926</v>
      </c>
      <c r="I25" s="451">
        <f>AUX!AA452</f>
        <v>12.523812376445218</v>
      </c>
      <c r="J25" s="130">
        <f>AUX!AB452</f>
        <v>5.0458088335840285</v>
      </c>
      <c r="K25" s="626">
        <f>AUX!AC452</f>
        <v>19.479228092083204</v>
      </c>
      <c r="L25" s="626"/>
      <c r="M25" s="629"/>
      <c r="N25" s="629"/>
      <c r="O25" s="140"/>
    </row>
    <row r="26" spans="1:15" ht="15.95" customHeight="1" x14ac:dyDescent="0.2">
      <c r="A26" s="441"/>
      <c r="B26" s="448" t="str">
        <f>AUX!S453</f>
        <v>Obesidade (T82)</v>
      </c>
      <c r="C26" s="132">
        <f>IF(AUX!$B$232=0,"",AUX!U453)</f>
        <v>8.0119101792415623</v>
      </c>
      <c r="D26" s="132">
        <f>IF(AUX!$B$232=0,"",AUX!V453)</f>
        <v>6.7242986779832519</v>
      </c>
      <c r="E26" s="132">
        <f>IF(AUX!$B$232=0,"",AUX!W453)</f>
        <v>9.1587664578134227</v>
      </c>
      <c r="F26" s="132">
        <f>AUX!X453</f>
        <v>11.445772310173643</v>
      </c>
      <c r="G26" s="132">
        <f>AUX!Y453</f>
        <v>9.2525306031236294</v>
      </c>
      <c r="H26" s="132">
        <f>AUX!Z453</f>
        <v>13.48942848659425</v>
      </c>
      <c r="I26" s="452">
        <f>AUX!AA453</f>
        <v>11.672557359372192</v>
      </c>
      <c r="J26" s="132">
        <f>AUX!AB453</f>
        <v>9.6055592158422733</v>
      </c>
      <c r="K26" s="616">
        <f>AUX!AC453</f>
        <v>13.5951067790535</v>
      </c>
      <c r="L26" s="626"/>
      <c r="M26" s="629"/>
      <c r="N26" s="629"/>
      <c r="O26" s="140"/>
    </row>
    <row r="27" spans="1:15" ht="15.95" customHeight="1" x14ac:dyDescent="0.2">
      <c r="A27" s="441"/>
      <c r="B27" s="420" t="str">
        <f>AUX!S454</f>
        <v>Diabetes (T89 ou T90)</v>
      </c>
      <c r="C27" s="130">
        <f>IF(AUX!$B$232=0,"",AUX!U454)</f>
        <v>7.7529555492605162</v>
      </c>
      <c r="D27" s="130">
        <f>IF(AUX!$B$232=0,"",AUX!V454)</f>
        <v>8.2175532283909565</v>
      </c>
      <c r="E27" s="130">
        <f>IF(AUX!$B$232=0,"",AUX!W454)</f>
        <v>7.3391453551142547</v>
      </c>
      <c r="F27" s="130">
        <f>AUX!X454</f>
        <v>9.7085460036608904</v>
      </c>
      <c r="G27" s="130">
        <f>AUX!Y454</f>
        <v>9.9026659272808537</v>
      </c>
      <c r="H27" s="130">
        <f>AUX!Z454</f>
        <v>9.527665629374269</v>
      </c>
      <c r="I27" s="451">
        <f>AUX!AA454</f>
        <v>9.1822919786736961</v>
      </c>
      <c r="J27" s="130">
        <f>AUX!AB454</f>
        <v>9.4800044752184771</v>
      </c>
      <c r="K27" s="626">
        <f>AUX!AC454</f>
        <v>8.9053846242787937</v>
      </c>
      <c r="L27" s="626"/>
      <c r="M27" s="629"/>
      <c r="N27" s="629"/>
      <c r="O27" s="140"/>
    </row>
    <row r="28" spans="1:15" ht="15.95" customHeight="1" x14ac:dyDescent="0.2">
      <c r="A28" s="441"/>
      <c r="B28" s="448" t="str">
        <f>AUX!S455</f>
        <v>Doenças dos dentes e gengivas (7 anos) (D82)</v>
      </c>
      <c r="C28" s="132">
        <f>IF(AUX!$B$232=0,"",AUX!U455)</f>
        <v>6.3463387627844634</v>
      </c>
      <c r="D28" s="132">
        <f>IF(AUX!$B$232=0,"",AUX!V455)</f>
        <v>6.3335125172784519</v>
      </c>
      <c r="E28" s="132">
        <f>IF(AUX!$B$232=0,"",AUX!W455)</f>
        <v>6.3594723702058227</v>
      </c>
      <c r="F28" s="132">
        <f>AUX!X455</f>
        <v>8.3038452465204049</v>
      </c>
      <c r="G28" s="132">
        <f>AUX!Y455</f>
        <v>8.4186046511627914</v>
      </c>
      <c r="H28" s="132">
        <f>AUX!Z455</f>
        <v>8.1857348013403541</v>
      </c>
      <c r="I28" s="452">
        <f>AUX!AA455</f>
        <v>8.5399449035812669</v>
      </c>
      <c r="J28" s="132">
        <f>AUX!AB455</f>
        <v>8.8154269972451793</v>
      </c>
      <c r="K28" s="616">
        <f>AUX!AC455</f>
        <v>8.2644628099173563</v>
      </c>
      <c r="L28" s="626"/>
      <c r="M28" s="629"/>
      <c r="N28" s="629"/>
      <c r="O28" s="140"/>
    </row>
    <row r="29" spans="1:15" ht="15.95" customHeight="1" x14ac:dyDescent="0.2">
      <c r="A29" s="441"/>
      <c r="B29" s="420" t="str">
        <f>AUX!S456</f>
        <v>Osteoartrose do joelho (L90)</v>
      </c>
      <c r="C29" s="130">
        <f>IF(AUX!$B$232=0,"",AUX!U456)</f>
        <v>4.6393422319240676</v>
      </c>
      <c r="D29" s="130">
        <f>IF(AUX!$B$232=0,"",AUX!V456)</f>
        <v>2.935408491838285</v>
      </c>
      <c r="E29" s="130">
        <f>IF(AUX!$B$232=0,"",AUX!W456)</f>
        <v>6.1570104930246501</v>
      </c>
      <c r="F29" s="130">
        <f>AUX!X456</f>
        <v>5.8971477390906859</v>
      </c>
      <c r="G29" s="130">
        <f>AUX!Y456</f>
        <v>3.4364886898800706</v>
      </c>
      <c r="H29" s="130">
        <f>AUX!Z456</f>
        <v>8.1899826089639021</v>
      </c>
      <c r="I29" s="451">
        <f>AUX!AA456</f>
        <v>4.865512490265381</v>
      </c>
      <c r="J29" s="130">
        <f>AUX!AB456</f>
        <v>2.8517086632771029</v>
      </c>
      <c r="K29" s="626">
        <f>AUX!AC456</f>
        <v>6.7385849896516232</v>
      </c>
      <c r="L29" s="626"/>
      <c r="M29" s="629"/>
      <c r="N29" s="629"/>
      <c r="O29" s="140"/>
    </row>
    <row r="30" spans="1:15" ht="15.95" customHeight="1" x14ac:dyDescent="0.2">
      <c r="A30" s="441"/>
      <c r="B30" s="448" t="str">
        <f>AUX!S457</f>
        <v>Osteoporose (L95)</v>
      </c>
      <c r="C30" s="132">
        <f>IF(AUX!$B$232=0,"",AUX!U457)</f>
        <v>2.4359710290459828</v>
      </c>
      <c r="D30" s="132">
        <f>IF(AUX!$B$232=0,"",AUX!V457)</f>
        <v>0.35882526129839543</v>
      </c>
      <c r="E30" s="132">
        <f>IF(AUX!$B$232=0,"",AUX!W457)</f>
        <v>4.2860536532865323</v>
      </c>
      <c r="F30" s="132">
        <f>AUX!X457</f>
        <v>2.9131426769214186</v>
      </c>
      <c r="G30" s="132">
        <f>AUX!Y457</f>
        <v>0.44735600599233577</v>
      </c>
      <c r="H30" s="132">
        <f>AUX!Z457</f>
        <v>5.210755449641189</v>
      </c>
      <c r="I30" s="452">
        <f>AUX!AA457</f>
        <v>3.496675253100102</v>
      </c>
      <c r="J30" s="132">
        <f>AUX!AB457</f>
        <v>0.57059035590418061</v>
      </c>
      <c r="K30" s="616">
        <f>AUX!AC457</f>
        <v>6.2182755789887496</v>
      </c>
      <c r="L30" s="626"/>
      <c r="M30" s="629"/>
      <c r="N30" s="629"/>
      <c r="O30" s="140"/>
    </row>
    <row r="31" spans="1:15" ht="15.95" customHeight="1" x14ac:dyDescent="0.2">
      <c r="A31" s="441"/>
      <c r="B31" s="420" t="str">
        <f>AUX!S458</f>
        <v>Asma (R96)</v>
      </c>
      <c r="C31" s="130">
        <f>IF(AUX!$B$232=0,"",AUX!U458)</f>
        <v>2.6423356195087724</v>
      </c>
      <c r="D31" s="130">
        <f>IF(AUX!$B$232=0,"",AUX!V458)</f>
        <v>2.3550062522102704</v>
      </c>
      <c r="E31" s="130">
        <f>IF(AUX!$B$232=0,"",AUX!W458)</f>
        <v>2.8982555833972126</v>
      </c>
      <c r="F31" s="130">
        <f>AUX!X458</f>
        <v>2.795371388763022</v>
      </c>
      <c r="G31" s="130">
        <f>AUX!Y458</f>
        <v>2.4445253722448914</v>
      </c>
      <c r="H31" s="130">
        <f>AUX!Z458</f>
        <v>3.1222886757747879</v>
      </c>
      <c r="I31" s="451">
        <f>AUX!AA458</f>
        <v>3.0210267776912478</v>
      </c>
      <c r="J31" s="130">
        <f>AUX!AB458</f>
        <v>2.6751861566575093</v>
      </c>
      <c r="K31" s="626">
        <f>AUX!AC458</f>
        <v>3.3426989027252647</v>
      </c>
      <c r="L31" s="626"/>
      <c r="M31" s="629"/>
      <c r="N31" s="629"/>
      <c r="O31" s="140"/>
    </row>
    <row r="32" spans="1:15" ht="15.95" customHeight="1" x14ac:dyDescent="0.2">
      <c r="A32" s="441"/>
      <c r="B32" s="448" t="str">
        <f>AUX!S459</f>
        <v>Doença cardíaca isquémica (K74 ou K76)</v>
      </c>
      <c r="C32" s="132">
        <f>IF(AUX!$B$232=0,"",AUX!U459)</f>
        <v>1.7169382473567227</v>
      </c>
      <c r="D32" s="132">
        <f>IF(AUX!$B$232=0,"",AUX!V459)</f>
        <v>2.1099517589946379</v>
      </c>
      <c r="E32" s="132">
        <f>IF(AUX!$B$232=0,"",AUX!W459)</f>
        <v>1.3668869990220778</v>
      </c>
      <c r="F32" s="132">
        <f>AUX!X459</f>
        <v>2.9153384128023379</v>
      </c>
      <c r="G32" s="132">
        <f>AUX!Y459</f>
        <v>3.115352463561798</v>
      </c>
      <c r="H32" s="132">
        <f>AUX!Z459</f>
        <v>2.7289659081707018</v>
      </c>
      <c r="I32" s="452">
        <f>AUX!AA459</f>
        <v>2.8407116755526269</v>
      </c>
      <c r="J32" s="132">
        <f>AUX!AB459</f>
        <v>2.9064057780043009</v>
      </c>
      <c r="K32" s="616">
        <f>AUX!AC459</f>
        <v>2.7796084960745544</v>
      </c>
      <c r="L32" s="626"/>
      <c r="M32" s="629"/>
      <c r="N32" s="629"/>
      <c r="O32" s="140"/>
    </row>
    <row r="33" spans="1:15" ht="15.95" customHeight="1" x14ac:dyDescent="0.2">
      <c r="A33" s="441"/>
      <c r="B33" s="420" t="str">
        <f>AUX!S460</f>
        <v>Osteoartrose da anca (L89)</v>
      </c>
      <c r="C33" s="130">
        <f>IF(AUX!$B$232=0,"",AUX!U460)</f>
        <v>2.2420813778550497</v>
      </c>
      <c r="D33" s="130">
        <f>IF(AUX!$B$232=0,"",AUX!V460)</f>
        <v>1.6421358362479292</v>
      </c>
      <c r="E33" s="130">
        <f>IF(AUX!$B$232=0,"",AUX!W460)</f>
        <v>2.7764438858948801</v>
      </c>
      <c r="F33" s="130">
        <f>AUX!X460</f>
        <v>2.6354818941615381</v>
      </c>
      <c r="G33" s="130">
        <f>AUX!Y460</f>
        <v>1.6400294650764355</v>
      </c>
      <c r="H33" s="130">
        <f>AUX!Z460</f>
        <v>3.5630415418252488</v>
      </c>
      <c r="I33" s="451">
        <f>AUX!AA460</f>
        <v>2.0271970286946623</v>
      </c>
      <c r="J33" s="130">
        <f>AUX!AB460</f>
        <v>1.4121800529567521</v>
      </c>
      <c r="K33" s="626">
        <f>AUX!AC460</f>
        <v>2.5992345670447583</v>
      </c>
      <c r="L33" s="626"/>
      <c r="M33" s="629"/>
      <c r="N33" s="629"/>
      <c r="O33" s="140"/>
    </row>
    <row r="34" spans="1:15" ht="15.95" customHeight="1" x14ac:dyDescent="0.2">
      <c r="A34" s="441"/>
      <c r="B34" s="448" t="str">
        <f>AUX!S461</f>
        <v>Trombose / acidente vascular cerebral (K90)</v>
      </c>
      <c r="C34" s="132">
        <f>IF(AUX!$B$232=0,"",AUX!U461)</f>
        <v>1.3252131974096366</v>
      </c>
      <c r="D34" s="132">
        <f>IF(AUX!$B$232=0,"",AUX!V461)</f>
        <v>1.4360624781088036</v>
      </c>
      <c r="E34" s="132">
        <f>IF(AUX!$B$232=0,"",AUX!W461)</f>
        <v>1.226481403370224</v>
      </c>
      <c r="F34" s="132">
        <f>AUX!X461</f>
        <v>1.7334336718093462</v>
      </c>
      <c r="G34" s="132">
        <f>AUX!Y461</f>
        <v>1.901987237318016</v>
      </c>
      <c r="H34" s="132">
        <f>AUX!Z461</f>
        <v>1.5763759548681404</v>
      </c>
      <c r="I34" s="452">
        <f>AUX!AA461</f>
        <v>1.6509914335350147</v>
      </c>
      <c r="J34" s="132">
        <f>AUX!AB461</f>
        <v>1.8323533433611376</v>
      </c>
      <c r="K34" s="616">
        <f>AUX!AC461</f>
        <v>1.4823036988217881</v>
      </c>
      <c r="L34" s="626"/>
      <c r="M34" s="629"/>
      <c r="N34" s="629"/>
      <c r="O34" s="140"/>
    </row>
    <row r="35" spans="1:15" ht="15.95" customHeight="1" x14ac:dyDescent="0.2">
      <c r="A35" s="441"/>
      <c r="B35" s="420" t="str">
        <f>AUX!S462</f>
        <v>Bronquite crónica (R79)</v>
      </c>
      <c r="C35" s="130">
        <f>IF(AUX!$B$232=0,"",AUX!U462)</f>
        <v>1.1426227324281961</v>
      </c>
      <c r="D35" s="130">
        <f>IF(AUX!$B$232=0,"",AUX!V462)</f>
        <v>1.1601699518266775</v>
      </c>
      <c r="E35" s="130">
        <f>IF(AUX!$B$232=0,"",AUX!W462)</f>
        <v>1.1269936869288664</v>
      </c>
      <c r="F35" s="130">
        <f>AUX!X462</f>
        <v>1.5545810036908323</v>
      </c>
      <c r="G35" s="130">
        <f>AUX!Y462</f>
        <v>1.6251313927214639</v>
      </c>
      <c r="H35" s="130">
        <f>AUX!Z462</f>
        <v>1.4888423585484076</v>
      </c>
      <c r="I35" s="451">
        <f>AUX!AA462</f>
        <v>1.4562990475049422</v>
      </c>
      <c r="J35" s="130">
        <f>AUX!AB462</f>
        <v>1.5949181407953459</v>
      </c>
      <c r="K35" s="626">
        <f>AUX!AC462</f>
        <v>1.3273671187577325</v>
      </c>
      <c r="L35" s="626"/>
      <c r="M35" s="629"/>
      <c r="N35" s="629"/>
      <c r="O35" s="140"/>
    </row>
    <row r="36" spans="1:15" ht="15.95" customHeight="1" x14ac:dyDescent="0.2">
      <c r="A36" s="441"/>
      <c r="B36" s="448" t="str">
        <f>AUX!S463</f>
        <v>Demência (P70)</v>
      </c>
      <c r="C36" s="132">
        <f>IF(AUX!$B$232=0,"",AUX!U463)</f>
        <v>0.77596712913285915</v>
      </c>
      <c r="D36" s="132">
        <f>IF(AUX!$B$232=0,"",AUX!V463)</f>
        <v>0.52650970996174229</v>
      </c>
      <c r="E36" s="132">
        <f>IF(AUX!$B$232=0,"",AUX!W463)</f>
        <v>1.038733896827037</v>
      </c>
      <c r="F36" s="132">
        <f>AUX!X463</f>
        <v>1.2284144191979176</v>
      </c>
      <c r="G36" s="132">
        <f>AUX!Y463</f>
        <v>0.74573128843495751</v>
      </c>
      <c r="H36" s="132">
        <f>AUX!Z463</f>
        <v>1.6781771417774334</v>
      </c>
      <c r="I36" s="452">
        <f>AUX!AA463</f>
        <v>1.3508656323009645</v>
      </c>
      <c r="J36" s="132">
        <f>AUX!AB463</f>
        <v>0.81672737217657232</v>
      </c>
      <c r="K36" s="616">
        <f>AUX!AC463</f>
        <v>1.8476765294206066</v>
      </c>
      <c r="L36" s="626"/>
      <c r="M36" s="629"/>
      <c r="N36" s="629"/>
      <c r="O36" s="140"/>
    </row>
    <row r="37" spans="1:15" ht="15.95" customHeight="1" x14ac:dyDescent="0.2">
      <c r="A37" s="441"/>
      <c r="B37" s="420" t="str">
        <f>AUX!S464</f>
        <v>DPOC (R95)</v>
      </c>
      <c r="C37" s="130">
        <f>IF(AUX!$B$232=0,"",AUX!U464)</f>
        <v>1.3156278207486736</v>
      </c>
      <c r="D37" s="130">
        <f>IF(AUX!$B$232=0,"",AUX!V464)</f>
        <v>1.7260626642368497</v>
      </c>
      <c r="E37" s="130">
        <f>IF(AUX!$B$232=0,"",AUX!W464)</f>
        <v>0.95005965306837936</v>
      </c>
      <c r="F37" s="130">
        <f>AUX!X464</f>
        <v>1.4767321860946043</v>
      </c>
      <c r="G37" s="130">
        <f>AUX!Y464</f>
        <v>2.0013077196844922</v>
      </c>
      <c r="H37" s="130">
        <f>AUX!Z464</f>
        <v>0.98793424568791</v>
      </c>
      <c r="I37" s="451">
        <f>AUX!AA464</f>
        <v>1.2088899538728808</v>
      </c>
      <c r="J37" s="130">
        <f>AUX!AB464</f>
        <v>1.7043123702497422</v>
      </c>
      <c r="K37" s="626">
        <f>AUX!AC464</f>
        <v>0.74808930821973241</v>
      </c>
      <c r="L37" s="626"/>
      <c r="M37" s="629"/>
      <c r="N37" s="629"/>
      <c r="O37" s="140"/>
    </row>
    <row r="38" spans="1:15" ht="15.95" customHeight="1" x14ac:dyDescent="0.2">
      <c r="A38" s="441"/>
      <c r="B38" s="448" t="str">
        <f>AUX!S465</f>
        <v>Neoplasia maligna da mama feminina (X76)</v>
      </c>
      <c r="C38" s="132">
        <f>IF(AUX!$B$232=0,"",AUX!U465)</f>
        <v>0.79072382646642059</v>
      </c>
      <c r="D38" s="132" t="str">
        <f>IF(AUX!$B$232=0,"",AUX!V465)</f>
        <v>---</v>
      </c>
      <c r="E38" s="132">
        <f>IF(AUX!$B$232=0,"",AUX!W465)</f>
        <v>1.4950096953897494</v>
      </c>
      <c r="F38" s="132">
        <f>AUX!X465</f>
        <v>0.88707729589137896</v>
      </c>
      <c r="G38" s="132">
        <f>AUX!Y465</f>
        <v>0</v>
      </c>
      <c r="H38" s="132">
        <f>AUX!Z465</f>
        <v>1.7136533129730962</v>
      </c>
      <c r="I38" s="452">
        <f>AUX!AA465</f>
        <v>0.90636793865692211</v>
      </c>
      <c r="J38" s="132">
        <f>AUX!AB465</f>
        <v>0</v>
      </c>
      <c r="K38" s="616">
        <f>AUX!AC465</f>
        <v>1.7493958629620638</v>
      </c>
      <c r="L38" s="626"/>
      <c r="M38" s="629"/>
      <c r="N38" s="629"/>
      <c r="O38" s="140"/>
    </row>
    <row r="39" spans="1:15" ht="15.95" customHeight="1" x14ac:dyDescent="0.2">
      <c r="A39" s="441"/>
      <c r="B39" s="420" t="str">
        <f>AUX!S466</f>
        <v>Enfarte agudo do miocárdio (K75)</v>
      </c>
      <c r="C39" s="130">
        <f>IF(AUX!$B$232=0,"",AUX!U466)</f>
        <v>0.67422463320240955</v>
      </c>
      <c r="D39" s="130">
        <f>IF(AUX!$B$232=0,"",AUX!V466)</f>
        <v>1.0571861500428941</v>
      </c>
      <c r="E39" s="130">
        <f>IF(AUX!$B$232=0,"",AUX!W466)</f>
        <v>0.3331265460769795</v>
      </c>
      <c r="F39" s="130">
        <f>AUX!X466</f>
        <v>0.95474588349425427</v>
      </c>
      <c r="G39" s="130">
        <f>AUX!Y466</f>
        <v>1.4111785202903468</v>
      </c>
      <c r="H39" s="130">
        <f>AUX!Z466</f>
        <v>0.52944329403961765</v>
      </c>
      <c r="I39" s="451">
        <f>AUX!AA466</f>
        <v>0.88600011981069904</v>
      </c>
      <c r="J39" s="130">
        <f>AUX!AB466</f>
        <v>1.3015427072585557</v>
      </c>
      <c r="K39" s="626">
        <f>AUX!AC466</f>
        <v>0.49949703423635922</v>
      </c>
      <c r="L39" s="626"/>
      <c r="M39" s="629"/>
      <c r="N39" s="629"/>
      <c r="O39" s="140"/>
    </row>
    <row r="40" spans="1:15" ht="15.95" customHeight="1" x14ac:dyDescent="0.2">
      <c r="A40" s="441"/>
      <c r="B40" s="448" t="str">
        <f>AUX!S467</f>
        <v>Neoplasia maligna do cólon e reto (D75)</v>
      </c>
      <c r="C40" s="132">
        <f>IF(AUX!$B$232=0,"",AUX!U467)</f>
        <v>0.43851603622554974</v>
      </c>
      <c r="D40" s="132">
        <f>IF(AUX!$B$232=0,"",AUX!V467)</f>
        <v>0.59926885519407236</v>
      </c>
      <c r="E40" s="132">
        <f>IF(AUX!$B$232=0,"",AUX!W467)</f>
        <v>0.42108491533747927</v>
      </c>
      <c r="F40" s="132">
        <f>AUX!X467</f>
        <v>0.61121302430679614</v>
      </c>
      <c r="G40" s="132">
        <f>AUX!Y467</f>
        <v>0.7432482763757956</v>
      </c>
      <c r="H40" s="132">
        <f>AUX!Z467</f>
        <v>0.48818296449683607</v>
      </c>
      <c r="I40" s="452">
        <f>AUX!AA467</f>
        <v>0.684718145330378</v>
      </c>
      <c r="J40" s="132">
        <f>AUX!AB467</f>
        <v>0.83661723207737149</v>
      </c>
      <c r="K40" s="616">
        <f>AUX!AC467</f>
        <v>0.54343427335900196</v>
      </c>
      <c r="L40" s="626"/>
      <c r="M40" s="629"/>
      <c r="N40" s="629"/>
      <c r="O40" s="140"/>
    </row>
    <row r="41" spans="1:15" ht="15.95" customHeight="1" x14ac:dyDescent="0.2">
      <c r="A41" s="441"/>
      <c r="B41" s="420" t="e">
        <f>AUX!S468</f>
        <v>#N/A</v>
      </c>
      <c r="C41" s="130" t="e">
        <f>IF(AUX!$B$232=0,"",AUX!U468)</f>
        <v>#N/A</v>
      </c>
      <c r="D41" s="130" t="e">
        <f>IF(AUX!$B$232=0,"",AUX!V468)</f>
        <v>#N/A</v>
      </c>
      <c r="E41" s="130" t="e">
        <f>IF(AUX!$B$232=0,"",AUX!W468)</f>
        <v>#N/A</v>
      </c>
      <c r="F41" s="130" t="e">
        <f>AUX!X468</f>
        <v>#N/A</v>
      </c>
      <c r="G41" s="130" t="e">
        <f>AUX!Y468</f>
        <v>#N/A</v>
      </c>
      <c r="H41" s="130" t="e">
        <f>AUX!Z468</f>
        <v>#N/A</v>
      </c>
      <c r="I41" s="451" t="e">
        <f>AUX!AA468</f>
        <v>#N/A</v>
      </c>
      <c r="J41" s="130" t="e">
        <f>AUX!AB468</f>
        <v>#N/A</v>
      </c>
      <c r="K41" s="626" t="e">
        <f>AUX!AC468</f>
        <v>#N/A</v>
      </c>
      <c r="L41" s="626"/>
      <c r="M41" s="629"/>
      <c r="N41" s="629"/>
      <c r="O41" s="140"/>
    </row>
    <row r="42" spans="1:15" ht="15.95" customHeight="1" x14ac:dyDescent="0.2">
      <c r="A42" s="441"/>
      <c r="B42" s="448" t="str">
        <f>AUX!S469</f>
        <v>Neoplasia maligna do estômago (D74)</v>
      </c>
      <c r="C42" s="132">
        <f>IF(AUX!$B$232=0,"",AUX!U469)</f>
        <v>0.13573969464895849</v>
      </c>
      <c r="D42" s="132">
        <f>IF(AUX!$B$232=0,"",AUX!V469)</f>
        <v>0.16102191065515381</v>
      </c>
      <c r="E42" s="132">
        <f>IF(AUX!$B$232=0,"",AUX!W469)</f>
        <v>0.11322120352443854</v>
      </c>
      <c r="F42" s="132">
        <f>AUX!X469</f>
        <v>0.1051957099313134</v>
      </c>
      <c r="G42" s="132">
        <f>AUX!Y469</f>
        <v>0.12125375555573949</v>
      </c>
      <c r="H42" s="132">
        <f>AUX!Z469</f>
        <v>9.0232870215055008E-2</v>
      </c>
      <c r="I42" s="452">
        <f>AUX!AA469</f>
        <v>0.12160785958186067</v>
      </c>
      <c r="J42" s="132">
        <f>AUX!AB469</f>
        <v>0.14668771676839501</v>
      </c>
      <c r="K42" s="616">
        <f>AUX!AC469</f>
        <v>9.8280666458542887E-2</v>
      </c>
      <c r="L42" s="626"/>
      <c r="M42" s="629"/>
      <c r="N42" s="629"/>
      <c r="O42" s="140"/>
    </row>
    <row r="43" spans="1:15" ht="15.95" customHeight="1" x14ac:dyDescent="0.2">
      <c r="A43" s="441"/>
      <c r="B43" s="420" t="str">
        <f>AUX!S470</f>
        <v>Neoplasia maligna do colo do útero (X75)</v>
      </c>
      <c r="C43" s="130">
        <f>IF(AUX!$B$232=0,"",AUX!U470)</f>
        <v>0.13367714478532094</v>
      </c>
      <c r="D43" s="130" t="str">
        <f>IF(AUX!$B$232=0,"",AUX!V470)</f>
        <v>---</v>
      </c>
      <c r="E43" s="130">
        <f>IF(AUX!$B$232=0,"",AUX!W470)</f>
        <v>0.25274137545488645</v>
      </c>
      <c r="F43" s="130">
        <f>AUX!X470</f>
        <v>0.11337981639655788</v>
      </c>
      <c r="G43" s="130">
        <f>AUX!Y470</f>
        <v>0</v>
      </c>
      <c r="H43" s="130">
        <f>AUX!Z470</f>
        <v>0.21902679607756942</v>
      </c>
      <c r="I43" s="451">
        <f>AUX!AA470</f>
        <v>0.11441921763613491</v>
      </c>
      <c r="J43" s="130">
        <f>AUX!AB470</f>
        <v>0</v>
      </c>
      <c r="K43" s="626">
        <f>AUX!AC470</f>
        <v>0.22084243874801995</v>
      </c>
      <c r="L43" s="626"/>
      <c r="M43" s="629"/>
      <c r="N43" s="629"/>
      <c r="O43" s="140"/>
    </row>
    <row r="44" spans="1:15" ht="15.95" customHeight="1" x14ac:dyDescent="0.2">
      <c r="A44" s="441"/>
      <c r="B44" s="449" t="str">
        <f>AUX!S471</f>
        <v>Neoplasia maligna do brônquio / pulmão (R84)</v>
      </c>
      <c r="C44" s="134">
        <f>IF(AUX!$B$232=0,"",AUX!U471)</f>
        <v>8.8022055533208493E-2</v>
      </c>
      <c r="D44" s="134">
        <f>IF(AUX!$B$232=0,"",AUX!V471)</f>
        <v>0.11907964757500537</v>
      </c>
      <c r="E44" s="134">
        <f>IF(AUX!$B$232=0,"",AUX!W471)</f>
        <v>6.0359523476256415E-2</v>
      </c>
      <c r="F44" s="134">
        <f>AUX!X471</f>
        <v>8.862788464801355E-2</v>
      </c>
      <c r="G44" s="134">
        <f>AUX!Y471</f>
        <v>0.11794307281019027</v>
      </c>
      <c r="H44" s="134">
        <f>AUX!Z471</f>
        <v>6.131207847946045E-2</v>
      </c>
      <c r="I44" s="453">
        <f>AUX!AA471</f>
        <v>7.4881686934643268E-2</v>
      </c>
      <c r="J44" s="134">
        <f>AUX!AB471</f>
        <v>9.6963067016396703E-2</v>
      </c>
      <c r="K44" s="633">
        <f>AUX!AC471</f>
        <v>5.4343427335900196E-2</v>
      </c>
      <c r="L44" s="626"/>
      <c r="M44" s="629"/>
      <c r="N44" s="629"/>
      <c r="O44" s="140"/>
    </row>
    <row r="45" spans="1:15" ht="14.1" customHeight="1" x14ac:dyDescent="0.2">
      <c r="A45" s="441"/>
      <c r="B45" s="709" t="s">
        <v>51</v>
      </c>
      <c r="C45" s="709"/>
      <c r="D45" s="709"/>
      <c r="E45" s="709"/>
      <c r="F45" s="443"/>
      <c r="G45" s="25"/>
      <c r="H45" s="25"/>
      <c r="I45" s="700" t="str">
        <f>IF(AUX!B5=1,"Fonte: Observatórios Regionais de Saúde (dados: SIARS)","")</f>
        <v>Fonte: Observatórios Regionais de Saúde (dados: SIARS)</v>
      </c>
      <c r="J45" s="700"/>
      <c r="K45" s="700"/>
      <c r="L45" s="701"/>
      <c r="M45" s="701"/>
      <c r="N45" s="701"/>
      <c r="O45" s="140"/>
    </row>
    <row r="46" spans="1:15" ht="15" customHeight="1" x14ac:dyDescent="0.2">
      <c r="A46" s="441"/>
      <c r="B46" s="709" t="s">
        <v>423</v>
      </c>
      <c r="C46" s="709"/>
      <c r="D46" s="709"/>
      <c r="E46" s="709"/>
      <c r="F46" s="27"/>
      <c r="G46" s="27"/>
      <c r="H46" s="27"/>
      <c r="I46" s="27"/>
      <c r="J46" s="27"/>
      <c r="K46" s="27"/>
      <c r="L46" s="27"/>
      <c r="M46" s="27"/>
      <c r="N46" s="27"/>
      <c r="O46" s="441"/>
    </row>
    <row r="47" spans="1:15" ht="26.1" customHeight="1" x14ac:dyDescent="0.2">
      <c r="A47" s="441"/>
      <c r="B47" s="819" t="str">
        <f>"PROPORÇÃO DE INSCRITOS (%) POR DIAGNÓSTICO ATIVO " &amp; AUX!C6 &amp; ", POR SEXO, DEZEMBRO 2018 (ORDEM DECRESCENTE)"</f>
        <v>PROPORÇÃO DE INSCRITOS (%) POR DIAGNÓSTICO ATIVO NO ACES ALENTEJO CENTRAL, POR SEXO, DEZEMBRO 2018 (ORDEM DECRESCENTE)</v>
      </c>
      <c r="C47" s="819"/>
      <c r="D47" s="819"/>
      <c r="E47" s="819"/>
      <c r="F47" s="819"/>
      <c r="G47" s="819"/>
      <c r="H47" s="819"/>
      <c r="I47" s="819"/>
      <c r="J47" s="819"/>
      <c r="K47" s="819"/>
      <c r="L47" s="819"/>
      <c r="M47" s="27"/>
      <c r="N47" s="27"/>
      <c r="O47" s="441"/>
    </row>
    <row r="48" spans="1:15" ht="5.0999999999999996" customHeight="1" x14ac:dyDescent="0.2">
      <c r="A48" s="441"/>
      <c r="B48" s="26"/>
      <c r="C48" s="26"/>
      <c r="D48" s="26"/>
      <c r="E48" s="26"/>
      <c r="F48" s="27"/>
      <c r="G48" s="27"/>
      <c r="H48" s="27"/>
      <c r="I48" s="27"/>
      <c r="J48" s="27"/>
      <c r="K48" s="27"/>
      <c r="L48" s="27"/>
      <c r="M48" s="27"/>
      <c r="N48" s="27"/>
      <c r="O48" s="441"/>
    </row>
    <row r="49" spans="1:15" ht="14.1" customHeight="1" x14ac:dyDescent="0.2">
      <c r="A49" s="441"/>
      <c r="B49" s="455" t="s">
        <v>62</v>
      </c>
      <c r="C49" s="26"/>
      <c r="D49" s="26"/>
      <c r="E49" s="26"/>
      <c r="G49" s="454"/>
      <c r="H49" s="871" t="s">
        <v>63</v>
      </c>
      <c r="I49" s="871"/>
      <c r="J49" s="871"/>
      <c r="K49" s="871"/>
      <c r="L49" s="871"/>
      <c r="M49" s="458"/>
      <c r="N49" s="27"/>
      <c r="O49" s="441"/>
    </row>
    <row r="50" spans="1:15" ht="14.1" customHeight="1" x14ac:dyDescent="0.2">
      <c r="A50" s="441"/>
      <c r="B50" s="429"/>
      <c r="C50" s="875" t="str">
        <f>AUX!S450</f>
        <v>Hipertensão (K86 ou K87)</v>
      </c>
      <c r="D50" s="876"/>
      <c r="E50" s="876"/>
      <c r="F50" s="876"/>
      <c r="G50" s="877"/>
      <c r="H50" s="866"/>
      <c r="I50" s="867"/>
      <c r="J50" s="867"/>
      <c r="K50" s="867"/>
      <c r="L50" s="868"/>
      <c r="M50" s="25"/>
      <c r="N50" s="27"/>
      <c r="O50" s="441"/>
    </row>
    <row r="51" spans="1:15" ht="14.1" customHeight="1" x14ac:dyDescent="0.2">
      <c r="A51" s="441"/>
      <c r="B51" s="430"/>
      <c r="C51" s="880" t="str">
        <f>AUX!S451</f>
        <v>Alterações do metabolismo dos lípidos (T93)</v>
      </c>
      <c r="D51" s="881"/>
      <c r="E51" s="881"/>
      <c r="F51" s="881"/>
      <c r="G51" s="882"/>
      <c r="H51" s="869"/>
      <c r="I51" s="738"/>
      <c r="J51" s="738"/>
      <c r="K51" s="738"/>
      <c r="L51" s="870"/>
      <c r="M51" s="25"/>
      <c r="N51" s="27"/>
      <c r="O51" s="441"/>
    </row>
    <row r="52" spans="1:15" ht="14.1" customHeight="1" x14ac:dyDescent="0.2">
      <c r="A52" s="441"/>
      <c r="B52" s="430"/>
      <c r="C52" s="880" t="str">
        <f>AUX!S452</f>
        <v>Perturbações depressivas (P76)</v>
      </c>
      <c r="D52" s="881"/>
      <c r="E52" s="881"/>
      <c r="F52" s="881"/>
      <c r="G52" s="882"/>
      <c r="H52" s="869"/>
      <c r="I52" s="738"/>
      <c r="J52" s="738"/>
      <c r="K52" s="738"/>
      <c r="L52" s="870"/>
      <c r="M52" s="25"/>
      <c r="N52" s="27"/>
      <c r="O52" s="441"/>
    </row>
    <row r="53" spans="1:15" ht="14.1" customHeight="1" x14ac:dyDescent="0.2">
      <c r="A53" s="441"/>
      <c r="B53" s="430"/>
      <c r="C53" s="880" t="str">
        <f>AUX!S453</f>
        <v>Obesidade (T82)</v>
      </c>
      <c r="D53" s="881"/>
      <c r="E53" s="881"/>
      <c r="F53" s="881"/>
      <c r="G53" s="882"/>
      <c r="H53" s="869"/>
      <c r="I53" s="738"/>
      <c r="J53" s="738"/>
      <c r="K53" s="738"/>
      <c r="L53" s="870"/>
      <c r="M53" s="456"/>
      <c r="N53" s="27"/>
      <c r="O53" s="441"/>
    </row>
    <row r="54" spans="1:15" ht="14.1" customHeight="1" x14ac:dyDescent="0.2">
      <c r="A54" s="441"/>
      <c r="B54" s="430"/>
      <c r="C54" s="880" t="str">
        <f>AUX!S454</f>
        <v>Diabetes (T89 ou T90)</v>
      </c>
      <c r="D54" s="881"/>
      <c r="E54" s="881"/>
      <c r="F54" s="881"/>
      <c r="G54" s="882"/>
      <c r="H54" s="869"/>
      <c r="I54" s="738"/>
      <c r="J54" s="738"/>
      <c r="K54" s="738"/>
      <c r="L54" s="870"/>
      <c r="M54" s="25"/>
      <c r="N54" s="27"/>
      <c r="O54" s="441"/>
    </row>
    <row r="55" spans="1:15" ht="14.1" customHeight="1" x14ac:dyDescent="0.2">
      <c r="A55" s="441"/>
      <c r="B55" s="430"/>
      <c r="C55" s="880" t="str">
        <f>AUX!S455</f>
        <v>Doenças dos dentes e gengivas (7 anos) (D82)</v>
      </c>
      <c r="D55" s="881"/>
      <c r="E55" s="881"/>
      <c r="F55" s="881"/>
      <c r="G55" s="882"/>
      <c r="H55" s="869"/>
      <c r="I55" s="738"/>
      <c r="J55" s="738"/>
      <c r="K55" s="738"/>
      <c r="L55" s="870"/>
      <c r="M55" s="25"/>
      <c r="N55" s="27"/>
      <c r="O55" s="441"/>
    </row>
    <row r="56" spans="1:15" ht="14.1" customHeight="1" x14ac:dyDescent="0.2">
      <c r="A56" s="441"/>
      <c r="B56" s="430"/>
      <c r="C56" s="880" t="str">
        <f>AUX!S456</f>
        <v>Osteoartrose do joelho (L90)</v>
      </c>
      <c r="D56" s="881"/>
      <c r="E56" s="881"/>
      <c r="F56" s="881"/>
      <c r="G56" s="882"/>
      <c r="H56" s="869"/>
      <c r="I56" s="738"/>
      <c r="J56" s="738"/>
      <c r="K56" s="738"/>
      <c r="L56" s="870"/>
      <c r="M56" s="25"/>
      <c r="N56" s="27"/>
      <c r="O56" s="441"/>
    </row>
    <row r="57" spans="1:15" ht="14.1" customHeight="1" x14ac:dyDescent="0.2">
      <c r="A57" s="441"/>
      <c r="B57" s="430"/>
      <c r="C57" s="880" t="str">
        <f>AUX!S457</f>
        <v>Osteoporose (L95)</v>
      </c>
      <c r="D57" s="881"/>
      <c r="E57" s="881"/>
      <c r="F57" s="881"/>
      <c r="G57" s="882"/>
      <c r="H57" s="869"/>
      <c r="I57" s="738"/>
      <c r="J57" s="738"/>
      <c r="K57" s="738"/>
      <c r="L57" s="870"/>
      <c r="M57" s="25"/>
      <c r="N57" s="27"/>
      <c r="O57" s="441"/>
    </row>
    <row r="58" spans="1:15" ht="14.1" customHeight="1" x14ac:dyDescent="0.2">
      <c r="A58" s="441"/>
      <c r="B58" s="430"/>
      <c r="C58" s="880" t="str">
        <f>AUX!S458</f>
        <v>Asma (R96)</v>
      </c>
      <c r="D58" s="881"/>
      <c r="E58" s="881"/>
      <c r="F58" s="881"/>
      <c r="G58" s="882"/>
      <c r="H58" s="869"/>
      <c r="I58" s="738"/>
      <c r="J58" s="738"/>
      <c r="K58" s="738"/>
      <c r="L58" s="870"/>
      <c r="M58" s="25"/>
      <c r="N58" s="27"/>
      <c r="O58" s="441"/>
    </row>
    <row r="59" spans="1:15" ht="14.1" customHeight="1" x14ac:dyDescent="0.2">
      <c r="A59" s="441"/>
      <c r="B59" s="430"/>
      <c r="C59" s="880" t="str">
        <f>AUX!S459</f>
        <v>Doença cardíaca isquémica (K74 ou K76)</v>
      </c>
      <c r="D59" s="881"/>
      <c r="E59" s="881"/>
      <c r="F59" s="881"/>
      <c r="G59" s="882"/>
      <c r="H59" s="869"/>
      <c r="I59" s="738"/>
      <c r="J59" s="738"/>
      <c r="K59" s="738"/>
      <c r="L59" s="870"/>
      <c r="M59" s="25"/>
      <c r="N59" s="27"/>
      <c r="O59" s="441"/>
    </row>
    <row r="60" spans="1:15" ht="14.1" customHeight="1" x14ac:dyDescent="0.2">
      <c r="A60" s="441"/>
      <c r="B60" s="430"/>
      <c r="C60" s="880" t="str">
        <f>AUX!S460</f>
        <v>Osteoartrose da anca (L89)</v>
      </c>
      <c r="D60" s="881"/>
      <c r="E60" s="881"/>
      <c r="F60" s="881"/>
      <c r="G60" s="882"/>
      <c r="H60" s="869"/>
      <c r="I60" s="738"/>
      <c r="J60" s="738"/>
      <c r="K60" s="738"/>
      <c r="L60" s="870"/>
      <c r="M60" s="25"/>
      <c r="N60" s="27"/>
      <c r="O60" s="441"/>
    </row>
    <row r="61" spans="1:15" ht="14.1" customHeight="1" x14ac:dyDescent="0.2">
      <c r="A61" s="441"/>
      <c r="B61" s="430"/>
      <c r="C61" s="880" t="str">
        <f>AUX!S461</f>
        <v>Trombose / acidente vascular cerebral (K90)</v>
      </c>
      <c r="D61" s="881"/>
      <c r="E61" s="881"/>
      <c r="F61" s="881"/>
      <c r="G61" s="882"/>
      <c r="H61" s="869"/>
      <c r="I61" s="738"/>
      <c r="J61" s="738"/>
      <c r="K61" s="738"/>
      <c r="L61" s="870"/>
      <c r="M61" s="25"/>
      <c r="N61" s="27"/>
      <c r="O61" s="441"/>
    </row>
    <row r="62" spans="1:15" ht="14.1" customHeight="1" x14ac:dyDescent="0.2">
      <c r="A62" s="441"/>
      <c r="B62" s="430"/>
      <c r="C62" s="880" t="str">
        <f>AUX!S462</f>
        <v>Bronquite crónica (R79)</v>
      </c>
      <c r="D62" s="881"/>
      <c r="E62" s="881"/>
      <c r="F62" s="881"/>
      <c r="G62" s="882"/>
      <c r="H62" s="869"/>
      <c r="I62" s="738"/>
      <c r="J62" s="738"/>
      <c r="K62" s="738"/>
      <c r="L62" s="870"/>
      <c r="M62" s="25"/>
      <c r="N62" s="27"/>
      <c r="O62" s="441"/>
    </row>
    <row r="63" spans="1:15" ht="14.1" customHeight="1" x14ac:dyDescent="0.2">
      <c r="A63" s="441"/>
      <c r="B63" s="430"/>
      <c r="C63" s="880" t="str">
        <f>AUX!S463</f>
        <v>Demência (P70)</v>
      </c>
      <c r="D63" s="881"/>
      <c r="E63" s="881"/>
      <c r="F63" s="881"/>
      <c r="G63" s="882"/>
      <c r="H63" s="869"/>
      <c r="I63" s="738"/>
      <c r="J63" s="738"/>
      <c r="K63" s="738"/>
      <c r="L63" s="870"/>
      <c r="M63" s="25"/>
      <c r="N63" s="27"/>
      <c r="O63" s="441"/>
    </row>
    <row r="64" spans="1:15" ht="14.1" customHeight="1" x14ac:dyDescent="0.2">
      <c r="A64" s="441"/>
      <c r="B64" s="430"/>
      <c r="C64" s="880" t="str">
        <f>AUX!S464</f>
        <v>DPOC (R95)</v>
      </c>
      <c r="D64" s="881"/>
      <c r="E64" s="881"/>
      <c r="F64" s="881"/>
      <c r="G64" s="882"/>
      <c r="H64" s="869"/>
      <c r="I64" s="738"/>
      <c r="J64" s="738"/>
      <c r="K64" s="738"/>
      <c r="L64" s="870"/>
      <c r="M64" s="25"/>
      <c r="N64" s="27"/>
      <c r="O64" s="441"/>
    </row>
    <row r="65" spans="1:15" ht="14.1" customHeight="1" x14ac:dyDescent="0.2">
      <c r="A65" s="441"/>
      <c r="B65" s="430"/>
      <c r="C65" s="880" t="str">
        <f>AUX!S465</f>
        <v>Neoplasia maligna da mama feminina (X76)</v>
      </c>
      <c r="D65" s="881"/>
      <c r="E65" s="881"/>
      <c r="F65" s="881"/>
      <c r="G65" s="882"/>
      <c r="H65" s="869"/>
      <c r="I65" s="738"/>
      <c r="J65" s="738"/>
      <c r="K65" s="738"/>
      <c r="L65" s="870"/>
      <c r="M65" s="25"/>
      <c r="N65" s="27"/>
      <c r="O65" s="441"/>
    </row>
    <row r="66" spans="1:15" ht="14.1" customHeight="1" x14ac:dyDescent="0.2">
      <c r="A66" s="441"/>
      <c r="B66" s="430"/>
      <c r="C66" s="880" t="str">
        <f>AUX!S466</f>
        <v>Enfarte agudo do miocárdio (K75)</v>
      </c>
      <c r="D66" s="881"/>
      <c r="E66" s="881"/>
      <c r="F66" s="881"/>
      <c r="G66" s="882"/>
      <c r="H66" s="869"/>
      <c r="I66" s="738"/>
      <c r="J66" s="738"/>
      <c r="K66" s="738"/>
      <c r="L66" s="870"/>
      <c r="M66" s="25"/>
      <c r="N66" s="27"/>
      <c r="O66" s="441"/>
    </row>
    <row r="67" spans="1:15" ht="14.1" customHeight="1" x14ac:dyDescent="0.2">
      <c r="A67" s="441"/>
      <c r="B67" s="430"/>
      <c r="C67" s="880" t="str">
        <f>AUX!S467</f>
        <v>Neoplasia maligna do cólon e reto (D75)</v>
      </c>
      <c r="D67" s="881"/>
      <c r="E67" s="881"/>
      <c r="F67" s="881"/>
      <c r="G67" s="882"/>
      <c r="H67" s="869"/>
      <c r="I67" s="738"/>
      <c r="J67" s="738"/>
      <c r="K67" s="738"/>
      <c r="L67" s="870"/>
      <c r="M67" s="25"/>
      <c r="N67" s="27"/>
      <c r="O67" s="441"/>
    </row>
    <row r="68" spans="1:15" ht="14.1" customHeight="1" x14ac:dyDescent="0.2">
      <c r="A68" s="441"/>
      <c r="B68" s="430"/>
      <c r="C68" s="880" t="e">
        <f>AUX!S468</f>
        <v>#N/A</v>
      </c>
      <c r="D68" s="881"/>
      <c r="E68" s="881"/>
      <c r="F68" s="881"/>
      <c r="G68" s="882"/>
      <c r="H68" s="869"/>
      <c r="I68" s="738"/>
      <c r="J68" s="738"/>
      <c r="K68" s="738"/>
      <c r="L68" s="870"/>
      <c r="M68" s="25"/>
      <c r="N68" s="27"/>
      <c r="O68" s="441"/>
    </row>
    <row r="69" spans="1:15" ht="14.1" customHeight="1" x14ac:dyDescent="0.2">
      <c r="A69" s="441"/>
      <c r="B69" s="430"/>
      <c r="C69" s="880" t="str">
        <f>AUX!S469</f>
        <v>Neoplasia maligna do estômago (D74)</v>
      </c>
      <c r="D69" s="881"/>
      <c r="E69" s="881"/>
      <c r="F69" s="881"/>
      <c r="G69" s="882"/>
      <c r="H69" s="869"/>
      <c r="I69" s="738"/>
      <c r="J69" s="738"/>
      <c r="K69" s="738"/>
      <c r="L69" s="870"/>
      <c r="M69" s="25"/>
      <c r="N69" s="27"/>
      <c r="O69" s="441"/>
    </row>
    <row r="70" spans="1:15" ht="14.1" customHeight="1" x14ac:dyDescent="0.2">
      <c r="A70" s="441"/>
      <c r="B70" s="430"/>
      <c r="C70" s="880" t="str">
        <f>AUX!S470</f>
        <v>Neoplasia maligna do colo do útero (X75)</v>
      </c>
      <c r="D70" s="881"/>
      <c r="E70" s="881"/>
      <c r="F70" s="881"/>
      <c r="G70" s="882"/>
      <c r="H70" s="869"/>
      <c r="I70" s="738"/>
      <c r="J70" s="738"/>
      <c r="K70" s="738"/>
      <c r="L70" s="870"/>
      <c r="M70" s="25"/>
      <c r="N70" s="27"/>
      <c r="O70" s="441"/>
    </row>
    <row r="71" spans="1:15" ht="14.1" customHeight="1" x14ac:dyDescent="0.2">
      <c r="A71" s="441"/>
      <c r="B71" s="430"/>
      <c r="C71" s="890" t="str">
        <f>AUX!S471</f>
        <v>Neoplasia maligna do brônquio / pulmão (R84)</v>
      </c>
      <c r="D71" s="891"/>
      <c r="E71" s="891"/>
      <c r="F71" s="891"/>
      <c r="G71" s="892"/>
      <c r="H71" s="869"/>
      <c r="I71" s="738"/>
      <c r="J71" s="738"/>
      <c r="K71" s="738"/>
      <c r="L71" s="870"/>
      <c r="M71" s="25"/>
      <c r="N71" s="27"/>
      <c r="O71" s="441"/>
    </row>
    <row r="72" spans="1:15" ht="26.45" customHeight="1" x14ac:dyDescent="0.2">
      <c r="A72" s="441"/>
      <c r="B72" s="436"/>
      <c r="C72" s="884"/>
      <c r="D72" s="885"/>
      <c r="E72" s="885"/>
      <c r="F72" s="885"/>
      <c r="G72" s="886"/>
      <c r="H72" s="887"/>
      <c r="I72" s="888"/>
      <c r="J72" s="888"/>
      <c r="K72" s="888"/>
      <c r="L72" s="889"/>
      <c r="M72" s="457"/>
      <c r="N72" s="441"/>
      <c r="O72" s="441"/>
    </row>
    <row r="73" spans="1:15" ht="15" customHeight="1" x14ac:dyDescent="0.2">
      <c r="A73" s="441"/>
      <c r="B73" s="441"/>
      <c r="C73" s="441"/>
      <c r="D73" s="441"/>
      <c r="E73" s="441"/>
      <c r="F73" s="441"/>
      <c r="G73" s="441"/>
      <c r="H73" s="883" t="s">
        <v>393</v>
      </c>
      <c r="I73" s="883"/>
      <c r="J73" s="883"/>
      <c r="K73" s="883"/>
      <c r="L73" s="883"/>
      <c r="M73" s="441"/>
      <c r="N73" s="441"/>
      <c r="O73" s="441"/>
    </row>
    <row r="74" spans="1:15" ht="15" customHeight="1" x14ac:dyDescent="0.2">
      <c r="A74" s="342"/>
      <c r="B74" s="341"/>
      <c r="C74" s="341"/>
      <c r="D74" s="341"/>
      <c r="E74" s="341"/>
      <c r="F74" s="341"/>
      <c r="G74" s="341"/>
      <c r="H74" s="341"/>
      <c r="I74" s="341"/>
      <c r="J74" s="341"/>
      <c r="K74" s="2"/>
      <c r="L74" s="3"/>
      <c r="M74" s="3"/>
      <c r="N74" s="4"/>
      <c r="O74" s="342"/>
    </row>
    <row r="75" spans="1:15" ht="15" customHeight="1" x14ac:dyDescent="0.2">
      <c r="A75" s="21"/>
      <c r="B75" s="138" t="s">
        <v>28</v>
      </c>
      <c r="C75" s="21"/>
      <c r="D75" s="21"/>
      <c r="E75" s="21"/>
      <c r="F75" s="21"/>
      <c r="G75" s="21"/>
      <c r="H75" s="2"/>
      <c r="I75" s="2"/>
      <c r="J75" s="2"/>
      <c r="K75" s="2"/>
      <c r="L75" s="3"/>
      <c r="M75" s="3"/>
      <c r="N75" s="3"/>
      <c r="O75" s="21"/>
    </row>
    <row r="76" spans="1:15" ht="15" customHeight="1" x14ac:dyDescent="0.2">
      <c r="A76" s="21"/>
      <c r="B76" s="21"/>
      <c r="C76" s="21"/>
      <c r="D76" s="21"/>
      <c r="E76" s="21"/>
      <c r="F76" s="21"/>
      <c r="G76" s="21"/>
      <c r="H76" s="2"/>
      <c r="I76" s="2"/>
      <c r="J76" s="2"/>
      <c r="K76" s="2"/>
      <c r="L76" s="3"/>
      <c r="M76" s="3"/>
      <c r="N76" s="3"/>
      <c r="O76" s="21"/>
    </row>
    <row r="77" spans="1:15" ht="15" customHeight="1" x14ac:dyDescent="0.2">
      <c r="A77" s="21"/>
      <c r="B77" s="21"/>
      <c r="C77" s="21"/>
      <c r="D77" s="21"/>
      <c r="E77" s="21"/>
      <c r="F77" s="21"/>
      <c r="G77" s="21"/>
      <c r="H77" s="2"/>
      <c r="I77" s="2"/>
      <c r="J77" s="2"/>
      <c r="K77" s="2"/>
      <c r="L77" s="3"/>
      <c r="M77" s="3"/>
      <c r="N77" s="3"/>
      <c r="O77" s="21"/>
    </row>
    <row r="78" spans="1:15" ht="15" customHeight="1" thickBot="1" x14ac:dyDescent="0.25">
      <c r="A78" s="21"/>
      <c r="B78" s="21"/>
      <c r="C78" s="21"/>
      <c r="D78" s="21"/>
      <c r="E78" s="21"/>
      <c r="F78" s="21"/>
      <c r="G78" s="21"/>
      <c r="H78" s="2"/>
      <c r="I78" s="2"/>
      <c r="J78" s="2"/>
      <c r="K78" s="2"/>
      <c r="L78" s="3"/>
      <c r="M78" s="3"/>
      <c r="N78" s="3"/>
      <c r="O78" s="21"/>
    </row>
    <row r="79" spans="1:15" ht="15" customHeight="1" x14ac:dyDescent="0.2">
      <c r="A79" s="21"/>
      <c r="B79" s="859"/>
      <c r="C79" s="859"/>
      <c r="D79" s="859"/>
      <c r="E79" s="859"/>
      <c r="F79" s="859"/>
      <c r="G79" s="859"/>
      <c r="H79" s="859"/>
      <c r="I79" s="859"/>
      <c r="J79" s="859"/>
      <c r="K79" s="859"/>
      <c r="L79" s="859"/>
      <c r="M79" s="859"/>
      <c r="N79" s="859"/>
      <c r="O79" s="21"/>
    </row>
  </sheetData>
  <sheetProtection password="CD06" sheet="1" objects="1" scenarios="1"/>
  <mergeCells count="73">
    <mergeCell ref="B46:E46"/>
    <mergeCell ref="H73:L73"/>
    <mergeCell ref="C72:G72"/>
    <mergeCell ref="H72:L72"/>
    <mergeCell ref="C70:G70"/>
    <mergeCell ref="C71:G71"/>
    <mergeCell ref="H65:L65"/>
    <mergeCell ref="H66:L66"/>
    <mergeCell ref="H67:L67"/>
    <mergeCell ref="H68:L68"/>
    <mergeCell ref="H69:L69"/>
    <mergeCell ref="H70:L70"/>
    <mergeCell ref="H71:L71"/>
    <mergeCell ref="H62:L62"/>
    <mergeCell ref="H63:L63"/>
    <mergeCell ref="H64:L64"/>
    <mergeCell ref="C61:G61"/>
    <mergeCell ref="C62:G62"/>
    <mergeCell ref="C63:G63"/>
    <mergeCell ref="C69:G69"/>
    <mergeCell ref="C64:G64"/>
    <mergeCell ref="C65:G65"/>
    <mergeCell ref="C66:G66"/>
    <mergeCell ref="C67:G67"/>
    <mergeCell ref="C68:G68"/>
    <mergeCell ref="H58:L58"/>
    <mergeCell ref="H59:L59"/>
    <mergeCell ref="H60:L60"/>
    <mergeCell ref="H61:L61"/>
    <mergeCell ref="B21:B22"/>
    <mergeCell ref="H56:L56"/>
    <mergeCell ref="C51:G51"/>
    <mergeCell ref="C52:G52"/>
    <mergeCell ref="C53:G53"/>
    <mergeCell ref="C54:G54"/>
    <mergeCell ref="C55:G55"/>
    <mergeCell ref="C56:G56"/>
    <mergeCell ref="C57:G57"/>
    <mergeCell ref="C58:G58"/>
    <mergeCell ref="C59:G59"/>
    <mergeCell ref="C60:G60"/>
    <mergeCell ref="B79:N79"/>
    <mergeCell ref="B6:N6"/>
    <mergeCell ref="B7:G7"/>
    <mergeCell ref="B8:G8"/>
    <mergeCell ref="B9:G9"/>
    <mergeCell ref="B10:G10"/>
    <mergeCell ref="B11:G11"/>
    <mergeCell ref="B12:G12"/>
    <mergeCell ref="B13:G13"/>
    <mergeCell ref="B15:G15"/>
    <mergeCell ref="B14:G14"/>
    <mergeCell ref="B17:N17"/>
    <mergeCell ref="H57:L57"/>
    <mergeCell ref="H53:L53"/>
    <mergeCell ref="H54:L54"/>
    <mergeCell ref="H55:L55"/>
    <mergeCell ref="B2:E2"/>
    <mergeCell ref="H2:N2"/>
    <mergeCell ref="H50:L50"/>
    <mergeCell ref="H51:L51"/>
    <mergeCell ref="H52:L52"/>
    <mergeCell ref="H49:L49"/>
    <mergeCell ref="B47:L47"/>
    <mergeCell ref="C21:E21"/>
    <mergeCell ref="F21:H21"/>
    <mergeCell ref="I21:K21"/>
    <mergeCell ref="L21:N21"/>
    <mergeCell ref="I45:K45"/>
    <mergeCell ref="L45:N45"/>
    <mergeCell ref="C50:G50"/>
    <mergeCell ref="B19:N19"/>
    <mergeCell ref="B45:E45"/>
  </mergeCells>
  <hyperlinks>
    <hyperlink ref="B4" location="INDICE!A1" display="Índice"/>
    <hyperlink ref="B75" location="'D04'!A1" display="Topo"/>
    <hyperlink ref="B9" location="'D01'!A16" display="Óbitos e Taxa Bruta de Mortalidade"/>
    <hyperlink ref="B7:G7" location="'D01'!A17" display="Nascimentos Pré-Termo e Baixo Peso à Nascença"/>
    <hyperlink ref="B9:G9" location="'D01'!A45" display="Óbitos e Taxa Bruta de Mortalidade"/>
    <hyperlink ref="B10:G10" location="'D01'!A63" display="Mortalidade Infantil e Componentes"/>
    <hyperlink ref="B11:G11" location="'D02'!A17" display="Mortalidade Proporcional"/>
    <hyperlink ref="B12:G12" location="'D03'!A17" display="Taxa de Mortalidade Padronizada pela idade (TMP)"/>
    <hyperlink ref="B13:G13" location="'D04'!A17" display="Morbilidade nos Cuidados de Saúde Primários"/>
    <hyperlink ref="B14:G14" location="'D05'!A17" display="VIH /sida"/>
    <hyperlink ref="B15:G15" location="'D05'!A79" display="Tuberculose"/>
  </hyperlinks>
  <pageMargins left="0.39370078740157483" right="0.19685039370078741" top="0.39370078740157483" bottom="0.39370078740157483" header="0.31496062992125984" footer="0.31496062992125984"/>
  <pageSetup paperSize="9" scale="61"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8"/>
  <dimension ref="A1:Q130"/>
  <sheetViews>
    <sheetView topLeftCell="A29" zoomScaleNormal="100" workbookViewId="0">
      <selection activeCell="M29" sqref="M29"/>
    </sheetView>
  </sheetViews>
  <sheetFormatPr defaultColWidth="9.140625" defaultRowHeight="14.25" x14ac:dyDescent="0.2"/>
  <cols>
    <col min="1" max="1" width="2.7109375" style="5" customWidth="1"/>
    <col min="2" max="2" width="26.28515625" style="5" customWidth="1"/>
    <col min="3" max="4" width="9.140625" style="5" customWidth="1"/>
    <col min="5" max="5" width="2.28515625" style="5" customWidth="1"/>
    <col min="6" max="6" width="7.140625" style="5" customWidth="1"/>
    <col min="7" max="8" width="9.140625" style="5" customWidth="1"/>
    <col min="9" max="11" width="8.85546875" style="5" customWidth="1"/>
    <col min="12" max="13" width="9.140625" style="5" customWidth="1"/>
    <col min="14" max="14" width="2.28515625" style="5" customWidth="1"/>
    <col min="15" max="15" width="7.140625" style="5" customWidth="1"/>
    <col min="16" max="16" width="9.140625" style="5" customWidth="1"/>
    <col min="17" max="17" width="2.7109375" style="5" customWidth="1"/>
    <col min="18" max="16384" width="9.140625" style="5"/>
  </cols>
  <sheetData>
    <row r="1" spans="1:17" ht="9.9499999999999993" customHeight="1" x14ac:dyDescent="0.2">
      <c r="A1" s="349"/>
      <c r="B1" s="349"/>
      <c r="C1" s="349"/>
      <c r="D1" s="349"/>
      <c r="E1" s="349"/>
      <c r="F1" s="350"/>
      <c r="G1" s="349"/>
      <c r="H1" s="349"/>
      <c r="I1" s="349"/>
      <c r="J1" s="349"/>
      <c r="K1" s="349"/>
      <c r="L1" s="349"/>
      <c r="M1" s="349"/>
      <c r="N1" s="349"/>
      <c r="O1" s="350"/>
      <c r="P1" s="349"/>
      <c r="Q1" s="349"/>
    </row>
    <row r="2" spans="1:17" ht="20.100000000000001" customHeight="1" thickBot="1" x14ac:dyDescent="0.3">
      <c r="A2" s="349"/>
      <c r="B2" s="845" t="str">
        <f>AUX!A1</f>
        <v>Perfil Local de Saúde 2019</v>
      </c>
      <c r="C2" s="845"/>
      <c r="D2" s="845"/>
      <c r="E2" s="123"/>
      <c r="F2" s="123"/>
      <c r="G2" s="123"/>
      <c r="H2" s="846" t="str">
        <f>AUX!A3</f>
        <v>ACeS Alentejo Central</v>
      </c>
      <c r="I2" s="846"/>
      <c r="J2" s="846"/>
      <c r="K2" s="846"/>
      <c r="L2" s="846"/>
      <c r="M2" s="846"/>
      <c r="N2" s="846"/>
      <c r="O2" s="846"/>
      <c r="P2" s="846"/>
      <c r="Q2" s="349"/>
    </row>
    <row r="3" spans="1:17" ht="9.9499999999999993" customHeight="1" thickTop="1" x14ac:dyDescent="0.2">
      <c r="A3" s="349"/>
      <c r="B3" s="349"/>
      <c r="C3" s="349"/>
      <c r="D3" s="349"/>
      <c r="E3" s="349"/>
      <c r="F3" s="350"/>
      <c r="G3" s="349"/>
      <c r="H3" s="349"/>
      <c r="I3" s="349"/>
      <c r="J3" s="349"/>
      <c r="K3" s="349"/>
      <c r="L3" s="349"/>
      <c r="M3" s="349"/>
      <c r="N3" s="349"/>
      <c r="O3" s="350"/>
      <c r="P3" s="349"/>
      <c r="Q3" s="349"/>
    </row>
    <row r="4" spans="1:17" x14ac:dyDescent="0.2">
      <c r="A4" s="349"/>
      <c r="B4" s="127" t="s">
        <v>0</v>
      </c>
      <c r="C4" s="349"/>
      <c r="D4" s="349"/>
      <c r="E4" s="349"/>
      <c r="F4" s="350"/>
      <c r="G4" s="349"/>
      <c r="H4" s="349"/>
      <c r="I4" s="349"/>
      <c r="J4" s="349"/>
      <c r="K4" s="349"/>
      <c r="L4" s="349"/>
      <c r="M4" s="349"/>
      <c r="N4" s="349"/>
      <c r="O4" s="350"/>
      <c r="P4" s="349"/>
      <c r="Q4" s="349"/>
    </row>
    <row r="5" spans="1:17" ht="15" customHeight="1" x14ac:dyDescent="0.2">
      <c r="A5" s="349"/>
      <c r="B5" s="20"/>
      <c r="C5" s="349"/>
      <c r="D5" s="349"/>
      <c r="E5" s="349"/>
      <c r="F5" s="350"/>
      <c r="G5" s="349"/>
      <c r="H5" s="349"/>
      <c r="I5" s="349"/>
      <c r="J5" s="349"/>
      <c r="K5" s="349"/>
      <c r="L5" s="349"/>
      <c r="M5" s="349"/>
      <c r="N5" s="349"/>
      <c r="O5" s="350"/>
      <c r="P5" s="349"/>
      <c r="Q5" s="349"/>
    </row>
    <row r="6" spans="1:17" s="125" customFormat="1" ht="24.95" customHeight="1" x14ac:dyDescent="0.25">
      <c r="A6" s="124"/>
      <c r="B6" s="847" t="s">
        <v>7</v>
      </c>
      <c r="C6" s="847"/>
      <c r="D6" s="847"/>
      <c r="E6" s="847"/>
      <c r="F6" s="847"/>
      <c r="G6" s="847"/>
      <c r="H6" s="847"/>
      <c r="I6" s="847"/>
      <c r="J6" s="847"/>
      <c r="K6" s="847"/>
      <c r="L6" s="847"/>
      <c r="M6" s="847"/>
      <c r="N6" s="847"/>
      <c r="O6" s="847"/>
      <c r="P6" s="847"/>
      <c r="Q6" s="124"/>
    </row>
    <row r="7" spans="1:17" ht="18" customHeight="1" x14ac:dyDescent="0.2">
      <c r="A7" s="353"/>
      <c r="B7" s="844" t="s">
        <v>172</v>
      </c>
      <c r="C7" s="844"/>
      <c r="D7" s="844"/>
      <c r="E7" s="844"/>
      <c r="F7" s="844"/>
      <c r="G7" s="844"/>
      <c r="H7" s="353"/>
      <c r="I7" s="353"/>
      <c r="J7" s="353"/>
      <c r="K7" s="353"/>
      <c r="L7" s="353"/>
      <c r="M7" s="353"/>
      <c r="N7" s="353"/>
      <c r="O7" s="353"/>
      <c r="P7" s="353"/>
      <c r="Q7" s="353"/>
    </row>
    <row r="8" spans="1:17" ht="15" customHeight="1" x14ac:dyDescent="0.2">
      <c r="A8" s="353"/>
      <c r="B8" s="848" t="s">
        <v>38</v>
      </c>
      <c r="C8" s="848"/>
      <c r="D8" s="848"/>
      <c r="E8" s="848"/>
      <c r="F8" s="848"/>
      <c r="G8" s="848"/>
      <c r="H8" s="353"/>
      <c r="I8" s="353"/>
      <c r="J8" s="353"/>
      <c r="K8" s="353"/>
      <c r="L8" s="353"/>
      <c r="M8" s="353"/>
      <c r="N8" s="353"/>
      <c r="O8" s="353"/>
      <c r="P8" s="353"/>
      <c r="Q8" s="353"/>
    </row>
    <row r="9" spans="1:17" ht="15" customHeight="1" x14ac:dyDescent="0.2">
      <c r="A9" s="353"/>
      <c r="B9" s="849" t="s">
        <v>41</v>
      </c>
      <c r="C9" s="849"/>
      <c r="D9" s="849"/>
      <c r="E9" s="849"/>
      <c r="F9" s="849"/>
      <c r="G9" s="849"/>
      <c r="H9" s="353"/>
      <c r="I9" s="353"/>
      <c r="J9" s="353"/>
      <c r="K9" s="353"/>
      <c r="L9" s="353"/>
      <c r="M9" s="353"/>
      <c r="N9" s="353"/>
      <c r="O9" s="353"/>
      <c r="P9" s="353"/>
      <c r="Q9" s="353"/>
    </row>
    <row r="10" spans="1:17" ht="15" customHeight="1" x14ac:dyDescent="0.2">
      <c r="A10" s="353"/>
      <c r="B10" s="849" t="s">
        <v>121</v>
      </c>
      <c r="C10" s="849"/>
      <c r="D10" s="849"/>
      <c r="E10" s="849"/>
      <c r="F10" s="849"/>
      <c r="G10" s="849"/>
      <c r="H10" s="353"/>
      <c r="I10" s="353"/>
      <c r="J10" s="353"/>
      <c r="K10" s="353"/>
      <c r="L10" s="353"/>
      <c r="M10" s="353"/>
      <c r="N10" s="353"/>
      <c r="O10" s="353"/>
      <c r="P10" s="353"/>
      <c r="Q10" s="353"/>
    </row>
    <row r="11" spans="1:17" ht="15" customHeight="1" x14ac:dyDescent="0.2">
      <c r="A11" s="353"/>
      <c r="B11" s="849" t="s">
        <v>40</v>
      </c>
      <c r="C11" s="849"/>
      <c r="D11" s="849"/>
      <c r="E11" s="849"/>
      <c r="F11" s="849"/>
      <c r="G11" s="849"/>
      <c r="H11" s="126"/>
      <c r="I11" s="353"/>
      <c r="J11" s="353"/>
      <c r="K11" s="353"/>
      <c r="L11" s="353"/>
      <c r="M11" s="353"/>
      <c r="N11" s="353"/>
      <c r="O11" s="353"/>
      <c r="P11" s="353"/>
      <c r="Q11" s="353"/>
    </row>
    <row r="12" spans="1:17" ht="15" customHeight="1" x14ac:dyDescent="0.2">
      <c r="A12" s="353"/>
      <c r="B12" s="849" t="s">
        <v>288</v>
      </c>
      <c r="C12" s="849"/>
      <c r="D12" s="849"/>
      <c r="E12" s="849"/>
      <c r="F12" s="849"/>
      <c r="G12" s="849"/>
      <c r="H12" s="353"/>
      <c r="I12" s="353"/>
      <c r="J12" s="353"/>
      <c r="K12" s="353"/>
      <c r="L12" s="353"/>
      <c r="M12" s="353"/>
      <c r="N12" s="353"/>
      <c r="O12" s="353"/>
      <c r="P12" s="353"/>
      <c r="Q12" s="353"/>
    </row>
    <row r="13" spans="1:17" ht="15" customHeight="1" x14ac:dyDescent="0.2">
      <c r="A13" s="353"/>
      <c r="B13" s="844" t="s">
        <v>362</v>
      </c>
      <c r="C13" s="844"/>
      <c r="D13" s="844"/>
      <c r="E13" s="844"/>
      <c r="F13" s="844"/>
      <c r="G13" s="844"/>
      <c r="H13" s="353"/>
      <c r="I13" s="353"/>
      <c r="J13" s="353"/>
      <c r="K13" s="353"/>
      <c r="L13" s="353"/>
      <c r="M13" s="353"/>
      <c r="N13" s="353"/>
      <c r="O13" s="353"/>
      <c r="P13" s="353"/>
      <c r="Q13" s="353"/>
    </row>
    <row r="14" spans="1:17" ht="15" customHeight="1" x14ac:dyDescent="0.2">
      <c r="A14" s="353"/>
      <c r="B14" s="844" t="s">
        <v>119</v>
      </c>
      <c r="C14" s="844"/>
      <c r="D14" s="844"/>
      <c r="E14" s="844"/>
      <c r="F14" s="844"/>
      <c r="G14" s="844"/>
      <c r="H14" s="353"/>
      <c r="I14" s="353"/>
      <c r="J14" s="353"/>
      <c r="K14" s="353"/>
      <c r="L14" s="353"/>
      <c r="M14" s="353"/>
      <c r="N14" s="353"/>
      <c r="O14" s="353"/>
      <c r="P14" s="353"/>
      <c r="Q14" s="353"/>
    </row>
    <row r="15" spans="1:17" ht="15" customHeight="1" x14ac:dyDescent="0.2">
      <c r="A15" s="353"/>
      <c r="B15" s="844" t="s">
        <v>29</v>
      </c>
      <c r="C15" s="844"/>
      <c r="D15" s="844"/>
      <c r="E15" s="844"/>
      <c r="F15" s="844"/>
      <c r="G15" s="844"/>
      <c r="H15" s="353"/>
      <c r="I15" s="353"/>
      <c r="J15" s="353"/>
      <c r="K15" s="353"/>
      <c r="L15" s="353"/>
      <c r="M15" s="353"/>
      <c r="N15" s="353"/>
      <c r="O15" s="353"/>
      <c r="P15" s="353"/>
      <c r="Q15" s="353"/>
    </row>
    <row r="16" spans="1:17" ht="20.100000000000001" customHeight="1" x14ac:dyDescent="0.2">
      <c r="A16" s="349"/>
      <c r="B16" s="349"/>
      <c r="C16" s="349"/>
      <c r="D16" s="349"/>
      <c r="E16" s="349"/>
      <c r="F16" s="350"/>
      <c r="G16" s="349"/>
      <c r="H16" s="349"/>
      <c r="I16" s="349"/>
      <c r="J16" s="349"/>
      <c r="K16" s="349"/>
      <c r="L16" s="349"/>
      <c r="M16" s="349"/>
      <c r="N16" s="349"/>
      <c r="O16" s="350"/>
      <c r="P16" s="353"/>
      <c r="Q16" s="353"/>
    </row>
    <row r="17" spans="1:17" ht="20.100000000000001" customHeight="1" thickBot="1" x14ac:dyDescent="0.3">
      <c r="A17" s="349"/>
      <c r="B17" s="820" t="s">
        <v>68</v>
      </c>
      <c r="C17" s="820"/>
      <c r="D17" s="820"/>
      <c r="E17" s="820"/>
      <c r="F17" s="820"/>
      <c r="G17" s="820"/>
      <c r="H17" s="820"/>
      <c r="I17" s="820"/>
      <c r="J17" s="820"/>
      <c r="K17" s="820"/>
      <c r="L17" s="820"/>
      <c r="M17" s="820"/>
      <c r="N17" s="820"/>
      <c r="O17" s="820"/>
      <c r="P17" s="820"/>
      <c r="Q17" s="349"/>
    </row>
    <row r="18" spans="1:17" ht="9.9499999999999993" customHeight="1" x14ac:dyDescent="0.2">
      <c r="A18" s="349"/>
      <c r="B18" s="349"/>
      <c r="C18" s="349"/>
      <c r="D18" s="349"/>
      <c r="E18" s="349"/>
      <c r="F18" s="350"/>
      <c r="G18" s="349"/>
      <c r="H18" s="349"/>
      <c r="I18" s="349"/>
      <c r="J18" s="349"/>
      <c r="K18" s="349"/>
      <c r="L18" s="349"/>
      <c r="M18" s="349"/>
      <c r="N18" s="349"/>
      <c r="O18" s="350"/>
      <c r="P18" s="349"/>
      <c r="Q18" s="349"/>
    </row>
    <row r="19" spans="1:17" ht="15.95" customHeight="1" x14ac:dyDescent="0.2">
      <c r="A19" s="459"/>
      <c r="B19" s="834" t="s">
        <v>692</v>
      </c>
      <c r="C19" s="834"/>
      <c r="D19" s="834"/>
      <c r="E19" s="834"/>
      <c r="F19" s="834"/>
      <c r="G19" s="834"/>
      <c r="H19" s="834"/>
      <c r="I19" s="834"/>
      <c r="J19" s="834"/>
      <c r="K19" s="834"/>
      <c r="L19" s="834"/>
      <c r="M19" s="834"/>
      <c r="N19" s="834"/>
      <c r="O19" s="834"/>
      <c r="P19" s="834"/>
      <c r="Q19" s="459"/>
    </row>
    <row r="20" spans="1:17" ht="5.0999999999999996" customHeight="1" x14ac:dyDescent="0.2">
      <c r="A20" s="459"/>
      <c r="B20" s="26"/>
      <c r="C20" s="26"/>
      <c r="D20" s="26"/>
      <c r="E20" s="26"/>
      <c r="F20" s="26"/>
      <c r="G20" s="26"/>
      <c r="H20" s="26"/>
      <c r="I20" s="26"/>
      <c r="J20" s="26"/>
      <c r="K20" s="26"/>
      <c r="L20" s="26"/>
      <c r="M20" s="26"/>
      <c r="N20" s="26"/>
      <c r="O20" s="26"/>
      <c r="P20" s="26"/>
      <c r="Q20" s="459"/>
    </row>
    <row r="21" spans="1:17" ht="20.100000000000001" customHeight="1" x14ac:dyDescent="0.2">
      <c r="A21" s="459"/>
      <c r="B21" s="108"/>
      <c r="C21" s="109">
        <v>2006</v>
      </c>
      <c r="D21" s="603">
        <v>2007</v>
      </c>
      <c r="E21" s="897">
        <v>2008</v>
      </c>
      <c r="F21" s="898"/>
      <c r="G21" s="109">
        <v>2009</v>
      </c>
      <c r="H21" s="109">
        <v>2010</v>
      </c>
      <c r="I21" s="604">
        <v>2011</v>
      </c>
      <c r="J21" s="602" t="s">
        <v>693</v>
      </c>
      <c r="K21" s="109">
        <v>2013</v>
      </c>
      <c r="L21" s="109">
        <v>2014</v>
      </c>
      <c r="M21" s="602" t="s">
        <v>694</v>
      </c>
      <c r="N21" s="899">
        <v>2016</v>
      </c>
      <c r="O21" s="898"/>
      <c r="P21" s="109">
        <v>2017</v>
      </c>
      <c r="Q21" s="459"/>
    </row>
    <row r="22" spans="1:17" ht="15.95" customHeight="1" x14ac:dyDescent="0.2">
      <c r="A22" s="459"/>
      <c r="B22" s="566" t="s">
        <v>16</v>
      </c>
      <c r="C22" s="130">
        <f>AUX!H478</f>
        <v>9.0346050330237269</v>
      </c>
      <c r="D22" s="130">
        <f>AUX!I478</f>
        <v>8.1118688500150338</v>
      </c>
      <c r="E22" s="900">
        <f>AUX!J478</f>
        <v>7.8826653321871625</v>
      </c>
      <c r="F22" s="901"/>
      <c r="G22" s="130">
        <f>AUX!K478</f>
        <v>6.9016715669529276</v>
      </c>
      <c r="H22" s="130">
        <f>AUX!L478</f>
        <v>7.3168805255309675</v>
      </c>
      <c r="I22" s="130">
        <f>AUX!M478</f>
        <v>6.1426752306377921</v>
      </c>
      <c r="J22" s="130">
        <f>AUX!N478</f>
        <v>5.9377386122495253</v>
      </c>
      <c r="K22" s="130">
        <f>AUX!O478</f>
        <v>4.875548606027877</v>
      </c>
      <c r="L22" s="130">
        <f>AUX!P478</f>
        <v>3.5172243682400501</v>
      </c>
      <c r="M22" s="130">
        <f>AUX!Q478</f>
        <v>3.1051925059527608</v>
      </c>
      <c r="N22" s="902">
        <f>AUX!R478</f>
        <v>3.3081314787846474</v>
      </c>
      <c r="O22" s="903"/>
      <c r="P22" s="130">
        <f>AUX!S478</f>
        <v>2.2548476801928108</v>
      </c>
      <c r="Q22" s="459"/>
    </row>
    <row r="23" spans="1:17" ht="15.95" customHeight="1" x14ac:dyDescent="0.2">
      <c r="A23" s="459"/>
      <c r="B23" s="569" t="str">
        <f>AUX!A2</f>
        <v>ARS Alentejo</v>
      </c>
      <c r="C23" s="132">
        <f>AUX!H479</f>
        <v>5.5299398571368634</v>
      </c>
      <c r="D23" s="132">
        <f>AUX!I479</f>
        <v>4.5978949304376808</v>
      </c>
      <c r="E23" s="893">
        <f>AUX!J479</f>
        <v>1.3485488169855504</v>
      </c>
      <c r="F23" s="894"/>
      <c r="G23" s="132">
        <f>AUX!K479</f>
        <v>2.7134938171105167</v>
      </c>
      <c r="H23" s="132">
        <f>AUX!L479</f>
        <v>1.7554621693026231</v>
      </c>
      <c r="I23" s="132">
        <f>AUX!M479</f>
        <v>1.9651674076985435</v>
      </c>
      <c r="J23" s="132">
        <f>AUX!N479</f>
        <v>1.3881383577331701</v>
      </c>
      <c r="K23" s="132">
        <f>AUX!O479</f>
        <v>1.6018677778289485</v>
      </c>
      <c r="L23" s="132">
        <f>AUX!P479</f>
        <v>1.0133385756715647</v>
      </c>
      <c r="M23" s="132">
        <f>AUX!Q479</f>
        <v>1.0280313302828217</v>
      </c>
      <c r="N23" s="895">
        <f>AUX!R479</f>
        <v>2.080964069033902</v>
      </c>
      <c r="O23" s="896"/>
      <c r="P23" s="132">
        <f>AUX!S479</f>
        <v>1.681829409940663</v>
      </c>
      <c r="Q23" s="459"/>
    </row>
    <row r="24" spans="1:17" ht="15.95" customHeight="1" x14ac:dyDescent="0.2">
      <c r="A24" s="459"/>
      <c r="B24" s="572" t="str">
        <f>AUX!A3</f>
        <v>ACeS Alentejo Central</v>
      </c>
      <c r="C24" s="111">
        <f>AUX!H480</f>
        <v>4.6780206125283241</v>
      </c>
      <c r="D24" s="111">
        <f>AUX!I480</f>
        <v>4.6955521382370549</v>
      </c>
      <c r="E24" s="907">
        <f>AUX!J480</f>
        <v>0.58986088131114278</v>
      </c>
      <c r="F24" s="908"/>
      <c r="G24" s="111">
        <f>AUX!K480</f>
        <v>1.7797024930665757</v>
      </c>
      <c r="H24" s="111">
        <f>AUX!L480</f>
        <v>0.59685101404987284</v>
      </c>
      <c r="I24" s="111">
        <f>AUX!M480</f>
        <v>0.6011728883050832</v>
      </c>
      <c r="J24" s="111">
        <f>AUX!N480</f>
        <v>1.2133419076161471</v>
      </c>
      <c r="K24" s="111">
        <f>AUX!O480</f>
        <v>1.2258582540100889</v>
      </c>
      <c r="L24" s="111">
        <f>AUX!P480</f>
        <v>1.8622956518500358</v>
      </c>
      <c r="M24" s="111">
        <f>AUX!Q480</f>
        <v>0.62970904293671115</v>
      </c>
      <c r="N24" s="909">
        <f>AUX!R480</f>
        <v>3.1851901399254028</v>
      </c>
      <c r="O24" s="910"/>
      <c r="P24" s="111">
        <f>AUX!S480</f>
        <v>1.9308560450275631</v>
      </c>
      <c r="Q24" s="459"/>
    </row>
    <row r="25" spans="1:17" ht="12.95" customHeight="1" x14ac:dyDescent="0.2">
      <c r="A25" s="459"/>
      <c r="B25" s="911" t="s">
        <v>697</v>
      </c>
      <c r="C25" s="911"/>
      <c r="D25" s="911"/>
      <c r="E25" s="911"/>
      <c r="F25" s="911"/>
      <c r="G25" s="911"/>
      <c r="H25" s="911"/>
      <c r="I25" s="911"/>
      <c r="J25" s="509"/>
      <c r="K25" s="700" t="s">
        <v>538</v>
      </c>
      <c r="L25" s="700"/>
      <c r="M25" s="700"/>
      <c r="N25" s="700"/>
      <c r="O25" s="700"/>
      <c r="P25" s="700"/>
      <c r="Q25" s="459"/>
    </row>
    <row r="26" spans="1:17" ht="15" customHeight="1" x14ac:dyDescent="0.2">
      <c r="A26" s="459"/>
      <c r="B26" s="30"/>
      <c r="C26" s="26"/>
      <c r="D26" s="26"/>
      <c r="E26" s="26"/>
      <c r="F26" s="26"/>
      <c r="G26" s="27"/>
      <c r="H26" s="27"/>
      <c r="I26" s="27"/>
      <c r="J26" s="27"/>
      <c r="K26" s="27"/>
      <c r="L26" s="27"/>
      <c r="M26" s="27"/>
      <c r="N26" s="27"/>
      <c r="O26" s="27"/>
      <c r="P26" s="27"/>
      <c r="Q26" s="459"/>
    </row>
    <row r="27" spans="1:17" ht="15.95" customHeight="1" x14ac:dyDescent="0.2">
      <c r="A27" s="459"/>
      <c r="B27" s="834" t="s">
        <v>777</v>
      </c>
      <c r="C27" s="834"/>
      <c r="D27" s="834"/>
      <c r="E27" s="834"/>
      <c r="F27" s="834"/>
      <c r="G27" s="834"/>
      <c r="H27" s="834"/>
      <c r="I27" s="834"/>
      <c r="J27" s="834"/>
      <c r="K27" s="834"/>
      <c r="L27" s="834"/>
      <c r="M27" s="834"/>
      <c r="N27" s="834"/>
      <c r="O27" s="834"/>
      <c r="P27" s="834"/>
      <c r="Q27" s="459"/>
    </row>
    <row r="28" spans="1:17" ht="5.0999999999999996" customHeight="1" x14ac:dyDescent="0.2">
      <c r="A28" s="459"/>
      <c r="B28" s="26"/>
      <c r="C28" s="26"/>
      <c r="D28" s="26"/>
      <c r="E28" s="26"/>
      <c r="F28" s="26"/>
      <c r="G28" s="26"/>
      <c r="H28" s="26"/>
      <c r="I28" s="26"/>
      <c r="J28" s="26"/>
      <c r="K28" s="26"/>
      <c r="L28" s="26"/>
      <c r="M28" s="26"/>
      <c r="N28" s="26"/>
      <c r="O28" s="26"/>
      <c r="P28" s="26"/>
      <c r="Q28" s="459"/>
    </row>
    <row r="29" spans="1:17" ht="20.100000000000001" customHeight="1" x14ac:dyDescent="0.2">
      <c r="A29" s="459"/>
      <c r="B29" s="108"/>
      <c r="C29" s="109">
        <v>2006</v>
      </c>
      <c r="D29" s="603">
        <v>2007</v>
      </c>
      <c r="E29" s="897">
        <v>2008</v>
      </c>
      <c r="F29" s="898"/>
      <c r="G29" s="109">
        <v>2009</v>
      </c>
      <c r="H29" s="109">
        <v>2010</v>
      </c>
      <c r="I29" s="604">
        <v>2011</v>
      </c>
      <c r="J29" s="602" t="s">
        <v>693</v>
      </c>
      <c r="K29" s="109">
        <v>2013</v>
      </c>
      <c r="L29" s="109">
        <v>2014</v>
      </c>
      <c r="M29" s="602" t="s">
        <v>694</v>
      </c>
      <c r="N29" s="899">
        <v>2016</v>
      </c>
      <c r="O29" s="898"/>
      <c r="P29" s="109">
        <v>2017</v>
      </c>
      <c r="Q29" s="459"/>
    </row>
    <row r="30" spans="1:17" ht="15.95" customHeight="1" x14ac:dyDescent="0.2">
      <c r="A30" s="459"/>
      <c r="B30" s="566" t="s">
        <v>16</v>
      </c>
      <c r="C30" s="130">
        <f>AUX!H485</f>
        <v>21.673069090270179</v>
      </c>
      <c r="D30" s="130">
        <f>AUX!I485</f>
        <v>20.857667694203272</v>
      </c>
      <c r="E30" s="900">
        <f>AUX!J485</f>
        <v>21.119969488511561</v>
      </c>
      <c r="F30" s="901"/>
      <c r="G30" s="130">
        <f>AUX!K485</f>
        <v>19.442028693649817</v>
      </c>
      <c r="H30" s="130">
        <f>AUX!L485</f>
        <v>18.719682105400558</v>
      </c>
      <c r="I30" s="130">
        <f>AUX!M485</f>
        <v>16.805244391112794</v>
      </c>
      <c r="J30" s="130">
        <f>AUX!N485</f>
        <v>16.333779280161149</v>
      </c>
      <c r="K30" s="130">
        <f>AUX!O485</f>
        <v>16.054126028508286</v>
      </c>
      <c r="L30" s="130">
        <f>AUX!P485</f>
        <v>13.219912280626396</v>
      </c>
      <c r="M30" s="130">
        <f>AUX!Q485</f>
        <v>13.120960490839606</v>
      </c>
      <c r="N30" s="902">
        <f>AUX!R485</f>
        <v>12.631972815913068</v>
      </c>
      <c r="O30" s="903"/>
      <c r="P30" s="130">
        <f>AUX!S485</f>
        <v>10.294757055721929</v>
      </c>
      <c r="Q30" s="459"/>
    </row>
    <row r="31" spans="1:17" ht="15.95" customHeight="1" x14ac:dyDescent="0.2">
      <c r="A31" s="459"/>
      <c r="B31" s="569" t="str">
        <f>AUX!A10</f>
        <v>ARS Alentejo</v>
      </c>
      <c r="C31" s="132">
        <f>AUX!H486</f>
        <v>9.1530039014679136</v>
      </c>
      <c r="D31" s="132">
        <f>AUX!I486</f>
        <v>8.0463161282659428</v>
      </c>
      <c r="E31" s="893">
        <f>AUX!J486</f>
        <v>4.2382962819545869</v>
      </c>
      <c r="F31" s="894"/>
      <c r="G31" s="132">
        <f>AUX!K486</f>
        <v>6.9775555297127578</v>
      </c>
      <c r="H31" s="132">
        <f>AUX!L486</f>
        <v>4.0960783950394539</v>
      </c>
      <c r="I31" s="132">
        <f>AUX!M486</f>
        <v>5.6989854823257762</v>
      </c>
      <c r="J31" s="132">
        <f>AUX!N486</f>
        <v>3.9661095935233428</v>
      </c>
      <c r="K31" s="132">
        <f>AUX!O486</f>
        <v>6.8079380557730316</v>
      </c>
      <c r="L31" s="132">
        <f>AUX!P486</f>
        <v>5.0666928783578236</v>
      </c>
      <c r="M31" s="132">
        <f>AUX!Q486</f>
        <v>6.1681879816969305</v>
      </c>
      <c r="N31" s="895">
        <f>AUX!R486</f>
        <v>5.2024101725847549</v>
      </c>
      <c r="O31" s="896"/>
      <c r="P31" s="132">
        <f>AUX!S486</f>
        <v>2.9432014673961602</v>
      </c>
      <c r="Q31" s="459"/>
    </row>
    <row r="32" spans="1:17" ht="15.95" customHeight="1" x14ac:dyDescent="0.2">
      <c r="A32" s="459"/>
      <c r="B32" s="572" t="str">
        <f>AUX!A11</f>
        <v>ACeS Alentejo Central</v>
      </c>
      <c r="C32" s="111">
        <f>AUX!H487</f>
        <v>6.4322783422264447</v>
      </c>
      <c r="D32" s="111">
        <f>AUX!I487</f>
        <v>5.8694401727963186</v>
      </c>
      <c r="E32" s="907">
        <f>AUX!J487</f>
        <v>3.5391652878668567</v>
      </c>
      <c r="F32" s="908"/>
      <c r="G32" s="111">
        <f>AUX!K487</f>
        <v>7.1188099722663027</v>
      </c>
      <c r="H32" s="111">
        <f>AUX!L487</f>
        <v>2.3874040561994914</v>
      </c>
      <c r="I32" s="111">
        <f>AUX!M487</f>
        <v>2.4046915532203328</v>
      </c>
      <c r="J32" s="111">
        <f>AUX!N487</f>
        <v>3.0333547690403679</v>
      </c>
      <c r="K32" s="111">
        <f>AUX!O487</f>
        <v>4.2905038890353104</v>
      </c>
      <c r="L32" s="111">
        <f>AUX!P487</f>
        <v>4.3453565209834162</v>
      </c>
      <c r="M32" s="111">
        <f>AUX!Q487</f>
        <v>3.7782542576202669</v>
      </c>
      <c r="N32" s="909">
        <f>AUX!R487</f>
        <v>3.8222281679104833</v>
      </c>
      <c r="O32" s="910"/>
      <c r="P32" s="111">
        <f>AUX!S487</f>
        <v>4.5053307717309803</v>
      </c>
      <c r="Q32" s="459"/>
    </row>
    <row r="33" spans="1:17" ht="24" customHeight="1" x14ac:dyDescent="0.2">
      <c r="A33" s="459"/>
      <c r="B33" s="912" t="s">
        <v>698</v>
      </c>
      <c r="C33" s="912"/>
      <c r="D33" s="912"/>
      <c r="E33" s="912"/>
      <c r="F33" s="912"/>
      <c r="G33" s="912"/>
      <c r="H33" s="912"/>
      <c r="I33" s="912"/>
      <c r="J33" s="509"/>
      <c r="K33" s="741" t="s">
        <v>538</v>
      </c>
      <c r="L33" s="741"/>
      <c r="M33" s="741"/>
      <c r="N33" s="741"/>
      <c r="O33" s="741"/>
      <c r="P33" s="741"/>
      <c r="Q33" s="459"/>
    </row>
    <row r="34" spans="1:17" ht="15" customHeight="1" x14ac:dyDescent="0.2">
      <c r="A34" s="349"/>
      <c r="B34" s="30"/>
      <c r="C34" s="26"/>
      <c r="D34" s="26"/>
      <c r="E34" s="26"/>
      <c r="F34" s="26"/>
      <c r="G34" s="27"/>
      <c r="H34" s="27"/>
      <c r="I34" s="27"/>
      <c r="J34" s="27"/>
      <c r="K34" s="27"/>
      <c r="L34" s="27"/>
      <c r="M34" s="27"/>
      <c r="N34" s="27"/>
      <c r="O34" s="27"/>
      <c r="P34" s="27"/>
      <c r="Q34" s="349"/>
    </row>
    <row r="35" spans="1:17" ht="24" customHeight="1" x14ac:dyDescent="0.2">
      <c r="A35" s="349"/>
      <c r="B35" s="819" t="s">
        <v>778</v>
      </c>
      <c r="C35" s="819"/>
      <c r="D35" s="819"/>
      <c r="E35" s="819"/>
      <c r="F35" s="819"/>
      <c r="G35" s="819"/>
      <c r="I35" s="819" t="s">
        <v>779</v>
      </c>
      <c r="J35" s="819"/>
      <c r="K35" s="819"/>
      <c r="L35" s="819"/>
      <c r="M35" s="819"/>
      <c r="N35" s="819"/>
      <c r="O35" s="819"/>
      <c r="P35" s="819"/>
      <c r="Q35" s="349"/>
    </row>
    <row r="36" spans="1:17" ht="5.0999999999999996" customHeight="1" x14ac:dyDescent="0.2">
      <c r="A36" s="349"/>
      <c r="B36" s="349"/>
      <c r="C36" s="349"/>
      <c r="D36" s="349"/>
      <c r="E36" s="349"/>
      <c r="F36" s="350"/>
      <c r="G36" s="349"/>
      <c r="H36" s="349"/>
      <c r="I36" s="349"/>
      <c r="J36" s="349"/>
      <c r="K36" s="349"/>
      <c r="L36" s="349"/>
      <c r="M36" s="349"/>
      <c r="N36" s="349"/>
      <c r="O36" s="350"/>
      <c r="P36" s="349"/>
      <c r="Q36" s="349"/>
    </row>
    <row r="37" spans="1:17" ht="15" customHeight="1" x14ac:dyDescent="0.2">
      <c r="A37" s="349"/>
      <c r="B37" s="26"/>
      <c r="C37" s="26"/>
      <c r="D37" s="26"/>
      <c r="E37" s="26"/>
      <c r="F37" s="26"/>
      <c r="G37" s="27"/>
      <c r="H37" s="27"/>
      <c r="I37" s="27"/>
      <c r="J37" s="27"/>
      <c r="K37" s="27"/>
      <c r="L37" s="27"/>
      <c r="M37" s="27"/>
      <c r="N37" s="27"/>
      <c r="O37" s="27"/>
      <c r="P37" s="27"/>
      <c r="Q37" s="349"/>
    </row>
    <row r="38" spans="1:17" ht="15" customHeight="1" x14ac:dyDescent="0.2">
      <c r="A38" s="349"/>
      <c r="B38" s="26"/>
      <c r="C38" s="26"/>
      <c r="D38" s="26"/>
      <c r="E38" s="26"/>
      <c r="F38" s="26"/>
      <c r="G38" s="27"/>
      <c r="H38" s="27"/>
      <c r="I38" s="27"/>
      <c r="J38" s="27"/>
      <c r="K38" s="27"/>
      <c r="L38" s="27"/>
      <c r="M38" s="27"/>
      <c r="N38" s="27"/>
      <c r="O38" s="27"/>
      <c r="P38" s="27"/>
      <c r="Q38" s="349"/>
    </row>
    <row r="39" spans="1:17" ht="15" customHeight="1" x14ac:dyDescent="0.2">
      <c r="A39" s="349"/>
      <c r="B39" s="26"/>
      <c r="C39" s="26"/>
      <c r="D39" s="26"/>
      <c r="E39" s="26"/>
      <c r="F39" s="26"/>
      <c r="G39" s="27"/>
      <c r="H39" s="27"/>
      <c r="I39" s="27"/>
      <c r="J39" s="27"/>
      <c r="K39" s="27"/>
      <c r="L39" s="27"/>
      <c r="M39" s="27"/>
      <c r="N39" s="27"/>
      <c r="O39" s="27"/>
      <c r="P39" s="27"/>
      <c r="Q39" s="349"/>
    </row>
    <row r="40" spans="1:17" ht="15" customHeight="1" x14ac:dyDescent="0.2">
      <c r="A40" s="349"/>
      <c r="B40" s="26"/>
      <c r="C40" s="26"/>
      <c r="D40" s="26"/>
      <c r="E40" s="26"/>
      <c r="F40" s="26"/>
      <c r="G40" s="27"/>
      <c r="H40" s="27"/>
      <c r="I40" s="27"/>
      <c r="J40" s="27"/>
      <c r="K40" s="27"/>
      <c r="L40" s="27"/>
      <c r="M40" s="27"/>
      <c r="N40" s="27"/>
      <c r="O40" s="27"/>
      <c r="P40" s="27"/>
      <c r="Q40" s="349"/>
    </row>
    <row r="41" spans="1:17" ht="15" customHeight="1" x14ac:dyDescent="0.2">
      <c r="A41" s="349"/>
      <c r="B41" s="26"/>
      <c r="C41" s="26"/>
      <c r="D41" s="26"/>
      <c r="E41" s="26"/>
      <c r="F41" s="26"/>
      <c r="G41" s="27"/>
      <c r="H41" s="27"/>
      <c r="I41" s="27"/>
      <c r="J41" s="27"/>
      <c r="K41" s="27"/>
      <c r="L41" s="27"/>
      <c r="M41" s="27"/>
      <c r="N41" s="27"/>
      <c r="O41" s="27"/>
      <c r="P41" s="27"/>
      <c r="Q41" s="349"/>
    </row>
    <row r="42" spans="1:17" ht="15" customHeight="1" x14ac:dyDescent="0.2">
      <c r="A42" s="350"/>
      <c r="B42" s="26"/>
      <c r="C42" s="26"/>
      <c r="D42" s="26"/>
      <c r="E42" s="26"/>
      <c r="F42" s="26"/>
      <c r="G42" s="27"/>
      <c r="H42" s="27"/>
      <c r="I42" s="27"/>
      <c r="J42" s="27"/>
      <c r="K42" s="27"/>
      <c r="L42" s="27"/>
      <c r="M42" s="27"/>
      <c r="N42" s="27"/>
      <c r="O42" s="27"/>
      <c r="P42" s="27"/>
      <c r="Q42" s="350"/>
    </row>
    <row r="43" spans="1:17" ht="15" customHeight="1" x14ac:dyDescent="0.2">
      <c r="A43" s="350"/>
      <c r="B43" s="26"/>
      <c r="C43" s="26"/>
      <c r="D43" s="26"/>
      <c r="E43" s="26"/>
      <c r="F43" s="26"/>
      <c r="G43" s="27"/>
      <c r="H43" s="27"/>
      <c r="I43" s="27"/>
      <c r="J43" s="27"/>
      <c r="K43" s="27"/>
      <c r="L43" s="27"/>
      <c r="M43" s="27"/>
      <c r="N43" s="27"/>
      <c r="O43" s="27"/>
      <c r="P43" s="27"/>
      <c r="Q43" s="350"/>
    </row>
    <row r="44" spans="1:17" ht="15" customHeight="1" x14ac:dyDescent="0.2">
      <c r="A44" s="350"/>
      <c r="B44" s="26"/>
      <c r="C44" s="26"/>
      <c r="D44" s="26"/>
      <c r="E44" s="26"/>
      <c r="F44" s="26"/>
      <c r="G44" s="27"/>
      <c r="H44" s="27"/>
      <c r="I44" s="27"/>
      <c r="J44" s="27"/>
      <c r="K44" s="27"/>
      <c r="L44" s="27"/>
      <c r="M44" s="27"/>
      <c r="N44" s="27"/>
      <c r="O44" s="27"/>
      <c r="P44" s="27"/>
      <c r="Q44" s="350"/>
    </row>
    <row r="45" spans="1:17" ht="15" customHeight="1" x14ac:dyDescent="0.2">
      <c r="A45" s="349"/>
      <c r="B45" s="349"/>
      <c r="C45" s="349"/>
      <c r="D45" s="349"/>
      <c r="E45" s="349"/>
      <c r="F45" s="350"/>
      <c r="G45" s="349"/>
      <c r="H45" s="349"/>
      <c r="I45" s="349"/>
      <c r="J45" s="349"/>
      <c r="K45" s="349"/>
      <c r="L45" s="349"/>
      <c r="M45" s="349"/>
      <c r="N45" s="349"/>
      <c r="O45" s="350"/>
      <c r="P45" s="349"/>
      <c r="Q45" s="349"/>
    </row>
    <row r="46" spans="1:17" ht="15" customHeight="1" x14ac:dyDescent="0.2">
      <c r="A46" s="349"/>
      <c r="B46" s="349"/>
      <c r="C46" s="349"/>
      <c r="D46" s="349"/>
      <c r="E46" s="349"/>
      <c r="F46" s="350"/>
      <c r="G46" s="349"/>
      <c r="H46" s="349"/>
      <c r="I46" s="349"/>
      <c r="J46" s="349"/>
      <c r="K46" s="349"/>
      <c r="L46" s="349"/>
      <c r="M46" s="349"/>
      <c r="N46" s="349"/>
      <c r="O46" s="350"/>
      <c r="P46" s="349"/>
      <c r="Q46" s="349"/>
    </row>
    <row r="47" spans="1:17" ht="15" customHeight="1" x14ac:dyDescent="0.2">
      <c r="A47" s="349"/>
      <c r="B47" s="30"/>
      <c r="C47" s="26"/>
      <c r="D47" s="26"/>
      <c r="E47" s="26"/>
      <c r="F47" s="26"/>
      <c r="G47" s="27"/>
      <c r="H47" s="27"/>
      <c r="I47" s="27"/>
      <c r="J47" s="27"/>
      <c r="K47" s="27"/>
      <c r="L47" s="27"/>
      <c r="M47" s="27"/>
      <c r="N47" s="27"/>
      <c r="O47" s="27"/>
      <c r="P47" s="27"/>
      <c r="Q47" s="349"/>
    </row>
    <row r="48" spans="1:17" ht="15" customHeight="1" x14ac:dyDescent="0.2">
      <c r="A48" s="349"/>
      <c r="B48" s="26"/>
      <c r="C48" s="26"/>
      <c r="D48" s="26"/>
      <c r="E48" s="26"/>
      <c r="F48" s="26"/>
      <c r="G48" s="27"/>
      <c r="H48" s="27"/>
      <c r="I48" s="27"/>
      <c r="J48" s="27"/>
      <c r="K48" s="27"/>
      <c r="L48" s="27"/>
      <c r="M48" s="27"/>
      <c r="N48" s="27"/>
      <c r="O48" s="27"/>
      <c r="P48" s="27"/>
      <c r="Q48" s="349"/>
    </row>
    <row r="49" spans="1:17" ht="15" customHeight="1" x14ac:dyDescent="0.2">
      <c r="A49" s="349"/>
      <c r="B49" s="26"/>
      <c r="C49" s="26"/>
      <c r="D49" s="26"/>
      <c r="E49" s="26"/>
      <c r="F49" s="26"/>
      <c r="G49" s="27"/>
      <c r="H49" s="27"/>
      <c r="I49" s="27"/>
      <c r="J49" s="27"/>
      <c r="K49" s="27"/>
      <c r="L49" s="27"/>
      <c r="M49" s="27"/>
      <c r="N49" s="27"/>
      <c r="O49" s="27"/>
      <c r="P49" s="27"/>
      <c r="Q49" s="349"/>
    </row>
    <row r="50" spans="1:17" ht="15" customHeight="1" x14ac:dyDescent="0.2">
      <c r="A50" s="349"/>
      <c r="B50" s="349"/>
      <c r="C50" s="349"/>
      <c r="D50" s="349"/>
      <c r="E50" s="349"/>
      <c r="F50" s="350"/>
      <c r="G50" s="349"/>
      <c r="H50" s="349"/>
      <c r="I50" s="349"/>
      <c r="J50" s="349"/>
      <c r="K50" s="349"/>
      <c r="L50" s="349"/>
      <c r="M50" s="349"/>
      <c r="N50" s="349"/>
      <c r="O50" s="350"/>
      <c r="P50" s="349"/>
      <c r="Q50" s="349"/>
    </row>
    <row r="51" spans="1:17" ht="15" customHeight="1" x14ac:dyDescent="0.2">
      <c r="A51" s="349"/>
      <c r="B51" s="349"/>
      <c r="C51" s="349"/>
      <c r="D51" s="349"/>
      <c r="E51" s="140"/>
      <c r="F51" s="140"/>
      <c r="G51" s="140"/>
      <c r="H51" s="349"/>
      <c r="I51" s="349"/>
      <c r="J51" s="349"/>
      <c r="K51" s="349"/>
      <c r="L51" s="349"/>
      <c r="M51" s="349"/>
      <c r="N51" s="140"/>
      <c r="O51" s="140"/>
      <c r="P51" s="140"/>
      <c r="Q51" s="349"/>
    </row>
    <row r="52" spans="1:17" ht="15" customHeight="1" x14ac:dyDescent="0.2">
      <c r="A52" s="349"/>
      <c r="B52" s="701" t="s">
        <v>538</v>
      </c>
      <c r="C52" s="701"/>
      <c r="D52" s="701"/>
      <c r="E52" s="701"/>
      <c r="F52" s="701"/>
      <c r="G52" s="701"/>
      <c r="H52" s="504"/>
      <c r="I52" s="27"/>
      <c r="J52" s="27"/>
      <c r="K52" s="701" t="s">
        <v>538</v>
      </c>
      <c r="L52" s="701"/>
      <c r="M52" s="701"/>
      <c r="N52" s="701"/>
      <c r="O52" s="701"/>
      <c r="P52" s="701"/>
      <c r="Q52" s="349"/>
    </row>
    <row r="53" spans="1:17" ht="15" customHeight="1" x14ac:dyDescent="0.2">
      <c r="A53" s="349"/>
      <c r="B53" s="26"/>
      <c r="C53" s="26"/>
      <c r="D53" s="26"/>
      <c r="E53" s="26"/>
      <c r="F53" s="26"/>
      <c r="G53" s="27"/>
      <c r="H53" s="27"/>
      <c r="I53" s="27"/>
      <c r="J53" s="27"/>
      <c r="K53" s="27"/>
      <c r="L53" s="27"/>
      <c r="M53" s="27"/>
      <c r="N53" s="27"/>
      <c r="O53" s="27"/>
      <c r="P53" s="27"/>
      <c r="Q53" s="349"/>
    </row>
    <row r="54" spans="1:17" ht="27.95" customHeight="1" x14ac:dyDescent="0.2">
      <c r="A54" s="349"/>
      <c r="B54" s="819" t="str">
        <f>"DISTRIBUIÇÃO ESPACIAL DA TAXA DE INCIDÊNCIA MÉDIA ANUAL DE SIDA (/100000 HABITANTES) NA " &amp; UPPER(AUX!A2) &amp; " POR ACES/ULS, 2013-2017"</f>
        <v>DISTRIBUIÇÃO ESPACIAL DA TAXA DE INCIDÊNCIA MÉDIA ANUAL DE SIDA (/100000 HABITANTES) NA ARS ALENTEJO POR ACES/ULS, 2013-2017</v>
      </c>
      <c r="C54" s="819"/>
      <c r="D54" s="819"/>
      <c r="E54" s="819"/>
      <c r="F54" s="819"/>
      <c r="G54" s="819"/>
      <c r="H54" s="27"/>
      <c r="I54" s="819" t="str">
        <f>"DISTRIBUIÇÃO ESPACIAL DA TAXA DE INCIDÊNCIA MÉDIA ANUAL DA INFEÇÃO VIH (/100000 HABITANTES) NA " &amp; UPPER(AUX!A2) &amp; " POR ACES/ULS, 2013-2017"</f>
        <v>DISTRIBUIÇÃO ESPACIAL DA TAXA DE INCIDÊNCIA MÉDIA ANUAL DA INFEÇÃO VIH (/100000 HABITANTES) NA ARS ALENTEJO POR ACES/ULS, 2013-2017</v>
      </c>
      <c r="J54" s="819"/>
      <c r="K54" s="819"/>
      <c r="L54" s="819"/>
      <c r="M54" s="819"/>
      <c r="N54" s="819"/>
      <c r="O54" s="819"/>
      <c r="P54" s="819"/>
      <c r="Q54" s="349"/>
    </row>
    <row r="55" spans="1:17" ht="5.0999999999999996" customHeight="1" x14ac:dyDescent="0.2">
      <c r="A55" s="349"/>
      <c r="B55" s="26"/>
      <c r="C55" s="26"/>
      <c r="D55" s="26"/>
      <c r="E55" s="26"/>
      <c r="F55" s="26"/>
      <c r="G55" s="27"/>
      <c r="H55" s="27"/>
      <c r="I55" s="27"/>
      <c r="J55" s="27"/>
      <c r="K55" s="27"/>
      <c r="L55" s="27"/>
      <c r="M55" s="27"/>
      <c r="N55" s="27"/>
      <c r="O55" s="27"/>
      <c r="P55" s="27"/>
      <c r="Q55" s="349"/>
    </row>
    <row r="56" spans="1:17" ht="15" customHeight="1" x14ac:dyDescent="0.2">
      <c r="A56" s="349"/>
      <c r="B56" s="349"/>
      <c r="C56" s="349"/>
      <c r="D56" s="349"/>
      <c r="E56" s="349"/>
      <c r="F56" s="350"/>
      <c r="G56" s="349"/>
      <c r="H56" s="349"/>
      <c r="I56" s="349"/>
      <c r="J56" s="349"/>
      <c r="K56" s="349"/>
      <c r="L56" s="349"/>
      <c r="M56" s="349"/>
      <c r="N56" s="349"/>
      <c r="O56" s="350"/>
      <c r="P56" s="349"/>
      <c r="Q56" s="349"/>
    </row>
    <row r="57" spans="1:17" ht="15" customHeight="1" x14ac:dyDescent="0.2">
      <c r="A57" s="349"/>
      <c r="B57" s="349"/>
      <c r="C57" s="349"/>
      <c r="D57" s="349"/>
      <c r="E57" s="349"/>
      <c r="F57" s="350"/>
      <c r="G57" s="349"/>
      <c r="H57" s="349"/>
      <c r="I57" s="349"/>
      <c r="J57" s="349"/>
      <c r="K57" s="349"/>
      <c r="L57" s="349"/>
      <c r="M57" s="349"/>
      <c r="N57" s="349"/>
      <c r="O57" s="350"/>
      <c r="P57" s="349"/>
      <c r="Q57" s="349"/>
    </row>
    <row r="58" spans="1:17" ht="15" customHeight="1" x14ac:dyDescent="0.2">
      <c r="A58" s="349"/>
      <c r="B58" s="30"/>
      <c r="C58" s="26"/>
      <c r="D58" s="26"/>
      <c r="E58" s="26"/>
      <c r="F58" s="26"/>
      <c r="G58" s="27"/>
      <c r="H58" s="27"/>
      <c r="I58" s="27"/>
      <c r="J58" s="27"/>
      <c r="K58" s="27"/>
      <c r="L58" s="27"/>
      <c r="M58" s="27"/>
      <c r="N58" s="27"/>
      <c r="O58" s="27"/>
      <c r="P58" s="27"/>
      <c r="Q58" s="349"/>
    </row>
    <row r="59" spans="1:17" ht="15" customHeight="1" x14ac:dyDescent="0.2">
      <c r="A59" s="349"/>
      <c r="B59" s="26"/>
      <c r="C59" s="26"/>
      <c r="D59" s="26"/>
      <c r="E59" s="26"/>
      <c r="F59" s="26"/>
      <c r="G59" s="27"/>
      <c r="H59" s="27"/>
      <c r="I59" s="27"/>
      <c r="J59" s="27"/>
      <c r="K59" s="27"/>
      <c r="L59" s="27"/>
      <c r="M59" s="27"/>
      <c r="N59" s="27"/>
      <c r="O59" s="27"/>
      <c r="P59" s="27"/>
      <c r="Q59" s="349"/>
    </row>
    <row r="60" spans="1:17" ht="15" customHeight="1" x14ac:dyDescent="0.2">
      <c r="A60" s="349"/>
      <c r="B60" s="26"/>
      <c r="C60" s="26"/>
      <c r="D60" s="26"/>
      <c r="E60" s="26"/>
      <c r="F60" s="26"/>
      <c r="G60" s="27"/>
      <c r="H60" s="27"/>
      <c r="I60" s="27"/>
      <c r="J60" s="27"/>
      <c r="K60" s="27"/>
      <c r="L60" s="27"/>
      <c r="M60" s="27"/>
      <c r="N60" s="27"/>
      <c r="O60" s="27"/>
      <c r="P60" s="27"/>
      <c r="Q60" s="349"/>
    </row>
    <row r="61" spans="1:17" ht="15" customHeight="1" x14ac:dyDescent="0.2">
      <c r="A61" s="349"/>
      <c r="B61" s="349"/>
      <c r="C61" s="349"/>
      <c r="D61" s="349"/>
      <c r="E61" s="349"/>
      <c r="F61" s="350"/>
      <c r="G61" s="349"/>
      <c r="H61" s="349"/>
      <c r="I61" s="349"/>
      <c r="J61" s="349"/>
      <c r="K61" s="349"/>
      <c r="L61" s="349"/>
      <c r="M61" s="349"/>
      <c r="N61" s="349"/>
      <c r="O61" s="350"/>
      <c r="P61" s="349"/>
      <c r="Q61" s="349"/>
    </row>
    <row r="62" spans="1:17" ht="15" customHeight="1" x14ac:dyDescent="0.2">
      <c r="A62" s="349"/>
      <c r="B62" s="349"/>
      <c r="C62" s="349"/>
      <c r="D62" s="349"/>
      <c r="E62" s="349"/>
      <c r="F62" s="350"/>
      <c r="G62" s="349"/>
      <c r="H62" s="349"/>
      <c r="I62" s="349"/>
      <c r="J62" s="349"/>
      <c r="K62" s="349"/>
      <c r="L62" s="349"/>
      <c r="M62" s="349"/>
      <c r="N62" s="349"/>
      <c r="O62" s="350"/>
      <c r="P62" s="349"/>
      <c r="Q62" s="349"/>
    </row>
    <row r="63" spans="1:17" ht="15" customHeight="1" x14ac:dyDescent="0.2">
      <c r="A63" s="349"/>
      <c r="B63" s="30"/>
      <c r="C63" s="26"/>
      <c r="D63" s="26"/>
      <c r="E63" s="26"/>
      <c r="F63" s="26"/>
      <c r="G63" s="27"/>
      <c r="H63" s="27"/>
      <c r="I63" s="27"/>
      <c r="J63" s="27"/>
      <c r="K63" s="27"/>
      <c r="L63" s="27"/>
      <c r="M63" s="27"/>
      <c r="N63" s="27"/>
      <c r="O63" s="27"/>
      <c r="P63" s="27"/>
      <c r="Q63" s="349"/>
    </row>
    <row r="64" spans="1:17" ht="15" customHeight="1" x14ac:dyDescent="0.2">
      <c r="A64" s="349"/>
      <c r="B64" s="26"/>
      <c r="C64" s="26"/>
      <c r="D64" s="26"/>
      <c r="E64" s="26"/>
      <c r="F64" s="26"/>
      <c r="G64" s="27"/>
      <c r="H64" s="27"/>
      <c r="I64" s="27"/>
      <c r="J64" s="27"/>
      <c r="K64" s="27"/>
      <c r="L64" s="27"/>
      <c r="M64" s="27"/>
      <c r="N64" s="27"/>
      <c r="O64" s="27"/>
      <c r="P64" s="27"/>
      <c r="Q64" s="349"/>
    </row>
    <row r="65" spans="1:17" ht="15" customHeight="1" x14ac:dyDescent="0.2">
      <c r="A65" s="349"/>
      <c r="B65" s="26"/>
      <c r="C65" s="26"/>
      <c r="D65" s="26"/>
      <c r="E65" s="26"/>
      <c r="F65" s="26"/>
      <c r="G65" s="27"/>
      <c r="H65" s="27"/>
      <c r="I65" s="27"/>
      <c r="J65" s="27"/>
      <c r="K65" s="27"/>
      <c r="L65" s="27"/>
      <c r="M65" s="27"/>
      <c r="N65" s="27"/>
      <c r="O65" s="27"/>
      <c r="P65" s="27"/>
      <c r="Q65" s="349"/>
    </row>
    <row r="66" spans="1:17" ht="15" customHeight="1" x14ac:dyDescent="0.2">
      <c r="A66" s="349"/>
      <c r="B66" s="349"/>
      <c r="C66" s="349"/>
      <c r="D66" s="349"/>
      <c r="E66" s="349"/>
      <c r="F66" s="350"/>
      <c r="G66" s="349"/>
      <c r="H66" s="349"/>
      <c r="I66" s="349"/>
      <c r="J66" s="349"/>
      <c r="K66" s="349"/>
      <c r="L66" s="349"/>
      <c r="M66" s="349"/>
      <c r="N66" s="349"/>
      <c r="O66" s="350"/>
      <c r="P66" s="349"/>
      <c r="Q66" s="349"/>
    </row>
    <row r="67" spans="1:17" ht="15" customHeight="1" x14ac:dyDescent="0.2">
      <c r="A67" s="349"/>
      <c r="B67" s="349"/>
      <c r="C67" s="349"/>
      <c r="D67" s="349"/>
      <c r="E67" s="349"/>
      <c r="F67" s="350"/>
      <c r="G67" s="349"/>
      <c r="H67" s="349"/>
      <c r="I67" s="349"/>
      <c r="J67" s="349"/>
      <c r="K67" s="349"/>
      <c r="L67" s="349"/>
      <c r="M67" s="349"/>
      <c r="N67" s="349"/>
      <c r="O67" s="350"/>
      <c r="P67" s="349"/>
      <c r="Q67" s="349"/>
    </row>
    <row r="68" spans="1:17" ht="15" customHeight="1" x14ac:dyDescent="0.2">
      <c r="A68" s="349"/>
      <c r="B68" s="30"/>
      <c r="C68" s="26"/>
      <c r="D68" s="26"/>
      <c r="E68" s="26"/>
      <c r="F68" s="26"/>
      <c r="G68" s="27"/>
      <c r="H68" s="27"/>
      <c r="I68" s="27"/>
      <c r="J68" s="27"/>
      <c r="K68" s="27"/>
      <c r="L68" s="27"/>
      <c r="M68" s="27"/>
      <c r="N68" s="27"/>
      <c r="O68" s="27"/>
      <c r="P68" s="27"/>
      <c r="Q68" s="349"/>
    </row>
    <row r="69" spans="1:17" ht="15" customHeight="1" x14ac:dyDescent="0.2">
      <c r="A69" s="349"/>
      <c r="B69" s="26"/>
      <c r="C69" s="26"/>
      <c r="D69" s="26"/>
      <c r="E69" s="26"/>
      <c r="F69" s="26"/>
      <c r="G69" s="27"/>
      <c r="H69" s="27"/>
      <c r="I69" s="27"/>
      <c r="J69" s="27"/>
      <c r="K69" s="27"/>
      <c r="L69" s="27"/>
      <c r="M69" s="27"/>
      <c r="N69" s="27"/>
      <c r="O69" s="27"/>
      <c r="P69" s="27"/>
      <c r="Q69" s="349"/>
    </row>
    <row r="70" spans="1:17" ht="5.0999999999999996" customHeight="1" x14ac:dyDescent="0.2">
      <c r="A70" s="349"/>
      <c r="B70" s="26"/>
      <c r="C70" s="26"/>
      <c r="D70" s="26"/>
      <c r="E70" s="26"/>
      <c r="F70" s="26"/>
      <c r="G70" s="27"/>
      <c r="H70" s="27"/>
      <c r="I70" s="27"/>
      <c r="J70" s="27"/>
      <c r="K70" s="27"/>
      <c r="L70" s="27"/>
      <c r="M70" s="27"/>
      <c r="N70" s="27"/>
      <c r="O70" s="27"/>
      <c r="P70" s="27"/>
      <c r="Q70" s="349"/>
    </row>
    <row r="71" spans="1:17" ht="12" customHeight="1" x14ac:dyDescent="0.2">
      <c r="A71" s="349"/>
      <c r="B71" s="26"/>
      <c r="C71" s="26"/>
      <c r="D71" s="26"/>
      <c r="E71" s="905" t="s">
        <v>231</v>
      </c>
      <c r="F71" s="905"/>
      <c r="G71" s="905"/>
      <c r="H71" s="27"/>
      <c r="I71" s="27"/>
      <c r="J71" s="27"/>
      <c r="K71" s="27"/>
      <c r="L71" s="27"/>
      <c r="M71" s="27"/>
      <c r="N71" s="905" t="s">
        <v>231</v>
      </c>
      <c r="O71" s="905"/>
      <c r="P71" s="905"/>
      <c r="Q71" s="349"/>
    </row>
    <row r="72" spans="1:17" ht="12" customHeight="1" x14ac:dyDescent="0.2">
      <c r="A72" s="349"/>
      <c r="B72" s="349"/>
      <c r="C72" s="349"/>
      <c r="D72" s="349"/>
      <c r="E72" s="462"/>
      <c r="F72" s="904" t="s">
        <v>354</v>
      </c>
      <c r="G72" s="904"/>
      <c r="H72" s="349"/>
      <c r="I72" s="349"/>
      <c r="J72" s="349"/>
      <c r="K72" s="349"/>
      <c r="L72" s="349"/>
      <c r="M72" s="349"/>
      <c r="N72" s="462"/>
      <c r="O72" s="904" t="s">
        <v>353</v>
      </c>
      <c r="P72" s="904"/>
      <c r="Q72" s="349"/>
    </row>
    <row r="73" spans="1:17" ht="12" customHeight="1" x14ac:dyDescent="0.2">
      <c r="A73" s="349"/>
      <c r="B73" s="349"/>
      <c r="C73" s="349"/>
      <c r="D73" s="349"/>
      <c r="E73" s="463"/>
      <c r="F73" s="904" t="s">
        <v>232</v>
      </c>
      <c r="G73" s="904"/>
      <c r="H73" s="349"/>
      <c r="I73" s="349"/>
      <c r="J73" s="349"/>
      <c r="K73" s="349"/>
      <c r="L73" s="349"/>
      <c r="M73" s="349"/>
      <c r="N73" s="463"/>
      <c r="O73" s="904" t="s">
        <v>233</v>
      </c>
      <c r="P73" s="904"/>
      <c r="Q73" s="349"/>
    </row>
    <row r="74" spans="1:17" ht="12" customHeight="1" x14ac:dyDescent="0.2">
      <c r="A74" s="349"/>
      <c r="B74" s="30"/>
      <c r="C74" s="26"/>
      <c r="D74" s="26"/>
      <c r="E74" s="464"/>
      <c r="F74" s="904" t="s">
        <v>689</v>
      </c>
      <c r="G74" s="904"/>
      <c r="H74" s="27"/>
      <c r="I74" s="27"/>
      <c r="J74" s="27"/>
      <c r="K74" s="27"/>
      <c r="L74" s="27"/>
      <c r="M74" s="27"/>
      <c r="N74" s="464"/>
      <c r="O74" s="904" t="s">
        <v>691</v>
      </c>
      <c r="P74" s="904"/>
      <c r="Q74" s="349"/>
    </row>
    <row r="75" spans="1:17" ht="12" customHeight="1" x14ac:dyDescent="0.2">
      <c r="A75" s="349"/>
      <c r="B75" s="26"/>
      <c r="C75" s="26"/>
      <c r="D75" s="26"/>
      <c r="E75" s="465"/>
      <c r="F75" s="904" t="s">
        <v>688</v>
      </c>
      <c r="G75" s="904"/>
      <c r="H75" s="27"/>
      <c r="I75" s="27"/>
      <c r="J75" s="27"/>
      <c r="K75" s="27"/>
      <c r="L75" s="27"/>
      <c r="M75" s="27"/>
      <c r="N75" s="465"/>
      <c r="O75" s="904" t="s">
        <v>690</v>
      </c>
      <c r="P75" s="904"/>
      <c r="Q75" s="349"/>
    </row>
    <row r="76" spans="1:17" ht="15" customHeight="1" x14ac:dyDescent="0.2">
      <c r="A76" s="349"/>
      <c r="B76" s="26"/>
      <c r="C76" s="26"/>
      <c r="D76" s="26"/>
      <c r="E76" s="26"/>
      <c r="F76" s="26"/>
      <c r="G76" s="27"/>
      <c r="H76" s="27"/>
      <c r="I76" s="27"/>
      <c r="J76" s="27"/>
      <c r="K76" s="27"/>
      <c r="L76" s="27"/>
      <c r="M76" s="27"/>
      <c r="N76" s="27"/>
      <c r="O76" s="27"/>
      <c r="P76" s="27"/>
      <c r="Q76" s="349"/>
    </row>
    <row r="77" spans="1:17" ht="15" customHeight="1" x14ac:dyDescent="0.2">
      <c r="A77" s="349"/>
      <c r="B77" s="138" t="s">
        <v>28</v>
      </c>
      <c r="C77" s="349"/>
      <c r="D77" s="349"/>
      <c r="E77" s="349"/>
      <c r="F77" s="350"/>
      <c r="G77" s="349"/>
      <c r="H77" s="349"/>
      <c r="I77" s="349"/>
      <c r="J77" s="349"/>
      <c r="K77" s="349"/>
      <c r="L77" s="349"/>
      <c r="M77" s="349"/>
      <c r="N77" s="349"/>
      <c r="O77" s="350"/>
      <c r="P77" s="349"/>
      <c r="Q77" s="349"/>
    </row>
    <row r="78" spans="1:17" ht="20.100000000000001" customHeight="1" x14ac:dyDescent="0.2">
      <c r="A78" s="349"/>
      <c r="B78" s="349"/>
      <c r="C78" s="349"/>
      <c r="D78" s="349"/>
      <c r="E78" s="349"/>
      <c r="F78" s="350"/>
      <c r="G78" s="349"/>
      <c r="H78" s="349"/>
      <c r="I78" s="349"/>
      <c r="J78" s="349"/>
      <c r="K78" s="349"/>
      <c r="L78" s="349"/>
      <c r="M78" s="349"/>
      <c r="N78" s="349"/>
      <c r="O78" s="350"/>
      <c r="P78" s="349"/>
      <c r="Q78" s="349"/>
    </row>
    <row r="79" spans="1:17" ht="20.100000000000001" customHeight="1" thickBot="1" x14ac:dyDescent="0.3">
      <c r="A79" s="349"/>
      <c r="B79" s="820" t="s">
        <v>29</v>
      </c>
      <c r="C79" s="820"/>
      <c r="D79" s="820"/>
      <c r="E79" s="820"/>
      <c r="F79" s="820"/>
      <c r="G79" s="820"/>
      <c r="H79" s="820"/>
      <c r="I79" s="820"/>
      <c r="J79" s="820"/>
      <c r="K79" s="820"/>
      <c r="L79" s="820"/>
      <c r="M79" s="820"/>
      <c r="N79" s="820"/>
      <c r="O79" s="820"/>
      <c r="P79" s="820"/>
      <c r="Q79" s="349"/>
    </row>
    <row r="80" spans="1:17" ht="9.9499999999999993" customHeight="1" x14ac:dyDescent="0.2">
      <c r="A80" s="349"/>
      <c r="B80" s="349"/>
      <c r="C80" s="349"/>
      <c r="D80" s="349"/>
      <c r="E80" s="349"/>
      <c r="F80" s="350"/>
      <c r="G80" s="349"/>
      <c r="H80" s="349"/>
      <c r="I80" s="349"/>
      <c r="J80" s="349"/>
      <c r="K80" s="349"/>
      <c r="L80" s="349"/>
      <c r="M80" s="349"/>
      <c r="N80" s="349"/>
      <c r="O80" s="350"/>
      <c r="P80" s="349"/>
      <c r="Q80" s="349"/>
    </row>
    <row r="81" spans="1:17" ht="15.95" customHeight="1" x14ac:dyDescent="0.2">
      <c r="A81" s="507"/>
      <c r="B81" s="834" t="s">
        <v>780</v>
      </c>
      <c r="C81" s="834"/>
      <c r="D81" s="834"/>
      <c r="E81" s="834"/>
      <c r="F81" s="834"/>
      <c r="G81" s="834"/>
      <c r="H81" s="834"/>
      <c r="I81" s="834"/>
      <c r="J81" s="834"/>
      <c r="K81" s="834"/>
      <c r="L81" s="834"/>
      <c r="M81" s="834"/>
      <c r="N81" s="834"/>
      <c r="O81" s="834"/>
      <c r="P81" s="834"/>
      <c r="Q81" s="507"/>
    </row>
    <row r="82" spans="1:17" ht="5.0999999999999996" customHeight="1" x14ac:dyDescent="0.2">
      <c r="A82" s="507"/>
      <c r="B82" s="26"/>
      <c r="C82" s="26"/>
      <c r="D82" s="26"/>
      <c r="E82" s="26"/>
      <c r="F82" s="26"/>
      <c r="G82" s="26"/>
      <c r="H82" s="26"/>
      <c r="I82" s="26"/>
      <c r="J82" s="26"/>
      <c r="K82" s="26"/>
      <c r="L82" s="26"/>
      <c r="M82" s="26"/>
      <c r="N82" s="26"/>
      <c r="O82" s="26"/>
      <c r="P82" s="26"/>
      <c r="Q82" s="507"/>
    </row>
    <row r="83" spans="1:17" ht="20.100000000000001" customHeight="1" x14ac:dyDescent="0.2">
      <c r="A83" s="507"/>
      <c r="B83" s="108"/>
      <c r="C83" s="109">
        <v>2006</v>
      </c>
      <c r="D83" s="603">
        <v>2007</v>
      </c>
      <c r="E83" s="897">
        <v>2008</v>
      </c>
      <c r="F83" s="898"/>
      <c r="G83" s="109">
        <v>2009</v>
      </c>
      <c r="H83" s="109">
        <v>2010</v>
      </c>
      <c r="I83" s="604">
        <v>2011</v>
      </c>
      <c r="J83" s="602" t="s">
        <v>693</v>
      </c>
      <c r="K83" s="109">
        <v>2013</v>
      </c>
      <c r="L83" s="109">
        <v>2014</v>
      </c>
      <c r="M83" s="602" t="s">
        <v>694</v>
      </c>
      <c r="N83" s="899">
        <v>2016</v>
      </c>
      <c r="O83" s="898"/>
      <c r="P83" s="109">
        <v>2017</v>
      </c>
      <c r="Q83" s="507"/>
    </row>
    <row r="84" spans="1:17" ht="15.95" customHeight="1" x14ac:dyDescent="0.2">
      <c r="A84" s="507"/>
      <c r="B84" s="566" t="s">
        <v>16</v>
      </c>
      <c r="C84" s="130">
        <f>AUX!H500</f>
        <v>33.313234248839976</v>
      </c>
      <c r="D84" s="130">
        <f>AUX!I500</f>
        <v>30.573972520695477</v>
      </c>
      <c r="E84" s="900">
        <f>AUX!J500</f>
        <v>28.88320049748377</v>
      </c>
      <c r="F84" s="901"/>
      <c r="G84" s="130">
        <f>AUX!K500</f>
        <v>27.765802615176614</v>
      </c>
      <c r="H84" s="130">
        <f>AUX!L500</f>
        <v>26.563457560079815</v>
      </c>
      <c r="I84" s="130">
        <f>AUX!M500</f>
        <v>25.47667085121898</v>
      </c>
      <c r="J84" s="130">
        <f>AUX!N500</f>
        <v>25.560265372932719</v>
      </c>
      <c r="K84" s="130">
        <f>AUX!O500</f>
        <v>23.834898443076487</v>
      </c>
      <c r="L84" s="130">
        <f>AUX!P500</f>
        <v>22.589070296024463</v>
      </c>
      <c r="M84" s="130">
        <f>AUX!Q500</f>
        <v>21.573984534822124</v>
      </c>
      <c r="N84" s="902">
        <f>AUX!R500</f>
        <v>19.146447112596682</v>
      </c>
      <c r="O84" s="903"/>
      <c r="P84" s="130">
        <f>AUX!S500</f>
        <v>18.477507460765523</v>
      </c>
      <c r="Q84" s="507"/>
    </row>
    <row r="85" spans="1:17" ht="15.95" customHeight="1" x14ac:dyDescent="0.2">
      <c r="A85" s="507"/>
      <c r="B85" s="569" t="str">
        <f>AUX!A2</f>
        <v>ARS Alentejo</v>
      </c>
      <c r="C85" s="132">
        <f>AUX!H501</f>
        <v>19.259445709338735</v>
      </c>
      <c r="D85" s="132">
        <f>AUX!I501</f>
        <v>17.816842855446016</v>
      </c>
      <c r="E85" s="893">
        <f>AUX!J501</f>
        <v>18.10908411380596</v>
      </c>
      <c r="F85" s="894"/>
      <c r="G85" s="132">
        <f>AUX!K501</f>
        <v>18.606814745900689</v>
      </c>
      <c r="H85" s="132">
        <f>AUX!L501</f>
        <v>19.115032510184118</v>
      </c>
      <c r="I85" s="132">
        <f>AUX!M501</f>
        <v>17.686506669286889</v>
      </c>
      <c r="J85" s="132">
        <f>AUX!N501</f>
        <v>12.889856178950865</v>
      </c>
      <c r="K85" s="132">
        <f>AUX!O501</f>
        <v>12.214241805945733</v>
      </c>
      <c r="L85" s="132">
        <f>AUX!P501</f>
        <v>14.592075489670533</v>
      </c>
      <c r="M85" s="132">
        <f>AUX!Q501</f>
        <v>16.448501284525147</v>
      </c>
      <c r="N85" s="895">
        <f>AUX!R501</f>
        <v>12.693880821106802</v>
      </c>
      <c r="O85" s="896"/>
      <c r="P85" s="132">
        <f>AUX!S501</f>
        <v>12.823949250797556</v>
      </c>
      <c r="Q85" s="507"/>
    </row>
    <row r="86" spans="1:17" ht="15.95" customHeight="1" x14ac:dyDescent="0.2">
      <c r="A86" s="507"/>
      <c r="B86" s="572" t="str">
        <f>AUX!A3</f>
        <v>ACeS Alentejo Central</v>
      </c>
      <c r="C86" s="111">
        <f>AUX!H502</f>
        <v>8.7712886484906072</v>
      </c>
      <c r="D86" s="111">
        <f>AUX!I502</f>
        <v>11.738880345592637</v>
      </c>
      <c r="E86" s="907">
        <f>AUX!J502</f>
        <v>14.156661151467427</v>
      </c>
      <c r="F86" s="908"/>
      <c r="G86" s="111">
        <f>AUX!K502</f>
        <v>7.1188099722663027</v>
      </c>
      <c r="H86" s="111">
        <f>AUX!L502</f>
        <v>10.146467238847839</v>
      </c>
      <c r="I86" s="111">
        <f>AUX!M502</f>
        <v>8.4164204362711654</v>
      </c>
      <c r="J86" s="111">
        <f>AUX!N502</f>
        <v>9.706735260929177</v>
      </c>
      <c r="K86" s="111">
        <f>AUX!O502</f>
        <v>7.9680786510655768</v>
      </c>
      <c r="L86" s="111">
        <f>AUX!P502</f>
        <v>7.449182607400143</v>
      </c>
      <c r="M86" s="111">
        <f>AUX!Q502</f>
        <v>7.5565085152405338</v>
      </c>
      <c r="N86" s="909">
        <f>AUX!R502</f>
        <v>8.281494363806047</v>
      </c>
      <c r="O86" s="910"/>
      <c r="P86" s="111">
        <f>AUX!S502</f>
        <v>3.8617120900551263</v>
      </c>
      <c r="Q86" s="507"/>
    </row>
    <row r="87" spans="1:17" ht="15" customHeight="1" x14ac:dyDescent="0.2">
      <c r="A87" s="507"/>
      <c r="B87" s="913"/>
      <c r="C87" s="913"/>
      <c r="D87" s="913"/>
      <c r="E87" s="913"/>
      <c r="F87" s="913"/>
      <c r="G87" s="913"/>
      <c r="H87" s="913"/>
      <c r="I87" s="913"/>
      <c r="J87" s="506"/>
      <c r="K87" s="700" t="s">
        <v>537</v>
      </c>
      <c r="L87" s="700"/>
      <c r="M87" s="700"/>
      <c r="N87" s="700"/>
      <c r="O87" s="700"/>
      <c r="P87" s="700"/>
      <c r="Q87" s="507"/>
    </row>
    <row r="88" spans="1:17" ht="15" customHeight="1" x14ac:dyDescent="0.2">
      <c r="A88" s="507"/>
      <c r="B88" s="26"/>
      <c r="C88" s="26"/>
      <c r="D88" s="26"/>
      <c r="E88" s="26"/>
      <c r="F88" s="26"/>
      <c r="G88" s="27"/>
      <c r="H88" s="27"/>
      <c r="I88" s="27"/>
      <c r="J88" s="27"/>
      <c r="K88" s="27"/>
      <c r="L88" s="27"/>
      <c r="M88" s="27"/>
      <c r="N88" s="27"/>
      <c r="O88" s="27"/>
      <c r="P88" s="27"/>
      <c r="Q88" s="507"/>
    </row>
    <row r="89" spans="1:17" ht="15.95" customHeight="1" x14ac:dyDescent="0.2">
      <c r="A89" s="349"/>
      <c r="B89" s="834" t="s">
        <v>781</v>
      </c>
      <c r="C89" s="834"/>
      <c r="D89" s="834"/>
      <c r="E89" s="834"/>
      <c r="F89" s="834"/>
      <c r="G89" s="834"/>
      <c r="H89" s="834"/>
      <c r="I89" s="834"/>
      <c r="J89" s="834"/>
      <c r="K89" s="834"/>
      <c r="L89" s="834"/>
      <c r="M89" s="834"/>
      <c r="N89" s="834"/>
      <c r="O89" s="834"/>
      <c r="P89" s="834"/>
      <c r="Q89" s="349"/>
    </row>
    <row r="90" spans="1:17" ht="5.0999999999999996" customHeight="1" x14ac:dyDescent="0.2">
      <c r="A90" s="349"/>
      <c r="B90" s="26"/>
      <c r="C90" s="26"/>
      <c r="D90" s="26"/>
      <c r="E90" s="26"/>
      <c r="F90" s="26"/>
      <c r="G90" s="26"/>
      <c r="H90" s="26"/>
      <c r="I90" s="26"/>
      <c r="J90" s="26"/>
      <c r="K90" s="26"/>
      <c r="L90" s="26"/>
      <c r="M90" s="26"/>
      <c r="N90" s="26"/>
      <c r="O90" s="26"/>
      <c r="P90" s="26"/>
      <c r="Q90" s="349"/>
    </row>
    <row r="91" spans="1:17" ht="20.100000000000001" customHeight="1" x14ac:dyDescent="0.2">
      <c r="A91" s="349"/>
      <c r="B91" s="108"/>
      <c r="C91" s="109">
        <v>2006</v>
      </c>
      <c r="D91" s="603">
        <v>2007</v>
      </c>
      <c r="E91" s="897">
        <v>2008</v>
      </c>
      <c r="F91" s="898"/>
      <c r="G91" s="109">
        <v>2009</v>
      </c>
      <c r="H91" s="109">
        <v>2010</v>
      </c>
      <c r="I91" s="604">
        <v>2011</v>
      </c>
      <c r="J91" s="602" t="s">
        <v>693</v>
      </c>
      <c r="K91" s="109">
        <v>2013</v>
      </c>
      <c r="L91" s="109">
        <v>2014</v>
      </c>
      <c r="M91" s="602" t="s">
        <v>694</v>
      </c>
      <c r="N91" s="899">
        <v>2016</v>
      </c>
      <c r="O91" s="898"/>
      <c r="P91" s="109">
        <v>2017</v>
      </c>
      <c r="Q91" s="349"/>
    </row>
    <row r="92" spans="1:17" ht="15.95" customHeight="1" x14ac:dyDescent="0.2">
      <c r="A92" s="349"/>
      <c r="B92" s="566" t="s">
        <v>16</v>
      </c>
      <c r="C92" s="130">
        <f>AUX!H493</f>
        <v>30.81748700214834</v>
      </c>
      <c r="D92" s="130">
        <f>AUX!I493</f>
        <v>28.132439513012823</v>
      </c>
      <c r="E92" s="900">
        <f>AUX!J493</f>
        <v>26.006823880056885</v>
      </c>
      <c r="F92" s="901"/>
      <c r="G92" s="130">
        <f>AUX!K493</f>
        <v>25.080714253393776</v>
      </c>
      <c r="H92" s="130">
        <f>AUX!L493</f>
        <v>24.23716674082133</v>
      </c>
      <c r="I92" s="130">
        <f>AUX!M493</f>
        <v>23.276458167311439</v>
      </c>
      <c r="J92" s="130">
        <f>AUX!N493</f>
        <v>23.321118152151755</v>
      </c>
      <c r="K92" s="130">
        <f>AUX!O493</f>
        <v>21.844468290512527</v>
      </c>
      <c r="L92" s="130">
        <f>AUX!P493</f>
        <v>20.779923279027422</v>
      </c>
      <c r="M92" s="130">
        <f>AUX!Q493</f>
        <v>19.848877587070586</v>
      </c>
      <c r="N92" s="902">
        <f>AUX!R493</f>
        <v>17.690869261931436</v>
      </c>
      <c r="O92" s="903"/>
      <c r="P92" s="130">
        <f>AUX!S493</f>
        <v>17.079705957659574</v>
      </c>
      <c r="Q92" s="349"/>
    </row>
    <row r="93" spans="1:17" ht="15.95" customHeight="1" x14ac:dyDescent="0.2">
      <c r="A93" s="349"/>
      <c r="B93" s="569" t="str">
        <f>AUX!A2</f>
        <v>ARS Alentejo</v>
      </c>
      <c r="C93" s="132">
        <f>AUX!H494</f>
        <v>18.68738296549699</v>
      </c>
      <c r="D93" s="132">
        <f>AUX!I494</f>
        <v>14.943158523922465</v>
      </c>
      <c r="E93" s="893">
        <f>AUX!J494</f>
        <v>17.14583495881628</v>
      </c>
      <c r="F93" s="894"/>
      <c r="G93" s="132">
        <f>AUX!K494</f>
        <v>16.474783889599568</v>
      </c>
      <c r="H93" s="132">
        <f>AUX!L494</f>
        <v>18.334827101605175</v>
      </c>
      <c r="I93" s="132">
        <f>AUX!M494</f>
        <v>16.31088948389791</v>
      </c>
      <c r="J93" s="132">
        <f>AUX!N494</f>
        <v>11.700023300893863</v>
      </c>
      <c r="K93" s="132">
        <f>AUX!O494</f>
        <v>11.01284097257402</v>
      </c>
      <c r="L93" s="132">
        <f>AUX!P494</f>
        <v>13.578736913998968</v>
      </c>
      <c r="M93" s="132">
        <f>AUX!Q494</f>
        <v>15.420469954242325</v>
      </c>
      <c r="N93" s="895">
        <f>AUX!R494</f>
        <v>12.277688007300021</v>
      </c>
      <c r="O93" s="896"/>
      <c r="P93" s="132">
        <f>AUX!S494</f>
        <v>11.772805869584641</v>
      </c>
      <c r="Q93" s="349"/>
    </row>
    <row r="94" spans="1:17" ht="15.95" customHeight="1" x14ac:dyDescent="0.2">
      <c r="A94" s="349"/>
      <c r="B94" s="572" t="str">
        <f>AUX!A3</f>
        <v>ACeS Alentejo Central</v>
      </c>
      <c r="C94" s="111">
        <f>AUX!H495</f>
        <v>8.1865360719245661</v>
      </c>
      <c r="D94" s="111">
        <f>AUX!I495</f>
        <v>11.738880345592637</v>
      </c>
      <c r="E94" s="907">
        <f>AUX!J495</f>
        <v>12.976939388845141</v>
      </c>
      <c r="F94" s="908"/>
      <c r="G94" s="111">
        <f>AUX!K495</f>
        <v>5.3391074791997273</v>
      </c>
      <c r="H94" s="111">
        <f>AUX!L495</f>
        <v>10.146467238847839</v>
      </c>
      <c r="I94" s="111">
        <f>AUX!M495</f>
        <v>8.4164204362711654</v>
      </c>
      <c r="J94" s="111">
        <f>AUX!N495</f>
        <v>8.4933933533130297</v>
      </c>
      <c r="K94" s="111">
        <f>AUX!O495</f>
        <v>6.7422203970554886</v>
      </c>
      <c r="L94" s="111">
        <f>AUX!P495</f>
        <v>6.8284173901167975</v>
      </c>
      <c r="M94" s="111">
        <f>AUX!Q495</f>
        <v>7.5565085152405338</v>
      </c>
      <c r="N94" s="909">
        <f>AUX!R495</f>
        <v>7.007418307835886</v>
      </c>
      <c r="O94" s="910"/>
      <c r="P94" s="111">
        <f>AUX!S495</f>
        <v>3.8617120900551263</v>
      </c>
      <c r="Q94" s="349"/>
    </row>
    <row r="95" spans="1:17" ht="15" customHeight="1" x14ac:dyDescent="0.2">
      <c r="A95" s="349"/>
      <c r="B95" s="913"/>
      <c r="C95" s="913"/>
      <c r="D95" s="913"/>
      <c r="E95" s="913"/>
      <c r="F95" s="913"/>
      <c r="G95" s="913"/>
      <c r="H95" s="913"/>
      <c r="I95" s="913"/>
      <c r="J95" s="506"/>
      <c r="K95" s="700" t="s">
        <v>537</v>
      </c>
      <c r="L95" s="700"/>
      <c r="M95" s="700"/>
      <c r="N95" s="700"/>
      <c r="O95" s="700"/>
      <c r="P95" s="700"/>
      <c r="Q95" s="349"/>
    </row>
    <row r="96" spans="1:17" ht="15" customHeight="1" x14ac:dyDescent="0.2">
      <c r="A96" s="349"/>
      <c r="B96" s="26"/>
      <c r="C96" s="26"/>
      <c r="D96" s="26"/>
      <c r="E96" s="26"/>
      <c r="F96" s="26"/>
      <c r="G96" s="27"/>
      <c r="H96" s="27"/>
      <c r="I96" s="27"/>
      <c r="J96" s="27"/>
      <c r="K96" s="27"/>
      <c r="L96" s="27"/>
      <c r="M96" s="27"/>
      <c r="N96" s="27"/>
      <c r="O96" s="27"/>
      <c r="P96" s="27"/>
      <c r="Q96" s="349"/>
    </row>
    <row r="97" spans="1:17" ht="24" customHeight="1" x14ac:dyDescent="0.2">
      <c r="A97" s="350"/>
      <c r="B97" s="819" t="s">
        <v>782</v>
      </c>
      <c r="C97" s="819"/>
      <c r="D97" s="819"/>
      <c r="E97" s="819"/>
      <c r="F97" s="819"/>
      <c r="G97" s="819"/>
      <c r="I97" s="819" t="str">
        <f>"DISTRIBUIÇÃO ESPACIAL DA TAXA DE INCIDÊNCIA MÉDIA ANUAL DE TUBERCULOSE (/100000 HABITANTES) NA " &amp; UPPER(AUX!A2) &amp; " POR ACES/ULS, 2013-2017"</f>
        <v>DISTRIBUIÇÃO ESPACIAL DA TAXA DE INCIDÊNCIA MÉDIA ANUAL DE TUBERCULOSE (/100000 HABITANTES) NA ARS ALENTEJO POR ACES/ULS, 2013-2017</v>
      </c>
      <c r="J97" s="819"/>
      <c r="K97" s="819"/>
      <c r="L97" s="819"/>
      <c r="M97" s="819"/>
      <c r="N97" s="819"/>
      <c r="O97" s="819"/>
      <c r="P97" s="819"/>
      <c r="Q97" s="350"/>
    </row>
    <row r="98" spans="1:17" ht="5.0999999999999996" customHeight="1" x14ac:dyDescent="0.2">
      <c r="A98" s="350"/>
      <c r="B98" s="350"/>
      <c r="C98" s="350"/>
      <c r="D98" s="350"/>
      <c r="E98" s="350"/>
      <c r="F98" s="350"/>
      <c r="G98" s="350"/>
      <c r="H98" s="350"/>
      <c r="I98" s="350"/>
      <c r="J98" s="350"/>
      <c r="K98" s="350"/>
      <c r="L98" s="350"/>
      <c r="M98" s="350"/>
      <c r="N98" s="350"/>
      <c r="O98" s="350"/>
      <c r="P98" s="350"/>
      <c r="Q98" s="350"/>
    </row>
    <row r="99" spans="1:17" ht="15" customHeight="1" x14ac:dyDescent="0.2">
      <c r="A99" s="350"/>
      <c r="B99" s="26"/>
      <c r="C99" s="26"/>
      <c r="D99" s="26"/>
      <c r="E99" s="26"/>
      <c r="F99" s="26"/>
      <c r="G99" s="27"/>
      <c r="H99" s="27"/>
      <c r="I99" s="27"/>
      <c r="J99" s="27"/>
      <c r="K99" s="27"/>
      <c r="L99" s="27"/>
      <c r="M99" s="27"/>
      <c r="N99" s="27"/>
      <c r="O99" s="27"/>
      <c r="P99" s="27"/>
      <c r="Q99" s="350"/>
    </row>
    <row r="100" spans="1:17" ht="15" customHeight="1" x14ac:dyDescent="0.2">
      <c r="A100" s="350"/>
      <c r="B100" s="26"/>
      <c r="C100" s="26"/>
      <c r="D100" s="26"/>
      <c r="E100" s="26"/>
      <c r="F100" s="26"/>
      <c r="G100" s="27"/>
      <c r="H100" s="27"/>
      <c r="I100" s="27"/>
      <c r="J100" s="27"/>
      <c r="K100" s="27"/>
      <c r="L100" s="27"/>
      <c r="M100" s="27"/>
      <c r="N100" s="27"/>
      <c r="O100" s="27"/>
      <c r="P100" s="27"/>
      <c r="Q100" s="350"/>
    </row>
    <row r="101" spans="1:17" ht="15" customHeight="1" x14ac:dyDescent="0.2">
      <c r="A101" s="350"/>
      <c r="B101" s="26"/>
      <c r="C101" s="26"/>
      <c r="D101" s="26"/>
      <c r="E101" s="26"/>
      <c r="F101" s="26"/>
      <c r="G101" s="27"/>
      <c r="H101" s="27"/>
      <c r="I101" s="27"/>
      <c r="J101" s="27"/>
      <c r="K101" s="27"/>
      <c r="L101" s="27"/>
      <c r="M101" s="27"/>
      <c r="N101" s="27"/>
      <c r="O101" s="27"/>
      <c r="P101" s="27"/>
      <c r="Q101" s="350"/>
    </row>
    <row r="102" spans="1:17" ht="15" customHeight="1" x14ac:dyDescent="0.2">
      <c r="A102" s="350"/>
      <c r="B102" s="26"/>
      <c r="C102" s="26"/>
      <c r="D102" s="26"/>
      <c r="E102" s="26"/>
      <c r="F102" s="26"/>
      <c r="G102" s="27"/>
      <c r="H102" s="27"/>
      <c r="I102" s="27"/>
      <c r="J102" s="27"/>
      <c r="K102" s="27"/>
      <c r="L102" s="27"/>
      <c r="M102" s="27"/>
      <c r="N102" s="27"/>
      <c r="O102" s="27"/>
      <c r="P102" s="27"/>
      <c r="Q102" s="350"/>
    </row>
    <row r="103" spans="1:17" ht="15" customHeight="1" x14ac:dyDescent="0.2">
      <c r="A103" s="350"/>
      <c r="B103" s="26"/>
      <c r="C103" s="26"/>
      <c r="D103" s="26"/>
      <c r="E103" s="26"/>
      <c r="F103" s="26"/>
      <c r="G103" s="27"/>
      <c r="H103" s="27"/>
      <c r="I103" s="27"/>
      <c r="J103" s="27"/>
      <c r="K103" s="27"/>
      <c r="L103" s="27"/>
      <c r="M103" s="27"/>
      <c r="N103" s="27"/>
      <c r="O103" s="27"/>
      <c r="P103" s="27"/>
      <c r="Q103" s="350"/>
    </row>
    <row r="104" spans="1:17" ht="15" customHeight="1" x14ac:dyDescent="0.2">
      <c r="A104" s="350"/>
      <c r="B104" s="26"/>
      <c r="C104" s="26"/>
      <c r="D104" s="26"/>
      <c r="E104" s="26"/>
      <c r="F104" s="26"/>
      <c r="G104" s="27"/>
      <c r="H104" s="27"/>
      <c r="I104" s="27"/>
      <c r="J104" s="27"/>
      <c r="K104" s="27"/>
      <c r="L104" s="27"/>
      <c r="M104" s="27"/>
      <c r="N104" s="27"/>
      <c r="O104" s="27"/>
      <c r="P104" s="27"/>
      <c r="Q104" s="350"/>
    </row>
    <row r="105" spans="1:17" ht="15" customHeight="1" x14ac:dyDescent="0.2">
      <c r="A105" s="350"/>
      <c r="B105" s="26"/>
      <c r="C105" s="26"/>
      <c r="D105" s="26"/>
      <c r="E105" s="26"/>
      <c r="F105" s="26"/>
      <c r="G105" s="27"/>
      <c r="H105" s="27"/>
      <c r="I105" s="27"/>
      <c r="J105" s="27"/>
      <c r="K105" s="27"/>
      <c r="L105" s="27"/>
      <c r="M105" s="27"/>
      <c r="N105" s="27"/>
      <c r="O105" s="27"/>
      <c r="P105" s="27"/>
      <c r="Q105" s="350"/>
    </row>
    <row r="106" spans="1:17" ht="15" customHeight="1" x14ac:dyDescent="0.2">
      <c r="A106" s="350"/>
      <c r="B106" s="26"/>
      <c r="C106" s="26"/>
      <c r="D106" s="26"/>
      <c r="E106" s="26"/>
      <c r="F106" s="26"/>
      <c r="G106" s="27"/>
      <c r="H106" s="27"/>
      <c r="I106" s="27"/>
      <c r="J106" s="27"/>
      <c r="K106" s="27"/>
      <c r="L106" s="27"/>
      <c r="M106" s="27"/>
      <c r="N106" s="27"/>
      <c r="O106" s="27"/>
      <c r="P106" s="27"/>
      <c r="Q106" s="350"/>
    </row>
    <row r="107" spans="1:17" ht="15" customHeight="1" x14ac:dyDescent="0.2">
      <c r="A107" s="350"/>
      <c r="B107" s="350"/>
      <c r="C107" s="350"/>
      <c r="D107" s="350"/>
      <c r="E107" s="350"/>
      <c r="F107" s="350"/>
      <c r="G107" s="350"/>
      <c r="H107" s="350"/>
      <c r="I107" s="350"/>
      <c r="J107" s="350"/>
      <c r="K107" s="350"/>
      <c r="L107" s="350"/>
      <c r="M107" s="350"/>
      <c r="N107" s="350"/>
      <c r="O107" s="350"/>
      <c r="P107" s="350"/>
      <c r="Q107" s="350"/>
    </row>
    <row r="108" spans="1:17" ht="15" customHeight="1" x14ac:dyDescent="0.2">
      <c r="A108" s="486"/>
      <c r="B108" s="486"/>
      <c r="C108" s="486"/>
      <c r="D108" s="486"/>
      <c r="E108" s="486"/>
      <c r="F108" s="486"/>
      <c r="G108" s="486"/>
      <c r="H108" s="486"/>
      <c r="I108" s="486"/>
      <c r="J108" s="486"/>
      <c r="K108" s="486"/>
      <c r="L108" s="486"/>
      <c r="M108" s="486"/>
      <c r="N108" s="486"/>
      <c r="O108" s="486"/>
      <c r="P108" s="486"/>
      <c r="Q108" s="486"/>
    </row>
    <row r="109" spans="1:17" ht="15" customHeight="1" x14ac:dyDescent="0.2">
      <c r="A109" s="350"/>
      <c r="B109" s="350"/>
      <c r="C109" s="350"/>
      <c r="D109" s="350"/>
      <c r="E109" s="350"/>
      <c r="F109" s="350"/>
      <c r="G109" s="350"/>
      <c r="H109" s="350"/>
      <c r="I109" s="350"/>
      <c r="J109" s="350"/>
      <c r="K109" s="350"/>
      <c r="L109" s="350"/>
      <c r="M109" s="350"/>
      <c r="N109" s="350"/>
      <c r="O109" s="350"/>
      <c r="P109" s="350"/>
      <c r="Q109" s="350"/>
    </row>
    <row r="110" spans="1:17" ht="15" customHeight="1" x14ac:dyDescent="0.2">
      <c r="A110" s="350"/>
      <c r="B110" s="30"/>
      <c r="C110" s="26"/>
      <c r="D110" s="26"/>
      <c r="E110" s="26"/>
      <c r="F110" s="26"/>
      <c r="G110" s="27"/>
      <c r="H110" s="27"/>
      <c r="I110" s="27"/>
      <c r="J110" s="27"/>
      <c r="K110" s="27"/>
      <c r="L110" s="27"/>
      <c r="M110" s="27"/>
      <c r="N110" s="27"/>
      <c r="O110" s="27"/>
      <c r="P110" s="27"/>
      <c r="Q110" s="350"/>
    </row>
    <row r="111" spans="1:17" ht="15" customHeight="1" x14ac:dyDescent="0.2">
      <c r="A111" s="350"/>
      <c r="B111" s="26"/>
      <c r="C111" s="26"/>
      <c r="D111" s="26"/>
      <c r="E111" s="26"/>
      <c r="F111" s="26"/>
      <c r="G111" s="27"/>
      <c r="H111" s="27"/>
      <c r="I111" s="27"/>
      <c r="J111" s="27"/>
      <c r="K111" s="27"/>
      <c r="L111" s="27"/>
      <c r="M111" s="27"/>
      <c r="N111" s="27"/>
      <c r="O111" s="27"/>
      <c r="P111" s="27"/>
      <c r="Q111" s="350"/>
    </row>
    <row r="112" spans="1:17" ht="15" customHeight="1" x14ac:dyDescent="0.2">
      <c r="A112" s="350"/>
      <c r="B112" s="26"/>
      <c r="C112" s="26"/>
      <c r="D112" s="26"/>
      <c r="E112" s="26"/>
      <c r="F112" s="26"/>
      <c r="G112" s="27"/>
      <c r="H112" s="27"/>
      <c r="I112" s="27"/>
      <c r="J112" s="27"/>
      <c r="K112" s="27"/>
      <c r="L112" s="27"/>
      <c r="M112" s="27"/>
      <c r="N112" s="27"/>
      <c r="O112" s="27"/>
      <c r="P112" s="27"/>
      <c r="Q112" s="350"/>
    </row>
    <row r="113" spans="1:17" ht="15" customHeight="1" x14ac:dyDescent="0.2">
      <c r="A113" s="350"/>
      <c r="B113" s="350"/>
      <c r="C113" s="350"/>
      <c r="D113" s="350"/>
      <c r="E113" s="350"/>
      <c r="F113" s="350"/>
      <c r="G113" s="350"/>
      <c r="H113" s="350"/>
      <c r="I113" s="350"/>
      <c r="J113" s="350"/>
      <c r="K113" s="350"/>
      <c r="L113" s="350"/>
      <c r="M113" s="350"/>
      <c r="N113" s="350"/>
      <c r="O113" s="350"/>
      <c r="P113" s="350"/>
      <c r="Q113" s="350"/>
    </row>
    <row r="114" spans="1:17" ht="5.0999999999999996" customHeight="1" x14ac:dyDescent="0.2">
      <c r="A114" s="350"/>
      <c r="B114" s="350"/>
      <c r="C114" s="350"/>
      <c r="D114" s="350"/>
      <c r="E114" s="140"/>
      <c r="F114" s="140"/>
      <c r="G114" s="140"/>
      <c r="H114" s="350"/>
      <c r="I114" s="350"/>
      <c r="J114" s="350"/>
      <c r="K114" s="350"/>
      <c r="L114" s="350"/>
      <c r="M114" s="350"/>
      <c r="N114" s="140"/>
      <c r="O114" s="140"/>
      <c r="P114" s="140"/>
      <c r="Q114" s="350"/>
    </row>
    <row r="115" spans="1:17" ht="12" customHeight="1" x14ac:dyDescent="0.2">
      <c r="A115" s="350"/>
      <c r="B115" s="30"/>
      <c r="C115" s="26"/>
      <c r="D115" s="26"/>
      <c r="E115" s="701"/>
      <c r="F115" s="701"/>
      <c r="G115" s="701"/>
      <c r="H115" s="27"/>
      <c r="I115" s="27"/>
      <c r="J115" s="27"/>
      <c r="K115" s="27"/>
      <c r="L115" s="27"/>
      <c r="M115" s="27"/>
      <c r="N115" s="905" t="s">
        <v>231</v>
      </c>
      <c r="O115" s="905"/>
      <c r="P115" s="905"/>
      <c r="Q115" s="350"/>
    </row>
    <row r="116" spans="1:17" ht="12" customHeight="1" x14ac:dyDescent="0.2">
      <c r="A116" s="350"/>
      <c r="B116" s="701" t="s">
        <v>537</v>
      </c>
      <c r="C116" s="701"/>
      <c r="D116" s="701"/>
      <c r="E116" s="701"/>
      <c r="F116" s="701"/>
      <c r="G116" s="701"/>
      <c r="H116" s="504"/>
      <c r="I116" s="27"/>
      <c r="J116" s="27"/>
      <c r="K116" s="27"/>
      <c r="L116" s="27"/>
      <c r="M116" s="27"/>
      <c r="N116" s="462"/>
      <c r="O116" s="904" t="s">
        <v>355</v>
      </c>
      <c r="P116" s="904"/>
      <c r="Q116" s="350"/>
    </row>
    <row r="117" spans="1:17" ht="12" customHeight="1" x14ac:dyDescent="0.2">
      <c r="A117" s="350"/>
      <c r="B117" s="26"/>
      <c r="C117" s="26"/>
      <c r="D117" s="26"/>
      <c r="E117" s="26"/>
      <c r="F117" s="26"/>
      <c r="G117" s="27"/>
      <c r="H117" s="27"/>
      <c r="I117" s="27"/>
      <c r="J117" s="27"/>
      <c r="K117" s="27"/>
      <c r="L117" s="27"/>
      <c r="M117" s="27"/>
      <c r="N117" s="463"/>
      <c r="O117" s="904" t="s">
        <v>356</v>
      </c>
      <c r="P117" s="904"/>
      <c r="Q117" s="350"/>
    </row>
    <row r="118" spans="1:17" ht="12" customHeight="1" x14ac:dyDescent="0.2">
      <c r="A118" s="350"/>
      <c r="B118" s="26"/>
      <c r="C118" s="26"/>
      <c r="D118" s="26"/>
      <c r="E118" s="26"/>
      <c r="F118" s="26"/>
      <c r="G118" s="27"/>
      <c r="H118" s="27"/>
      <c r="I118" s="27"/>
      <c r="J118" s="27"/>
      <c r="K118" s="27"/>
      <c r="L118" s="27"/>
      <c r="M118" s="27"/>
      <c r="N118" s="464"/>
      <c r="O118" s="904" t="s">
        <v>357</v>
      </c>
      <c r="P118" s="904"/>
      <c r="Q118" s="350"/>
    </row>
    <row r="119" spans="1:17" ht="12" customHeight="1" x14ac:dyDescent="0.2">
      <c r="A119" s="350"/>
      <c r="C119" s="26"/>
      <c r="D119" s="26"/>
      <c r="E119" s="26"/>
      <c r="F119" s="26"/>
      <c r="G119" s="27"/>
      <c r="H119" s="27"/>
      <c r="I119" s="27"/>
      <c r="J119" s="27"/>
      <c r="K119" s="27"/>
      <c r="L119" s="27"/>
      <c r="M119" s="27"/>
      <c r="N119" s="465"/>
      <c r="O119" s="904" t="s">
        <v>358</v>
      </c>
      <c r="P119" s="904"/>
      <c r="Q119" s="350"/>
    </row>
    <row r="120" spans="1:17" ht="27.95" customHeight="1" x14ac:dyDescent="0.2">
      <c r="A120" s="555"/>
      <c r="B120" s="906" t="s">
        <v>580</v>
      </c>
      <c r="C120" s="906"/>
      <c r="D120" s="906"/>
      <c r="E120" s="906"/>
      <c r="F120" s="906"/>
      <c r="G120" s="906"/>
      <c r="H120" s="27"/>
      <c r="I120" s="27"/>
      <c r="J120" s="27"/>
      <c r="K120" s="27"/>
      <c r="L120" s="27"/>
      <c r="M120" s="27"/>
      <c r="N120" s="26"/>
      <c r="O120" s="556"/>
      <c r="P120" s="556"/>
      <c r="Q120" s="555"/>
    </row>
    <row r="121" spans="1:17" ht="12" customHeight="1" x14ac:dyDescent="0.2">
      <c r="A121" s="555"/>
      <c r="B121" s="27"/>
      <c r="C121" s="26"/>
      <c r="D121" s="26"/>
      <c r="E121" s="26"/>
      <c r="F121" s="26"/>
      <c r="G121" s="27"/>
      <c r="H121" s="27"/>
      <c r="I121" s="27"/>
      <c r="J121" s="27"/>
      <c r="K121" s="27"/>
      <c r="L121" s="27"/>
      <c r="M121" s="27"/>
      <c r="N121" s="26"/>
      <c r="O121" s="556"/>
      <c r="P121" s="556"/>
      <c r="Q121" s="555"/>
    </row>
    <row r="122" spans="1:17" ht="12" customHeight="1" x14ac:dyDescent="0.2">
      <c r="A122" s="555"/>
      <c r="B122" s="26"/>
      <c r="C122" s="26"/>
      <c r="D122" s="26"/>
      <c r="E122" s="26"/>
      <c r="F122" s="26"/>
      <c r="G122" s="27"/>
      <c r="H122" s="27"/>
      <c r="I122" s="27"/>
      <c r="J122" s="27"/>
      <c r="K122" s="27"/>
      <c r="L122" s="27"/>
      <c r="M122" s="27"/>
      <c r="N122" s="26"/>
      <c r="O122" s="556"/>
      <c r="P122" s="556"/>
      <c r="Q122" s="555"/>
    </row>
    <row r="123" spans="1:17" ht="15" customHeight="1" x14ac:dyDescent="0.2">
      <c r="A123" s="349"/>
      <c r="B123" s="138" t="s">
        <v>28</v>
      </c>
      <c r="C123" s="143"/>
      <c r="D123" s="143"/>
      <c r="E123" s="143"/>
      <c r="F123" s="143"/>
      <c r="G123" s="143"/>
      <c r="H123" s="143"/>
      <c r="I123" s="143"/>
      <c r="J123" s="143"/>
      <c r="K123" s="143"/>
      <c r="L123" s="143"/>
      <c r="M123" s="143"/>
      <c r="N123" s="25"/>
      <c r="O123" s="25"/>
      <c r="P123" s="27"/>
      <c r="Q123" s="349"/>
    </row>
    <row r="124" spans="1:17" ht="30" customHeight="1" x14ac:dyDescent="0.2">
      <c r="A124" s="349"/>
      <c r="B124" s="349"/>
      <c r="C124" s="349"/>
      <c r="D124" s="349"/>
      <c r="E124" s="349"/>
      <c r="F124" s="350"/>
      <c r="G124" s="349"/>
      <c r="H124" s="349"/>
      <c r="I124" s="349"/>
      <c r="J124" s="349"/>
      <c r="K124" s="349"/>
      <c r="L124" s="349"/>
      <c r="M124" s="349"/>
      <c r="N124" s="349"/>
      <c r="O124" s="350"/>
      <c r="P124" s="349"/>
      <c r="Q124" s="349"/>
    </row>
    <row r="125" spans="1:17" ht="15" customHeight="1" x14ac:dyDescent="0.2">
      <c r="A125" s="349"/>
      <c r="B125" s="349"/>
      <c r="C125" s="349"/>
      <c r="D125" s="349"/>
      <c r="E125" s="349"/>
      <c r="F125" s="350"/>
      <c r="G125" s="349"/>
      <c r="H125" s="349"/>
      <c r="I125" s="349"/>
      <c r="J125" s="349"/>
      <c r="K125" s="349"/>
      <c r="L125" s="349"/>
      <c r="M125" s="349"/>
      <c r="N125" s="349"/>
      <c r="O125" s="350"/>
      <c r="P125" s="349"/>
      <c r="Q125" s="349"/>
    </row>
    <row r="126" spans="1:17" ht="15" customHeight="1" x14ac:dyDescent="0.2">
      <c r="A126" s="349"/>
      <c r="B126" s="349"/>
      <c r="C126" s="349"/>
      <c r="D126" s="349"/>
      <c r="E126" s="349"/>
      <c r="F126" s="350"/>
      <c r="G126" s="349"/>
      <c r="H126" s="349"/>
      <c r="I126" s="349"/>
      <c r="J126" s="349"/>
      <c r="K126" s="349"/>
      <c r="L126" s="349"/>
      <c r="M126" s="349"/>
      <c r="N126" s="349"/>
      <c r="O126" s="350"/>
      <c r="P126" s="349"/>
      <c r="Q126" s="349"/>
    </row>
    <row r="127" spans="1:17" ht="15" customHeight="1" x14ac:dyDescent="0.2">
      <c r="A127" s="349"/>
      <c r="B127" s="349"/>
      <c r="C127" s="349"/>
      <c r="D127" s="349"/>
      <c r="E127" s="349"/>
      <c r="F127" s="350"/>
      <c r="G127" s="349"/>
      <c r="H127" s="349"/>
      <c r="I127" s="349"/>
      <c r="J127" s="349"/>
      <c r="K127" s="349"/>
      <c r="L127" s="349"/>
      <c r="M127" s="349"/>
      <c r="N127" s="349"/>
      <c r="O127" s="350"/>
      <c r="P127" s="349"/>
      <c r="Q127" s="349"/>
    </row>
    <row r="128" spans="1:17" ht="15" customHeight="1" x14ac:dyDescent="0.2">
      <c r="A128" s="349"/>
      <c r="B128" s="349"/>
      <c r="C128" s="349"/>
      <c r="D128" s="349"/>
      <c r="E128" s="349"/>
      <c r="F128" s="350"/>
      <c r="G128" s="349"/>
      <c r="H128" s="349"/>
      <c r="I128" s="349"/>
      <c r="J128" s="349"/>
      <c r="K128" s="349"/>
      <c r="L128" s="349"/>
      <c r="M128" s="349"/>
      <c r="N128" s="349"/>
      <c r="O128" s="350"/>
      <c r="P128" s="349"/>
      <c r="Q128" s="349"/>
    </row>
    <row r="129" spans="1:17" ht="15" customHeight="1" thickBot="1" x14ac:dyDescent="0.25">
      <c r="A129" s="349"/>
      <c r="B129" s="349"/>
      <c r="C129" s="349"/>
      <c r="D129" s="349"/>
      <c r="E129" s="349"/>
      <c r="F129" s="350"/>
      <c r="G129" s="349"/>
      <c r="H129" s="349"/>
      <c r="I129" s="349"/>
      <c r="J129" s="349"/>
      <c r="K129" s="349"/>
      <c r="L129" s="349"/>
      <c r="M129" s="349"/>
      <c r="N129" s="349"/>
      <c r="O129" s="350"/>
      <c r="P129" s="349"/>
      <c r="Q129" s="349"/>
    </row>
    <row r="130" spans="1:17" ht="9.9499999999999993" customHeight="1" x14ac:dyDescent="0.2">
      <c r="A130" s="349"/>
      <c r="B130" s="833"/>
      <c r="C130" s="833"/>
      <c r="D130" s="833"/>
      <c r="E130" s="833"/>
      <c r="F130" s="833"/>
      <c r="G130" s="833"/>
      <c r="H130" s="833"/>
      <c r="I130" s="833"/>
      <c r="J130" s="833"/>
      <c r="K130" s="833"/>
      <c r="L130" s="833"/>
      <c r="M130" s="833"/>
      <c r="N130" s="833"/>
      <c r="O130" s="833"/>
      <c r="P130" s="833"/>
      <c r="Q130" s="349"/>
    </row>
  </sheetData>
  <sheetProtection password="CD06" sheet="1" objects="1" scenarios="1"/>
  <mergeCells count="85">
    <mergeCell ref="B87:I87"/>
    <mergeCell ref="K87:P87"/>
    <mergeCell ref="B95:I95"/>
    <mergeCell ref="K95:P95"/>
    <mergeCell ref="E86:F86"/>
    <mergeCell ref="N86:O86"/>
    <mergeCell ref="E94:F94"/>
    <mergeCell ref="N91:O91"/>
    <mergeCell ref="N92:O92"/>
    <mergeCell ref="N93:O93"/>
    <mergeCell ref="N94:O94"/>
    <mergeCell ref="E91:F91"/>
    <mergeCell ref="E92:F92"/>
    <mergeCell ref="E93:F93"/>
    <mergeCell ref="B89:P89"/>
    <mergeCell ref="I54:P54"/>
    <mergeCell ref="N71:P71"/>
    <mergeCell ref="B54:G54"/>
    <mergeCell ref="E71:G71"/>
    <mergeCell ref="K52:P52"/>
    <mergeCell ref="B52:G52"/>
    <mergeCell ref="I35:P35"/>
    <mergeCell ref="E32:F32"/>
    <mergeCell ref="N32:O32"/>
    <mergeCell ref="B33:I33"/>
    <mergeCell ref="K33:P33"/>
    <mergeCell ref="N22:O22"/>
    <mergeCell ref="E23:F23"/>
    <mergeCell ref="B2:D2"/>
    <mergeCell ref="H2:P2"/>
    <mergeCell ref="B6:P6"/>
    <mergeCell ref="B7:G7"/>
    <mergeCell ref="B8:G8"/>
    <mergeCell ref="B14:G14"/>
    <mergeCell ref="B15:G15"/>
    <mergeCell ref="B17:P17"/>
    <mergeCell ref="B19:P19"/>
    <mergeCell ref="E21:F21"/>
    <mergeCell ref="N21:O21"/>
    <mergeCell ref="B9:G9"/>
    <mergeCell ref="B10:G10"/>
    <mergeCell ref="N23:O23"/>
    <mergeCell ref="N24:O24"/>
    <mergeCell ref="E30:F30"/>
    <mergeCell ref="N30:O30"/>
    <mergeCell ref="E31:F31"/>
    <mergeCell ref="N31:O31"/>
    <mergeCell ref="B27:P27"/>
    <mergeCell ref="E29:F29"/>
    <mergeCell ref="K25:P25"/>
    <mergeCell ref="B25:I25"/>
    <mergeCell ref="N29:O29"/>
    <mergeCell ref="B11:G11"/>
    <mergeCell ref="B12:G12"/>
    <mergeCell ref="B13:G13"/>
    <mergeCell ref="B35:G35"/>
    <mergeCell ref="E22:F22"/>
    <mergeCell ref="E24:F24"/>
    <mergeCell ref="B116:G116"/>
    <mergeCell ref="B130:P130"/>
    <mergeCell ref="O119:P119"/>
    <mergeCell ref="I97:P97"/>
    <mergeCell ref="O116:P116"/>
    <mergeCell ref="O117:P117"/>
    <mergeCell ref="O118:P118"/>
    <mergeCell ref="E115:G115"/>
    <mergeCell ref="N115:P115"/>
    <mergeCell ref="B97:G97"/>
    <mergeCell ref="B120:G120"/>
    <mergeCell ref="F72:G72"/>
    <mergeCell ref="F73:G73"/>
    <mergeCell ref="F74:G74"/>
    <mergeCell ref="O74:P74"/>
    <mergeCell ref="B79:P79"/>
    <mergeCell ref="F75:G75"/>
    <mergeCell ref="O72:P72"/>
    <mergeCell ref="O73:P73"/>
    <mergeCell ref="O75:P75"/>
    <mergeCell ref="E85:F85"/>
    <mergeCell ref="N85:O85"/>
    <mergeCell ref="B81:P81"/>
    <mergeCell ref="E83:F83"/>
    <mergeCell ref="N83:O83"/>
    <mergeCell ref="E84:F84"/>
    <mergeCell ref="N84:O84"/>
  </mergeCells>
  <hyperlinks>
    <hyperlink ref="B4" location="INDICE!A1" display="Índice"/>
    <hyperlink ref="B77" location="'D05'!A1" display="Topo"/>
    <hyperlink ref="B123" location="'D05'!A1" display="Topo"/>
    <hyperlink ref="B9" location="'D01'!A16" display="Óbitos e Taxa Bruta de Mortalidade"/>
    <hyperlink ref="B7:G7" location="'D01'!A17" display="Nascimentos Pré-Termo e Baixo Peso à Nascença"/>
    <hyperlink ref="B9:G9" location="'D01'!A45" display="Óbitos e Taxa Bruta de Mortalidade"/>
    <hyperlink ref="B10:G10" location="'D01'!A63" display="Mortalidade Infantil e Componentes"/>
    <hyperlink ref="B11:G11" location="'D02'!A17" display="Mortalidade Proporcional"/>
    <hyperlink ref="B12:G12" location="'D03'!A17" display="Taxa de Mortalidade Padronizada pela idade (TMP)"/>
    <hyperlink ref="B13:G13" location="'D04'!A17" display="Morbilidade nos Cuidados de Saúde Primários"/>
    <hyperlink ref="B14:G14" location="'D05'!A17" display="VIH /sida"/>
    <hyperlink ref="B15:G15" location="'D05'!A79" display="Tuberculose"/>
  </hyperlinks>
  <pageMargins left="0.39370078740157483" right="0.19685039370078741" top="0.39370078740157483" bottom="0.39370078740157483" header="0.31496062992125984" footer="0.31496062992125984"/>
  <pageSetup paperSize="9" scale="69" orientation="portrait" r:id="rId1"/>
  <rowBreaks count="1" manualBreakCount="1">
    <brk id="77" max="16"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2"/>
  <dimension ref="A1:S93"/>
  <sheetViews>
    <sheetView topLeftCell="A29" zoomScaleNormal="100" workbookViewId="0">
      <selection activeCell="M29" sqref="M29"/>
    </sheetView>
  </sheetViews>
  <sheetFormatPr defaultColWidth="9.140625" defaultRowHeight="14.25" x14ac:dyDescent="0.2"/>
  <cols>
    <col min="1" max="1" width="2.7109375" style="5" customWidth="1"/>
    <col min="2" max="2" width="1.7109375" style="5" customWidth="1"/>
    <col min="3" max="3" width="40.7109375" style="5" customWidth="1"/>
    <col min="4" max="4" width="4.7109375" style="5" customWidth="1"/>
    <col min="5" max="6" width="6.7109375" style="5" customWidth="1"/>
    <col min="7" max="9" width="10.7109375" style="5" customWidth="1"/>
    <col min="10" max="10" width="5.28515625" style="5" customWidth="1"/>
    <col min="11" max="11" width="30.7109375" style="5" customWidth="1"/>
    <col min="12" max="12" width="5.28515625" style="5" customWidth="1"/>
    <col min="13" max="13" width="2.7109375" style="5" customWidth="1"/>
    <col min="14" max="16384" width="9.140625" style="5"/>
  </cols>
  <sheetData>
    <row r="1" spans="1:19" ht="9.9499999999999993" customHeight="1" x14ac:dyDescent="0.2">
      <c r="A1" s="135"/>
      <c r="B1" s="135"/>
      <c r="C1" s="135"/>
      <c r="D1" s="135"/>
      <c r="E1" s="135"/>
      <c r="F1" s="135"/>
      <c r="G1" s="135"/>
      <c r="H1" s="135"/>
      <c r="I1" s="135"/>
      <c r="J1" s="246"/>
      <c r="K1" s="135"/>
      <c r="L1" s="246"/>
      <c r="M1" s="135"/>
    </row>
    <row r="2" spans="1:19" ht="20.100000000000001" customHeight="1" thickBot="1" x14ac:dyDescent="0.3">
      <c r="A2" s="135"/>
      <c r="B2" s="952" t="str">
        <f>AUX!A1</f>
        <v>Perfil Local de Saúde 2019</v>
      </c>
      <c r="C2" s="952"/>
      <c r="D2" s="952"/>
      <c r="E2" s="952"/>
      <c r="F2" s="952"/>
      <c r="G2" s="951" t="str">
        <f>AUX!A3</f>
        <v>ACeS Alentejo Central</v>
      </c>
      <c r="H2" s="951"/>
      <c r="I2" s="951"/>
      <c r="J2" s="951"/>
      <c r="K2" s="951"/>
      <c r="L2" s="951"/>
      <c r="M2" s="135"/>
    </row>
    <row r="3" spans="1:19" ht="9.9499999999999993" customHeight="1" thickTop="1" x14ac:dyDescent="0.2">
      <c r="A3" s="135"/>
      <c r="B3" s="135"/>
      <c r="C3" s="135"/>
      <c r="D3" s="135"/>
      <c r="E3" s="135"/>
      <c r="F3" s="135"/>
      <c r="G3" s="135"/>
      <c r="H3" s="135"/>
      <c r="I3" s="135"/>
      <c r="J3" s="246"/>
      <c r="K3" s="135"/>
      <c r="L3" s="246"/>
      <c r="M3" s="135"/>
    </row>
    <row r="4" spans="1:19" x14ac:dyDescent="0.2">
      <c r="A4" s="135"/>
      <c r="B4" s="135"/>
      <c r="C4" s="511" t="s">
        <v>0</v>
      </c>
      <c r="D4" s="135"/>
      <c r="E4" s="135"/>
      <c r="F4" s="135"/>
      <c r="G4" s="135"/>
      <c r="H4" s="135"/>
      <c r="I4" s="135"/>
      <c r="J4" s="246"/>
      <c r="K4" s="135"/>
      <c r="L4" s="246"/>
      <c r="M4" s="135"/>
    </row>
    <row r="5" spans="1:19" ht="15" customHeight="1" x14ac:dyDescent="0.2">
      <c r="A5" s="135"/>
      <c r="B5" s="135"/>
      <c r="C5" s="135"/>
      <c r="D5" s="135"/>
      <c r="E5" s="135"/>
      <c r="F5" s="135"/>
      <c r="G5" s="135"/>
      <c r="H5" s="135"/>
      <c r="I5" s="135"/>
      <c r="J5" s="246"/>
      <c r="K5" s="135"/>
      <c r="L5" s="246"/>
      <c r="M5" s="135"/>
    </row>
    <row r="6" spans="1:19" ht="24.95" customHeight="1" x14ac:dyDescent="0.2">
      <c r="A6" s="135"/>
      <c r="B6" s="953" t="str">
        <f>RIGHT(AUX!C3,1) &amp; " "  &amp; AUX!D3 &amp; " NUM ABRIR E FECHAR DE OLHOS…"</f>
        <v>O ACES ALENTEJO CENTRAL NUM ABRIR E FECHAR DE OLHOS…</v>
      </c>
      <c r="C6" s="953"/>
      <c r="D6" s="953"/>
      <c r="E6" s="953"/>
      <c r="F6" s="953"/>
      <c r="G6" s="953"/>
      <c r="H6" s="953"/>
      <c r="I6" s="953"/>
      <c r="J6" s="953"/>
      <c r="K6" s="953"/>
      <c r="L6" s="953"/>
      <c r="M6" s="135"/>
    </row>
    <row r="7" spans="1:19" ht="6" customHeight="1" x14ac:dyDescent="0.2">
      <c r="A7" s="135"/>
      <c r="B7" s="126"/>
      <c r="C7" s="126"/>
      <c r="D7" s="126"/>
      <c r="E7" s="126"/>
      <c r="F7" s="126"/>
      <c r="G7" s="135"/>
      <c r="H7" s="135"/>
      <c r="I7" s="135"/>
      <c r="J7" s="246"/>
      <c r="K7" s="135"/>
      <c r="L7" s="246"/>
      <c r="M7" s="135"/>
    </row>
    <row r="8" spans="1:19" ht="26.1" customHeight="1" x14ac:dyDescent="0.2">
      <c r="A8" s="348"/>
      <c r="B8" s="956" t="s">
        <v>401</v>
      </c>
      <c r="C8" s="956"/>
      <c r="D8" s="956"/>
      <c r="E8" s="956"/>
      <c r="F8" s="956"/>
      <c r="G8" s="956"/>
      <c r="H8" s="956"/>
      <c r="I8" s="956"/>
      <c r="J8" s="956"/>
      <c r="K8" s="956"/>
      <c r="L8" s="956"/>
      <c r="M8" s="348"/>
    </row>
    <row r="9" spans="1:19" ht="15" customHeight="1" x14ac:dyDescent="0.2">
      <c r="A9" s="349"/>
      <c r="B9" s="126"/>
      <c r="C9" s="352"/>
      <c r="D9" s="126"/>
      <c r="E9" s="126"/>
      <c r="F9" s="126"/>
      <c r="G9" s="349"/>
      <c r="H9" s="349"/>
      <c r="I9" s="349"/>
      <c r="J9" s="349"/>
      <c r="K9" s="349"/>
      <c r="L9" s="349"/>
      <c r="M9" s="349"/>
    </row>
    <row r="10" spans="1:19" ht="15" customHeight="1" x14ac:dyDescent="0.2">
      <c r="A10" s="349"/>
      <c r="B10" s="126"/>
      <c r="C10" s="126"/>
      <c r="D10" s="126"/>
      <c r="E10" s="126"/>
      <c r="F10" s="945" t="s">
        <v>424</v>
      </c>
      <c r="G10" s="945"/>
      <c r="H10" s="349"/>
      <c r="I10" s="349"/>
      <c r="J10" s="349"/>
      <c r="K10" s="946" t="s">
        <v>680</v>
      </c>
      <c r="L10" s="349"/>
      <c r="M10" s="349"/>
    </row>
    <row r="11" spans="1:19" ht="15" customHeight="1" x14ac:dyDescent="0.2">
      <c r="A11" s="348"/>
      <c r="B11" s="126"/>
      <c r="C11" s="126"/>
      <c r="D11" s="126"/>
      <c r="E11" s="126"/>
      <c r="F11" s="945"/>
      <c r="G11" s="945"/>
      <c r="H11" s="348"/>
      <c r="I11" s="348"/>
      <c r="J11" s="348"/>
      <c r="K11" s="946"/>
      <c r="L11" s="348"/>
      <c r="M11" s="348"/>
    </row>
    <row r="12" spans="1:19" ht="15" customHeight="1" x14ac:dyDescent="0.2">
      <c r="A12" s="348"/>
      <c r="B12" s="348"/>
      <c r="C12" s="348"/>
      <c r="D12" s="348"/>
      <c r="E12" s="348"/>
      <c r="F12" s="945"/>
      <c r="G12" s="945"/>
      <c r="H12" s="348"/>
      <c r="I12" s="348"/>
      <c r="J12" s="348"/>
      <c r="K12" s="946"/>
      <c r="L12" s="348"/>
      <c r="M12" s="348"/>
    </row>
    <row r="13" spans="1:19" ht="15" customHeight="1" x14ac:dyDescent="0.2">
      <c r="A13" s="348"/>
      <c r="B13" s="348"/>
      <c r="C13" s="348"/>
      <c r="D13" s="348"/>
      <c r="E13" s="348"/>
      <c r="F13" s="348"/>
      <c r="G13" s="348"/>
      <c r="H13" s="348"/>
      <c r="I13" s="348"/>
      <c r="J13" s="348"/>
      <c r="K13" s="348"/>
      <c r="L13" s="348"/>
      <c r="M13" s="348"/>
    </row>
    <row r="14" spans="1:19" ht="18" customHeight="1" x14ac:dyDescent="0.2">
      <c r="A14" s="135"/>
      <c r="B14" s="957" t="s">
        <v>4</v>
      </c>
      <c r="C14" s="957"/>
      <c r="D14" s="957"/>
      <c r="E14" s="957"/>
      <c r="F14" s="957"/>
      <c r="G14" s="957"/>
      <c r="H14" s="957"/>
      <c r="I14" s="957"/>
      <c r="J14" s="248"/>
      <c r="K14" s="135"/>
      <c r="L14" s="246"/>
      <c r="M14" s="135"/>
    </row>
    <row r="15" spans="1:19" ht="5.0999999999999996" customHeight="1" x14ac:dyDescent="0.2">
      <c r="A15" s="135"/>
      <c r="B15" s="671"/>
      <c r="C15" s="671"/>
      <c r="D15" s="671"/>
      <c r="E15" s="671"/>
      <c r="F15" s="671"/>
      <c r="G15" s="671"/>
      <c r="H15" s="671"/>
      <c r="I15" s="671"/>
      <c r="J15" s="286"/>
      <c r="K15" s="290"/>
      <c r="L15" s="290"/>
      <c r="M15" s="135"/>
    </row>
    <row r="16" spans="1:19" ht="5.0999999999999996" customHeight="1" x14ac:dyDescent="0.2">
      <c r="A16" s="135"/>
      <c r="B16" s="135"/>
      <c r="C16" s="135"/>
      <c r="D16" s="135"/>
      <c r="E16" s="135"/>
      <c r="F16" s="135"/>
      <c r="G16" s="135"/>
      <c r="H16" s="135"/>
      <c r="I16" s="135"/>
      <c r="J16" s="246"/>
      <c r="K16" s="135"/>
      <c r="L16" s="246"/>
      <c r="M16" s="135"/>
      <c r="N16" s="160"/>
      <c r="O16" s="160"/>
      <c r="P16" s="160"/>
      <c r="Q16" s="160"/>
      <c r="R16" s="160"/>
      <c r="S16" s="160"/>
    </row>
    <row r="17" spans="1:19" ht="35.1" customHeight="1" x14ac:dyDescent="0.2">
      <c r="A17" s="135"/>
      <c r="B17" s="960"/>
      <c r="C17" s="149" t="s">
        <v>71</v>
      </c>
      <c r="D17" s="144" t="s">
        <v>78</v>
      </c>
      <c r="E17" s="144" t="s">
        <v>69</v>
      </c>
      <c r="F17" s="144" t="s">
        <v>70</v>
      </c>
      <c r="G17" s="253" t="s">
        <v>16</v>
      </c>
      <c r="H17" s="466" t="str">
        <f>AUX!A2</f>
        <v>ARS Alentejo</v>
      </c>
      <c r="I17" s="254" t="str">
        <f>PeLS!C5</f>
        <v>ACeS Alentejo Central</v>
      </c>
      <c r="J17" s="295" t="s">
        <v>249</v>
      </c>
      <c r="K17" s="277"/>
      <c r="L17" s="298" t="s">
        <v>250</v>
      </c>
      <c r="M17" s="135"/>
      <c r="N17" s="160"/>
      <c r="O17" s="160"/>
      <c r="P17" s="160"/>
      <c r="Q17" s="160"/>
      <c r="R17" s="160"/>
      <c r="S17" s="160"/>
    </row>
    <row r="18" spans="1:19" ht="21.95" customHeight="1" x14ac:dyDescent="0.2">
      <c r="A18" s="135"/>
      <c r="B18" s="961"/>
      <c r="C18" s="255" t="s">
        <v>72</v>
      </c>
      <c r="D18" s="144" t="s">
        <v>13</v>
      </c>
      <c r="E18" s="144">
        <v>2017</v>
      </c>
      <c r="F18" s="145" t="s">
        <v>74</v>
      </c>
      <c r="G18" s="259">
        <f>AUX!B$515</f>
        <v>9792797</v>
      </c>
      <c r="H18" s="259">
        <f>AUX!B$516</f>
        <v>473235</v>
      </c>
      <c r="I18" s="259">
        <f>AUX!B$514</f>
        <v>154536</v>
      </c>
      <c r="J18" s="279"/>
      <c r="K18" s="510" t="s">
        <v>259</v>
      </c>
      <c r="L18" s="282"/>
      <c r="M18" s="135"/>
      <c r="N18" s="160"/>
      <c r="O18" s="160"/>
      <c r="P18" s="160"/>
      <c r="Q18" s="160"/>
      <c r="R18" s="160"/>
      <c r="S18" s="160"/>
    </row>
    <row r="19" spans="1:19" ht="21.95" customHeight="1" x14ac:dyDescent="0.2">
      <c r="A19" s="135"/>
      <c r="B19" s="961"/>
      <c r="C19" s="255" t="s">
        <v>73</v>
      </c>
      <c r="D19" s="144" t="s">
        <v>13</v>
      </c>
      <c r="E19" s="144">
        <v>2017</v>
      </c>
      <c r="F19" s="144" t="s">
        <v>205</v>
      </c>
      <c r="G19" s="284">
        <f>AUX!C$515</f>
        <v>153.85104087526918</v>
      </c>
      <c r="H19" s="284">
        <f>AUX!C$516</f>
        <v>205.91839132551149</v>
      </c>
      <c r="I19" s="284">
        <f>AUX!C$514</f>
        <v>204.31927772647995</v>
      </c>
      <c r="J19" s="280">
        <f>AUX!C510</f>
        <v>344.55830388692578</v>
      </c>
      <c r="K19" s="140"/>
      <c r="L19" s="278">
        <f>AUX!C509</f>
        <v>98.500526131182042</v>
      </c>
      <c r="M19" s="135"/>
      <c r="N19" s="160"/>
      <c r="O19" s="160"/>
      <c r="P19" s="160"/>
      <c r="Q19" s="160"/>
      <c r="R19" s="160"/>
      <c r="S19" s="160"/>
    </row>
    <row r="20" spans="1:19" ht="21.95" customHeight="1" x14ac:dyDescent="0.2">
      <c r="A20" s="283"/>
      <c r="B20" s="961"/>
      <c r="C20" s="255" t="s">
        <v>76</v>
      </c>
      <c r="D20" s="144" t="s">
        <v>13</v>
      </c>
      <c r="E20" s="144">
        <v>2017</v>
      </c>
      <c r="F20" s="144" t="s">
        <v>77</v>
      </c>
      <c r="G20" s="284">
        <f>AUX!D$515</f>
        <v>8.4489677968159906</v>
      </c>
      <c r="H20" s="284">
        <f>AUX!D$516</f>
        <v>7.6142475285950475</v>
      </c>
      <c r="I20" s="284">
        <f>AUX!D$514</f>
        <v>7.8228269836567899</v>
      </c>
      <c r="J20" s="280">
        <f>AUX!D509</f>
        <v>5.324899553031158</v>
      </c>
      <c r="K20" s="140"/>
      <c r="L20" s="278">
        <f>AUX!D510</f>
        <v>11.740246792449845</v>
      </c>
      <c r="M20" s="283"/>
      <c r="N20" s="160"/>
      <c r="O20" s="160"/>
      <c r="P20" s="160"/>
      <c r="Q20" s="160"/>
      <c r="R20" s="160"/>
      <c r="S20" s="160"/>
    </row>
    <row r="21" spans="1:19" ht="21.95" customHeight="1" x14ac:dyDescent="0.2">
      <c r="A21" s="285"/>
      <c r="B21" s="961"/>
      <c r="C21" s="255" t="s">
        <v>204</v>
      </c>
      <c r="D21" s="144" t="s">
        <v>15</v>
      </c>
      <c r="E21" s="144">
        <v>2017</v>
      </c>
      <c r="F21" s="145" t="s">
        <v>74</v>
      </c>
      <c r="G21" s="307">
        <f>AUX!E$515</f>
        <v>1.3671414567907798</v>
      </c>
      <c r="H21" s="307">
        <f>AUX!E$516</f>
        <v>1.3875032622281398</v>
      </c>
      <c r="I21" s="307">
        <f>AUX!E$514</f>
        <v>1.3982153769823753</v>
      </c>
      <c r="J21" s="306">
        <f>AUX!E509</f>
        <v>0.97388688289150871</v>
      </c>
      <c r="K21" s="140"/>
      <c r="L21" s="376">
        <f>AUX!E510</f>
        <v>2.2515651093334821</v>
      </c>
      <c r="M21" s="285"/>
      <c r="N21" s="160"/>
      <c r="O21" s="160"/>
      <c r="P21" s="160"/>
      <c r="Q21" s="160"/>
      <c r="R21" s="160"/>
      <c r="S21" s="160"/>
    </row>
    <row r="22" spans="1:19" ht="21.95" customHeight="1" x14ac:dyDescent="0.2">
      <c r="A22" s="135"/>
      <c r="B22" s="961"/>
      <c r="C22" s="922" t="s">
        <v>75</v>
      </c>
      <c r="D22" s="144" t="s">
        <v>14</v>
      </c>
      <c r="E22" s="917" t="s">
        <v>714</v>
      </c>
      <c r="F22" s="919" t="s">
        <v>74</v>
      </c>
      <c r="G22" s="284">
        <f>AUX!F$515</f>
        <v>78.238585311682172</v>
      </c>
      <c r="H22" s="284">
        <f>AUX!F$516</f>
        <v>77.287169492948692</v>
      </c>
      <c r="I22" s="284">
        <f>AUX!F$514</f>
        <v>78.423106342895494</v>
      </c>
      <c r="J22" s="280">
        <f>AUX!F509</f>
        <v>75.654138131781053</v>
      </c>
      <c r="K22" s="140"/>
      <c r="L22" s="278">
        <f>AUX!F510</f>
        <v>80.94499690755363</v>
      </c>
      <c r="M22" s="135"/>
      <c r="N22" s="160"/>
      <c r="O22" s="160"/>
      <c r="P22" s="160"/>
      <c r="Q22" s="160"/>
      <c r="R22" s="160"/>
      <c r="S22" s="160"/>
    </row>
    <row r="23" spans="1:19" ht="21.95" customHeight="1" x14ac:dyDescent="0.2">
      <c r="A23" s="135"/>
      <c r="B23" s="962"/>
      <c r="C23" s="923"/>
      <c r="D23" s="144" t="s">
        <v>15</v>
      </c>
      <c r="E23" s="918"/>
      <c r="F23" s="920"/>
      <c r="G23" s="284">
        <f>AUX!G$515</f>
        <v>84.432887091737811</v>
      </c>
      <c r="H23" s="284">
        <f>AUX!G$516</f>
        <v>83.483403933064693</v>
      </c>
      <c r="I23" s="284">
        <f>AUX!G$514</f>
        <v>84.364979605390985</v>
      </c>
      <c r="J23" s="281">
        <f>AUX!G509</f>
        <v>82.334141410449519</v>
      </c>
      <c r="K23" s="276"/>
      <c r="L23" s="328">
        <f>AUX!G510</f>
        <v>86.199650412752277</v>
      </c>
      <c r="M23" s="135"/>
      <c r="N23" s="160"/>
      <c r="O23" s="160"/>
      <c r="P23" s="160"/>
      <c r="Q23" s="160"/>
      <c r="R23" s="160"/>
      <c r="S23" s="160"/>
    </row>
    <row r="24" spans="1:19" ht="9.75" customHeight="1" x14ac:dyDescent="0.2">
      <c r="A24" s="135"/>
      <c r="B24" s="135"/>
      <c r="C24" s="135"/>
      <c r="D24" s="135"/>
      <c r="E24" s="135"/>
      <c r="F24" s="135"/>
      <c r="G24" s="135"/>
      <c r="H24" s="135"/>
      <c r="I24" s="135"/>
      <c r="J24" s="246"/>
      <c r="K24" s="135"/>
      <c r="L24" s="246"/>
      <c r="M24" s="135"/>
      <c r="N24" s="160"/>
      <c r="O24" s="160"/>
      <c r="P24" s="160"/>
      <c r="Q24" s="160"/>
      <c r="R24" s="160"/>
      <c r="S24" s="160"/>
    </row>
    <row r="25" spans="1:19" ht="12" customHeight="1" x14ac:dyDescent="0.2">
      <c r="A25" s="246"/>
      <c r="B25" s="921" t="s">
        <v>5</v>
      </c>
      <c r="C25" s="921"/>
      <c r="D25" s="921"/>
      <c r="E25" s="921"/>
      <c r="F25" s="921"/>
      <c r="G25" s="921"/>
      <c r="H25" s="921"/>
      <c r="I25" s="921"/>
      <c r="J25" s="247"/>
      <c r="K25" s="246"/>
      <c r="L25" s="246"/>
      <c r="M25" s="246"/>
      <c r="N25" s="160"/>
      <c r="O25" s="160"/>
      <c r="P25" s="160"/>
      <c r="Q25" s="160"/>
      <c r="R25" s="160"/>
      <c r="S25" s="160"/>
    </row>
    <row r="26" spans="1:19" ht="5.0999999999999996" customHeight="1" x14ac:dyDescent="0.2">
      <c r="A26" s="246"/>
      <c r="B26" s="926"/>
      <c r="C26" s="926"/>
      <c r="D26" s="926"/>
      <c r="E26" s="926"/>
      <c r="F26" s="926"/>
      <c r="G26" s="926"/>
      <c r="H26" s="926"/>
      <c r="I26" s="926"/>
      <c r="J26" s="288"/>
      <c r="K26" s="302"/>
      <c r="L26" s="302"/>
      <c r="M26" s="246"/>
      <c r="N26" s="160"/>
      <c r="O26" s="160"/>
      <c r="P26" s="160"/>
      <c r="Q26" s="160"/>
      <c r="R26" s="160"/>
      <c r="S26" s="160"/>
    </row>
    <row r="27" spans="1:19" ht="5.0999999999999996" customHeight="1" x14ac:dyDescent="0.2">
      <c r="A27" s="246"/>
      <c r="B27" s="246"/>
      <c r="C27" s="246"/>
      <c r="D27" s="246"/>
      <c r="E27" s="246"/>
      <c r="F27" s="246"/>
      <c r="G27" s="246"/>
      <c r="H27" s="246"/>
      <c r="I27" s="246"/>
      <c r="J27" s="246"/>
      <c r="K27" s="246"/>
      <c r="L27" s="246"/>
      <c r="M27" s="246"/>
      <c r="N27" s="160"/>
      <c r="O27" s="160"/>
      <c r="P27" s="160"/>
      <c r="Q27" s="160"/>
      <c r="R27" s="160"/>
      <c r="S27" s="160"/>
    </row>
    <row r="28" spans="1:19" ht="35.1" customHeight="1" x14ac:dyDescent="0.2">
      <c r="A28" s="246"/>
      <c r="B28" s="927"/>
      <c r="C28" s="150" t="s">
        <v>71</v>
      </c>
      <c r="D28" s="146" t="s">
        <v>78</v>
      </c>
      <c r="E28" s="146" t="s">
        <v>69</v>
      </c>
      <c r="F28" s="146" t="s">
        <v>70</v>
      </c>
      <c r="G28" s="260" t="s">
        <v>16</v>
      </c>
      <c r="H28" s="469" t="str">
        <f>AUX!A2</f>
        <v>ARS Alentejo</v>
      </c>
      <c r="I28" s="261" t="str">
        <f>PeLS!C5</f>
        <v>ACeS Alentejo Central</v>
      </c>
      <c r="J28" s="296" t="s">
        <v>249</v>
      </c>
      <c r="K28" s="291"/>
      <c r="L28" s="299" t="s">
        <v>250</v>
      </c>
      <c r="M28" s="246"/>
      <c r="N28" s="160"/>
      <c r="O28" s="351"/>
      <c r="P28" s="160"/>
      <c r="Q28" s="160"/>
      <c r="R28" s="160"/>
      <c r="S28" s="160"/>
    </row>
    <row r="29" spans="1:19" ht="21.95" customHeight="1" x14ac:dyDescent="0.2">
      <c r="A29" s="246"/>
      <c r="B29" s="928"/>
      <c r="C29" s="930" t="s">
        <v>375</v>
      </c>
      <c r="D29" s="146" t="s">
        <v>14</v>
      </c>
      <c r="E29" s="958">
        <v>43070</v>
      </c>
      <c r="F29" s="924" t="s">
        <v>77</v>
      </c>
      <c r="G29" s="317">
        <f>AUX!J515</f>
        <v>43.29165723404838</v>
      </c>
      <c r="H29" s="317">
        <f>AUX!J516</f>
        <v>53.861991764282571</v>
      </c>
      <c r="I29" s="317">
        <f>AUX!J514</f>
        <v>51.370181142591733</v>
      </c>
      <c r="J29" s="280">
        <f>AUX!J510</f>
        <v>71.723220226214238</v>
      </c>
      <c r="K29" s="275"/>
      <c r="L29" s="278">
        <f>AUX!J509</f>
        <v>18.078739555249623</v>
      </c>
      <c r="M29" s="246"/>
      <c r="O29" s="139"/>
    </row>
    <row r="30" spans="1:19" ht="21.95" customHeight="1" x14ac:dyDescent="0.2">
      <c r="A30" s="246"/>
      <c r="B30" s="928"/>
      <c r="C30" s="931"/>
      <c r="D30" s="146" t="s">
        <v>15</v>
      </c>
      <c r="E30" s="959"/>
      <c r="F30" s="925"/>
      <c r="G30" s="317">
        <f>AUX!K515</f>
        <v>46.018119695702815</v>
      </c>
      <c r="H30" s="317">
        <f>AUX!K516</f>
        <v>55.876280164263903</v>
      </c>
      <c r="I30" s="317">
        <f>AUX!K514</f>
        <v>50.788236762197911</v>
      </c>
      <c r="J30" s="280">
        <f>AUX!K510</f>
        <v>74.704078886036726</v>
      </c>
      <c r="K30" s="140"/>
      <c r="L30" s="278">
        <f>AUX!K509</f>
        <v>18.972120780261868</v>
      </c>
      <c r="M30" s="246"/>
      <c r="O30" s="139"/>
    </row>
    <row r="31" spans="1:19" ht="26.1" customHeight="1" x14ac:dyDescent="0.2">
      <c r="A31" s="321"/>
      <c r="B31" s="928"/>
      <c r="C31" s="258" t="s">
        <v>365</v>
      </c>
      <c r="D31" s="146" t="s">
        <v>13</v>
      </c>
      <c r="E31" s="146">
        <v>2017</v>
      </c>
      <c r="F31" s="146" t="s">
        <v>77</v>
      </c>
      <c r="G31" s="284">
        <f>AUX!L515</f>
        <v>16.783622957010575</v>
      </c>
      <c r="H31" s="284">
        <f>AUX!L516</f>
        <v>19.675327377237252</v>
      </c>
      <c r="I31" s="284">
        <f>AUX!L514</f>
        <v>18.64423437426062</v>
      </c>
      <c r="J31" s="280">
        <f>AUX!L510</f>
        <v>35.189889102286102</v>
      </c>
      <c r="K31" s="140"/>
      <c r="L31" s="278">
        <f>AUX!L509</f>
        <v>9.2483904243588366</v>
      </c>
      <c r="M31" s="321"/>
      <c r="O31" s="139"/>
    </row>
    <row r="32" spans="1:19" ht="21.95" customHeight="1" x14ac:dyDescent="0.2">
      <c r="A32" s="461"/>
      <c r="B32" s="928"/>
      <c r="C32" s="258" t="s">
        <v>215</v>
      </c>
      <c r="D32" s="146" t="s">
        <v>13</v>
      </c>
      <c r="E32" s="146">
        <v>2017</v>
      </c>
      <c r="F32" s="146" t="s">
        <v>77</v>
      </c>
      <c r="G32" s="284">
        <f>AUX!M515</f>
        <v>34.299999999999997</v>
      </c>
      <c r="H32" s="284">
        <f>AUX!M516</f>
        <v>28.814678777513908</v>
      </c>
      <c r="I32" s="284">
        <f>AUX!M514</f>
        <v>26.232043918704754</v>
      </c>
      <c r="J32" s="280">
        <f>AUX!M510</f>
        <v>78.5</v>
      </c>
      <c r="K32" s="140"/>
      <c r="L32" s="278">
        <f>AUX!M509</f>
        <v>18.168618730632389</v>
      </c>
      <c r="M32" s="461"/>
      <c r="O32" s="139"/>
    </row>
    <row r="33" spans="1:15" ht="26.1" customHeight="1" x14ac:dyDescent="0.2">
      <c r="A33" s="474"/>
      <c r="B33" s="928"/>
      <c r="C33" s="258" t="s">
        <v>381</v>
      </c>
      <c r="D33" s="146" t="s">
        <v>13</v>
      </c>
      <c r="E33" s="146">
        <v>2011</v>
      </c>
      <c r="F33" s="146" t="s">
        <v>110</v>
      </c>
      <c r="G33" s="284">
        <f>AUX!N515</f>
        <v>18.812084970163585</v>
      </c>
      <c r="H33" s="284">
        <f>AUX!N516</f>
        <v>23.360838208959908</v>
      </c>
      <c r="I33" s="284">
        <f>AUX!N514</f>
        <v>22.144716480932789</v>
      </c>
      <c r="J33" s="280">
        <f>AUX!N510</f>
        <v>25.057691731351333</v>
      </c>
      <c r="K33" s="140"/>
      <c r="L33" s="278">
        <f>AUX!N509</f>
        <v>13.703381020324844</v>
      </c>
      <c r="M33" s="474"/>
      <c r="O33" s="139"/>
    </row>
    <row r="34" spans="1:15" ht="26.1" customHeight="1" x14ac:dyDescent="0.2">
      <c r="A34" s="246"/>
      <c r="B34" s="929"/>
      <c r="C34" s="258" t="s">
        <v>783</v>
      </c>
      <c r="D34" s="146" t="s">
        <v>13</v>
      </c>
      <c r="E34" s="146">
        <v>2017</v>
      </c>
      <c r="F34" s="610" t="s">
        <v>784</v>
      </c>
      <c r="G34" s="284">
        <f>AUX!O515</f>
        <v>96</v>
      </c>
      <c r="H34" s="284">
        <f>AUX!O516</f>
        <v>84.8848702440187</v>
      </c>
      <c r="I34" s="284">
        <f>AUX!O514</f>
        <v>85.288534441038863</v>
      </c>
      <c r="J34" s="281">
        <f>AUX!O509</f>
        <v>25.9</v>
      </c>
      <c r="K34" s="276"/>
      <c r="L34" s="328">
        <f>AUX!O510</f>
        <v>261.60000000000002</v>
      </c>
      <c r="M34" s="246"/>
      <c r="O34" s="139"/>
    </row>
    <row r="35" spans="1:15" ht="9.9499999999999993" customHeight="1" x14ac:dyDescent="0.2">
      <c r="A35" s="246"/>
      <c r="B35" s="246"/>
      <c r="C35" s="246"/>
      <c r="D35" s="246"/>
      <c r="E35" s="246"/>
      <c r="F35" s="246"/>
      <c r="G35" s="246"/>
      <c r="H35" s="246"/>
      <c r="I35" s="246"/>
      <c r="J35" s="246"/>
      <c r="K35" s="246"/>
      <c r="L35" s="246"/>
      <c r="M35" s="246"/>
    </row>
    <row r="36" spans="1:15" ht="12" customHeight="1" x14ac:dyDescent="0.2">
      <c r="A36" s="246"/>
      <c r="B36" s="963" t="s">
        <v>6</v>
      </c>
      <c r="C36" s="963"/>
      <c r="D36" s="963"/>
      <c r="E36" s="963"/>
      <c r="F36" s="963"/>
      <c r="G36" s="963"/>
      <c r="H36" s="963"/>
      <c r="I36" s="963"/>
      <c r="J36" s="251"/>
      <c r="K36" s="246"/>
      <c r="L36" s="246"/>
      <c r="M36" s="246"/>
    </row>
    <row r="37" spans="1:15" ht="5.0999999999999996" customHeight="1" x14ac:dyDescent="0.2">
      <c r="A37" s="246"/>
      <c r="B37" s="964"/>
      <c r="C37" s="964"/>
      <c r="D37" s="964"/>
      <c r="E37" s="964"/>
      <c r="F37" s="964"/>
      <c r="G37" s="964"/>
      <c r="H37" s="964"/>
      <c r="I37" s="964"/>
      <c r="J37" s="287"/>
      <c r="K37" s="303"/>
      <c r="L37" s="303"/>
      <c r="M37" s="246"/>
    </row>
    <row r="38" spans="1:15" ht="5.0999999999999996" customHeight="1" x14ac:dyDescent="0.2">
      <c r="A38" s="135"/>
      <c r="B38" s="135"/>
      <c r="C38" s="135"/>
      <c r="D38" s="135"/>
      <c r="E38" s="135"/>
      <c r="F38" s="135"/>
      <c r="G38" s="135"/>
      <c r="H38" s="135"/>
      <c r="I38" s="135"/>
      <c r="J38" s="246"/>
      <c r="K38" s="135"/>
      <c r="L38" s="246"/>
      <c r="M38" s="135"/>
    </row>
    <row r="39" spans="1:15" ht="35.1" customHeight="1" x14ac:dyDescent="0.2">
      <c r="A39" s="135"/>
      <c r="B39" s="932"/>
      <c r="C39" s="262" t="s">
        <v>71</v>
      </c>
      <c r="D39" s="263" t="s">
        <v>78</v>
      </c>
      <c r="E39" s="263" t="s">
        <v>69</v>
      </c>
      <c r="F39" s="263" t="s">
        <v>70</v>
      </c>
      <c r="G39" s="264" t="s">
        <v>16</v>
      </c>
      <c r="H39" s="468" t="str">
        <f>AUX!A2</f>
        <v>ARS Alentejo</v>
      </c>
      <c r="I39" s="265" t="str">
        <f>PeLS!C5</f>
        <v>ACeS Alentejo Central</v>
      </c>
      <c r="J39" s="294" t="s">
        <v>249</v>
      </c>
      <c r="K39" s="292"/>
      <c r="L39" s="300" t="s">
        <v>250</v>
      </c>
      <c r="M39" s="135"/>
      <c r="O39" s="139"/>
    </row>
    <row r="40" spans="1:15" ht="21.95" customHeight="1" x14ac:dyDescent="0.2">
      <c r="A40" s="289"/>
      <c r="B40" s="933"/>
      <c r="C40" s="268" t="s">
        <v>217</v>
      </c>
      <c r="D40" s="331" t="s">
        <v>15</v>
      </c>
      <c r="E40" s="332" t="s">
        <v>714</v>
      </c>
      <c r="F40" s="331" t="s">
        <v>110</v>
      </c>
      <c r="G40" s="317">
        <f>AUX!R515</f>
        <v>2.6462332394923518</v>
      </c>
      <c r="H40" s="317">
        <f>AUX!R516</f>
        <v>4.5088113985751779</v>
      </c>
      <c r="I40" s="317">
        <f>AUX!R514</f>
        <v>3.158793397837222</v>
      </c>
      <c r="J40" s="280">
        <f>AUX!R510</f>
        <v>6.8775790921595599</v>
      </c>
      <c r="K40" s="275"/>
      <c r="L40" s="278">
        <f>AUX!R509</f>
        <v>0.89933275311865402</v>
      </c>
      <c r="M40" s="289"/>
      <c r="O40" s="139"/>
    </row>
    <row r="41" spans="1:15" ht="21.95" customHeight="1" x14ac:dyDescent="0.2">
      <c r="A41" s="135"/>
      <c r="B41" s="933"/>
      <c r="C41" s="268" t="s">
        <v>218</v>
      </c>
      <c r="D41" s="331" t="s">
        <v>15</v>
      </c>
      <c r="E41" s="332" t="s">
        <v>714</v>
      </c>
      <c r="F41" s="331" t="s">
        <v>110</v>
      </c>
      <c r="G41" s="317">
        <f>AUX!S515</f>
        <v>30.032274153061099</v>
      </c>
      <c r="H41" s="317">
        <f>AUX!S516</f>
        <v>26.321709786276713</v>
      </c>
      <c r="I41" s="317">
        <f>AUX!S514</f>
        <v>28.144564598747866</v>
      </c>
      <c r="J41" s="280">
        <f>AUX!S510</f>
        <v>40.492034684412182</v>
      </c>
      <c r="K41" s="140"/>
      <c r="L41" s="278">
        <f>AUX!S509</f>
        <v>22.518220658456901</v>
      </c>
      <c r="M41" s="135"/>
      <c r="O41" s="139"/>
    </row>
    <row r="42" spans="1:15" ht="18" customHeight="1" x14ac:dyDescent="0.2">
      <c r="A42" s="474"/>
      <c r="B42" s="933"/>
      <c r="C42" s="940" t="s">
        <v>367</v>
      </c>
      <c r="D42" s="941"/>
      <c r="E42" s="941"/>
      <c r="F42" s="941"/>
      <c r="G42" s="941"/>
      <c r="H42" s="941"/>
      <c r="I42" s="941"/>
      <c r="J42" s="941"/>
      <c r="K42" s="941"/>
      <c r="L42" s="942"/>
      <c r="M42" s="474"/>
    </row>
    <row r="43" spans="1:15" ht="21.95" customHeight="1" x14ac:dyDescent="0.2">
      <c r="A43" s="474"/>
      <c r="B43" s="933"/>
      <c r="C43" s="268" t="s">
        <v>372</v>
      </c>
      <c r="D43" s="331" t="s">
        <v>13</v>
      </c>
      <c r="E43" s="613">
        <v>43435</v>
      </c>
      <c r="F43" s="331" t="s">
        <v>110</v>
      </c>
      <c r="G43" s="317">
        <f>IF(AUX!$B$232=0,"",AUX!T515)</f>
        <v>10.437319358744279</v>
      </c>
      <c r="H43" s="317">
        <f>AUX!T516</f>
        <v>12.511901886536346</v>
      </c>
      <c r="I43" s="317">
        <f>AUX!T514</f>
        <v>12.930569699874198</v>
      </c>
      <c r="J43" s="280">
        <f>AUX!T510</f>
        <v>19.007498744436553</v>
      </c>
      <c r="K43" s="140"/>
      <c r="L43" s="278">
        <f>AUX!T509</f>
        <v>4.0744631952196464</v>
      </c>
      <c r="M43" s="474"/>
      <c r="O43" s="139"/>
    </row>
    <row r="44" spans="1:15" ht="21.95" customHeight="1" x14ac:dyDescent="0.2">
      <c r="A44" s="474"/>
      <c r="B44" s="933"/>
      <c r="C44" s="268" t="s">
        <v>373</v>
      </c>
      <c r="D44" s="331" t="s">
        <v>13</v>
      </c>
      <c r="E44" s="613">
        <v>43435</v>
      </c>
      <c r="F44" s="331" t="s">
        <v>110</v>
      </c>
      <c r="G44" s="317">
        <f>IF(AUX!$B$232=0,"",AUX!U515)</f>
        <v>6.3912342228635941</v>
      </c>
      <c r="H44" s="317">
        <f>AUX!U516</f>
        <v>10.741539929456994</v>
      </c>
      <c r="I44" s="317">
        <f>AUX!U514</f>
        <v>11.063919007967412</v>
      </c>
      <c r="J44" s="280">
        <f>AUX!U510</f>
        <v>15.637983023234508</v>
      </c>
      <c r="K44" s="140"/>
      <c r="L44" s="278">
        <f>AUX!U509</f>
        <v>1.2476196729923172</v>
      </c>
      <c r="M44" s="474"/>
      <c r="O44" s="139"/>
    </row>
    <row r="45" spans="1:15" ht="21.95" customHeight="1" x14ac:dyDescent="0.2">
      <c r="A45" s="474"/>
      <c r="B45" s="934"/>
      <c r="C45" s="268" t="s">
        <v>374</v>
      </c>
      <c r="D45" s="331" t="s">
        <v>13</v>
      </c>
      <c r="E45" s="613">
        <v>43435</v>
      </c>
      <c r="F45" s="331" t="s">
        <v>110</v>
      </c>
      <c r="G45" s="317">
        <f>IF(AUX!$B$232=0,"",AUX!V515)</f>
        <v>1.4408953419353951</v>
      </c>
      <c r="H45" s="317">
        <f>AUX!V516</f>
        <v>1.2421876715418656</v>
      </c>
      <c r="I45" s="317">
        <f>AUX!V514</f>
        <v>1.2628047684658239</v>
      </c>
      <c r="J45" s="281">
        <f>AUX!V510</f>
        <v>4.6844475797699152</v>
      </c>
      <c r="K45" s="276"/>
      <c r="L45" s="328">
        <f>AUX!V509</f>
        <v>0.40055298564963293</v>
      </c>
      <c r="M45" s="474"/>
      <c r="O45" s="139"/>
    </row>
    <row r="46" spans="1:15" ht="15" customHeight="1" x14ac:dyDescent="0.2">
      <c r="A46" s="135"/>
      <c r="B46" s="135"/>
      <c r="C46" s="135"/>
      <c r="D46" s="135"/>
      <c r="E46" s="135"/>
      <c r="F46" s="135"/>
      <c r="G46" s="135"/>
      <c r="H46" s="135"/>
      <c r="I46" s="135"/>
      <c r="J46" s="246"/>
      <c r="K46" s="135"/>
      <c r="L46" s="246"/>
      <c r="M46" s="135"/>
    </row>
    <row r="47" spans="1:15" ht="12" customHeight="1" x14ac:dyDescent="0.2">
      <c r="A47" s="135"/>
      <c r="B47" s="954" t="s">
        <v>7</v>
      </c>
      <c r="C47" s="954"/>
      <c r="D47" s="954"/>
      <c r="E47" s="954"/>
      <c r="F47" s="954"/>
      <c r="G47" s="954"/>
      <c r="H47" s="954"/>
      <c r="I47" s="954"/>
      <c r="J47" s="249"/>
      <c r="K47" s="135"/>
      <c r="L47" s="246"/>
      <c r="M47" s="135"/>
    </row>
    <row r="48" spans="1:15" ht="5.0999999999999996" customHeight="1" x14ac:dyDescent="0.2">
      <c r="A48" s="135"/>
      <c r="B48" s="955"/>
      <c r="C48" s="955"/>
      <c r="D48" s="955"/>
      <c r="E48" s="955"/>
      <c r="F48" s="955"/>
      <c r="G48" s="955"/>
      <c r="H48" s="955"/>
      <c r="I48" s="955"/>
      <c r="J48" s="250"/>
      <c r="K48" s="304"/>
      <c r="L48" s="304"/>
      <c r="M48" s="135"/>
    </row>
    <row r="49" spans="1:13" ht="5.0999999999999996" customHeight="1" x14ac:dyDescent="0.2">
      <c r="A49" s="135"/>
      <c r="B49" s="135"/>
      <c r="C49" s="135"/>
      <c r="D49" s="135"/>
      <c r="E49" s="135"/>
      <c r="F49" s="135"/>
      <c r="G49" s="135"/>
      <c r="H49" s="135"/>
      <c r="I49" s="135"/>
      <c r="J49" s="246"/>
      <c r="K49" s="135"/>
      <c r="L49" s="246"/>
      <c r="M49" s="135"/>
    </row>
    <row r="50" spans="1:13" ht="35.1" customHeight="1" x14ac:dyDescent="0.2">
      <c r="A50" s="135"/>
      <c r="B50" s="935"/>
      <c r="C50" s="151" t="s">
        <v>71</v>
      </c>
      <c r="D50" s="147" t="s">
        <v>78</v>
      </c>
      <c r="E50" s="147" t="s">
        <v>69</v>
      </c>
      <c r="F50" s="147" t="s">
        <v>70</v>
      </c>
      <c r="G50" s="266" t="s">
        <v>16</v>
      </c>
      <c r="H50" s="467" t="str">
        <f>AUX!A2</f>
        <v>ARS Alentejo</v>
      </c>
      <c r="I50" s="267" t="str">
        <f>PeLS!C5</f>
        <v>ACeS Alentejo Central</v>
      </c>
      <c r="J50" s="297" t="s">
        <v>249</v>
      </c>
      <c r="K50" s="293"/>
      <c r="L50" s="301" t="s">
        <v>250</v>
      </c>
      <c r="M50" s="135"/>
    </row>
    <row r="51" spans="1:13" ht="21.95" customHeight="1" x14ac:dyDescent="0.2">
      <c r="A51" s="321"/>
      <c r="B51" s="936"/>
      <c r="C51" s="269" t="s">
        <v>224</v>
      </c>
      <c r="D51" s="147" t="s">
        <v>13</v>
      </c>
      <c r="E51" s="333" t="s">
        <v>714</v>
      </c>
      <c r="F51" s="148" t="s">
        <v>110</v>
      </c>
      <c r="G51" s="270">
        <f>AUX!Z515</f>
        <v>8.7618348865870601</v>
      </c>
      <c r="H51" s="270">
        <f>AUX!Z516</f>
        <v>8.8301462317210344</v>
      </c>
      <c r="I51" s="271">
        <f>AUX!Z514</f>
        <v>9.8747865680136595</v>
      </c>
      <c r="J51" s="280">
        <f>AUX!Z510</f>
        <v>11.442564559216386</v>
      </c>
      <c r="K51" s="140"/>
      <c r="L51" s="278">
        <f>AUX!Z509</f>
        <v>6.9104134762633995</v>
      </c>
      <c r="M51" s="321"/>
    </row>
    <row r="52" spans="1:13" ht="21.95" customHeight="1" x14ac:dyDescent="0.2">
      <c r="A52" s="135"/>
      <c r="B52" s="936"/>
      <c r="C52" s="269" t="s">
        <v>106</v>
      </c>
      <c r="D52" s="147" t="s">
        <v>13</v>
      </c>
      <c r="E52" s="333" t="s">
        <v>714</v>
      </c>
      <c r="F52" s="148" t="s">
        <v>77</v>
      </c>
      <c r="G52" s="270">
        <f>AUX!AA515</f>
        <v>10.742978847196593</v>
      </c>
      <c r="H52" s="270">
        <f>AUX!AA516</f>
        <v>15.367919649815367</v>
      </c>
      <c r="I52" s="271">
        <f>AUX!AA514</f>
        <v>14.441652094421777</v>
      </c>
      <c r="J52" s="280"/>
      <c r="K52" s="510" t="s">
        <v>259</v>
      </c>
      <c r="L52" s="278"/>
      <c r="M52" s="135"/>
    </row>
    <row r="53" spans="1:13" ht="21.95" customHeight="1" x14ac:dyDescent="0.2">
      <c r="A53" s="321"/>
      <c r="B53" s="936"/>
      <c r="C53" s="269" t="s">
        <v>107</v>
      </c>
      <c r="D53" s="147" t="s">
        <v>13</v>
      </c>
      <c r="E53" s="333" t="s">
        <v>714</v>
      </c>
      <c r="F53" s="148" t="s">
        <v>77</v>
      </c>
      <c r="G53" s="256">
        <f>AUX!AB515</f>
        <v>2.9924693642857436</v>
      </c>
      <c r="H53" s="256">
        <f>AUX!AB516</f>
        <v>2.5309336332958381</v>
      </c>
      <c r="I53" s="272">
        <f>AUX!AB514</f>
        <v>1.707455890722823</v>
      </c>
      <c r="J53" s="280">
        <f>AUX!AB510</f>
        <v>6.1855670103092777</v>
      </c>
      <c r="K53" s="140"/>
      <c r="L53" s="278">
        <f>AUX!AB509</f>
        <v>0.50709939148073024</v>
      </c>
      <c r="M53" s="321"/>
    </row>
    <row r="54" spans="1:13" ht="21.95" customHeight="1" x14ac:dyDescent="0.2">
      <c r="A54" s="321"/>
      <c r="B54" s="936"/>
      <c r="C54" s="269" t="s">
        <v>122</v>
      </c>
      <c r="D54" s="147" t="s">
        <v>13</v>
      </c>
      <c r="E54" s="333" t="s">
        <v>714</v>
      </c>
      <c r="F54" s="148" t="s">
        <v>77</v>
      </c>
      <c r="G54" s="256">
        <f>AUX!AC515</f>
        <v>2.1516102040732203</v>
      </c>
      <c r="H54" s="256">
        <f>AUX!AC516</f>
        <v>1.4998125234345707</v>
      </c>
      <c r="I54" s="272">
        <f>AUX!AC514</f>
        <v>0.8537279453614115</v>
      </c>
      <c r="J54" s="280">
        <f>AUX!AC510</f>
        <v>4.0330711837063919</v>
      </c>
      <c r="K54" s="140"/>
      <c r="L54" s="278">
        <f>AUX!AC509</f>
        <v>0</v>
      </c>
      <c r="M54" s="321"/>
    </row>
    <row r="55" spans="1:13" ht="21.95" customHeight="1" x14ac:dyDescent="0.2">
      <c r="A55" s="135"/>
      <c r="B55" s="936"/>
      <c r="C55" s="269" t="s">
        <v>216</v>
      </c>
      <c r="D55" s="147" t="s">
        <v>13</v>
      </c>
      <c r="E55" s="333" t="s">
        <v>714</v>
      </c>
      <c r="F55" s="148" t="s">
        <v>77</v>
      </c>
      <c r="G55" s="256">
        <f>AUX!AD515</f>
        <v>3.9429485360929859</v>
      </c>
      <c r="H55" s="256">
        <f>AUX!AD516</f>
        <v>3.9259674705552441</v>
      </c>
      <c r="I55" s="272">
        <f>AUX!AD514</f>
        <v>3.4052213393870598</v>
      </c>
      <c r="J55" s="281">
        <f>AUX!AD510</f>
        <v>6.3829787234042552</v>
      </c>
      <c r="K55" s="276"/>
      <c r="L55" s="328">
        <f>AUX!AD509</f>
        <v>1.524390243902439</v>
      </c>
      <c r="M55" s="135"/>
    </row>
    <row r="56" spans="1:13" ht="18" customHeight="1" x14ac:dyDescent="0.2">
      <c r="A56" s="135"/>
      <c r="B56" s="936"/>
      <c r="C56" s="950" t="s">
        <v>425</v>
      </c>
      <c r="D56" s="948"/>
      <c r="E56" s="948"/>
      <c r="F56" s="948"/>
      <c r="G56" s="948"/>
      <c r="H56" s="948"/>
      <c r="I56" s="948"/>
      <c r="J56" s="948"/>
      <c r="K56" s="948"/>
      <c r="L56" s="949"/>
      <c r="M56" s="135"/>
    </row>
    <row r="57" spans="1:13" ht="21.95" customHeight="1" x14ac:dyDescent="0.2">
      <c r="A57" s="135"/>
      <c r="B57" s="936"/>
      <c r="C57" s="922" t="s">
        <v>653</v>
      </c>
      <c r="D57" s="147" t="s">
        <v>14</v>
      </c>
      <c r="E57" s="916" t="s">
        <v>555</v>
      </c>
      <c r="F57" s="914" t="s">
        <v>111</v>
      </c>
      <c r="G57" s="256">
        <f>AUX!AE515</f>
        <v>50.567225329125229</v>
      </c>
      <c r="H57" s="256">
        <f>AUX!AE516</f>
        <v>51.653850960718444</v>
      </c>
      <c r="I57" s="272">
        <f>IF(AUX!AE514="","",AUX!AE514)</f>
        <v>4.1817674937273486</v>
      </c>
      <c r="J57" s="280">
        <f>AUX!AE510</f>
        <v>84.494129033507406</v>
      </c>
      <c r="K57" s="275"/>
      <c r="L57" s="278">
        <f>AUX!AE509</f>
        <v>25.853290886876174</v>
      </c>
      <c r="M57" s="135"/>
    </row>
    <row r="58" spans="1:13" ht="21.95" customHeight="1" x14ac:dyDescent="0.2">
      <c r="A58" s="135"/>
      <c r="B58" s="936"/>
      <c r="C58" s="923"/>
      <c r="D58" s="147" t="s">
        <v>15</v>
      </c>
      <c r="E58" s="915"/>
      <c r="F58" s="915"/>
      <c r="G58" s="256">
        <f>AUX!AF515</f>
        <v>9.4107249158819748</v>
      </c>
      <c r="H58" s="256">
        <f>AUX!AF516</f>
        <v>6.8684718005281375</v>
      </c>
      <c r="I58" s="272">
        <f>IF(AUX!AF514="","",AUX!AF514)</f>
        <v>0</v>
      </c>
      <c r="J58" s="280">
        <f>AUX!AF510</f>
        <v>18.445332573939893</v>
      </c>
      <c r="K58" s="140"/>
      <c r="L58" s="278">
        <f>AUX!AF509</f>
        <v>1.9937179759050119</v>
      </c>
      <c r="M58" s="135"/>
    </row>
    <row r="59" spans="1:13" ht="21.95" customHeight="1" x14ac:dyDescent="0.2">
      <c r="A59" s="135"/>
      <c r="B59" s="936"/>
      <c r="C59" s="922" t="s">
        <v>180</v>
      </c>
      <c r="D59" s="147" t="s">
        <v>14</v>
      </c>
      <c r="E59" s="916" t="s">
        <v>555</v>
      </c>
      <c r="F59" s="914" t="s">
        <v>111</v>
      </c>
      <c r="G59" s="256">
        <f>AUX!AG515</f>
        <v>17.62128757998936</v>
      </c>
      <c r="H59" s="256">
        <f>AUX!AG516</f>
        <v>15.450183279366124</v>
      </c>
      <c r="I59" s="272">
        <f>IF(AUX!AG514="","",AUX!AG514)</f>
        <v>0</v>
      </c>
      <c r="J59" s="280">
        <f>AUX!AG510</f>
        <v>34.014633792012468</v>
      </c>
      <c r="K59" s="140"/>
      <c r="L59" s="278">
        <f>AUX!AG509</f>
        <v>6.7035043583891136</v>
      </c>
      <c r="M59" s="135"/>
    </row>
    <row r="60" spans="1:13" ht="21.95" customHeight="1" x14ac:dyDescent="0.2">
      <c r="A60" s="135"/>
      <c r="B60" s="936"/>
      <c r="C60" s="923"/>
      <c r="D60" s="147" t="s">
        <v>15</v>
      </c>
      <c r="E60" s="915"/>
      <c r="F60" s="915"/>
      <c r="G60" s="256">
        <f>AUX!AH515</f>
        <v>7.4803744370227143</v>
      </c>
      <c r="H60" s="256">
        <f>AUX!AH516</f>
        <v>5.0097229883254721</v>
      </c>
      <c r="I60" s="272">
        <f>IF(AUX!AH514="","",AUX!AH514)</f>
        <v>0</v>
      </c>
      <c r="J60" s="280">
        <f>AUX!AH510</f>
        <v>15.384034454806308</v>
      </c>
      <c r="K60" s="140"/>
      <c r="L60" s="278">
        <f>AUX!AH509</f>
        <v>2.2222469138545984</v>
      </c>
      <c r="M60" s="135"/>
    </row>
    <row r="61" spans="1:13" ht="21.95" customHeight="1" x14ac:dyDescent="0.2">
      <c r="A61" s="135"/>
      <c r="B61" s="936"/>
      <c r="C61" s="269" t="s">
        <v>296</v>
      </c>
      <c r="D61" s="147" t="s">
        <v>15</v>
      </c>
      <c r="E61" s="330" t="s">
        <v>555</v>
      </c>
      <c r="F61" s="252" t="s">
        <v>111</v>
      </c>
      <c r="G61" s="256">
        <f>AUX!AI515</f>
        <v>17.690166403331105</v>
      </c>
      <c r="H61" s="256">
        <f>AUX!AI516</f>
        <v>18.025122953449362</v>
      </c>
      <c r="I61" s="272">
        <f>IF(AUX!AI514="","",AUX!AI514)</f>
        <v>0</v>
      </c>
      <c r="J61" s="280">
        <f>AUX!AI510</f>
        <v>25.65418172283572</v>
      </c>
      <c r="K61" s="140"/>
      <c r="L61" s="278">
        <f>AUX!AI509</f>
        <v>7.6300827517710141</v>
      </c>
      <c r="M61" s="135"/>
    </row>
    <row r="62" spans="1:13" ht="21.95" customHeight="1" x14ac:dyDescent="0.2">
      <c r="A62" s="135"/>
      <c r="B62" s="936"/>
      <c r="C62" s="922" t="s">
        <v>623</v>
      </c>
      <c r="D62" s="147" t="s">
        <v>14</v>
      </c>
      <c r="E62" s="916" t="s">
        <v>555</v>
      </c>
      <c r="F62" s="914" t="s">
        <v>111</v>
      </c>
      <c r="G62" s="256">
        <f>AUX!AJ515</f>
        <v>16.29696664091373</v>
      </c>
      <c r="H62" s="256">
        <f>AUX!AJ516</f>
        <v>18.739303485484907</v>
      </c>
      <c r="I62" s="272">
        <f>IF(AUX!AJ514="","",AUX!AJ514)</f>
        <v>0</v>
      </c>
      <c r="J62" s="280">
        <f>AUX!AJ510</f>
        <v>26.746133383553207</v>
      </c>
      <c r="K62" s="140"/>
      <c r="L62" s="278">
        <f>AUX!AJ509</f>
        <v>6.0613877855866516</v>
      </c>
      <c r="M62" s="135"/>
    </row>
    <row r="63" spans="1:13" ht="21.95" customHeight="1" x14ac:dyDescent="0.2">
      <c r="A63" s="135"/>
      <c r="B63" s="936"/>
      <c r="C63" s="923"/>
      <c r="D63" s="147" t="s">
        <v>15</v>
      </c>
      <c r="E63" s="915"/>
      <c r="F63" s="915"/>
      <c r="G63" s="256">
        <f>AUX!AK515</f>
        <v>8.7287730265553058</v>
      </c>
      <c r="H63" s="256">
        <f>AUX!AK516</f>
        <v>9.6176385575405536</v>
      </c>
      <c r="I63" s="272">
        <f>IF(AUX!AK514="","",AUX!AK514)</f>
        <v>0</v>
      </c>
      <c r="J63" s="280">
        <f>AUX!AK510</f>
        <v>13.600483244071762</v>
      </c>
      <c r="K63" s="140"/>
      <c r="L63" s="278">
        <f>AUX!AK509</f>
        <v>3.7344914781511607</v>
      </c>
      <c r="M63" s="135"/>
    </row>
    <row r="64" spans="1:13" ht="21.95" customHeight="1" x14ac:dyDescent="0.2">
      <c r="A64" s="559"/>
      <c r="B64" s="936"/>
      <c r="C64" s="922" t="s">
        <v>31</v>
      </c>
      <c r="D64" s="147" t="s">
        <v>14</v>
      </c>
      <c r="E64" s="916" t="s">
        <v>555</v>
      </c>
      <c r="F64" s="914" t="s">
        <v>111</v>
      </c>
      <c r="G64" s="256">
        <f>AUX!AL515</f>
        <v>35.786348769121155</v>
      </c>
      <c r="H64" s="256">
        <f>AUX!AL516</f>
        <v>46.23276776081255</v>
      </c>
      <c r="I64" s="272">
        <f>IF(AUX!AL514="","",AUX!AL514)</f>
        <v>0</v>
      </c>
      <c r="J64" s="280">
        <f>AUX!AL510</f>
        <v>58.791709582719015</v>
      </c>
      <c r="K64" s="140"/>
      <c r="L64" s="278">
        <f>AUX!AL509</f>
        <v>15.71884057050103</v>
      </c>
      <c r="M64" s="559"/>
    </row>
    <row r="65" spans="1:13" ht="21.95" customHeight="1" x14ac:dyDescent="0.2">
      <c r="A65" s="559"/>
      <c r="B65" s="936"/>
      <c r="C65" s="923"/>
      <c r="D65" s="147" t="s">
        <v>15</v>
      </c>
      <c r="E65" s="915"/>
      <c r="F65" s="915"/>
      <c r="G65" s="256">
        <f>AUX!AM515</f>
        <v>10.020362343114551</v>
      </c>
      <c r="H65" s="256">
        <f>AUX!AM516</f>
        <v>16.194893669252551</v>
      </c>
      <c r="I65" s="272">
        <f>IF(AUX!AM514="","",AUX!AM514)</f>
        <v>0</v>
      </c>
      <c r="J65" s="280">
        <f>AUX!AM510</f>
        <v>17.647973263403102</v>
      </c>
      <c r="K65" s="140"/>
      <c r="L65" s="278">
        <f>AUX!AM509</f>
        <v>2.9908165625198651</v>
      </c>
      <c r="M65" s="559"/>
    </row>
    <row r="66" spans="1:13" ht="21.95" customHeight="1" x14ac:dyDescent="0.2">
      <c r="A66" s="559"/>
      <c r="B66" s="936"/>
      <c r="C66" s="922" t="s">
        <v>32</v>
      </c>
      <c r="D66" s="147" t="s">
        <v>14</v>
      </c>
      <c r="E66" s="916" t="s">
        <v>555</v>
      </c>
      <c r="F66" s="914" t="s">
        <v>111</v>
      </c>
      <c r="G66" s="256">
        <f>AUX!AN515</f>
        <v>32.910538309795299</v>
      </c>
      <c r="H66" s="256">
        <f>AUX!AN516</f>
        <v>39.828825114157794</v>
      </c>
      <c r="I66" s="272">
        <f>IF(AUX!AN514="","",AUX!AN514)</f>
        <v>0</v>
      </c>
      <c r="J66" s="280">
        <f>AUX!AN510</f>
        <v>51.279137176875345</v>
      </c>
      <c r="K66" s="140"/>
      <c r="L66" s="278">
        <f>AUX!AN509</f>
        <v>21.196150984408114</v>
      </c>
      <c r="M66" s="559"/>
    </row>
    <row r="67" spans="1:13" ht="21.95" customHeight="1" x14ac:dyDescent="0.2">
      <c r="A67" s="559"/>
      <c r="B67" s="936"/>
      <c r="C67" s="923"/>
      <c r="D67" s="147" t="s">
        <v>15</v>
      </c>
      <c r="E67" s="915"/>
      <c r="F67" s="915"/>
      <c r="G67" s="256">
        <f>AUX!AO515</f>
        <v>16.757886077528955</v>
      </c>
      <c r="H67" s="256">
        <f>AUX!AO516</f>
        <v>17.758349115735648</v>
      </c>
      <c r="I67" s="272">
        <f>IF(AUX!AO514="","",AUX!AO514)</f>
        <v>0</v>
      </c>
      <c r="J67" s="280">
        <f>AUX!AO510</f>
        <v>25.961411621186027</v>
      </c>
      <c r="K67" s="140"/>
      <c r="L67" s="278">
        <f>AUX!AO509</f>
        <v>8.8032466251157437</v>
      </c>
      <c r="M67" s="559"/>
    </row>
    <row r="68" spans="1:13" ht="21.95" customHeight="1" x14ac:dyDescent="0.2">
      <c r="A68" s="559"/>
      <c r="B68" s="936"/>
      <c r="C68" s="922" t="s">
        <v>33</v>
      </c>
      <c r="D68" s="147" t="s">
        <v>14</v>
      </c>
      <c r="E68" s="916" t="s">
        <v>555</v>
      </c>
      <c r="F68" s="914" t="s">
        <v>111</v>
      </c>
      <c r="G68" s="256">
        <f>AUX!AP515</f>
        <v>11.37756669629972</v>
      </c>
      <c r="H68" s="256">
        <f>AUX!AP516</f>
        <v>14.864228995727787</v>
      </c>
      <c r="I68" s="272">
        <f>IF(AUX!AP514="","",AUX!AP514)</f>
        <v>0</v>
      </c>
      <c r="J68" s="280">
        <f>AUX!AP510</f>
        <v>22.25576118125602</v>
      </c>
      <c r="K68" s="140"/>
      <c r="L68" s="278">
        <f>AUX!AP509</f>
        <v>3.1116509601602411</v>
      </c>
      <c r="M68" s="559"/>
    </row>
    <row r="69" spans="1:13" ht="21.95" customHeight="1" x14ac:dyDescent="0.2">
      <c r="A69" s="559"/>
      <c r="B69" s="936"/>
      <c r="C69" s="923"/>
      <c r="D69" s="147" t="s">
        <v>15</v>
      </c>
      <c r="E69" s="915"/>
      <c r="F69" s="915"/>
      <c r="G69" s="256">
        <f>AUX!AQ515</f>
        <v>4.3360066592290627</v>
      </c>
      <c r="H69" s="256">
        <f>AUX!AQ516</f>
        <v>4.9597905211855462</v>
      </c>
      <c r="I69" s="272">
        <f>IF(AUX!AQ514="","",AUX!AQ514)</f>
        <v>0</v>
      </c>
      <c r="J69" s="280">
        <f>AUX!AQ510</f>
        <v>9.4524724941808156</v>
      </c>
      <c r="K69" s="140"/>
      <c r="L69" s="278">
        <f>AUX!AQ509</f>
        <v>1.2052824123929913</v>
      </c>
      <c r="M69" s="559"/>
    </row>
    <row r="70" spans="1:13" ht="21.95" customHeight="1" x14ac:dyDescent="0.2">
      <c r="A70" s="135"/>
      <c r="B70" s="936"/>
      <c r="C70" s="922" t="s">
        <v>638</v>
      </c>
      <c r="D70" s="147" t="s">
        <v>14</v>
      </c>
      <c r="E70" s="916" t="s">
        <v>555</v>
      </c>
      <c r="F70" s="914" t="s">
        <v>111</v>
      </c>
      <c r="G70" s="256">
        <f>AUX!AR515</f>
        <v>17.083484091738839</v>
      </c>
      <c r="H70" s="256">
        <f>AUX!AR516</f>
        <v>13.964674441851329</v>
      </c>
      <c r="I70" s="272">
        <f>IF(AUX!AR514="","",AUX!AR514)</f>
        <v>0</v>
      </c>
      <c r="J70" s="280">
        <f>AUX!AR510</f>
        <v>47.058553154743954</v>
      </c>
      <c r="K70" s="140"/>
      <c r="L70" s="278">
        <f>AUX!AR509</f>
        <v>9.6018581732854553</v>
      </c>
      <c r="M70" s="135"/>
    </row>
    <row r="71" spans="1:13" ht="21.95" customHeight="1" x14ac:dyDescent="0.2">
      <c r="A71" s="135"/>
      <c r="B71" s="936"/>
      <c r="C71" s="923"/>
      <c r="D71" s="147" t="s">
        <v>15</v>
      </c>
      <c r="E71" s="915"/>
      <c r="F71" s="915"/>
      <c r="G71" s="256">
        <f>AUX!AS515</f>
        <v>3.705963421606945</v>
      </c>
      <c r="H71" s="256">
        <f>AUX!AS516</f>
        <v>1.0541615575775161</v>
      </c>
      <c r="I71" s="272">
        <f>IF(AUX!AS514="","",AUX!AS514)</f>
        <v>0</v>
      </c>
      <c r="J71" s="280">
        <f>AUX!AS510</f>
        <v>15.561477305545136</v>
      </c>
      <c r="K71" s="140"/>
      <c r="L71" s="278">
        <f>AUX!AS509</f>
        <v>0</v>
      </c>
      <c r="M71" s="135"/>
    </row>
    <row r="72" spans="1:13" ht="21.95" customHeight="1" x14ac:dyDescent="0.2">
      <c r="A72" s="135"/>
      <c r="B72" s="936"/>
      <c r="C72" s="922" t="s">
        <v>34</v>
      </c>
      <c r="D72" s="147" t="s">
        <v>14</v>
      </c>
      <c r="E72" s="916" t="s">
        <v>555</v>
      </c>
      <c r="F72" s="914" t="s">
        <v>111</v>
      </c>
      <c r="G72" s="256">
        <f>AUX!AT515</f>
        <v>10.751314395113926</v>
      </c>
      <c r="H72" s="256">
        <f>AUX!AT516</f>
        <v>16.48535745135074</v>
      </c>
      <c r="I72" s="272">
        <f>IF(AUX!AT514="","",AUX!AT514)</f>
        <v>0</v>
      </c>
      <c r="J72" s="280">
        <f>AUX!AT510</f>
        <v>25.070985488150765</v>
      </c>
      <c r="K72" s="140"/>
      <c r="L72" s="278">
        <f>AUX!AT509</f>
        <v>3.7516149422783052</v>
      </c>
      <c r="M72" s="135"/>
    </row>
    <row r="73" spans="1:13" ht="21.95" customHeight="1" x14ac:dyDescent="0.2">
      <c r="A73" s="135"/>
      <c r="B73" s="936"/>
      <c r="C73" s="923"/>
      <c r="D73" s="147" t="s">
        <v>15</v>
      </c>
      <c r="E73" s="915"/>
      <c r="F73" s="915"/>
      <c r="G73" s="256">
        <f>AUX!AU515</f>
        <v>2.2695101805794953</v>
      </c>
      <c r="H73" s="256">
        <f>AUX!AU516</f>
        <v>3.7775995123270918</v>
      </c>
      <c r="I73" s="272">
        <f>IF(AUX!AU514="","",AUX!AU514)</f>
        <v>0</v>
      </c>
      <c r="J73" s="280">
        <f>AUX!AU510</f>
        <v>6.984679765638834</v>
      </c>
      <c r="K73" s="140"/>
      <c r="L73" s="278">
        <f>AUX!AU509</f>
        <v>0</v>
      </c>
      <c r="M73" s="135"/>
    </row>
    <row r="74" spans="1:13" ht="21.95" customHeight="1" x14ac:dyDescent="0.2">
      <c r="A74" s="135"/>
      <c r="B74" s="936"/>
      <c r="C74" s="922" t="s">
        <v>641</v>
      </c>
      <c r="D74" s="147" t="s">
        <v>14</v>
      </c>
      <c r="E74" s="916" t="s">
        <v>555</v>
      </c>
      <c r="F74" s="914" t="s">
        <v>111</v>
      </c>
      <c r="G74" s="256">
        <f>AUX!AV515</f>
        <v>13.662127135598681</v>
      </c>
      <c r="H74" s="256">
        <f>AUX!AV516</f>
        <v>23.912716946140911</v>
      </c>
      <c r="I74" s="272">
        <f>IF(AUX!AV514="","",AUX!AV514)</f>
        <v>0</v>
      </c>
      <c r="J74" s="280">
        <f>AUX!AV510</f>
        <v>31.297784475821317</v>
      </c>
      <c r="K74" s="140"/>
      <c r="L74" s="278">
        <f>AUX!AV509</f>
        <v>4.6323279422340349</v>
      </c>
      <c r="M74" s="135"/>
    </row>
    <row r="75" spans="1:13" ht="21.95" customHeight="1" x14ac:dyDescent="0.2">
      <c r="A75" s="135"/>
      <c r="B75" s="936"/>
      <c r="C75" s="923"/>
      <c r="D75" s="147" t="s">
        <v>15</v>
      </c>
      <c r="E75" s="915"/>
      <c r="F75" s="915"/>
      <c r="G75" s="256">
        <f>AUX!AW515</f>
        <v>3.7769237515921805</v>
      </c>
      <c r="H75" s="256">
        <f>AUX!AW516</f>
        <v>6.8799996521828533</v>
      </c>
      <c r="I75" s="272">
        <f>IF(AUX!AW514="","",AUX!AW514)</f>
        <v>0</v>
      </c>
      <c r="J75" s="280">
        <f>AUX!AW510</f>
        <v>9.4809380156708833</v>
      </c>
      <c r="K75" s="276"/>
      <c r="L75" s="328">
        <f>AUX!AW509</f>
        <v>0.56565245182055246</v>
      </c>
      <c r="M75" s="135"/>
    </row>
    <row r="76" spans="1:13" ht="18" customHeight="1" x14ac:dyDescent="0.2">
      <c r="A76" s="135"/>
      <c r="B76" s="936"/>
      <c r="C76" s="947" t="s">
        <v>368</v>
      </c>
      <c r="D76" s="948"/>
      <c r="E76" s="948"/>
      <c r="F76" s="948"/>
      <c r="G76" s="948"/>
      <c r="H76" s="948"/>
      <c r="I76" s="948"/>
      <c r="J76" s="948"/>
      <c r="K76" s="948"/>
      <c r="L76" s="949"/>
      <c r="M76" s="135"/>
    </row>
    <row r="77" spans="1:13" ht="21.95" customHeight="1" x14ac:dyDescent="0.2">
      <c r="A77" s="135"/>
      <c r="B77" s="936"/>
      <c r="C77" s="269" t="s">
        <v>334</v>
      </c>
      <c r="D77" s="147" t="s">
        <v>13</v>
      </c>
      <c r="E77" s="470">
        <v>43435</v>
      </c>
      <c r="F77" s="252" t="s">
        <v>110</v>
      </c>
      <c r="G77" s="256">
        <f>IF(AUX!$B$232=0,"",AUX!AX515)</f>
        <v>22.202014104851862</v>
      </c>
      <c r="H77" s="256">
        <f>AUX!AX516</f>
        <v>27.810791443017656</v>
      </c>
      <c r="I77" s="272">
        <f>AUX!AX514</f>
        <v>0</v>
      </c>
      <c r="J77" s="280">
        <f>AUX!AX510</f>
        <v>35.094228117407575</v>
      </c>
      <c r="K77" s="275"/>
      <c r="L77" s="278">
        <f>AUX!AX509</f>
        <v>11.29670684250201</v>
      </c>
      <c r="M77" s="135"/>
    </row>
    <row r="78" spans="1:13" ht="21.95" customHeight="1" x14ac:dyDescent="0.2">
      <c r="A78" s="135"/>
      <c r="B78" s="936"/>
      <c r="C78" s="269" t="s">
        <v>359</v>
      </c>
      <c r="D78" s="147" t="s">
        <v>13</v>
      </c>
      <c r="E78" s="470">
        <v>43435</v>
      </c>
      <c r="F78" s="252" t="s">
        <v>110</v>
      </c>
      <c r="G78" s="256">
        <f>IF(AUX!$B$232=0,"",AUX!AY515)</f>
        <v>21.334896221358829</v>
      </c>
      <c r="H78" s="256">
        <f>AUX!AY516</f>
        <v>25.801493499623728</v>
      </c>
      <c r="I78" s="272">
        <f>AUX!AY514</f>
        <v>0</v>
      </c>
      <c r="J78" s="280">
        <f>AUX!AY510</f>
        <v>37.333134360755373</v>
      </c>
      <c r="K78" s="140"/>
      <c r="L78" s="278">
        <f>AUX!AY509</f>
        <v>9.2889350019332237</v>
      </c>
      <c r="M78" s="135"/>
    </row>
    <row r="79" spans="1:13" ht="21.95" customHeight="1" x14ac:dyDescent="0.2">
      <c r="A79" s="135"/>
      <c r="B79" s="936"/>
      <c r="C79" s="269" t="s">
        <v>340</v>
      </c>
      <c r="D79" s="147" t="s">
        <v>13</v>
      </c>
      <c r="E79" s="470">
        <v>43435</v>
      </c>
      <c r="F79" s="252" t="s">
        <v>110</v>
      </c>
      <c r="G79" s="256">
        <f>IF(AUX!$B$232=0,"",AUX!AZ515)</f>
        <v>10.439670864869006</v>
      </c>
      <c r="H79" s="256">
        <f>AUX!AZ516</f>
        <v>13.378019885382585</v>
      </c>
      <c r="I79" s="272">
        <f>AUX!AZ514</f>
        <v>0</v>
      </c>
      <c r="J79" s="280">
        <f>AUX!AZ510</f>
        <v>14.560722813110482</v>
      </c>
      <c r="K79" s="140"/>
      <c r="L79" s="278">
        <f>AUX!AZ509</f>
        <v>4.9717579954280131</v>
      </c>
      <c r="M79" s="135"/>
    </row>
    <row r="80" spans="1:13" ht="21.95" customHeight="1" x14ac:dyDescent="0.2">
      <c r="A80" s="135"/>
      <c r="B80" s="936"/>
      <c r="C80" s="269" t="s">
        <v>347</v>
      </c>
      <c r="D80" s="147" t="s">
        <v>13</v>
      </c>
      <c r="E80" s="470">
        <v>43435</v>
      </c>
      <c r="F80" s="252" t="s">
        <v>110</v>
      </c>
      <c r="G80" s="256">
        <f>IF(AUX!$B$232=0,"",AUX!BA515)</f>
        <v>7.7529555492605162</v>
      </c>
      <c r="H80" s="256">
        <f>AUX!BA516</f>
        <v>9.7085460036608904</v>
      </c>
      <c r="I80" s="272">
        <f>AUX!BA514</f>
        <v>0</v>
      </c>
      <c r="J80" s="280">
        <f>AUX!BA510</f>
        <v>10.550230955569265</v>
      </c>
      <c r="K80" s="140"/>
      <c r="L80" s="278">
        <f>AUX!BA509</f>
        <v>4.4839681449111692</v>
      </c>
      <c r="M80" s="135"/>
    </row>
    <row r="81" spans="1:13" ht="21.95" customHeight="1" x14ac:dyDescent="0.2">
      <c r="A81" s="135"/>
      <c r="B81" s="936"/>
      <c r="C81" s="269" t="s">
        <v>344</v>
      </c>
      <c r="D81" s="147" t="s">
        <v>13</v>
      </c>
      <c r="E81" s="470">
        <v>43435</v>
      </c>
      <c r="F81" s="252" t="s">
        <v>110</v>
      </c>
      <c r="G81" s="256">
        <f>IF(AUX!$B$232=0,"",AUX!BB515)</f>
        <v>8.0119101792415623</v>
      </c>
      <c r="H81" s="256">
        <f>AUX!BB516</f>
        <v>11.445772310173643</v>
      </c>
      <c r="I81" s="272">
        <f>AUX!BB514</f>
        <v>0</v>
      </c>
      <c r="J81" s="280">
        <f>AUX!BB510</f>
        <v>13.277487661771209</v>
      </c>
      <c r="K81" s="140"/>
      <c r="L81" s="278">
        <f>AUX!BB509</f>
        <v>2.7195878754836538</v>
      </c>
      <c r="M81" s="135"/>
    </row>
    <row r="82" spans="1:13" ht="6.95" customHeight="1" x14ac:dyDescent="0.2">
      <c r="A82" s="135"/>
      <c r="B82" s="936"/>
      <c r="C82" s="938"/>
      <c r="D82" s="939"/>
      <c r="E82" s="939"/>
      <c r="F82" s="939"/>
      <c r="G82" s="939"/>
      <c r="H82" s="939"/>
      <c r="I82" s="939"/>
      <c r="J82" s="343"/>
      <c r="K82" s="346"/>
      <c r="L82" s="347"/>
      <c r="M82" s="135"/>
    </row>
    <row r="83" spans="1:13" ht="21.95" customHeight="1" x14ac:dyDescent="0.2">
      <c r="A83" s="135"/>
      <c r="B83" s="936"/>
      <c r="C83" s="269" t="s">
        <v>369</v>
      </c>
      <c r="D83" s="147" t="s">
        <v>13</v>
      </c>
      <c r="E83" s="147">
        <v>2017</v>
      </c>
      <c r="F83" s="252" t="s">
        <v>111</v>
      </c>
      <c r="G83" s="256">
        <f>AUX!BC515</f>
        <v>3.3081314787846474</v>
      </c>
      <c r="H83" s="256">
        <f>AUX!BC516</f>
        <v>2.080964069033902</v>
      </c>
      <c r="I83" s="272">
        <f>AUX!BC514</f>
        <v>3.1851901399254028</v>
      </c>
      <c r="J83" s="280">
        <f>AUX!BC510</f>
        <v>7.4674122131020235</v>
      </c>
      <c r="K83" s="275"/>
      <c r="L83" s="278">
        <f>AUX!BC509</f>
        <v>0</v>
      </c>
      <c r="M83" s="135"/>
    </row>
    <row r="84" spans="1:13" ht="21.95" customHeight="1" x14ac:dyDescent="0.2">
      <c r="A84" s="135"/>
      <c r="B84" s="936"/>
      <c r="C84" s="269" t="s">
        <v>370</v>
      </c>
      <c r="D84" s="147" t="s">
        <v>13</v>
      </c>
      <c r="E84" s="147">
        <v>2017</v>
      </c>
      <c r="F84" s="252" t="s">
        <v>111</v>
      </c>
      <c r="G84" s="256">
        <f>AUX!BD515</f>
        <v>12.631972815913068</v>
      </c>
      <c r="H84" s="256">
        <f>AUX!BD516</f>
        <v>5.2024101725847549</v>
      </c>
      <c r="I84" s="272">
        <f>AUX!BD514</f>
        <v>3.8222281679104833</v>
      </c>
      <c r="J84" s="280">
        <f>AUX!BD510</f>
        <v>21.957327615196842</v>
      </c>
      <c r="K84" s="140"/>
      <c r="L84" s="278">
        <f>AUX!BD509</f>
        <v>0</v>
      </c>
      <c r="M84" s="135"/>
    </row>
    <row r="85" spans="1:13" ht="21.95" customHeight="1" x14ac:dyDescent="0.2">
      <c r="A85" s="135"/>
      <c r="B85" s="937"/>
      <c r="C85" s="269" t="s">
        <v>371</v>
      </c>
      <c r="D85" s="147" t="s">
        <v>13</v>
      </c>
      <c r="E85" s="147">
        <v>2017</v>
      </c>
      <c r="F85" s="252" t="s">
        <v>111</v>
      </c>
      <c r="G85" s="256">
        <f>AUX!BE515</f>
        <v>17.690869261931436</v>
      </c>
      <c r="H85" s="256">
        <f>AUX!BE516</f>
        <v>12.277688007300021</v>
      </c>
      <c r="I85" s="272">
        <f>AUX!BE514</f>
        <v>7.007418307835886</v>
      </c>
      <c r="J85" s="281">
        <f>AUX!BE510</f>
        <v>42.409190594454849</v>
      </c>
      <c r="K85" s="276"/>
      <c r="L85" s="328">
        <f>AUX!BE509</f>
        <v>3.8617120900551263</v>
      </c>
      <c r="M85" s="135"/>
    </row>
    <row r="86" spans="1:13" ht="14.1" customHeight="1" x14ac:dyDescent="0.2">
      <c r="A86" s="135"/>
      <c r="B86" s="135"/>
      <c r="C86" s="744" t="s">
        <v>51</v>
      </c>
      <c r="D86" s="744"/>
      <c r="E86" s="744"/>
      <c r="F86" s="744"/>
      <c r="G86" s="135"/>
      <c r="H86" s="135"/>
      <c r="I86" s="135"/>
      <c r="J86" s="246"/>
      <c r="K86" s="135"/>
      <c r="L86" s="246"/>
      <c r="M86" s="135"/>
    </row>
    <row r="87" spans="1:13" ht="14.1" customHeight="1" x14ac:dyDescent="0.2">
      <c r="A87" s="527"/>
      <c r="B87" s="527"/>
      <c r="C87" s="943" t="s">
        <v>402</v>
      </c>
      <c r="D87" s="943"/>
      <c r="E87" s="943"/>
      <c r="F87" s="943"/>
      <c r="G87" s="527"/>
      <c r="H87" s="527"/>
      <c r="I87" s="527"/>
      <c r="J87" s="527"/>
      <c r="K87" s="527"/>
      <c r="L87" s="527"/>
      <c r="M87" s="527"/>
    </row>
    <row r="88" spans="1:13" ht="14.1" customHeight="1" x14ac:dyDescent="0.2">
      <c r="A88" s="363"/>
      <c r="B88" s="363"/>
      <c r="C88" s="709"/>
      <c r="D88" s="709"/>
      <c r="E88" s="709"/>
      <c r="F88" s="709"/>
      <c r="G88" s="363"/>
      <c r="H88" s="363"/>
      <c r="I88" s="363"/>
      <c r="J88" s="363"/>
      <c r="K88" s="363"/>
      <c r="L88" s="363"/>
      <c r="M88" s="363"/>
    </row>
    <row r="89" spans="1:13" ht="30" customHeight="1" x14ac:dyDescent="0.2">
      <c r="A89" s="135"/>
      <c r="B89" s="135"/>
      <c r="C89" s="135"/>
      <c r="D89" s="135"/>
      <c r="E89" s="135"/>
      <c r="F89" s="135"/>
      <c r="G89" s="135"/>
      <c r="H89" s="135"/>
      <c r="I89" s="135"/>
      <c r="J89" s="246"/>
      <c r="K89" s="135"/>
      <c r="L89" s="246"/>
      <c r="M89" s="135"/>
    </row>
    <row r="90" spans="1:13" ht="15" customHeight="1" x14ac:dyDescent="0.2">
      <c r="A90" s="135"/>
      <c r="B90" s="135"/>
      <c r="C90" s="135"/>
      <c r="D90" s="135"/>
      <c r="E90" s="135"/>
      <c r="F90" s="135"/>
      <c r="G90" s="135"/>
      <c r="H90" s="135"/>
      <c r="I90" s="135"/>
      <c r="J90" s="246"/>
      <c r="K90" s="135"/>
      <c r="L90" s="246"/>
      <c r="M90" s="135"/>
    </row>
    <row r="91" spans="1:13" ht="15" customHeight="1" x14ac:dyDescent="0.2">
      <c r="A91" s="135"/>
      <c r="B91" s="135"/>
      <c r="C91" s="135"/>
      <c r="D91" s="135"/>
      <c r="E91" s="135"/>
      <c r="F91" s="135"/>
      <c r="G91" s="135"/>
      <c r="H91" s="135"/>
      <c r="I91" s="135"/>
      <c r="J91" s="246"/>
      <c r="K91" s="135"/>
      <c r="L91" s="246"/>
      <c r="M91" s="135"/>
    </row>
    <row r="92" spans="1:13" ht="15" customHeight="1" thickBot="1" x14ac:dyDescent="0.25">
      <c r="A92" s="135"/>
      <c r="B92" s="140"/>
      <c r="C92" s="140"/>
      <c r="D92" s="140"/>
      <c r="E92" s="140"/>
      <c r="F92" s="140"/>
      <c r="G92" s="140"/>
      <c r="H92" s="140"/>
      <c r="I92" s="140"/>
      <c r="J92" s="140"/>
      <c r="K92" s="140"/>
      <c r="L92" s="140"/>
      <c r="M92" s="135"/>
    </row>
    <row r="93" spans="1:13" ht="9.9499999999999993" customHeight="1" x14ac:dyDescent="0.2">
      <c r="A93" s="135"/>
      <c r="B93" s="944"/>
      <c r="C93" s="944"/>
      <c r="D93" s="944"/>
      <c r="E93" s="944"/>
      <c r="F93" s="944"/>
      <c r="G93" s="944"/>
      <c r="H93" s="944"/>
      <c r="I93" s="944"/>
      <c r="J93" s="944"/>
      <c r="K93" s="944"/>
      <c r="L93" s="944"/>
      <c r="M93" s="135"/>
    </row>
  </sheetData>
  <sheetProtection password="CD06" sheet="1" objects="1" scenarios="1"/>
  <mergeCells count="59">
    <mergeCell ref="G2:L2"/>
    <mergeCell ref="B2:F2"/>
    <mergeCell ref="B6:L6"/>
    <mergeCell ref="C62:C63"/>
    <mergeCell ref="E62:E63"/>
    <mergeCell ref="F62:F63"/>
    <mergeCell ref="F57:F58"/>
    <mergeCell ref="B47:I47"/>
    <mergeCell ref="B48:I48"/>
    <mergeCell ref="B8:L8"/>
    <mergeCell ref="B14:I14"/>
    <mergeCell ref="E29:E30"/>
    <mergeCell ref="F59:F60"/>
    <mergeCell ref="B17:B23"/>
    <mergeCell ref="B36:I36"/>
    <mergeCell ref="B37:I37"/>
    <mergeCell ref="C87:F87"/>
    <mergeCell ref="B93:L93"/>
    <mergeCell ref="F10:G12"/>
    <mergeCell ref="K10:K12"/>
    <mergeCell ref="C76:L76"/>
    <mergeCell ref="C56:L56"/>
    <mergeCell ref="B15:I15"/>
    <mergeCell ref="C88:F88"/>
    <mergeCell ref="C57:C58"/>
    <mergeCell ref="C74:C75"/>
    <mergeCell ref="E74:E75"/>
    <mergeCell ref="F74:F75"/>
    <mergeCell ref="E72:E73"/>
    <mergeCell ref="C66:C67"/>
    <mergeCell ref="C68:C69"/>
    <mergeCell ref="E68:E69"/>
    <mergeCell ref="F68:F69"/>
    <mergeCell ref="C72:C73"/>
    <mergeCell ref="E57:E58"/>
    <mergeCell ref="B39:B45"/>
    <mergeCell ref="C86:F86"/>
    <mergeCell ref="B50:B85"/>
    <mergeCell ref="C82:I82"/>
    <mergeCell ref="C59:C60"/>
    <mergeCell ref="E59:E60"/>
    <mergeCell ref="F72:F73"/>
    <mergeCell ref="C70:C71"/>
    <mergeCell ref="E70:E71"/>
    <mergeCell ref="F70:F71"/>
    <mergeCell ref="C42:L42"/>
    <mergeCell ref="C64:C65"/>
    <mergeCell ref="E64:E65"/>
    <mergeCell ref="F64:F65"/>
    <mergeCell ref="E66:E67"/>
    <mergeCell ref="F66:F67"/>
    <mergeCell ref="E22:E23"/>
    <mergeCell ref="F22:F23"/>
    <mergeCell ref="B25:I25"/>
    <mergeCell ref="C22:C23"/>
    <mergeCell ref="F29:F30"/>
    <mergeCell ref="B26:I26"/>
    <mergeCell ref="B28:B34"/>
    <mergeCell ref="C29:C30"/>
  </mergeCells>
  <hyperlinks>
    <hyperlink ref="C4" location="INDICE!A1" display="Índice"/>
  </hyperlinks>
  <pageMargins left="0.39370078740157483" right="0.19685039370078741" top="0.39370078740157483" bottom="0.39370078740157483" header="0.31496062992125984" footer="0.31496062992125984"/>
  <pageSetup paperSize="9" scale="69" orientation="portrait" r:id="rId1"/>
  <rowBreaks count="1" manualBreakCount="1">
    <brk id="45" max="12" man="1"/>
  </rowBreaks>
  <ignoredErrors>
    <ignoredError sqref="E57 E59:E75" twoDigitTextYear="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3"/>
  <dimension ref="A1:L164"/>
  <sheetViews>
    <sheetView zoomScaleNormal="100" workbookViewId="0">
      <selection activeCell="M29" sqref="M29"/>
    </sheetView>
  </sheetViews>
  <sheetFormatPr defaultColWidth="9.140625" defaultRowHeight="14.25" x14ac:dyDescent="0.2"/>
  <cols>
    <col min="1" max="1" width="2.7109375" style="5" customWidth="1"/>
    <col min="2" max="2" width="4.7109375" style="5" customWidth="1"/>
    <col min="3" max="3" width="2.7109375" style="5" customWidth="1"/>
    <col min="4" max="4" width="14.7109375" style="5" customWidth="1"/>
    <col min="5" max="5" width="20.7109375" style="5" customWidth="1"/>
    <col min="6" max="6" width="24.7109375" style="5" customWidth="1"/>
    <col min="7" max="7" width="6.7109375" style="5" customWidth="1"/>
    <col min="8" max="8" width="16.7109375" style="5" customWidth="1"/>
    <col min="9" max="9" width="37.7109375" style="5" customWidth="1"/>
    <col min="10" max="10" width="2.7109375" style="5" customWidth="1"/>
    <col min="11" max="11" width="4.7109375" style="5" customWidth="1"/>
    <col min="12" max="12" width="2.7109375" style="5" customWidth="1"/>
    <col min="13" max="16384" width="9.140625" style="5"/>
  </cols>
  <sheetData>
    <row r="1" spans="1:12" ht="9.9499999999999993" customHeight="1" x14ac:dyDescent="0.2">
      <c r="A1" s="186"/>
      <c r="B1" s="186"/>
      <c r="C1" s="186"/>
      <c r="D1" s="186"/>
      <c r="E1" s="186"/>
      <c r="F1" s="186"/>
      <c r="G1" s="186"/>
      <c r="H1" s="186"/>
      <c r="I1" s="186"/>
      <c r="J1" s="186"/>
      <c r="K1" s="186"/>
      <c r="L1" s="186"/>
    </row>
    <row r="2" spans="1:12" ht="15" x14ac:dyDescent="0.25">
      <c r="A2" s="186"/>
      <c r="B2" s="186"/>
      <c r="C2" s="651" t="str">
        <f>AUX!A1</f>
        <v>Perfil Local de Saúde 2019</v>
      </c>
      <c r="D2" s="651"/>
      <c r="E2" s="651"/>
      <c r="F2" s="651"/>
      <c r="G2" s="651"/>
      <c r="H2" s="186"/>
      <c r="I2" s="186"/>
      <c r="J2" s="186"/>
      <c r="K2" s="186"/>
      <c r="L2" s="186"/>
    </row>
    <row r="3" spans="1:12" ht="5.0999999999999996" customHeight="1" x14ac:dyDescent="0.2">
      <c r="A3" s="186"/>
      <c r="B3" s="186"/>
      <c r="C3" s="186"/>
      <c r="D3" s="186"/>
      <c r="E3" s="186"/>
      <c r="F3" s="186"/>
      <c r="G3" s="186"/>
      <c r="H3" s="186"/>
      <c r="I3" s="186"/>
      <c r="J3" s="186"/>
      <c r="K3" s="186"/>
      <c r="L3" s="186"/>
    </row>
    <row r="4" spans="1:12" ht="30" customHeight="1" x14ac:dyDescent="0.2">
      <c r="A4" s="186"/>
      <c r="B4" s="650" t="str">
        <f>AUX!A3</f>
        <v>ACeS Alentejo Central</v>
      </c>
      <c r="C4" s="650"/>
      <c r="D4" s="650"/>
      <c r="E4" s="650"/>
      <c r="F4" s="650"/>
      <c r="G4" s="650"/>
      <c r="H4" s="650"/>
      <c r="I4" s="650"/>
      <c r="J4" s="650"/>
      <c r="K4" s="650"/>
      <c r="L4" s="186"/>
    </row>
    <row r="5" spans="1:12" ht="5.0999999999999996" customHeight="1" x14ac:dyDescent="0.2">
      <c r="A5" s="186"/>
      <c r="B5" s="186"/>
      <c r="C5" s="186"/>
      <c r="D5" s="186"/>
      <c r="E5" s="186"/>
      <c r="F5" s="186"/>
      <c r="G5" s="186"/>
      <c r="H5" s="186"/>
      <c r="I5" s="186"/>
      <c r="J5" s="186"/>
      <c r="K5" s="186"/>
      <c r="L5" s="186"/>
    </row>
    <row r="6" spans="1:12" x14ac:dyDescent="0.2">
      <c r="A6" s="186"/>
      <c r="B6" s="658" t="s">
        <v>3</v>
      </c>
      <c r="C6" s="658"/>
      <c r="D6" s="658"/>
      <c r="E6" s="186"/>
      <c r="F6" s="186"/>
      <c r="G6" s="186"/>
      <c r="H6" s="186"/>
      <c r="I6" s="186"/>
      <c r="J6" s="186"/>
      <c r="K6" s="186"/>
      <c r="L6" s="186"/>
    </row>
    <row r="7" spans="1:12" x14ac:dyDescent="0.2">
      <c r="A7" s="186"/>
      <c r="B7" s="658" t="s">
        <v>0</v>
      </c>
      <c r="C7" s="658"/>
      <c r="D7" s="658"/>
      <c r="E7" s="186"/>
      <c r="F7" s="186"/>
      <c r="G7" s="186"/>
      <c r="H7" s="186"/>
      <c r="I7" s="990" t="s">
        <v>526</v>
      </c>
      <c r="J7" s="990"/>
      <c r="K7" s="990"/>
      <c r="L7" s="186"/>
    </row>
    <row r="8" spans="1:12" x14ac:dyDescent="0.2">
      <c r="A8" s="186"/>
      <c r="B8" s="658" t="s">
        <v>1</v>
      </c>
      <c r="C8" s="658"/>
      <c r="D8" s="658"/>
      <c r="E8" s="186"/>
      <c r="F8" s="186"/>
      <c r="G8" s="186"/>
      <c r="H8" s="186"/>
      <c r="I8" s="990" t="s">
        <v>251</v>
      </c>
      <c r="J8" s="990"/>
      <c r="K8" s="990"/>
      <c r="L8" s="186"/>
    </row>
    <row r="9" spans="1:12" ht="15" customHeight="1" x14ac:dyDescent="0.2">
      <c r="A9" s="186"/>
      <c r="B9" s="186"/>
      <c r="C9" s="186"/>
      <c r="D9" s="186"/>
      <c r="E9" s="186"/>
      <c r="F9" s="186"/>
      <c r="G9" s="186"/>
      <c r="H9" s="186"/>
      <c r="I9" s="186"/>
      <c r="J9" s="186"/>
      <c r="K9" s="186"/>
      <c r="L9" s="186"/>
    </row>
    <row r="10" spans="1:12" s="153" customFormat="1" ht="20.100000000000001" customHeight="1" x14ac:dyDescent="0.25">
      <c r="A10" s="152"/>
      <c r="B10" s="152"/>
      <c r="C10" s="651" t="s">
        <v>84</v>
      </c>
      <c r="D10" s="651"/>
      <c r="E10" s="651"/>
      <c r="F10" s="651"/>
      <c r="G10" s="651"/>
      <c r="H10" s="651"/>
      <c r="I10" s="651"/>
      <c r="J10" s="651"/>
      <c r="K10" s="152"/>
      <c r="L10" s="152"/>
    </row>
    <row r="11" spans="1:12" ht="5.0999999999999996" customHeight="1" x14ac:dyDescent="0.2">
      <c r="A11" s="186"/>
      <c r="B11" s="186"/>
      <c r="C11" s="976"/>
      <c r="D11" s="976"/>
      <c r="E11" s="976"/>
      <c r="F11" s="976"/>
      <c r="G11" s="976"/>
      <c r="H11" s="976"/>
      <c r="I11" s="976"/>
      <c r="J11" s="976"/>
      <c r="K11" s="186"/>
      <c r="L11" s="186"/>
    </row>
    <row r="12" spans="1:12" ht="15" customHeight="1" x14ac:dyDescent="0.2">
      <c r="A12" s="186"/>
      <c r="B12" s="186"/>
      <c r="C12" s="186"/>
      <c r="D12" s="186"/>
      <c r="E12" s="186"/>
      <c r="F12" s="186"/>
      <c r="G12" s="186"/>
      <c r="H12" s="186"/>
      <c r="I12" s="186"/>
      <c r="J12" s="186"/>
      <c r="K12" s="186"/>
      <c r="L12" s="186"/>
    </row>
    <row r="13" spans="1:12" ht="9.9499999999999993" customHeight="1" x14ac:dyDescent="0.2">
      <c r="A13" s="186"/>
      <c r="B13" s="186"/>
      <c r="C13" s="186"/>
      <c r="D13" s="203"/>
      <c r="E13" s="203"/>
      <c r="F13" s="203"/>
      <c r="G13" s="203"/>
      <c r="H13" s="203"/>
      <c r="I13" s="203"/>
      <c r="J13" s="186"/>
      <c r="K13" s="186"/>
      <c r="L13" s="186"/>
    </row>
    <row r="14" spans="1:12" ht="15" x14ac:dyDescent="0.25">
      <c r="A14" s="186"/>
      <c r="B14" s="186"/>
      <c r="C14" s="186"/>
      <c r="D14" s="989" t="s">
        <v>82</v>
      </c>
      <c r="E14" s="989"/>
      <c r="F14" s="989"/>
      <c r="G14" s="204"/>
      <c r="H14" s="971"/>
      <c r="I14" s="971"/>
      <c r="J14" s="199"/>
      <c r="K14" s="186"/>
      <c r="L14" s="186"/>
    </row>
    <row r="15" spans="1:12" x14ac:dyDescent="0.2">
      <c r="A15" s="186"/>
      <c r="B15" s="186"/>
      <c r="C15" s="186"/>
      <c r="D15" s="967" t="str">
        <f>AUX!B1</f>
        <v>Perfil Local de Saúde 2019 - ACeS Alentejo Central</v>
      </c>
      <c r="E15" s="967"/>
      <c r="F15" s="967"/>
      <c r="G15" s="204"/>
      <c r="H15" s="972"/>
      <c r="I15" s="972"/>
      <c r="J15" s="200"/>
      <c r="K15" s="186"/>
      <c r="L15" s="186"/>
    </row>
    <row r="16" spans="1:12" ht="9.9499999999999993" customHeight="1" x14ac:dyDescent="0.2">
      <c r="A16" s="186"/>
      <c r="B16" s="186"/>
      <c r="C16" s="186"/>
      <c r="D16" s="205"/>
      <c r="E16" s="205"/>
      <c r="F16" s="205"/>
      <c r="G16" s="204"/>
      <c r="H16" s="972"/>
      <c r="I16" s="972"/>
      <c r="J16" s="200"/>
      <c r="K16" s="186"/>
      <c r="L16" s="186"/>
    </row>
    <row r="17" spans="1:12" x14ac:dyDescent="0.2">
      <c r="A17" s="186"/>
      <c r="B17" s="186"/>
      <c r="C17" s="186"/>
      <c r="D17" s="989" t="str">
        <f>"Presidente do Conselho Diretivo da " &amp; AUX!A2 &amp;", I.P."</f>
        <v>Presidente do Conselho Diretivo da ARS Alentejo, I.P.</v>
      </c>
      <c r="E17" s="989"/>
      <c r="F17" s="989"/>
      <c r="G17" s="204"/>
      <c r="H17" s="972"/>
      <c r="I17" s="972"/>
      <c r="J17" s="200"/>
      <c r="K17" s="186"/>
      <c r="L17" s="186"/>
    </row>
    <row r="18" spans="1:12" x14ac:dyDescent="0.2">
      <c r="A18" s="186"/>
      <c r="B18" s="186"/>
      <c r="C18" s="186"/>
      <c r="D18" s="967" t="s">
        <v>820</v>
      </c>
      <c r="E18" s="967"/>
      <c r="F18" s="967"/>
      <c r="G18" s="204"/>
      <c r="H18" s="973"/>
      <c r="I18" s="973"/>
      <c r="J18" s="201"/>
      <c r="K18" s="186"/>
      <c r="L18" s="186"/>
    </row>
    <row r="19" spans="1:12" ht="9.9499999999999993" customHeight="1" x14ac:dyDescent="0.25">
      <c r="A19" s="186"/>
      <c r="B19" s="186"/>
      <c r="C19" s="186"/>
      <c r="D19" s="205"/>
      <c r="E19" s="205"/>
      <c r="F19" s="205"/>
      <c r="G19" s="204"/>
      <c r="H19" s="971"/>
      <c r="I19" s="971"/>
      <c r="J19" s="199"/>
      <c r="K19" s="186"/>
      <c r="L19" s="186"/>
    </row>
    <row r="20" spans="1:12" x14ac:dyDescent="0.2">
      <c r="A20" s="186"/>
      <c r="B20" s="186"/>
      <c r="C20" s="186"/>
      <c r="D20" s="989" t="str">
        <f>CONCATENATE(IF(OR(AUX!B2=1,AUX!B2=4,AUX!B2=5),"Diretora","Diretor")," do Departamento de Saúde Pública da ",AUX!A2,", I.P.")</f>
        <v>Diretor do Departamento de Saúde Pública da ARS Alentejo, I.P.</v>
      </c>
      <c r="E20" s="989"/>
      <c r="F20" s="989"/>
      <c r="G20" s="204"/>
      <c r="H20" s="972"/>
      <c r="I20" s="972"/>
      <c r="J20" s="200"/>
      <c r="K20" s="186"/>
      <c r="L20" s="186"/>
    </row>
    <row r="21" spans="1:12" x14ac:dyDescent="0.2">
      <c r="A21" s="186"/>
      <c r="B21" s="186"/>
      <c r="C21" s="186"/>
      <c r="D21" s="967" t="s">
        <v>821</v>
      </c>
      <c r="E21" s="967"/>
      <c r="F21" s="967"/>
      <c r="G21" s="204"/>
      <c r="H21" s="972"/>
      <c r="I21" s="972"/>
      <c r="J21" s="200"/>
      <c r="K21" s="186"/>
      <c r="L21" s="186"/>
    </row>
    <row r="22" spans="1:12" ht="9.9499999999999993" customHeight="1" x14ac:dyDescent="0.2">
      <c r="A22" s="186"/>
      <c r="B22" s="186"/>
      <c r="C22" s="186"/>
      <c r="D22" s="205"/>
      <c r="E22" s="205"/>
      <c r="F22" s="205"/>
      <c r="G22" s="204"/>
      <c r="H22" s="972"/>
      <c r="I22" s="972"/>
      <c r="J22" s="200"/>
      <c r="K22" s="186"/>
      <c r="L22" s="186"/>
    </row>
    <row r="23" spans="1:12" x14ac:dyDescent="0.2">
      <c r="A23" s="499"/>
      <c r="B23" s="499"/>
      <c r="C23" s="499"/>
      <c r="D23" s="989" t="s">
        <v>403</v>
      </c>
      <c r="E23" s="989"/>
      <c r="F23" s="989"/>
      <c r="G23" s="204"/>
      <c r="H23" s="992" t="s">
        <v>404</v>
      </c>
      <c r="I23" s="992"/>
      <c r="J23" s="200"/>
      <c r="K23" s="499"/>
      <c r="L23" s="499"/>
    </row>
    <row r="24" spans="1:12" x14ac:dyDescent="0.2">
      <c r="A24" s="499"/>
      <c r="B24" s="499"/>
      <c r="C24" s="499"/>
      <c r="D24" s="967" t="s">
        <v>406</v>
      </c>
      <c r="E24" s="967"/>
      <c r="F24" s="967"/>
      <c r="G24" s="204"/>
      <c r="H24" s="993" t="s">
        <v>416</v>
      </c>
      <c r="I24" s="993"/>
      <c r="J24" s="200"/>
      <c r="K24" s="499"/>
      <c r="L24" s="499"/>
    </row>
    <row r="25" spans="1:12" x14ac:dyDescent="0.2">
      <c r="A25" s="586"/>
      <c r="B25" s="586"/>
      <c r="C25" s="586"/>
      <c r="D25" s="967" t="s">
        <v>407</v>
      </c>
      <c r="E25" s="967"/>
      <c r="F25" s="967"/>
      <c r="G25" s="204"/>
      <c r="H25" s="993" t="s">
        <v>785</v>
      </c>
      <c r="I25" s="993"/>
      <c r="J25" s="200"/>
      <c r="K25" s="586"/>
      <c r="L25" s="586"/>
    </row>
    <row r="26" spans="1:12" x14ac:dyDescent="0.2">
      <c r="A26" s="499"/>
      <c r="B26" s="499"/>
      <c r="C26" s="499"/>
      <c r="D26" s="967" t="s">
        <v>408</v>
      </c>
      <c r="E26" s="967"/>
      <c r="F26" s="967"/>
      <c r="G26" s="204"/>
      <c r="H26" s="993" t="s">
        <v>786</v>
      </c>
      <c r="I26" s="993"/>
      <c r="J26" s="200"/>
      <c r="K26" s="499"/>
      <c r="L26" s="499"/>
    </row>
    <row r="27" spans="1:12" x14ac:dyDescent="0.2">
      <c r="A27" s="499"/>
      <c r="B27" s="499"/>
      <c r="C27" s="499"/>
      <c r="D27" s="967" t="s">
        <v>409</v>
      </c>
      <c r="E27" s="967"/>
      <c r="F27" s="967"/>
      <c r="G27" s="204"/>
      <c r="H27" s="611" t="s">
        <v>417</v>
      </c>
      <c r="I27" s="611"/>
      <c r="J27" s="200"/>
      <c r="K27" s="499"/>
      <c r="L27" s="499"/>
    </row>
    <row r="28" spans="1:12" x14ac:dyDescent="0.2">
      <c r="A28" s="499"/>
      <c r="B28" s="499"/>
      <c r="C28" s="499"/>
      <c r="D28" s="967" t="s">
        <v>410</v>
      </c>
      <c r="E28" s="967"/>
      <c r="F28" s="967"/>
      <c r="G28" s="204"/>
      <c r="H28" s="611" t="s">
        <v>418</v>
      </c>
      <c r="I28" s="611"/>
      <c r="J28" s="200"/>
      <c r="K28" s="499"/>
      <c r="L28" s="499"/>
    </row>
    <row r="29" spans="1:12" x14ac:dyDescent="0.2">
      <c r="A29" s="586"/>
      <c r="B29" s="586"/>
      <c r="C29" s="586"/>
      <c r="D29" s="967" t="s">
        <v>411</v>
      </c>
      <c r="E29" s="967"/>
      <c r="F29" s="967"/>
      <c r="G29" s="204"/>
      <c r="H29" s="611" t="s">
        <v>787</v>
      </c>
      <c r="I29" s="611"/>
      <c r="J29" s="200"/>
      <c r="K29" s="586"/>
      <c r="L29" s="586"/>
    </row>
    <row r="30" spans="1:12" x14ac:dyDescent="0.2">
      <c r="A30" s="499"/>
      <c r="B30" s="499"/>
      <c r="C30" s="499"/>
      <c r="D30" s="967" t="s">
        <v>412</v>
      </c>
      <c r="E30" s="967"/>
      <c r="F30" s="967"/>
      <c r="G30" s="204"/>
      <c r="H30" s="611" t="s">
        <v>788</v>
      </c>
      <c r="I30" s="611"/>
      <c r="J30" s="200"/>
      <c r="K30" s="499"/>
      <c r="L30" s="499"/>
    </row>
    <row r="31" spans="1:12" x14ac:dyDescent="0.2">
      <c r="A31" s="499"/>
      <c r="B31" s="499"/>
      <c r="C31" s="499"/>
      <c r="D31" s="967" t="s">
        <v>535</v>
      </c>
      <c r="E31" s="967"/>
      <c r="F31" s="967"/>
      <c r="G31" s="204"/>
      <c r="H31" s="611" t="s">
        <v>412</v>
      </c>
      <c r="I31" s="611"/>
      <c r="J31" s="200"/>
      <c r="K31" s="499"/>
      <c r="L31" s="499"/>
    </row>
    <row r="32" spans="1:12" x14ac:dyDescent="0.2">
      <c r="A32" s="499"/>
      <c r="B32" s="499"/>
      <c r="C32" s="499"/>
      <c r="D32" s="967" t="s">
        <v>413</v>
      </c>
      <c r="E32" s="967"/>
      <c r="F32" s="967"/>
      <c r="G32" s="204"/>
      <c r="H32" s="611" t="s">
        <v>419</v>
      </c>
      <c r="I32" s="611"/>
      <c r="J32" s="200"/>
      <c r="K32" s="499"/>
      <c r="L32" s="499"/>
    </row>
    <row r="33" spans="1:12" x14ac:dyDescent="0.2">
      <c r="A33" s="499"/>
      <c r="B33" s="499"/>
      <c r="C33" s="499"/>
      <c r="D33" s="967" t="s">
        <v>414</v>
      </c>
      <c r="E33" s="967"/>
      <c r="F33" s="967"/>
      <c r="G33" s="204"/>
      <c r="H33" s="611" t="s">
        <v>789</v>
      </c>
      <c r="I33" s="611"/>
      <c r="J33" s="200"/>
      <c r="K33" s="499"/>
      <c r="L33" s="499"/>
    </row>
    <row r="34" spans="1:12" x14ac:dyDescent="0.2">
      <c r="A34" s="499"/>
      <c r="B34" s="499"/>
      <c r="C34" s="499"/>
      <c r="D34" s="967" t="s">
        <v>695</v>
      </c>
      <c r="E34" s="967"/>
      <c r="F34" s="967"/>
      <c r="G34" s="204"/>
      <c r="H34" s="611" t="s">
        <v>413</v>
      </c>
      <c r="I34" s="611"/>
      <c r="J34" s="200"/>
      <c r="K34" s="499"/>
      <c r="L34" s="499"/>
    </row>
    <row r="35" spans="1:12" x14ac:dyDescent="0.2">
      <c r="A35" s="499"/>
      <c r="B35" s="499"/>
      <c r="C35" s="499"/>
      <c r="D35" s="967" t="s">
        <v>696</v>
      </c>
      <c r="E35" s="967"/>
      <c r="F35" s="967"/>
      <c r="G35" s="204"/>
      <c r="H35" s="611" t="s">
        <v>790</v>
      </c>
      <c r="I35" s="611"/>
      <c r="J35" s="200"/>
      <c r="K35" s="499"/>
      <c r="L35" s="499"/>
    </row>
    <row r="36" spans="1:12" x14ac:dyDescent="0.2">
      <c r="A36" s="586"/>
      <c r="B36" s="586"/>
      <c r="C36" s="586"/>
      <c r="D36" s="967" t="s">
        <v>415</v>
      </c>
      <c r="E36" s="967"/>
      <c r="F36" s="967"/>
      <c r="G36" s="204"/>
      <c r="H36" s="611" t="s">
        <v>420</v>
      </c>
      <c r="I36" s="611"/>
      <c r="J36" s="200"/>
      <c r="K36" s="586"/>
      <c r="L36" s="586"/>
    </row>
    <row r="37" spans="1:12" x14ac:dyDescent="0.2">
      <c r="A37" s="586"/>
      <c r="B37" s="586"/>
      <c r="C37" s="586"/>
      <c r="D37" s="967"/>
      <c r="E37" s="967"/>
      <c r="F37" s="967"/>
      <c r="G37" s="204"/>
      <c r="H37" s="611" t="s">
        <v>553</v>
      </c>
      <c r="I37" s="611"/>
      <c r="J37" s="200"/>
      <c r="K37" s="586"/>
      <c r="L37" s="586"/>
    </row>
    <row r="38" spans="1:12" x14ac:dyDescent="0.2">
      <c r="A38" s="499"/>
      <c r="B38" s="499"/>
      <c r="C38" s="499"/>
      <c r="D38" s="205"/>
      <c r="E38" s="205"/>
      <c r="F38" s="205"/>
      <c r="G38" s="204"/>
      <c r="H38" s="611" t="s">
        <v>421</v>
      </c>
      <c r="I38" s="611"/>
      <c r="J38" s="200"/>
      <c r="K38" s="499"/>
      <c r="L38" s="499"/>
    </row>
    <row r="39" spans="1:12" x14ac:dyDescent="0.2">
      <c r="A39" s="499"/>
      <c r="B39" s="499"/>
      <c r="C39" s="499"/>
      <c r="D39" s="967"/>
      <c r="E39" s="967"/>
      <c r="F39" s="967"/>
      <c r="G39" s="204"/>
      <c r="H39" s="972"/>
      <c r="I39" s="972"/>
      <c r="J39" s="200"/>
      <c r="K39" s="499"/>
      <c r="L39" s="499"/>
    </row>
    <row r="40" spans="1:12" ht="9.9499999999999993" customHeight="1" x14ac:dyDescent="0.2">
      <c r="A40" s="499"/>
      <c r="B40" s="499"/>
      <c r="C40" s="499"/>
      <c r="D40" s="205"/>
      <c r="E40" s="205"/>
      <c r="F40" s="205"/>
      <c r="G40" s="204"/>
      <c r="H40" s="972"/>
      <c r="I40" s="972"/>
      <c r="J40" s="200"/>
      <c r="K40" s="499"/>
      <c r="L40" s="499"/>
    </row>
    <row r="41" spans="1:12" x14ac:dyDescent="0.2">
      <c r="A41" s="186"/>
      <c r="B41" s="186"/>
      <c r="C41" s="186"/>
      <c r="D41" s="989" t="s">
        <v>83</v>
      </c>
      <c r="E41" s="989"/>
      <c r="F41" s="989"/>
      <c r="G41" s="204"/>
      <c r="H41" s="972"/>
      <c r="I41" s="972"/>
      <c r="J41" s="200"/>
      <c r="K41" s="186"/>
      <c r="L41" s="186"/>
    </row>
    <row r="42" spans="1:12" x14ac:dyDescent="0.2">
      <c r="A42" s="186"/>
      <c r="B42" s="186"/>
      <c r="C42" s="186"/>
      <c r="D42" s="991" t="s">
        <v>819</v>
      </c>
      <c r="E42" s="991"/>
      <c r="F42" s="991"/>
      <c r="G42" s="204"/>
      <c r="H42" s="972"/>
      <c r="I42" s="972"/>
      <c r="J42" s="200"/>
      <c r="K42" s="186"/>
      <c r="L42" s="186"/>
    </row>
    <row r="43" spans="1:12" ht="9.9499999999999993" customHeight="1" x14ac:dyDescent="0.2">
      <c r="A43" s="186"/>
      <c r="B43" s="186"/>
      <c r="C43" s="186"/>
      <c r="D43" s="198"/>
      <c r="E43" s="198"/>
      <c r="F43" s="198"/>
      <c r="G43" s="198"/>
      <c r="H43" s="198"/>
      <c r="I43" s="198"/>
      <c r="J43" s="186"/>
      <c r="K43" s="186"/>
      <c r="L43" s="186"/>
    </row>
    <row r="44" spans="1:12" x14ac:dyDescent="0.2">
      <c r="A44" s="186"/>
      <c r="B44" s="186"/>
      <c r="C44" s="186"/>
      <c r="D44" s="186"/>
      <c r="E44" s="186"/>
      <c r="F44" s="186"/>
      <c r="G44" s="186"/>
      <c r="H44" s="186"/>
      <c r="I44" s="186"/>
      <c r="J44" s="186"/>
      <c r="K44" s="186"/>
      <c r="L44" s="186"/>
    </row>
    <row r="45" spans="1:12" ht="30" customHeight="1" x14ac:dyDescent="0.2">
      <c r="A45" s="186"/>
      <c r="B45" s="186"/>
      <c r="C45" s="186"/>
      <c r="D45" s="186"/>
      <c r="E45" s="186"/>
      <c r="F45" s="186"/>
      <c r="G45" s="186"/>
      <c r="H45" s="186"/>
      <c r="I45" s="186"/>
      <c r="J45" s="186"/>
      <c r="K45" s="186"/>
      <c r="L45" s="186"/>
    </row>
    <row r="46" spans="1:12" ht="15" x14ac:dyDescent="0.25">
      <c r="A46" s="186"/>
      <c r="B46" s="186"/>
      <c r="C46" s="984" t="s">
        <v>525</v>
      </c>
      <c r="D46" s="984"/>
      <c r="E46" s="984"/>
      <c r="F46" s="984"/>
      <c r="G46" s="984"/>
      <c r="H46" s="984"/>
      <c r="I46" s="984"/>
      <c r="J46" s="984"/>
      <c r="K46" s="186"/>
      <c r="L46" s="186"/>
    </row>
    <row r="47" spans="1:12" ht="5.0999999999999996" customHeight="1" x14ac:dyDescent="0.2">
      <c r="A47" s="186"/>
      <c r="B47" s="186"/>
      <c r="C47" s="976"/>
      <c r="D47" s="976"/>
      <c r="E47" s="976"/>
      <c r="F47" s="976"/>
      <c r="G47" s="976"/>
      <c r="H47" s="976"/>
      <c r="I47" s="976"/>
      <c r="J47" s="976"/>
      <c r="K47" s="186"/>
      <c r="L47" s="186"/>
    </row>
    <row r="48" spans="1:12" ht="5.0999999999999996" customHeight="1" x14ac:dyDescent="0.2">
      <c r="A48" s="186"/>
      <c r="B48" s="186"/>
      <c r="C48" s="186"/>
      <c r="D48" s="186"/>
      <c r="E48" s="186"/>
      <c r="F48" s="186"/>
      <c r="G48" s="186"/>
      <c r="H48" s="186"/>
      <c r="I48" s="186"/>
      <c r="J48" s="186"/>
      <c r="K48" s="186"/>
      <c r="L48" s="186"/>
    </row>
    <row r="49" spans="1:12" x14ac:dyDescent="0.2">
      <c r="A49" s="186"/>
      <c r="B49" s="186"/>
      <c r="C49" s="186"/>
      <c r="D49" s="206" t="s">
        <v>405</v>
      </c>
      <c r="E49" s="975" t="s">
        <v>116</v>
      </c>
      <c r="F49" s="975"/>
      <c r="G49" s="975"/>
      <c r="H49" s="975"/>
      <c r="I49" s="975"/>
      <c r="J49" s="975"/>
      <c r="K49" s="186"/>
      <c r="L49" s="186"/>
    </row>
    <row r="50" spans="1:12" x14ac:dyDescent="0.2">
      <c r="A50" s="186"/>
      <c r="B50" s="186"/>
      <c r="C50" s="186"/>
      <c r="D50" s="206" t="s">
        <v>428</v>
      </c>
      <c r="E50" s="975" t="s">
        <v>429</v>
      </c>
      <c r="F50" s="975"/>
      <c r="G50" s="975"/>
      <c r="H50" s="975"/>
      <c r="I50" s="975"/>
      <c r="J50" s="975"/>
      <c r="K50" s="186"/>
      <c r="L50" s="186"/>
    </row>
    <row r="51" spans="1:12" x14ac:dyDescent="0.2">
      <c r="A51" s="186"/>
      <c r="B51" s="186"/>
      <c r="C51" s="186"/>
      <c r="D51" s="206" t="s">
        <v>79</v>
      </c>
      <c r="E51" s="975" t="s">
        <v>430</v>
      </c>
      <c r="F51" s="975"/>
      <c r="G51" s="975"/>
      <c r="H51" s="975"/>
      <c r="I51" s="975"/>
      <c r="J51" s="975"/>
      <c r="K51" s="186"/>
      <c r="L51" s="186"/>
    </row>
    <row r="52" spans="1:12" x14ac:dyDescent="0.2">
      <c r="A52" s="553"/>
      <c r="B52" s="553"/>
      <c r="C52" s="553"/>
      <c r="D52" s="206" t="s">
        <v>561</v>
      </c>
      <c r="E52" s="554" t="s">
        <v>562</v>
      </c>
      <c r="F52" s="554"/>
      <c r="G52" s="554"/>
      <c r="H52" s="554"/>
      <c r="I52" s="554"/>
      <c r="J52" s="554"/>
      <c r="K52" s="553"/>
      <c r="L52" s="553"/>
    </row>
    <row r="53" spans="1:12" x14ac:dyDescent="0.2">
      <c r="A53" s="186"/>
      <c r="B53" s="186"/>
      <c r="C53" s="186"/>
      <c r="D53" s="206" t="s">
        <v>85</v>
      </c>
      <c r="E53" s="975" t="s">
        <v>16</v>
      </c>
      <c r="F53" s="975"/>
      <c r="G53" s="975"/>
      <c r="H53" s="975"/>
      <c r="I53" s="975"/>
      <c r="J53" s="975"/>
      <c r="K53" s="186"/>
      <c r="L53" s="186"/>
    </row>
    <row r="54" spans="1:12" x14ac:dyDescent="0.2">
      <c r="A54" s="186"/>
      <c r="B54" s="186"/>
      <c r="C54" s="186"/>
      <c r="D54" s="514" t="s">
        <v>86</v>
      </c>
      <c r="E54" s="969" t="s">
        <v>258</v>
      </c>
      <c r="F54" s="969"/>
      <c r="G54" s="969"/>
      <c r="H54" s="969"/>
      <c r="I54" s="969"/>
      <c r="J54" s="969"/>
      <c r="K54" s="186"/>
      <c r="L54" s="186"/>
    </row>
    <row r="55" spans="1:12" ht="14.25" customHeight="1" x14ac:dyDescent="0.2">
      <c r="A55" s="513"/>
      <c r="B55" s="513"/>
      <c r="C55" s="513"/>
      <c r="D55" s="514" t="s">
        <v>456</v>
      </c>
      <c r="E55" s="969" t="s">
        <v>457</v>
      </c>
      <c r="F55" s="969"/>
      <c r="G55" s="969"/>
      <c r="H55" s="969"/>
      <c r="I55" s="969"/>
      <c r="J55" s="969"/>
      <c r="K55" s="513"/>
      <c r="L55" s="513"/>
    </row>
    <row r="56" spans="1:12" x14ac:dyDescent="0.2">
      <c r="A56" s="186"/>
      <c r="B56" s="186"/>
      <c r="C56" s="186"/>
      <c r="D56" s="206" t="s">
        <v>87</v>
      </c>
      <c r="E56" s="975" t="s">
        <v>431</v>
      </c>
      <c r="F56" s="975"/>
      <c r="G56" s="975"/>
      <c r="H56" s="975"/>
      <c r="I56" s="975"/>
      <c r="J56" s="975"/>
      <c r="K56" s="186"/>
      <c r="L56" s="186"/>
    </row>
    <row r="57" spans="1:12" ht="14.25" customHeight="1" x14ac:dyDescent="0.2">
      <c r="A57" s="186"/>
      <c r="B57" s="186"/>
      <c r="C57" s="186"/>
      <c r="D57" s="206" t="s">
        <v>432</v>
      </c>
      <c r="E57" s="524" t="s">
        <v>433</v>
      </c>
      <c r="F57" s="524"/>
      <c r="G57" s="524"/>
      <c r="H57" s="524"/>
      <c r="I57" s="524"/>
      <c r="J57" s="524"/>
      <c r="K57" s="186"/>
      <c r="L57" s="186"/>
    </row>
    <row r="58" spans="1:12" x14ac:dyDescent="0.2">
      <c r="A58" s="186"/>
      <c r="B58" s="186"/>
      <c r="C58" s="186"/>
      <c r="D58" s="206" t="s">
        <v>88</v>
      </c>
      <c r="E58" s="975" t="s">
        <v>89</v>
      </c>
      <c r="F58" s="975"/>
      <c r="G58" s="975"/>
      <c r="H58" s="975"/>
      <c r="I58" s="975"/>
      <c r="J58" s="975"/>
      <c r="K58" s="186"/>
      <c r="L58" s="186"/>
    </row>
    <row r="59" spans="1:12" x14ac:dyDescent="0.2">
      <c r="A59" s="186"/>
      <c r="B59" s="186"/>
      <c r="C59" s="186"/>
      <c r="D59" s="206" t="s">
        <v>434</v>
      </c>
      <c r="E59" s="524" t="s">
        <v>435</v>
      </c>
      <c r="F59" s="524"/>
      <c r="G59" s="524"/>
      <c r="H59" s="524"/>
      <c r="I59" s="524"/>
      <c r="J59" s="524"/>
      <c r="K59" s="186"/>
      <c r="L59" s="186"/>
    </row>
    <row r="60" spans="1:12" x14ac:dyDescent="0.2">
      <c r="A60" s="186"/>
      <c r="B60" s="186"/>
      <c r="C60" s="186"/>
      <c r="D60" s="206" t="s">
        <v>14</v>
      </c>
      <c r="E60" s="524" t="s">
        <v>62</v>
      </c>
      <c r="F60" s="524"/>
      <c r="G60" s="524"/>
      <c r="H60" s="524"/>
      <c r="I60" s="524"/>
      <c r="J60" s="524"/>
      <c r="K60" s="186"/>
      <c r="L60" s="186"/>
    </row>
    <row r="61" spans="1:12" x14ac:dyDescent="0.2">
      <c r="A61" s="186"/>
      <c r="B61" s="186"/>
      <c r="C61" s="186"/>
      <c r="D61" s="206" t="s">
        <v>13</v>
      </c>
      <c r="E61" s="524" t="s">
        <v>168</v>
      </c>
      <c r="F61" s="524"/>
      <c r="G61" s="524"/>
      <c r="H61" s="524"/>
      <c r="I61" s="524"/>
      <c r="J61" s="524"/>
      <c r="K61" s="186"/>
      <c r="L61" s="186"/>
    </row>
    <row r="62" spans="1:12" x14ac:dyDescent="0.2">
      <c r="A62" s="186"/>
      <c r="B62" s="186"/>
      <c r="C62" s="186"/>
      <c r="D62" s="206" t="s">
        <v>91</v>
      </c>
      <c r="E62" s="975" t="s">
        <v>90</v>
      </c>
      <c r="F62" s="975"/>
      <c r="G62" s="975"/>
      <c r="H62" s="975"/>
      <c r="I62" s="975"/>
      <c r="J62" s="975"/>
      <c r="K62" s="186"/>
      <c r="L62" s="186"/>
    </row>
    <row r="63" spans="1:12" x14ac:dyDescent="0.2">
      <c r="A63" s="186"/>
      <c r="B63" s="186"/>
      <c r="C63" s="186"/>
      <c r="D63" s="206" t="s">
        <v>436</v>
      </c>
      <c r="E63" s="524" t="s">
        <v>437</v>
      </c>
      <c r="F63" s="524"/>
      <c r="G63" s="524"/>
      <c r="H63" s="524"/>
      <c r="I63" s="524"/>
      <c r="J63" s="524"/>
      <c r="K63" s="186"/>
      <c r="L63" s="186"/>
    </row>
    <row r="64" spans="1:12" x14ac:dyDescent="0.2">
      <c r="A64" s="186"/>
      <c r="B64" s="186"/>
      <c r="C64" s="186"/>
      <c r="D64" s="206" t="s">
        <v>438</v>
      </c>
      <c r="E64" s="975" t="s">
        <v>439</v>
      </c>
      <c r="F64" s="975"/>
      <c r="G64" s="975"/>
      <c r="H64" s="975"/>
      <c r="I64" s="975"/>
      <c r="J64" s="975"/>
      <c r="K64" s="186"/>
      <c r="L64" s="186"/>
    </row>
    <row r="65" spans="1:12" x14ac:dyDescent="0.2">
      <c r="A65" s="186"/>
      <c r="B65" s="186"/>
      <c r="C65" s="186"/>
      <c r="D65" s="206" t="s">
        <v>440</v>
      </c>
      <c r="E65" s="975" t="s">
        <v>441</v>
      </c>
      <c r="F65" s="975"/>
      <c r="G65" s="975"/>
      <c r="H65" s="975"/>
      <c r="I65" s="975"/>
      <c r="J65" s="975"/>
      <c r="K65" s="186"/>
      <c r="L65" s="186"/>
    </row>
    <row r="66" spans="1:12" x14ac:dyDescent="0.2">
      <c r="A66" s="186"/>
      <c r="B66" s="186"/>
      <c r="C66" s="186"/>
      <c r="D66" s="206" t="s">
        <v>201</v>
      </c>
      <c r="E66" s="524" t="s">
        <v>442</v>
      </c>
      <c r="F66" s="524"/>
      <c r="G66" s="524"/>
      <c r="H66" s="524"/>
      <c r="I66" s="524"/>
      <c r="J66" s="524"/>
      <c r="K66" s="186"/>
      <c r="L66" s="186"/>
    </row>
    <row r="67" spans="1:12" x14ac:dyDescent="0.2">
      <c r="A67" s="186"/>
      <c r="B67" s="186"/>
      <c r="C67" s="186"/>
      <c r="D67" s="206" t="s">
        <v>15</v>
      </c>
      <c r="E67" s="524" t="s">
        <v>63</v>
      </c>
      <c r="F67" s="524"/>
      <c r="G67" s="524"/>
      <c r="H67" s="524"/>
      <c r="I67" s="524"/>
      <c r="J67" s="524"/>
      <c r="K67" s="186"/>
      <c r="L67" s="186"/>
    </row>
    <row r="68" spans="1:12" x14ac:dyDescent="0.2">
      <c r="A68" s="186"/>
      <c r="B68" s="186"/>
      <c r="C68" s="186"/>
      <c r="D68" s="206" t="s">
        <v>564</v>
      </c>
      <c r="E68" s="975" t="s">
        <v>563</v>
      </c>
      <c r="F68" s="975"/>
      <c r="G68" s="975"/>
      <c r="H68" s="975"/>
      <c r="I68" s="975"/>
      <c r="J68" s="975"/>
      <c r="K68" s="186"/>
      <c r="L68" s="186"/>
    </row>
    <row r="69" spans="1:12" x14ac:dyDescent="0.2">
      <c r="A69" s="186"/>
      <c r="B69" s="186"/>
      <c r="C69" s="186"/>
      <c r="D69" s="206" t="s">
        <v>443</v>
      </c>
      <c r="E69" s="524" t="s">
        <v>444</v>
      </c>
      <c r="F69" s="524"/>
      <c r="G69" s="524"/>
      <c r="H69" s="524"/>
      <c r="I69" s="524"/>
      <c r="J69" s="524"/>
      <c r="K69" s="186"/>
      <c r="L69" s="186"/>
    </row>
    <row r="70" spans="1:12" x14ac:dyDescent="0.2">
      <c r="A70" s="365"/>
      <c r="B70" s="365"/>
      <c r="C70" s="365"/>
      <c r="D70" s="206" t="s">
        <v>80</v>
      </c>
      <c r="E70" s="975" t="s">
        <v>92</v>
      </c>
      <c r="F70" s="975"/>
      <c r="G70" s="975"/>
      <c r="H70" s="975"/>
      <c r="I70" s="975"/>
      <c r="J70" s="975"/>
      <c r="K70" s="365"/>
      <c r="L70" s="365"/>
    </row>
    <row r="71" spans="1:12" x14ac:dyDescent="0.2">
      <c r="A71" s="186"/>
      <c r="B71" s="186"/>
      <c r="C71" s="186"/>
      <c r="D71" s="206" t="s">
        <v>565</v>
      </c>
      <c r="E71" s="975" t="s">
        <v>93</v>
      </c>
      <c r="F71" s="975"/>
      <c r="G71" s="975"/>
      <c r="H71" s="975"/>
      <c r="I71" s="975"/>
      <c r="J71" s="975"/>
      <c r="K71" s="186"/>
      <c r="L71" s="186"/>
    </row>
    <row r="72" spans="1:12" x14ac:dyDescent="0.2">
      <c r="A72" s="186"/>
      <c r="B72" s="186"/>
      <c r="C72" s="186"/>
      <c r="D72" s="206" t="s">
        <v>445</v>
      </c>
      <c r="E72" s="975" t="s">
        <v>446</v>
      </c>
      <c r="F72" s="975"/>
      <c r="G72" s="975"/>
      <c r="H72" s="975"/>
      <c r="I72" s="975"/>
      <c r="J72" s="975"/>
      <c r="K72" s="186"/>
      <c r="L72" s="186"/>
    </row>
    <row r="73" spans="1:12" x14ac:dyDescent="0.2">
      <c r="A73" s="186"/>
      <c r="B73" s="186"/>
      <c r="C73" s="186"/>
      <c r="D73" s="206" t="s">
        <v>447</v>
      </c>
      <c r="E73" s="975" t="s">
        <v>448</v>
      </c>
      <c r="F73" s="975"/>
      <c r="G73" s="975"/>
      <c r="H73" s="975"/>
      <c r="I73" s="975"/>
      <c r="J73" s="975"/>
      <c r="K73" s="186"/>
      <c r="L73" s="186"/>
    </row>
    <row r="74" spans="1:12" x14ac:dyDescent="0.2">
      <c r="A74" s="186"/>
      <c r="B74" s="186"/>
      <c r="C74" s="186"/>
      <c r="D74" s="206" t="s">
        <v>239</v>
      </c>
      <c r="E74" s="975" t="s">
        <v>170</v>
      </c>
      <c r="F74" s="975"/>
      <c r="G74" s="975"/>
      <c r="H74" s="975"/>
      <c r="I74" s="975"/>
      <c r="J74" s="975"/>
      <c r="K74" s="186"/>
      <c r="L74" s="186"/>
    </row>
    <row r="75" spans="1:12" x14ac:dyDescent="0.2">
      <c r="A75" s="186"/>
      <c r="B75" s="186"/>
      <c r="C75" s="186"/>
      <c r="D75" s="206" t="s">
        <v>449</v>
      </c>
      <c r="E75" s="524" t="s">
        <v>450</v>
      </c>
      <c r="F75" s="524"/>
      <c r="G75" s="524"/>
      <c r="H75" s="524"/>
      <c r="I75" s="524"/>
      <c r="J75" s="524"/>
      <c r="K75" s="186"/>
      <c r="L75" s="186"/>
    </row>
    <row r="76" spans="1:12" x14ac:dyDescent="0.2">
      <c r="A76" s="186"/>
      <c r="B76" s="186"/>
      <c r="C76" s="186"/>
      <c r="D76" s="206" t="s">
        <v>451</v>
      </c>
      <c r="E76" s="524" t="s">
        <v>452</v>
      </c>
      <c r="F76" s="524"/>
      <c r="G76" s="524"/>
      <c r="H76" s="524"/>
      <c r="I76" s="524"/>
      <c r="J76" s="524"/>
      <c r="K76" s="186"/>
      <c r="L76" s="186"/>
    </row>
    <row r="77" spans="1:12" x14ac:dyDescent="0.2">
      <c r="A77" s="186"/>
      <c r="B77" s="186"/>
      <c r="C77" s="186"/>
      <c r="D77" s="206" t="s">
        <v>453</v>
      </c>
      <c r="E77" s="975" t="s">
        <v>94</v>
      </c>
      <c r="F77" s="975"/>
      <c r="G77" s="975"/>
      <c r="H77" s="975"/>
      <c r="I77" s="975"/>
      <c r="J77" s="975"/>
      <c r="K77" s="186"/>
      <c r="L77" s="186"/>
    </row>
    <row r="78" spans="1:12" x14ac:dyDescent="0.2">
      <c r="A78" s="553"/>
      <c r="B78" s="553"/>
      <c r="C78" s="553"/>
      <c r="D78" s="206" t="s">
        <v>566</v>
      </c>
      <c r="E78" s="554" t="s">
        <v>567</v>
      </c>
      <c r="F78" s="554"/>
      <c r="G78" s="554"/>
      <c r="H78" s="554"/>
      <c r="I78" s="554"/>
      <c r="J78" s="554"/>
      <c r="K78" s="553"/>
      <c r="L78" s="553"/>
    </row>
    <row r="79" spans="1:12" x14ac:dyDescent="0.2">
      <c r="A79" s="186"/>
      <c r="B79" s="186"/>
      <c r="C79" s="186"/>
      <c r="D79" s="206" t="s">
        <v>454</v>
      </c>
      <c r="E79" s="524" t="s">
        <v>455</v>
      </c>
      <c r="F79" s="524"/>
      <c r="G79" s="524"/>
      <c r="H79" s="524"/>
      <c r="I79" s="524"/>
      <c r="J79" s="524"/>
      <c r="K79" s="186"/>
      <c r="L79" s="186"/>
    </row>
    <row r="80" spans="1:12" x14ac:dyDescent="0.2">
      <c r="A80" s="186"/>
      <c r="B80" s="186"/>
      <c r="C80" s="186"/>
      <c r="D80" s="206" t="s">
        <v>95</v>
      </c>
      <c r="E80" s="975" t="s">
        <v>96</v>
      </c>
      <c r="F80" s="975"/>
      <c r="G80" s="975"/>
      <c r="H80" s="975"/>
      <c r="I80" s="975"/>
      <c r="J80" s="975"/>
      <c r="K80" s="186"/>
      <c r="L80" s="186"/>
    </row>
    <row r="81" spans="1:12" x14ac:dyDescent="0.2">
      <c r="A81" s="364"/>
      <c r="B81" s="364"/>
      <c r="C81" s="364"/>
      <c r="D81" s="206" t="s">
        <v>97</v>
      </c>
      <c r="E81" s="975" t="s">
        <v>29</v>
      </c>
      <c r="F81" s="975"/>
      <c r="G81" s="975"/>
      <c r="H81" s="975"/>
      <c r="I81" s="975"/>
      <c r="J81" s="975"/>
      <c r="K81" s="364"/>
      <c r="L81" s="364"/>
    </row>
    <row r="82" spans="1:12" x14ac:dyDescent="0.2">
      <c r="A82" s="186"/>
      <c r="B82" s="186"/>
      <c r="C82" s="186"/>
      <c r="D82" s="206" t="s">
        <v>108</v>
      </c>
      <c r="E82" s="975" t="s">
        <v>109</v>
      </c>
      <c r="F82" s="975"/>
      <c r="G82" s="975"/>
      <c r="H82" s="975"/>
      <c r="I82" s="975"/>
      <c r="J82" s="975"/>
      <c r="K82" s="186"/>
      <c r="L82" s="186"/>
    </row>
    <row r="83" spans="1:12" x14ac:dyDescent="0.2">
      <c r="A83" s="186"/>
      <c r="B83" s="186"/>
      <c r="C83" s="186"/>
      <c r="D83" s="206" t="s">
        <v>117</v>
      </c>
      <c r="E83" s="975" t="s">
        <v>118</v>
      </c>
      <c r="F83" s="975"/>
      <c r="G83" s="975"/>
      <c r="H83" s="975"/>
      <c r="I83" s="975"/>
      <c r="J83" s="975"/>
      <c r="K83" s="186"/>
      <c r="L83" s="186"/>
    </row>
    <row r="84" spans="1:12" x14ac:dyDescent="0.2">
      <c r="A84" s="186"/>
      <c r="B84" s="186"/>
      <c r="C84" s="186"/>
      <c r="D84" s="206" t="s">
        <v>114</v>
      </c>
      <c r="E84" s="975" t="s">
        <v>115</v>
      </c>
      <c r="F84" s="975"/>
      <c r="G84" s="975"/>
      <c r="H84" s="975"/>
      <c r="I84" s="975"/>
      <c r="J84" s="975"/>
      <c r="K84" s="186"/>
      <c r="L84" s="186"/>
    </row>
    <row r="85" spans="1:12" ht="15" x14ac:dyDescent="0.25">
      <c r="A85" s="186"/>
      <c r="B85" s="186"/>
      <c r="C85" s="186"/>
      <c r="D85" s="202"/>
      <c r="E85" s="985"/>
      <c r="F85" s="985"/>
      <c r="G85" s="985"/>
      <c r="H85" s="985"/>
      <c r="I85" s="985"/>
      <c r="J85" s="985"/>
      <c r="K85" s="186"/>
      <c r="L85" s="186"/>
    </row>
    <row r="86" spans="1:12" x14ac:dyDescent="0.2">
      <c r="A86" s="186"/>
      <c r="B86" s="186"/>
      <c r="C86" s="970" t="s">
        <v>28</v>
      </c>
      <c r="D86" s="970"/>
      <c r="E86" s="186"/>
      <c r="F86" s="186"/>
      <c r="G86" s="186"/>
      <c r="H86" s="186"/>
      <c r="I86" s="186"/>
      <c r="J86" s="186"/>
      <c r="K86" s="186"/>
      <c r="L86" s="186"/>
    </row>
    <row r="87" spans="1:12" ht="30" customHeight="1" x14ac:dyDescent="0.2">
      <c r="A87" s="186"/>
      <c r="B87" s="186"/>
      <c r="C87" s="186"/>
      <c r="D87" s="186"/>
      <c r="E87" s="186"/>
      <c r="F87" s="186"/>
      <c r="G87" s="186"/>
      <c r="H87" s="186"/>
      <c r="I87" s="186"/>
      <c r="J87" s="186"/>
      <c r="K87" s="186"/>
      <c r="L87" s="186"/>
    </row>
    <row r="88" spans="1:12" ht="15" x14ac:dyDescent="0.25">
      <c r="A88" s="186"/>
      <c r="B88" s="186"/>
      <c r="C88" s="984" t="s">
        <v>527</v>
      </c>
      <c r="D88" s="984"/>
      <c r="E88" s="984"/>
      <c r="F88" s="984"/>
      <c r="G88" s="984"/>
      <c r="H88" s="984"/>
      <c r="I88" s="984"/>
      <c r="J88" s="984"/>
      <c r="K88" s="186"/>
      <c r="L88" s="186"/>
    </row>
    <row r="89" spans="1:12" ht="5.0999999999999996" customHeight="1" x14ac:dyDescent="0.2">
      <c r="A89" s="186"/>
      <c r="B89" s="186"/>
      <c r="C89" s="976"/>
      <c r="D89" s="976"/>
      <c r="E89" s="976"/>
      <c r="F89" s="976"/>
      <c r="G89" s="976"/>
      <c r="H89" s="976"/>
      <c r="I89" s="976"/>
      <c r="J89" s="976"/>
      <c r="K89" s="186"/>
      <c r="L89" s="186"/>
    </row>
    <row r="90" spans="1:12" ht="9.9499999999999993" customHeight="1" x14ac:dyDescent="0.2">
      <c r="A90" s="186"/>
      <c r="B90" s="186"/>
      <c r="C90" s="186"/>
      <c r="D90" s="186"/>
      <c r="E90" s="186"/>
      <c r="F90" s="186"/>
      <c r="G90" s="186"/>
      <c r="H90" s="186"/>
      <c r="I90" s="186"/>
      <c r="J90" s="186"/>
      <c r="K90" s="186"/>
      <c r="L90" s="186"/>
    </row>
    <row r="91" spans="1:12" x14ac:dyDescent="0.2">
      <c r="A91" s="186"/>
      <c r="B91" s="186"/>
      <c r="C91" s="186"/>
      <c r="D91" s="981" t="s">
        <v>4</v>
      </c>
      <c r="E91" s="981"/>
      <c r="F91" s="981"/>
      <c r="G91" s="981"/>
      <c r="H91" s="981"/>
      <c r="I91" s="981"/>
      <c r="J91" s="186"/>
      <c r="K91" s="186"/>
      <c r="L91" s="186"/>
    </row>
    <row r="92" spans="1:12" ht="18" customHeight="1" x14ac:dyDescent="0.2">
      <c r="A92" s="186"/>
      <c r="B92" s="186"/>
      <c r="C92" s="186"/>
      <c r="D92" s="982" t="s">
        <v>103</v>
      </c>
      <c r="E92" s="983"/>
      <c r="F92" s="986" t="s">
        <v>104</v>
      </c>
      <c r="G92" s="986"/>
      <c r="H92" s="986"/>
      <c r="I92" s="987"/>
      <c r="J92" s="186"/>
      <c r="K92" s="186"/>
      <c r="L92" s="186"/>
    </row>
    <row r="93" spans="1:12" ht="5.0999999999999996" customHeight="1" x14ac:dyDescent="0.2">
      <c r="A93" s="186"/>
      <c r="B93" s="186"/>
      <c r="C93" s="186"/>
      <c r="D93" s="141"/>
      <c r="E93" s="141"/>
      <c r="F93" s="141"/>
      <c r="G93" s="141"/>
      <c r="H93" s="141"/>
      <c r="I93" s="141"/>
      <c r="J93" s="186"/>
      <c r="K93" s="186"/>
      <c r="L93" s="186"/>
    </row>
    <row r="94" spans="1:12" ht="30" customHeight="1" x14ac:dyDescent="0.2">
      <c r="A94" s="186"/>
      <c r="B94" s="186"/>
      <c r="C94" s="186"/>
      <c r="D94" s="966" t="s">
        <v>73</v>
      </c>
      <c r="E94" s="966"/>
      <c r="F94" s="968" t="s">
        <v>463</v>
      </c>
      <c r="G94" s="968"/>
      <c r="H94" s="968"/>
      <c r="I94" s="968"/>
      <c r="J94" s="186"/>
      <c r="K94" s="186"/>
      <c r="L94" s="186"/>
    </row>
    <row r="95" spans="1:12" ht="30" customHeight="1" x14ac:dyDescent="0.2">
      <c r="A95" s="523"/>
      <c r="B95" s="523"/>
      <c r="C95" s="523"/>
      <c r="D95" s="966" t="s">
        <v>99</v>
      </c>
      <c r="E95" s="966"/>
      <c r="F95" s="968" t="s">
        <v>100</v>
      </c>
      <c r="G95" s="968"/>
      <c r="H95" s="968"/>
      <c r="I95" s="968"/>
      <c r="J95" s="523"/>
      <c r="K95" s="523"/>
      <c r="L95" s="523"/>
    </row>
    <row r="96" spans="1:12" ht="30" customHeight="1" x14ac:dyDescent="0.2">
      <c r="A96" s="523"/>
      <c r="B96" s="523"/>
      <c r="C96" s="523"/>
      <c r="D96" s="966" t="s">
        <v>101</v>
      </c>
      <c r="E96" s="966"/>
      <c r="F96" s="968" t="s">
        <v>102</v>
      </c>
      <c r="G96" s="968"/>
      <c r="H96" s="968"/>
      <c r="I96" s="968"/>
      <c r="J96" s="523"/>
      <c r="K96" s="523"/>
      <c r="L96" s="523"/>
    </row>
    <row r="97" spans="1:12" ht="30" customHeight="1" x14ac:dyDescent="0.2">
      <c r="A97" s="186"/>
      <c r="B97" s="186"/>
      <c r="C97" s="186"/>
      <c r="D97" s="966" t="s">
        <v>76</v>
      </c>
      <c r="E97" s="966"/>
      <c r="F97" s="968" t="s">
        <v>113</v>
      </c>
      <c r="G97" s="968"/>
      <c r="H97" s="968"/>
      <c r="I97" s="968"/>
      <c r="J97" s="186"/>
      <c r="K97" s="186"/>
      <c r="L97" s="186"/>
    </row>
    <row r="98" spans="1:12" ht="84" customHeight="1" x14ac:dyDescent="0.2">
      <c r="A98" s="186"/>
      <c r="B98" s="186"/>
      <c r="C98" s="186"/>
      <c r="D98" s="966" t="s">
        <v>460</v>
      </c>
      <c r="E98" s="966"/>
      <c r="F98" s="968" t="s">
        <v>461</v>
      </c>
      <c r="G98" s="968"/>
      <c r="H98" s="968"/>
      <c r="I98" s="968"/>
      <c r="J98" s="186"/>
      <c r="K98" s="186"/>
      <c r="L98" s="186"/>
    </row>
    <row r="99" spans="1:12" ht="30" customHeight="1" x14ac:dyDescent="0.2">
      <c r="A99" s="186"/>
      <c r="B99" s="186"/>
      <c r="C99" s="186"/>
      <c r="D99" s="966" t="s">
        <v>105</v>
      </c>
      <c r="E99" s="966"/>
      <c r="F99" s="968" t="s">
        <v>462</v>
      </c>
      <c r="G99" s="968"/>
      <c r="H99" s="968"/>
      <c r="I99" s="968"/>
      <c r="J99" s="186"/>
      <c r="K99" s="186"/>
      <c r="L99" s="186"/>
    </row>
    <row r="100" spans="1:12" ht="20.100000000000001" customHeight="1" x14ac:dyDescent="0.2">
      <c r="A100" s="186"/>
      <c r="B100" s="186"/>
      <c r="C100" s="186"/>
      <c r="D100" s="141"/>
      <c r="E100" s="141"/>
      <c r="F100" s="141"/>
      <c r="G100" s="141"/>
      <c r="H100" s="141"/>
      <c r="I100" s="141"/>
      <c r="J100" s="186"/>
      <c r="K100" s="186"/>
      <c r="L100" s="186"/>
    </row>
    <row r="101" spans="1:12" x14ac:dyDescent="0.2">
      <c r="A101" s="186"/>
      <c r="B101" s="186"/>
      <c r="C101" s="186"/>
      <c r="D101" s="988" t="s">
        <v>5</v>
      </c>
      <c r="E101" s="988"/>
      <c r="F101" s="988"/>
      <c r="G101" s="988"/>
      <c r="H101" s="988"/>
      <c r="I101" s="988"/>
      <c r="J101" s="186"/>
      <c r="K101" s="186"/>
      <c r="L101" s="186"/>
    </row>
    <row r="102" spans="1:12" ht="18" customHeight="1" x14ac:dyDescent="0.2">
      <c r="A102" s="186"/>
      <c r="B102" s="186"/>
      <c r="C102" s="186"/>
      <c r="D102" s="977" t="s">
        <v>103</v>
      </c>
      <c r="E102" s="978"/>
      <c r="F102" s="979" t="s">
        <v>104</v>
      </c>
      <c r="G102" s="979"/>
      <c r="H102" s="979"/>
      <c r="I102" s="980"/>
      <c r="J102" s="186"/>
      <c r="K102" s="186"/>
      <c r="L102" s="186"/>
    </row>
    <row r="103" spans="1:12" ht="5.0999999999999996" customHeight="1" x14ac:dyDescent="0.2">
      <c r="A103" s="186"/>
      <c r="B103" s="186"/>
      <c r="C103" s="186"/>
      <c r="D103" s="141"/>
      <c r="E103" s="141"/>
      <c r="F103" s="141"/>
      <c r="G103" s="141"/>
      <c r="H103" s="141"/>
      <c r="I103" s="141"/>
      <c r="J103" s="186"/>
      <c r="K103" s="186"/>
      <c r="L103" s="186"/>
    </row>
    <row r="104" spans="1:12" ht="30" customHeight="1" x14ac:dyDescent="0.2">
      <c r="A104" s="523"/>
      <c r="B104" s="523"/>
      <c r="C104" s="523"/>
      <c r="D104" s="966" t="s">
        <v>475</v>
      </c>
      <c r="E104" s="966"/>
      <c r="F104" s="968" t="s">
        <v>476</v>
      </c>
      <c r="G104" s="968"/>
      <c r="H104" s="968"/>
      <c r="I104" s="968"/>
      <c r="J104" s="523"/>
      <c r="K104" s="523"/>
      <c r="L104" s="523"/>
    </row>
    <row r="105" spans="1:12" ht="45" customHeight="1" x14ac:dyDescent="0.2">
      <c r="A105" s="523"/>
      <c r="B105" s="523"/>
      <c r="C105" s="523"/>
      <c r="D105" s="966" t="s">
        <v>482</v>
      </c>
      <c r="E105" s="966"/>
      <c r="F105" s="968" t="s">
        <v>477</v>
      </c>
      <c r="G105" s="968"/>
      <c r="H105" s="968"/>
      <c r="I105" s="968"/>
      <c r="J105" s="523"/>
      <c r="K105" s="523"/>
      <c r="L105" s="523"/>
    </row>
    <row r="106" spans="1:12" ht="45" customHeight="1" x14ac:dyDescent="0.2">
      <c r="A106" s="523"/>
      <c r="B106" s="523"/>
      <c r="C106" s="523"/>
      <c r="D106" s="966" t="s">
        <v>465</v>
      </c>
      <c r="E106" s="966"/>
      <c r="F106" s="968" t="s">
        <v>466</v>
      </c>
      <c r="G106" s="968"/>
      <c r="H106" s="968"/>
      <c r="I106" s="968"/>
      <c r="J106" s="523"/>
      <c r="K106" s="523"/>
      <c r="L106" s="523"/>
    </row>
    <row r="107" spans="1:12" ht="66" customHeight="1" x14ac:dyDescent="0.2">
      <c r="A107" s="523"/>
      <c r="B107" s="523"/>
      <c r="C107" s="523"/>
      <c r="D107" s="966" t="s">
        <v>467</v>
      </c>
      <c r="E107" s="966"/>
      <c r="F107" s="968" t="s">
        <v>471</v>
      </c>
      <c r="G107" s="968"/>
      <c r="H107" s="968"/>
      <c r="I107" s="968"/>
      <c r="J107" s="523"/>
      <c r="K107" s="523"/>
      <c r="L107" s="523"/>
    </row>
    <row r="108" spans="1:12" ht="56.1" customHeight="1" x14ac:dyDescent="0.2">
      <c r="A108" s="523"/>
      <c r="B108" s="523"/>
      <c r="C108" s="523"/>
      <c r="D108" s="966" t="s">
        <v>468</v>
      </c>
      <c r="E108" s="966"/>
      <c r="F108" s="968" t="s">
        <v>472</v>
      </c>
      <c r="G108" s="968"/>
      <c r="H108" s="968"/>
      <c r="I108" s="968"/>
      <c r="J108" s="523"/>
      <c r="K108" s="523"/>
      <c r="L108" s="523"/>
    </row>
    <row r="109" spans="1:12" ht="45" customHeight="1" x14ac:dyDescent="0.2">
      <c r="A109" s="523"/>
      <c r="B109" s="523"/>
      <c r="C109" s="523"/>
      <c r="D109" s="966" t="s">
        <v>469</v>
      </c>
      <c r="E109" s="966"/>
      <c r="F109" s="968" t="s">
        <v>473</v>
      </c>
      <c r="G109" s="968"/>
      <c r="H109" s="968"/>
      <c r="I109" s="968"/>
      <c r="J109" s="523"/>
      <c r="K109" s="523"/>
      <c r="L109" s="523"/>
    </row>
    <row r="110" spans="1:12" ht="45" customHeight="1" x14ac:dyDescent="0.2">
      <c r="A110" s="523"/>
      <c r="B110" s="523"/>
      <c r="C110" s="523"/>
      <c r="D110" s="966" t="s">
        <v>470</v>
      </c>
      <c r="E110" s="966"/>
      <c r="F110" s="968" t="s">
        <v>474</v>
      </c>
      <c r="G110" s="968"/>
      <c r="H110" s="968"/>
      <c r="I110" s="968"/>
      <c r="J110" s="523"/>
      <c r="K110" s="523"/>
      <c r="L110" s="523"/>
    </row>
    <row r="111" spans="1:12" ht="45" customHeight="1" x14ac:dyDescent="0.2">
      <c r="A111" s="523"/>
      <c r="B111" s="523"/>
      <c r="C111" s="523"/>
      <c r="D111" s="966" t="s">
        <v>478</v>
      </c>
      <c r="E111" s="966"/>
      <c r="F111" s="968" t="s">
        <v>480</v>
      </c>
      <c r="G111" s="968"/>
      <c r="H111" s="968"/>
      <c r="I111" s="968"/>
      <c r="J111" s="523"/>
      <c r="K111" s="523"/>
      <c r="L111" s="523"/>
    </row>
    <row r="112" spans="1:12" ht="56.1" customHeight="1" x14ac:dyDescent="0.2">
      <c r="A112" s="523"/>
      <c r="B112" s="523"/>
      <c r="C112" s="523"/>
      <c r="D112" s="966" t="s">
        <v>479</v>
      </c>
      <c r="E112" s="966"/>
      <c r="F112" s="968" t="s">
        <v>481</v>
      </c>
      <c r="G112" s="968"/>
      <c r="H112" s="968"/>
      <c r="I112" s="968"/>
      <c r="J112" s="523"/>
      <c r="K112" s="523"/>
      <c r="L112" s="523"/>
    </row>
    <row r="113" spans="1:12" ht="30" customHeight="1" x14ac:dyDescent="0.2">
      <c r="A113" s="523"/>
      <c r="B113" s="523"/>
      <c r="C113" s="523"/>
      <c r="D113" s="966" t="s">
        <v>215</v>
      </c>
      <c r="E113" s="966"/>
      <c r="F113" s="968" t="s">
        <v>489</v>
      </c>
      <c r="G113" s="968"/>
      <c r="H113" s="968"/>
      <c r="I113" s="968"/>
      <c r="J113" s="523"/>
      <c r="K113" s="523"/>
      <c r="L113" s="523"/>
    </row>
    <row r="114" spans="1:12" ht="30" customHeight="1" x14ac:dyDescent="0.2">
      <c r="A114" s="523"/>
      <c r="B114" s="523"/>
      <c r="C114" s="523"/>
      <c r="D114" s="966" t="s">
        <v>483</v>
      </c>
      <c r="E114" s="966"/>
      <c r="F114" s="968" t="s">
        <v>490</v>
      </c>
      <c r="G114" s="968"/>
      <c r="H114" s="968"/>
      <c r="I114" s="968"/>
      <c r="J114" s="523"/>
      <c r="K114" s="523"/>
      <c r="L114" s="523"/>
    </row>
    <row r="115" spans="1:12" ht="30" customHeight="1" x14ac:dyDescent="0.2">
      <c r="A115" s="523"/>
      <c r="B115" s="523"/>
      <c r="C115" s="523"/>
      <c r="D115" s="966" t="s">
        <v>484</v>
      </c>
      <c r="E115" s="966"/>
      <c r="F115" s="968" t="s">
        <v>491</v>
      </c>
      <c r="G115" s="968"/>
      <c r="H115" s="968"/>
      <c r="I115" s="968"/>
      <c r="J115" s="523"/>
      <c r="K115" s="523"/>
      <c r="L115" s="523"/>
    </row>
    <row r="116" spans="1:12" ht="45" customHeight="1" x14ac:dyDescent="0.2">
      <c r="A116" s="523"/>
      <c r="B116" s="523"/>
      <c r="C116" s="523"/>
      <c r="D116" s="966" t="s">
        <v>485</v>
      </c>
      <c r="E116" s="966"/>
      <c r="F116" s="968" t="s">
        <v>492</v>
      </c>
      <c r="G116" s="968"/>
      <c r="H116" s="968"/>
      <c r="I116" s="968"/>
      <c r="J116" s="523"/>
      <c r="K116" s="523"/>
      <c r="L116" s="523"/>
    </row>
    <row r="117" spans="1:12" ht="30" customHeight="1" x14ac:dyDescent="0.2">
      <c r="A117" s="523"/>
      <c r="B117" s="523"/>
      <c r="C117" s="523"/>
      <c r="D117" s="966" t="s">
        <v>486</v>
      </c>
      <c r="E117" s="966"/>
      <c r="F117" s="968" t="s">
        <v>493</v>
      </c>
      <c r="G117" s="968"/>
      <c r="H117" s="968"/>
      <c r="I117" s="968"/>
      <c r="J117" s="523"/>
      <c r="K117" s="523"/>
      <c r="L117" s="523"/>
    </row>
    <row r="118" spans="1:12" ht="45" customHeight="1" x14ac:dyDescent="0.2">
      <c r="A118" s="523"/>
      <c r="B118" s="523"/>
      <c r="C118" s="523"/>
      <c r="D118" s="966" t="s">
        <v>487</v>
      </c>
      <c r="E118" s="966"/>
      <c r="F118" s="968" t="s">
        <v>494</v>
      </c>
      <c r="G118" s="968"/>
      <c r="H118" s="968"/>
      <c r="I118" s="968"/>
      <c r="J118" s="523"/>
      <c r="K118" s="523"/>
      <c r="L118" s="523"/>
    </row>
    <row r="119" spans="1:12" ht="30" customHeight="1" x14ac:dyDescent="0.2">
      <c r="A119" s="523"/>
      <c r="B119" s="523"/>
      <c r="C119" s="523"/>
      <c r="D119" s="966" t="s">
        <v>488</v>
      </c>
      <c r="E119" s="966"/>
      <c r="F119" s="968" t="s">
        <v>495</v>
      </c>
      <c r="G119" s="968"/>
      <c r="H119" s="968"/>
      <c r="I119" s="968"/>
      <c r="J119" s="523"/>
      <c r="K119" s="523"/>
      <c r="L119" s="523"/>
    </row>
    <row r="120" spans="1:12" ht="30" customHeight="1" x14ac:dyDescent="0.2">
      <c r="A120" s="612"/>
      <c r="B120" s="612"/>
      <c r="C120" s="612"/>
      <c r="D120" s="966" t="s">
        <v>793</v>
      </c>
      <c r="E120" s="966"/>
      <c r="F120" s="965" t="s">
        <v>794</v>
      </c>
      <c r="G120" s="965"/>
      <c r="H120" s="965"/>
      <c r="I120" s="965"/>
      <c r="J120" s="612"/>
      <c r="K120" s="612"/>
      <c r="L120" s="612"/>
    </row>
    <row r="121" spans="1:12" ht="30" customHeight="1" x14ac:dyDescent="0.2">
      <c r="A121" s="612"/>
      <c r="B121" s="612"/>
      <c r="C121" s="612"/>
      <c r="D121" s="966" t="s">
        <v>795</v>
      </c>
      <c r="E121" s="966"/>
      <c r="F121" s="965" t="s">
        <v>796</v>
      </c>
      <c r="G121" s="965"/>
      <c r="H121" s="965"/>
      <c r="I121" s="965"/>
      <c r="J121" s="612"/>
      <c r="K121" s="612"/>
      <c r="L121" s="612"/>
    </row>
    <row r="122" spans="1:12" ht="30" customHeight="1" x14ac:dyDescent="0.2">
      <c r="A122" s="612"/>
      <c r="B122" s="612"/>
      <c r="C122" s="612"/>
      <c r="D122" s="966" t="s">
        <v>797</v>
      </c>
      <c r="E122" s="966"/>
      <c r="F122" s="965" t="s">
        <v>798</v>
      </c>
      <c r="G122" s="965"/>
      <c r="H122" s="965"/>
      <c r="I122" s="965"/>
      <c r="J122" s="612"/>
      <c r="K122" s="612"/>
      <c r="L122" s="612"/>
    </row>
    <row r="123" spans="1:12" ht="30" customHeight="1" x14ac:dyDescent="0.2">
      <c r="A123" s="612"/>
      <c r="B123" s="612"/>
      <c r="C123" s="612"/>
      <c r="D123" s="966" t="s">
        <v>799</v>
      </c>
      <c r="E123" s="966"/>
      <c r="F123" s="965" t="s">
        <v>800</v>
      </c>
      <c r="G123" s="965"/>
      <c r="H123" s="965"/>
      <c r="I123" s="965"/>
      <c r="J123" s="612"/>
      <c r="K123" s="612"/>
      <c r="L123" s="612"/>
    </row>
    <row r="124" spans="1:12" ht="20.100000000000001" customHeight="1" x14ac:dyDescent="0.2">
      <c r="A124" s="186"/>
      <c r="B124" s="186"/>
      <c r="C124" s="186"/>
      <c r="D124" s="141"/>
      <c r="E124" s="141"/>
      <c r="F124" s="141"/>
      <c r="G124" s="141"/>
      <c r="H124" s="141"/>
      <c r="I124" s="141"/>
      <c r="J124" s="186"/>
      <c r="K124" s="186"/>
      <c r="L124" s="186"/>
    </row>
    <row r="125" spans="1:12" x14ac:dyDescent="0.2">
      <c r="A125" s="186"/>
      <c r="B125" s="186"/>
      <c r="C125" s="186"/>
      <c r="D125" s="994" t="s">
        <v>6</v>
      </c>
      <c r="E125" s="994"/>
      <c r="F125" s="994"/>
      <c r="G125" s="994"/>
      <c r="H125" s="994"/>
      <c r="I125" s="994"/>
      <c r="J125" s="186"/>
      <c r="K125" s="186"/>
      <c r="L125" s="186"/>
    </row>
    <row r="126" spans="1:12" ht="18" customHeight="1" x14ac:dyDescent="0.2">
      <c r="A126" s="186"/>
      <c r="B126" s="186"/>
      <c r="C126" s="186"/>
      <c r="D126" s="995" t="s">
        <v>103</v>
      </c>
      <c r="E126" s="996"/>
      <c r="F126" s="997" t="s">
        <v>104</v>
      </c>
      <c r="G126" s="997"/>
      <c r="H126" s="997"/>
      <c r="I126" s="998"/>
      <c r="J126" s="186"/>
      <c r="K126" s="186"/>
      <c r="L126" s="186"/>
    </row>
    <row r="127" spans="1:12" ht="5.0999999999999996" customHeight="1" x14ac:dyDescent="0.2">
      <c r="A127" s="186"/>
      <c r="B127" s="186"/>
      <c r="C127" s="186"/>
      <c r="D127" s="141"/>
      <c r="E127" s="141"/>
      <c r="F127" s="141"/>
      <c r="G127" s="141"/>
      <c r="H127" s="141"/>
      <c r="I127" s="141"/>
      <c r="J127" s="186"/>
      <c r="K127" s="186"/>
      <c r="L127" s="186"/>
    </row>
    <row r="128" spans="1:12" ht="45" customHeight="1" x14ac:dyDescent="0.2">
      <c r="A128" s="523"/>
      <c r="B128" s="523"/>
      <c r="C128" s="523"/>
      <c r="D128" s="966" t="s">
        <v>496</v>
      </c>
      <c r="E128" s="966"/>
      <c r="F128" s="968" t="s">
        <v>499</v>
      </c>
      <c r="G128" s="968"/>
      <c r="H128" s="968"/>
      <c r="I128" s="968"/>
      <c r="J128" s="523"/>
      <c r="K128" s="523"/>
      <c r="L128" s="523"/>
    </row>
    <row r="129" spans="1:12" ht="45" customHeight="1" x14ac:dyDescent="0.2">
      <c r="A129" s="523"/>
      <c r="B129" s="523"/>
      <c r="C129" s="523"/>
      <c r="D129" s="966" t="s">
        <v>497</v>
      </c>
      <c r="E129" s="966"/>
      <c r="F129" s="968" t="s">
        <v>500</v>
      </c>
      <c r="G129" s="968"/>
      <c r="H129" s="968"/>
      <c r="I129" s="968"/>
      <c r="J129" s="523"/>
      <c r="K129" s="523"/>
      <c r="L129" s="523"/>
    </row>
    <row r="130" spans="1:12" ht="45" customHeight="1" x14ac:dyDescent="0.2">
      <c r="A130" s="523"/>
      <c r="B130" s="523"/>
      <c r="C130" s="523"/>
      <c r="D130" s="966" t="s">
        <v>498</v>
      </c>
      <c r="E130" s="966"/>
      <c r="F130" s="968" t="s">
        <v>501</v>
      </c>
      <c r="G130" s="968"/>
      <c r="H130" s="968"/>
      <c r="I130" s="968"/>
      <c r="J130" s="523"/>
      <c r="K130" s="523"/>
      <c r="L130" s="523"/>
    </row>
    <row r="131" spans="1:12" ht="20.100000000000001" customHeight="1" x14ac:dyDescent="0.2">
      <c r="A131" s="186"/>
      <c r="B131" s="186"/>
      <c r="C131" s="186"/>
      <c r="D131" s="141"/>
      <c r="E131" s="141"/>
      <c r="F131" s="141"/>
      <c r="G131" s="141"/>
      <c r="H131" s="141"/>
      <c r="I131" s="141"/>
      <c r="J131" s="186"/>
      <c r="K131" s="186"/>
      <c r="L131" s="186"/>
    </row>
    <row r="132" spans="1:12" x14ac:dyDescent="0.2">
      <c r="A132" s="186"/>
      <c r="B132" s="186"/>
      <c r="C132" s="186"/>
      <c r="D132" s="999" t="s">
        <v>7</v>
      </c>
      <c r="E132" s="999"/>
      <c r="F132" s="999"/>
      <c r="G132" s="999"/>
      <c r="H132" s="999"/>
      <c r="I132" s="999"/>
      <c r="J132" s="186"/>
      <c r="K132" s="186"/>
      <c r="L132" s="186"/>
    </row>
    <row r="133" spans="1:12" ht="18" customHeight="1" x14ac:dyDescent="0.2">
      <c r="A133" s="186"/>
      <c r="B133" s="186"/>
      <c r="C133" s="186"/>
      <c r="D133" s="1000" t="s">
        <v>103</v>
      </c>
      <c r="E133" s="1001"/>
      <c r="F133" s="1002" t="s">
        <v>104</v>
      </c>
      <c r="G133" s="1002"/>
      <c r="H133" s="1002"/>
      <c r="I133" s="1003"/>
      <c r="J133" s="186"/>
      <c r="K133" s="186"/>
      <c r="L133" s="186"/>
    </row>
    <row r="134" spans="1:12" ht="5.0999999999999996" customHeight="1" x14ac:dyDescent="0.2">
      <c r="A134" s="186"/>
      <c r="B134" s="186"/>
      <c r="C134" s="186"/>
      <c r="D134" s="141"/>
      <c r="E134" s="141"/>
      <c r="F134" s="141"/>
      <c r="G134" s="141"/>
      <c r="H134" s="141"/>
      <c r="I134" s="141"/>
      <c r="J134" s="186"/>
      <c r="K134" s="186"/>
      <c r="L134" s="186"/>
    </row>
    <row r="135" spans="1:12" ht="30" customHeight="1" x14ac:dyDescent="0.2">
      <c r="A135" s="186"/>
      <c r="B135" s="186"/>
      <c r="C135" s="186"/>
      <c r="D135" s="966" t="s">
        <v>502</v>
      </c>
      <c r="E135" s="966"/>
      <c r="F135" s="968" t="s">
        <v>510</v>
      </c>
      <c r="G135" s="968"/>
      <c r="H135" s="968"/>
      <c r="I135" s="968"/>
      <c r="J135" s="186"/>
      <c r="K135" s="186"/>
      <c r="L135" s="186"/>
    </row>
    <row r="136" spans="1:12" ht="30" customHeight="1" x14ac:dyDescent="0.2">
      <c r="A136" s="186"/>
      <c r="B136" s="186"/>
      <c r="C136" s="186"/>
      <c r="D136" s="966" t="s">
        <v>503</v>
      </c>
      <c r="E136" s="966"/>
      <c r="F136" s="968" t="s">
        <v>511</v>
      </c>
      <c r="G136" s="968"/>
      <c r="H136" s="968"/>
      <c r="I136" s="968"/>
      <c r="J136" s="186"/>
      <c r="K136" s="186"/>
      <c r="L136" s="186"/>
    </row>
    <row r="137" spans="1:12" ht="30" customHeight="1" x14ac:dyDescent="0.2">
      <c r="A137" s="186"/>
      <c r="B137" s="186"/>
      <c r="C137" s="186"/>
      <c r="D137" s="966" t="s">
        <v>106</v>
      </c>
      <c r="E137" s="966"/>
      <c r="F137" s="968" t="s">
        <v>512</v>
      </c>
      <c r="G137" s="968"/>
      <c r="H137" s="968"/>
      <c r="I137" s="968"/>
      <c r="J137" s="186"/>
      <c r="K137" s="186"/>
      <c r="L137" s="186"/>
    </row>
    <row r="138" spans="1:12" ht="30" customHeight="1" x14ac:dyDescent="0.2">
      <c r="A138" s="186"/>
      <c r="B138" s="186"/>
      <c r="C138" s="186"/>
      <c r="D138" s="966" t="s">
        <v>107</v>
      </c>
      <c r="E138" s="966"/>
      <c r="F138" s="968" t="s">
        <v>513</v>
      </c>
      <c r="G138" s="968"/>
      <c r="H138" s="968"/>
      <c r="I138" s="968"/>
      <c r="J138" s="186"/>
      <c r="K138" s="186"/>
      <c r="L138" s="186"/>
    </row>
    <row r="139" spans="1:12" ht="30" customHeight="1" x14ac:dyDescent="0.2">
      <c r="A139" s="186"/>
      <c r="B139" s="186"/>
      <c r="C139" s="186"/>
      <c r="D139" s="966" t="s">
        <v>122</v>
      </c>
      <c r="E139" s="966"/>
      <c r="F139" s="968" t="s">
        <v>514</v>
      </c>
      <c r="G139" s="968"/>
      <c r="H139" s="968"/>
      <c r="I139" s="968"/>
      <c r="J139" s="186"/>
      <c r="K139" s="186"/>
      <c r="L139" s="186"/>
    </row>
    <row r="140" spans="1:12" ht="30" customHeight="1" x14ac:dyDescent="0.2">
      <c r="A140" s="186"/>
      <c r="B140" s="186"/>
      <c r="C140" s="186"/>
      <c r="D140" s="966" t="s">
        <v>504</v>
      </c>
      <c r="E140" s="966"/>
      <c r="F140" s="968" t="s">
        <v>515</v>
      </c>
      <c r="G140" s="968"/>
      <c r="H140" s="968"/>
      <c r="I140" s="968"/>
      <c r="J140" s="186"/>
      <c r="K140" s="186"/>
      <c r="L140" s="186"/>
    </row>
    <row r="141" spans="1:12" ht="30" customHeight="1" x14ac:dyDescent="0.2">
      <c r="A141" s="186"/>
      <c r="B141" s="186"/>
      <c r="C141" s="186"/>
      <c r="D141" s="966" t="s">
        <v>505</v>
      </c>
      <c r="E141" s="966"/>
      <c r="F141" s="968" t="s">
        <v>516</v>
      </c>
      <c r="G141" s="968"/>
      <c r="H141" s="968"/>
      <c r="I141" s="968"/>
      <c r="J141" s="186"/>
      <c r="K141" s="186"/>
      <c r="L141" s="186"/>
    </row>
    <row r="142" spans="1:12" ht="30" customHeight="1" x14ac:dyDescent="0.2">
      <c r="A142" s="374"/>
      <c r="B142" s="374"/>
      <c r="C142" s="374"/>
      <c r="D142" s="966" t="s">
        <v>506</v>
      </c>
      <c r="E142" s="966"/>
      <c r="F142" s="968" t="s">
        <v>517</v>
      </c>
      <c r="G142" s="968"/>
      <c r="H142" s="968"/>
      <c r="I142" s="968"/>
      <c r="J142" s="374"/>
      <c r="K142" s="374"/>
      <c r="L142" s="374"/>
    </row>
    <row r="143" spans="1:12" ht="45" customHeight="1" x14ac:dyDescent="0.2">
      <c r="A143" s="186"/>
      <c r="B143" s="186"/>
      <c r="C143" s="186"/>
      <c r="D143" s="966" t="s">
        <v>216</v>
      </c>
      <c r="E143" s="966"/>
      <c r="F143" s="968" t="s">
        <v>518</v>
      </c>
      <c r="G143" s="968"/>
      <c r="H143" s="968"/>
      <c r="I143" s="968"/>
      <c r="J143" s="186"/>
      <c r="K143" s="186"/>
      <c r="L143" s="186"/>
    </row>
    <row r="144" spans="1:12" ht="35.1" customHeight="1" x14ac:dyDescent="0.2">
      <c r="A144" s="523"/>
      <c r="B144" s="523"/>
      <c r="C144" s="523"/>
      <c r="D144" s="966" t="s">
        <v>568</v>
      </c>
      <c r="E144" s="966"/>
      <c r="F144" s="968" t="s">
        <v>569</v>
      </c>
      <c r="G144" s="968"/>
      <c r="H144" s="968"/>
      <c r="I144" s="968"/>
      <c r="J144" s="523"/>
      <c r="K144" s="523"/>
      <c r="L144" s="523"/>
    </row>
    <row r="145" spans="1:12" ht="45" customHeight="1" x14ac:dyDescent="0.2">
      <c r="A145" s="523"/>
      <c r="B145" s="523"/>
      <c r="C145" s="523"/>
      <c r="D145" s="966" t="s">
        <v>570</v>
      </c>
      <c r="E145" s="966"/>
      <c r="F145" s="968" t="s">
        <v>519</v>
      </c>
      <c r="G145" s="968"/>
      <c r="H145" s="968"/>
      <c r="I145" s="968"/>
      <c r="J145" s="523"/>
      <c r="K145" s="523"/>
      <c r="L145" s="523"/>
    </row>
    <row r="146" spans="1:12" ht="35.1" customHeight="1" x14ac:dyDescent="0.2">
      <c r="A146" s="523"/>
      <c r="B146" s="523"/>
      <c r="C146" s="523"/>
      <c r="D146" s="966" t="s">
        <v>571</v>
      </c>
      <c r="E146" s="966"/>
      <c r="F146" s="968" t="s">
        <v>520</v>
      </c>
      <c r="G146" s="968"/>
      <c r="H146" s="968"/>
      <c r="I146" s="968"/>
      <c r="J146" s="523"/>
      <c r="K146" s="523"/>
      <c r="L146" s="523"/>
    </row>
    <row r="147" spans="1:12" ht="80.099999999999994" customHeight="1" x14ac:dyDescent="0.2">
      <c r="A147" s="523"/>
      <c r="B147" s="523"/>
      <c r="C147" s="523"/>
      <c r="D147" s="966" t="s">
        <v>572</v>
      </c>
      <c r="E147" s="966"/>
      <c r="F147" s="968" t="s">
        <v>573</v>
      </c>
      <c r="G147" s="968"/>
      <c r="H147" s="968"/>
      <c r="I147" s="968"/>
      <c r="J147" s="523"/>
      <c r="K147" s="523"/>
      <c r="L147" s="523"/>
    </row>
    <row r="148" spans="1:12" ht="35.1" customHeight="1" x14ac:dyDescent="0.2">
      <c r="A148" s="553"/>
      <c r="B148" s="553"/>
      <c r="C148" s="553"/>
      <c r="D148" s="966" t="s">
        <v>507</v>
      </c>
      <c r="E148" s="966"/>
      <c r="F148" s="968" t="s">
        <v>574</v>
      </c>
      <c r="G148" s="968"/>
      <c r="H148" s="968"/>
      <c r="I148" s="968"/>
      <c r="J148" s="553"/>
      <c r="K148" s="553"/>
      <c r="L148" s="553"/>
    </row>
    <row r="149" spans="1:12" ht="35.1" customHeight="1" x14ac:dyDescent="0.2">
      <c r="A149" s="553"/>
      <c r="B149" s="553"/>
      <c r="C149" s="553"/>
      <c r="D149" s="1004" t="s">
        <v>576</v>
      </c>
      <c r="E149" s="1004"/>
      <c r="F149" s="1005" t="s">
        <v>578</v>
      </c>
      <c r="G149" s="1005"/>
      <c r="H149" s="1005"/>
      <c r="I149" s="1005"/>
      <c r="J149" s="553"/>
      <c r="K149" s="553"/>
      <c r="L149" s="553"/>
    </row>
    <row r="150" spans="1:12" ht="20.100000000000001" customHeight="1" x14ac:dyDescent="0.2">
      <c r="A150" s="553"/>
      <c r="B150" s="553"/>
      <c r="C150" s="553"/>
      <c r="D150" s="1004" t="s">
        <v>577</v>
      </c>
      <c r="E150" s="1004"/>
      <c r="F150" s="1005" t="s">
        <v>579</v>
      </c>
      <c r="G150" s="1005"/>
      <c r="H150" s="1005"/>
      <c r="I150" s="1005"/>
      <c r="J150" s="553"/>
      <c r="K150" s="553"/>
      <c r="L150" s="553"/>
    </row>
    <row r="151" spans="1:12" ht="35.1" customHeight="1" x14ac:dyDescent="0.2">
      <c r="A151" s="523"/>
      <c r="B151" s="523"/>
      <c r="C151" s="523"/>
      <c r="D151" s="966" t="s">
        <v>305</v>
      </c>
      <c r="E151" s="966"/>
      <c r="F151" s="968" t="s">
        <v>575</v>
      </c>
      <c r="G151" s="968"/>
      <c r="H151" s="968"/>
      <c r="I151" s="968"/>
      <c r="J151" s="523"/>
      <c r="K151" s="523"/>
      <c r="L151" s="523"/>
    </row>
    <row r="152" spans="1:12" ht="30" customHeight="1" x14ac:dyDescent="0.2">
      <c r="A152" s="523"/>
      <c r="B152" s="523"/>
      <c r="C152" s="523"/>
      <c r="D152" s="966" t="s">
        <v>369</v>
      </c>
      <c r="E152" s="966"/>
      <c r="F152" s="968" t="s">
        <v>521</v>
      </c>
      <c r="G152" s="968"/>
      <c r="H152" s="968"/>
      <c r="I152" s="968"/>
      <c r="J152" s="523"/>
      <c r="K152" s="523"/>
      <c r="L152" s="523"/>
    </row>
    <row r="153" spans="1:12" ht="30" customHeight="1" x14ac:dyDescent="0.2">
      <c r="A153" s="523"/>
      <c r="B153" s="523"/>
      <c r="C153" s="523"/>
      <c r="D153" s="966" t="s">
        <v>508</v>
      </c>
      <c r="E153" s="966"/>
      <c r="F153" s="968" t="s">
        <v>522</v>
      </c>
      <c r="G153" s="968"/>
      <c r="H153" s="968"/>
      <c r="I153" s="968"/>
      <c r="J153" s="523"/>
      <c r="K153" s="523"/>
      <c r="L153" s="523"/>
    </row>
    <row r="154" spans="1:12" ht="30" customHeight="1" x14ac:dyDescent="0.2">
      <c r="A154" s="523"/>
      <c r="B154" s="523"/>
      <c r="C154" s="523"/>
      <c r="D154" s="966" t="s">
        <v>509</v>
      </c>
      <c r="E154" s="966"/>
      <c r="F154" s="968" t="s">
        <v>524</v>
      </c>
      <c r="G154" s="968"/>
      <c r="H154" s="968"/>
      <c r="I154" s="968"/>
      <c r="J154" s="523"/>
      <c r="K154" s="523"/>
      <c r="L154" s="523"/>
    </row>
    <row r="155" spans="1:12" ht="30" customHeight="1" x14ac:dyDescent="0.2">
      <c r="A155" s="523"/>
      <c r="B155" s="523"/>
      <c r="C155" s="523"/>
      <c r="D155" s="966" t="s">
        <v>371</v>
      </c>
      <c r="E155" s="966"/>
      <c r="F155" s="968" t="s">
        <v>523</v>
      </c>
      <c r="G155" s="968"/>
      <c r="H155" s="968"/>
      <c r="I155" s="968"/>
      <c r="J155" s="523"/>
      <c r="K155" s="523"/>
      <c r="L155" s="523"/>
    </row>
    <row r="156" spans="1:12" ht="18" customHeight="1" x14ac:dyDescent="0.2">
      <c r="A156" s="186"/>
      <c r="B156" s="186"/>
      <c r="C156" s="186"/>
      <c r="D156" s="974"/>
      <c r="E156" s="974"/>
      <c r="F156" s="968"/>
      <c r="G156" s="968"/>
      <c r="H156" s="968"/>
      <c r="I156" s="968"/>
      <c r="J156" s="186"/>
      <c r="K156" s="186"/>
      <c r="L156" s="186"/>
    </row>
    <row r="157" spans="1:12" ht="18" customHeight="1" x14ac:dyDescent="0.2">
      <c r="A157" s="186"/>
      <c r="B157" s="186"/>
      <c r="C157" s="186"/>
      <c r="D157" s="974"/>
      <c r="E157" s="974"/>
      <c r="F157" s="968"/>
      <c r="G157" s="968"/>
      <c r="H157" s="968"/>
      <c r="I157" s="968"/>
      <c r="J157" s="186"/>
      <c r="K157" s="186"/>
      <c r="L157" s="186"/>
    </row>
    <row r="158" spans="1:12" x14ac:dyDescent="0.2">
      <c r="A158" s="186"/>
      <c r="B158" s="186"/>
      <c r="C158" s="970" t="s">
        <v>28</v>
      </c>
      <c r="D158" s="970"/>
      <c r="E158" s="186"/>
      <c r="F158" s="186"/>
      <c r="G158" s="186"/>
      <c r="H158" s="186"/>
      <c r="I158" s="186"/>
      <c r="J158" s="186"/>
      <c r="K158" s="186"/>
      <c r="L158" s="186"/>
    </row>
    <row r="159" spans="1:12" x14ac:dyDescent="0.2">
      <c r="A159" s="186"/>
      <c r="B159" s="186"/>
      <c r="C159" s="186"/>
      <c r="D159" s="186"/>
      <c r="E159" s="186"/>
      <c r="F159" s="186"/>
      <c r="G159" s="186"/>
      <c r="H159" s="186"/>
      <c r="I159" s="186"/>
      <c r="J159" s="186"/>
      <c r="K159" s="186"/>
      <c r="L159" s="186"/>
    </row>
    <row r="160" spans="1:12" x14ac:dyDescent="0.2">
      <c r="A160" s="186"/>
      <c r="B160" s="186"/>
      <c r="C160" s="186"/>
      <c r="D160" s="186"/>
      <c r="E160" s="186"/>
      <c r="F160" s="186"/>
      <c r="G160" s="186"/>
      <c r="H160" s="186"/>
      <c r="I160" s="186"/>
      <c r="J160" s="186"/>
      <c r="K160" s="186"/>
      <c r="L160" s="186"/>
    </row>
    <row r="161" spans="1:12" x14ac:dyDescent="0.2">
      <c r="A161" s="186"/>
      <c r="B161" s="186"/>
      <c r="C161" s="186"/>
      <c r="D161" s="186"/>
      <c r="E161" s="186"/>
      <c r="F161" s="186"/>
      <c r="G161" s="186"/>
      <c r="H161" s="186"/>
      <c r="I161" s="186"/>
      <c r="J161" s="186"/>
      <c r="K161" s="186"/>
      <c r="L161" s="186"/>
    </row>
    <row r="162" spans="1:12" x14ac:dyDescent="0.2">
      <c r="A162" s="186"/>
      <c r="B162" s="186"/>
      <c r="C162" s="186"/>
      <c r="D162" s="186"/>
      <c r="E162" s="186"/>
      <c r="F162" s="186"/>
      <c r="G162" s="186"/>
      <c r="H162" s="186"/>
      <c r="I162" s="186"/>
      <c r="J162" s="186"/>
      <c r="K162" s="186"/>
      <c r="L162" s="186"/>
    </row>
    <row r="163" spans="1:12" ht="15" thickBot="1" x14ac:dyDescent="0.25">
      <c r="A163" s="186"/>
      <c r="B163" s="186"/>
      <c r="C163" s="186"/>
      <c r="D163" s="186"/>
      <c r="E163" s="186"/>
      <c r="F163" s="186"/>
      <c r="G163" s="186"/>
      <c r="H163" s="186"/>
      <c r="I163" s="186"/>
      <c r="J163" s="186"/>
      <c r="K163" s="186"/>
      <c r="L163" s="186"/>
    </row>
    <row r="164" spans="1:12" ht="9.9499999999999993" customHeight="1" x14ac:dyDescent="0.2">
      <c r="A164" s="186"/>
      <c r="B164" s="639"/>
      <c r="C164" s="639"/>
      <c r="D164" s="639"/>
      <c r="E164" s="639"/>
      <c r="F164" s="639"/>
      <c r="G164" s="639"/>
      <c r="H164" s="639"/>
      <c r="I164" s="639"/>
      <c r="J164" s="639"/>
      <c r="K164" s="639"/>
      <c r="L164" s="186"/>
    </row>
  </sheetData>
  <sheetProtection password="CD06" sheet="1" objects="1" scenarios="1"/>
  <mergeCells count="197">
    <mergeCell ref="H25:I25"/>
    <mergeCell ref="H26:I26"/>
    <mergeCell ref="D155:E155"/>
    <mergeCell ref="F155:I155"/>
    <mergeCell ref="D154:E154"/>
    <mergeCell ref="F154:I154"/>
    <mergeCell ref="D146:E146"/>
    <mergeCell ref="F146:I146"/>
    <mergeCell ref="D147:E147"/>
    <mergeCell ref="F147:I147"/>
    <mergeCell ref="D151:E151"/>
    <mergeCell ref="F151:I151"/>
    <mergeCell ref="D152:E152"/>
    <mergeCell ref="F152:I152"/>
    <mergeCell ref="D153:E153"/>
    <mergeCell ref="F153:I153"/>
    <mergeCell ref="D148:E148"/>
    <mergeCell ref="F148:I148"/>
    <mergeCell ref="D149:E149"/>
    <mergeCell ref="D150:E150"/>
    <mergeCell ref="F149:I149"/>
    <mergeCell ref="F150:I150"/>
    <mergeCell ref="D136:E136"/>
    <mergeCell ref="F136:I136"/>
    <mergeCell ref="D137:E137"/>
    <mergeCell ref="F137:I137"/>
    <mergeCell ref="D138:E138"/>
    <mergeCell ref="F138:I138"/>
    <mergeCell ref="D132:I132"/>
    <mergeCell ref="D133:E133"/>
    <mergeCell ref="F133:I133"/>
    <mergeCell ref="D135:E135"/>
    <mergeCell ref="F135:I135"/>
    <mergeCell ref="D144:E144"/>
    <mergeCell ref="F144:I144"/>
    <mergeCell ref="D145:E145"/>
    <mergeCell ref="F145:I145"/>
    <mergeCell ref="D142:E142"/>
    <mergeCell ref="F142:I142"/>
    <mergeCell ref="F139:I139"/>
    <mergeCell ref="D140:E140"/>
    <mergeCell ref="F140:I140"/>
    <mergeCell ref="D141:E141"/>
    <mergeCell ref="F141:I141"/>
    <mergeCell ref="D128:E128"/>
    <mergeCell ref="F128:I128"/>
    <mergeCell ref="D129:E129"/>
    <mergeCell ref="F129:I129"/>
    <mergeCell ref="D125:I125"/>
    <mergeCell ref="D126:E126"/>
    <mergeCell ref="F126:I126"/>
    <mergeCell ref="D130:E130"/>
    <mergeCell ref="F130:I130"/>
    <mergeCell ref="D33:F33"/>
    <mergeCell ref="D23:F23"/>
    <mergeCell ref="H23:I23"/>
    <mergeCell ref="H24:I24"/>
    <mergeCell ref="D24:F24"/>
    <mergeCell ref="D118:E118"/>
    <mergeCell ref="F118:I118"/>
    <mergeCell ref="D119:E119"/>
    <mergeCell ref="F119:I119"/>
    <mergeCell ref="D108:E108"/>
    <mergeCell ref="F108:I108"/>
    <mergeCell ref="D109:E109"/>
    <mergeCell ref="F109:I109"/>
    <mergeCell ref="D110:E110"/>
    <mergeCell ref="F110:I110"/>
    <mergeCell ref="D111:E111"/>
    <mergeCell ref="F111:I111"/>
    <mergeCell ref="D112:E112"/>
    <mergeCell ref="F112:I112"/>
    <mergeCell ref="D113:E113"/>
    <mergeCell ref="F113:I113"/>
    <mergeCell ref="D114:E114"/>
    <mergeCell ref="F114:I114"/>
    <mergeCell ref="C46:J46"/>
    <mergeCell ref="D42:F42"/>
    <mergeCell ref="D41:F41"/>
    <mergeCell ref="D34:F34"/>
    <mergeCell ref="D37:F37"/>
    <mergeCell ref="H40:I40"/>
    <mergeCell ref="H39:I39"/>
    <mergeCell ref="H41:I41"/>
    <mergeCell ref="H42:I42"/>
    <mergeCell ref="D35:F35"/>
    <mergeCell ref="D36:F36"/>
    <mergeCell ref="C2:G2"/>
    <mergeCell ref="D15:F15"/>
    <mergeCell ref="D14:F14"/>
    <mergeCell ref="D17:F17"/>
    <mergeCell ref="D18:F18"/>
    <mergeCell ref="D20:F20"/>
    <mergeCell ref="C10:J10"/>
    <mergeCell ref="C11:J11"/>
    <mergeCell ref="B4:K4"/>
    <mergeCell ref="I7:K7"/>
    <mergeCell ref="I8:K8"/>
    <mergeCell ref="B6:D6"/>
    <mergeCell ref="B7:D7"/>
    <mergeCell ref="B8:D8"/>
    <mergeCell ref="F117:I117"/>
    <mergeCell ref="D102:E102"/>
    <mergeCell ref="F102:I102"/>
    <mergeCell ref="E51:J51"/>
    <mergeCell ref="E77:J77"/>
    <mergeCell ref="E81:J81"/>
    <mergeCell ref="F94:I94"/>
    <mergeCell ref="D91:I91"/>
    <mergeCell ref="D92:E92"/>
    <mergeCell ref="C88:J88"/>
    <mergeCell ref="C89:J89"/>
    <mergeCell ref="C86:D86"/>
    <mergeCell ref="E80:J80"/>
    <mergeCell ref="E82:J82"/>
    <mergeCell ref="E83:J83"/>
    <mergeCell ref="E84:J84"/>
    <mergeCell ref="E85:J85"/>
    <mergeCell ref="F92:I92"/>
    <mergeCell ref="D94:E94"/>
    <mergeCell ref="D99:E99"/>
    <mergeCell ref="F99:I99"/>
    <mergeCell ref="D101:I101"/>
    <mergeCell ref="E64:J64"/>
    <mergeCell ref="E68:J68"/>
    <mergeCell ref="F104:I104"/>
    <mergeCell ref="D106:E106"/>
    <mergeCell ref="F106:I106"/>
    <mergeCell ref="D107:E107"/>
    <mergeCell ref="F107:I107"/>
    <mergeCell ref="D105:E105"/>
    <mergeCell ref="F105:I105"/>
    <mergeCell ref="D21:F21"/>
    <mergeCell ref="D115:E115"/>
    <mergeCell ref="F115:I115"/>
    <mergeCell ref="E50:J50"/>
    <mergeCell ref="E73:J73"/>
    <mergeCell ref="E72:J72"/>
    <mergeCell ref="E74:J74"/>
    <mergeCell ref="E71:J71"/>
    <mergeCell ref="E49:J49"/>
    <mergeCell ref="C47:J47"/>
    <mergeCell ref="E53:J53"/>
    <mergeCell ref="E56:J56"/>
    <mergeCell ref="E58:J58"/>
    <mergeCell ref="E54:J54"/>
    <mergeCell ref="E65:J65"/>
    <mergeCell ref="E70:J70"/>
    <mergeCell ref="E62:J62"/>
    <mergeCell ref="B164:K164"/>
    <mergeCell ref="E55:J55"/>
    <mergeCell ref="D39:F39"/>
    <mergeCell ref="C158:D158"/>
    <mergeCell ref="H14:I14"/>
    <mergeCell ref="H15:I15"/>
    <mergeCell ref="H16:I16"/>
    <mergeCell ref="H17:I17"/>
    <mergeCell ref="H18:I18"/>
    <mergeCell ref="H19:I19"/>
    <mergeCell ref="H20:I20"/>
    <mergeCell ref="H21:I21"/>
    <mergeCell ref="H22:I22"/>
    <mergeCell ref="D143:E143"/>
    <mergeCell ref="F143:I143"/>
    <mergeCell ref="D156:E156"/>
    <mergeCell ref="F156:I156"/>
    <mergeCell ref="D157:E157"/>
    <mergeCell ref="F157:I157"/>
    <mergeCell ref="D139:E139"/>
    <mergeCell ref="D95:E95"/>
    <mergeCell ref="D96:E96"/>
    <mergeCell ref="F95:I95"/>
    <mergeCell ref="D120:E120"/>
    <mergeCell ref="F120:I120"/>
    <mergeCell ref="D121:E121"/>
    <mergeCell ref="F121:I121"/>
    <mergeCell ref="D122:E122"/>
    <mergeCell ref="F122:I122"/>
    <mergeCell ref="D123:E123"/>
    <mergeCell ref="F123:I123"/>
    <mergeCell ref="D25:F25"/>
    <mergeCell ref="D26:F26"/>
    <mergeCell ref="D27:F27"/>
    <mergeCell ref="D28:F28"/>
    <mergeCell ref="D29:F29"/>
    <mergeCell ref="D30:F30"/>
    <mergeCell ref="D31:F31"/>
    <mergeCell ref="D32:F32"/>
    <mergeCell ref="F96:I96"/>
    <mergeCell ref="D116:E116"/>
    <mergeCell ref="F116:I116"/>
    <mergeCell ref="D117:E117"/>
    <mergeCell ref="D97:E97"/>
    <mergeCell ref="F97:I97"/>
    <mergeCell ref="D98:E98"/>
    <mergeCell ref="F98:I98"/>
    <mergeCell ref="D104:E104"/>
  </mergeCells>
  <hyperlinks>
    <hyperlink ref="B6:D6" location="PeLS!A1" display="Capa"/>
    <hyperlink ref="B7:D7" location="INDICE!A1" display="Índice"/>
    <hyperlink ref="B8:D8" location="LIGA!A1" display="Ligações"/>
    <hyperlink ref="C86" location="FTEC!A1" display="Topo"/>
    <hyperlink ref="C158" location="FTEC!A1" display="Topo"/>
    <hyperlink ref="I7:K7" location="FTEC!A46" display="Lista de Siglas e Acrónimos"/>
    <hyperlink ref="I8:K8" location="FTEC!A88" display="Meta Informação"/>
  </hyperlinks>
  <pageMargins left="0.39370078740157483" right="0.19685039370078741" top="0.39370078740157483" bottom="0.39370078740157483" header="0.31496062992125984" footer="0.31496062992125984"/>
  <pageSetup paperSize="9" scale="68" orientation="portrait" r:id="rId1"/>
  <rowBreaks count="2" manualBreakCount="2">
    <brk id="86" max="16383" man="1"/>
    <brk id="123"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4"/>
  <dimension ref="A1:FS742"/>
  <sheetViews>
    <sheetView zoomScale="80" zoomScaleNormal="80" workbookViewId="0">
      <selection activeCell="A32" sqref="A32:XFD32"/>
    </sheetView>
  </sheetViews>
  <sheetFormatPr defaultColWidth="9.140625" defaultRowHeight="12.75" x14ac:dyDescent="0.2"/>
  <cols>
    <col min="1" max="1" width="57.85546875" style="7" customWidth="1"/>
    <col min="2" max="3" width="12.7109375" style="7" customWidth="1"/>
    <col min="4" max="4" width="14.140625" style="7" customWidth="1"/>
    <col min="5" max="5" width="12.7109375" style="7" customWidth="1"/>
    <col min="6" max="6" width="15.85546875" style="7" customWidth="1"/>
    <col min="7" max="7" width="12.7109375" style="7" customWidth="1"/>
    <col min="8" max="8" width="14.42578125" style="7" customWidth="1"/>
    <col min="9" max="9" width="12.42578125" style="7" customWidth="1"/>
    <col min="10" max="10" width="12.85546875" style="7" bestFit="1" customWidth="1"/>
    <col min="11" max="11" width="12.7109375" style="7" bestFit="1" customWidth="1"/>
    <col min="12" max="12" width="11.140625" style="7" customWidth="1"/>
    <col min="13" max="14" width="12.7109375" style="7" bestFit="1" customWidth="1"/>
    <col min="15" max="15" width="11" style="7" customWidth="1"/>
    <col min="16" max="20" width="13.42578125" style="7" bestFit="1" customWidth="1"/>
    <col min="21" max="21" width="9.140625" style="7" customWidth="1"/>
    <col min="22" max="24" width="13.42578125" style="7" bestFit="1" customWidth="1"/>
    <col min="25" max="25" width="12.28515625" style="7" customWidth="1"/>
    <col min="26" max="28" width="13.42578125" style="7" bestFit="1" customWidth="1"/>
    <col min="29" max="40" width="14.42578125" style="7" bestFit="1" customWidth="1"/>
    <col min="41" max="46" width="13.42578125" style="7" bestFit="1" customWidth="1"/>
    <col min="47" max="49" width="12.7109375" style="7" bestFit="1" customWidth="1"/>
    <col min="50" max="67" width="13.85546875" style="7" bestFit="1" customWidth="1"/>
    <col min="68" max="73" width="12.7109375" style="7" bestFit="1" customWidth="1"/>
    <col min="74" max="82" width="13.42578125" style="7" bestFit="1" customWidth="1"/>
    <col min="83" max="84" width="12.7109375" style="7" bestFit="1" customWidth="1"/>
    <col min="85" max="101" width="13.85546875" style="7" bestFit="1" customWidth="1"/>
    <col min="102" max="103" width="12.7109375" style="7" bestFit="1" customWidth="1"/>
    <col min="104" max="115" width="11.5703125" style="7" bestFit="1" customWidth="1"/>
    <col min="116" max="16384" width="9.140625" style="7"/>
  </cols>
  <sheetData>
    <row r="1" spans="1:13" ht="14.25" x14ac:dyDescent="0.2">
      <c r="A1" s="160" t="s">
        <v>759</v>
      </c>
      <c r="B1" s="7" t="str">
        <f>CONCATENATE(A1," - ",A3)</f>
        <v>Perfil Local de Saúde 2019 - ACeS Alentejo Central</v>
      </c>
    </row>
    <row r="2" spans="1:13" ht="15.75" x14ac:dyDescent="0.25">
      <c r="A2" s="377" t="s">
        <v>802</v>
      </c>
      <c r="B2" s="378">
        <v>14</v>
      </c>
      <c r="C2" s="7" t="str">
        <f>RIGHT(B2,1)</f>
        <v>4</v>
      </c>
      <c r="D2" s="7" t="s">
        <v>259</v>
      </c>
      <c r="E2" s="7" t="str">
        <f>UPPER(A2)</f>
        <v>ARS ALENTEJO</v>
      </c>
      <c r="F2" s="7" t="str">
        <f>CONCATENATE(D2," ",E2)</f>
        <v>NA ARS ALENTEJO</v>
      </c>
      <c r="G2" s="7">
        <f>IF(OR(B2=11,B2=15),1,2)</f>
        <v>2</v>
      </c>
      <c r="H2" s="7" t="s">
        <v>422</v>
      </c>
      <c r="I2" s="7" t="str">
        <f>CONCATENATE(H2," ",E2)</f>
        <v>DA ARS ALENTEJO</v>
      </c>
    </row>
    <row r="3" spans="1:13" x14ac:dyDescent="0.2">
      <c r="A3" s="7" t="s">
        <v>803</v>
      </c>
      <c r="B3" s="12">
        <v>401</v>
      </c>
      <c r="C3" s="7" t="str">
        <f>IF(OR(B3=122,B3=123,B3=124,B3=209,B3=402,B3=403,B3=404),"NA","NO")</f>
        <v>NO</v>
      </c>
      <c r="D3" s="7" t="str">
        <f>UPPER(A3)</f>
        <v>ACES ALENTEJO CENTRAL</v>
      </c>
      <c r="E3" s="7" t="str">
        <f>CONCATENATE(C3," ",D3)</f>
        <v>NO ACES ALENTEJO CENTRAL</v>
      </c>
      <c r="F3" s="7" t="str">
        <f>CONCATENATE(UPPER(C4)," ",D3)</f>
        <v>DO ACES ALENTEJO CENTRAL</v>
      </c>
      <c r="G3" s="162"/>
      <c r="H3" s="7" t="str">
        <f>"Este Perfil Local de Saúde proporciona-lhe um olhar rápido mas integrador, sobre a saúde da população da área geográfica de influência " &amp; C4 &amp; D4 &amp; E4 &amp; ". Conjuntamente com outra informação adicional relevante, a obter ou já existente, este Perfil Local de Saúde foi construído para apoiar a tomada de decisão e a intervenção, tendo em vista a melhoria da saúde ao nível " &amp; F4 &amp; " " &amp; G4 &amp; "."</f>
        <v>Este Perfil Local de Saúde proporciona-lhe um olhar rápido mas integrador, sobre a saúde da população da área geográfica de influência do Agrupamento de Centros de Saúde (ACeS) Alentejo Central. Conjuntamente com outra informação adicional relevante, a obter ou já existente, este Perfil Local de Saúde foi construído para apoiar a tomada de decisão e a intervenção, tendo em vista a melhoria da saúde ao nível deste ACeS.</v>
      </c>
    </row>
    <row r="4" spans="1:13" x14ac:dyDescent="0.2">
      <c r="C4" s="7" t="str">
        <f>IF(OR(B3=122,B3=123,B3=124,B3=209,B3=402,B3=403,B3=404),"da","do")</f>
        <v>do</v>
      </c>
      <c r="D4" s="16" t="str">
        <f>IF(C4="da"," Unidade Local de Saúde (ULS) "," Agrupamento de Centros de Saúde (ACeS) ")</f>
        <v xml:space="preserve"> Agrupamento de Centros de Saúde (ACeS) </v>
      </c>
      <c r="E4" s="7" t="str">
        <f>IF(C4="da",RIGHT(A3,LEN(A3)-4),RIGHT(A3,LEN(A3)-5))</f>
        <v>Alentejo Central</v>
      </c>
      <c r="F4" s="7" t="str">
        <f>IF(C4="da","desta","deste")</f>
        <v>deste</v>
      </c>
      <c r="G4" s="7" t="str">
        <f>IF(C4="da","ULS","ACeS")</f>
        <v>ACeS</v>
      </c>
    </row>
    <row r="5" spans="1:13" x14ac:dyDescent="0.2">
      <c r="A5" s="209" t="str">
        <f>INDICE!C11</f>
        <v>QUEM SOMOS?</v>
      </c>
      <c r="B5" s="243">
        <v>1</v>
      </c>
      <c r="C5" s="243" t="s">
        <v>803</v>
      </c>
      <c r="D5" s="243"/>
    </row>
    <row r="6" spans="1:13" x14ac:dyDescent="0.2">
      <c r="B6" s="243"/>
      <c r="C6" s="243" t="str">
        <f>CONCATENATE(C3," ",UPPER(C5))</f>
        <v>NO ACES ALENTEJO CENTRAL</v>
      </c>
      <c r="D6" s="243" t="str">
        <f>CONCATENATE(C3," ",UPPER(D5))</f>
        <v xml:space="preserve">NO </v>
      </c>
    </row>
    <row r="7" spans="1:13" ht="15" x14ac:dyDescent="0.2">
      <c r="A7" s="617" t="s">
        <v>760</v>
      </c>
    </row>
    <row r="8" spans="1:13" x14ac:dyDescent="0.2">
      <c r="A8" s="7" t="s">
        <v>8</v>
      </c>
      <c r="B8" s="7" t="s">
        <v>148</v>
      </c>
      <c r="C8" s="7" t="s">
        <v>150</v>
      </c>
      <c r="D8" s="7" t="s">
        <v>149</v>
      </c>
      <c r="E8" s="7" t="s">
        <v>151</v>
      </c>
      <c r="F8" s="7" t="s">
        <v>152</v>
      </c>
      <c r="G8" s="7" t="s">
        <v>153</v>
      </c>
      <c r="H8" s="7" t="s">
        <v>154</v>
      </c>
      <c r="I8" s="7" t="s">
        <v>156</v>
      </c>
      <c r="J8" s="7" t="s">
        <v>157</v>
      </c>
      <c r="K8" s="7" t="s">
        <v>155</v>
      </c>
      <c r="L8" s="7" t="s">
        <v>159</v>
      </c>
      <c r="M8" s="7" t="s">
        <v>158</v>
      </c>
    </row>
    <row r="9" spans="1:13" x14ac:dyDescent="0.2">
      <c r="A9" s="7" t="s">
        <v>16</v>
      </c>
      <c r="B9" s="7">
        <v>9792797</v>
      </c>
      <c r="C9" s="7">
        <v>4630471</v>
      </c>
      <c r="D9" s="7">
        <v>5162326</v>
      </c>
      <c r="E9" s="7">
        <v>1349734</v>
      </c>
      <c r="F9" s="7">
        <v>690243</v>
      </c>
      <c r="G9" s="7">
        <v>659491</v>
      </c>
      <c r="H9" s="7">
        <v>6306096</v>
      </c>
      <c r="I9" s="7">
        <v>3046038</v>
      </c>
      <c r="J9" s="7">
        <v>3260058</v>
      </c>
      <c r="K9" s="7">
        <v>2136967</v>
      </c>
      <c r="L9" s="7">
        <v>894190</v>
      </c>
      <c r="M9" s="7">
        <v>1242777</v>
      </c>
    </row>
    <row r="10" spans="1:13" x14ac:dyDescent="0.2">
      <c r="A10" s="7" t="str">
        <f>A2</f>
        <v>ARS Alentejo</v>
      </c>
      <c r="B10" s="378">
        <v>473235</v>
      </c>
      <c r="C10" s="378">
        <v>228246</v>
      </c>
      <c r="D10" s="378">
        <v>244989</v>
      </c>
      <c r="E10" s="378">
        <v>58522</v>
      </c>
      <c r="F10" s="378">
        <v>29910</v>
      </c>
      <c r="G10" s="378">
        <v>28612</v>
      </c>
      <c r="H10" s="378">
        <v>292048</v>
      </c>
      <c r="I10" s="378">
        <v>146857</v>
      </c>
      <c r="J10" s="378">
        <v>145191</v>
      </c>
      <c r="K10" s="378">
        <v>122665</v>
      </c>
      <c r="L10" s="378">
        <v>51479</v>
      </c>
      <c r="M10" s="378">
        <v>71186</v>
      </c>
    </row>
    <row r="11" spans="1:13" x14ac:dyDescent="0.2">
      <c r="A11" s="7" t="str">
        <f>A3</f>
        <v>ACeS Alentejo Central</v>
      </c>
      <c r="B11" s="12">
        <v>154536</v>
      </c>
      <c r="C11" s="12">
        <v>73859</v>
      </c>
      <c r="D11" s="12">
        <v>80677</v>
      </c>
      <c r="E11" s="12">
        <v>19151</v>
      </c>
      <c r="F11" s="12">
        <v>9890</v>
      </c>
      <c r="G11" s="12">
        <v>9261</v>
      </c>
      <c r="H11" s="12">
        <v>95577</v>
      </c>
      <c r="I11" s="12">
        <v>47418</v>
      </c>
      <c r="J11" s="12">
        <v>48159</v>
      </c>
      <c r="K11" s="12">
        <v>39808</v>
      </c>
      <c r="L11" s="12">
        <v>16551</v>
      </c>
      <c r="M11" s="12">
        <v>23257</v>
      </c>
    </row>
    <row r="13" spans="1:13" x14ac:dyDescent="0.2">
      <c r="A13" s="64" t="s">
        <v>161</v>
      </c>
    </row>
    <row r="14" spans="1:13" x14ac:dyDescent="0.2">
      <c r="A14" s="7" t="s">
        <v>8</v>
      </c>
      <c r="B14" s="7">
        <v>1991</v>
      </c>
      <c r="C14" s="7">
        <v>2001</v>
      </c>
      <c r="D14" s="7">
        <v>2011</v>
      </c>
      <c r="E14" s="65"/>
      <c r="F14" s="65"/>
      <c r="G14" s="65"/>
      <c r="H14" s="65"/>
      <c r="I14" s="65"/>
      <c r="J14" s="65"/>
      <c r="K14" s="65"/>
      <c r="L14" s="65"/>
      <c r="M14" s="65"/>
    </row>
    <row r="15" spans="1:13" x14ac:dyDescent="0.2">
      <c r="A15" s="7" t="s">
        <v>16</v>
      </c>
      <c r="B15" s="7">
        <v>9375926</v>
      </c>
      <c r="C15" s="7">
        <v>9869343</v>
      </c>
      <c r="D15" s="7">
        <v>10047621</v>
      </c>
      <c r="E15" s="65"/>
      <c r="F15" s="65"/>
      <c r="G15" s="65"/>
      <c r="H15" s="65"/>
      <c r="I15" s="65"/>
      <c r="J15" s="65"/>
      <c r="K15" s="65"/>
      <c r="L15" s="65"/>
      <c r="M15" s="65"/>
    </row>
    <row r="16" spans="1:13" x14ac:dyDescent="0.2">
      <c r="A16" s="7" t="str">
        <f>A2</f>
        <v>ARS Alentejo</v>
      </c>
      <c r="B16" s="378">
        <v>549362</v>
      </c>
      <c r="C16" s="378">
        <v>535753</v>
      </c>
      <c r="D16" s="378">
        <v>509849</v>
      </c>
      <c r="E16" s="65"/>
      <c r="F16" s="65"/>
      <c r="G16" s="65"/>
      <c r="H16" s="65"/>
      <c r="I16" s="65"/>
      <c r="J16" s="65"/>
      <c r="K16" s="65"/>
      <c r="L16" s="65"/>
      <c r="M16" s="65"/>
    </row>
    <row r="17" spans="1:17" x14ac:dyDescent="0.2">
      <c r="A17" s="7" t="str">
        <f>A3</f>
        <v>ACeS Alentejo Central</v>
      </c>
      <c r="B17" s="12">
        <v>173654</v>
      </c>
      <c r="C17" s="12">
        <v>173654</v>
      </c>
      <c r="D17" s="12">
        <v>166726</v>
      </c>
      <c r="E17" s="65"/>
      <c r="F17" s="65"/>
      <c r="G17" s="65"/>
      <c r="H17" s="65"/>
      <c r="I17" s="65"/>
      <c r="J17" s="65"/>
      <c r="K17" s="65"/>
      <c r="L17" s="65"/>
      <c r="M17" s="65"/>
    </row>
    <row r="19" spans="1:17" x14ac:dyDescent="0.2">
      <c r="A19" s="64" t="s">
        <v>120</v>
      </c>
    </row>
    <row r="20" spans="1:17" x14ac:dyDescent="0.2">
      <c r="B20" s="1009" t="str">
        <f>A3</f>
        <v>ACeS Alentejo Central</v>
      </c>
      <c r="C20" s="1009"/>
      <c r="D20" s="1009"/>
      <c r="E20" s="1009"/>
      <c r="F20" s="1009" t="str">
        <f>A2</f>
        <v>ARS Alentejo</v>
      </c>
      <c r="G20" s="1009"/>
      <c r="H20" s="1008" t="str">
        <f>A3</f>
        <v>ACeS Alentejo Central</v>
      </c>
      <c r="I20" s="1008"/>
      <c r="J20" s="1008"/>
      <c r="K20" s="1008"/>
      <c r="L20" s="1008" t="str">
        <f>A2</f>
        <v>ARS Alentejo</v>
      </c>
      <c r="M20" s="1008"/>
      <c r="N20" s="1008" t="str">
        <f>H20</f>
        <v>ACeS Alentejo Central</v>
      </c>
      <c r="O20" s="1008"/>
      <c r="P20" s="1008" t="str">
        <f>L20</f>
        <v>ARS Alentejo</v>
      </c>
      <c r="Q20" s="1008"/>
    </row>
    <row r="21" spans="1:17" x14ac:dyDescent="0.2">
      <c r="B21" s="1009">
        <v>1991</v>
      </c>
      <c r="C21" s="1009"/>
      <c r="D21" s="1009">
        <v>2017</v>
      </c>
      <c r="E21" s="1009"/>
      <c r="F21" s="1009">
        <v>2017</v>
      </c>
      <c r="G21" s="1009"/>
      <c r="H21" s="1008">
        <v>1991</v>
      </c>
      <c r="I21" s="1008"/>
      <c r="J21" s="1008">
        <v>2017</v>
      </c>
      <c r="K21" s="1008"/>
      <c r="L21" s="1008">
        <v>2017</v>
      </c>
      <c r="M21" s="1008"/>
      <c r="N21" s="11"/>
      <c r="O21" s="11"/>
      <c r="P21" s="11"/>
      <c r="Q21" s="11"/>
    </row>
    <row r="22" spans="1:17" x14ac:dyDescent="0.2">
      <c r="B22" s="16" t="s">
        <v>140</v>
      </c>
      <c r="C22" s="16" t="s">
        <v>141</v>
      </c>
      <c r="D22" s="16" t="s">
        <v>62</v>
      </c>
      <c r="E22" s="16" t="s">
        <v>63</v>
      </c>
      <c r="F22" s="16" t="s">
        <v>62</v>
      </c>
      <c r="G22" s="16" t="s">
        <v>63</v>
      </c>
      <c r="H22" s="66" t="str">
        <f>CONCATENATE("Homens (",H21,")")</f>
        <v>Homens (1991)</v>
      </c>
      <c r="I22" s="66" t="str">
        <f>CONCATENATE("Mulheres (",H21,")")</f>
        <v>Mulheres (1991)</v>
      </c>
      <c r="J22" s="66" t="str">
        <f>CONCATENATE("Homens (",J21,")")</f>
        <v>Homens (2017)</v>
      </c>
      <c r="K22" s="66" t="str">
        <f>CONCATENATE("Mulheres (",J21,")")</f>
        <v>Mulheres (2017)</v>
      </c>
      <c r="L22" s="66" t="s">
        <v>62</v>
      </c>
      <c r="M22" s="66" t="s">
        <v>63</v>
      </c>
      <c r="N22" s="66" t="str">
        <f>CONCATENATE("Homens (",N20,")")</f>
        <v>Homens (ACeS Alentejo Central)</v>
      </c>
      <c r="O22" s="66" t="str">
        <f>CONCATENATE("Mulheres (",N20,")")</f>
        <v>Mulheres (ACeS Alentejo Central)</v>
      </c>
      <c r="P22" s="66" t="str">
        <f>CONCATENATE("Homens (",P20,")")</f>
        <v>Homens (ARS Alentejo)</v>
      </c>
      <c r="Q22" s="66" t="str">
        <f>CONCATENATE("Mulheres (",P20,")")</f>
        <v>Mulheres (ARS Alentejo)</v>
      </c>
    </row>
    <row r="23" spans="1:17" x14ac:dyDescent="0.2">
      <c r="A23" s="7" t="s">
        <v>142</v>
      </c>
      <c r="B23" s="12">
        <v>4094</v>
      </c>
      <c r="C23" s="12">
        <v>4089</v>
      </c>
      <c r="D23" s="12">
        <v>2967</v>
      </c>
      <c r="E23" s="12">
        <v>2796</v>
      </c>
      <c r="F23" s="378">
        <v>8957</v>
      </c>
      <c r="G23" s="378">
        <v>8594</v>
      </c>
      <c r="H23" s="11">
        <f>B23*-1</f>
        <v>-4094</v>
      </c>
      <c r="I23" s="11">
        <f>C23</f>
        <v>4089</v>
      </c>
      <c r="J23" s="11">
        <f>D23*-1</f>
        <v>-2967</v>
      </c>
      <c r="K23" s="11">
        <f>E23</f>
        <v>2796</v>
      </c>
      <c r="L23" s="11">
        <f>F23*-1</f>
        <v>-8957</v>
      </c>
      <c r="M23" s="11">
        <f>G23</f>
        <v>8594</v>
      </c>
      <c r="N23" s="13">
        <f>J23/$J$41*-100</f>
        <v>-4.0171136895977471</v>
      </c>
      <c r="O23" s="13">
        <f>K23/$K$41*100</f>
        <v>3.4656717527919976</v>
      </c>
      <c r="P23" s="11">
        <f>L23/$L$41*-100</f>
        <v>-3.924274686084313</v>
      </c>
      <c r="Q23" s="11">
        <f>M23/$M$41*100</f>
        <v>3.507912600157558</v>
      </c>
    </row>
    <row r="24" spans="1:17" x14ac:dyDescent="0.2">
      <c r="A24" s="17" t="s">
        <v>144</v>
      </c>
      <c r="B24" s="12">
        <v>5037</v>
      </c>
      <c r="C24" s="12">
        <v>4697</v>
      </c>
      <c r="D24" s="12">
        <v>3354</v>
      </c>
      <c r="E24" s="12">
        <v>3091</v>
      </c>
      <c r="F24" s="378">
        <v>10267</v>
      </c>
      <c r="G24" s="378">
        <v>9714</v>
      </c>
      <c r="H24" s="11">
        <f t="shared" ref="H24:H41" si="0">B24*-1</f>
        <v>-5037</v>
      </c>
      <c r="I24" s="11">
        <f t="shared" ref="I24:I41" si="1">C24</f>
        <v>4697</v>
      </c>
      <c r="J24" s="11">
        <f t="shared" ref="J24:J41" si="2">D24*-1</f>
        <v>-3354</v>
      </c>
      <c r="K24" s="11">
        <f t="shared" ref="K24:K41" si="3">E24</f>
        <v>3091</v>
      </c>
      <c r="L24" s="11">
        <f t="shared" ref="L24:L41" si="4">F24*-1</f>
        <v>-10267</v>
      </c>
      <c r="M24" s="11">
        <f t="shared" ref="M24:M41" si="5">G24</f>
        <v>9714</v>
      </c>
      <c r="N24" s="13">
        <f>J24/$J$41*-100</f>
        <v>-4.5410850404148446</v>
      </c>
      <c r="O24" s="13">
        <f>K24/$K$41*100</f>
        <v>3.8313273919456594</v>
      </c>
      <c r="P24" s="11">
        <f t="shared" ref="P24:P41" si="6">L24/$L$41*-100</f>
        <v>-4.4982168362205694</v>
      </c>
      <c r="Q24" s="11">
        <f t="shared" ref="Q24:Q41" si="7">M24/$M$41*100</f>
        <v>3.965075983003318</v>
      </c>
    </row>
    <row r="25" spans="1:17" x14ac:dyDescent="0.2">
      <c r="A25" s="17" t="s">
        <v>143</v>
      </c>
      <c r="B25" s="12">
        <v>5965</v>
      </c>
      <c r="C25" s="12">
        <v>5723</v>
      </c>
      <c r="D25" s="12">
        <v>3569</v>
      </c>
      <c r="E25" s="12">
        <v>3374</v>
      </c>
      <c r="F25" s="378">
        <v>10686</v>
      </c>
      <c r="G25" s="378">
        <v>10304</v>
      </c>
      <c r="H25" s="11">
        <f t="shared" si="0"/>
        <v>-5965</v>
      </c>
      <c r="I25" s="11">
        <f t="shared" si="1"/>
        <v>5723</v>
      </c>
      <c r="J25" s="11">
        <f t="shared" si="2"/>
        <v>-3569</v>
      </c>
      <c r="K25" s="11">
        <f t="shared" si="3"/>
        <v>3374</v>
      </c>
      <c r="L25" s="11">
        <f t="shared" si="4"/>
        <v>-10686</v>
      </c>
      <c r="M25" s="11">
        <f t="shared" si="5"/>
        <v>10304</v>
      </c>
      <c r="N25" s="13">
        <f>J25/$J$41*-100</f>
        <v>-4.8321802353132322</v>
      </c>
      <c r="O25" s="13">
        <f>K25/$K$41*100</f>
        <v>4.1821089034049361</v>
      </c>
      <c r="P25" s="11">
        <f t="shared" si="6"/>
        <v>-4.6817906995084249</v>
      </c>
      <c r="Q25" s="11">
        <f t="shared" si="7"/>
        <v>4.2059031221809953</v>
      </c>
    </row>
    <row r="26" spans="1:17" x14ac:dyDescent="0.2">
      <c r="A26" s="7" t="s">
        <v>125</v>
      </c>
      <c r="B26" s="12">
        <v>6408</v>
      </c>
      <c r="C26" s="12">
        <v>6347</v>
      </c>
      <c r="D26" s="12">
        <v>3923</v>
      </c>
      <c r="E26" s="12">
        <v>3597</v>
      </c>
      <c r="F26" s="378">
        <v>11890</v>
      </c>
      <c r="G26" s="378">
        <v>11058</v>
      </c>
      <c r="H26" s="11">
        <f t="shared" si="0"/>
        <v>-6408</v>
      </c>
      <c r="I26" s="11">
        <f t="shared" si="1"/>
        <v>6347</v>
      </c>
      <c r="J26" s="11">
        <f t="shared" si="2"/>
        <v>-3923</v>
      </c>
      <c r="K26" s="11">
        <f t="shared" si="3"/>
        <v>3597</v>
      </c>
      <c r="L26" s="11">
        <f t="shared" si="4"/>
        <v>-11890</v>
      </c>
      <c r="M26" s="11">
        <f t="shared" si="5"/>
        <v>11058</v>
      </c>
      <c r="N26" s="13">
        <f t="shared" ref="N26:N41" si="8">J26/$J$41*-100</f>
        <v>-5.3114718585412746</v>
      </c>
      <c r="O26" s="13">
        <f>K26/$K$41*100</f>
        <v>4.4585197763922801</v>
      </c>
      <c r="P26" s="11">
        <f t="shared" si="6"/>
        <v>-5.2092917290993048</v>
      </c>
      <c r="Q26" s="11">
        <f t="shared" si="7"/>
        <v>4.5136720424182313</v>
      </c>
    </row>
    <row r="27" spans="1:17" x14ac:dyDescent="0.2">
      <c r="A27" s="7" t="s">
        <v>126</v>
      </c>
      <c r="B27" s="12">
        <v>5901</v>
      </c>
      <c r="C27" s="12">
        <v>5557</v>
      </c>
      <c r="D27" s="12">
        <v>3814</v>
      </c>
      <c r="E27" s="12">
        <v>3537</v>
      </c>
      <c r="F27" s="378">
        <v>11380</v>
      </c>
      <c r="G27" s="378">
        <v>10817</v>
      </c>
      <c r="H27" s="11">
        <f t="shared" si="0"/>
        <v>-5901</v>
      </c>
      <c r="I27" s="11">
        <f t="shared" si="1"/>
        <v>5557</v>
      </c>
      <c r="J27" s="11">
        <f t="shared" si="2"/>
        <v>-3814</v>
      </c>
      <c r="K27" s="11">
        <f t="shared" si="3"/>
        <v>3537</v>
      </c>
      <c r="L27" s="11">
        <f t="shared" si="4"/>
        <v>-11380</v>
      </c>
      <c r="M27" s="11">
        <f t="shared" si="5"/>
        <v>10817</v>
      </c>
      <c r="N27" s="13">
        <f t="shared" si="8"/>
        <v>-5.1638933643834868</v>
      </c>
      <c r="O27" s="13">
        <f t="shared" ref="O27:O41" si="9">K27/$K$41*100</f>
        <v>4.3841491379203488</v>
      </c>
      <c r="P27" s="11">
        <f t="shared" si="6"/>
        <v>-4.9858486019470218</v>
      </c>
      <c r="Q27" s="11">
        <f t="shared" si="7"/>
        <v>4.4153002787880276</v>
      </c>
    </row>
    <row r="28" spans="1:17" x14ac:dyDescent="0.2">
      <c r="A28" s="7" t="s">
        <v>127</v>
      </c>
      <c r="B28" s="12">
        <v>5792</v>
      </c>
      <c r="C28" s="12">
        <v>5621</v>
      </c>
      <c r="D28" s="12">
        <v>3768</v>
      </c>
      <c r="E28" s="12">
        <v>3735</v>
      </c>
      <c r="F28" s="378">
        <v>12231</v>
      </c>
      <c r="G28" s="378">
        <v>11393</v>
      </c>
      <c r="H28" s="11">
        <f t="shared" si="0"/>
        <v>-5792</v>
      </c>
      <c r="I28" s="11">
        <f t="shared" si="1"/>
        <v>5621</v>
      </c>
      <c r="J28" s="11">
        <f t="shared" si="2"/>
        <v>-3768</v>
      </c>
      <c r="K28" s="11">
        <f t="shared" si="3"/>
        <v>3735</v>
      </c>
      <c r="L28" s="11">
        <f t="shared" si="4"/>
        <v>-12231</v>
      </c>
      <c r="M28" s="11">
        <f t="shared" si="5"/>
        <v>11393</v>
      </c>
      <c r="N28" s="13">
        <f t="shared" si="8"/>
        <v>-5.101612531986623</v>
      </c>
      <c r="O28" s="13">
        <f t="shared" si="9"/>
        <v>4.6295722448777221</v>
      </c>
      <c r="P28" s="11">
        <f t="shared" si="6"/>
        <v>-5.3586919376462241</v>
      </c>
      <c r="Q28" s="11">
        <f t="shared" si="7"/>
        <v>4.6504128756801331</v>
      </c>
    </row>
    <row r="29" spans="1:17" x14ac:dyDescent="0.2">
      <c r="A29" s="7" t="s">
        <v>128</v>
      </c>
      <c r="B29" s="12">
        <v>5665</v>
      </c>
      <c r="C29" s="12">
        <v>5505</v>
      </c>
      <c r="D29" s="12">
        <v>4066</v>
      </c>
      <c r="E29" s="12">
        <v>4054</v>
      </c>
      <c r="F29" s="378">
        <v>12961</v>
      </c>
      <c r="G29" s="378">
        <v>12271</v>
      </c>
      <c r="H29" s="11">
        <f t="shared" si="0"/>
        <v>-5665</v>
      </c>
      <c r="I29" s="11">
        <f t="shared" si="1"/>
        <v>5505</v>
      </c>
      <c r="J29" s="11">
        <f t="shared" si="2"/>
        <v>-4066</v>
      </c>
      <c r="K29" s="11">
        <f t="shared" si="3"/>
        <v>4054</v>
      </c>
      <c r="L29" s="11">
        <f t="shared" si="4"/>
        <v>-12961</v>
      </c>
      <c r="M29" s="11">
        <f t="shared" si="5"/>
        <v>12271</v>
      </c>
      <c r="N29" s="13">
        <f t="shared" si="8"/>
        <v>-5.5050840114271793</v>
      </c>
      <c r="O29" s="13">
        <f t="shared" si="9"/>
        <v>5.0249761394201569</v>
      </c>
      <c r="P29" s="11">
        <f t="shared" si="6"/>
        <v>-5.6785222961191</v>
      </c>
      <c r="Q29" s="11">
        <f t="shared" si="7"/>
        <v>5.0087963133038631</v>
      </c>
    </row>
    <row r="30" spans="1:17" x14ac:dyDescent="0.2">
      <c r="A30" s="7" t="s">
        <v>129</v>
      </c>
      <c r="B30" s="12">
        <v>5272</v>
      </c>
      <c r="C30" s="12">
        <v>5416</v>
      </c>
      <c r="D30" s="12">
        <v>4836</v>
      </c>
      <c r="E30" s="12">
        <v>4882</v>
      </c>
      <c r="F30" s="378">
        <v>15036</v>
      </c>
      <c r="G30" s="378">
        <v>14913</v>
      </c>
      <c r="H30" s="11">
        <f t="shared" si="0"/>
        <v>-5272</v>
      </c>
      <c r="I30" s="11">
        <f t="shared" si="1"/>
        <v>5416</v>
      </c>
      <c r="J30" s="11">
        <f t="shared" si="2"/>
        <v>-4836</v>
      </c>
      <c r="K30" s="11">
        <f t="shared" si="3"/>
        <v>4882</v>
      </c>
      <c r="L30" s="11">
        <f t="shared" si="4"/>
        <v>-15036</v>
      </c>
      <c r="M30" s="11">
        <f t="shared" si="5"/>
        <v>14913</v>
      </c>
      <c r="N30" s="13">
        <f t="shared" si="8"/>
        <v>-6.5476109885051246</v>
      </c>
      <c r="O30" s="13">
        <f t="shared" si="9"/>
        <v>6.0512909503328087</v>
      </c>
      <c r="P30" s="11">
        <f t="shared" si="6"/>
        <v>-6.5876291369837805</v>
      </c>
      <c r="Q30" s="11">
        <f t="shared" si="7"/>
        <v>6.0872120789096655</v>
      </c>
    </row>
    <row r="31" spans="1:17" x14ac:dyDescent="0.2">
      <c r="A31" s="7" t="s">
        <v>130</v>
      </c>
      <c r="B31" s="12">
        <v>4852</v>
      </c>
      <c r="C31" s="12">
        <v>5212</v>
      </c>
      <c r="D31" s="12">
        <v>5622</v>
      </c>
      <c r="E31" s="12">
        <v>6117</v>
      </c>
      <c r="F31" s="378">
        <v>17294</v>
      </c>
      <c r="G31" s="378">
        <v>17514</v>
      </c>
      <c r="H31" s="11">
        <f t="shared" si="0"/>
        <v>-4852</v>
      </c>
      <c r="I31" s="11">
        <f t="shared" si="1"/>
        <v>5212</v>
      </c>
      <c r="J31" s="11">
        <f t="shared" si="2"/>
        <v>-5622</v>
      </c>
      <c r="K31" s="11">
        <f t="shared" si="3"/>
        <v>6117</v>
      </c>
      <c r="L31" s="11">
        <f t="shared" si="4"/>
        <v>-17294</v>
      </c>
      <c r="M31" s="11">
        <f t="shared" si="5"/>
        <v>17514</v>
      </c>
      <c r="N31" s="13">
        <f t="shared" si="8"/>
        <v>-7.6118008638080674</v>
      </c>
      <c r="O31" s="13">
        <f t="shared" si="9"/>
        <v>7.5820865922133942</v>
      </c>
      <c r="P31" s="11">
        <f t="shared" si="6"/>
        <v>-7.5769126293560456</v>
      </c>
      <c r="Q31" s="11">
        <f t="shared" si="7"/>
        <v>7.1488923992505784</v>
      </c>
    </row>
    <row r="32" spans="1:17" x14ac:dyDescent="0.2">
      <c r="A32" s="7" t="s">
        <v>131</v>
      </c>
      <c r="B32" s="12">
        <v>4359</v>
      </c>
      <c r="C32" s="12">
        <v>5042</v>
      </c>
      <c r="D32" s="12">
        <v>5422</v>
      </c>
      <c r="E32" s="12">
        <v>5631</v>
      </c>
      <c r="F32" s="378">
        <v>16403</v>
      </c>
      <c r="G32" s="378">
        <v>16231</v>
      </c>
      <c r="H32" s="11">
        <f t="shared" si="0"/>
        <v>-4359</v>
      </c>
      <c r="I32" s="11">
        <f t="shared" si="1"/>
        <v>5042</v>
      </c>
      <c r="J32" s="11">
        <f t="shared" si="2"/>
        <v>-5422</v>
      </c>
      <c r="K32" s="11">
        <f t="shared" si="3"/>
        <v>5631</v>
      </c>
      <c r="L32" s="11">
        <f t="shared" si="4"/>
        <v>-16403</v>
      </c>
      <c r="M32" s="11">
        <f t="shared" si="5"/>
        <v>16231</v>
      </c>
      <c r="N32" s="13">
        <f t="shared" si="8"/>
        <v>-7.341014635995613</v>
      </c>
      <c r="O32" s="13">
        <f t="shared" si="9"/>
        <v>6.9796844205907513</v>
      </c>
      <c r="P32" s="11">
        <f t="shared" si="6"/>
        <v>-7.186544342507645</v>
      </c>
      <c r="Q32" s="11">
        <f t="shared" si="7"/>
        <v>6.6251954169370864</v>
      </c>
    </row>
    <row r="33" spans="1:28" x14ac:dyDescent="0.2">
      <c r="A33" s="7" t="s">
        <v>132</v>
      </c>
      <c r="B33" s="12">
        <v>4831</v>
      </c>
      <c r="C33" s="12">
        <v>5706</v>
      </c>
      <c r="D33" s="12">
        <v>5534</v>
      </c>
      <c r="E33" s="12">
        <v>5672</v>
      </c>
      <c r="F33" s="378">
        <v>16732</v>
      </c>
      <c r="G33" s="378">
        <v>17037</v>
      </c>
      <c r="H33" s="11">
        <f t="shared" si="0"/>
        <v>-4831</v>
      </c>
      <c r="I33" s="11">
        <f t="shared" si="1"/>
        <v>5706</v>
      </c>
      <c r="J33" s="11">
        <f t="shared" si="2"/>
        <v>-5534</v>
      </c>
      <c r="K33" s="11">
        <f t="shared" si="3"/>
        <v>5672</v>
      </c>
      <c r="L33" s="11">
        <f t="shared" si="4"/>
        <v>-16732</v>
      </c>
      <c r="M33" s="11">
        <f t="shared" si="5"/>
        <v>17037</v>
      </c>
      <c r="N33" s="13">
        <f t="shared" si="8"/>
        <v>-7.492654923570587</v>
      </c>
      <c r="O33" s="13">
        <f t="shared" si="9"/>
        <v>7.030504356879903</v>
      </c>
      <c r="P33" s="11">
        <f t="shared" si="6"/>
        <v>-7.330687065709804</v>
      </c>
      <c r="Q33" s="11">
        <f t="shared" si="7"/>
        <v>6.9541897799493029</v>
      </c>
    </row>
    <row r="34" spans="1:28" x14ac:dyDescent="0.2">
      <c r="A34" s="7" t="s">
        <v>133</v>
      </c>
      <c r="B34" s="12">
        <v>5937</v>
      </c>
      <c r="C34" s="12">
        <v>6532</v>
      </c>
      <c r="D34" s="12">
        <v>5545</v>
      </c>
      <c r="E34" s="12">
        <v>5591</v>
      </c>
      <c r="F34" s="378">
        <v>17380</v>
      </c>
      <c r="G34" s="378">
        <v>17563</v>
      </c>
      <c r="H34" s="11">
        <f t="shared" si="0"/>
        <v>-5937</v>
      </c>
      <c r="I34" s="11">
        <f t="shared" si="1"/>
        <v>6532</v>
      </c>
      <c r="J34" s="11">
        <f t="shared" si="2"/>
        <v>-5545</v>
      </c>
      <c r="K34" s="11">
        <f t="shared" si="3"/>
        <v>5591</v>
      </c>
      <c r="L34" s="11">
        <f t="shared" si="4"/>
        <v>-17380</v>
      </c>
      <c r="M34" s="11">
        <f t="shared" si="5"/>
        <v>17563</v>
      </c>
      <c r="N34" s="13">
        <f t="shared" si="8"/>
        <v>-7.5075481661002721</v>
      </c>
      <c r="O34" s="13">
        <f t="shared" si="9"/>
        <v>6.9301039949427965</v>
      </c>
      <c r="P34" s="11">
        <f t="shared" si="6"/>
        <v>-7.6145912743268234</v>
      </c>
      <c r="Q34" s="11">
        <f t="shared" si="7"/>
        <v>7.1688932972500812</v>
      </c>
    </row>
    <row r="35" spans="1:28" x14ac:dyDescent="0.2">
      <c r="A35" s="7" t="s">
        <v>134</v>
      </c>
      <c r="B35" s="12">
        <v>5616</v>
      </c>
      <c r="C35" s="12">
        <v>6300</v>
      </c>
      <c r="D35" s="12">
        <v>4888</v>
      </c>
      <c r="E35" s="12">
        <v>5343</v>
      </c>
      <c r="F35" s="378">
        <v>15550</v>
      </c>
      <c r="G35" s="378">
        <v>16394</v>
      </c>
      <c r="H35" s="11">
        <f t="shared" si="0"/>
        <v>-5616</v>
      </c>
      <c r="I35" s="11">
        <f t="shared" si="1"/>
        <v>6300</v>
      </c>
      <c r="J35" s="11">
        <f t="shared" si="2"/>
        <v>-4888</v>
      </c>
      <c r="K35" s="11">
        <f t="shared" si="3"/>
        <v>5343</v>
      </c>
      <c r="L35" s="11">
        <f t="shared" si="4"/>
        <v>-15550</v>
      </c>
      <c r="M35" s="11">
        <f t="shared" si="5"/>
        <v>16394</v>
      </c>
      <c r="N35" s="13">
        <f t="shared" si="8"/>
        <v>-6.6180154077363618</v>
      </c>
      <c r="O35" s="13">
        <f t="shared" si="9"/>
        <v>6.62270535592548</v>
      </c>
      <c r="P35" s="11">
        <f t="shared" si="6"/>
        <v>-6.8128247592509839</v>
      </c>
      <c r="Q35" s="11">
        <f t="shared" si="7"/>
        <v>6.6917290164048184</v>
      </c>
    </row>
    <row r="36" spans="1:28" x14ac:dyDescent="0.2">
      <c r="A36" s="7" t="s">
        <v>135</v>
      </c>
      <c r="B36" s="12">
        <v>5435</v>
      </c>
      <c r="C36" s="12">
        <v>6185</v>
      </c>
      <c r="D36" s="12">
        <v>4325</v>
      </c>
      <c r="E36" s="12">
        <v>5072</v>
      </c>
      <c r="F36" s="378">
        <v>13921</v>
      </c>
      <c r="G36" s="378">
        <v>15165</v>
      </c>
      <c r="H36" s="11">
        <f t="shared" si="0"/>
        <v>-5435</v>
      </c>
      <c r="I36" s="11">
        <f t="shared" si="1"/>
        <v>6185</v>
      </c>
      <c r="J36" s="11">
        <f t="shared" si="2"/>
        <v>-4325</v>
      </c>
      <c r="K36" s="11">
        <f t="shared" si="3"/>
        <v>5072</v>
      </c>
      <c r="L36" s="11">
        <f t="shared" si="4"/>
        <v>-13921</v>
      </c>
      <c r="M36" s="11">
        <f t="shared" si="5"/>
        <v>15165</v>
      </c>
      <c r="N36" s="13">
        <f t="shared" si="8"/>
        <v>-5.8557521764443061</v>
      </c>
      <c r="O36" s="13">
        <f t="shared" si="9"/>
        <v>6.2867979721605902</v>
      </c>
      <c r="P36" s="11">
        <f t="shared" si="6"/>
        <v>-6.0991211236998675</v>
      </c>
      <c r="Q36" s="11">
        <f t="shared" si="7"/>
        <v>6.190073840049962</v>
      </c>
    </row>
    <row r="37" spans="1:28" x14ac:dyDescent="0.2">
      <c r="A37" s="7" t="s">
        <v>136</v>
      </c>
      <c r="B37" s="12">
        <v>3872</v>
      </c>
      <c r="C37" s="12">
        <v>4610</v>
      </c>
      <c r="D37" s="12">
        <v>3564</v>
      </c>
      <c r="E37" s="12">
        <v>4664</v>
      </c>
      <c r="F37" s="378">
        <v>11295</v>
      </c>
      <c r="G37" s="378">
        <v>14539</v>
      </c>
      <c r="H37" s="11">
        <f t="shared" si="0"/>
        <v>-3872</v>
      </c>
      <c r="I37" s="11">
        <f t="shared" si="1"/>
        <v>4610</v>
      </c>
      <c r="J37" s="11">
        <f t="shared" si="2"/>
        <v>-3564</v>
      </c>
      <c r="K37" s="11">
        <f t="shared" si="3"/>
        <v>4664</v>
      </c>
      <c r="L37" s="11">
        <f t="shared" si="4"/>
        <v>-11295</v>
      </c>
      <c r="M37" s="11">
        <f t="shared" si="5"/>
        <v>14539</v>
      </c>
      <c r="N37" s="13">
        <f t="shared" si="8"/>
        <v>-4.8254105796179205</v>
      </c>
      <c r="O37" s="13">
        <f t="shared" si="9"/>
        <v>5.781077630551458</v>
      </c>
      <c r="P37" s="11">
        <f t="shared" si="6"/>
        <v>-4.9486080807549753</v>
      </c>
      <c r="Q37" s="11">
        <f t="shared" si="7"/>
        <v>5.9345521635665275</v>
      </c>
    </row>
    <row r="38" spans="1:28" x14ac:dyDescent="0.2">
      <c r="A38" s="7" t="s">
        <v>137</v>
      </c>
      <c r="B38" s="12">
        <v>2988</v>
      </c>
      <c r="C38" s="12">
        <v>3682</v>
      </c>
      <c r="D38" s="12">
        <v>3081</v>
      </c>
      <c r="E38" s="12">
        <v>4607</v>
      </c>
      <c r="F38" s="378">
        <v>9685</v>
      </c>
      <c r="G38" s="378">
        <v>14241</v>
      </c>
      <c r="H38" s="11">
        <f t="shared" si="0"/>
        <v>-2988</v>
      </c>
      <c r="I38" s="11">
        <f t="shared" si="1"/>
        <v>3682</v>
      </c>
      <c r="J38" s="11">
        <f t="shared" si="2"/>
        <v>-3081</v>
      </c>
      <c r="K38" s="11">
        <f t="shared" si="3"/>
        <v>4607</v>
      </c>
      <c r="L38" s="11">
        <f t="shared" si="4"/>
        <v>-9685</v>
      </c>
      <c r="M38" s="11">
        <f t="shared" si="5"/>
        <v>14241</v>
      </c>
      <c r="N38" s="13">
        <f t="shared" si="8"/>
        <v>-4.1714618394508456</v>
      </c>
      <c r="O38" s="13">
        <f t="shared" si="9"/>
        <v>5.7104255240031234</v>
      </c>
      <c r="P38" s="11">
        <f t="shared" si="6"/>
        <v>-4.2432287969997287</v>
      </c>
      <c r="Q38" s="11">
        <f t="shared" si="7"/>
        <v>5.8129140492022096</v>
      </c>
    </row>
    <row r="39" spans="1:28" x14ac:dyDescent="0.2">
      <c r="A39" s="7" t="s">
        <v>138</v>
      </c>
      <c r="B39" s="12">
        <v>1770</v>
      </c>
      <c r="C39" s="12">
        <v>2366</v>
      </c>
      <c r="D39" s="12">
        <v>3099</v>
      </c>
      <c r="E39" s="12">
        <v>4597</v>
      </c>
      <c r="F39" s="378">
        <v>9403</v>
      </c>
      <c r="G39" s="378">
        <v>14267</v>
      </c>
      <c r="H39" s="11">
        <f t="shared" si="0"/>
        <v>-1770</v>
      </c>
      <c r="I39" s="11">
        <f t="shared" si="1"/>
        <v>2366</v>
      </c>
      <c r="J39" s="11">
        <f t="shared" si="2"/>
        <v>-3099</v>
      </c>
      <c r="K39" s="11">
        <f t="shared" si="3"/>
        <v>4597</v>
      </c>
      <c r="L39" s="11">
        <f t="shared" si="4"/>
        <v>-9403</v>
      </c>
      <c r="M39" s="11">
        <f t="shared" si="5"/>
        <v>14267</v>
      </c>
      <c r="N39" s="13">
        <f t="shared" si="8"/>
        <v>-4.1958325999539667</v>
      </c>
      <c r="O39" s="13">
        <f t="shared" si="9"/>
        <v>5.6980304175911352</v>
      </c>
      <c r="P39" s="11">
        <f t="shared" si="6"/>
        <v>-4.1196778913978775</v>
      </c>
      <c r="Q39" s="11">
        <f t="shared" si="7"/>
        <v>5.8235267705896998</v>
      </c>
    </row>
    <row r="40" spans="1:28" x14ac:dyDescent="0.2">
      <c r="A40" s="7" t="s">
        <v>139</v>
      </c>
      <c r="B40" s="12">
        <v>811</v>
      </c>
      <c r="C40" s="12">
        <v>1346</v>
      </c>
      <c r="D40" s="12">
        <v>2482</v>
      </c>
      <c r="E40" s="12">
        <v>4317</v>
      </c>
      <c r="F40" s="378">
        <v>7175</v>
      </c>
      <c r="G40" s="378">
        <v>12974</v>
      </c>
      <c r="H40" s="11">
        <f t="shared" si="0"/>
        <v>-811</v>
      </c>
      <c r="I40" s="11">
        <f t="shared" si="1"/>
        <v>1346</v>
      </c>
      <c r="J40" s="11">
        <f t="shared" si="2"/>
        <v>-2482</v>
      </c>
      <c r="K40" s="11">
        <f t="shared" si="3"/>
        <v>4317</v>
      </c>
      <c r="L40" s="11">
        <f t="shared" si="4"/>
        <v>-7175</v>
      </c>
      <c r="M40" s="11">
        <f t="shared" si="5"/>
        <v>12974</v>
      </c>
      <c r="N40" s="13">
        <f t="shared" si="8"/>
        <v>-3.3604570871525477</v>
      </c>
      <c r="O40" s="13">
        <f t="shared" si="9"/>
        <v>5.3509674380554557</v>
      </c>
      <c r="P40" s="11">
        <f t="shared" si="6"/>
        <v>-3.1435381123875117</v>
      </c>
      <c r="Q40" s="11">
        <f t="shared" si="7"/>
        <v>5.295747972357943</v>
      </c>
    </row>
    <row r="41" spans="1:28" x14ac:dyDescent="0.2">
      <c r="A41" s="7" t="s">
        <v>9</v>
      </c>
      <c r="B41" s="7">
        <f t="shared" ref="B41:G41" si="10">SUM(B23:B40)</f>
        <v>84605</v>
      </c>
      <c r="C41" s="7">
        <f t="shared" si="10"/>
        <v>89936</v>
      </c>
      <c r="D41" s="7">
        <f t="shared" si="10"/>
        <v>73859</v>
      </c>
      <c r="E41" s="7">
        <f t="shared" si="10"/>
        <v>80677</v>
      </c>
      <c r="F41" s="7">
        <f t="shared" si="10"/>
        <v>228246</v>
      </c>
      <c r="G41" s="7">
        <f t="shared" si="10"/>
        <v>244989</v>
      </c>
      <c r="H41" s="11">
        <f t="shared" si="0"/>
        <v>-84605</v>
      </c>
      <c r="I41" s="11">
        <f t="shared" si="1"/>
        <v>89936</v>
      </c>
      <c r="J41" s="11">
        <f t="shared" si="2"/>
        <v>-73859</v>
      </c>
      <c r="K41" s="11">
        <f t="shared" si="3"/>
        <v>80677</v>
      </c>
      <c r="L41" s="11">
        <f t="shared" si="4"/>
        <v>-228246</v>
      </c>
      <c r="M41" s="11">
        <f t="shared" si="5"/>
        <v>244989</v>
      </c>
      <c r="N41" s="13">
        <f t="shared" si="8"/>
        <v>-100</v>
      </c>
      <c r="O41" s="13">
        <f t="shared" si="9"/>
        <v>100</v>
      </c>
      <c r="P41" s="11">
        <f t="shared" si="6"/>
        <v>-100</v>
      </c>
      <c r="Q41" s="11">
        <f t="shared" si="7"/>
        <v>100</v>
      </c>
    </row>
    <row r="42" spans="1:28" x14ac:dyDescent="0.2">
      <c r="B42" s="65"/>
      <c r="C42" s="65"/>
      <c r="D42" s="65"/>
      <c r="E42" s="65"/>
      <c r="H42" s="11"/>
      <c r="I42" s="11"/>
      <c r="J42" s="11"/>
      <c r="K42" s="11"/>
      <c r="L42" s="11"/>
      <c r="M42" s="11"/>
      <c r="N42" s="13"/>
      <c r="O42" s="13"/>
      <c r="P42" s="11"/>
      <c r="Q42" s="11"/>
    </row>
    <row r="43" spans="1:28" x14ac:dyDescent="0.2">
      <c r="A43" s="64" t="s">
        <v>707</v>
      </c>
    </row>
    <row r="44" spans="1:28" x14ac:dyDescent="0.2">
      <c r="A44" s="68" t="s">
        <v>8</v>
      </c>
      <c r="B44" s="67">
        <v>1991</v>
      </c>
      <c r="C44" s="67">
        <v>1992</v>
      </c>
      <c r="D44" s="67">
        <v>1993</v>
      </c>
      <c r="E44" s="67">
        <v>1994</v>
      </c>
      <c r="F44" s="67">
        <v>1995</v>
      </c>
      <c r="G44" s="67">
        <v>1996</v>
      </c>
      <c r="H44" s="67">
        <v>1997</v>
      </c>
      <c r="I44" s="67">
        <v>1998</v>
      </c>
      <c r="J44" s="67">
        <v>1999</v>
      </c>
      <c r="K44" s="67">
        <v>2000</v>
      </c>
      <c r="L44" s="67">
        <v>2001</v>
      </c>
      <c r="M44" s="67">
        <v>2002</v>
      </c>
      <c r="N44" s="67">
        <v>2003</v>
      </c>
      <c r="O44" s="67">
        <v>2004</v>
      </c>
      <c r="P44" s="67">
        <v>2005</v>
      </c>
      <c r="Q44" s="67">
        <v>2006</v>
      </c>
      <c r="R44" s="67">
        <v>2007</v>
      </c>
      <c r="S44" s="67">
        <v>2008</v>
      </c>
      <c r="T44" s="67">
        <v>2009</v>
      </c>
      <c r="U44" s="67">
        <v>2010</v>
      </c>
      <c r="V44" s="67">
        <v>2011</v>
      </c>
      <c r="W44" s="67">
        <v>2012</v>
      </c>
      <c r="X44" s="67">
        <v>2013</v>
      </c>
      <c r="Y44" s="67">
        <v>2014</v>
      </c>
      <c r="Z44" s="67">
        <v>2015</v>
      </c>
      <c r="AA44" s="67">
        <v>2016</v>
      </c>
      <c r="AB44" s="67">
        <v>2017</v>
      </c>
    </row>
    <row r="45" spans="1:28" x14ac:dyDescent="0.2">
      <c r="A45" s="7" t="s">
        <v>16</v>
      </c>
      <c r="B45" s="9">
        <v>73.597977157125527</v>
      </c>
      <c r="C45" s="9">
        <v>77.284539674184856</v>
      </c>
      <c r="D45" s="9">
        <v>80.568010481125015</v>
      </c>
      <c r="E45" s="9">
        <v>84.076061920958352</v>
      </c>
      <c r="F45" s="9">
        <v>87.75498854493469</v>
      </c>
      <c r="G45" s="9">
        <v>90.989876907166035</v>
      </c>
      <c r="H45" s="9">
        <v>94.343876363695102</v>
      </c>
      <c r="I45" s="9">
        <v>97.128660275331896</v>
      </c>
      <c r="J45" s="9">
        <v>99.367415115350013</v>
      </c>
      <c r="K45" s="9">
        <v>102.8110964232486</v>
      </c>
      <c r="L45" s="9">
        <v>104.84773387015626</v>
      </c>
      <c r="M45" s="9">
        <v>106.26824043953185</v>
      </c>
      <c r="N45" s="9">
        <v>107.92667323363257</v>
      </c>
      <c r="O45" s="9">
        <v>110.08942895739293</v>
      </c>
      <c r="P45" s="9">
        <v>111.83811659706224</v>
      </c>
      <c r="Q45" s="9">
        <v>114.07329162785871</v>
      </c>
      <c r="R45" s="9">
        <v>116.41342468725142</v>
      </c>
      <c r="S45" s="9">
        <v>119.07374424797987</v>
      </c>
      <c r="T45" s="9">
        <v>122.0226789826834</v>
      </c>
      <c r="U45" s="9">
        <v>126.72327632495308</v>
      </c>
      <c r="V45" s="9">
        <v>130.48516699754603</v>
      </c>
      <c r="W45" s="9">
        <v>133.98202652317022</v>
      </c>
      <c r="X45" s="9">
        <v>138.9483058518293</v>
      </c>
      <c r="Y45" s="9">
        <v>144.26143788994824</v>
      </c>
      <c r="Z45" s="9">
        <v>149.55397538022214</v>
      </c>
      <c r="AA45" s="9">
        <v>153.85104087526918</v>
      </c>
      <c r="AB45" s="9">
        <v>158.32504775014928</v>
      </c>
    </row>
    <row r="46" spans="1:28" x14ac:dyDescent="0.2">
      <c r="A46" s="7" t="str">
        <f>A2</f>
        <v>ARS Alentejo</v>
      </c>
      <c r="B46" s="379">
        <v>118.69731552327842</v>
      </c>
      <c r="C46" s="379">
        <v>125.35954032811219</v>
      </c>
      <c r="D46" s="379">
        <v>130.42824943651391</v>
      </c>
      <c r="E46" s="379">
        <v>136.51680041911746</v>
      </c>
      <c r="F46" s="379">
        <v>142.85415847424301</v>
      </c>
      <c r="G46" s="379">
        <v>148.83547535100024</v>
      </c>
      <c r="H46" s="379">
        <v>155.25527084009084</v>
      </c>
      <c r="I46" s="379">
        <v>160.91004336697478</v>
      </c>
      <c r="J46" s="379">
        <v>165.83125042221172</v>
      </c>
      <c r="K46" s="379">
        <v>170.37293380017914</v>
      </c>
      <c r="L46" s="379">
        <v>175.08082600740161</v>
      </c>
      <c r="M46" s="379">
        <v>177.6917312015988</v>
      </c>
      <c r="N46" s="379">
        <v>178.9771615464177</v>
      </c>
      <c r="O46" s="379">
        <v>181.33001322416365</v>
      </c>
      <c r="P46" s="379">
        <v>182.09879166489594</v>
      </c>
      <c r="Q46" s="379">
        <v>184.11291481109035</v>
      </c>
      <c r="R46" s="379">
        <v>185.32602373196835</v>
      </c>
      <c r="S46" s="379">
        <v>185.96939524774575</v>
      </c>
      <c r="T46" s="379">
        <v>186.76607504396529</v>
      </c>
      <c r="U46" s="379">
        <v>188.10462199928341</v>
      </c>
      <c r="V46" s="379">
        <v>189.15052251107784</v>
      </c>
      <c r="W46" s="379">
        <v>190.811250652501</v>
      </c>
      <c r="X46" s="379">
        <v>193.79764867953475</v>
      </c>
      <c r="Y46" s="379">
        <v>199.10352944970251</v>
      </c>
      <c r="Z46" s="379">
        <v>203.69775185964448</v>
      </c>
      <c r="AA46" s="379">
        <v>205.91839132551149</v>
      </c>
      <c r="AB46" s="379">
        <v>209.60493489627834</v>
      </c>
    </row>
    <row r="47" spans="1:28" x14ac:dyDescent="0.2">
      <c r="A47" s="7" t="str">
        <f>A3</f>
        <v>ACeS Alentejo Central</v>
      </c>
      <c r="B47" s="10">
        <v>111.68721499746665</v>
      </c>
      <c r="C47" s="10">
        <v>118.00834824090639</v>
      </c>
      <c r="D47" s="10">
        <v>123.15721278433631</v>
      </c>
      <c r="E47" s="10">
        <v>129.14220302056793</v>
      </c>
      <c r="F47" s="10">
        <v>134.83533558191533</v>
      </c>
      <c r="G47" s="10">
        <v>140.01550387596899</v>
      </c>
      <c r="H47" s="10">
        <v>145.7483464691671</v>
      </c>
      <c r="I47" s="10">
        <v>150.31790744466801</v>
      </c>
      <c r="J47" s="10">
        <v>154.8620182887002</v>
      </c>
      <c r="K47" s="10">
        <v>158.10165339865279</v>
      </c>
      <c r="L47" s="10">
        <v>162.76209344560013</v>
      </c>
      <c r="M47" s="10">
        <v>165.65996921668955</v>
      </c>
      <c r="N47" s="10">
        <v>167.311072056239</v>
      </c>
      <c r="O47" s="10">
        <v>170.14969304516021</v>
      </c>
      <c r="P47" s="10">
        <v>171.3554229613643</v>
      </c>
      <c r="Q47" s="10">
        <v>173.10049282194129</v>
      </c>
      <c r="R47" s="10">
        <v>174.70287151904225</v>
      </c>
      <c r="S47" s="10">
        <v>175.7200385187779</v>
      </c>
      <c r="T47" s="10">
        <v>177.20376841080986</v>
      </c>
      <c r="U47" s="10">
        <v>180.86352983594736</v>
      </c>
      <c r="V47" s="10">
        <v>183.53194609955082</v>
      </c>
      <c r="W47" s="10">
        <v>186.94961204075909</v>
      </c>
      <c r="X47" s="10">
        <v>190.69411933311039</v>
      </c>
      <c r="Y47" s="10">
        <v>196.36641522457231</v>
      </c>
      <c r="Z47" s="10">
        <v>201.8443453587353</v>
      </c>
      <c r="AA47" s="10">
        <v>204.31927772647995</v>
      </c>
      <c r="AB47" s="10">
        <v>207.86381912171689</v>
      </c>
    </row>
    <row r="48" spans="1:28" x14ac:dyDescent="0.2">
      <c r="B48" s="65"/>
      <c r="C48" s="65"/>
      <c r="D48" s="65"/>
      <c r="E48" s="65"/>
      <c r="H48" s="11"/>
      <c r="I48" s="11"/>
      <c r="J48" s="11"/>
      <c r="K48" s="11"/>
      <c r="L48" s="11"/>
      <c r="M48" s="11"/>
      <c r="N48" s="13"/>
      <c r="O48" s="13"/>
      <c r="P48" s="11"/>
      <c r="Q48" s="11"/>
    </row>
    <row r="49" spans="1:28" x14ac:dyDescent="0.2">
      <c r="A49" s="64" t="s">
        <v>708</v>
      </c>
    </row>
    <row r="50" spans="1:28" x14ac:dyDescent="0.2">
      <c r="A50" s="8" t="s">
        <v>8</v>
      </c>
      <c r="B50" s="67">
        <v>1991</v>
      </c>
      <c r="C50" s="67">
        <v>1992</v>
      </c>
      <c r="D50" s="67">
        <v>1993</v>
      </c>
      <c r="E50" s="67">
        <v>1994</v>
      </c>
      <c r="F50" s="67">
        <v>1995</v>
      </c>
      <c r="G50" s="67">
        <v>1996</v>
      </c>
      <c r="H50" s="67">
        <v>1997</v>
      </c>
      <c r="I50" s="67">
        <v>1998</v>
      </c>
      <c r="J50" s="67">
        <v>1999</v>
      </c>
      <c r="K50" s="67">
        <v>2000</v>
      </c>
      <c r="L50" s="67">
        <v>2001</v>
      </c>
      <c r="M50" s="67">
        <v>2002</v>
      </c>
      <c r="N50" s="67">
        <v>2003</v>
      </c>
      <c r="O50" s="67">
        <v>2004</v>
      </c>
      <c r="P50" s="67">
        <v>2005</v>
      </c>
      <c r="Q50" s="67">
        <v>2006</v>
      </c>
      <c r="R50" s="67">
        <v>2007</v>
      </c>
      <c r="S50" s="67">
        <v>2008</v>
      </c>
      <c r="T50" s="67">
        <v>2009</v>
      </c>
      <c r="U50" s="67">
        <v>2010</v>
      </c>
      <c r="V50" s="67">
        <v>2011</v>
      </c>
      <c r="W50" s="67">
        <v>2012</v>
      </c>
      <c r="X50" s="67">
        <v>2013</v>
      </c>
      <c r="Y50" s="67">
        <v>2014</v>
      </c>
      <c r="Z50" s="67">
        <v>2015</v>
      </c>
      <c r="AA50" s="67">
        <v>2016</v>
      </c>
      <c r="AB50" s="67">
        <v>2017</v>
      </c>
    </row>
    <row r="51" spans="1:28" x14ac:dyDescent="0.2">
      <c r="A51" s="7" t="s">
        <v>16</v>
      </c>
      <c r="B51" s="9">
        <v>28.536817399626358</v>
      </c>
      <c r="C51" s="9">
        <v>27.640010416919242</v>
      </c>
      <c r="D51" s="9">
        <v>26.967640887492212</v>
      </c>
      <c r="E51" s="9">
        <v>26.283184696165769</v>
      </c>
      <c r="F51" s="9">
        <v>25.635041762761851</v>
      </c>
      <c r="G51" s="9">
        <v>25.128952446632113</v>
      </c>
      <c r="H51" s="9">
        <v>24.677512970461901</v>
      </c>
      <c r="I51" s="9">
        <v>24.344458823769827</v>
      </c>
      <c r="J51" s="9">
        <v>24.096354492361453</v>
      </c>
      <c r="K51" s="9">
        <v>23.764988413887199</v>
      </c>
      <c r="L51" s="9">
        <v>23.700558061275899</v>
      </c>
      <c r="M51" s="9">
        <v>23.703865870197514</v>
      </c>
      <c r="N51" s="9">
        <v>23.676990277986803</v>
      </c>
      <c r="O51" s="9">
        <v>23.632804135511616</v>
      </c>
      <c r="P51" s="9">
        <v>23.544357063862702</v>
      </c>
      <c r="Q51" s="9">
        <v>23.356119837933598</v>
      </c>
      <c r="R51" s="9">
        <v>23.146136091416036</v>
      </c>
      <c r="S51" s="9">
        <v>23.001501028815206</v>
      </c>
      <c r="T51" s="9">
        <v>22.868282465069253</v>
      </c>
      <c r="U51" s="9">
        <v>22.64146287627803</v>
      </c>
      <c r="V51" s="9">
        <v>22.470303037639859</v>
      </c>
      <c r="W51" s="9">
        <v>22.356048909791866</v>
      </c>
      <c r="X51" s="9">
        <v>22.192859852783236</v>
      </c>
      <c r="Y51" s="9">
        <v>21.930766044672428</v>
      </c>
      <c r="Z51" s="9">
        <v>21.639696356468576</v>
      </c>
      <c r="AA51" s="9">
        <v>21.545791908236406</v>
      </c>
      <c r="AB51" s="9">
        <v>21.403638637914803</v>
      </c>
    </row>
    <row r="52" spans="1:28" x14ac:dyDescent="0.2">
      <c r="A52" s="7" t="str">
        <f>A2</f>
        <v>ARS Alentejo</v>
      </c>
      <c r="B52" s="379">
        <v>26.549449540494713</v>
      </c>
      <c r="C52" s="379">
        <v>25.582880501226889</v>
      </c>
      <c r="D52" s="379">
        <v>24.981231231231231</v>
      </c>
      <c r="E52" s="379">
        <v>24.322970213875092</v>
      </c>
      <c r="F52" s="379">
        <v>23.620931879666074</v>
      </c>
      <c r="G52" s="379">
        <v>23.061925134936644</v>
      </c>
      <c r="H52" s="379">
        <v>22.548417295652683</v>
      </c>
      <c r="I52" s="379">
        <v>22.150186389046375</v>
      </c>
      <c r="J52" s="379">
        <v>21.823355103123941</v>
      </c>
      <c r="K52" s="379">
        <v>21.908969815180416</v>
      </c>
      <c r="L52" s="379">
        <v>21.723550508069337</v>
      </c>
      <c r="M52" s="379">
        <v>21.647328858899098</v>
      </c>
      <c r="N52" s="379">
        <v>21.624970908178657</v>
      </c>
      <c r="O52" s="379">
        <v>21.639410138697777</v>
      </c>
      <c r="P52" s="379">
        <v>21.624113583801748</v>
      </c>
      <c r="Q52" s="379">
        <v>21.38766330330478</v>
      </c>
      <c r="R52" s="379">
        <v>21.191726450213249</v>
      </c>
      <c r="S52" s="379">
        <v>21.100809400448703</v>
      </c>
      <c r="T52" s="379">
        <v>21.119669910548755</v>
      </c>
      <c r="U52" s="379">
        <v>21.067927269982356</v>
      </c>
      <c r="V52" s="379">
        <v>20.951321755496622</v>
      </c>
      <c r="W52" s="379">
        <v>20.854224698235839</v>
      </c>
      <c r="X52" s="379">
        <v>20.645288482670352</v>
      </c>
      <c r="Y52" s="379">
        <v>20.3853498683618</v>
      </c>
      <c r="Z52" s="379">
        <v>20.142624504451593</v>
      </c>
      <c r="AA52" s="379">
        <v>20.137365515982601</v>
      </c>
      <c r="AB52" s="379">
        <v>20.038486824083712</v>
      </c>
    </row>
    <row r="53" spans="1:28" x14ac:dyDescent="0.2">
      <c r="A53" s="7" t="str">
        <f>A3</f>
        <v>ACeS Alentejo Central</v>
      </c>
      <c r="B53" s="10">
        <v>26.463516013980389</v>
      </c>
      <c r="C53" s="10">
        <v>25.489512365216459</v>
      </c>
      <c r="D53" s="10">
        <v>24.871987682171376</v>
      </c>
      <c r="E53" s="10">
        <v>24.271348677134867</v>
      </c>
      <c r="F53" s="10">
        <v>23.65019897465314</v>
      </c>
      <c r="G53" s="10">
        <v>23.149809776756875</v>
      </c>
      <c r="H53" s="10">
        <v>22.685534591194969</v>
      </c>
      <c r="I53" s="10">
        <v>22.373882431325239</v>
      </c>
      <c r="J53" s="10">
        <v>22.091156683440651</v>
      </c>
      <c r="K53" s="10">
        <v>22.193128692059581</v>
      </c>
      <c r="L53" s="10">
        <v>22.078040423554285</v>
      </c>
      <c r="M53" s="10">
        <v>22.017567159121093</v>
      </c>
      <c r="N53" s="10">
        <v>22.008767405879322</v>
      </c>
      <c r="O53" s="10">
        <v>22.056518553555364</v>
      </c>
      <c r="P53" s="10">
        <v>22.048368135251636</v>
      </c>
      <c r="Q53" s="10">
        <v>21.809430347212487</v>
      </c>
      <c r="R53" s="10">
        <v>21.607385538216413</v>
      </c>
      <c r="S53" s="10">
        <v>21.54327798051807</v>
      </c>
      <c r="T53" s="10">
        <v>21.44578084686599</v>
      </c>
      <c r="U53" s="10">
        <v>21.196633453385175</v>
      </c>
      <c r="V53" s="10">
        <v>21.0138018049255</v>
      </c>
      <c r="W53" s="10">
        <v>20.853884394190466</v>
      </c>
      <c r="X53" s="10">
        <v>20.629539474332567</v>
      </c>
      <c r="Y53" s="10">
        <v>20.334038436475556</v>
      </c>
      <c r="Z53" s="10">
        <v>20.103082282478049</v>
      </c>
      <c r="AA53" s="10">
        <v>20.12117708989193</v>
      </c>
      <c r="AB53" s="10">
        <v>20.037247454931624</v>
      </c>
    </row>
    <row r="54" spans="1:28" x14ac:dyDescent="0.2">
      <c r="B54" s="65"/>
      <c r="C54" s="65"/>
      <c r="D54" s="65"/>
      <c r="E54" s="65"/>
      <c r="H54" s="11"/>
      <c r="I54" s="11"/>
      <c r="J54" s="11"/>
      <c r="K54" s="11"/>
      <c r="L54" s="11"/>
      <c r="M54" s="11"/>
      <c r="N54" s="13"/>
      <c r="O54" s="13"/>
      <c r="P54" s="11"/>
      <c r="Q54" s="11"/>
    </row>
    <row r="55" spans="1:28" x14ac:dyDescent="0.2">
      <c r="A55" s="64" t="s">
        <v>709</v>
      </c>
    </row>
    <row r="56" spans="1:28" x14ac:dyDescent="0.2">
      <c r="A56" s="8" t="s">
        <v>8</v>
      </c>
      <c r="B56" s="67">
        <v>1991</v>
      </c>
      <c r="C56" s="67">
        <v>1992</v>
      </c>
      <c r="D56" s="67">
        <v>1993</v>
      </c>
      <c r="E56" s="67">
        <v>1994</v>
      </c>
      <c r="F56" s="67">
        <v>1995</v>
      </c>
      <c r="G56" s="67">
        <v>1996</v>
      </c>
      <c r="H56" s="67">
        <v>1997</v>
      </c>
      <c r="I56" s="67">
        <v>1998</v>
      </c>
      <c r="J56" s="67">
        <v>1999</v>
      </c>
      <c r="K56" s="67">
        <v>2000</v>
      </c>
      <c r="L56" s="67">
        <v>2001</v>
      </c>
      <c r="M56" s="67">
        <v>2002</v>
      </c>
      <c r="N56" s="67">
        <v>2003</v>
      </c>
      <c r="O56" s="67">
        <v>2004</v>
      </c>
      <c r="P56" s="67">
        <v>2005</v>
      </c>
      <c r="Q56" s="67">
        <v>2006</v>
      </c>
      <c r="R56" s="67">
        <v>2007</v>
      </c>
      <c r="S56" s="67">
        <v>2008</v>
      </c>
      <c r="T56" s="67">
        <v>2009</v>
      </c>
      <c r="U56" s="67">
        <v>2010</v>
      </c>
      <c r="V56" s="67">
        <v>2011</v>
      </c>
      <c r="W56" s="67">
        <v>2012</v>
      </c>
      <c r="X56" s="67">
        <v>2013</v>
      </c>
      <c r="Y56" s="67">
        <v>2014</v>
      </c>
      <c r="Z56" s="67">
        <v>2015</v>
      </c>
      <c r="AA56" s="67">
        <v>2016</v>
      </c>
      <c r="AB56" s="67">
        <v>2017</v>
      </c>
    </row>
    <row r="57" spans="1:28" x14ac:dyDescent="0.2">
      <c r="A57" s="7" t="s">
        <v>16</v>
      </c>
      <c r="B57" s="9">
        <v>21.002520351147631</v>
      </c>
      <c r="C57" s="9">
        <v>21.361454816612781</v>
      </c>
      <c r="D57" s="9">
        <v>21.727291736746885</v>
      </c>
      <c r="E57" s="9">
        <v>22.09786663994818</v>
      </c>
      <c r="F57" s="9">
        <v>22.496027962400884</v>
      </c>
      <c r="G57" s="9">
        <v>22.864802899250847</v>
      </c>
      <c r="H57" s="9">
        <v>23.281722326487397</v>
      </c>
      <c r="I57" s="9">
        <v>23.645446706807451</v>
      </c>
      <c r="J57" s="9">
        <v>23.943924596091094</v>
      </c>
      <c r="K57" s="9">
        <v>24.433045153175424</v>
      </c>
      <c r="L57" s="9">
        <v>24.849498041828422</v>
      </c>
      <c r="M57" s="9">
        <v>25.189681176405625</v>
      </c>
      <c r="N57" s="9">
        <v>25.553787928881768</v>
      </c>
      <c r="O57" s="9">
        <v>26.017219119403883</v>
      </c>
      <c r="P57" s="9">
        <v>26.331565505111428</v>
      </c>
      <c r="Q57" s="9">
        <v>26.643094695678155</v>
      </c>
      <c r="R57" s="9">
        <v>26.945209706789331</v>
      </c>
      <c r="S57" s="9">
        <v>27.388748508247879</v>
      </c>
      <c r="T57" s="9">
        <v>27.904490901204731</v>
      </c>
      <c r="U57" s="9">
        <v>28.692003564717481</v>
      </c>
      <c r="V57" s="9">
        <v>29.320412443519029</v>
      </c>
      <c r="W57" s="9">
        <v>29.953087379850245</v>
      </c>
      <c r="X57" s="9">
        <v>30.836602785513083</v>
      </c>
      <c r="Y57" s="9">
        <v>31.637638436324973</v>
      </c>
      <c r="Z57" s="9">
        <v>32.363026161307843</v>
      </c>
      <c r="AA57" s="9">
        <v>33.148425115641231</v>
      </c>
      <c r="AB57" s="9">
        <v>33.887321093748021</v>
      </c>
    </row>
    <row r="58" spans="1:28" x14ac:dyDescent="0.2">
      <c r="A58" s="7" t="str">
        <f>A2</f>
        <v>ARS Alentejo</v>
      </c>
      <c r="B58" s="379">
        <v>31.513483890774602</v>
      </c>
      <c r="C58" s="379">
        <v>32.070581399028271</v>
      </c>
      <c r="D58" s="379">
        <v>32.582582582582582</v>
      </c>
      <c r="E58" s="379">
        <v>33.204940702877252</v>
      </c>
      <c r="F58" s="379">
        <v>33.743483460471161</v>
      </c>
      <c r="G58" s="379">
        <v>34.324325899674754</v>
      </c>
      <c r="H58" s="379">
        <v>35.007606342519452</v>
      </c>
      <c r="I58" s="379">
        <v>35.641874524480272</v>
      </c>
      <c r="J58" s="379">
        <v>36.18994265158998</v>
      </c>
      <c r="K58" s="379">
        <v>37.326954639518569</v>
      </c>
      <c r="L58" s="379">
        <v>38.033771667662883</v>
      </c>
      <c r="M58" s="379">
        <v>38.465513408281112</v>
      </c>
      <c r="N58" s="379">
        <v>38.703759116696737</v>
      </c>
      <c r="O58" s="379">
        <v>39.238745266131687</v>
      </c>
      <c r="P58" s="379">
        <v>39.377249544347613</v>
      </c>
      <c r="Q58" s="379">
        <v>39.377450317696358</v>
      </c>
      <c r="R58" s="379">
        <v>39.273783990336021</v>
      </c>
      <c r="S58" s="379">
        <v>39.241047634393937</v>
      </c>
      <c r="T58" s="379">
        <v>39.444378554173248</v>
      </c>
      <c r="U58" s="379">
        <v>39.629744954284256</v>
      </c>
      <c r="V58" s="379">
        <v>39.629534573498987</v>
      </c>
      <c r="W58" s="379">
        <v>39.792206960586554</v>
      </c>
      <c r="X58" s="379">
        <v>40.010083642521941</v>
      </c>
      <c r="Y58" s="379">
        <v>40.587951078578641</v>
      </c>
      <c r="Z58" s="379">
        <v>41.030073281097749</v>
      </c>
      <c r="AA58" s="379">
        <v>41.466539125849664</v>
      </c>
      <c r="AB58" s="379">
        <v>42.001657261819972</v>
      </c>
    </row>
    <row r="59" spans="1:28" x14ac:dyDescent="0.2">
      <c r="A59" s="7" t="str">
        <f>A3</f>
        <v>ACeS Alentejo Central</v>
      </c>
      <c r="B59" s="10">
        <v>29.556364026423292</v>
      </c>
      <c r="C59" s="10">
        <v>30.079752516853532</v>
      </c>
      <c r="D59" s="10">
        <v>30.631646793425716</v>
      </c>
      <c r="E59" s="10">
        <v>31.344554384455435</v>
      </c>
      <c r="F59" s="10">
        <v>31.888825153264261</v>
      </c>
      <c r="G59" s="10">
        <v>32.413322805254467</v>
      </c>
      <c r="H59" s="10">
        <v>33.063791554357593</v>
      </c>
      <c r="I59" s="10">
        <v>33.631951884898307</v>
      </c>
      <c r="J59" s="10">
        <v>34.210811103295278</v>
      </c>
      <c r="K59" s="10">
        <v>35.087703403037004</v>
      </c>
      <c r="L59" s="10">
        <v>35.934680785142795</v>
      </c>
      <c r="M59" s="10">
        <v>36.474294978063945</v>
      </c>
      <c r="N59" s="10">
        <v>36.823104693140799</v>
      </c>
      <c r="O59" s="10">
        <v>37.529098615323257</v>
      </c>
      <c r="P59" s="10">
        <v>37.781074474239119</v>
      </c>
      <c r="Q59" s="10">
        <v>37.752231412682832</v>
      </c>
      <c r="R59" s="10">
        <v>37.74872299545433</v>
      </c>
      <c r="S59" s="10">
        <v>37.85585636557375</v>
      </c>
      <c r="T59" s="10">
        <v>38.002731825770226</v>
      </c>
      <c r="U59" s="10">
        <v>38.336979470179692</v>
      </c>
      <c r="V59" s="10">
        <v>38.567039402082308</v>
      </c>
      <c r="W59" s="10">
        <v>38.98625597036748</v>
      </c>
      <c r="X59" s="10">
        <v>39.339318623054865</v>
      </c>
      <c r="Y59" s="10">
        <v>39.92922234809371</v>
      </c>
      <c r="Z59" s="10">
        <v>40.576934829995722</v>
      </c>
      <c r="AA59" s="10">
        <v>41.111443700133151</v>
      </c>
      <c r="AB59" s="10">
        <v>41.650187806689893</v>
      </c>
    </row>
    <row r="60" spans="1:28" x14ac:dyDescent="0.2">
      <c r="B60" s="65"/>
      <c r="C60" s="65"/>
      <c r="D60" s="65"/>
      <c r="E60" s="65"/>
      <c r="H60" s="11"/>
      <c r="I60" s="11"/>
      <c r="J60" s="11"/>
      <c r="K60" s="11"/>
      <c r="L60" s="11"/>
      <c r="M60" s="11"/>
      <c r="N60" s="13"/>
      <c r="O60" s="13"/>
      <c r="P60" s="11"/>
      <c r="Q60" s="11"/>
    </row>
    <row r="61" spans="1:28" x14ac:dyDescent="0.2">
      <c r="A61" s="64" t="s">
        <v>710</v>
      </c>
    </row>
    <row r="62" spans="1:28" x14ac:dyDescent="0.2">
      <c r="A62" s="8" t="s">
        <v>8</v>
      </c>
      <c r="B62" s="67">
        <v>1996</v>
      </c>
      <c r="C62" s="67">
        <v>1997</v>
      </c>
      <c r="D62" s="67">
        <v>1998</v>
      </c>
      <c r="E62" s="67">
        <v>1999</v>
      </c>
      <c r="F62" s="67">
        <v>2000</v>
      </c>
      <c r="G62" s="67">
        <v>2001</v>
      </c>
      <c r="H62" s="67">
        <v>2002</v>
      </c>
      <c r="I62" s="67">
        <v>2003</v>
      </c>
      <c r="J62" s="67">
        <v>2004</v>
      </c>
      <c r="K62" s="67">
        <v>2005</v>
      </c>
      <c r="L62" s="67">
        <v>2006</v>
      </c>
      <c r="M62" s="67">
        <v>2007</v>
      </c>
      <c r="N62" s="67">
        <v>2008</v>
      </c>
      <c r="O62" s="67">
        <v>2009</v>
      </c>
      <c r="P62" s="67">
        <v>2010</v>
      </c>
      <c r="Q62" s="67">
        <v>2011</v>
      </c>
      <c r="R62" s="67">
        <v>2012</v>
      </c>
      <c r="S62" s="67">
        <v>2013</v>
      </c>
      <c r="T62" s="67">
        <v>2014</v>
      </c>
      <c r="U62" s="67">
        <v>2015</v>
      </c>
      <c r="V62" s="67">
        <v>2016</v>
      </c>
      <c r="W62" s="67">
        <v>2017</v>
      </c>
      <c r="X62" s="67"/>
    </row>
    <row r="63" spans="1:28" x14ac:dyDescent="0.2">
      <c r="A63" s="7" t="s">
        <v>16</v>
      </c>
      <c r="B63" s="83">
        <v>103668</v>
      </c>
      <c r="C63" s="83">
        <v>106299</v>
      </c>
      <c r="D63" s="83">
        <v>106857</v>
      </c>
      <c r="E63" s="83">
        <v>109381</v>
      </c>
      <c r="F63" s="83">
        <v>113318</v>
      </c>
      <c r="G63" s="83">
        <v>106479</v>
      </c>
      <c r="H63" s="83">
        <v>108192</v>
      </c>
      <c r="I63" s="83">
        <v>106232</v>
      </c>
      <c r="J63" s="83">
        <v>103309</v>
      </c>
      <c r="K63" s="83">
        <v>103420</v>
      </c>
      <c r="L63" s="83">
        <v>99713</v>
      </c>
      <c r="M63" s="83">
        <v>96925</v>
      </c>
      <c r="N63" s="83">
        <v>99057</v>
      </c>
      <c r="O63" s="83">
        <v>94324</v>
      </c>
      <c r="P63" s="83">
        <v>96133</v>
      </c>
      <c r="Q63" s="83">
        <v>91701</v>
      </c>
      <c r="R63" s="83">
        <v>85306</v>
      </c>
      <c r="S63" s="83">
        <v>78607</v>
      </c>
      <c r="T63" s="83">
        <v>78312</v>
      </c>
      <c r="U63" s="83">
        <v>81292</v>
      </c>
      <c r="V63" s="83">
        <v>83005</v>
      </c>
      <c r="W63" s="7">
        <v>81975</v>
      </c>
    </row>
    <row r="64" spans="1:28" x14ac:dyDescent="0.2">
      <c r="A64" s="7" t="str">
        <f>A2</f>
        <v>ARS Alentejo</v>
      </c>
      <c r="B64" s="380">
        <v>4393</v>
      </c>
      <c r="C64" s="380">
        <v>4673</v>
      </c>
      <c r="D64" s="380">
        <v>4653</v>
      </c>
      <c r="E64" s="380">
        <v>4688</v>
      </c>
      <c r="F64" s="380">
        <v>4778</v>
      </c>
      <c r="G64" s="380">
        <v>4423</v>
      </c>
      <c r="H64" s="380">
        <v>4543</v>
      </c>
      <c r="I64" s="380">
        <v>4597</v>
      </c>
      <c r="J64" s="380">
        <v>4582</v>
      </c>
      <c r="K64" s="380">
        <v>4480</v>
      </c>
      <c r="L64" s="380">
        <v>4102</v>
      </c>
      <c r="M64" s="380">
        <v>3999</v>
      </c>
      <c r="N64" s="380">
        <v>4188</v>
      </c>
      <c r="O64" s="380">
        <v>4038</v>
      </c>
      <c r="P64" s="380">
        <v>4145</v>
      </c>
      <c r="Q64" s="380">
        <v>4090</v>
      </c>
      <c r="R64" s="380">
        <v>3937</v>
      </c>
      <c r="S64" s="380">
        <v>3532</v>
      </c>
      <c r="T64" s="379">
        <v>3397</v>
      </c>
      <c r="U64" s="379">
        <v>3612</v>
      </c>
      <c r="V64" s="379">
        <v>3659</v>
      </c>
      <c r="W64" s="379">
        <v>3518</v>
      </c>
      <c r="X64" s="379"/>
    </row>
    <row r="65" spans="1:25" x14ac:dyDescent="0.2">
      <c r="A65" s="7" t="str">
        <f>A3</f>
        <v>ACeS Alentejo Central</v>
      </c>
      <c r="B65" s="84">
        <v>1486</v>
      </c>
      <c r="C65" s="84">
        <v>1605</v>
      </c>
      <c r="D65" s="84">
        <v>1545</v>
      </c>
      <c r="E65" s="84">
        <v>1568</v>
      </c>
      <c r="F65" s="84">
        <v>1592</v>
      </c>
      <c r="G65" s="84">
        <v>1482</v>
      </c>
      <c r="H65" s="84">
        <v>1532</v>
      </c>
      <c r="I65" s="84">
        <v>1571</v>
      </c>
      <c r="J65" s="84">
        <v>1559</v>
      </c>
      <c r="K65" s="84">
        <v>1462</v>
      </c>
      <c r="L65" s="84">
        <v>1462</v>
      </c>
      <c r="M65" s="84">
        <v>1356</v>
      </c>
      <c r="N65" s="84">
        <v>1412</v>
      </c>
      <c r="O65" s="84">
        <v>1307</v>
      </c>
      <c r="P65" s="84">
        <v>1320</v>
      </c>
      <c r="Q65" s="84">
        <v>1364</v>
      </c>
      <c r="R65" s="84">
        <v>1289</v>
      </c>
      <c r="S65" s="84">
        <v>1152</v>
      </c>
      <c r="T65" s="10">
        <v>1102</v>
      </c>
      <c r="U65" s="10">
        <v>1184</v>
      </c>
      <c r="V65" s="10">
        <v>1228</v>
      </c>
      <c r="W65" s="10">
        <v>1162</v>
      </c>
      <c r="X65" s="10"/>
    </row>
    <row r="66" spans="1:25" x14ac:dyDescent="0.2">
      <c r="B66" s="65"/>
      <c r="C66" s="65"/>
      <c r="D66" s="65"/>
      <c r="E66" s="65"/>
      <c r="H66" s="11"/>
      <c r="I66" s="11"/>
      <c r="J66" s="11"/>
      <c r="K66" s="11"/>
      <c r="L66" s="11"/>
      <c r="M66" s="11"/>
      <c r="N66" s="13"/>
      <c r="O66" s="13"/>
      <c r="P66" s="11"/>
      <c r="Q66" s="11"/>
      <c r="R66" s="11"/>
    </row>
    <row r="67" spans="1:25" x14ac:dyDescent="0.2">
      <c r="A67" s="64" t="s">
        <v>711</v>
      </c>
    </row>
    <row r="68" spans="1:25" x14ac:dyDescent="0.2">
      <c r="A68" s="8" t="s">
        <v>8</v>
      </c>
      <c r="B68" s="67">
        <v>1996</v>
      </c>
      <c r="C68" s="67">
        <v>1997</v>
      </c>
      <c r="D68" s="67">
        <v>1998</v>
      </c>
      <c r="E68" s="67">
        <v>1999</v>
      </c>
      <c r="F68" s="67">
        <v>2000</v>
      </c>
      <c r="G68" s="67">
        <v>2001</v>
      </c>
      <c r="H68" s="67">
        <v>2002</v>
      </c>
      <c r="I68" s="67">
        <v>2003</v>
      </c>
      <c r="J68" s="67">
        <v>2004</v>
      </c>
      <c r="K68" s="67">
        <v>2005</v>
      </c>
      <c r="L68" s="67">
        <v>2006</v>
      </c>
      <c r="M68" s="67">
        <v>2007</v>
      </c>
      <c r="N68" s="67">
        <v>2008</v>
      </c>
      <c r="O68" s="67">
        <v>2009</v>
      </c>
      <c r="P68" s="67">
        <v>2010</v>
      </c>
      <c r="Q68" s="67">
        <v>2011</v>
      </c>
      <c r="R68" s="67">
        <v>2012</v>
      </c>
      <c r="S68" s="67">
        <v>2013</v>
      </c>
      <c r="T68" s="67">
        <v>2014</v>
      </c>
      <c r="U68" s="67">
        <v>2015</v>
      </c>
      <c r="V68" s="67">
        <v>2016</v>
      </c>
      <c r="W68" s="67">
        <v>2017</v>
      </c>
    </row>
    <row r="69" spans="1:25" x14ac:dyDescent="0.2">
      <c r="A69" s="7" t="s">
        <v>16</v>
      </c>
      <c r="B69" s="9">
        <v>10.821126059730386</v>
      </c>
      <c r="C69" s="9">
        <v>11.042744601820905</v>
      </c>
      <c r="D69" s="9">
        <v>11.041624559345594</v>
      </c>
      <c r="E69" s="9">
        <v>11.236130496118188</v>
      </c>
      <c r="F69" s="9">
        <v>11.556765735318571</v>
      </c>
      <c r="G69" s="9">
        <v>10.783038429112857</v>
      </c>
      <c r="H69" s="9">
        <v>10.898670928677733</v>
      </c>
      <c r="I69" s="9">
        <v>10.663047809664718</v>
      </c>
      <c r="J69" s="9">
        <v>10.346899410558548</v>
      </c>
      <c r="K69" s="9">
        <v>10.340910585069862</v>
      </c>
      <c r="L69" s="9">
        <v>9.9543378083745289</v>
      </c>
      <c r="M69" s="9">
        <v>9.6590035416180218</v>
      </c>
      <c r="N69" s="9">
        <v>9.8590047955866638</v>
      </c>
      <c r="O69" s="9">
        <v>9.3803064680297972</v>
      </c>
      <c r="P69" s="9">
        <v>9.5569792875117994</v>
      </c>
      <c r="Q69" s="9">
        <v>9.1293892811910133</v>
      </c>
      <c r="R69" s="9">
        <v>8.527352357854511</v>
      </c>
      <c r="S69" s="9">
        <v>7.9020077056789138</v>
      </c>
      <c r="T69" s="9">
        <v>7.9149676645291613</v>
      </c>
      <c r="U69" s="9">
        <v>8.2492584703892753</v>
      </c>
      <c r="V69" s="9">
        <v>8.4489677968159906</v>
      </c>
      <c r="W69" s="9">
        <v>8.3638524246065913</v>
      </c>
    </row>
    <row r="70" spans="1:25" x14ac:dyDescent="0.2">
      <c r="A70" s="7" t="str">
        <f>A2</f>
        <v>ARS Alentejo</v>
      </c>
      <c r="B70" s="379">
        <v>8.1189247830502431</v>
      </c>
      <c r="C70" s="379">
        <v>8.6650324312897968</v>
      </c>
      <c r="D70" s="379">
        <v>8.6510385243592829</v>
      </c>
      <c r="E70" s="379">
        <v>8.7376206944432795</v>
      </c>
      <c r="F70" s="379">
        <v>8.9186300999099366</v>
      </c>
      <c r="G70" s="379">
        <v>8.2664939730100748</v>
      </c>
      <c r="H70" s="379">
        <v>8.5115551433737089</v>
      </c>
      <c r="I70" s="379">
        <v>8.6459504903196187</v>
      </c>
      <c r="J70" s="379">
        <v>8.6542229945084781</v>
      </c>
      <c r="K70" s="379">
        <v>8.5004971272873551</v>
      </c>
      <c r="L70" s="379">
        <v>7.8220045841294539</v>
      </c>
      <c r="M70" s="379">
        <v>7.6612424278417866</v>
      </c>
      <c r="N70" s="379">
        <v>8.068174922193549</v>
      </c>
      <c r="O70" s="379">
        <v>7.8264914524944755</v>
      </c>
      <c r="P70" s="379">
        <v>8.0848785463993025</v>
      </c>
      <c r="Q70" s="379">
        <v>8.0375346974870432</v>
      </c>
      <c r="R70" s="379">
        <v>7.8072867348507007</v>
      </c>
      <c r="S70" s="379">
        <v>7.0722462391148078</v>
      </c>
      <c r="T70" s="379">
        <v>6.8846222831126118</v>
      </c>
      <c r="U70" s="379">
        <v>7.4264983299631036</v>
      </c>
      <c r="V70" s="379">
        <v>7.6142475285950475</v>
      </c>
      <c r="W70" s="379">
        <v>7.3958448302140658</v>
      </c>
    </row>
    <row r="71" spans="1:25" x14ac:dyDescent="0.2">
      <c r="A71" s="7" t="str">
        <f>A3</f>
        <v>ACeS Alentejo Central</v>
      </c>
      <c r="B71" s="10">
        <v>8.5670635035023484</v>
      </c>
      <c r="C71" s="10">
        <v>9.2581643453958655</v>
      </c>
      <c r="D71" s="10">
        <v>8.9146615890600653</v>
      </c>
      <c r="E71" s="10">
        <v>9.0482070931480614</v>
      </c>
      <c r="F71" s="10">
        <v>9.1781465563213622</v>
      </c>
      <c r="G71" s="10">
        <v>8.5419344426704775</v>
      </c>
      <c r="H71" s="10">
        <v>8.8441677274472283</v>
      </c>
      <c r="I71" s="10">
        <v>9.0938296831631025</v>
      </c>
      <c r="J71" s="10">
        <v>9.0498525553207791</v>
      </c>
      <c r="K71" s="10">
        <v>8.5155458220239275</v>
      </c>
      <c r="L71" s="10">
        <v>8.5490826693955118</v>
      </c>
      <c r="M71" s="10">
        <v>7.9589608743118081</v>
      </c>
      <c r="N71" s="10">
        <v>8.3288356441133349</v>
      </c>
      <c r="O71" s="10">
        <v>7.7535705281267147</v>
      </c>
      <c r="P71" s="10">
        <v>7.8784333854583224</v>
      </c>
      <c r="Q71" s="10">
        <v>8.1999981964813351</v>
      </c>
      <c r="R71" s="10">
        <v>7.8199885945860679</v>
      </c>
      <c r="S71" s="10">
        <v>7.0609435430981113</v>
      </c>
      <c r="T71" s="10">
        <v>6.8408326944624642</v>
      </c>
      <c r="U71" s="10">
        <v>7.4557550683706593</v>
      </c>
      <c r="V71" s="10">
        <v>7.8228269836567899</v>
      </c>
      <c r="W71" s="10">
        <v>7.4788490810734274</v>
      </c>
    </row>
    <row r="72" spans="1:25" x14ac:dyDescent="0.2">
      <c r="B72" s="65"/>
      <c r="C72" s="65"/>
      <c r="D72" s="65"/>
      <c r="E72" s="65"/>
      <c r="H72" s="11"/>
      <c r="I72" s="11"/>
      <c r="J72" s="11"/>
      <c r="K72" s="11"/>
      <c r="L72" s="11"/>
      <c r="M72" s="11"/>
      <c r="N72" s="13"/>
      <c r="O72" s="13"/>
      <c r="P72" s="11"/>
      <c r="Q72" s="11"/>
      <c r="R72" s="11"/>
    </row>
    <row r="73" spans="1:25" x14ac:dyDescent="0.2">
      <c r="A73" s="64" t="s">
        <v>712</v>
      </c>
    </row>
    <row r="74" spans="1:25" x14ac:dyDescent="0.2">
      <c r="A74" s="8" t="s">
        <v>8</v>
      </c>
      <c r="B74" s="67">
        <v>1996</v>
      </c>
      <c r="C74" s="67">
        <v>1997</v>
      </c>
      <c r="D74" s="67">
        <v>1998</v>
      </c>
      <c r="E74" s="67">
        <v>1999</v>
      </c>
      <c r="F74" s="67">
        <v>2000</v>
      </c>
      <c r="G74" s="67">
        <v>2001</v>
      </c>
      <c r="H74" s="67">
        <v>2002</v>
      </c>
      <c r="I74" s="67">
        <v>2003</v>
      </c>
      <c r="J74" s="67">
        <v>2004</v>
      </c>
      <c r="K74" s="67">
        <v>2005</v>
      </c>
      <c r="L74" s="67">
        <v>2006</v>
      </c>
      <c r="M74" s="67">
        <v>2007</v>
      </c>
      <c r="N74" s="67">
        <v>2008</v>
      </c>
      <c r="O74" s="67">
        <v>2009</v>
      </c>
      <c r="P74" s="67">
        <v>2010</v>
      </c>
      <c r="Q74" s="67">
        <v>2011</v>
      </c>
      <c r="R74" s="67">
        <v>2012</v>
      </c>
      <c r="S74" s="67">
        <v>2013</v>
      </c>
      <c r="T74" s="67">
        <v>2014</v>
      </c>
      <c r="U74" s="67">
        <v>2015</v>
      </c>
      <c r="V74" s="67">
        <v>2016</v>
      </c>
      <c r="W74" s="67">
        <v>2017</v>
      </c>
    </row>
    <row r="75" spans="1:25" x14ac:dyDescent="0.2">
      <c r="A75" s="7" t="s">
        <v>16</v>
      </c>
      <c r="B75" s="95">
        <v>1.43273764133683</v>
      </c>
      <c r="C75" s="95">
        <v>1.4611013039185572</v>
      </c>
      <c r="D75" s="95">
        <v>1.4637021530801475</v>
      </c>
      <c r="E75" s="95">
        <v>1.4938896550464988</v>
      </c>
      <c r="F75" s="95">
        <v>1.5426097879157423</v>
      </c>
      <c r="G75" s="95">
        <v>1.4442204917011185</v>
      </c>
      <c r="H75" s="95">
        <v>1.4624444371409304</v>
      </c>
      <c r="I75" s="95">
        <v>1.4351019148859052</v>
      </c>
      <c r="J75" s="95">
        <v>1.402336090443824</v>
      </c>
      <c r="K75" s="95">
        <v>1.4135648144842672</v>
      </c>
      <c r="L75" s="95">
        <v>1.3742621168427569</v>
      </c>
      <c r="M75" s="95">
        <v>1.3502316877831153</v>
      </c>
      <c r="N75" s="95">
        <v>1.3827809255730685</v>
      </c>
      <c r="O75" s="95">
        <v>1.347474588283234</v>
      </c>
      <c r="P75" s="95">
        <v>1.3942369399420746</v>
      </c>
      <c r="Q75" s="95">
        <v>1.3498754066360792</v>
      </c>
      <c r="R75" s="95">
        <v>1.2877062357186866</v>
      </c>
      <c r="S75" s="95">
        <v>1.2146584946263963</v>
      </c>
      <c r="T75" s="95">
        <v>1.2345630246972301</v>
      </c>
      <c r="U75" s="95">
        <v>1.3092241618587122</v>
      </c>
      <c r="V75" s="95">
        <v>1.3671414567907798</v>
      </c>
      <c r="W75" s="95">
        <v>1.383630075554515</v>
      </c>
    </row>
    <row r="76" spans="1:25" x14ac:dyDescent="0.2">
      <c r="A76" s="7" t="str">
        <f>A2</f>
        <v>ARS Alentejo</v>
      </c>
      <c r="B76" s="381">
        <v>1.2859596145055816</v>
      </c>
      <c r="C76" s="381">
        <v>1.372540746974485</v>
      </c>
      <c r="D76" s="381">
        <v>1.373741706312408</v>
      </c>
      <c r="E76" s="381">
        <v>1.3928736056310318</v>
      </c>
      <c r="F76" s="381">
        <v>1.4270982345666559</v>
      </c>
      <c r="G76" s="381">
        <v>1.3237471732131325</v>
      </c>
      <c r="H76" s="381">
        <v>1.3577297198797247</v>
      </c>
      <c r="I76" s="381">
        <v>1.3762893632416635</v>
      </c>
      <c r="J76" s="381">
        <v>1.3799755254182491</v>
      </c>
      <c r="K76" s="381">
        <v>1.3605629497644305</v>
      </c>
      <c r="L76" s="381">
        <v>1.257385165490317</v>
      </c>
      <c r="M76" s="381">
        <v>1.2410718359326536</v>
      </c>
      <c r="N76" s="381">
        <v>1.3018947762686799</v>
      </c>
      <c r="O76" s="381">
        <v>1.2906670895511194</v>
      </c>
      <c r="P76" s="381">
        <v>1.3526167146665977</v>
      </c>
      <c r="Q76" s="381">
        <v>1.3612773054411618</v>
      </c>
      <c r="R76" s="381">
        <v>1.3411172216283358</v>
      </c>
      <c r="S76" s="381">
        <v>1.230931478497683</v>
      </c>
      <c r="T76" s="381">
        <v>1.2200493971005939</v>
      </c>
      <c r="U76" s="381">
        <v>1.3290441404849516</v>
      </c>
      <c r="V76" s="381">
        <v>1.3875032622281398</v>
      </c>
      <c r="W76" s="381">
        <v>1.3794192556804401</v>
      </c>
    </row>
    <row r="77" spans="1:25" x14ac:dyDescent="0.2">
      <c r="A77" s="7" t="str">
        <f>A3</f>
        <v>ACeS Alentejo Central</v>
      </c>
      <c r="B77" s="96">
        <v>1.2994675628459817</v>
      </c>
      <c r="C77" s="96">
        <v>1.4000961574167585</v>
      </c>
      <c r="D77" s="96">
        <v>1.3485808198541829</v>
      </c>
      <c r="E77" s="96">
        <v>1.3689448127659967</v>
      </c>
      <c r="F77" s="96">
        <v>1.3876210006360126</v>
      </c>
      <c r="G77" s="96">
        <v>1.2959156336045996</v>
      </c>
      <c r="H77" s="96">
        <v>1.3333550034355162</v>
      </c>
      <c r="I77" s="96">
        <v>1.3773589687784735</v>
      </c>
      <c r="J77" s="96">
        <v>1.3715835915232482</v>
      </c>
      <c r="K77" s="96">
        <v>1.293929397648558</v>
      </c>
      <c r="L77" s="96">
        <v>1.3114747949876813</v>
      </c>
      <c r="M77" s="96">
        <v>1.2299684147337193</v>
      </c>
      <c r="N77" s="96">
        <v>1.2819984004959122</v>
      </c>
      <c r="O77" s="96">
        <v>1.2234259851650513</v>
      </c>
      <c r="P77" s="96">
        <v>1.2505012558953312</v>
      </c>
      <c r="Q77" s="96">
        <v>1.3276018800098575</v>
      </c>
      <c r="R77" s="96">
        <v>1.2898363111771878</v>
      </c>
      <c r="S77" s="96">
        <v>1.1910840427881895</v>
      </c>
      <c r="T77" s="96">
        <v>1.1759279535312657</v>
      </c>
      <c r="U77" s="96">
        <v>1.303470373969613</v>
      </c>
      <c r="V77" s="96">
        <v>1.3982153769823753</v>
      </c>
      <c r="W77" s="96">
        <v>1.364969463531136</v>
      </c>
    </row>
    <row r="78" spans="1:25" x14ac:dyDescent="0.2">
      <c r="B78" s="65"/>
      <c r="C78" s="65"/>
      <c r="D78" s="65"/>
      <c r="E78" s="65"/>
      <c r="H78" s="11"/>
      <c r="I78" s="11"/>
      <c r="J78" s="11"/>
      <c r="K78" s="11"/>
      <c r="L78" s="11"/>
      <c r="M78" s="11"/>
      <c r="N78" s="13"/>
      <c r="O78" s="13"/>
      <c r="P78" s="11"/>
      <c r="Q78" s="11"/>
    </row>
    <row r="79" spans="1:25" x14ac:dyDescent="0.2">
      <c r="A79" s="64" t="s">
        <v>713</v>
      </c>
    </row>
    <row r="80" spans="1:25" x14ac:dyDescent="0.2">
      <c r="A80" s="8" t="s">
        <v>168</v>
      </c>
      <c r="B80" s="67" t="s">
        <v>42</v>
      </c>
      <c r="C80" s="67" t="s">
        <v>43</v>
      </c>
      <c r="D80" s="67" t="s">
        <v>44</v>
      </c>
      <c r="E80" s="67" t="s">
        <v>45</v>
      </c>
      <c r="F80" s="67" t="s">
        <v>46</v>
      </c>
      <c r="G80" s="100" t="s">
        <v>20</v>
      </c>
      <c r="H80" s="100" t="s">
        <v>21</v>
      </c>
      <c r="I80" s="100" t="s">
        <v>22</v>
      </c>
      <c r="J80" s="100" t="s">
        <v>47</v>
      </c>
      <c r="K80" s="100" t="s">
        <v>48</v>
      </c>
      <c r="L80" s="100" t="s">
        <v>166</v>
      </c>
      <c r="M80" s="100" t="s">
        <v>123</v>
      </c>
      <c r="N80" s="100" t="s">
        <v>167</v>
      </c>
      <c r="O80" s="100" t="s">
        <v>206</v>
      </c>
      <c r="P80" s="100" t="s">
        <v>261</v>
      </c>
      <c r="Q80" s="541" t="s">
        <v>552</v>
      </c>
      <c r="R80" s="100" t="s">
        <v>555</v>
      </c>
      <c r="S80" s="541" t="s">
        <v>556</v>
      </c>
      <c r="T80" s="541" t="s">
        <v>681</v>
      </c>
      <c r="U80" s="541" t="s">
        <v>714</v>
      </c>
      <c r="W80" s="100" t="s">
        <v>246</v>
      </c>
      <c r="X80" s="7" t="s">
        <v>247</v>
      </c>
      <c r="Y80" s="7" t="s">
        <v>248</v>
      </c>
    </row>
    <row r="81" spans="1:25" x14ac:dyDescent="0.2">
      <c r="A81" s="7" t="s">
        <v>16</v>
      </c>
      <c r="B81" s="9">
        <v>75.842931027107568</v>
      </c>
      <c r="C81" s="9">
        <v>76.150955935506246</v>
      </c>
      <c r="D81" s="9">
        <v>76.47967569130401</v>
      </c>
      <c r="E81" s="9">
        <v>76.913818460382458</v>
      </c>
      <c r="F81" s="9">
        <v>77.317543385493849</v>
      </c>
      <c r="G81" s="9">
        <v>77.538677702453555</v>
      </c>
      <c r="H81" s="9">
        <v>77.914654403544915</v>
      </c>
      <c r="I81" s="9">
        <v>78.169372327918623</v>
      </c>
      <c r="J81" s="9">
        <v>78.679601142304676</v>
      </c>
      <c r="K81" s="9">
        <v>78.961769893920803</v>
      </c>
      <c r="L81" s="9">
        <v>79.388113844452818</v>
      </c>
      <c r="M81" s="9">
        <v>79.624992373266664</v>
      </c>
      <c r="N81" s="9">
        <v>79.869711060519549</v>
      </c>
      <c r="O81" s="9">
        <v>80.286881840493976</v>
      </c>
      <c r="P81" s="9">
        <v>80.571829775787393</v>
      </c>
      <c r="Q81" s="9">
        <v>80.822494613730441</v>
      </c>
      <c r="R81" s="9">
        <v>81.039776975016693</v>
      </c>
      <c r="S81" s="9">
        <v>81.291948106685936</v>
      </c>
      <c r="T81" s="9">
        <v>81.431837181163772</v>
      </c>
      <c r="U81" s="9">
        <v>81.513261440596324</v>
      </c>
      <c r="W81" s="9">
        <f>U81-B81</f>
        <v>5.670330413488756</v>
      </c>
      <c r="X81" s="9">
        <f>B83-B81</f>
        <v>0.67716973692304805</v>
      </c>
      <c r="Y81" s="9">
        <f>U83-U81</f>
        <v>-0.26419049698802155</v>
      </c>
    </row>
    <row r="82" spans="1:25" x14ac:dyDescent="0.2">
      <c r="A82" s="7" t="str">
        <f>A2</f>
        <v>ARS Alentejo</v>
      </c>
      <c r="B82" s="379">
        <v>75.691022309697189</v>
      </c>
      <c r="C82" s="379">
        <v>75.961218072502831</v>
      </c>
      <c r="D82" s="379">
        <v>76.285602884670908</v>
      </c>
      <c r="E82" s="379">
        <v>76.76845144626941</v>
      </c>
      <c r="F82" s="379">
        <v>77.219644724917401</v>
      </c>
      <c r="G82" s="379">
        <v>77.242462763140935</v>
      </c>
      <c r="H82" s="379">
        <v>77.607361347327029</v>
      </c>
      <c r="I82" s="379">
        <v>77.699541654854656</v>
      </c>
      <c r="J82" s="379">
        <v>78.331761023794385</v>
      </c>
      <c r="K82" s="379">
        <v>78.409718002508654</v>
      </c>
      <c r="L82" s="379">
        <v>78.805511895104942</v>
      </c>
      <c r="M82" s="379">
        <v>78.805255679049637</v>
      </c>
      <c r="N82" s="379">
        <v>78.911157291312591</v>
      </c>
      <c r="O82" s="379">
        <v>79.267003484742773</v>
      </c>
      <c r="P82" s="379">
        <v>79.547804440226841</v>
      </c>
      <c r="Q82" s="379">
        <v>79.872116848804254</v>
      </c>
      <c r="R82" s="379">
        <v>80.191550339873885</v>
      </c>
      <c r="S82" s="379">
        <v>80.260979421981418</v>
      </c>
      <c r="T82" s="379">
        <v>80.373915231834303</v>
      </c>
      <c r="U82" s="379">
        <v>80.258165824318866</v>
      </c>
      <c r="W82" s="9">
        <f>U82-B82</f>
        <v>4.5671435146216766</v>
      </c>
      <c r="X82" s="9">
        <f>B83-B82</f>
        <v>0.82907845433342686</v>
      </c>
      <c r="Y82" s="9">
        <f>U83-U82</f>
        <v>0.9909051192894367</v>
      </c>
    </row>
    <row r="83" spans="1:25" x14ac:dyDescent="0.2">
      <c r="A83" s="7" t="str">
        <f>A3</f>
        <v>ACeS Alentejo Central</v>
      </c>
      <c r="B83" s="10">
        <v>76.520100764030616</v>
      </c>
      <c r="C83" s="10">
        <v>76.755449853738</v>
      </c>
      <c r="D83" s="10">
        <v>77.323478475934778</v>
      </c>
      <c r="E83" s="10">
        <v>77.992660498091013</v>
      </c>
      <c r="F83" s="10">
        <v>78.460145585725982</v>
      </c>
      <c r="G83" s="10">
        <v>78.485617888474934</v>
      </c>
      <c r="H83" s="10">
        <v>78.782489512624863</v>
      </c>
      <c r="I83" s="10">
        <v>78.80675052742248</v>
      </c>
      <c r="J83" s="10">
        <v>79.363176013216801</v>
      </c>
      <c r="K83" s="10">
        <v>79.357123793539699</v>
      </c>
      <c r="L83" s="10">
        <v>79.619427463325039</v>
      </c>
      <c r="M83" s="10">
        <v>79.603871647969854</v>
      </c>
      <c r="N83" s="10">
        <v>79.680682755784517</v>
      </c>
      <c r="O83" s="10">
        <v>80.329271907268321</v>
      </c>
      <c r="P83" s="10">
        <v>80.741125790420696</v>
      </c>
      <c r="Q83" s="10">
        <v>81.051221470595053</v>
      </c>
      <c r="R83" s="10">
        <v>81.085189080483062</v>
      </c>
      <c r="S83" s="10">
        <v>81.24886713385753</v>
      </c>
      <c r="T83" s="10">
        <v>81.44168361586631</v>
      </c>
      <c r="U83" s="10">
        <v>81.249070943608302</v>
      </c>
      <c r="W83" s="9">
        <f>U83-B83</f>
        <v>4.7289701795776864</v>
      </c>
      <c r="X83" s="85"/>
      <c r="Y83" s="85"/>
    </row>
    <row r="84" spans="1:25" x14ac:dyDescent="0.2">
      <c r="A84" s="8" t="s">
        <v>62</v>
      </c>
      <c r="B84" s="67" t="s">
        <v>42</v>
      </c>
      <c r="C84" s="67" t="s">
        <v>43</v>
      </c>
      <c r="D84" s="67" t="s">
        <v>44</v>
      </c>
      <c r="E84" s="67" t="s">
        <v>45</v>
      </c>
      <c r="F84" s="67" t="s">
        <v>46</v>
      </c>
      <c r="G84" s="100" t="s">
        <v>20</v>
      </c>
      <c r="H84" s="100" t="s">
        <v>21</v>
      </c>
      <c r="I84" s="100" t="s">
        <v>22</v>
      </c>
      <c r="J84" s="100" t="s">
        <v>47</v>
      </c>
      <c r="K84" s="100" t="s">
        <v>48</v>
      </c>
      <c r="L84" s="100" t="s">
        <v>166</v>
      </c>
      <c r="M84" s="100" t="s">
        <v>123</v>
      </c>
      <c r="N84" s="100" t="s">
        <v>167</v>
      </c>
      <c r="O84" s="100" t="s">
        <v>206</v>
      </c>
      <c r="P84" s="100" t="s">
        <v>261</v>
      </c>
      <c r="Q84" s="541" t="s">
        <v>552</v>
      </c>
      <c r="R84" s="100" t="s">
        <v>555</v>
      </c>
      <c r="S84" s="541" t="s">
        <v>556</v>
      </c>
      <c r="T84" s="541" t="s">
        <v>681</v>
      </c>
      <c r="U84" s="541" t="s">
        <v>714</v>
      </c>
    </row>
    <row r="85" spans="1:25" x14ac:dyDescent="0.2">
      <c r="A85" s="7" t="s">
        <v>16</v>
      </c>
      <c r="B85" s="9">
        <v>72.236034473125429</v>
      </c>
      <c r="C85" s="9">
        <v>72.59212045396508</v>
      </c>
      <c r="D85" s="9">
        <v>72.939511744395816</v>
      </c>
      <c r="E85" s="9">
        <v>73.382464218606671</v>
      </c>
      <c r="F85" s="9">
        <v>73.807200112506806</v>
      </c>
      <c r="G85" s="9">
        <v>74.111729973825817</v>
      </c>
      <c r="H85" s="9">
        <v>74.53809573917448</v>
      </c>
      <c r="I85" s="9">
        <v>74.836478445845216</v>
      </c>
      <c r="J85" s="9">
        <v>75.268369061226039</v>
      </c>
      <c r="K85" s="9">
        <v>75.58199477957811</v>
      </c>
      <c r="L85" s="9">
        <v>76.037112625383713</v>
      </c>
      <c r="M85" s="9">
        <v>76.384046458242906</v>
      </c>
      <c r="N85" s="9">
        <v>76.656367834144277</v>
      </c>
      <c r="O85" s="9">
        <v>77.046402771931596</v>
      </c>
      <c r="P85" s="9">
        <v>77.325289100626719</v>
      </c>
      <c r="Q85" s="9">
        <v>77.576843495574096</v>
      </c>
      <c r="R85" s="9">
        <v>77.805306415008317</v>
      </c>
      <c r="S85" s="9">
        <v>78.066421385475564</v>
      </c>
      <c r="T85" s="9">
        <v>78.238585311682172</v>
      </c>
      <c r="U85" s="9">
        <v>78.364230577404697</v>
      </c>
      <c r="W85" s="9">
        <f>U85-B85</f>
        <v>6.1281961042792688</v>
      </c>
      <c r="X85" s="9">
        <f>B87-B85</f>
        <v>1.0565905411459937</v>
      </c>
      <c r="Y85" s="9">
        <f>U87-U85</f>
        <v>-0.24285635672910644</v>
      </c>
    </row>
    <row r="86" spans="1:25" x14ac:dyDescent="0.2">
      <c r="A86" s="7" t="str">
        <f>A2</f>
        <v>ARS Alentejo</v>
      </c>
      <c r="B86" s="379">
        <v>72.163344621993545</v>
      </c>
      <c r="C86" s="379">
        <v>72.461692114854188</v>
      </c>
      <c r="D86" s="379">
        <v>72.89103620760649</v>
      </c>
      <c r="E86" s="379">
        <v>73.37727177198677</v>
      </c>
      <c r="F86" s="379">
        <v>73.853881158044345</v>
      </c>
      <c r="G86" s="379">
        <v>73.912380255193284</v>
      </c>
      <c r="H86" s="379">
        <v>74.251326067347932</v>
      </c>
      <c r="I86" s="379">
        <v>74.335840265144981</v>
      </c>
      <c r="J86" s="379">
        <v>74.985163064700203</v>
      </c>
      <c r="K86" s="379">
        <v>75.208232057260446</v>
      </c>
      <c r="L86" s="379">
        <v>75.722334686531298</v>
      </c>
      <c r="M86" s="379">
        <v>75.745049595106863</v>
      </c>
      <c r="N86" s="379">
        <v>75.963441647874902</v>
      </c>
      <c r="O86" s="379">
        <v>76.302682941310806</v>
      </c>
      <c r="P86" s="379">
        <v>76.72757198453084</v>
      </c>
      <c r="Q86" s="379">
        <v>76.957620281710049</v>
      </c>
      <c r="R86" s="379">
        <v>77.270186410314679</v>
      </c>
      <c r="S86" s="379">
        <v>77.121529380533971</v>
      </c>
      <c r="T86" s="379">
        <v>77.287169492948692</v>
      </c>
      <c r="U86" s="379">
        <v>77.103925518232842</v>
      </c>
      <c r="W86" s="9">
        <f>U86-B86</f>
        <v>4.9405808962392967</v>
      </c>
      <c r="X86" s="9">
        <f>B87-B86</f>
        <v>1.1292803922778774</v>
      </c>
      <c r="Y86" s="9">
        <f>U87-U86</f>
        <v>1.0174487024427492</v>
      </c>
    </row>
    <row r="87" spans="1:25" x14ac:dyDescent="0.2">
      <c r="A87" s="7" t="str">
        <f>A3</f>
        <v>ACeS Alentejo Central</v>
      </c>
      <c r="B87" s="10">
        <v>73.292625014271422</v>
      </c>
      <c r="C87" s="10">
        <v>73.668134828157349</v>
      </c>
      <c r="D87" s="10">
        <v>74.351459671580528</v>
      </c>
      <c r="E87" s="10">
        <v>74.917177144530996</v>
      </c>
      <c r="F87" s="10">
        <v>75.587993026015283</v>
      </c>
      <c r="G87" s="10">
        <v>75.628527978185048</v>
      </c>
      <c r="H87" s="10">
        <v>75.967221970405447</v>
      </c>
      <c r="I87" s="10">
        <v>75.934768075928091</v>
      </c>
      <c r="J87" s="10">
        <v>76.493923806664228</v>
      </c>
      <c r="K87" s="10">
        <v>76.55801290435862</v>
      </c>
      <c r="L87" s="10">
        <v>76.670102029387451</v>
      </c>
      <c r="M87" s="10">
        <v>76.842535151296573</v>
      </c>
      <c r="N87" s="10">
        <v>77.174920007463669</v>
      </c>
      <c r="O87" s="10">
        <v>77.915704311338658</v>
      </c>
      <c r="P87" s="10">
        <v>78.257331389206911</v>
      </c>
      <c r="Q87" s="10">
        <v>78.249252996974164</v>
      </c>
      <c r="R87" s="10">
        <v>78.297536857663033</v>
      </c>
      <c r="S87" s="10">
        <v>78.225543306259254</v>
      </c>
      <c r="T87" s="10">
        <v>78.423106342895494</v>
      </c>
      <c r="U87" s="10">
        <v>78.121374220675591</v>
      </c>
      <c r="W87" s="15">
        <f>U87-B87</f>
        <v>4.8287492064041686</v>
      </c>
      <c r="X87" s="85"/>
      <c r="Y87" s="85"/>
    </row>
    <row r="88" spans="1:25" x14ac:dyDescent="0.2">
      <c r="A88" s="7" t="str">
        <f>A3 &amp; " (IC min)"</f>
        <v>ACeS Alentejo Central (IC min)</v>
      </c>
      <c r="B88" s="10">
        <v>72.706259576226273</v>
      </c>
      <c r="C88" s="10">
        <v>73.095044834820726</v>
      </c>
      <c r="D88" s="10">
        <v>73.795841622588526</v>
      </c>
      <c r="E88" s="10">
        <v>74.369868309578706</v>
      </c>
      <c r="F88" s="10">
        <v>75.041225299972083</v>
      </c>
      <c r="G88" s="10">
        <v>75.102722686202696</v>
      </c>
      <c r="H88" s="10">
        <v>75.444122323597014</v>
      </c>
      <c r="I88" s="10">
        <v>75.406860009166508</v>
      </c>
      <c r="J88" s="10">
        <v>75.959964045946805</v>
      </c>
      <c r="K88" s="10">
        <v>76.032768806556547</v>
      </c>
      <c r="L88" s="10">
        <v>76.150969515266922</v>
      </c>
      <c r="M88" s="10">
        <v>76.311488658584068</v>
      </c>
      <c r="N88" s="10">
        <v>76.647199181915852</v>
      </c>
      <c r="O88" s="10">
        <v>77.384902282808497</v>
      </c>
      <c r="P88" s="10">
        <v>77.752208099801152</v>
      </c>
      <c r="Q88" s="10">
        <v>77.729926819148162</v>
      </c>
      <c r="R88" s="10">
        <v>77.780448356156739</v>
      </c>
      <c r="S88" s="10">
        <v>77.682577584790891</v>
      </c>
      <c r="T88" s="10">
        <v>77.907492997375755</v>
      </c>
      <c r="U88" s="10">
        <v>77.587743422903145</v>
      </c>
      <c r="W88" s="85"/>
      <c r="X88" s="85"/>
      <c r="Y88" s="85"/>
    </row>
    <row r="89" spans="1:25" x14ac:dyDescent="0.2">
      <c r="A89" s="7" t="str">
        <f>A3&amp;" (IC max)"</f>
        <v>ACeS Alentejo Central (IC max)</v>
      </c>
      <c r="B89" s="10">
        <v>73.878990452316572</v>
      </c>
      <c r="C89" s="10">
        <v>74.241224821493972</v>
      </c>
      <c r="D89" s="10">
        <v>74.907077720572531</v>
      </c>
      <c r="E89" s="10">
        <v>75.464485979483285</v>
      </c>
      <c r="F89" s="10">
        <v>76.134760752058483</v>
      </c>
      <c r="G89" s="10">
        <v>76.154333270167399</v>
      </c>
      <c r="H89" s="10">
        <v>76.49032161721388</v>
      </c>
      <c r="I89" s="10">
        <v>76.462676142689673</v>
      </c>
      <c r="J89" s="10">
        <v>77.02788356738165</v>
      </c>
      <c r="K89" s="10">
        <v>77.083257002160693</v>
      </c>
      <c r="L89" s="10">
        <v>77.189234543507979</v>
      </c>
      <c r="M89" s="10">
        <v>77.373581644009079</v>
      </c>
      <c r="N89" s="10">
        <v>77.702640833011486</v>
      </c>
      <c r="O89" s="10">
        <v>78.446506339868819</v>
      </c>
      <c r="P89" s="10">
        <v>78.76245467861267</v>
      </c>
      <c r="Q89" s="10">
        <v>78.768579174800166</v>
      </c>
      <c r="R89" s="10">
        <v>78.814625359169327</v>
      </c>
      <c r="S89" s="10">
        <v>78.768509027727617</v>
      </c>
      <c r="T89" s="10">
        <v>78.938719688415233</v>
      </c>
      <c r="U89" s="10">
        <v>78.655005018448037</v>
      </c>
      <c r="W89" s="85"/>
      <c r="X89" s="85"/>
      <c r="Y89" s="85"/>
    </row>
    <row r="90" spans="1:25" x14ac:dyDescent="0.2">
      <c r="A90" s="7" t="s">
        <v>169</v>
      </c>
      <c r="B90" s="102">
        <f>B87-B88</f>
        <v>0.58636543804514929</v>
      </c>
      <c r="C90" s="102">
        <f t="shared" ref="C90:N90" si="11">C87-C88</f>
        <v>0.57308999333662314</v>
      </c>
      <c r="D90" s="102">
        <f t="shared" si="11"/>
        <v>0.5556180489920024</v>
      </c>
      <c r="E90" s="102">
        <f t="shared" si="11"/>
        <v>0.54730883495228966</v>
      </c>
      <c r="F90" s="102">
        <f t="shared" si="11"/>
        <v>0.54676772604319979</v>
      </c>
      <c r="G90" s="102">
        <f t="shared" si="11"/>
        <v>0.52580529198235126</v>
      </c>
      <c r="H90" s="102">
        <f t="shared" si="11"/>
        <v>0.52309964680843279</v>
      </c>
      <c r="I90" s="102">
        <f t="shared" si="11"/>
        <v>0.52790806676158297</v>
      </c>
      <c r="J90" s="102">
        <f t="shared" si="11"/>
        <v>0.53395976071742268</v>
      </c>
      <c r="K90" s="102">
        <f t="shared" si="11"/>
        <v>0.52524409780207293</v>
      </c>
      <c r="L90" s="102">
        <f t="shared" si="11"/>
        <v>0.5191325141205283</v>
      </c>
      <c r="M90" s="102">
        <f t="shared" si="11"/>
        <v>0.53104649271250537</v>
      </c>
      <c r="N90" s="102">
        <f t="shared" si="11"/>
        <v>0.52772082554781718</v>
      </c>
      <c r="O90" s="102">
        <f t="shared" ref="O90:T90" si="12">O87-O88</f>
        <v>0.5308020285301609</v>
      </c>
      <c r="P90" s="102">
        <f t="shared" si="12"/>
        <v>0.50512328940575912</v>
      </c>
      <c r="Q90" s="102">
        <f t="shared" si="12"/>
        <v>0.51932617782600232</v>
      </c>
      <c r="R90" s="102">
        <f t="shared" si="12"/>
        <v>0.5170885015062936</v>
      </c>
      <c r="S90" s="102">
        <f t="shared" si="12"/>
        <v>0.54296572146836297</v>
      </c>
      <c r="T90" s="102">
        <f t="shared" si="12"/>
        <v>0.51561334551973914</v>
      </c>
      <c r="U90" s="102">
        <f t="shared" ref="U90" si="13">U87-U88</f>
        <v>0.53363079777244593</v>
      </c>
    </row>
    <row r="91" spans="1:25" x14ac:dyDescent="0.2">
      <c r="A91" s="8" t="s">
        <v>63</v>
      </c>
      <c r="B91" s="67" t="s">
        <v>42</v>
      </c>
      <c r="C91" s="67" t="s">
        <v>43</v>
      </c>
      <c r="D91" s="67" t="s">
        <v>44</v>
      </c>
      <c r="E91" s="67" t="s">
        <v>45</v>
      </c>
      <c r="F91" s="67" t="s">
        <v>46</v>
      </c>
      <c r="G91" s="100" t="s">
        <v>20</v>
      </c>
      <c r="H91" s="100" t="s">
        <v>21</v>
      </c>
      <c r="I91" s="100" t="s">
        <v>22</v>
      </c>
      <c r="J91" s="100" t="s">
        <v>47</v>
      </c>
      <c r="K91" s="100" t="s">
        <v>48</v>
      </c>
      <c r="L91" s="100" t="s">
        <v>166</v>
      </c>
      <c r="M91" s="100" t="s">
        <v>123</v>
      </c>
      <c r="N91" s="100" t="s">
        <v>167</v>
      </c>
      <c r="O91" s="100" t="s">
        <v>206</v>
      </c>
      <c r="P91" s="100" t="s">
        <v>261</v>
      </c>
      <c r="Q91" s="541" t="s">
        <v>552</v>
      </c>
      <c r="R91" s="100" t="s">
        <v>555</v>
      </c>
      <c r="S91" s="541" t="s">
        <v>556</v>
      </c>
      <c r="T91" s="541" t="s">
        <v>681</v>
      </c>
      <c r="U91" s="541" t="s">
        <v>714</v>
      </c>
    </row>
    <row r="92" spans="1:25" x14ac:dyDescent="0.2">
      <c r="A92" s="7" t="s">
        <v>16</v>
      </c>
      <c r="B92" s="9">
        <v>79.443923615595722</v>
      </c>
      <c r="C92" s="9">
        <v>79.693892792065768</v>
      </c>
      <c r="D92" s="9">
        <v>79.999141955163608</v>
      </c>
      <c r="E92" s="9">
        <v>80.418481546781095</v>
      </c>
      <c r="F92" s="9">
        <v>80.791862316458221</v>
      </c>
      <c r="G92" s="9">
        <v>80.914577714649738</v>
      </c>
      <c r="H92" s="9">
        <v>81.220585636122593</v>
      </c>
      <c r="I92" s="9">
        <v>81.420421666650441</v>
      </c>
      <c r="J92" s="9">
        <v>82.004085267982191</v>
      </c>
      <c r="K92" s="9">
        <v>82.244534380367867</v>
      </c>
      <c r="L92" s="9">
        <v>82.624994827090632</v>
      </c>
      <c r="M92" s="9">
        <v>82.731426705931</v>
      </c>
      <c r="N92" s="9">
        <v>82.940009905682018</v>
      </c>
      <c r="O92" s="9">
        <v>83.371656505874853</v>
      </c>
      <c r="P92" s="9">
        <v>83.655929725352806</v>
      </c>
      <c r="Q92" s="9">
        <v>83.898625253105365</v>
      </c>
      <c r="R92" s="9">
        <v>84.097521470320672</v>
      </c>
      <c r="S92" s="9">
        <v>84.331409082561962</v>
      </c>
      <c r="T92" s="9">
        <v>84.432887091737811</v>
      </c>
      <c r="U92" s="9">
        <v>84.467277173369297</v>
      </c>
      <c r="W92" s="9">
        <f>U92-B92</f>
        <v>5.0233535577735751</v>
      </c>
      <c r="X92" s="9">
        <f>B94-B92</f>
        <v>0.40231901370401602</v>
      </c>
      <c r="Y92" s="9">
        <f>U94-U92</f>
        <v>-0.16323567415821572</v>
      </c>
    </row>
    <row r="93" spans="1:25" x14ac:dyDescent="0.2">
      <c r="A93" s="7" t="str">
        <f>A2</f>
        <v>ARS Alentejo</v>
      </c>
      <c r="B93" s="379">
        <v>79.47611044107407</v>
      </c>
      <c r="C93" s="379">
        <v>79.708328546110479</v>
      </c>
      <c r="D93" s="379">
        <v>79.90108411906931</v>
      </c>
      <c r="E93" s="379">
        <v>80.365943533404419</v>
      </c>
      <c r="F93" s="379">
        <v>80.791257159913258</v>
      </c>
      <c r="G93" s="379">
        <v>80.76783410891467</v>
      </c>
      <c r="H93" s="379">
        <v>81.14661838628642</v>
      </c>
      <c r="I93" s="379">
        <v>81.234391169701908</v>
      </c>
      <c r="J93" s="379">
        <v>81.817163946372062</v>
      </c>
      <c r="K93" s="379">
        <v>81.72776445871537</v>
      </c>
      <c r="L93" s="379">
        <v>81.965085716632117</v>
      </c>
      <c r="M93" s="379">
        <v>81.931464569314926</v>
      </c>
      <c r="N93" s="379">
        <v>81.895313509291455</v>
      </c>
      <c r="O93" s="379">
        <v>82.26438038768967</v>
      </c>
      <c r="P93" s="379">
        <v>82.372443650216013</v>
      </c>
      <c r="Q93" s="379">
        <v>82.795979329204144</v>
      </c>
      <c r="R93" s="379">
        <v>83.112658442764371</v>
      </c>
      <c r="S93" s="379">
        <v>83.438024201363248</v>
      </c>
      <c r="T93" s="379">
        <v>83.483403933064693</v>
      </c>
      <c r="U93" s="379">
        <v>83.448897994807751</v>
      </c>
      <c r="W93" s="9">
        <f>U93-B93</f>
        <v>3.9727875537336814</v>
      </c>
      <c r="X93" s="9">
        <f>B94-B93</f>
        <v>0.37013218822566785</v>
      </c>
      <c r="Y93" s="9">
        <f>U94-U93</f>
        <v>0.85514350440332976</v>
      </c>
    </row>
    <row r="94" spans="1:25" x14ac:dyDescent="0.2">
      <c r="A94" s="7" t="str">
        <f>A3</f>
        <v>ACeS Alentejo Central</v>
      </c>
      <c r="B94" s="10">
        <v>79.846242629299738</v>
      </c>
      <c r="C94" s="10">
        <v>79.907116686427173</v>
      </c>
      <c r="D94" s="10">
        <v>80.327875603983344</v>
      </c>
      <c r="E94" s="10">
        <v>81.093564853833641</v>
      </c>
      <c r="F94" s="10">
        <v>81.33177477949161</v>
      </c>
      <c r="G94" s="10">
        <v>81.347448626201057</v>
      </c>
      <c r="H94" s="10">
        <v>81.570523900017292</v>
      </c>
      <c r="I94" s="10">
        <v>81.653028173708535</v>
      </c>
      <c r="J94" s="10">
        <v>82.182868532703708</v>
      </c>
      <c r="K94" s="10">
        <v>82.105931420728709</v>
      </c>
      <c r="L94" s="10">
        <v>82.522404826091403</v>
      </c>
      <c r="M94" s="10">
        <v>82.296950113574511</v>
      </c>
      <c r="N94" s="10">
        <v>82.080552291692584</v>
      </c>
      <c r="O94" s="10">
        <v>82.609662707552943</v>
      </c>
      <c r="P94" s="10">
        <v>83.078333772475773</v>
      </c>
      <c r="Q94" s="10">
        <v>83.746680178790299</v>
      </c>
      <c r="R94" s="10">
        <v>83.75899781919837</v>
      </c>
      <c r="S94" s="10">
        <v>84.188728000199205</v>
      </c>
      <c r="T94" s="10">
        <v>84.364979605390985</v>
      </c>
      <c r="U94" s="10">
        <v>84.304041499211081</v>
      </c>
      <c r="W94" s="15">
        <f>U94-B94</f>
        <v>4.4577988699113433</v>
      </c>
      <c r="X94" s="85"/>
      <c r="Y94" s="85"/>
    </row>
    <row r="95" spans="1:25" x14ac:dyDescent="0.2">
      <c r="A95" s="7" t="str">
        <f>A3 &amp; " (IC min)"</f>
        <v>ACeS Alentejo Central (IC min)</v>
      </c>
      <c r="B95" s="10">
        <v>79.322310982580618</v>
      </c>
      <c r="C95" s="10">
        <v>79.37826834701751</v>
      </c>
      <c r="D95" s="10">
        <v>79.84015864902004</v>
      </c>
      <c r="E95" s="10">
        <v>80.612733260462022</v>
      </c>
      <c r="F95" s="10">
        <v>80.842597293788558</v>
      </c>
      <c r="G95" s="10">
        <v>80.849191191662428</v>
      </c>
      <c r="H95" s="10">
        <v>81.076482283470796</v>
      </c>
      <c r="I95" s="10">
        <v>81.174654569314711</v>
      </c>
      <c r="J95" s="10">
        <v>81.724797670086744</v>
      </c>
      <c r="K95" s="10">
        <v>81.64091939437742</v>
      </c>
      <c r="L95" s="10">
        <v>82.06066210715089</v>
      </c>
      <c r="M95" s="10">
        <v>81.82845769349295</v>
      </c>
      <c r="N95" s="10">
        <v>81.591569193081028</v>
      </c>
      <c r="O95" s="10">
        <v>82.094605435766695</v>
      </c>
      <c r="P95" s="10">
        <v>82.546340830241604</v>
      </c>
      <c r="Q95" s="10">
        <v>83.220504696746232</v>
      </c>
      <c r="R95" s="10">
        <v>83.243915942555617</v>
      </c>
      <c r="S95" s="10">
        <v>83.696663246705796</v>
      </c>
      <c r="T95" s="10">
        <v>83.899446493904037</v>
      </c>
      <c r="U95" s="10">
        <v>83.843801606053646</v>
      </c>
      <c r="W95" s="85"/>
      <c r="X95" s="85"/>
      <c r="Y95" s="85"/>
    </row>
    <row r="96" spans="1:25" x14ac:dyDescent="0.2">
      <c r="A96" s="7" t="str">
        <f>A3&amp;" (IC max)"</f>
        <v>ACeS Alentejo Central (IC max)</v>
      </c>
      <c r="B96" s="10">
        <v>80.370174276018858</v>
      </c>
      <c r="C96" s="10">
        <v>80.435965025836836</v>
      </c>
      <c r="D96" s="10">
        <v>80.815592558946648</v>
      </c>
      <c r="E96" s="10">
        <v>81.57439644720526</v>
      </c>
      <c r="F96" s="10">
        <v>81.820952265194663</v>
      </c>
      <c r="G96" s="10">
        <v>81.845706060739687</v>
      </c>
      <c r="H96" s="10">
        <v>82.064565516563789</v>
      </c>
      <c r="I96" s="10">
        <v>82.131401778102358</v>
      </c>
      <c r="J96" s="10">
        <v>82.640939395320672</v>
      </c>
      <c r="K96" s="10">
        <v>82.570943447079998</v>
      </c>
      <c r="L96" s="10">
        <v>82.984147545031917</v>
      </c>
      <c r="M96" s="10">
        <v>82.765442533656071</v>
      </c>
      <c r="N96" s="10">
        <v>82.569535390304139</v>
      </c>
      <c r="O96" s="10">
        <v>83.12471997933919</v>
      </c>
      <c r="P96" s="10">
        <v>83.610326714709942</v>
      </c>
      <c r="Q96" s="10">
        <v>84.272855660834367</v>
      </c>
      <c r="R96" s="10">
        <v>84.274079695841124</v>
      </c>
      <c r="S96" s="10">
        <v>84.680792753692614</v>
      </c>
      <c r="T96" s="10">
        <v>84.830512716877934</v>
      </c>
      <c r="U96" s="10">
        <v>84.764281392368517</v>
      </c>
      <c r="W96" s="85"/>
      <c r="X96" s="85"/>
      <c r="Y96" s="85"/>
    </row>
    <row r="97" spans="1:175" x14ac:dyDescent="0.2">
      <c r="A97" s="7" t="s">
        <v>169</v>
      </c>
      <c r="B97" s="102">
        <f>B94-B95</f>
        <v>0.52393164671912018</v>
      </c>
      <c r="C97" s="102">
        <f t="shared" ref="C97:N97" si="14">C94-C95</f>
        <v>0.52884833940966303</v>
      </c>
      <c r="D97" s="102">
        <f t="shared" si="14"/>
        <v>0.48771695496330381</v>
      </c>
      <c r="E97" s="102">
        <f t="shared" si="14"/>
        <v>0.48083159337161874</v>
      </c>
      <c r="F97" s="102">
        <f t="shared" si="14"/>
        <v>0.48917748570305264</v>
      </c>
      <c r="G97" s="102">
        <f t="shared" si="14"/>
        <v>0.4982574345386297</v>
      </c>
      <c r="H97" s="102">
        <f t="shared" si="14"/>
        <v>0.4940416165464967</v>
      </c>
      <c r="I97" s="102">
        <f t="shared" si="14"/>
        <v>0.47837360439382337</v>
      </c>
      <c r="J97" s="102">
        <f t="shared" si="14"/>
        <v>0.45807086261696384</v>
      </c>
      <c r="K97" s="102">
        <f t="shared" si="14"/>
        <v>0.46501202635128891</v>
      </c>
      <c r="L97" s="102">
        <f t="shared" si="14"/>
        <v>0.46174271894051344</v>
      </c>
      <c r="M97" s="102">
        <f t="shared" si="14"/>
        <v>0.46849242008156011</v>
      </c>
      <c r="N97" s="102">
        <f t="shared" si="14"/>
        <v>0.48898309861155553</v>
      </c>
      <c r="O97" s="102">
        <f t="shared" ref="O97:T97" si="15">O94-O95</f>
        <v>0.51505727178624738</v>
      </c>
      <c r="P97" s="102">
        <f t="shared" si="15"/>
        <v>0.53199294223416871</v>
      </c>
      <c r="Q97" s="102">
        <f t="shared" si="15"/>
        <v>0.52617548204406717</v>
      </c>
      <c r="R97" s="102">
        <f t="shared" si="15"/>
        <v>0.5150818766427534</v>
      </c>
      <c r="S97" s="102">
        <f t="shared" si="15"/>
        <v>0.49206475349340906</v>
      </c>
      <c r="T97" s="102">
        <f t="shared" si="15"/>
        <v>0.46553311148694831</v>
      </c>
      <c r="U97" s="102">
        <f t="shared" ref="U97" si="16">U94-U95</f>
        <v>0.46023989315743563</v>
      </c>
    </row>
    <row r="98" spans="1:175" x14ac:dyDescent="0.2">
      <c r="B98" s="85"/>
      <c r="C98" s="65"/>
      <c r="D98" s="65"/>
      <c r="E98" s="65"/>
      <c r="H98" s="11"/>
      <c r="I98" s="11"/>
      <c r="J98" s="11"/>
      <c r="K98" s="11"/>
      <c r="L98" s="11"/>
      <c r="M98" s="11"/>
      <c r="N98" s="13"/>
      <c r="O98" s="13"/>
      <c r="P98" s="11"/>
      <c r="Q98" s="11"/>
    </row>
    <row r="99" spans="1:175" x14ac:dyDescent="0.2">
      <c r="B99" s="9"/>
      <c r="C99" s="103"/>
    </row>
    <row r="100" spans="1:175" x14ac:dyDescent="0.2">
      <c r="A100" s="210" t="str">
        <f>INDICE!C19</f>
        <v>COMO VIVEMOS?</v>
      </c>
    </row>
    <row r="102" spans="1:175" x14ac:dyDescent="0.2">
      <c r="A102" s="7" t="str">
        <f>"EVOLUÇÃO MENSAL DO NÚMERO DE DESEMPREGADOS INSCRITOS NO INSTITUTO DE EMPREGO E FORMAÇÃO PROFISSIONAL (IEFP) " &amp; C3 &amp; " " &amp; A3 &amp; " , POR GÉNERO (JAN-04 A DEZ-17)"</f>
        <v>EVOLUÇÃO MENSAL DO NÚMERO DE DESEMPREGADOS INSCRITOS NO INSTITUTO DE EMPREGO E FORMAÇÃO PROFISSIONAL (IEFP) NO ACeS Alentejo Central , POR GÉNERO (JAN-04 A DEZ-17)</v>
      </c>
    </row>
    <row r="103" spans="1:175" x14ac:dyDescent="0.2">
      <c r="B103" s="14">
        <v>37987</v>
      </c>
      <c r="C103" s="14">
        <v>38018</v>
      </c>
      <c r="D103" s="14">
        <v>38047</v>
      </c>
      <c r="E103" s="14">
        <v>38078</v>
      </c>
      <c r="F103" s="14">
        <v>38108</v>
      </c>
      <c r="G103" s="14">
        <v>38139</v>
      </c>
      <c r="H103" s="14">
        <v>38169</v>
      </c>
      <c r="I103" s="14">
        <v>38200</v>
      </c>
      <c r="J103" s="14">
        <v>38231</v>
      </c>
      <c r="K103" s="14">
        <v>38261</v>
      </c>
      <c r="L103" s="14">
        <v>38292</v>
      </c>
      <c r="M103" s="14">
        <v>38322</v>
      </c>
      <c r="N103" s="14">
        <v>38353</v>
      </c>
      <c r="O103" s="14">
        <v>38384</v>
      </c>
      <c r="P103" s="14">
        <v>38412</v>
      </c>
      <c r="Q103" s="14">
        <v>38443</v>
      </c>
      <c r="R103" s="14">
        <v>38473</v>
      </c>
      <c r="S103" s="14">
        <v>38504</v>
      </c>
      <c r="T103" s="14">
        <v>38534</v>
      </c>
      <c r="U103" s="14">
        <v>38565</v>
      </c>
      <c r="V103" s="14">
        <v>38596</v>
      </c>
      <c r="W103" s="14">
        <v>38626</v>
      </c>
      <c r="X103" s="14">
        <v>38657</v>
      </c>
      <c r="Y103" s="14">
        <v>38687</v>
      </c>
      <c r="Z103" s="14">
        <v>38718</v>
      </c>
      <c r="AA103" s="14">
        <v>38749</v>
      </c>
      <c r="AB103" s="14">
        <v>38777</v>
      </c>
      <c r="AC103" s="14">
        <v>38808</v>
      </c>
      <c r="AD103" s="14">
        <v>38838</v>
      </c>
      <c r="AE103" s="14">
        <v>38869</v>
      </c>
      <c r="AF103" s="14">
        <v>38899</v>
      </c>
      <c r="AG103" s="14">
        <v>38930</v>
      </c>
      <c r="AH103" s="14">
        <v>38961</v>
      </c>
      <c r="AI103" s="14">
        <v>38991</v>
      </c>
      <c r="AJ103" s="14">
        <v>39022</v>
      </c>
      <c r="AK103" s="14">
        <v>39052</v>
      </c>
      <c r="AL103" s="14">
        <v>39083</v>
      </c>
      <c r="AM103" s="14">
        <v>39114</v>
      </c>
      <c r="AN103" s="14">
        <v>39142</v>
      </c>
      <c r="AO103" s="14">
        <v>39173</v>
      </c>
      <c r="AP103" s="14">
        <v>39203</v>
      </c>
      <c r="AQ103" s="14">
        <v>39234</v>
      </c>
      <c r="AR103" s="14">
        <v>39264</v>
      </c>
      <c r="AS103" s="14">
        <v>39295</v>
      </c>
      <c r="AT103" s="14">
        <v>39326</v>
      </c>
      <c r="AU103" s="14">
        <v>39356</v>
      </c>
      <c r="AV103" s="14">
        <v>39387</v>
      </c>
      <c r="AW103" s="14">
        <v>39417</v>
      </c>
      <c r="AX103" s="14">
        <v>39448</v>
      </c>
      <c r="AY103" s="14">
        <v>39479</v>
      </c>
      <c r="AZ103" s="14">
        <v>39508</v>
      </c>
      <c r="BA103" s="14">
        <v>39539</v>
      </c>
      <c r="BB103" s="14">
        <v>39569</v>
      </c>
      <c r="BC103" s="14">
        <v>39600</v>
      </c>
      <c r="BD103" s="14">
        <v>39630</v>
      </c>
      <c r="BE103" s="14">
        <v>39661</v>
      </c>
      <c r="BF103" s="14">
        <v>39692</v>
      </c>
      <c r="BG103" s="14">
        <v>39722</v>
      </c>
      <c r="BH103" s="14">
        <v>39753</v>
      </c>
      <c r="BI103" s="14">
        <v>39783</v>
      </c>
      <c r="BJ103" s="14">
        <v>39814</v>
      </c>
      <c r="BK103" s="14">
        <v>39845</v>
      </c>
      <c r="BL103" s="14">
        <v>39873</v>
      </c>
      <c r="BM103" s="14">
        <v>39904</v>
      </c>
      <c r="BN103" s="14">
        <v>39934</v>
      </c>
      <c r="BO103" s="14">
        <v>39965</v>
      </c>
      <c r="BP103" s="14">
        <v>39995</v>
      </c>
      <c r="BQ103" s="14">
        <v>40026</v>
      </c>
      <c r="BR103" s="14">
        <v>40057</v>
      </c>
      <c r="BS103" s="14">
        <v>40087</v>
      </c>
      <c r="BT103" s="14">
        <v>40118</v>
      </c>
      <c r="BU103" s="14">
        <v>40148</v>
      </c>
      <c r="BV103" s="14">
        <v>40179</v>
      </c>
      <c r="BW103" s="14">
        <v>40210</v>
      </c>
      <c r="BX103" s="14">
        <v>40238</v>
      </c>
      <c r="BY103" s="14">
        <v>40269</v>
      </c>
      <c r="BZ103" s="14">
        <v>40299</v>
      </c>
      <c r="CA103" s="14">
        <v>40330</v>
      </c>
      <c r="CB103" s="14">
        <v>40360</v>
      </c>
      <c r="CC103" s="14">
        <v>40391</v>
      </c>
      <c r="CD103" s="14">
        <v>40422</v>
      </c>
      <c r="CE103" s="14">
        <v>40452</v>
      </c>
      <c r="CF103" s="14">
        <v>40483</v>
      </c>
      <c r="CG103" s="14">
        <v>40513</v>
      </c>
      <c r="CH103" s="14">
        <v>40544</v>
      </c>
      <c r="CI103" s="14">
        <v>40575</v>
      </c>
      <c r="CJ103" s="14">
        <v>40603</v>
      </c>
      <c r="CK103" s="14">
        <v>40634</v>
      </c>
      <c r="CL103" s="14">
        <v>40664</v>
      </c>
      <c r="CM103" s="14">
        <v>40695</v>
      </c>
      <c r="CN103" s="14">
        <v>40725</v>
      </c>
      <c r="CO103" s="14">
        <v>40756</v>
      </c>
      <c r="CP103" s="14">
        <v>40787</v>
      </c>
      <c r="CQ103" s="14">
        <v>40817</v>
      </c>
      <c r="CR103" s="14">
        <v>40848</v>
      </c>
      <c r="CS103" s="14">
        <v>40878</v>
      </c>
      <c r="CT103" s="14">
        <v>40909</v>
      </c>
      <c r="CU103" s="14">
        <v>40940</v>
      </c>
      <c r="CV103" s="14">
        <v>40969</v>
      </c>
      <c r="CW103" s="14">
        <v>41000</v>
      </c>
      <c r="CX103" s="14">
        <v>41030</v>
      </c>
      <c r="CY103" s="14">
        <v>41061</v>
      </c>
      <c r="CZ103" s="14">
        <v>41091</v>
      </c>
      <c r="DA103" s="14">
        <v>41122</v>
      </c>
      <c r="DB103" s="14">
        <v>41153</v>
      </c>
      <c r="DC103" s="14">
        <v>41183</v>
      </c>
      <c r="DD103" s="14">
        <v>41214</v>
      </c>
      <c r="DE103" s="14">
        <v>41244</v>
      </c>
      <c r="DF103" s="14">
        <v>41275</v>
      </c>
      <c r="DG103" s="14">
        <v>41306</v>
      </c>
      <c r="DH103" s="14">
        <v>41334</v>
      </c>
      <c r="DI103" s="14">
        <v>41365</v>
      </c>
      <c r="DJ103" s="14">
        <v>41395</v>
      </c>
      <c r="DK103" s="14">
        <v>41426</v>
      </c>
      <c r="DL103" s="14">
        <v>41456</v>
      </c>
      <c r="DM103" s="14">
        <v>41487</v>
      </c>
      <c r="DN103" s="14">
        <v>41518</v>
      </c>
      <c r="DO103" s="14">
        <v>41548</v>
      </c>
      <c r="DP103" s="14">
        <v>41579</v>
      </c>
      <c r="DQ103" s="14">
        <v>41609</v>
      </c>
      <c r="DR103" s="14">
        <v>41640</v>
      </c>
      <c r="DS103" s="14">
        <v>41671</v>
      </c>
      <c r="DT103" s="14">
        <v>41699</v>
      </c>
      <c r="DU103" s="14">
        <v>41730</v>
      </c>
      <c r="DV103" s="14">
        <v>41760</v>
      </c>
      <c r="DW103" s="14">
        <v>41791</v>
      </c>
      <c r="DX103" s="14">
        <v>41821</v>
      </c>
      <c r="DY103" s="14">
        <v>41852</v>
      </c>
      <c r="DZ103" s="14">
        <v>41883</v>
      </c>
      <c r="EA103" s="14">
        <v>41913</v>
      </c>
      <c r="EB103" s="14">
        <v>41944</v>
      </c>
      <c r="EC103" s="14">
        <v>41974</v>
      </c>
      <c r="ED103" s="14">
        <v>42005</v>
      </c>
      <c r="EE103" s="14">
        <v>42036</v>
      </c>
      <c r="EF103" s="14">
        <v>42064</v>
      </c>
      <c r="EG103" s="14">
        <v>42095</v>
      </c>
      <c r="EH103" s="14">
        <v>42125</v>
      </c>
      <c r="EI103" s="14">
        <v>42156</v>
      </c>
      <c r="EJ103" s="14">
        <v>42186</v>
      </c>
      <c r="EK103" s="14">
        <v>42217</v>
      </c>
      <c r="EL103" s="14">
        <v>42248</v>
      </c>
      <c r="EM103" s="14">
        <v>42278</v>
      </c>
      <c r="EN103" s="14">
        <v>42309</v>
      </c>
      <c r="EO103" s="14">
        <v>42339</v>
      </c>
      <c r="EP103" s="14">
        <v>42370</v>
      </c>
      <c r="EQ103" s="14">
        <v>42401</v>
      </c>
      <c r="ER103" s="14">
        <v>42430</v>
      </c>
      <c r="ES103" s="14">
        <v>42461</v>
      </c>
      <c r="ET103" s="14">
        <v>42491</v>
      </c>
      <c r="EU103" s="14">
        <v>42522</v>
      </c>
      <c r="EV103" s="14">
        <v>42552</v>
      </c>
      <c r="EW103" s="14">
        <v>42583</v>
      </c>
      <c r="EX103" s="14">
        <v>42614</v>
      </c>
      <c r="EY103" s="14">
        <v>42644</v>
      </c>
      <c r="EZ103" s="14">
        <v>42675</v>
      </c>
      <c r="FA103" s="14">
        <v>42705</v>
      </c>
      <c r="FB103" s="14">
        <v>42736</v>
      </c>
      <c r="FC103" s="14">
        <v>42767</v>
      </c>
      <c r="FD103" s="14">
        <v>42795</v>
      </c>
      <c r="FE103" s="14">
        <v>42826</v>
      </c>
      <c r="FF103" s="14">
        <v>42856</v>
      </c>
      <c r="FG103" s="14">
        <v>42887</v>
      </c>
      <c r="FH103" s="14">
        <v>42917</v>
      </c>
      <c r="FI103" s="14">
        <v>42948</v>
      </c>
      <c r="FJ103" s="14">
        <v>42979</v>
      </c>
      <c r="FK103" s="14">
        <v>43009</v>
      </c>
      <c r="FL103" s="14">
        <v>43040</v>
      </c>
      <c r="FM103" s="14">
        <v>43070</v>
      </c>
      <c r="FN103" s="14">
        <v>43101</v>
      </c>
      <c r="FO103" s="14">
        <v>43132</v>
      </c>
      <c r="FP103" s="14">
        <v>43160</v>
      </c>
      <c r="FQ103" s="14">
        <v>43191</v>
      </c>
      <c r="FR103" s="14">
        <v>43221</v>
      </c>
      <c r="FS103" s="14">
        <v>43252</v>
      </c>
    </row>
    <row r="104" spans="1:175" x14ac:dyDescent="0.2">
      <c r="A104" s="7" t="s">
        <v>16</v>
      </c>
      <c r="B104" s="65">
        <v>454397</v>
      </c>
      <c r="C104" s="65">
        <v>457864</v>
      </c>
      <c r="D104" s="65">
        <v>461070</v>
      </c>
      <c r="E104" s="65">
        <v>452216</v>
      </c>
      <c r="F104" s="65">
        <v>442811</v>
      </c>
      <c r="G104" s="65">
        <v>435489</v>
      </c>
      <c r="H104" s="65">
        <v>436773</v>
      </c>
      <c r="I104" s="65">
        <v>440364</v>
      </c>
      <c r="J104" s="65">
        <v>457075</v>
      </c>
      <c r="K104" s="65">
        <v>457477</v>
      </c>
      <c r="L104" s="65">
        <v>460454</v>
      </c>
      <c r="M104" s="65">
        <v>457864</v>
      </c>
      <c r="N104" s="65">
        <v>471639</v>
      </c>
      <c r="O104" s="65">
        <v>475602</v>
      </c>
      <c r="P104" s="65">
        <v>472771</v>
      </c>
      <c r="Q104" s="65">
        <v>467166</v>
      </c>
      <c r="R104" s="65">
        <v>459194</v>
      </c>
      <c r="S104" s="65">
        <v>453207</v>
      </c>
      <c r="T104" s="65">
        <v>450215</v>
      </c>
      <c r="U104" s="65">
        <v>454662</v>
      </c>
      <c r="V104" s="65">
        <v>472114</v>
      </c>
      <c r="W104" s="65">
        <v>473813</v>
      </c>
      <c r="X104" s="65">
        <v>474862</v>
      </c>
      <c r="Y104" s="65">
        <v>468115</v>
      </c>
      <c r="Z104" s="65">
        <v>479552</v>
      </c>
      <c r="AA104" s="65">
        <v>476229</v>
      </c>
      <c r="AB104" s="65">
        <v>468470</v>
      </c>
      <c r="AC104" s="65">
        <v>457958</v>
      </c>
      <c r="AD104" s="65">
        <v>445949</v>
      </c>
      <c r="AE104" s="65">
        <v>431621</v>
      </c>
      <c r="AF104" s="65">
        <v>426340</v>
      </c>
      <c r="AG104" s="65">
        <v>426127</v>
      </c>
      <c r="AH104" s="65">
        <v>437246</v>
      </c>
      <c r="AI104" s="65">
        <v>440807</v>
      </c>
      <c r="AJ104" s="65">
        <v>445308</v>
      </c>
      <c r="AK104" s="65">
        <v>440125</v>
      </c>
      <c r="AL104" s="65">
        <v>444390</v>
      </c>
      <c r="AM104" s="65">
        <v>438073</v>
      </c>
      <c r="AN104" s="65">
        <v>428997</v>
      </c>
      <c r="AO104" s="65">
        <v>408401</v>
      </c>
      <c r="AP104" s="65">
        <v>385341</v>
      </c>
      <c r="AQ104" s="65">
        <v>376672</v>
      </c>
      <c r="AR104" s="65">
        <v>377806</v>
      </c>
      <c r="AS104" s="65">
        <v>380362</v>
      </c>
      <c r="AT104" s="65">
        <v>385918</v>
      </c>
      <c r="AU104" s="65">
        <v>386505</v>
      </c>
      <c r="AV104" s="65">
        <v>384562</v>
      </c>
      <c r="AW104" s="65">
        <v>377436</v>
      </c>
      <c r="AX104" s="65">
        <v>386377</v>
      </c>
      <c r="AY104" s="65">
        <v>385528</v>
      </c>
      <c r="AZ104" s="65">
        <v>378279</v>
      </c>
      <c r="BA104" s="65">
        <v>373812</v>
      </c>
      <c r="BB104" s="65">
        <v>371129</v>
      </c>
      <c r="BC104" s="65">
        <v>370849</v>
      </c>
      <c r="BD104" s="65">
        <v>370556</v>
      </c>
      <c r="BE104" s="65">
        <v>378750</v>
      </c>
      <c r="BF104" s="65">
        <v>383934</v>
      </c>
      <c r="BG104" s="65">
        <v>388658</v>
      </c>
      <c r="BH104" s="65">
        <v>395926</v>
      </c>
      <c r="BI104" s="65">
        <v>402545</v>
      </c>
      <c r="BJ104" s="65">
        <v>433149</v>
      </c>
      <c r="BK104" s="65">
        <v>453582</v>
      </c>
      <c r="BL104" s="65">
        <v>467559</v>
      </c>
      <c r="BM104" s="65">
        <v>474960</v>
      </c>
      <c r="BN104" s="65">
        <v>472356</v>
      </c>
      <c r="BO104" s="65">
        <v>472873</v>
      </c>
      <c r="BP104" s="65">
        <v>479922</v>
      </c>
      <c r="BQ104" s="65">
        <v>484932</v>
      </c>
      <c r="BR104" s="65">
        <v>492987</v>
      </c>
      <c r="BS104" s="65">
        <v>499283</v>
      </c>
      <c r="BT104" s="65">
        <v>504264</v>
      </c>
      <c r="BU104" s="65">
        <v>504775</v>
      </c>
      <c r="BV104" s="65">
        <v>539130</v>
      </c>
      <c r="BW104" s="65">
        <v>539733</v>
      </c>
      <c r="BX104" s="65">
        <v>550214</v>
      </c>
      <c r="BY104" s="65">
        <v>549676</v>
      </c>
      <c r="BZ104" s="65">
        <v>539957</v>
      </c>
      <c r="CA104" s="65">
        <v>531348</v>
      </c>
      <c r="CB104" s="65">
        <v>527809</v>
      </c>
      <c r="CC104" s="65">
        <v>529568</v>
      </c>
      <c r="CD104" s="65">
        <v>534990</v>
      </c>
      <c r="CE104" s="65">
        <v>529337</v>
      </c>
      <c r="CF104" s="65">
        <v>525154</v>
      </c>
      <c r="CG104" s="65">
        <v>519888</v>
      </c>
      <c r="CH104" s="65">
        <v>533980</v>
      </c>
      <c r="CI104" s="65">
        <v>531266</v>
      </c>
      <c r="CJ104" s="65">
        <v>527071</v>
      </c>
      <c r="CK104" s="65">
        <v>517103</v>
      </c>
      <c r="CL104" s="65">
        <v>506003</v>
      </c>
      <c r="CM104" s="65">
        <v>494326</v>
      </c>
      <c r="CN104" s="65">
        <v>499908</v>
      </c>
      <c r="CO104" s="65">
        <v>508946</v>
      </c>
      <c r="CP104" s="65">
        <v>529210</v>
      </c>
      <c r="CQ104" s="65">
        <v>541153</v>
      </c>
      <c r="CR104" s="65">
        <v>555788</v>
      </c>
      <c r="CS104" s="65">
        <v>576383</v>
      </c>
      <c r="CT104" s="65">
        <v>607044</v>
      </c>
      <c r="CU104" s="65">
        <v>616212</v>
      </c>
      <c r="CV104" s="65">
        <v>628908</v>
      </c>
      <c r="CW104" s="65">
        <v>623395</v>
      </c>
      <c r="CX104" s="65">
        <v>609273</v>
      </c>
      <c r="CY104" s="65">
        <v>614282</v>
      </c>
      <c r="CZ104" s="65">
        <v>622997</v>
      </c>
      <c r="DA104" s="65">
        <v>641218</v>
      </c>
      <c r="DB104" s="65">
        <v>650827</v>
      </c>
      <c r="DC104" s="65">
        <v>660780</v>
      </c>
      <c r="DD104" s="65">
        <v>662937</v>
      </c>
      <c r="DE104" s="65">
        <v>675466</v>
      </c>
      <c r="DF104" s="65">
        <v>703030</v>
      </c>
      <c r="DG104" s="65">
        <v>701959</v>
      </c>
      <c r="DH104" s="65">
        <v>696897</v>
      </c>
      <c r="DI104" s="65">
        <v>691128</v>
      </c>
      <c r="DJ104" s="65">
        <v>666445</v>
      </c>
      <c r="DK104" s="65">
        <v>653967</v>
      </c>
      <c r="DL104" s="65">
        <v>653601</v>
      </c>
      <c r="DM104" s="65">
        <v>660975</v>
      </c>
      <c r="DN104" s="65">
        <v>662812</v>
      </c>
      <c r="DO104" s="65">
        <v>659121</v>
      </c>
      <c r="DP104" s="65">
        <v>656093</v>
      </c>
      <c r="DQ104" s="65">
        <v>654569</v>
      </c>
      <c r="DR104" s="65">
        <v>669668</v>
      </c>
      <c r="DS104" s="65">
        <v>664713</v>
      </c>
      <c r="DT104" s="65">
        <v>653501</v>
      </c>
      <c r="DU104" s="65">
        <v>632098</v>
      </c>
      <c r="DV104" s="65">
        <v>601250</v>
      </c>
      <c r="DW104" s="65">
        <v>580679</v>
      </c>
      <c r="DX104" s="65">
        <v>578506</v>
      </c>
      <c r="DY104" s="65">
        <v>590820</v>
      </c>
      <c r="DZ104" s="65">
        <v>582840</v>
      </c>
      <c r="EA104" s="65">
        <v>572012</v>
      </c>
      <c r="EB104" s="65">
        <v>564394</v>
      </c>
      <c r="EC104" s="65">
        <v>564312</v>
      </c>
      <c r="ED104" s="65">
        <v>580961</v>
      </c>
      <c r="EE104" s="65">
        <v>569857</v>
      </c>
      <c r="EF104" s="65">
        <v>556576</v>
      </c>
      <c r="EG104" s="65">
        <v>539323</v>
      </c>
      <c r="EH104" s="65">
        <v>520444</v>
      </c>
      <c r="EI104" s="65">
        <v>503481</v>
      </c>
      <c r="EJ104" s="65">
        <v>500176</v>
      </c>
      <c r="EK104" s="65">
        <v>503961</v>
      </c>
      <c r="EL104" s="65">
        <v>506162</v>
      </c>
      <c r="EM104" s="65">
        <v>508850</v>
      </c>
      <c r="EN104" s="65">
        <v>516643</v>
      </c>
      <c r="EO104" s="65">
        <v>521611</v>
      </c>
      <c r="EP104" s="65">
        <v>536750</v>
      </c>
      <c r="EQ104" s="65">
        <v>542077</v>
      </c>
      <c r="ER104" s="65">
        <v>541570</v>
      </c>
      <c r="ES104" s="65">
        <v>529966</v>
      </c>
      <c r="ET104" s="65">
        <v>502764</v>
      </c>
      <c r="EU104" s="65">
        <v>480091</v>
      </c>
      <c r="EV104" s="65">
        <v>466741</v>
      </c>
      <c r="EW104" s="65">
        <v>468282</v>
      </c>
      <c r="EX104" s="65">
        <v>461037</v>
      </c>
      <c r="EY104" s="65">
        <v>460548</v>
      </c>
      <c r="EZ104" s="65">
        <v>456449</v>
      </c>
      <c r="FA104" s="65">
        <v>452652</v>
      </c>
      <c r="FB104" s="7">
        <v>464821</v>
      </c>
      <c r="FC104" s="7">
        <v>457920</v>
      </c>
      <c r="FD104" s="7">
        <v>441911</v>
      </c>
      <c r="FE104" s="7">
        <v>422249</v>
      </c>
      <c r="FF104" s="7">
        <v>404470</v>
      </c>
      <c r="FG104" s="7">
        <v>391541</v>
      </c>
      <c r="FH104" s="7">
        <v>390035</v>
      </c>
      <c r="FI104" s="7">
        <v>392182</v>
      </c>
      <c r="FJ104" s="7">
        <v>385009</v>
      </c>
      <c r="FK104" s="7">
        <v>378786</v>
      </c>
      <c r="FL104" s="7">
        <v>378870</v>
      </c>
      <c r="FM104" s="7">
        <v>377791</v>
      </c>
      <c r="FN104" s="7">
        <v>389580</v>
      </c>
      <c r="FO104" s="7">
        <v>378674</v>
      </c>
      <c r="FP104" s="7">
        <v>367458</v>
      </c>
      <c r="FQ104" s="7">
        <v>350209</v>
      </c>
      <c r="FR104" s="7">
        <v>325160</v>
      </c>
      <c r="FS104" s="7">
        <v>308245</v>
      </c>
    </row>
    <row r="105" spans="1:175" x14ac:dyDescent="0.2">
      <c r="A105" s="7" t="str">
        <f>A2</f>
        <v>ARS Alentejo</v>
      </c>
      <c r="B105" s="378">
        <v>25684</v>
      </c>
      <c r="C105" s="378">
        <v>25774</v>
      </c>
      <c r="D105" s="378">
        <v>25961</v>
      </c>
      <c r="E105" s="378">
        <v>24571</v>
      </c>
      <c r="F105" s="378">
        <v>23204</v>
      </c>
      <c r="G105" s="378">
        <v>22358</v>
      </c>
      <c r="H105" s="378">
        <v>22768</v>
      </c>
      <c r="I105" s="378">
        <v>22339</v>
      </c>
      <c r="J105" s="378">
        <v>23037</v>
      </c>
      <c r="K105" s="378">
        <v>23769</v>
      </c>
      <c r="L105" s="378">
        <v>22900</v>
      </c>
      <c r="M105" s="378">
        <v>22611</v>
      </c>
      <c r="N105" s="378">
        <v>24407</v>
      </c>
      <c r="O105" s="378">
        <v>24749</v>
      </c>
      <c r="P105" s="378">
        <v>25019</v>
      </c>
      <c r="Q105" s="378">
        <v>24344</v>
      </c>
      <c r="R105" s="378">
        <v>22930</v>
      </c>
      <c r="S105" s="378">
        <v>22317</v>
      </c>
      <c r="T105" s="378">
        <v>22631</v>
      </c>
      <c r="U105" s="378">
        <v>22929</v>
      </c>
      <c r="V105" s="378">
        <v>23776</v>
      </c>
      <c r="W105" s="378">
        <v>25094</v>
      </c>
      <c r="X105" s="378">
        <v>24769</v>
      </c>
      <c r="Y105" s="378">
        <v>23543</v>
      </c>
      <c r="Z105" s="378">
        <v>24639</v>
      </c>
      <c r="AA105" s="378">
        <v>24571</v>
      </c>
      <c r="AB105" s="378">
        <v>24036</v>
      </c>
      <c r="AC105" s="378">
        <v>22853</v>
      </c>
      <c r="AD105" s="378">
        <v>20835</v>
      </c>
      <c r="AE105" s="378">
        <v>19896</v>
      </c>
      <c r="AF105" s="378">
        <v>19566</v>
      </c>
      <c r="AG105" s="378">
        <v>20081</v>
      </c>
      <c r="AH105" s="378">
        <v>19827</v>
      </c>
      <c r="AI105" s="378">
        <v>20906</v>
      </c>
      <c r="AJ105" s="378">
        <v>20999</v>
      </c>
      <c r="AK105" s="378">
        <v>20843</v>
      </c>
      <c r="AL105" s="378">
        <v>22111</v>
      </c>
      <c r="AM105" s="378">
        <v>22064</v>
      </c>
      <c r="AN105" s="378">
        <v>21435</v>
      </c>
      <c r="AO105" s="378">
        <v>19892</v>
      </c>
      <c r="AP105" s="378">
        <v>17796</v>
      </c>
      <c r="AQ105" s="378">
        <v>17152</v>
      </c>
      <c r="AR105" s="378">
        <v>17325</v>
      </c>
      <c r="AS105" s="378">
        <v>18025</v>
      </c>
      <c r="AT105" s="378">
        <v>17598</v>
      </c>
      <c r="AU105" s="378">
        <v>18677</v>
      </c>
      <c r="AV105" s="378">
        <v>18179</v>
      </c>
      <c r="AW105" s="378">
        <v>17420</v>
      </c>
      <c r="AX105" s="378">
        <v>18861</v>
      </c>
      <c r="AY105" s="378">
        <v>18609</v>
      </c>
      <c r="AZ105" s="378">
        <v>18356</v>
      </c>
      <c r="BA105" s="378">
        <v>18278</v>
      </c>
      <c r="BB105" s="378">
        <v>17561</v>
      </c>
      <c r="BC105" s="378">
        <v>17265</v>
      </c>
      <c r="BD105" s="378">
        <v>17262</v>
      </c>
      <c r="BE105" s="378">
        <v>17421</v>
      </c>
      <c r="BF105" s="378">
        <v>17737</v>
      </c>
      <c r="BG105" s="378">
        <v>19176</v>
      </c>
      <c r="BH105" s="378">
        <v>18551</v>
      </c>
      <c r="BI105" s="378">
        <v>18751</v>
      </c>
      <c r="BJ105" s="378">
        <v>20893</v>
      </c>
      <c r="BK105" s="378">
        <v>21955</v>
      </c>
      <c r="BL105" s="378">
        <v>22655</v>
      </c>
      <c r="BM105" s="378">
        <v>22481</v>
      </c>
      <c r="BN105" s="378">
        <v>21242</v>
      </c>
      <c r="BO105" s="378">
        <v>20681</v>
      </c>
      <c r="BP105" s="378">
        <v>20969</v>
      </c>
      <c r="BQ105" s="378">
        <v>21012</v>
      </c>
      <c r="BR105" s="378">
        <v>22250</v>
      </c>
      <c r="BS105" s="378">
        <v>22646</v>
      </c>
      <c r="BT105" s="378">
        <v>21856</v>
      </c>
      <c r="BU105" s="378">
        <v>21706</v>
      </c>
      <c r="BV105" s="378">
        <v>24618</v>
      </c>
      <c r="BW105" s="378">
        <v>24491</v>
      </c>
      <c r="BX105" s="378">
        <v>25846</v>
      </c>
      <c r="BY105" s="378">
        <v>26013</v>
      </c>
      <c r="BZ105" s="378">
        <v>24780</v>
      </c>
      <c r="CA105" s="378">
        <v>24037</v>
      </c>
      <c r="CB105" s="378">
        <v>23348</v>
      </c>
      <c r="CC105" s="378">
        <v>23695</v>
      </c>
      <c r="CD105" s="378">
        <v>23481</v>
      </c>
      <c r="CE105" s="378">
        <v>23784</v>
      </c>
      <c r="CF105" s="378">
        <v>23243</v>
      </c>
      <c r="CG105" s="378">
        <v>22854</v>
      </c>
      <c r="CH105" s="378">
        <v>23692</v>
      </c>
      <c r="CI105" s="378">
        <v>23969</v>
      </c>
      <c r="CJ105" s="378">
        <v>24126</v>
      </c>
      <c r="CK105" s="378">
        <v>22912</v>
      </c>
      <c r="CL105" s="378">
        <v>21630</v>
      </c>
      <c r="CM105" s="378">
        <v>20684</v>
      </c>
      <c r="CN105" s="378">
        <v>21047</v>
      </c>
      <c r="CO105" s="378">
        <v>21726</v>
      </c>
      <c r="CP105" s="378">
        <v>23345</v>
      </c>
      <c r="CQ105" s="378">
        <v>24473</v>
      </c>
      <c r="CR105" s="378">
        <v>24968</v>
      </c>
      <c r="CS105" s="378">
        <v>25829</v>
      </c>
      <c r="CT105" s="378">
        <v>28118</v>
      </c>
      <c r="CU105" s="378">
        <v>29107</v>
      </c>
      <c r="CV105" s="378">
        <v>29979</v>
      </c>
      <c r="CW105" s="378">
        <v>29100</v>
      </c>
      <c r="CX105" s="378">
        <v>27917</v>
      </c>
      <c r="CY105" s="378">
        <v>28102</v>
      </c>
      <c r="CZ105" s="378">
        <v>29347</v>
      </c>
      <c r="DA105" s="378">
        <v>30814</v>
      </c>
      <c r="DB105" s="378">
        <v>31530</v>
      </c>
      <c r="DC105" s="378">
        <v>32358</v>
      </c>
      <c r="DD105" s="378">
        <v>31759</v>
      </c>
      <c r="DE105" s="378">
        <v>31561</v>
      </c>
      <c r="DF105" s="378">
        <v>33606</v>
      </c>
      <c r="DG105" s="378">
        <v>34007</v>
      </c>
      <c r="DH105" s="378">
        <v>34084</v>
      </c>
      <c r="DI105" s="378">
        <v>33760</v>
      </c>
      <c r="DJ105" s="378">
        <v>31531</v>
      </c>
      <c r="DK105" s="378">
        <v>31112</v>
      </c>
      <c r="DL105" s="378">
        <v>31669</v>
      </c>
      <c r="DM105" s="378">
        <v>31879</v>
      </c>
      <c r="DN105" s="378">
        <v>31393</v>
      </c>
      <c r="DO105" s="378">
        <v>31657</v>
      </c>
      <c r="DP105" s="378">
        <v>30770</v>
      </c>
      <c r="DQ105" s="378">
        <v>29973</v>
      </c>
      <c r="DR105" s="378">
        <v>31411</v>
      </c>
      <c r="DS105" s="378">
        <v>31645</v>
      </c>
      <c r="DT105" s="378">
        <v>30202</v>
      </c>
      <c r="DU105" s="378">
        <v>29192</v>
      </c>
      <c r="DV105" s="378">
        <v>27345</v>
      </c>
      <c r="DW105" s="378">
        <v>26589</v>
      </c>
      <c r="DX105" s="378">
        <v>26855</v>
      </c>
      <c r="DY105" s="378">
        <v>27529</v>
      </c>
      <c r="DZ105" s="378">
        <v>28069</v>
      </c>
      <c r="EA105" s="378">
        <v>27490</v>
      </c>
      <c r="EB105" s="378">
        <v>26348</v>
      </c>
      <c r="EC105" s="378">
        <v>26326</v>
      </c>
      <c r="ED105" s="378">
        <v>27270</v>
      </c>
      <c r="EE105" s="378">
        <v>27445</v>
      </c>
      <c r="EF105" s="378">
        <v>27362</v>
      </c>
      <c r="EG105" s="378">
        <v>26154</v>
      </c>
      <c r="EH105" s="378">
        <v>24783</v>
      </c>
      <c r="EI105" s="378">
        <v>23829</v>
      </c>
      <c r="EJ105" s="378">
        <v>24268</v>
      </c>
      <c r="EK105" s="378">
        <v>24115</v>
      </c>
      <c r="EL105" s="378">
        <v>24787</v>
      </c>
      <c r="EM105" s="378">
        <v>25003</v>
      </c>
      <c r="EN105" s="378">
        <v>25267</v>
      </c>
      <c r="EO105" s="378">
        <v>25232</v>
      </c>
      <c r="EP105" s="378">
        <v>26530</v>
      </c>
      <c r="EQ105" s="378">
        <v>27276</v>
      </c>
      <c r="ER105" s="378">
        <v>28440</v>
      </c>
      <c r="ES105" s="378">
        <v>27771</v>
      </c>
      <c r="ET105" s="378">
        <v>26400</v>
      </c>
      <c r="EU105" s="378">
        <v>24429</v>
      </c>
      <c r="EV105" s="378">
        <v>22990</v>
      </c>
      <c r="EW105" s="378">
        <v>23367</v>
      </c>
      <c r="EX105" s="378">
        <v>23290</v>
      </c>
      <c r="EY105" s="378">
        <v>23479</v>
      </c>
      <c r="EZ105" s="378">
        <v>23105</v>
      </c>
      <c r="FA105" s="378">
        <v>22983</v>
      </c>
      <c r="FB105" s="378">
        <v>23449</v>
      </c>
      <c r="FC105" s="378">
        <v>22489</v>
      </c>
      <c r="FD105" s="378">
        <v>22393</v>
      </c>
      <c r="FE105" s="378">
        <v>21666</v>
      </c>
      <c r="FF105" s="378">
        <v>20264</v>
      </c>
      <c r="FG105" s="378">
        <v>19359</v>
      </c>
      <c r="FH105" s="378">
        <v>19560</v>
      </c>
      <c r="FI105" s="378">
        <v>19497</v>
      </c>
      <c r="FJ105" s="378">
        <v>19458</v>
      </c>
      <c r="FK105" s="378">
        <v>19825</v>
      </c>
      <c r="FL105" s="378">
        <v>19066</v>
      </c>
      <c r="FM105" s="378">
        <v>18587</v>
      </c>
      <c r="FN105" s="378"/>
      <c r="FO105" s="378"/>
      <c r="FP105" s="378"/>
      <c r="FQ105" s="378"/>
      <c r="FR105" s="378"/>
      <c r="FS105" s="378"/>
    </row>
    <row r="106" spans="1:175" x14ac:dyDescent="0.2">
      <c r="A106" s="7" t="str">
        <f>A3</f>
        <v>ACeS Alentejo Central</v>
      </c>
      <c r="B106" s="12">
        <v>6436</v>
      </c>
      <c r="C106" s="12">
        <v>6439</v>
      </c>
      <c r="D106" s="12">
        <v>6574</v>
      </c>
      <c r="E106" s="12">
        <v>6137</v>
      </c>
      <c r="F106" s="12">
        <v>5598</v>
      </c>
      <c r="G106" s="12">
        <v>5694</v>
      </c>
      <c r="H106" s="12">
        <v>6089</v>
      </c>
      <c r="I106" s="12">
        <v>6120</v>
      </c>
      <c r="J106" s="12">
        <v>6173</v>
      </c>
      <c r="K106" s="12">
        <v>6319</v>
      </c>
      <c r="L106" s="12">
        <v>6013</v>
      </c>
      <c r="M106" s="12">
        <v>5931</v>
      </c>
      <c r="N106" s="12">
        <v>6195</v>
      </c>
      <c r="O106" s="12">
        <v>6352</v>
      </c>
      <c r="P106" s="12">
        <v>6701</v>
      </c>
      <c r="Q106" s="12">
        <v>6530</v>
      </c>
      <c r="R106" s="12">
        <v>6034</v>
      </c>
      <c r="S106" s="12">
        <v>5908</v>
      </c>
      <c r="T106" s="12">
        <v>6200</v>
      </c>
      <c r="U106" s="12">
        <v>6408</v>
      </c>
      <c r="V106" s="12">
        <v>6602</v>
      </c>
      <c r="W106" s="12">
        <v>7127</v>
      </c>
      <c r="X106" s="12">
        <v>6906</v>
      </c>
      <c r="Y106" s="12">
        <v>6624</v>
      </c>
      <c r="Z106" s="12">
        <v>6693</v>
      </c>
      <c r="AA106" s="12">
        <v>6619</v>
      </c>
      <c r="AB106" s="12">
        <v>6631</v>
      </c>
      <c r="AC106" s="12">
        <v>6397</v>
      </c>
      <c r="AD106" s="12">
        <v>5706</v>
      </c>
      <c r="AE106" s="12">
        <v>5462</v>
      </c>
      <c r="AF106" s="12">
        <v>5562</v>
      </c>
      <c r="AG106" s="12">
        <v>6052</v>
      </c>
      <c r="AH106" s="12">
        <v>5714</v>
      </c>
      <c r="AI106" s="12">
        <v>6301</v>
      </c>
      <c r="AJ106" s="12">
        <v>6421</v>
      </c>
      <c r="AK106" s="12">
        <v>6301</v>
      </c>
      <c r="AL106" s="12">
        <v>6282</v>
      </c>
      <c r="AM106" s="12">
        <v>6269</v>
      </c>
      <c r="AN106" s="12">
        <v>6349</v>
      </c>
      <c r="AO106" s="12">
        <v>5977</v>
      </c>
      <c r="AP106" s="12">
        <v>5126</v>
      </c>
      <c r="AQ106" s="12">
        <v>5041</v>
      </c>
      <c r="AR106" s="12">
        <v>5426</v>
      </c>
      <c r="AS106" s="12">
        <v>5920</v>
      </c>
      <c r="AT106" s="12">
        <v>5455</v>
      </c>
      <c r="AU106" s="12">
        <v>5846</v>
      </c>
      <c r="AV106" s="12">
        <v>5411</v>
      </c>
      <c r="AW106" s="12">
        <v>5162</v>
      </c>
      <c r="AX106" s="12">
        <v>5388</v>
      </c>
      <c r="AY106" s="12">
        <v>5425</v>
      </c>
      <c r="AZ106" s="12">
        <v>5403</v>
      </c>
      <c r="BA106" s="12">
        <v>5288</v>
      </c>
      <c r="BB106" s="12">
        <v>5072</v>
      </c>
      <c r="BC106" s="12">
        <v>5166</v>
      </c>
      <c r="BD106" s="12">
        <v>5365</v>
      </c>
      <c r="BE106" s="12">
        <v>5676</v>
      </c>
      <c r="BF106" s="12">
        <v>5616</v>
      </c>
      <c r="BG106" s="12">
        <v>6164</v>
      </c>
      <c r="BH106" s="12">
        <v>5701</v>
      </c>
      <c r="BI106" s="12">
        <v>5602</v>
      </c>
      <c r="BJ106" s="12">
        <v>6088</v>
      </c>
      <c r="BK106" s="12">
        <v>6389</v>
      </c>
      <c r="BL106" s="12">
        <v>6775</v>
      </c>
      <c r="BM106" s="12">
        <v>6750</v>
      </c>
      <c r="BN106" s="12">
        <v>6503</v>
      </c>
      <c r="BO106" s="12">
        <v>6565</v>
      </c>
      <c r="BP106" s="12">
        <v>6961</v>
      </c>
      <c r="BQ106" s="12">
        <v>7028</v>
      </c>
      <c r="BR106" s="12">
        <v>7485</v>
      </c>
      <c r="BS106" s="12">
        <v>7516</v>
      </c>
      <c r="BT106" s="12">
        <v>6999</v>
      </c>
      <c r="BU106" s="12">
        <v>6756</v>
      </c>
      <c r="BV106" s="12">
        <v>7475</v>
      </c>
      <c r="BW106" s="12">
        <v>7310</v>
      </c>
      <c r="BX106" s="12">
        <v>7831</v>
      </c>
      <c r="BY106" s="12">
        <v>7958</v>
      </c>
      <c r="BZ106" s="12">
        <v>7487</v>
      </c>
      <c r="CA106" s="12">
        <v>7397</v>
      </c>
      <c r="CB106" s="12">
        <v>7384</v>
      </c>
      <c r="CC106" s="12">
        <v>7373</v>
      </c>
      <c r="CD106" s="12">
        <v>7070</v>
      </c>
      <c r="CE106" s="12">
        <v>7385</v>
      </c>
      <c r="CF106" s="12">
        <v>7186</v>
      </c>
      <c r="CG106" s="12">
        <v>6958</v>
      </c>
      <c r="CH106" s="12">
        <v>7054</v>
      </c>
      <c r="CI106" s="12">
        <v>7021</v>
      </c>
      <c r="CJ106" s="12">
        <v>7111</v>
      </c>
      <c r="CK106" s="12">
        <v>6821</v>
      </c>
      <c r="CL106" s="12">
        <v>6533</v>
      </c>
      <c r="CM106" s="12">
        <v>6226</v>
      </c>
      <c r="CN106" s="12">
        <v>6457</v>
      </c>
      <c r="CO106" s="12">
        <v>6751</v>
      </c>
      <c r="CP106" s="12">
        <v>7237</v>
      </c>
      <c r="CQ106" s="12">
        <v>7534</v>
      </c>
      <c r="CR106" s="12">
        <v>7733</v>
      </c>
      <c r="CS106" s="12">
        <v>7864</v>
      </c>
      <c r="CT106" s="12">
        <v>8492</v>
      </c>
      <c r="CU106" s="12">
        <v>8794</v>
      </c>
      <c r="CV106" s="12">
        <v>9265</v>
      </c>
      <c r="CW106" s="12">
        <v>9110</v>
      </c>
      <c r="CX106" s="12">
        <v>8869</v>
      </c>
      <c r="CY106" s="12">
        <v>8824</v>
      </c>
      <c r="CZ106" s="12">
        <v>9214</v>
      </c>
      <c r="DA106" s="12">
        <v>9752</v>
      </c>
      <c r="DB106" s="12">
        <v>9974</v>
      </c>
      <c r="DC106" s="12">
        <v>10222</v>
      </c>
      <c r="DD106" s="12">
        <v>10073</v>
      </c>
      <c r="DE106" s="12">
        <v>10214</v>
      </c>
      <c r="DF106" s="12">
        <v>10562</v>
      </c>
      <c r="DG106" s="12">
        <v>10757</v>
      </c>
      <c r="DH106" s="12">
        <v>10985</v>
      </c>
      <c r="DI106" s="12">
        <v>10782</v>
      </c>
      <c r="DJ106" s="12">
        <v>9992</v>
      </c>
      <c r="DK106" s="12">
        <v>9711</v>
      </c>
      <c r="DL106" s="12">
        <v>10041</v>
      </c>
      <c r="DM106" s="12">
        <v>10199</v>
      </c>
      <c r="DN106" s="12">
        <v>10091</v>
      </c>
      <c r="DO106" s="12">
        <v>10195</v>
      </c>
      <c r="DP106" s="12">
        <v>9883</v>
      </c>
      <c r="DQ106" s="12">
        <v>9564</v>
      </c>
      <c r="DR106" s="12">
        <v>9707</v>
      </c>
      <c r="DS106" s="12">
        <v>9624</v>
      </c>
      <c r="DT106" s="12">
        <v>9812</v>
      </c>
      <c r="DU106" s="12">
        <v>9559</v>
      </c>
      <c r="DV106" s="12">
        <v>8844</v>
      </c>
      <c r="DW106" s="12">
        <v>8720</v>
      </c>
      <c r="DX106" s="12">
        <v>8931</v>
      </c>
      <c r="DY106" s="12">
        <v>9134</v>
      </c>
      <c r="DZ106" s="12">
        <v>9054</v>
      </c>
      <c r="EA106" s="12">
        <v>9056</v>
      </c>
      <c r="EB106" s="12">
        <v>8596</v>
      </c>
      <c r="EC106" s="12">
        <v>8450</v>
      </c>
      <c r="ED106" s="12">
        <v>8287</v>
      </c>
      <c r="EE106" s="12">
        <v>8321</v>
      </c>
      <c r="EF106" s="12">
        <v>8298</v>
      </c>
      <c r="EG106" s="12">
        <v>8071</v>
      </c>
      <c r="EH106" s="12">
        <v>7806</v>
      </c>
      <c r="EI106" s="12">
        <v>7552</v>
      </c>
      <c r="EJ106" s="12">
        <v>7776</v>
      </c>
      <c r="EK106" s="12">
        <v>7691</v>
      </c>
      <c r="EL106" s="12">
        <v>7870</v>
      </c>
      <c r="EM106" s="12">
        <v>7962</v>
      </c>
      <c r="EN106" s="12">
        <v>7962</v>
      </c>
      <c r="EO106" s="12">
        <v>7681</v>
      </c>
      <c r="EP106" s="12">
        <v>7902</v>
      </c>
      <c r="EQ106" s="12">
        <v>8127</v>
      </c>
      <c r="ER106" s="12">
        <v>8498</v>
      </c>
      <c r="ES106" s="12">
        <v>8407</v>
      </c>
      <c r="ET106" s="12">
        <v>7928</v>
      </c>
      <c r="EU106" s="12">
        <v>7327</v>
      </c>
      <c r="EV106" s="12">
        <v>7064</v>
      </c>
      <c r="EW106" s="12">
        <v>7295</v>
      </c>
      <c r="EX106" s="12">
        <v>7286</v>
      </c>
      <c r="EY106" s="12">
        <v>7422</v>
      </c>
      <c r="EZ106" s="12">
        <v>7254</v>
      </c>
      <c r="FA106" s="12">
        <v>6981</v>
      </c>
      <c r="FB106" s="12">
        <v>6915</v>
      </c>
      <c r="FC106" s="12">
        <v>6597</v>
      </c>
      <c r="FD106" s="12">
        <v>6644</v>
      </c>
      <c r="FE106" s="12">
        <v>6459</v>
      </c>
      <c r="FF106" s="12">
        <v>6126</v>
      </c>
      <c r="FG106" s="12">
        <v>5935</v>
      </c>
      <c r="FH106" s="12">
        <v>5985</v>
      </c>
      <c r="FI106" s="12">
        <v>5920</v>
      </c>
      <c r="FJ106" s="12">
        <v>6079</v>
      </c>
      <c r="FK106" s="12">
        <v>6044</v>
      </c>
      <c r="FL106" s="12">
        <v>5678</v>
      </c>
      <c r="FM106" s="12">
        <v>5351</v>
      </c>
      <c r="FN106" s="12"/>
      <c r="FO106" s="12"/>
      <c r="FP106" s="12"/>
      <c r="FQ106" s="12"/>
      <c r="FR106" s="12"/>
      <c r="FS106" s="12"/>
    </row>
    <row r="107" spans="1:175" x14ac:dyDescent="0.2">
      <c r="A107" s="7" t="s">
        <v>62</v>
      </c>
      <c r="B107" s="12">
        <v>2507</v>
      </c>
      <c r="C107" s="12">
        <v>2592</v>
      </c>
      <c r="D107" s="12">
        <v>2583</v>
      </c>
      <c r="E107" s="12">
        <v>2476</v>
      </c>
      <c r="F107" s="12">
        <v>2340</v>
      </c>
      <c r="G107" s="12">
        <v>2295</v>
      </c>
      <c r="H107" s="12">
        <v>2382</v>
      </c>
      <c r="I107" s="12">
        <v>2306</v>
      </c>
      <c r="J107" s="12">
        <v>2384</v>
      </c>
      <c r="K107" s="12">
        <v>2405</v>
      </c>
      <c r="L107" s="12">
        <v>2331</v>
      </c>
      <c r="M107" s="12">
        <v>2373</v>
      </c>
      <c r="N107" s="12">
        <v>2639</v>
      </c>
      <c r="O107" s="12">
        <v>2698</v>
      </c>
      <c r="P107" s="12">
        <v>2707</v>
      </c>
      <c r="Q107" s="12">
        <v>2656</v>
      </c>
      <c r="R107" s="12">
        <v>2537</v>
      </c>
      <c r="S107" s="12">
        <v>2476</v>
      </c>
      <c r="T107" s="12">
        <v>2557</v>
      </c>
      <c r="U107" s="12">
        <v>2536</v>
      </c>
      <c r="V107" s="12">
        <v>2540</v>
      </c>
      <c r="W107" s="12">
        <v>2632</v>
      </c>
      <c r="X107" s="12">
        <v>2649</v>
      </c>
      <c r="Y107" s="12">
        <v>2651</v>
      </c>
      <c r="Z107" s="12">
        <v>2710</v>
      </c>
      <c r="AA107" s="12">
        <v>2698</v>
      </c>
      <c r="AB107" s="12">
        <v>2692</v>
      </c>
      <c r="AC107" s="12">
        <v>2597</v>
      </c>
      <c r="AD107" s="12">
        <v>2377</v>
      </c>
      <c r="AE107" s="12">
        <v>2222</v>
      </c>
      <c r="AF107" s="12">
        <v>2197</v>
      </c>
      <c r="AG107" s="12">
        <v>2350</v>
      </c>
      <c r="AH107" s="12">
        <v>2274</v>
      </c>
      <c r="AI107" s="12">
        <v>2466</v>
      </c>
      <c r="AJ107" s="12">
        <v>2593</v>
      </c>
      <c r="AK107" s="12">
        <v>2685</v>
      </c>
      <c r="AL107" s="12">
        <v>2674</v>
      </c>
      <c r="AM107" s="12">
        <v>2667</v>
      </c>
      <c r="AN107" s="12">
        <v>2625</v>
      </c>
      <c r="AO107" s="12">
        <v>2469</v>
      </c>
      <c r="AP107" s="12">
        <v>2155</v>
      </c>
      <c r="AQ107" s="12">
        <v>2026</v>
      </c>
      <c r="AR107" s="12">
        <v>2122</v>
      </c>
      <c r="AS107" s="12">
        <v>2276</v>
      </c>
      <c r="AT107" s="12">
        <v>2218</v>
      </c>
      <c r="AU107" s="12">
        <v>2268</v>
      </c>
      <c r="AV107" s="12">
        <v>2190</v>
      </c>
      <c r="AW107" s="12">
        <v>2120</v>
      </c>
      <c r="AX107" s="12">
        <v>2207</v>
      </c>
      <c r="AY107" s="12">
        <v>2242</v>
      </c>
      <c r="AZ107" s="12">
        <v>2209</v>
      </c>
      <c r="BA107" s="12">
        <v>2201</v>
      </c>
      <c r="BB107" s="12">
        <v>2198</v>
      </c>
      <c r="BC107" s="12">
        <v>2182</v>
      </c>
      <c r="BD107" s="12">
        <v>2193</v>
      </c>
      <c r="BE107" s="12">
        <v>2342</v>
      </c>
      <c r="BF107" s="12">
        <v>2392</v>
      </c>
      <c r="BG107" s="12">
        <v>2597</v>
      </c>
      <c r="BH107" s="12">
        <v>2548</v>
      </c>
      <c r="BI107" s="12">
        <v>2617</v>
      </c>
      <c r="BJ107" s="12">
        <v>2990</v>
      </c>
      <c r="BK107" s="12">
        <v>3159</v>
      </c>
      <c r="BL107" s="12">
        <v>3284</v>
      </c>
      <c r="BM107" s="12">
        <v>3301</v>
      </c>
      <c r="BN107" s="12">
        <v>3276</v>
      </c>
      <c r="BO107" s="12">
        <v>3229</v>
      </c>
      <c r="BP107" s="12">
        <v>3313</v>
      </c>
      <c r="BQ107" s="12">
        <v>3345</v>
      </c>
      <c r="BR107" s="12">
        <v>3524</v>
      </c>
      <c r="BS107" s="12">
        <v>3574</v>
      </c>
      <c r="BT107" s="12">
        <v>3478</v>
      </c>
      <c r="BU107" s="12">
        <v>3438</v>
      </c>
      <c r="BV107" s="12">
        <v>3800</v>
      </c>
      <c r="BW107" s="12">
        <v>3711</v>
      </c>
      <c r="BX107" s="12">
        <v>3818</v>
      </c>
      <c r="BY107" s="12">
        <v>3881</v>
      </c>
      <c r="BZ107" s="12">
        <v>3669</v>
      </c>
      <c r="CA107" s="12">
        <v>3475</v>
      </c>
      <c r="CB107" s="12">
        <v>3296</v>
      </c>
      <c r="CC107" s="12">
        <v>3337</v>
      </c>
      <c r="CD107" s="12">
        <v>3197</v>
      </c>
      <c r="CE107" s="12">
        <v>3311</v>
      </c>
      <c r="CF107" s="12">
        <v>3293</v>
      </c>
      <c r="CG107" s="12">
        <v>3271</v>
      </c>
      <c r="CH107" s="12">
        <v>3361</v>
      </c>
      <c r="CI107" s="12">
        <v>3392</v>
      </c>
      <c r="CJ107" s="12">
        <v>3343</v>
      </c>
      <c r="CK107" s="12">
        <v>3235</v>
      </c>
      <c r="CL107" s="12">
        <v>3114</v>
      </c>
      <c r="CM107" s="12">
        <v>2948</v>
      </c>
      <c r="CN107" s="12">
        <v>2976</v>
      </c>
      <c r="CO107" s="12">
        <v>3152</v>
      </c>
      <c r="CP107" s="12">
        <v>3297</v>
      </c>
      <c r="CQ107" s="12">
        <v>3494</v>
      </c>
      <c r="CR107" s="12">
        <v>3610</v>
      </c>
      <c r="CS107" s="12">
        <v>3770</v>
      </c>
      <c r="CT107" s="12">
        <v>4161</v>
      </c>
      <c r="CU107" s="12">
        <v>4297</v>
      </c>
      <c r="CV107" s="12">
        <v>4586</v>
      </c>
      <c r="CW107" s="12">
        <v>4455</v>
      </c>
      <c r="CX107" s="12">
        <v>4388</v>
      </c>
      <c r="CY107" s="12">
        <v>4328</v>
      </c>
      <c r="CZ107" s="12">
        <v>4493</v>
      </c>
      <c r="DA107" s="12">
        <v>4705</v>
      </c>
      <c r="DB107" s="12">
        <v>4857</v>
      </c>
      <c r="DC107" s="12">
        <v>4933</v>
      </c>
      <c r="DD107" s="12">
        <v>4930</v>
      </c>
      <c r="DE107" s="12">
        <v>5156</v>
      </c>
      <c r="DF107" s="12">
        <v>5362</v>
      </c>
      <c r="DG107" s="12">
        <v>5424</v>
      </c>
      <c r="DH107" s="12">
        <v>5500</v>
      </c>
      <c r="DI107" s="12">
        <v>5373</v>
      </c>
      <c r="DJ107" s="12">
        <v>5013</v>
      </c>
      <c r="DK107" s="12">
        <v>4780</v>
      </c>
      <c r="DL107" s="12">
        <v>4842</v>
      </c>
      <c r="DM107" s="12">
        <v>4912</v>
      </c>
      <c r="DN107" s="12">
        <v>4851</v>
      </c>
      <c r="DO107" s="12">
        <v>4925</v>
      </c>
      <c r="DP107" s="12">
        <v>4744</v>
      </c>
      <c r="DQ107" s="12">
        <v>4704</v>
      </c>
      <c r="DR107" s="12">
        <v>4796</v>
      </c>
      <c r="DS107" s="12">
        <v>4780</v>
      </c>
      <c r="DT107" s="12">
        <v>4818</v>
      </c>
      <c r="DU107" s="12">
        <v>4707</v>
      </c>
      <c r="DV107" s="12">
        <v>4439</v>
      </c>
      <c r="DW107" s="12">
        <v>4236</v>
      </c>
      <c r="DX107" s="12">
        <v>4238</v>
      </c>
      <c r="DY107" s="12">
        <v>4328</v>
      </c>
      <c r="DZ107" s="12">
        <v>4281</v>
      </c>
      <c r="EA107" s="12">
        <v>4293</v>
      </c>
      <c r="EB107" s="12">
        <v>4129</v>
      </c>
      <c r="EC107" s="12">
        <v>4165</v>
      </c>
      <c r="ED107" s="12">
        <v>4048</v>
      </c>
      <c r="EE107" s="12">
        <v>4100</v>
      </c>
      <c r="EF107" s="12">
        <v>4053</v>
      </c>
      <c r="EG107" s="12">
        <v>4004</v>
      </c>
      <c r="EH107" s="12">
        <v>3799</v>
      </c>
      <c r="EI107" s="12">
        <v>3531</v>
      </c>
      <c r="EJ107" s="12">
        <v>3654</v>
      </c>
      <c r="EK107" s="12">
        <v>3533</v>
      </c>
      <c r="EL107" s="12">
        <v>3634</v>
      </c>
      <c r="EM107" s="12">
        <v>3718</v>
      </c>
      <c r="EN107" s="12">
        <v>3665</v>
      </c>
      <c r="EO107" s="12">
        <v>3721</v>
      </c>
      <c r="EP107" s="12">
        <v>3878</v>
      </c>
      <c r="EQ107" s="12">
        <v>3921</v>
      </c>
      <c r="ER107" s="12">
        <v>4019</v>
      </c>
      <c r="ES107" s="12">
        <v>3993</v>
      </c>
      <c r="ET107" s="12">
        <v>3822</v>
      </c>
      <c r="EU107" s="12">
        <v>3479</v>
      </c>
      <c r="EV107" s="12">
        <v>3320</v>
      </c>
      <c r="EW107" s="12">
        <v>3388</v>
      </c>
      <c r="EX107" s="12">
        <v>3419</v>
      </c>
      <c r="EY107" s="12">
        <v>3502</v>
      </c>
      <c r="EZ107" s="12">
        <v>3442</v>
      </c>
      <c r="FA107" s="12">
        <v>3318</v>
      </c>
      <c r="FB107" s="12">
        <v>3300</v>
      </c>
      <c r="FC107" s="12">
        <v>3134</v>
      </c>
      <c r="FD107" s="12">
        <v>3087</v>
      </c>
      <c r="FE107" s="12">
        <v>2969</v>
      </c>
      <c r="FF107" s="12">
        <v>2852</v>
      </c>
      <c r="FG107" s="12">
        <v>2702</v>
      </c>
      <c r="FH107" s="12">
        <v>2682</v>
      </c>
      <c r="FI107" s="12">
        <v>2624</v>
      </c>
      <c r="FJ107" s="12">
        <v>2675</v>
      </c>
      <c r="FK107" s="12">
        <v>2677</v>
      </c>
      <c r="FL107" s="12">
        <v>2521</v>
      </c>
      <c r="FM107" s="12">
        <v>2420</v>
      </c>
      <c r="FN107" s="12"/>
      <c r="FO107" s="12"/>
      <c r="FP107" s="12"/>
      <c r="FQ107" s="12"/>
      <c r="FR107" s="12"/>
      <c r="FS107" s="12"/>
    </row>
    <row r="108" spans="1:175" x14ac:dyDescent="0.2">
      <c r="A108" s="7" t="s">
        <v>63</v>
      </c>
      <c r="B108" s="12">
        <v>3929</v>
      </c>
      <c r="C108" s="12">
        <v>3847</v>
      </c>
      <c r="D108" s="12">
        <v>3991</v>
      </c>
      <c r="E108" s="12">
        <v>3661</v>
      </c>
      <c r="F108" s="12">
        <v>3258</v>
      </c>
      <c r="G108" s="12">
        <v>3399</v>
      </c>
      <c r="H108" s="12">
        <v>3707</v>
      </c>
      <c r="I108" s="12">
        <v>3814</v>
      </c>
      <c r="J108" s="12">
        <v>3789</v>
      </c>
      <c r="K108" s="12">
        <v>3914</v>
      </c>
      <c r="L108" s="12">
        <v>3682</v>
      </c>
      <c r="M108" s="12">
        <v>3558</v>
      </c>
      <c r="N108" s="12">
        <v>3556</v>
      </c>
      <c r="O108" s="12">
        <v>3654</v>
      </c>
      <c r="P108" s="12">
        <v>3994</v>
      </c>
      <c r="Q108" s="12">
        <v>3874</v>
      </c>
      <c r="R108" s="12">
        <v>3497</v>
      </c>
      <c r="S108" s="12">
        <v>3432</v>
      </c>
      <c r="T108" s="12">
        <v>3643</v>
      </c>
      <c r="U108" s="12">
        <v>3872</v>
      </c>
      <c r="V108" s="12">
        <v>4062</v>
      </c>
      <c r="W108" s="12">
        <v>4495</v>
      </c>
      <c r="X108" s="12">
        <v>4257</v>
      </c>
      <c r="Y108" s="12">
        <v>3973</v>
      </c>
      <c r="Z108" s="12">
        <v>3983</v>
      </c>
      <c r="AA108" s="12">
        <v>3921</v>
      </c>
      <c r="AB108" s="12">
        <v>3939</v>
      </c>
      <c r="AC108" s="12">
        <v>3800</v>
      </c>
      <c r="AD108" s="12">
        <v>3329</v>
      </c>
      <c r="AE108" s="12">
        <v>3240</v>
      </c>
      <c r="AF108" s="12">
        <v>3365</v>
      </c>
      <c r="AG108" s="12">
        <v>3702</v>
      </c>
      <c r="AH108" s="12">
        <v>3440</v>
      </c>
      <c r="AI108" s="12">
        <v>3835</v>
      </c>
      <c r="AJ108" s="12">
        <v>3828</v>
      </c>
      <c r="AK108" s="12">
        <v>3616</v>
      </c>
      <c r="AL108" s="12">
        <v>3608</v>
      </c>
      <c r="AM108" s="12">
        <v>3602</v>
      </c>
      <c r="AN108" s="12">
        <v>3724</v>
      </c>
      <c r="AO108" s="12">
        <v>3508</v>
      </c>
      <c r="AP108" s="12">
        <v>2971</v>
      </c>
      <c r="AQ108" s="12">
        <v>3015</v>
      </c>
      <c r="AR108" s="12">
        <v>3304</v>
      </c>
      <c r="AS108" s="12">
        <v>3644</v>
      </c>
      <c r="AT108" s="12">
        <v>3237</v>
      </c>
      <c r="AU108" s="12">
        <v>3578</v>
      </c>
      <c r="AV108" s="12">
        <v>3221</v>
      </c>
      <c r="AW108" s="12">
        <v>3042</v>
      </c>
      <c r="AX108" s="12">
        <v>3181</v>
      </c>
      <c r="AY108" s="12">
        <v>3183</v>
      </c>
      <c r="AZ108" s="12">
        <v>3194</v>
      </c>
      <c r="BA108" s="12">
        <v>3087</v>
      </c>
      <c r="BB108" s="12">
        <v>2874</v>
      </c>
      <c r="BC108" s="12">
        <v>2984</v>
      </c>
      <c r="BD108" s="12">
        <v>3172</v>
      </c>
      <c r="BE108" s="12">
        <v>3334</v>
      </c>
      <c r="BF108" s="12">
        <v>3224</v>
      </c>
      <c r="BG108" s="12">
        <v>3567</v>
      </c>
      <c r="BH108" s="12">
        <v>3153</v>
      </c>
      <c r="BI108" s="12">
        <v>2985</v>
      </c>
      <c r="BJ108" s="12">
        <v>3098</v>
      </c>
      <c r="BK108" s="12">
        <v>3230</v>
      </c>
      <c r="BL108" s="12">
        <v>3491</v>
      </c>
      <c r="BM108" s="12">
        <v>3449</v>
      </c>
      <c r="BN108" s="12">
        <v>3227</v>
      </c>
      <c r="BO108" s="12">
        <v>3336</v>
      </c>
      <c r="BP108" s="12">
        <v>3648</v>
      </c>
      <c r="BQ108" s="12">
        <v>3683</v>
      </c>
      <c r="BR108" s="12">
        <v>3961</v>
      </c>
      <c r="BS108" s="12">
        <v>3942</v>
      </c>
      <c r="BT108" s="12">
        <v>3521</v>
      </c>
      <c r="BU108" s="12">
        <v>3318</v>
      </c>
      <c r="BV108" s="12">
        <v>3675</v>
      </c>
      <c r="BW108" s="12">
        <v>3599</v>
      </c>
      <c r="BX108" s="12">
        <v>4013</v>
      </c>
      <c r="BY108" s="12">
        <v>4077</v>
      </c>
      <c r="BZ108" s="12">
        <v>3818</v>
      </c>
      <c r="CA108" s="12">
        <v>3922</v>
      </c>
      <c r="CB108" s="12">
        <v>4088</v>
      </c>
      <c r="CC108" s="12">
        <v>4036</v>
      </c>
      <c r="CD108" s="12">
        <v>3873</v>
      </c>
      <c r="CE108" s="12">
        <v>4074</v>
      </c>
      <c r="CF108" s="12">
        <v>3893</v>
      </c>
      <c r="CG108" s="12">
        <v>3687</v>
      </c>
      <c r="CH108" s="12">
        <v>3693</v>
      </c>
      <c r="CI108" s="12">
        <v>3629</v>
      </c>
      <c r="CJ108" s="12">
        <v>3768</v>
      </c>
      <c r="CK108" s="12">
        <v>3586</v>
      </c>
      <c r="CL108" s="12">
        <v>3419</v>
      </c>
      <c r="CM108" s="12">
        <v>3278</v>
      </c>
      <c r="CN108" s="12">
        <v>3481</v>
      </c>
      <c r="CO108" s="12">
        <v>3599</v>
      </c>
      <c r="CP108" s="12">
        <v>3940</v>
      </c>
      <c r="CQ108" s="12">
        <v>4040</v>
      </c>
      <c r="CR108" s="12">
        <v>4123</v>
      </c>
      <c r="CS108" s="12">
        <v>4094</v>
      </c>
      <c r="CT108" s="12">
        <v>4331</v>
      </c>
      <c r="CU108" s="12">
        <v>4497</v>
      </c>
      <c r="CV108" s="12">
        <v>4679</v>
      </c>
      <c r="CW108" s="12">
        <v>4655</v>
      </c>
      <c r="CX108" s="12">
        <v>4481</v>
      </c>
      <c r="CY108" s="12">
        <v>4496</v>
      </c>
      <c r="CZ108" s="12">
        <v>4721</v>
      </c>
      <c r="DA108" s="12">
        <v>5047</v>
      </c>
      <c r="DB108" s="12">
        <v>5117</v>
      </c>
      <c r="DC108" s="12">
        <v>5289</v>
      </c>
      <c r="DD108" s="12">
        <v>5143</v>
      </c>
      <c r="DE108" s="12">
        <v>5058</v>
      </c>
      <c r="DF108" s="12">
        <v>5200</v>
      </c>
      <c r="DG108" s="12">
        <v>5333</v>
      </c>
      <c r="DH108" s="12">
        <v>5485</v>
      </c>
      <c r="DI108" s="12">
        <v>5409</v>
      </c>
      <c r="DJ108" s="12">
        <v>4979</v>
      </c>
      <c r="DK108" s="12">
        <v>4931</v>
      </c>
      <c r="DL108" s="12">
        <v>5199</v>
      </c>
      <c r="DM108" s="12">
        <v>5287</v>
      </c>
      <c r="DN108" s="12">
        <v>5240</v>
      </c>
      <c r="DO108" s="12">
        <v>5270</v>
      </c>
      <c r="DP108" s="12">
        <v>5139</v>
      </c>
      <c r="DQ108" s="12">
        <v>4860</v>
      </c>
      <c r="DR108" s="12">
        <v>4911</v>
      </c>
      <c r="DS108" s="12">
        <v>4844</v>
      </c>
      <c r="DT108" s="12">
        <v>4994</v>
      </c>
      <c r="DU108" s="12">
        <v>4852</v>
      </c>
      <c r="DV108" s="12">
        <v>4405</v>
      </c>
      <c r="DW108" s="12">
        <v>4484</v>
      </c>
      <c r="DX108" s="12">
        <v>4693</v>
      </c>
      <c r="DY108" s="12">
        <v>4806</v>
      </c>
      <c r="DZ108" s="12">
        <v>4773</v>
      </c>
      <c r="EA108" s="12">
        <v>4763</v>
      </c>
      <c r="EB108" s="12">
        <v>4467</v>
      </c>
      <c r="EC108" s="12">
        <v>4285</v>
      </c>
      <c r="ED108" s="12">
        <v>4239</v>
      </c>
      <c r="EE108" s="12">
        <v>4221</v>
      </c>
      <c r="EF108" s="12">
        <v>4245</v>
      </c>
      <c r="EG108" s="12">
        <v>4067</v>
      </c>
      <c r="EH108" s="12">
        <v>4007</v>
      </c>
      <c r="EI108" s="12">
        <v>4021</v>
      </c>
      <c r="EJ108" s="12">
        <v>4122</v>
      </c>
      <c r="EK108" s="12">
        <v>4158</v>
      </c>
      <c r="EL108" s="12">
        <v>4236</v>
      </c>
      <c r="EM108" s="12">
        <v>4244</v>
      </c>
      <c r="EN108" s="12">
        <v>4297</v>
      </c>
      <c r="EO108" s="12">
        <v>3960</v>
      </c>
      <c r="EP108" s="12">
        <v>4024</v>
      </c>
      <c r="EQ108" s="12">
        <v>4206</v>
      </c>
      <c r="ER108" s="12">
        <v>4479</v>
      </c>
      <c r="ES108" s="12">
        <v>4414</v>
      </c>
      <c r="ET108" s="12">
        <v>4106</v>
      </c>
      <c r="EU108" s="12">
        <v>3848</v>
      </c>
      <c r="EV108" s="12">
        <v>3744</v>
      </c>
      <c r="EW108" s="12">
        <v>3907</v>
      </c>
      <c r="EX108" s="12">
        <v>3867</v>
      </c>
      <c r="EY108" s="12">
        <v>3920</v>
      </c>
      <c r="EZ108" s="12">
        <v>3812</v>
      </c>
      <c r="FA108" s="12">
        <v>3663</v>
      </c>
      <c r="FB108" s="12">
        <v>3615</v>
      </c>
      <c r="FC108" s="12">
        <v>3463</v>
      </c>
      <c r="FD108" s="12">
        <v>3557</v>
      </c>
      <c r="FE108" s="12">
        <v>3490</v>
      </c>
      <c r="FF108" s="12">
        <v>3274</v>
      </c>
      <c r="FG108" s="12">
        <v>3233</v>
      </c>
      <c r="FH108" s="12">
        <v>3303</v>
      </c>
      <c r="FI108" s="12">
        <v>3296</v>
      </c>
      <c r="FJ108" s="12">
        <v>3404</v>
      </c>
      <c r="FK108" s="12">
        <v>3367</v>
      </c>
      <c r="FL108" s="12">
        <v>3157</v>
      </c>
      <c r="FM108" s="12">
        <v>2931</v>
      </c>
      <c r="FN108" s="12"/>
      <c r="FO108" s="12"/>
      <c r="FP108" s="12"/>
      <c r="FQ108" s="12"/>
      <c r="FR108" s="12"/>
      <c r="FS108" s="12"/>
    </row>
    <row r="109" spans="1:175" x14ac:dyDescent="0.2">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c r="AQ109" s="65"/>
      <c r="AR109" s="65"/>
      <c r="AS109" s="65"/>
      <c r="AT109" s="65"/>
      <c r="AU109" s="65"/>
      <c r="AV109" s="65"/>
      <c r="AW109" s="65"/>
      <c r="AX109" s="65"/>
      <c r="AY109" s="65"/>
      <c r="AZ109" s="65"/>
      <c r="BA109" s="65"/>
      <c r="BB109" s="65"/>
      <c r="BC109" s="65"/>
      <c r="BD109" s="65"/>
      <c r="BE109" s="65"/>
      <c r="BF109" s="65"/>
      <c r="BG109" s="65"/>
      <c r="BH109" s="65"/>
      <c r="BI109" s="65"/>
      <c r="BJ109" s="65"/>
      <c r="BK109" s="65"/>
      <c r="BL109" s="65"/>
      <c r="BM109" s="65"/>
      <c r="BN109" s="65"/>
      <c r="BO109" s="65"/>
      <c r="BP109" s="65"/>
      <c r="BQ109" s="65"/>
      <c r="BR109" s="65"/>
      <c r="BS109" s="65"/>
      <c r="BT109" s="65"/>
      <c r="BU109" s="65"/>
      <c r="BV109" s="65"/>
      <c r="BW109" s="65"/>
      <c r="BX109" s="65"/>
      <c r="BY109" s="65"/>
      <c r="BZ109" s="65"/>
      <c r="CA109" s="65"/>
      <c r="CB109" s="65"/>
      <c r="CC109" s="65"/>
      <c r="CD109" s="65"/>
      <c r="CE109" s="65"/>
      <c r="CF109" s="65"/>
      <c r="CG109" s="65"/>
      <c r="CH109" s="65"/>
      <c r="CI109" s="65"/>
      <c r="CJ109" s="65"/>
      <c r="CK109" s="65"/>
      <c r="CL109" s="65"/>
      <c r="CM109" s="65"/>
      <c r="CN109" s="65"/>
      <c r="CO109" s="65"/>
      <c r="CP109" s="65"/>
      <c r="CQ109" s="65"/>
      <c r="CR109" s="65"/>
      <c r="CS109" s="65"/>
      <c r="CT109" s="65"/>
      <c r="CU109" s="65"/>
      <c r="CV109" s="65"/>
      <c r="CW109" s="65"/>
      <c r="CX109" s="65"/>
      <c r="CY109" s="65"/>
      <c r="CZ109" s="65"/>
      <c r="DA109" s="65"/>
      <c r="DB109" s="65"/>
      <c r="DC109" s="65"/>
      <c r="DD109" s="65"/>
      <c r="DE109" s="65"/>
      <c r="DF109" s="65"/>
      <c r="DG109" s="65"/>
      <c r="DH109" s="65"/>
      <c r="DI109" s="65"/>
      <c r="DJ109" s="65"/>
      <c r="DK109" s="65"/>
      <c r="DR109" s="65"/>
    </row>
    <row r="110" spans="1:175" x14ac:dyDescent="0.2">
      <c r="A110" s="7" t="s">
        <v>262</v>
      </c>
    </row>
    <row r="111" spans="1:175" x14ac:dyDescent="0.2">
      <c r="B111" s="14">
        <v>38353</v>
      </c>
      <c r="C111" s="14">
        <v>38384</v>
      </c>
      <c r="D111" s="14">
        <v>38412</v>
      </c>
      <c r="E111" s="14">
        <v>38443</v>
      </c>
      <c r="F111" s="14">
        <v>38473</v>
      </c>
      <c r="G111" s="14">
        <v>38504</v>
      </c>
      <c r="H111" s="14">
        <v>38534</v>
      </c>
      <c r="I111" s="14">
        <v>38565</v>
      </c>
      <c r="J111" s="14">
        <v>38596</v>
      </c>
      <c r="K111" s="14">
        <v>38626</v>
      </c>
      <c r="L111" s="14">
        <v>38657</v>
      </c>
      <c r="M111" s="14">
        <v>38687</v>
      </c>
      <c r="N111" s="14">
        <v>38718</v>
      </c>
      <c r="O111" s="14">
        <v>38749</v>
      </c>
      <c r="P111" s="14">
        <v>38777</v>
      </c>
      <c r="Q111" s="14">
        <v>38808</v>
      </c>
      <c r="R111" s="14">
        <v>38838</v>
      </c>
      <c r="S111" s="14">
        <v>38869</v>
      </c>
      <c r="T111" s="14">
        <v>38899</v>
      </c>
      <c r="U111" s="14">
        <v>38930</v>
      </c>
      <c r="V111" s="14">
        <v>38961</v>
      </c>
      <c r="W111" s="14">
        <v>38991</v>
      </c>
      <c r="X111" s="14">
        <v>39022</v>
      </c>
      <c r="Y111" s="14">
        <v>39052</v>
      </c>
      <c r="Z111" s="14">
        <v>39083</v>
      </c>
      <c r="AA111" s="14">
        <v>39114</v>
      </c>
      <c r="AB111" s="14">
        <v>39142</v>
      </c>
      <c r="AC111" s="14">
        <v>39173</v>
      </c>
      <c r="AD111" s="14">
        <v>39203</v>
      </c>
      <c r="AE111" s="14">
        <v>39234</v>
      </c>
      <c r="AF111" s="14">
        <v>39264</v>
      </c>
      <c r="AG111" s="14">
        <v>39295</v>
      </c>
      <c r="AH111" s="14">
        <v>39326</v>
      </c>
      <c r="AI111" s="14">
        <v>39356</v>
      </c>
      <c r="AJ111" s="14">
        <v>39387</v>
      </c>
      <c r="AK111" s="14">
        <v>39417</v>
      </c>
      <c r="AL111" s="14">
        <v>39448</v>
      </c>
      <c r="AM111" s="14">
        <v>39479</v>
      </c>
      <c r="AN111" s="14">
        <v>39508</v>
      </c>
      <c r="AO111" s="14">
        <v>39539</v>
      </c>
      <c r="AP111" s="14">
        <v>39569</v>
      </c>
      <c r="AQ111" s="14">
        <v>39600</v>
      </c>
      <c r="AR111" s="14">
        <v>39630</v>
      </c>
      <c r="AS111" s="14">
        <v>39661</v>
      </c>
      <c r="AT111" s="14">
        <v>39692</v>
      </c>
      <c r="AU111" s="14">
        <v>39722</v>
      </c>
      <c r="AV111" s="14">
        <v>39753</v>
      </c>
      <c r="AW111" s="14">
        <v>39783</v>
      </c>
      <c r="AX111" s="14">
        <v>39814</v>
      </c>
      <c r="AY111" s="14">
        <v>39845</v>
      </c>
      <c r="AZ111" s="14">
        <v>39873</v>
      </c>
      <c r="BA111" s="14">
        <v>39904</v>
      </c>
      <c r="BB111" s="14">
        <v>39934</v>
      </c>
      <c r="BC111" s="14">
        <v>39965</v>
      </c>
      <c r="BD111" s="14">
        <v>39995</v>
      </c>
      <c r="BE111" s="14">
        <v>40026</v>
      </c>
      <c r="BF111" s="14">
        <v>40057</v>
      </c>
      <c r="BG111" s="14">
        <v>40087</v>
      </c>
      <c r="BH111" s="14">
        <v>40118</v>
      </c>
      <c r="BI111" s="14">
        <v>40148</v>
      </c>
      <c r="BJ111" s="14">
        <v>40179</v>
      </c>
      <c r="BK111" s="14">
        <v>40210</v>
      </c>
      <c r="BL111" s="14">
        <v>40238</v>
      </c>
      <c r="BM111" s="14">
        <v>40269</v>
      </c>
      <c r="BN111" s="14">
        <v>40299</v>
      </c>
      <c r="BO111" s="14">
        <v>40330</v>
      </c>
      <c r="BP111" s="14">
        <v>40360</v>
      </c>
      <c r="BQ111" s="14">
        <v>40391</v>
      </c>
      <c r="BR111" s="14">
        <v>40422</v>
      </c>
      <c r="BS111" s="14">
        <v>40452</v>
      </c>
      <c r="BT111" s="14">
        <v>40483</v>
      </c>
      <c r="BU111" s="14">
        <v>40513</v>
      </c>
      <c r="BV111" s="14">
        <v>40544</v>
      </c>
      <c r="BW111" s="14">
        <v>40575</v>
      </c>
      <c r="BX111" s="14">
        <v>40603</v>
      </c>
      <c r="BY111" s="14">
        <v>40634</v>
      </c>
      <c r="BZ111" s="14">
        <v>40664</v>
      </c>
      <c r="CA111" s="14">
        <v>40695</v>
      </c>
      <c r="CB111" s="14">
        <v>40725</v>
      </c>
      <c r="CC111" s="14">
        <v>40756</v>
      </c>
      <c r="CD111" s="14">
        <v>40787</v>
      </c>
      <c r="CE111" s="14">
        <v>40817</v>
      </c>
      <c r="CF111" s="14">
        <v>40848</v>
      </c>
      <c r="CG111" s="14">
        <v>40878</v>
      </c>
      <c r="CH111" s="14">
        <v>40909</v>
      </c>
      <c r="CI111" s="14">
        <v>40940</v>
      </c>
      <c r="CJ111" s="14">
        <v>40969</v>
      </c>
      <c r="CK111" s="14">
        <v>41000</v>
      </c>
      <c r="CL111" s="14">
        <v>41030</v>
      </c>
      <c r="CM111" s="14">
        <v>41061</v>
      </c>
      <c r="CN111" s="14">
        <v>41091</v>
      </c>
      <c r="CO111" s="14">
        <v>41122</v>
      </c>
      <c r="CP111" s="14">
        <v>41153</v>
      </c>
      <c r="CQ111" s="14">
        <v>41183</v>
      </c>
      <c r="CR111" s="14">
        <v>41214</v>
      </c>
      <c r="CS111" s="14">
        <v>41244</v>
      </c>
      <c r="CT111" s="14">
        <v>41275</v>
      </c>
      <c r="CU111" s="14">
        <v>41306</v>
      </c>
      <c r="CV111" s="14">
        <v>41334</v>
      </c>
      <c r="CW111" s="14">
        <v>41365</v>
      </c>
      <c r="CX111" s="14">
        <v>41395</v>
      </c>
      <c r="CY111" s="14">
        <v>41426</v>
      </c>
      <c r="CZ111" s="14">
        <v>41456</v>
      </c>
      <c r="DA111" s="14">
        <v>41487</v>
      </c>
      <c r="DB111" s="14">
        <v>41518</v>
      </c>
      <c r="DC111" s="14">
        <v>41548</v>
      </c>
      <c r="DD111" s="14">
        <v>41579</v>
      </c>
      <c r="DE111" s="14">
        <v>41609</v>
      </c>
      <c r="DF111" s="14">
        <v>41640</v>
      </c>
      <c r="DG111" s="14">
        <v>41671</v>
      </c>
      <c r="DH111" s="14">
        <v>41699</v>
      </c>
      <c r="DI111" s="14">
        <v>41730</v>
      </c>
      <c r="DJ111" s="14">
        <v>41760</v>
      </c>
      <c r="DK111" s="14">
        <v>41791</v>
      </c>
      <c r="DL111" s="14">
        <v>41821</v>
      </c>
      <c r="DM111" s="14">
        <v>41852</v>
      </c>
      <c r="DN111" s="14">
        <v>41883</v>
      </c>
      <c r="DO111" s="14">
        <v>41913</v>
      </c>
      <c r="DP111" s="14">
        <v>41944</v>
      </c>
      <c r="DQ111" s="14">
        <v>41974</v>
      </c>
      <c r="DR111" s="14">
        <v>42005</v>
      </c>
      <c r="DS111" s="14">
        <v>42036</v>
      </c>
      <c r="DT111" s="14">
        <v>42064</v>
      </c>
      <c r="DU111" s="14">
        <v>42095</v>
      </c>
      <c r="DV111" s="14">
        <v>42125</v>
      </c>
      <c r="DW111" s="14">
        <v>42156</v>
      </c>
      <c r="DX111" s="14">
        <v>42186</v>
      </c>
      <c r="DY111" s="14">
        <v>42217</v>
      </c>
      <c r="DZ111" s="14">
        <v>42248</v>
      </c>
      <c r="EA111" s="14">
        <v>42278</v>
      </c>
      <c r="EB111" s="14">
        <v>42309</v>
      </c>
      <c r="EC111" s="14">
        <v>42339</v>
      </c>
      <c r="ED111" s="14">
        <v>42370</v>
      </c>
      <c r="EE111" s="14">
        <v>42401</v>
      </c>
      <c r="EF111" s="14">
        <v>42430</v>
      </c>
      <c r="EG111" s="14">
        <v>42461</v>
      </c>
      <c r="EH111" s="14">
        <v>42491</v>
      </c>
      <c r="EI111" s="14">
        <v>42522</v>
      </c>
      <c r="EJ111" s="14">
        <v>42552</v>
      </c>
      <c r="EK111" s="14">
        <v>42583</v>
      </c>
      <c r="EL111" s="14">
        <v>42614</v>
      </c>
      <c r="EM111" s="14">
        <v>42644</v>
      </c>
      <c r="EN111" s="14">
        <v>42675</v>
      </c>
      <c r="EO111" s="14">
        <v>42705</v>
      </c>
      <c r="EP111" s="14">
        <v>42736</v>
      </c>
      <c r="EQ111" s="14">
        <v>42767</v>
      </c>
      <c r="ER111" s="14">
        <v>42795</v>
      </c>
      <c r="ES111" s="14">
        <v>42826</v>
      </c>
      <c r="ET111" s="14">
        <v>42856</v>
      </c>
      <c r="EU111" s="14">
        <v>42887</v>
      </c>
      <c r="EV111" s="14">
        <v>42917</v>
      </c>
      <c r="EW111" s="14">
        <v>42948</v>
      </c>
      <c r="EX111" s="14">
        <v>42979</v>
      </c>
      <c r="EY111" s="14">
        <v>43009</v>
      </c>
      <c r="EZ111" s="14">
        <v>43040</v>
      </c>
      <c r="FA111" s="14">
        <v>43070</v>
      </c>
      <c r="FB111" s="14">
        <v>43101</v>
      </c>
      <c r="FC111" s="14">
        <v>43132</v>
      </c>
      <c r="FD111" s="14">
        <v>43160</v>
      </c>
      <c r="FE111" s="14">
        <v>43191</v>
      </c>
      <c r="FF111" s="14">
        <v>43221</v>
      </c>
      <c r="FG111" s="14">
        <v>43252</v>
      </c>
    </row>
    <row r="112" spans="1:175" x14ac:dyDescent="0.2">
      <c r="A112" s="7" t="s">
        <v>16</v>
      </c>
      <c r="B112" s="85">
        <v>3.7944792769318463</v>
      </c>
      <c r="C112" s="85">
        <v>3.8740761448814496</v>
      </c>
      <c r="D112" s="85">
        <v>2.5377925260806387</v>
      </c>
      <c r="E112" s="85">
        <v>3.3059422930634916</v>
      </c>
      <c r="F112" s="85">
        <v>3.6997725892084885</v>
      </c>
      <c r="G112" s="85">
        <v>4.0685298595372101</v>
      </c>
      <c r="H112" s="85">
        <v>3.0775711868636568</v>
      </c>
      <c r="I112" s="85">
        <v>3.24685941630106</v>
      </c>
      <c r="J112" s="85">
        <v>3.2902696494010826</v>
      </c>
      <c r="K112" s="85">
        <v>3.5708899026617731</v>
      </c>
      <c r="L112" s="85">
        <v>3.1290856415624582</v>
      </c>
      <c r="M112" s="85">
        <v>2.2388744255936261</v>
      </c>
      <c r="N112" s="85">
        <v>1.6777662576674111</v>
      </c>
      <c r="O112" s="85">
        <v>0.13183291912145029</v>
      </c>
      <c r="P112" s="85">
        <v>-0.90974277187052499</v>
      </c>
      <c r="Q112" s="85">
        <v>-1.9710338509223702</v>
      </c>
      <c r="R112" s="85">
        <v>-2.8844017996750826</v>
      </c>
      <c r="S112" s="85">
        <v>-4.762944967752043</v>
      </c>
      <c r="T112" s="85">
        <v>-5.3030218895416636</v>
      </c>
      <c r="U112" s="85">
        <v>-6.2760908103162345</v>
      </c>
      <c r="V112" s="85">
        <v>-7.3855043485259912</v>
      </c>
      <c r="W112" s="85">
        <v>-6.9660393446359645</v>
      </c>
      <c r="X112" s="85">
        <v>-6.2237028863122337</v>
      </c>
      <c r="Y112" s="85">
        <v>-5.9792999583435691</v>
      </c>
      <c r="Z112" s="85">
        <v>-7.3322601094354738</v>
      </c>
      <c r="AA112" s="85">
        <v>-8.0121118201537502</v>
      </c>
      <c r="AB112" s="85">
        <v>-8.4259397613507794</v>
      </c>
      <c r="AC112" s="85">
        <v>-10.821298022962804</v>
      </c>
      <c r="AD112" s="85">
        <v>-13.590791772153318</v>
      </c>
      <c r="AE112" s="85">
        <v>-12.730844884748423</v>
      </c>
      <c r="AF112" s="85">
        <v>-11.383872027020688</v>
      </c>
      <c r="AG112" s="85">
        <v>-10.739755988238247</v>
      </c>
      <c r="AH112" s="85">
        <v>-11.738929572826279</v>
      </c>
      <c r="AI112" s="85">
        <v>-12.318769892492632</v>
      </c>
      <c r="AJ112" s="85">
        <v>-13.64134486692357</v>
      </c>
      <c r="AK112" s="85">
        <v>-14.243453564328314</v>
      </c>
      <c r="AL112" s="85">
        <v>-13.054524179211954</v>
      </c>
      <c r="AM112" s="85">
        <v>-11.994576246424684</v>
      </c>
      <c r="AN112" s="85">
        <v>-11.822460296925154</v>
      </c>
      <c r="AO112" s="85">
        <v>-8.469372014270288</v>
      </c>
      <c r="AP112" s="85">
        <v>-3.6881619137335502</v>
      </c>
      <c r="AQ112" s="85">
        <v>-1.5459073145866962</v>
      </c>
      <c r="AR112" s="85">
        <v>-1.9189742883913965</v>
      </c>
      <c r="AS112" s="85">
        <v>-0.42380679457990023</v>
      </c>
      <c r="AT112" s="85">
        <v>-0.51409885001477007</v>
      </c>
      <c r="AU112" s="85">
        <v>0.55704324652979909</v>
      </c>
      <c r="AV112" s="85">
        <v>2.9550501609623412</v>
      </c>
      <c r="AW112" s="85">
        <v>6.6525185726851701</v>
      </c>
      <c r="AX112" s="85">
        <v>12.105275417532617</v>
      </c>
      <c r="AY112" s="85">
        <v>17.652154966695026</v>
      </c>
      <c r="AZ112" s="85">
        <v>23.601627370274322</v>
      </c>
      <c r="BA112" s="85">
        <v>27.058521395781838</v>
      </c>
      <c r="BB112" s="85">
        <v>27.275421753622055</v>
      </c>
      <c r="BC112" s="85">
        <v>27.510927628226046</v>
      </c>
      <c r="BD112" s="85">
        <v>29.514027569382222</v>
      </c>
      <c r="BE112" s="85">
        <v>28.034851485148515</v>
      </c>
      <c r="BF112" s="85">
        <v>28.404100704808638</v>
      </c>
      <c r="BG112" s="85">
        <v>28.463327655676711</v>
      </c>
      <c r="BH112" s="85">
        <v>27.363194132236835</v>
      </c>
      <c r="BI112" s="85">
        <v>25.395918468742622</v>
      </c>
      <c r="BJ112" s="85">
        <v>24.467561970592104</v>
      </c>
      <c r="BK112" s="85">
        <v>18.993478577192217</v>
      </c>
      <c r="BL112" s="85">
        <v>17.677982885582356</v>
      </c>
      <c r="BM112" s="85">
        <v>15.731008927067542</v>
      </c>
      <c r="BN112" s="85">
        <v>14.311451532318845</v>
      </c>
      <c r="BO112" s="85">
        <v>12.365899512131163</v>
      </c>
      <c r="BP112" s="85">
        <v>9.9780797712961693</v>
      </c>
      <c r="BQ112" s="85">
        <v>9.2045895094569961</v>
      </c>
      <c r="BR112" s="85">
        <v>8.5201029641755266</v>
      </c>
      <c r="BS112" s="85">
        <v>6.0194318652948331</v>
      </c>
      <c r="BT112" s="85">
        <v>4.1426712991607575</v>
      </c>
      <c r="BU112" s="85">
        <v>2.9940072309444803</v>
      </c>
      <c r="BV112" s="85">
        <v>-0.95524270584089188</v>
      </c>
      <c r="BW112" s="85">
        <v>-1.5687386170569522</v>
      </c>
      <c r="BX112" s="85">
        <v>-4.20618159479766</v>
      </c>
      <c r="BY112" s="85">
        <v>-5.9258545033801724</v>
      </c>
      <c r="BZ112" s="85">
        <v>-6.2882785110666219</v>
      </c>
      <c r="CA112" s="85">
        <v>-6.9675617486091985</v>
      </c>
      <c r="CB112" s="85">
        <v>-5.2861925431358685</v>
      </c>
      <c r="CC112" s="85">
        <v>-3.8941174693334948</v>
      </c>
      <c r="CD112" s="85">
        <v>-1.0803940260565617</v>
      </c>
      <c r="CE112" s="85">
        <v>2.2322263510769131</v>
      </c>
      <c r="CF112" s="85">
        <v>5.8333365070055638</v>
      </c>
      <c r="CG112" s="85">
        <v>10.866763610623826</v>
      </c>
      <c r="CH112" s="85">
        <v>13.682909472264878</v>
      </c>
      <c r="CI112" s="85">
        <v>15.989353732405236</v>
      </c>
      <c r="CJ112" s="85">
        <v>19.321305858224033</v>
      </c>
      <c r="CK112" s="85">
        <v>20.555285890818656</v>
      </c>
      <c r="CL112" s="85">
        <v>20.408969907293042</v>
      </c>
      <c r="CM112" s="85">
        <v>24.266577117125134</v>
      </c>
      <c r="CN112" s="85">
        <v>24.622330508813622</v>
      </c>
      <c r="CO112" s="85">
        <v>25.989397696415729</v>
      </c>
      <c r="CP112" s="85">
        <v>22.980858260425919</v>
      </c>
      <c r="CQ112" s="85">
        <v>22.105947855782006</v>
      </c>
      <c r="CR112" s="85">
        <v>19.278753769422874</v>
      </c>
      <c r="CS112" s="85">
        <v>17.190479247306044</v>
      </c>
      <c r="CT112" s="85">
        <v>15.8120333946139</v>
      </c>
      <c r="CU112" s="85">
        <v>13.915178542449677</v>
      </c>
      <c r="CV112" s="85">
        <v>10.810643210135664</v>
      </c>
      <c r="CW112" s="85">
        <v>10.865181786828575</v>
      </c>
      <c r="CX112" s="85">
        <v>9.3836424722579199</v>
      </c>
      <c r="CY112" s="85">
        <v>6.4603879000198612</v>
      </c>
      <c r="CZ112" s="85">
        <v>4.91238320569762</v>
      </c>
      <c r="DA112" s="85">
        <v>3.081167403285622</v>
      </c>
      <c r="DB112" s="85">
        <v>1.8415031951655356</v>
      </c>
      <c r="DC112" s="85">
        <v>-0.25106692091164984</v>
      </c>
      <c r="DD112" s="85">
        <v>-1.0323756254365044</v>
      </c>
      <c r="DE112" s="85">
        <v>-3.0937160419621414</v>
      </c>
      <c r="DF112" s="85">
        <v>-4.745458942008165</v>
      </c>
      <c r="DG112" s="85">
        <v>-5.3060079007463399</v>
      </c>
      <c r="DH112" s="85">
        <v>-6.2270321152193215</v>
      </c>
      <c r="DI112" s="85">
        <v>-8.5411096063247332</v>
      </c>
      <c r="DJ112" s="85">
        <v>-9.7825026821418124</v>
      </c>
      <c r="DK112" s="85">
        <v>-11.206681682714876</v>
      </c>
      <c r="DL112" s="85">
        <v>-11.48942550577493</v>
      </c>
      <c r="DM112" s="85">
        <v>-10.613865879950074</v>
      </c>
      <c r="DN112" s="85">
        <v>-12.065563085761875</v>
      </c>
      <c r="DO112" s="85">
        <v>-13.215934555263754</v>
      </c>
      <c r="DP112" s="85">
        <v>-13.976524669520938</v>
      </c>
      <c r="DQ112" s="85">
        <v>-13.788767876266672</v>
      </c>
      <c r="DR112" s="85">
        <v>-13.246414641284934</v>
      </c>
      <c r="DS112" s="85">
        <v>-14.27021887641734</v>
      </c>
      <c r="DT112" s="85">
        <v>-14.831652897241169</v>
      </c>
      <c r="DU112" s="85">
        <v>-14.677312695183343</v>
      </c>
      <c r="DV112" s="85">
        <v>-13.439667359667359</v>
      </c>
      <c r="DW112" s="85">
        <v>-13.294436340904356</v>
      </c>
      <c r="DX112" s="85">
        <v>-13.540049714263983</v>
      </c>
      <c r="DY112" s="85">
        <v>-14.701431908195389</v>
      </c>
      <c r="DZ112" s="85">
        <v>-13.155926154690825</v>
      </c>
      <c r="EA112" s="85">
        <v>-11.04207604036279</v>
      </c>
      <c r="EB112" s="85">
        <v>-8.4605789572532668</v>
      </c>
      <c r="EC112" s="85">
        <v>-7.5669133387204237</v>
      </c>
      <c r="ED112" s="85">
        <v>-7.6099772618127544</v>
      </c>
      <c r="EE112" s="85">
        <v>-4.8749072135641045</v>
      </c>
      <c r="EF112" s="85">
        <v>-2.6961277525441267</v>
      </c>
      <c r="EG112" s="85">
        <v>-1.7349528946475488</v>
      </c>
      <c r="EH112" s="85">
        <v>-3.3970993997432961</v>
      </c>
      <c r="EI112" s="85">
        <v>-4.6456569364087219</v>
      </c>
      <c r="EJ112" s="85">
        <v>-6.6846470042545025</v>
      </c>
      <c r="EK112" s="85">
        <v>-7.0797145017173948</v>
      </c>
      <c r="EL112" s="85">
        <v>-8.9151299386362481</v>
      </c>
      <c r="EM112" s="85">
        <v>-9.4923847892306181</v>
      </c>
      <c r="EN112" s="85">
        <v>-11.650985303197761</v>
      </c>
      <c r="EO112" s="85">
        <v>-13.220388373711444</v>
      </c>
      <c r="EP112" s="7">
        <v>-13.400838379133676</v>
      </c>
      <c r="EQ112" s="7">
        <v>-15.524916201941791</v>
      </c>
      <c r="ER112" s="7">
        <v>-18.401868641172886</v>
      </c>
      <c r="ES112" s="7">
        <v>-20.32526614914919</v>
      </c>
      <c r="ET112" s="7">
        <v>-19.550723599939534</v>
      </c>
      <c r="EU112" s="7">
        <v>-18.444419912058336</v>
      </c>
      <c r="EV112" s="7">
        <v>-16.434382237686425</v>
      </c>
      <c r="EW112" s="7">
        <v>-16.250891556796972</v>
      </c>
      <c r="EX112" s="7">
        <v>-16.490650425020117</v>
      </c>
      <c r="EY112" s="7">
        <v>-17.753198363688476</v>
      </c>
      <c r="EZ112" s="7">
        <v>-16.996203299821008</v>
      </c>
      <c r="FA112" s="7">
        <v>-16.538311992435688</v>
      </c>
      <c r="FB112" s="7">
        <v>-16.18709137495939</v>
      </c>
      <c r="FC112" s="7">
        <v>-17.305642907058001</v>
      </c>
      <c r="FD112" s="7">
        <v>-16.847962598803832</v>
      </c>
      <c r="FE112" s="7">
        <v>-17.061023235105353</v>
      </c>
      <c r="FF112" s="7">
        <v>-19.608376393799293</v>
      </c>
      <c r="FG112" s="7">
        <v>-21.2738895798907</v>
      </c>
    </row>
    <row r="113" spans="1:175" x14ac:dyDescent="0.2">
      <c r="A113" s="7" t="str">
        <f>A2</f>
        <v>ARS Alentejo</v>
      </c>
      <c r="B113" s="379">
        <v>-4.9719669833359292</v>
      </c>
      <c r="C113" s="379">
        <v>-3.9768759214712497</v>
      </c>
      <c r="D113" s="379">
        <v>-3.6285197026308698</v>
      </c>
      <c r="E113" s="379">
        <v>-0.92385332302307599</v>
      </c>
      <c r="F113" s="379">
        <v>-1.1808308912256509</v>
      </c>
      <c r="G113" s="379">
        <v>-0.18337955094373379</v>
      </c>
      <c r="H113" s="379">
        <v>-0.60172171468728042</v>
      </c>
      <c r="I113" s="379">
        <v>2.6411209096199473</v>
      </c>
      <c r="J113" s="379">
        <v>3.2078829708729431</v>
      </c>
      <c r="K113" s="379">
        <v>5.5744877781984936</v>
      </c>
      <c r="L113" s="379">
        <v>8.1615720524017465</v>
      </c>
      <c r="M113" s="379">
        <v>4.1218875768431289</v>
      </c>
      <c r="N113" s="379">
        <v>0.95054697422870482</v>
      </c>
      <c r="O113" s="379">
        <v>-0.71922097862539902</v>
      </c>
      <c r="P113" s="379">
        <v>-3.9290139493984571</v>
      </c>
      <c r="Q113" s="379">
        <v>-6.1247124548143281</v>
      </c>
      <c r="R113" s="379">
        <v>-9.1365023986044491</v>
      </c>
      <c r="S113" s="379">
        <v>-10.848232289286194</v>
      </c>
      <c r="T113" s="379">
        <v>-13.543369714108966</v>
      </c>
      <c r="U113" s="379">
        <v>-12.420951633302804</v>
      </c>
      <c r="V113" s="379">
        <v>-16.609185733512785</v>
      </c>
      <c r="W113" s="379">
        <v>-16.689248425918546</v>
      </c>
      <c r="X113" s="379">
        <v>-15.220638701602809</v>
      </c>
      <c r="Y113" s="379">
        <v>-11.468377012275411</v>
      </c>
      <c r="Z113" s="379">
        <v>-10.260156662202199</v>
      </c>
      <c r="AA113" s="379">
        <v>-10.203084937527979</v>
      </c>
      <c r="AB113" s="379">
        <v>-10.821268097853221</v>
      </c>
      <c r="AC113" s="379">
        <v>-12.95672340611736</v>
      </c>
      <c r="AD113" s="379">
        <v>-14.586033117350611</v>
      </c>
      <c r="AE113" s="379">
        <v>-13.791716928025735</v>
      </c>
      <c r="AF113" s="379">
        <v>-11.453541858325666</v>
      </c>
      <c r="AG113" s="379">
        <v>-10.238533937552912</v>
      </c>
      <c r="AH113" s="379">
        <v>-11.242245422908155</v>
      </c>
      <c r="AI113" s="379">
        <v>-10.662010905960011</v>
      </c>
      <c r="AJ113" s="379">
        <v>-13.429210914805466</v>
      </c>
      <c r="AK113" s="379">
        <v>-16.422779830158806</v>
      </c>
      <c r="AL113" s="379">
        <v>-14.698566324453891</v>
      </c>
      <c r="AM113" s="379">
        <v>-15.65899202320522</v>
      </c>
      <c r="AN113" s="379">
        <v>-14.364357359458829</v>
      </c>
      <c r="AO113" s="379">
        <v>-8.1138145988337023</v>
      </c>
      <c r="AP113" s="379">
        <v>-1.3205214654978648</v>
      </c>
      <c r="AQ113" s="379">
        <v>0.65881529850746268</v>
      </c>
      <c r="AR113" s="379">
        <v>-0.36363636363636365</v>
      </c>
      <c r="AS113" s="379">
        <v>-3.3509015256588075</v>
      </c>
      <c r="AT113" s="379">
        <v>0.78986248437322415</v>
      </c>
      <c r="AU113" s="379">
        <v>2.6717352893933715</v>
      </c>
      <c r="AV113" s="379">
        <v>2.0463171791627701</v>
      </c>
      <c r="AW113" s="379">
        <v>7.6406429391504025</v>
      </c>
      <c r="AX113" s="379">
        <v>10.7735538942792</v>
      </c>
      <c r="AY113" s="379">
        <v>17.980547047127736</v>
      </c>
      <c r="AZ113" s="379">
        <v>23.420135105687514</v>
      </c>
      <c r="BA113" s="379">
        <v>22.994857205383521</v>
      </c>
      <c r="BB113" s="379">
        <v>20.961220887193214</v>
      </c>
      <c r="BC113" s="379">
        <v>19.785693599768315</v>
      </c>
      <c r="BD113" s="379">
        <v>21.474916000463445</v>
      </c>
      <c r="BE113" s="379">
        <v>20.613053211641123</v>
      </c>
      <c r="BF113" s="379">
        <v>25.443987145515024</v>
      </c>
      <c r="BG113" s="379">
        <v>18.095536086775134</v>
      </c>
      <c r="BH113" s="379">
        <v>17.815751172443534</v>
      </c>
      <c r="BI113" s="379">
        <v>15.759159511492721</v>
      </c>
      <c r="BJ113" s="379">
        <v>17.828937921791987</v>
      </c>
      <c r="BK113" s="379">
        <v>11.550899567296744</v>
      </c>
      <c r="BL113" s="379">
        <v>14.085190907084529</v>
      </c>
      <c r="BM113" s="379">
        <v>15.711044882345091</v>
      </c>
      <c r="BN113" s="379">
        <v>16.655682139158269</v>
      </c>
      <c r="BO113" s="379">
        <v>16.227455152071951</v>
      </c>
      <c r="BP113" s="379">
        <v>11.34531928084315</v>
      </c>
      <c r="BQ113" s="379">
        <v>12.768893965353131</v>
      </c>
      <c r="BR113" s="379">
        <v>5.5325842696629213</v>
      </c>
      <c r="BS113" s="379">
        <v>5.0251700079484234</v>
      </c>
      <c r="BT113" s="379">
        <v>6.3460834553440701</v>
      </c>
      <c r="BU113" s="379">
        <v>5.2888602229798218</v>
      </c>
      <c r="BV113" s="379">
        <v>-3.7614753432447801</v>
      </c>
      <c r="BW113" s="379">
        <v>-2.131395206402352</v>
      </c>
      <c r="BX113" s="379">
        <v>-6.6548015166756942</v>
      </c>
      <c r="BY113" s="379">
        <v>-11.920962595625264</v>
      </c>
      <c r="BZ113" s="379">
        <v>-12.711864406779661</v>
      </c>
      <c r="CA113" s="379">
        <v>-13.949328119149646</v>
      </c>
      <c r="CB113" s="379">
        <v>-9.8552338530066805</v>
      </c>
      <c r="CC113" s="379">
        <v>-8.3097699936695513</v>
      </c>
      <c r="CD113" s="379">
        <v>-0.57919168689578804</v>
      </c>
      <c r="CE113" s="379">
        <v>2.8969054826774303</v>
      </c>
      <c r="CF113" s="379">
        <v>7.4215892957019314</v>
      </c>
      <c r="CG113" s="379">
        <v>13.017414894548002</v>
      </c>
      <c r="CH113" s="379">
        <v>18.681411446901908</v>
      </c>
      <c r="CI113" s="379">
        <v>21.436021527806751</v>
      </c>
      <c r="CJ113" s="379">
        <v>24.260134294951506</v>
      </c>
      <c r="CK113" s="379">
        <v>27.007681564245811</v>
      </c>
      <c r="CL113" s="379">
        <v>29.066111881645863</v>
      </c>
      <c r="CM113" s="379">
        <v>35.863469348288533</v>
      </c>
      <c r="CN113" s="379">
        <v>39.435549009360003</v>
      </c>
      <c r="CO113" s="379">
        <v>41.830065359477125</v>
      </c>
      <c r="CP113" s="379">
        <v>35.06104090811737</v>
      </c>
      <c r="CQ113" s="379">
        <v>32.219180321170271</v>
      </c>
      <c r="CR113" s="379">
        <v>27.198814482537649</v>
      </c>
      <c r="CS113" s="379">
        <v>22.192109644198382</v>
      </c>
      <c r="CT113" s="379">
        <v>19.517746639163526</v>
      </c>
      <c r="CU113" s="379">
        <v>16.834438451231662</v>
      </c>
      <c r="CV113" s="379">
        <v>13.692918376196673</v>
      </c>
      <c r="CW113" s="379">
        <v>16.013745704467354</v>
      </c>
      <c r="CX113" s="379">
        <v>12.945517068452913</v>
      </c>
      <c r="CY113" s="379">
        <v>10.710981424809622</v>
      </c>
      <c r="CZ113" s="379">
        <v>7.9122227144171466</v>
      </c>
      <c r="DA113" s="379">
        <v>3.4562211981566824</v>
      </c>
      <c r="DB113" s="379">
        <v>-0.43450681890263237</v>
      </c>
      <c r="DC113" s="379">
        <v>-2.1663885283392048</v>
      </c>
      <c r="DD113" s="379">
        <v>-3.1140778991781857</v>
      </c>
      <c r="DE113" s="379">
        <v>-5.0315262507525116</v>
      </c>
      <c r="DF113" s="379">
        <v>-6.5315717431411056</v>
      </c>
      <c r="DG113" s="379">
        <v>-6.9456288411209464</v>
      </c>
      <c r="DH113" s="379">
        <v>-11.3895082736768</v>
      </c>
      <c r="DI113" s="379">
        <v>-13.530805687203792</v>
      </c>
      <c r="DJ113" s="379">
        <v>-13.275823792458215</v>
      </c>
      <c r="DK113" s="379">
        <v>-14.537798920030855</v>
      </c>
      <c r="DL113" s="379">
        <v>-15.200985190564905</v>
      </c>
      <c r="DM113" s="379">
        <v>-13.645346466325794</v>
      </c>
      <c r="DN113" s="379">
        <v>-10.588347720829484</v>
      </c>
      <c r="DO113" s="379">
        <v>-13.162965536848089</v>
      </c>
      <c r="DP113" s="379">
        <v>-14.371140721481963</v>
      </c>
      <c r="DQ113" s="379">
        <v>-12.16761752243686</v>
      </c>
      <c r="DR113" s="379">
        <v>-13.183279742765272</v>
      </c>
      <c r="DS113" s="379">
        <v>-13.272238900300207</v>
      </c>
      <c r="DT113" s="379">
        <v>-9.4033507714720876</v>
      </c>
      <c r="DU113" s="379">
        <v>-10.406960811181145</v>
      </c>
      <c r="DV113" s="379">
        <v>-9.3691716950082284</v>
      </c>
      <c r="DW113" s="379">
        <v>-10.380232426943472</v>
      </c>
      <c r="DX113" s="379">
        <v>-9.6332154161236261</v>
      </c>
      <c r="DY113" s="379">
        <v>-12.401467543317954</v>
      </c>
      <c r="DZ113" s="379">
        <v>-11.692614628237557</v>
      </c>
      <c r="EA113" s="379">
        <v>-9.0469261549654423</v>
      </c>
      <c r="EB113" s="379">
        <v>-4.1027781994838319</v>
      </c>
      <c r="EC113" s="379">
        <v>-4.1555876319987846</v>
      </c>
      <c r="ED113" s="379">
        <v>-2.7136046938027136</v>
      </c>
      <c r="EE113" s="379">
        <v>-0.61577700856257966</v>
      </c>
      <c r="EF113" s="379">
        <v>3.9397704846136978</v>
      </c>
      <c r="EG113" s="379">
        <v>6.1826106905253493</v>
      </c>
      <c r="EH113" s="379">
        <v>6.5246338215712383</v>
      </c>
      <c r="EI113" s="379">
        <v>2.517940324814302</v>
      </c>
      <c r="EJ113" s="379">
        <v>-5.2661941651557607</v>
      </c>
      <c r="EK113" s="379">
        <v>-3.1018038565208377</v>
      </c>
      <c r="EL113" s="379">
        <v>-6.0394561665389119</v>
      </c>
      <c r="EM113" s="379">
        <v>-6.0952685677718677</v>
      </c>
      <c r="EN113" s="379">
        <v>-8.5566153480824791</v>
      </c>
      <c r="EO113" s="379">
        <v>-8.9132847178186427</v>
      </c>
      <c r="EP113" s="379">
        <v>-11.613267998492272</v>
      </c>
      <c r="EQ113" s="379">
        <v>-17.550227306056605</v>
      </c>
      <c r="ER113" s="379">
        <v>-21.262306610407876</v>
      </c>
      <c r="ES113" s="379">
        <v>-21.983363940801556</v>
      </c>
      <c r="ET113" s="379">
        <v>-23.242424242424242</v>
      </c>
      <c r="EU113" s="379">
        <v>-20.754021859265627</v>
      </c>
      <c r="EV113" s="379">
        <v>-14.919530230535017</v>
      </c>
      <c r="EW113" s="379">
        <v>-16.561817948388754</v>
      </c>
      <c r="EX113" s="379">
        <v>-16.453413482181194</v>
      </c>
      <c r="EY113" s="379">
        <v>-15.56284339196729</v>
      </c>
      <c r="EZ113" s="379">
        <v>-17.481064704609391</v>
      </c>
      <c r="FA113" s="379">
        <v>-19.127180959839883</v>
      </c>
      <c r="FB113" s="379">
        <v>-18.585014286323513</v>
      </c>
      <c r="FC113" s="379">
        <v>-16.403575081150784</v>
      </c>
      <c r="FD113" s="379">
        <v>-15.991604519269414</v>
      </c>
      <c r="FE113" s="379">
        <v>-19.015969722145297</v>
      </c>
      <c r="FF113" s="379">
        <v>-22.17726016581129</v>
      </c>
      <c r="FG113" s="379">
        <v>-23.802882380288239</v>
      </c>
    </row>
    <row r="114" spans="1:175" x14ac:dyDescent="0.2">
      <c r="A114" s="7" t="str">
        <f>A3</f>
        <v>ACeS Alentejo Central</v>
      </c>
      <c r="B114" s="10">
        <v>-3.7445618396519573</v>
      </c>
      <c r="C114" s="10">
        <v>-1.351141481596521</v>
      </c>
      <c r="D114" s="10">
        <v>1.9318527532704595</v>
      </c>
      <c r="E114" s="10">
        <v>6.4037803487045784</v>
      </c>
      <c r="F114" s="10">
        <v>7.7884958913897826</v>
      </c>
      <c r="G114" s="10">
        <v>3.7583421145064979</v>
      </c>
      <c r="H114" s="10">
        <v>1.8229594350468055</v>
      </c>
      <c r="I114" s="10">
        <v>4.7058823529411766</v>
      </c>
      <c r="J114" s="10">
        <v>6.9496193098979422</v>
      </c>
      <c r="K114" s="10">
        <v>12.786833359708815</v>
      </c>
      <c r="L114" s="10">
        <v>14.851155829037085</v>
      </c>
      <c r="M114" s="10">
        <v>11.684370257966616</v>
      </c>
      <c r="N114" s="10">
        <v>8.0387409200968527</v>
      </c>
      <c r="O114" s="10">
        <v>4.2034005037783375</v>
      </c>
      <c r="P114" s="10">
        <v>-1.0446202059394121</v>
      </c>
      <c r="Q114" s="10">
        <v>-2.0367534456355285</v>
      </c>
      <c r="R114" s="10">
        <v>-5.4358634405038115</v>
      </c>
      <c r="S114" s="10">
        <v>-7.5490859851049414</v>
      </c>
      <c r="T114" s="10">
        <v>-10.290322580645162</v>
      </c>
      <c r="U114" s="10">
        <v>-5.5555555555555554</v>
      </c>
      <c r="V114" s="10">
        <v>-13.450469554680399</v>
      </c>
      <c r="W114" s="10">
        <v>-11.589729198821383</v>
      </c>
      <c r="X114" s="10">
        <v>-7.02287865624095</v>
      </c>
      <c r="Y114" s="10">
        <v>-4.8762077294685993</v>
      </c>
      <c r="Z114" s="10">
        <v>-6.1407440609592117</v>
      </c>
      <c r="AA114" s="10">
        <v>-5.2878078259555821</v>
      </c>
      <c r="AB114" s="10">
        <v>-4.2527522244005436</v>
      </c>
      <c r="AC114" s="10">
        <v>-6.5655776145067994</v>
      </c>
      <c r="AD114" s="10">
        <v>-10.164738871363477</v>
      </c>
      <c r="AE114" s="10">
        <v>-7.7077993409007686</v>
      </c>
      <c r="AF114" s="10">
        <v>-2.4451636102121541</v>
      </c>
      <c r="AG114" s="10">
        <v>-2.181097157964309</v>
      </c>
      <c r="AH114" s="10">
        <v>-4.5327266363318168</v>
      </c>
      <c r="AI114" s="10">
        <v>-7.2210760196794164</v>
      </c>
      <c r="AJ114" s="10">
        <v>-15.729637128173183</v>
      </c>
      <c r="AK114" s="10">
        <v>-18.076495794318362</v>
      </c>
      <c r="AL114" s="10">
        <v>-14.231136580706782</v>
      </c>
      <c r="AM114" s="10">
        <v>-13.463072260328602</v>
      </c>
      <c r="AN114" s="10">
        <v>-14.899984249488107</v>
      </c>
      <c r="AO114" s="10">
        <v>-11.527522168311863</v>
      </c>
      <c r="AP114" s="10">
        <v>-1.0534529847834568</v>
      </c>
      <c r="AQ114" s="10">
        <v>2.479666732791113</v>
      </c>
      <c r="AR114" s="10">
        <v>-1.124216734242536</v>
      </c>
      <c r="AS114" s="10">
        <v>-4.1216216216216219</v>
      </c>
      <c r="AT114" s="10">
        <v>2.9514207149404217</v>
      </c>
      <c r="AU114" s="10">
        <v>5.4396168320218949</v>
      </c>
      <c r="AV114" s="10">
        <v>5.3594529661800037</v>
      </c>
      <c r="AW114" s="10">
        <v>8.5238279736536224</v>
      </c>
      <c r="AX114" s="10">
        <v>12.991833704528583</v>
      </c>
      <c r="AY114" s="10">
        <v>17.769585253456221</v>
      </c>
      <c r="AZ114" s="10">
        <v>25.393300018508235</v>
      </c>
      <c r="BA114" s="10">
        <v>27.647503782148259</v>
      </c>
      <c r="BB114" s="10">
        <v>28.213722397476342</v>
      </c>
      <c r="BC114" s="10">
        <v>27.080913666279521</v>
      </c>
      <c r="BD114" s="10">
        <v>29.748369058713887</v>
      </c>
      <c r="BE114" s="10">
        <v>23.819591261451727</v>
      </c>
      <c r="BF114" s="10">
        <v>33.279914529914528</v>
      </c>
      <c r="BG114" s="10">
        <v>21.933809214795588</v>
      </c>
      <c r="BH114" s="10">
        <v>22.767935449921069</v>
      </c>
      <c r="BI114" s="10">
        <v>20.599785790789007</v>
      </c>
      <c r="BJ114" s="10">
        <v>22.782522996057818</v>
      </c>
      <c r="BK114" s="10">
        <v>14.415401471278761</v>
      </c>
      <c r="BL114" s="10">
        <v>15.58671586715867</v>
      </c>
      <c r="BM114" s="10">
        <v>17.896296296296295</v>
      </c>
      <c r="BN114" s="10">
        <v>15.13147777948639</v>
      </c>
      <c r="BO114" s="10">
        <v>12.673267326732674</v>
      </c>
      <c r="BP114" s="10">
        <v>6.0767131159316188</v>
      </c>
      <c r="BQ114" s="10">
        <v>4.9089356858281166</v>
      </c>
      <c r="BR114" s="10">
        <v>-5.5444221776887108</v>
      </c>
      <c r="BS114" s="10">
        <v>-1.7429483767961682</v>
      </c>
      <c r="BT114" s="10">
        <v>2.6718102586083727</v>
      </c>
      <c r="BU114" s="10">
        <v>2.9899348727057431</v>
      </c>
      <c r="BV114" s="10">
        <v>-5.6321070234113719</v>
      </c>
      <c r="BW114" s="10">
        <v>-3.9534883720930232</v>
      </c>
      <c r="BX114" s="10">
        <v>-9.1942280679351303</v>
      </c>
      <c r="BY114" s="10">
        <v>-14.287509424478511</v>
      </c>
      <c r="BZ114" s="10">
        <v>-12.742086282890345</v>
      </c>
      <c r="CA114" s="10">
        <v>-15.830742192780859</v>
      </c>
      <c r="CB114" s="10">
        <v>-12.554171180931744</v>
      </c>
      <c r="CC114" s="10">
        <v>-8.4361860843618608</v>
      </c>
      <c r="CD114" s="10">
        <v>2.3620933521923622</v>
      </c>
      <c r="CE114" s="10">
        <v>2.0176032498307381</v>
      </c>
      <c r="CF114" s="10">
        <v>7.6120233787920961</v>
      </c>
      <c r="CG114" s="10">
        <v>13.020983041103765</v>
      </c>
      <c r="CH114" s="10">
        <v>20.385596824496741</v>
      </c>
      <c r="CI114" s="10">
        <v>25.252812989602617</v>
      </c>
      <c r="CJ114" s="10">
        <v>30.291098298410912</v>
      </c>
      <c r="CK114" s="10">
        <v>33.55812930655329</v>
      </c>
      <c r="CL114" s="10">
        <v>35.756926373794578</v>
      </c>
      <c r="CM114" s="10">
        <v>41.728236427883068</v>
      </c>
      <c r="CN114" s="10">
        <v>42.697847297506577</v>
      </c>
      <c r="CO114" s="10">
        <v>44.452673677973628</v>
      </c>
      <c r="CP114" s="10">
        <v>37.819538482796737</v>
      </c>
      <c r="CQ114" s="10">
        <v>35.678258561189274</v>
      </c>
      <c r="CR114" s="10">
        <v>30.259924996767101</v>
      </c>
      <c r="CS114" s="10">
        <v>29.883011190233976</v>
      </c>
      <c r="CT114" s="10">
        <v>24.37588318417334</v>
      </c>
      <c r="CU114" s="10">
        <v>22.322037753013419</v>
      </c>
      <c r="CV114" s="10">
        <v>18.564490016189964</v>
      </c>
      <c r="CW114" s="10">
        <v>18.353457738748627</v>
      </c>
      <c r="CX114" s="10">
        <v>12.662081407148495</v>
      </c>
      <c r="CY114" s="10">
        <v>10.052130553037172</v>
      </c>
      <c r="CZ114" s="10">
        <v>8.9754721076622541</v>
      </c>
      <c r="DA114" s="10">
        <v>4.5836751435602956</v>
      </c>
      <c r="DB114" s="10">
        <v>1.1730499298175256</v>
      </c>
      <c r="DC114" s="10">
        <v>-0.26413617687341029</v>
      </c>
      <c r="DD114" s="10">
        <v>-1.8862305172242628</v>
      </c>
      <c r="DE114" s="10">
        <v>-6.3638143724299976</v>
      </c>
      <c r="DF114" s="10">
        <v>-8.0950577542132169</v>
      </c>
      <c r="DG114" s="10">
        <v>-10.532676396764899</v>
      </c>
      <c r="DH114" s="10">
        <v>-10.678197542102867</v>
      </c>
      <c r="DI114" s="10">
        <v>-11.342979039139307</v>
      </c>
      <c r="DJ114" s="10">
        <v>-11.489191353082466</v>
      </c>
      <c r="DK114" s="10">
        <v>-10.204922253115024</v>
      </c>
      <c r="DL114" s="10">
        <v>-11.054675829100686</v>
      </c>
      <c r="DM114" s="10">
        <v>-10.442200215707423</v>
      </c>
      <c r="DN114" s="10">
        <v>-10.27648399563968</v>
      </c>
      <c r="DO114" s="10">
        <v>-11.172143207454635</v>
      </c>
      <c r="DP114" s="10">
        <v>-13.02236163108368</v>
      </c>
      <c r="DQ114" s="10">
        <v>-11.6478460895023</v>
      </c>
      <c r="DR114" s="10">
        <v>-14.628618522715566</v>
      </c>
      <c r="DS114" s="10">
        <v>-13.539068994181214</v>
      </c>
      <c r="DT114" s="10">
        <v>-15.430085609457805</v>
      </c>
      <c r="DU114" s="10">
        <v>-15.566481849565855</v>
      </c>
      <c r="DV114" s="10">
        <v>-11.736770691994572</v>
      </c>
      <c r="DW114" s="10">
        <v>-13.394495412844037</v>
      </c>
      <c r="DX114" s="10">
        <v>-12.932482364796774</v>
      </c>
      <c r="DY114" s="10">
        <v>-15.79811692577184</v>
      </c>
      <c r="DZ114" s="10">
        <v>-13.077092997570135</v>
      </c>
      <c r="EA114" s="10">
        <v>-12.080388692579506</v>
      </c>
      <c r="EB114" s="10">
        <v>-7.375523499302</v>
      </c>
      <c r="EC114" s="10">
        <v>-9.1005917159763321</v>
      </c>
      <c r="ED114" s="10">
        <v>-4.6458308193556173</v>
      </c>
      <c r="EE114" s="10">
        <v>-2.3314505468092777</v>
      </c>
      <c r="EF114" s="10">
        <v>2.4102193299590264</v>
      </c>
      <c r="EG114" s="10">
        <v>4.1630529054640073</v>
      </c>
      <c r="EH114" s="10">
        <v>1.5629003330771201</v>
      </c>
      <c r="EI114" s="10">
        <v>-2.9793432203389831</v>
      </c>
      <c r="EJ114" s="10">
        <v>-9.1563786008230448</v>
      </c>
      <c r="EK114" s="10">
        <v>-5.1488753088024968</v>
      </c>
      <c r="EL114" s="10">
        <v>-7.4205844980940281</v>
      </c>
      <c r="EM114" s="10">
        <v>-6.7822155237377544</v>
      </c>
      <c r="EN114" s="10">
        <v>-8.8922381311228325</v>
      </c>
      <c r="EO114" s="10">
        <v>-9.113396693138915</v>
      </c>
      <c r="EP114" s="10">
        <v>-12.490508731966591</v>
      </c>
      <c r="EQ114" s="10">
        <v>-18.826135105204873</v>
      </c>
      <c r="ER114" s="10">
        <v>-21.816898093669099</v>
      </c>
      <c r="ES114" s="10">
        <v>-23.171166884738909</v>
      </c>
      <c r="ET114" s="10">
        <v>-22.729566094853684</v>
      </c>
      <c r="EU114" s="10">
        <v>-18.998225740412174</v>
      </c>
      <c r="EV114" s="10">
        <v>-15.274631936579841</v>
      </c>
      <c r="EW114" s="10">
        <v>-18.848526387936943</v>
      </c>
      <c r="EX114" s="10">
        <v>-16.566017018940435</v>
      </c>
      <c r="EY114" s="10">
        <v>-18.566424144435462</v>
      </c>
      <c r="EZ114" s="10">
        <v>-21.725944306589469</v>
      </c>
      <c r="FA114" s="10">
        <v>-23.349090388196533</v>
      </c>
      <c r="FB114" s="10">
        <v>-21.084598698481564</v>
      </c>
      <c r="FC114" s="10">
        <v>-20.039411853872974</v>
      </c>
      <c r="FD114" s="10">
        <v>-20.966285370258881</v>
      </c>
      <c r="FE114" s="10">
        <v>-27.186871032667597</v>
      </c>
      <c r="FF114" s="10">
        <v>-26.72216780933725</v>
      </c>
      <c r="FG114" s="10">
        <v>-30.631844987363099</v>
      </c>
    </row>
    <row r="116" spans="1:175" x14ac:dyDescent="0.2">
      <c r="A116" s="7" t="str">
        <f>"EVOLUÇÃO MENSAL DO NÚMERO DE DESEMPREGADOS INSCRITOS NO INSTITUTO DE EMPREGO E FORMAÇÃO PROFISSIONAL (IEFP) POR 1000 HABITANTES EM IDADE ATIVA (15+ ANOS) " &amp; C16 &amp; " " &amp; A16 &amp; " , POR GÉNERO (JAN-04 A DEZ-17)"</f>
        <v>EVOLUÇÃO MENSAL DO NÚMERO DE DESEMPREGADOS INSCRITOS NO INSTITUTO DE EMPREGO E FORMAÇÃO PROFISSIONAL (IEFP) POR 1000 HABITANTES EM IDADE ATIVA (15+ ANOS) 535753 ARS Alentejo , POR GÉNERO (JAN-04 A DEZ-17)</v>
      </c>
    </row>
    <row r="117" spans="1:175" x14ac:dyDescent="0.2">
      <c r="B117" s="14">
        <v>37987</v>
      </c>
      <c r="C117" s="14">
        <v>38018</v>
      </c>
      <c r="D117" s="14">
        <v>38047</v>
      </c>
      <c r="E117" s="14">
        <v>38078</v>
      </c>
      <c r="F117" s="14">
        <v>38108</v>
      </c>
      <c r="G117" s="14">
        <v>38139</v>
      </c>
      <c r="H117" s="14">
        <v>38169</v>
      </c>
      <c r="I117" s="14">
        <v>38200</v>
      </c>
      <c r="J117" s="14">
        <v>38231</v>
      </c>
      <c r="K117" s="14">
        <v>38261</v>
      </c>
      <c r="L117" s="14">
        <v>38292</v>
      </c>
      <c r="M117" s="14">
        <v>38322</v>
      </c>
      <c r="N117" s="14">
        <v>38353</v>
      </c>
      <c r="O117" s="14">
        <v>38384</v>
      </c>
      <c r="P117" s="14">
        <v>38412</v>
      </c>
      <c r="Q117" s="14">
        <v>38443</v>
      </c>
      <c r="R117" s="14">
        <v>38473</v>
      </c>
      <c r="S117" s="14">
        <v>38504</v>
      </c>
      <c r="T117" s="14">
        <v>38534</v>
      </c>
      <c r="U117" s="14">
        <v>38565</v>
      </c>
      <c r="V117" s="14">
        <v>38596</v>
      </c>
      <c r="W117" s="14">
        <v>38626</v>
      </c>
      <c r="X117" s="14">
        <v>38657</v>
      </c>
      <c r="Y117" s="14">
        <v>38687</v>
      </c>
      <c r="Z117" s="14">
        <v>38718</v>
      </c>
      <c r="AA117" s="14">
        <v>38749</v>
      </c>
      <c r="AB117" s="14">
        <v>38777</v>
      </c>
      <c r="AC117" s="14">
        <v>38808</v>
      </c>
      <c r="AD117" s="14">
        <v>38838</v>
      </c>
      <c r="AE117" s="14">
        <v>38869</v>
      </c>
      <c r="AF117" s="14">
        <v>38899</v>
      </c>
      <c r="AG117" s="14">
        <v>38930</v>
      </c>
      <c r="AH117" s="14">
        <v>38961</v>
      </c>
      <c r="AI117" s="14">
        <v>38991</v>
      </c>
      <c r="AJ117" s="14">
        <v>39022</v>
      </c>
      <c r="AK117" s="14">
        <v>39052</v>
      </c>
      <c r="AL117" s="14">
        <v>39083</v>
      </c>
      <c r="AM117" s="14">
        <v>39114</v>
      </c>
      <c r="AN117" s="14">
        <v>39142</v>
      </c>
      <c r="AO117" s="14">
        <v>39173</v>
      </c>
      <c r="AP117" s="14">
        <v>39203</v>
      </c>
      <c r="AQ117" s="14">
        <v>39234</v>
      </c>
      <c r="AR117" s="14">
        <v>39264</v>
      </c>
      <c r="AS117" s="14">
        <v>39295</v>
      </c>
      <c r="AT117" s="14">
        <v>39326</v>
      </c>
      <c r="AU117" s="14">
        <v>39356</v>
      </c>
      <c r="AV117" s="14">
        <v>39387</v>
      </c>
      <c r="AW117" s="14">
        <v>39417</v>
      </c>
      <c r="AX117" s="14">
        <v>39448</v>
      </c>
      <c r="AY117" s="14">
        <v>39479</v>
      </c>
      <c r="AZ117" s="14">
        <v>39508</v>
      </c>
      <c r="BA117" s="14">
        <v>39539</v>
      </c>
      <c r="BB117" s="14">
        <v>39569</v>
      </c>
      <c r="BC117" s="14">
        <v>39600</v>
      </c>
      <c r="BD117" s="14">
        <v>39630</v>
      </c>
      <c r="BE117" s="14">
        <v>39661</v>
      </c>
      <c r="BF117" s="14">
        <v>39692</v>
      </c>
      <c r="BG117" s="14">
        <v>39722</v>
      </c>
      <c r="BH117" s="14">
        <v>39753</v>
      </c>
      <c r="BI117" s="14">
        <v>39783</v>
      </c>
      <c r="BJ117" s="14">
        <v>39814</v>
      </c>
      <c r="BK117" s="14">
        <v>39845</v>
      </c>
      <c r="BL117" s="14">
        <v>39873</v>
      </c>
      <c r="BM117" s="14">
        <v>39904</v>
      </c>
      <c r="BN117" s="14">
        <v>39934</v>
      </c>
      <c r="BO117" s="14">
        <v>39965</v>
      </c>
      <c r="BP117" s="14">
        <v>39995</v>
      </c>
      <c r="BQ117" s="14">
        <v>40026</v>
      </c>
      <c r="BR117" s="14">
        <v>40057</v>
      </c>
      <c r="BS117" s="14">
        <v>40087</v>
      </c>
      <c r="BT117" s="14">
        <v>40118</v>
      </c>
      <c r="BU117" s="14">
        <v>40148</v>
      </c>
      <c r="BV117" s="14">
        <v>40179</v>
      </c>
      <c r="BW117" s="14">
        <v>40210</v>
      </c>
      <c r="BX117" s="14">
        <v>40238</v>
      </c>
      <c r="BY117" s="14">
        <v>40269</v>
      </c>
      <c r="BZ117" s="14">
        <v>40299</v>
      </c>
      <c r="CA117" s="14">
        <v>40330</v>
      </c>
      <c r="CB117" s="14">
        <v>40360</v>
      </c>
      <c r="CC117" s="14">
        <v>40391</v>
      </c>
      <c r="CD117" s="14">
        <v>40422</v>
      </c>
      <c r="CE117" s="14">
        <v>40452</v>
      </c>
      <c r="CF117" s="14">
        <v>40483</v>
      </c>
      <c r="CG117" s="14">
        <v>40513</v>
      </c>
      <c r="CH117" s="14">
        <v>40544</v>
      </c>
      <c r="CI117" s="14">
        <v>40575</v>
      </c>
      <c r="CJ117" s="14">
        <v>40603</v>
      </c>
      <c r="CK117" s="14">
        <v>40634</v>
      </c>
      <c r="CL117" s="14">
        <v>40664</v>
      </c>
      <c r="CM117" s="14">
        <v>40695</v>
      </c>
      <c r="CN117" s="14">
        <v>40725</v>
      </c>
      <c r="CO117" s="14">
        <v>40756</v>
      </c>
      <c r="CP117" s="14">
        <v>40787</v>
      </c>
      <c r="CQ117" s="14">
        <v>40817</v>
      </c>
      <c r="CR117" s="14">
        <v>40848</v>
      </c>
      <c r="CS117" s="14">
        <v>40878</v>
      </c>
      <c r="CT117" s="14">
        <v>40909</v>
      </c>
      <c r="CU117" s="14">
        <v>40940</v>
      </c>
      <c r="CV117" s="14">
        <v>40969</v>
      </c>
      <c r="CW117" s="14">
        <v>41000</v>
      </c>
      <c r="CX117" s="14">
        <v>41030</v>
      </c>
      <c r="CY117" s="14">
        <v>41061</v>
      </c>
      <c r="CZ117" s="14">
        <v>41091</v>
      </c>
      <c r="DA117" s="14">
        <v>41122</v>
      </c>
      <c r="DB117" s="14">
        <v>41153</v>
      </c>
      <c r="DC117" s="14">
        <v>41183</v>
      </c>
      <c r="DD117" s="14">
        <v>41214</v>
      </c>
      <c r="DE117" s="14">
        <v>41244</v>
      </c>
      <c r="DF117" s="14">
        <v>41275</v>
      </c>
      <c r="DG117" s="14">
        <v>41306</v>
      </c>
      <c r="DH117" s="14">
        <v>41334</v>
      </c>
      <c r="DI117" s="14">
        <v>41365</v>
      </c>
      <c r="DJ117" s="14">
        <v>41395</v>
      </c>
      <c r="DK117" s="14">
        <v>41426</v>
      </c>
      <c r="DL117" s="14">
        <v>41456</v>
      </c>
      <c r="DM117" s="14">
        <v>41487</v>
      </c>
      <c r="DN117" s="14">
        <v>41518</v>
      </c>
      <c r="DO117" s="14">
        <v>41548</v>
      </c>
      <c r="DP117" s="14">
        <v>41579</v>
      </c>
      <c r="DQ117" s="14">
        <v>41609</v>
      </c>
      <c r="DR117" s="14">
        <v>41640</v>
      </c>
      <c r="DS117" s="14">
        <v>41671</v>
      </c>
      <c r="DT117" s="14">
        <v>41699</v>
      </c>
      <c r="DU117" s="14">
        <v>41730</v>
      </c>
      <c r="DV117" s="14">
        <v>41760</v>
      </c>
      <c r="DW117" s="14">
        <v>41791</v>
      </c>
      <c r="DX117" s="14">
        <v>41821</v>
      </c>
      <c r="DY117" s="14">
        <v>41852</v>
      </c>
      <c r="DZ117" s="14">
        <v>41883</v>
      </c>
      <c r="EA117" s="14">
        <v>41913</v>
      </c>
      <c r="EB117" s="14">
        <v>41944</v>
      </c>
      <c r="EC117" s="14">
        <v>41974</v>
      </c>
      <c r="ED117" s="14">
        <v>42005</v>
      </c>
      <c r="EE117" s="14">
        <v>42036</v>
      </c>
      <c r="EF117" s="14">
        <v>42064</v>
      </c>
      <c r="EG117" s="14">
        <v>42095</v>
      </c>
      <c r="EH117" s="14">
        <v>42125</v>
      </c>
      <c r="EI117" s="14">
        <v>42156</v>
      </c>
      <c r="EJ117" s="14">
        <v>42186</v>
      </c>
      <c r="EK117" s="14">
        <v>42217</v>
      </c>
      <c r="EL117" s="14">
        <v>42248</v>
      </c>
      <c r="EM117" s="14">
        <v>42278</v>
      </c>
      <c r="EN117" s="14">
        <v>42309</v>
      </c>
      <c r="EO117" s="14">
        <v>42339</v>
      </c>
      <c r="EP117" s="14">
        <v>42370</v>
      </c>
      <c r="EQ117" s="14">
        <v>42401</v>
      </c>
      <c r="ER117" s="14">
        <v>42430</v>
      </c>
      <c r="ES117" s="14">
        <v>42461</v>
      </c>
      <c r="ET117" s="14">
        <v>42491</v>
      </c>
      <c r="EU117" s="14">
        <v>42522</v>
      </c>
      <c r="EV117" s="14">
        <v>42552</v>
      </c>
      <c r="EW117" s="14">
        <v>42583</v>
      </c>
      <c r="EX117" s="14">
        <v>42614</v>
      </c>
      <c r="EY117" s="14">
        <v>42644</v>
      </c>
      <c r="EZ117" s="14">
        <v>42675</v>
      </c>
      <c r="FA117" s="14">
        <v>42705</v>
      </c>
      <c r="FB117" s="14">
        <v>42736</v>
      </c>
      <c r="FC117" s="14">
        <v>42767</v>
      </c>
      <c r="FD117" s="14">
        <v>42795</v>
      </c>
      <c r="FE117" s="14">
        <v>42826</v>
      </c>
      <c r="FF117" s="14">
        <v>42856</v>
      </c>
      <c r="FG117" s="14">
        <v>42887</v>
      </c>
      <c r="FH117" s="14">
        <v>42917</v>
      </c>
      <c r="FI117" s="14">
        <v>42948</v>
      </c>
      <c r="FJ117" s="14">
        <v>42979</v>
      </c>
      <c r="FK117" s="14">
        <v>43009</v>
      </c>
      <c r="FL117" s="14">
        <v>43040</v>
      </c>
      <c r="FM117" s="14">
        <v>43070</v>
      </c>
      <c r="FN117" s="14">
        <v>43101</v>
      </c>
      <c r="FO117" s="14">
        <v>43132</v>
      </c>
      <c r="FP117" s="14">
        <v>43160</v>
      </c>
      <c r="FQ117" s="14">
        <v>43191</v>
      </c>
      <c r="FR117" s="14">
        <v>43221</v>
      </c>
      <c r="FS117" s="14">
        <v>43252</v>
      </c>
    </row>
    <row r="118" spans="1:175" x14ac:dyDescent="0.2">
      <c r="A118" s="7" t="s">
        <v>16</v>
      </c>
      <c r="B118" s="85">
        <v>54.130555028780918</v>
      </c>
      <c r="C118" s="85">
        <v>54.531066324172848</v>
      </c>
      <c r="D118" s="85">
        <v>54.900316429649301</v>
      </c>
      <c r="E118" s="85">
        <v>53.833723487700283</v>
      </c>
      <c r="F118" s="85">
        <v>52.702040670591423</v>
      </c>
      <c r="G118" s="85">
        <v>51.818731713133062</v>
      </c>
      <c r="H118" s="85">
        <v>51.95961860733685</v>
      </c>
      <c r="I118" s="85">
        <v>52.374824758745689</v>
      </c>
      <c r="J118" s="85">
        <v>54.349915056519833</v>
      </c>
      <c r="K118" s="85">
        <v>54.385273352243978</v>
      </c>
      <c r="L118" s="85">
        <v>54.726663765909947</v>
      </c>
      <c r="M118" s="85">
        <v>54.406390776019244</v>
      </c>
      <c r="N118" s="85">
        <v>56.031910282540842</v>
      </c>
      <c r="O118" s="85">
        <v>56.491318307146663</v>
      </c>
      <c r="P118" s="85">
        <v>56.143722257259768</v>
      </c>
      <c r="Q118" s="85">
        <v>55.466907758420554</v>
      </c>
      <c r="R118" s="85">
        <v>54.509387684023402</v>
      </c>
      <c r="S118" s="85">
        <v>53.787839092105678</v>
      </c>
      <c r="T118" s="85">
        <v>53.421964589390718</v>
      </c>
      <c r="U118" s="85">
        <v>53.938762346576958</v>
      </c>
      <c r="V118" s="85">
        <v>55.997887064649284</v>
      </c>
      <c r="W118" s="85">
        <v>56.188080148788778</v>
      </c>
      <c r="X118" s="85">
        <v>56.301130540064101</v>
      </c>
      <c r="Y118" s="85">
        <v>55.490003347548566</v>
      </c>
      <c r="Z118" s="85">
        <v>56.829620755458492</v>
      </c>
      <c r="AA118" s="85">
        <v>56.419831180472208</v>
      </c>
      <c r="AB118" s="85">
        <v>55.484880674995182</v>
      </c>
      <c r="AC118" s="85">
        <v>54.224491036351104</v>
      </c>
      <c r="AD118" s="85">
        <v>52.787613236559707</v>
      </c>
      <c r="AE118" s="85">
        <v>51.07712341388752</v>
      </c>
      <c r="AF118" s="85">
        <v>50.43790179874361</v>
      </c>
      <c r="AG118" s="85">
        <v>50.398439012882392</v>
      </c>
      <c r="AH118" s="85">
        <v>51.69886568872446</v>
      </c>
      <c r="AI118" s="85">
        <v>52.105170709888576</v>
      </c>
      <c r="AJ118" s="85">
        <v>52.622326394445928</v>
      </c>
      <c r="AK118" s="85">
        <v>51.995148812744453</v>
      </c>
      <c r="AL118" s="85">
        <v>52.499004103142312</v>
      </c>
      <c r="AM118" s="85">
        <v>51.752731214644477</v>
      </c>
      <c r="AN118" s="85">
        <v>50.680517705699366</v>
      </c>
      <c r="AO118" s="85">
        <v>48.247363295140353</v>
      </c>
      <c r="AP118" s="85">
        <v>45.523118747291704</v>
      </c>
      <c r="AQ118" s="85">
        <v>44.498987091381039</v>
      </c>
      <c r="AR118" s="85">
        <v>44.632954711383654</v>
      </c>
      <c r="AS118" s="85">
        <v>44.934913473929242</v>
      </c>
      <c r="AT118" s="85">
        <v>45.591283929603442</v>
      </c>
      <c r="AU118" s="85">
        <v>45.660630484225607</v>
      </c>
      <c r="AV118" s="85">
        <v>45.431089844309305</v>
      </c>
      <c r="AW118" s="85">
        <v>44.432086371316046</v>
      </c>
      <c r="AX118" s="85">
        <v>45.476041503359831</v>
      </c>
      <c r="AY118" s="85">
        <v>45.367550494946968</v>
      </c>
      <c r="AZ118" s="85">
        <v>44.506113547598886</v>
      </c>
      <c r="BA118" s="85">
        <v>43.972253904441409</v>
      </c>
      <c r="BB118" s="85">
        <v>43.648411585413179</v>
      </c>
      <c r="BC118" s="85">
        <v>43.60725449819715</v>
      </c>
      <c r="BD118" s="85">
        <v>43.564584582466289</v>
      </c>
      <c r="BE118" s="85">
        <v>44.519520649064638</v>
      </c>
      <c r="BF118" s="85">
        <v>45.12035809158845</v>
      </c>
      <c r="BG118" s="85">
        <v>45.666919524476917</v>
      </c>
      <c r="BH118" s="85">
        <v>46.512136062617977</v>
      </c>
      <c r="BI118" s="85">
        <v>47.280806021198224</v>
      </c>
      <c r="BJ118" s="85">
        <v>50.865369923264147</v>
      </c>
      <c r="BK118" s="85">
        <v>53.254360755395027</v>
      </c>
      <c r="BL118" s="85">
        <v>54.884571182263457</v>
      </c>
      <c r="BM118" s="85">
        <v>55.742365801959998</v>
      </c>
      <c r="BN118" s="85">
        <v>55.425844746438436</v>
      </c>
      <c r="BO118" s="85">
        <v>55.475591633629485</v>
      </c>
      <c r="BP118" s="85">
        <v>56.291476626805107</v>
      </c>
      <c r="BQ118" s="85">
        <v>56.867927354580239</v>
      </c>
      <c r="BR118" s="85">
        <v>57.801168001297221</v>
      </c>
      <c r="BS118" s="85">
        <v>58.527845045780779</v>
      </c>
      <c r="BT118" s="85">
        <v>59.100117429288339</v>
      </c>
      <c r="BU118" s="85">
        <v>59.148380498534927</v>
      </c>
      <c r="BV118" s="85">
        <v>63.162212853423824</v>
      </c>
      <c r="BW118" s="85">
        <v>63.221041015593229</v>
      </c>
      <c r="BX118" s="85">
        <v>64.436679851627247</v>
      </c>
      <c r="BY118" s="85">
        <v>64.361648087646515</v>
      </c>
      <c r="BZ118" s="85">
        <v>63.211840419107588</v>
      </c>
      <c r="CA118" s="85">
        <v>62.192383707207902</v>
      </c>
      <c r="CB118" s="85">
        <v>61.76662224576453</v>
      </c>
      <c r="CC118" s="85">
        <v>61.960900184661497</v>
      </c>
      <c r="CD118" s="85">
        <v>62.583606608004843</v>
      </c>
      <c r="CE118" s="85">
        <v>61.910759027080722</v>
      </c>
      <c r="CF118" s="85">
        <v>61.410060249282715</v>
      </c>
      <c r="CG118" s="85">
        <v>60.782928850764584</v>
      </c>
      <c r="CH118" s="85">
        <v>62.434853469469019</v>
      </c>
      <c r="CI118" s="85">
        <v>62.121853739801288</v>
      </c>
      <c r="CJ118" s="85">
        <v>61.635622391637582</v>
      </c>
      <c r="CK118" s="85">
        <v>60.47418219990022</v>
      </c>
      <c r="CL118" s="85">
        <v>59.180185608896899</v>
      </c>
      <c r="CM118" s="85">
        <v>57.818520100353069</v>
      </c>
      <c r="CN118" s="85">
        <v>58.475493191922148</v>
      </c>
      <c r="CO118" s="85">
        <v>59.536843119916533</v>
      </c>
      <c r="CP118" s="85">
        <v>61.911657699814214</v>
      </c>
      <c r="CQ118" s="85">
        <v>63.31327166461034</v>
      </c>
      <c r="CR118" s="85">
        <v>65.030059062152816</v>
      </c>
      <c r="CS118" s="85">
        <v>67.444485373101628</v>
      </c>
      <c r="CT118" s="85">
        <v>71.055626797325147</v>
      </c>
      <c r="CU118" s="85">
        <v>72.152523389348545</v>
      </c>
      <c r="CV118" s="85">
        <v>73.66337419935364</v>
      </c>
      <c r="CW118" s="85">
        <v>73.041715855916777</v>
      </c>
      <c r="CX118" s="85">
        <v>71.410618636498967</v>
      </c>
      <c r="CY118" s="85">
        <v>72.02145816949573</v>
      </c>
      <c r="CZ118" s="85">
        <v>73.06735404781945</v>
      </c>
      <c r="DA118" s="85">
        <v>75.22920682187268</v>
      </c>
      <c r="DB118" s="85">
        <v>76.381773668352722</v>
      </c>
      <c r="DC118" s="85">
        <v>77.575487579768563</v>
      </c>
      <c r="DD118" s="85">
        <v>77.854438587136485</v>
      </c>
      <c r="DE118" s="85">
        <v>79.352050551973861</v>
      </c>
      <c r="DF118" s="85">
        <v>82.616197205339461</v>
      </c>
      <c r="DG118" s="85">
        <v>82.516313058453974</v>
      </c>
      <c r="DH118" s="85">
        <v>81.94707030172296</v>
      </c>
      <c r="DI118" s="85">
        <v>81.294307582330831</v>
      </c>
      <c r="DJ118" s="85">
        <v>78.415662667082259</v>
      </c>
      <c r="DK118" s="85">
        <v>76.971727646397113</v>
      </c>
      <c r="DL118" s="85">
        <v>76.952910379401359</v>
      </c>
      <c r="DM118" s="85">
        <v>77.845651790806258</v>
      </c>
      <c r="DN118" s="85">
        <v>78.086636367409</v>
      </c>
      <c r="DO118" s="85">
        <v>77.676307530631888</v>
      </c>
      <c r="DP118" s="85">
        <v>77.343877670960921</v>
      </c>
      <c r="DQ118" s="85">
        <v>77.188593660047033</v>
      </c>
      <c r="DR118" s="85">
        <v>78.984497278878422</v>
      </c>
      <c r="DS118" s="85">
        <v>78.415355786546655</v>
      </c>
      <c r="DT118" s="85">
        <v>77.107718107947051</v>
      </c>
      <c r="DU118" s="85">
        <v>74.596882294417441</v>
      </c>
      <c r="DV118" s="85">
        <v>70.970200611166049</v>
      </c>
      <c r="DW118" s="85">
        <v>68.555414807430765</v>
      </c>
      <c r="DX118" s="85">
        <v>68.312192772371404</v>
      </c>
      <c r="DY118" s="85">
        <v>69.779889773237983</v>
      </c>
      <c r="DZ118" s="85">
        <v>68.850831438111342</v>
      </c>
      <c r="EA118" s="85">
        <v>67.584910772164847</v>
      </c>
      <c r="EB118" s="85">
        <v>66.697840846178948</v>
      </c>
      <c r="EC118" s="85">
        <v>66.701172925171349</v>
      </c>
      <c r="ED118" s="85">
        <v>68.67157794002641</v>
      </c>
      <c r="EE118" s="85">
        <v>67.361507517480263</v>
      </c>
      <c r="EF118" s="85">
        <v>65.793993739962318</v>
      </c>
      <c r="EG118" s="85">
        <v>63.756810002051054</v>
      </c>
      <c r="EH118" s="85">
        <v>61.527250579163173</v>
      </c>
      <c r="EI118" s="85">
        <v>59.524047381274599</v>
      </c>
      <c r="EJ118" s="85">
        <v>59.135474025134137</v>
      </c>
      <c r="EK118" s="85">
        <v>59.585148860304457</v>
      </c>
      <c r="EL118" s="85">
        <v>59.847567608471515</v>
      </c>
      <c r="EM118" s="85">
        <v>60.167589528037077</v>
      </c>
      <c r="EN118" s="85">
        <v>61.091283782169882</v>
      </c>
      <c r="EO118" s="85">
        <v>61.680986657392637</v>
      </c>
      <c r="EP118" s="85">
        <v>63.479590434531438</v>
      </c>
      <c r="EQ118" s="85">
        <v>64.118085109004497</v>
      </c>
      <c r="ER118" s="85">
        <v>64.066598883936123</v>
      </c>
      <c r="ES118" s="85">
        <v>62.702173254774159</v>
      </c>
      <c r="ET118" s="85">
        <v>59.491686537023639</v>
      </c>
      <c r="EU118" s="85">
        <v>56.816333351144245</v>
      </c>
      <c r="EV118" s="85">
        <v>55.243747144858631</v>
      </c>
      <c r="EW118" s="85">
        <v>55.433485487639096</v>
      </c>
      <c r="EX118" s="85">
        <v>54.583082206683208</v>
      </c>
      <c r="EY118" s="85">
        <v>54.532415708095719</v>
      </c>
      <c r="EZ118" s="85">
        <v>54.054227421595769</v>
      </c>
      <c r="FA118" s="85">
        <v>53.611680934626371</v>
      </c>
      <c r="FB118" s="7">
        <v>55.053018657931489</v>
      </c>
      <c r="FC118" s="7">
        <v>54.235721792650573</v>
      </c>
      <c r="FD118" s="7">
        <v>52.339677234255056</v>
      </c>
      <c r="FE118" s="7">
        <v>50.010969473674116</v>
      </c>
      <c r="FF118" s="7">
        <v>47.905279086467196</v>
      </c>
      <c r="FG118" s="7">
        <v>46.374017446056463</v>
      </c>
      <c r="FH118" s="7">
        <v>46.195691412481317</v>
      </c>
      <c r="FI118" s="7">
        <v>46.450026266038449</v>
      </c>
      <c r="FJ118" s="7">
        <v>45.600499982989042</v>
      </c>
      <c r="FK118" s="7">
        <v>44.863490264955665</v>
      </c>
      <c r="FL118" s="7">
        <v>44.873482203400059</v>
      </c>
      <c r="FM118" s="7">
        <v>44.745727942572501</v>
      </c>
      <c r="FN118" s="7">
        <v>46.142022154755921</v>
      </c>
      <c r="FO118" s="7">
        <v>44.850310840982715</v>
      </c>
      <c r="FP118" s="7">
        <v>43.521882994358805</v>
      </c>
      <c r="FQ118" s="7">
        <v>41.478904042288917</v>
      </c>
      <c r="FR118" s="7">
        <v>38.512089747524094</v>
      </c>
      <c r="FS118" s="7">
        <v>36.508669898590121</v>
      </c>
    </row>
    <row r="119" spans="1:175" x14ac:dyDescent="0.2">
      <c r="A119" s="7" t="str">
        <f>A2</f>
        <v>ARS Alentejo</v>
      </c>
      <c r="B119" s="379">
        <v>55.984103978782542</v>
      </c>
      <c r="C119" s="379">
        <v>56.19582561284534</v>
      </c>
      <c r="D119" s="379">
        <v>56.619215005694969</v>
      </c>
      <c r="E119" s="379">
        <v>53.602554434810941</v>
      </c>
      <c r="F119" s="379">
        <v>50.634412190169996</v>
      </c>
      <c r="G119" s="379">
        <v>48.801836125975001</v>
      </c>
      <c r="H119" s="379">
        <v>49.710533157913218</v>
      </c>
      <c r="I119" s="379">
        <v>48.787394787916021</v>
      </c>
      <c r="J119" s="379">
        <v>50.32574544068342</v>
      </c>
      <c r="K119" s="379">
        <v>51.93924506106633</v>
      </c>
      <c r="L119" s="379">
        <v>50.054216293594571</v>
      </c>
      <c r="M119" s="379">
        <v>49.43624187486472</v>
      </c>
      <c r="N119" s="379">
        <v>53.38606246893314</v>
      </c>
      <c r="O119" s="379">
        <v>54.157553423935106</v>
      </c>
      <c r="P119" s="379">
        <v>54.772088542992165</v>
      </c>
      <c r="Q119" s="379">
        <v>53.317447315511203</v>
      </c>
      <c r="R119" s="379">
        <v>50.2423101383526</v>
      </c>
      <c r="S119" s="379">
        <v>48.920352352799981</v>
      </c>
      <c r="T119" s="379">
        <v>49.630175041160193</v>
      </c>
      <c r="U119" s="379">
        <v>50.305510152590529</v>
      </c>
      <c r="V119" s="379">
        <v>52.186443179804094</v>
      </c>
      <c r="W119" s="379">
        <v>55.103266472624583</v>
      </c>
      <c r="X119" s="379">
        <v>54.413235449995526</v>
      </c>
      <c r="Y119" s="379">
        <v>51.742402264595476</v>
      </c>
      <c r="Z119" s="379">
        <v>54.164812583571134</v>
      </c>
      <c r="AA119" s="379">
        <v>54.028935198334416</v>
      </c>
      <c r="AB119" s="379">
        <v>52.865848729903263</v>
      </c>
      <c r="AC119" s="379">
        <v>50.276576537597613</v>
      </c>
      <c r="AD119" s="379">
        <v>45.848536255864246</v>
      </c>
      <c r="AE119" s="379">
        <v>43.793258664389256</v>
      </c>
      <c r="AF119" s="379">
        <v>43.077757451118927</v>
      </c>
      <c r="AG119" s="379">
        <v>44.222770656452283</v>
      </c>
      <c r="AH119" s="379">
        <v>43.674427595048378</v>
      </c>
      <c r="AI119" s="379">
        <v>46.062848562454718</v>
      </c>
      <c r="AJ119" s="379">
        <v>46.279442335548183</v>
      </c>
      <c r="AK119" s="379">
        <v>45.947238822914755</v>
      </c>
      <c r="AL119" s="379">
        <v>48.742474577242639</v>
      </c>
      <c r="AM119" s="379">
        <v>48.638865680986008</v>
      </c>
      <c r="AN119" s="379">
        <v>47.252270026828086</v>
      </c>
      <c r="AO119" s="379">
        <v>43.850812007168855</v>
      </c>
      <c r="AP119" s="379">
        <v>39.230296123043281</v>
      </c>
      <c r="AQ119" s="379">
        <v>37.810633799867297</v>
      </c>
      <c r="AR119" s="379">
        <v>38.192002715875752</v>
      </c>
      <c r="AS119" s="379">
        <v>39.735113936719209</v>
      </c>
      <c r="AT119" s="379">
        <v>38.793816092004697</v>
      </c>
      <c r="AU119" s="379">
        <v>41.172411816704845</v>
      </c>
      <c r="AV119" s="379">
        <v>40.074598405304776</v>
      </c>
      <c r="AW119" s="379">
        <v>38.544172019409267</v>
      </c>
      <c r="AX119" s="379">
        <v>41.752655198577472</v>
      </c>
      <c r="AY119" s="379">
        <v>41.214623229154327</v>
      </c>
      <c r="AZ119" s="379">
        <v>40.673857418807671</v>
      </c>
      <c r="BA119" s="379">
        <v>40.520528509355323</v>
      </c>
      <c r="BB119" s="379">
        <v>38.949769081610754</v>
      </c>
      <c r="BC119" s="379">
        <v>38.311710646173097</v>
      </c>
      <c r="BD119" s="379">
        <v>38.323528775115683</v>
      </c>
      <c r="BE119" s="379">
        <v>38.695189588881654</v>
      </c>
      <c r="BF119" s="379">
        <v>39.416103001430578</v>
      </c>
      <c r="BG119" s="379">
        <v>42.634508472541363</v>
      </c>
      <c r="BH119" s="379">
        <v>41.264861083383337</v>
      </c>
      <c r="BI119" s="379">
        <v>41.729907286654708</v>
      </c>
      <c r="BJ119" s="379">
        <v>46.519006542117985</v>
      </c>
      <c r="BK119" s="379">
        <v>48.90686311090419</v>
      </c>
      <c r="BL119" s="379">
        <v>50.490220932325165</v>
      </c>
      <c r="BM119" s="379">
        <v>50.126313583225375</v>
      </c>
      <c r="BN119" s="379">
        <v>47.386276116185833</v>
      </c>
      <c r="BO119" s="379">
        <v>46.156816226416353</v>
      </c>
      <c r="BP119" s="379">
        <v>46.821924736362909</v>
      </c>
      <c r="BQ119" s="379">
        <v>46.940343853879973</v>
      </c>
      <c r="BR119" s="379">
        <v>49.729755100512769</v>
      </c>
      <c r="BS119" s="379">
        <v>50.639025322866836</v>
      </c>
      <c r="BT119" s="379">
        <v>48.895866413343008</v>
      </c>
      <c r="BU119" s="379">
        <v>48.583521533113839</v>
      </c>
      <c r="BV119" s="379">
        <v>55.130456527865128</v>
      </c>
      <c r="BW119" s="379">
        <v>54.87507039287064</v>
      </c>
      <c r="BX119" s="379">
        <v>57.941773516847746</v>
      </c>
      <c r="BY119" s="379">
        <v>58.347046759731057</v>
      </c>
      <c r="BZ119" s="379">
        <v>55.610891326488819</v>
      </c>
      <c r="CA119" s="379">
        <v>53.972067540865815</v>
      </c>
      <c r="CB119" s="379">
        <v>52.452819309083651</v>
      </c>
      <c r="CC119" s="379">
        <v>53.260635830917614</v>
      </c>
      <c r="CD119" s="379">
        <v>52.80764823687764</v>
      </c>
      <c r="CE119" s="379">
        <v>53.517505396603482</v>
      </c>
      <c r="CF119" s="379">
        <v>52.327983265011298</v>
      </c>
      <c r="CG119" s="379">
        <v>51.479581838208958</v>
      </c>
      <c r="CH119" s="379">
        <v>53.399969346632489</v>
      </c>
      <c r="CI119" s="379">
        <v>54.057487811937349</v>
      </c>
      <c r="CJ119" s="379">
        <v>54.445011125503811</v>
      </c>
      <c r="CK119" s="379">
        <v>51.73718030259807</v>
      </c>
      <c r="CL119" s="379">
        <v>48.872372987563871</v>
      </c>
      <c r="CM119" s="379">
        <v>46.763687829096853</v>
      </c>
      <c r="CN119" s="379">
        <v>47.613697204605955</v>
      </c>
      <c r="CO119" s="379">
        <v>49.18006810569436</v>
      </c>
      <c r="CP119" s="379">
        <v>52.877515334366194</v>
      </c>
      <c r="CQ119" s="379">
        <v>55.466702526859258</v>
      </c>
      <c r="CR119" s="379">
        <v>56.623542342925312</v>
      </c>
      <c r="CS119" s="379">
        <v>58.61235604470415</v>
      </c>
      <c r="CT119" s="379">
        <v>63.855710348790076</v>
      </c>
      <c r="CU119" s="379">
        <v>66.152573420788272</v>
      </c>
      <c r="CV119" s="379">
        <v>68.186858239160088</v>
      </c>
      <c r="CW119" s="379">
        <v>66.238581811477246</v>
      </c>
      <c r="CX119" s="379">
        <v>63.594790225122864</v>
      </c>
      <c r="CY119" s="379">
        <v>64.065620411996974</v>
      </c>
      <c r="CZ119" s="379">
        <v>66.955582350666376</v>
      </c>
      <c r="DA119" s="379">
        <v>70.356899035772102</v>
      </c>
      <c r="DB119" s="379">
        <v>72.047410074983688</v>
      </c>
      <c r="DC119" s="379">
        <v>73.996661254545046</v>
      </c>
      <c r="DD119" s="379">
        <v>72.683123870727073</v>
      </c>
      <c r="DE119" s="379">
        <v>72.285983239161453</v>
      </c>
      <c r="DF119" s="379">
        <v>77.019819322220542</v>
      </c>
      <c r="DG119" s="379">
        <v>77.989567602463509</v>
      </c>
      <c r="DH119" s="379">
        <v>78.217053240675668</v>
      </c>
      <c r="DI119" s="379">
        <v>77.524008101442547</v>
      </c>
      <c r="DJ119" s="379">
        <v>72.452703591557096</v>
      </c>
      <c r="DK119" s="379">
        <v>71.536557521605019</v>
      </c>
      <c r="DL119" s="379">
        <v>72.864820216427077</v>
      </c>
      <c r="DM119" s="379">
        <v>73.395910605212933</v>
      </c>
      <c r="DN119" s="379">
        <v>72.324227625606426</v>
      </c>
      <c r="DO119" s="379">
        <v>72.980147564811745</v>
      </c>
      <c r="DP119" s="379">
        <v>70.981743020484245</v>
      </c>
      <c r="DQ119" s="379">
        <v>69.18847297372163</v>
      </c>
      <c r="DR119" s="379">
        <v>72.584395545017472</v>
      </c>
      <c r="DS119" s="379">
        <v>73.202355336963322</v>
      </c>
      <c r="DT119" s="379">
        <v>69.93822339730211</v>
      </c>
      <c r="DU119" s="379">
        <v>67.670933318909391</v>
      </c>
      <c r="DV119" s="379">
        <v>63.456505684186027</v>
      </c>
      <c r="DW119" s="379">
        <v>61.767585781538024</v>
      </c>
      <c r="DX119" s="379">
        <v>62.451757635398863</v>
      </c>
      <c r="DY119" s="379">
        <v>64.087203356028652</v>
      </c>
      <c r="DZ119" s="379">
        <v>65.413847045697523</v>
      </c>
      <c r="EA119" s="379">
        <v>64.132747867004838</v>
      </c>
      <c r="EB119" s="379">
        <v>61.534066128257862</v>
      </c>
      <c r="EC119" s="379">
        <v>61.5483168080724</v>
      </c>
      <c r="ED119" s="379">
        <v>63.818820389336921</v>
      </c>
      <c r="EE119" s="379">
        <v>64.292399035321196</v>
      </c>
      <c r="EF119" s="379">
        <v>64.161931376842318</v>
      </c>
      <c r="EG119" s="379">
        <v>61.39052328492739</v>
      </c>
      <c r="EH119" s="379">
        <v>58.230584861058276</v>
      </c>
      <c r="EI119" s="379">
        <v>56.045091967905016</v>
      </c>
      <c r="EJ119" s="379">
        <v>57.134796377240804</v>
      </c>
      <c r="EK119" s="379">
        <v>56.83152745580621</v>
      </c>
      <c r="EL119" s="379">
        <v>58.473869054815566</v>
      </c>
      <c r="EM119" s="379">
        <v>59.042702036610734</v>
      </c>
      <c r="EN119" s="379">
        <v>59.726141917447819</v>
      </c>
      <c r="EO119" s="379">
        <v>59.703470240545926</v>
      </c>
      <c r="EP119" s="379">
        <v>62.825427366239914</v>
      </c>
      <c r="EQ119" s="379">
        <v>64.644185613848393</v>
      </c>
      <c r="ER119" s="379">
        <v>67.457345503644163</v>
      </c>
      <c r="ES119" s="379">
        <v>65.923814090618833</v>
      </c>
      <c r="ET119" s="379">
        <v>62.720017485580634</v>
      </c>
      <c r="EU119" s="379">
        <v>58.084419637284448</v>
      </c>
      <c r="EV119" s="379">
        <v>54.707257278189026</v>
      </c>
      <c r="EW119" s="379">
        <v>55.649494160458779</v>
      </c>
      <c r="EX119" s="379">
        <v>55.511163309242349</v>
      </c>
      <c r="EY119" s="379">
        <v>56.00712761605336</v>
      </c>
      <c r="EZ119" s="379">
        <v>55.159818441714243</v>
      </c>
      <c r="FA119" s="379">
        <v>54.913232648321639</v>
      </c>
      <c r="FB119" s="379">
        <v>56.069291368706978</v>
      </c>
      <c r="FC119" s="379">
        <v>53.814781815904908</v>
      </c>
      <c r="FD119" s="379">
        <v>53.625909410936401</v>
      </c>
      <c r="FE119" s="379">
        <v>51.924501050105491</v>
      </c>
      <c r="FF119" s="379">
        <v>48.601561850428205</v>
      </c>
      <c r="FG119" s="379">
        <v>46.466469686023096</v>
      </c>
      <c r="FH119" s="379">
        <v>46.984820411973921</v>
      </c>
      <c r="FI119" s="379">
        <v>46.869328239148885</v>
      </c>
      <c r="FJ119" s="379">
        <v>46.811397557666218</v>
      </c>
      <c r="FK119" s="379">
        <v>47.730867726710585</v>
      </c>
      <c r="FL119" s="379">
        <v>45.938700210586511</v>
      </c>
      <c r="FM119" s="379">
        <v>44.818947079064316</v>
      </c>
      <c r="FN119" s="379"/>
      <c r="FO119" s="379"/>
      <c r="FP119" s="379"/>
      <c r="FQ119" s="379"/>
      <c r="FR119" s="379"/>
      <c r="FS119" s="379"/>
    </row>
    <row r="120" spans="1:175" x14ac:dyDescent="0.2">
      <c r="A120" s="7" t="str">
        <f>A3</f>
        <v>ACeS Alentejo Central</v>
      </c>
      <c r="B120" s="10">
        <v>43.327035190313133</v>
      </c>
      <c r="C120" s="10">
        <v>43.354041170292035</v>
      </c>
      <c r="D120" s="10">
        <v>44.269956497730604</v>
      </c>
      <c r="E120" s="10">
        <v>41.333650634002666</v>
      </c>
      <c r="F120" s="10">
        <v>37.709327860533413</v>
      </c>
      <c r="G120" s="10">
        <v>38.362034117551943</v>
      </c>
      <c r="H120" s="10">
        <v>41.029707062221767</v>
      </c>
      <c r="I120" s="10">
        <v>41.245080243696421</v>
      </c>
      <c r="J120" s="10">
        <v>41.608811119049861</v>
      </c>
      <c r="K120" s="10">
        <v>42.599617082093644</v>
      </c>
      <c r="L120" s="10">
        <v>40.543091784399479</v>
      </c>
      <c r="M120" s="10">
        <v>39.99649331031506</v>
      </c>
      <c r="N120" s="10">
        <v>41.791303203943691</v>
      </c>
      <c r="O120" s="10">
        <v>42.865289035902158</v>
      </c>
      <c r="P120" s="10">
        <v>45.23614638797708</v>
      </c>
      <c r="Q120" s="10">
        <v>44.097090132291264</v>
      </c>
      <c r="R120" s="10">
        <v>40.761755286480138</v>
      </c>
      <c r="S120" s="10">
        <v>39.92444899462425</v>
      </c>
      <c r="T120" s="10">
        <v>41.912258039801998</v>
      </c>
      <c r="U120" s="10">
        <v>43.333408471023155</v>
      </c>
      <c r="V120" s="10">
        <v>44.660841094467962</v>
      </c>
      <c r="W120" s="10">
        <v>48.229106867138178</v>
      </c>
      <c r="X120" s="10">
        <v>46.74984444360453</v>
      </c>
      <c r="Y120" s="10">
        <v>44.856471480520888</v>
      </c>
      <c r="Z120" s="10">
        <v>45.330965831324519</v>
      </c>
      <c r="AA120" s="10">
        <v>44.836933512316776</v>
      </c>
      <c r="AB120" s="10">
        <v>44.925398161588475</v>
      </c>
      <c r="AC120" s="10">
        <v>43.34696090167823</v>
      </c>
      <c r="AD120" s="10">
        <v>38.670828633988783</v>
      </c>
      <c r="AE120" s="10">
        <v>37.023103853805509</v>
      </c>
      <c r="AF120" s="10">
        <v>37.706962037116028</v>
      </c>
      <c r="AG120" s="10">
        <v>41.035423451848473</v>
      </c>
      <c r="AH120" s="10">
        <v>38.749819864877466</v>
      </c>
      <c r="AI120" s="10">
        <v>42.737429220301351</v>
      </c>
      <c r="AJ120" s="10">
        <v>43.558313768875017</v>
      </c>
      <c r="AK120" s="10">
        <v>42.751105924498603</v>
      </c>
      <c r="AL120" s="10">
        <v>42.622194479876242</v>
      </c>
      <c r="AM120" s="10">
        <v>42.533991912503055</v>
      </c>
      <c r="AN120" s="10">
        <v>43.076776942491932</v>
      </c>
      <c r="AO120" s="10">
        <v>40.552826553043666</v>
      </c>
      <c r="AP120" s="10">
        <v>34.778950796537032</v>
      </c>
      <c r="AQ120" s="10">
        <v>34.202241702173858</v>
      </c>
      <c r="AR120" s="10">
        <v>36.814394658995305</v>
      </c>
      <c r="AS120" s="10">
        <v>40.166092219176591</v>
      </c>
      <c r="AT120" s="10">
        <v>37.011154232366266</v>
      </c>
      <c r="AU120" s="10">
        <v>39.664016066436886</v>
      </c>
      <c r="AV120" s="10">
        <v>36.712622465872393</v>
      </c>
      <c r="AW120" s="10">
        <v>35.122575201910578</v>
      </c>
      <c r="AX120" s="10">
        <v>36.676493428624752</v>
      </c>
      <c r="AY120" s="10">
        <v>36.944680590252283</v>
      </c>
      <c r="AZ120" s="10">
        <v>36.811132591274131</v>
      </c>
      <c r="BA120" s="10">
        <v>36.043568549578083</v>
      </c>
      <c r="BB120" s="10">
        <v>34.586593489896622</v>
      </c>
      <c r="BC120" s="10">
        <v>35.243192353741776</v>
      </c>
      <c r="BD120" s="10">
        <v>36.617015480045204</v>
      </c>
      <c r="BE120" s="10">
        <v>38.756813965927329</v>
      </c>
      <c r="BF120" s="10">
        <v>38.364127900919996</v>
      </c>
      <c r="BG120" s="10">
        <v>42.126317444081593</v>
      </c>
      <c r="BH120" s="10">
        <v>38.979353113214593</v>
      </c>
      <c r="BI120" s="10">
        <v>38.319470285651747</v>
      </c>
      <c r="BJ120" s="10">
        <v>41.660583941605836</v>
      </c>
      <c r="BK120" s="10">
        <v>43.737905728577168</v>
      </c>
      <c r="BL120" s="10">
        <v>46.399024764409383</v>
      </c>
      <c r="BM120" s="10">
        <v>46.2463916395659</v>
      </c>
      <c r="BN120" s="10">
        <v>44.57203172978506</v>
      </c>
      <c r="BO120" s="10">
        <v>45.015085024684581</v>
      </c>
      <c r="BP120" s="10">
        <v>47.749597570790954</v>
      </c>
      <c r="BQ120" s="10">
        <v>48.228598616550165</v>
      </c>
      <c r="BR120" s="10">
        <v>51.385380052724074</v>
      </c>
      <c r="BS120" s="10">
        <v>51.618988315446316</v>
      </c>
      <c r="BT120" s="10">
        <v>48.087669475998538</v>
      </c>
      <c r="BU120" s="10">
        <v>46.436819531507751</v>
      </c>
      <c r="BV120" s="10">
        <v>51.398856848167092</v>
      </c>
      <c r="BW120" s="10">
        <v>50.283921870754497</v>
      </c>
      <c r="BX120" s="10">
        <v>53.888805737771193</v>
      </c>
      <c r="BY120" s="10">
        <v>54.784147155809194</v>
      </c>
      <c r="BZ120" s="10">
        <v>51.561851667564831</v>
      </c>
      <c r="CA120" s="10">
        <v>50.961952496598286</v>
      </c>
      <c r="CB120" s="10">
        <v>50.892286379386697</v>
      </c>
      <c r="CC120" s="10">
        <v>50.836355613166567</v>
      </c>
      <c r="CD120" s="10">
        <v>48.766271949564505</v>
      </c>
      <c r="CE120" s="10">
        <v>50.958974058190528</v>
      </c>
      <c r="CF120" s="10">
        <v>49.605232502955367</v>
      </c>
      <c r="CG120" s="10">
        <v>48.050163320833938</v>
      </c>
      <c r="CH120" s="10">
        <v>48.739396123902907</v>
      </c>
      <c r="CI120" s="10">
        <v>48.537570356202579</v>
      </c>
      <c r="CJ120" s="10">
        <v>49.186309314860509</v>
      </c>
      <c r="CK120" s="10">
        <v>47.205894565889402</v>
      </c>
      <c r="CL120" s="10">
        <v>45.237187095895607</v>
      </c>
      <c r="CM120" s="10">
        <v>43.134714577191815</v>
      </c>
      <c r="CN120" s="10">
        <v>44.759332803812548</v>
      </c>
      <c r="CO120" s="10">
        <v>46.8226574221992</v>
      </c>
      <c r="CP120" s="10">
        <v>50.220586832102455</v>
      </c>
      <c r="CQ120" s="10">
        <v>52.309939050427182</v>
      </c>
      <c r="CR120" s="10">
        <v>53.720756962724401</v>
      </c>
      <c r="CS120" s="10">
        <v>54.660457357336483</v>
      </c>
      <c r="CT120" s="10">
        <v>59.069440676669245</v>
      </c>
      <c r="CU120" s="10">
        <v>61.215681906777299</v>
      </c>
      <c r="CV120" s="10">
        <v>64.542421054831451</v>
      </c>
      <c r="CW120" s="10">
        <v>63.509990100528434</v>
      </c>
      <c r="CX120" s="10">
        <v>61.876024697387237</v>
      </c>
      <c r="CY120" s="10">
        <v>61.608065462060488</v>
      </c>
      <c r="CZ120" s="10">
        <v>64.37909181741324</v>
      </c>
      <c r="DA120" s="10">
        <v>68.189128337085876</v>
      </c>
      <c r="DB120" s="10">
        <v>69.793642018935401</v>
      </c>
      <c r="DC120" s="10">
        <v>71.582633053221301</v>
      </c>
      <c r="DD120" s="10">
        <v>70.592110334774645</v>
      </c>
      <c r="DE120" s="10">
        <v>71.633961258468574</v>
      </c>
      <c r="DF120" s="10">
        <v>74.126450797884004</v>
      </c>
      <c r="DG120" s="10">
        <v>75.547892531946488</v>
      </c>
      <c r="DH120" s="10">
        <v>77.203253289571933</v>
      </c>
      <c r="DI120" s="10">
        <v>75.829717203401145</v>
      </c>
      <c r="DJ120" s="10">
        <v>70.322988163962634</v>
      </c>
      <c r="DK120" s="10">
        <v>68.393344484549701</v>
      </c>
      <c r="DL120" s="10">
        <v>70.767208585660143</v>
      </c>
      <c r="DM120" s="10">
        <v>71.93133410443761</v>
      </c>
      <c r="DN120" s="10">
        <v>71.219737698785892</v>
      </c>
      <c r="DO120" s="10">
        <v>72.004435388467272</v>
      </c>
      <c r="DP120" s="10">
        <v>69.850076419503324</v>
      </c>
      <c r="DQ120" s="10">
        <v>67.64316884623274</v>
      </c>
      <c r="DR120" s="10">
        <v>68.727922178685276</v>
      </c>
      <c r="DS120" s="10">
        <v>68.213149554117251</v>
      </c>
      <c r="DT120" s="10">
        <v>69.620129668555819</v>
      </c>
      <c r="DU120" s="10">
        <v>67.897697676841346</v>
      </c>
      <c r="DV120" s="10">
        <v>62.886455603269233</v>
      </c>
      <c r="DW120" s="10">
        <v>62.071346457057231</v>
      </c>
      <c r="DX120" s="10">
        <v>63.641670293962378</v>
      </c>
      <c r="DY120" s="10">
        <v>65.158306483253881</v>
      </c>
      <c r="DZ120" s="10">
        <v>64.657227073339243</v>
      </c>
      <c r="EA120" s="10">
        <v>64.741283887717913</v>
      </c>
      <c r="EB120" s="10">
        <v>61.519120058064814</v>
      </c>
      <c r="EC120" s="10">
        <v>60.539626588717418</v>
      </c>
      <c r="ED120" s="10">
        <v>59.427454092584533</v>
      </c>
      <c r="EE120" s="10">
        <v>59.727240100490491</v>
      </c>
      <c r="EF120" s="10">
        <v>59.618065035276537</v>
      </c>
      <c r="EG120" s="10">
        <v>58.041642895154439</v>
      </c>
      <c r="EH120" s="10">
        <v>56.188725784237981</v>
      </c>
      <c r="EI120" s="10">
        <v>54.411573987348156</v>
      </c>
      <c r="EJ120" s="10">
        <v>56.078271112286345</v>
      </c>
      <c r="EK120" s="10">
        <v>55.51759151872723</v>
      </c>
      <c r="EL120" s="10">
        <v>56.863340125142699</v>
      </c>
      <c r="EM120" s="10">
        <v>57.582434536924978</v>
      </c>
      <c r="EN120" s="10">
        <v>57.636901515846169</v>
      </c>
      <c r="EO120" s="10">
        <v>55.655387290776027</v>
      </c>
      <c r="EP120" s="10">
        <v>57.301596605800142</v>
      </c>
      <c r="EQ120" s="10">
        <v>58.979417317901252</v>
      </c>
      <c r="ER120" s="10">
        <v>61.720257906137704</v>
      </c>
      <c r="ES120" s="10">
        <v>61.107301814974818</v>
      </c>
      <c r="ET120" s="10">
        <v>57.670939329003076</v>
      </c>
      <c r="EU120" s="10">
        <v>53.34100166349377</v>
      </c>
      <c r="EV120" s="10">
        <v>51.466842659047352</v>
      </c>
      <c r="EW120" s="10">
        <v>53.191747926773537</v>
      </c>
      <c r="EX120" s="10">
        <v>53.168025482122566</v>
      </c>
      <c r="EY120" s="10">
        <v>54.203207254359008</v>
      </c>
      <c r="EZ120" s="10">
        <v>53.018144742556117</v>
      </c>
      <c r="FA120" s="10">
        <v>51.063176142722341</v>
      </c>
      <c r="FB120" s="10">
        <v>50.621390068983686</v>
      </c>
      <c r="FC120" s="10">
        <v>48.332621039135482</v>
      </c>
      <c r="FD120" s="10">
        <v>48.716463436989024</v>
      </c>
      <c r="FE120" s="10">
        <v>47.398431059829598</v>
      </c>
      <c r="FF120" s="10">
        <v>44.99129698221941</v>
      </c>
      <c r="FG120" s="10">
        <v>43.623988415938378</v>
      </c>
      <c r="FH120" s="10">
        <v>44.027316307639488</v>
      </c>
      <c r="FI120" s="10">
        <v>43.584640340824038</v>
      </c>
      <c r="FJ120" s="10">
        <v>44.791735744232483</v>
      </c>
      <c r="FK120" s="10">
        <v>44.570189691238603</v>
      </c>
      <c r="FL120" s="10">
        <v>41.905399188657945</v>
      </c>
      <c r="FM120" s="10">
        <v>39.524319533183146</v>
      </c>
      <c r="FN120" s="10"/>
      <c r="FO120" s="10"/>
      <c r="FP120" s="10"/>
      <c r="FQ120" s="10"/>
      <c r="FR120" s="10"/>
      <c r="FS120" s="10"/>
    </row>
    <row r="121" spans="1:175" x14ac:dyDescent="0.2">
      <c r="A121" s="7" t="s">
        <v>62</v>
      </c>
      <c r="B121" s="10">
        <v>35.204905563226994</v>
      </c>
      <c r="C121" s="10">
        <v>36.407391974080333</v>
      </c>
      <c r="D121" s="10">
        <v>36.289812720401251</v>
      </c>
      <c r="E121" s="10">
        <v>34.794991544835788</v>
      </c>
      <c r="F121" s="10">
        <v>32.891808440356655</v>
      </c>
      <c r="G121" s="10">
        <v>32.267135325131811</v>
      </c>
      <c r="H121" s="10">
        <v>33.498497583476698</v>
      </c>
      <c r="I121" s="10">
        <v>32.437602862086266</v>
      </c>
      <c r="J121" s="10">
        <v>33.542976939203356</v>
      </c>
      <c r="K121" s="10">
        <v>33.846702350739093</v>
      </c>
      <c r="L121" s="10">
        <v>32.813269830842508</v>
      </c>
      <c r="M121" s="10">
        <v>33.41265259571113</v>
      </c>
      <c r="N121" s="10">
        <v>37.171326385326786</v>
      </c>
      <c r="O121" s="10">
        <v>38.015973848166247</v>
      </c>
      <c r="P121" s="10">
        <v>38.156452732584164</v>
      </c>
      <c r="Q121" s="10">
        <v>37.451000667424971</v>
      </c>
      <c r="R121" s="10">
        <v>35.785863149988181</v>
      </c>
      <c r="S121" s="10">
        <v>34.937948453826451</v>
      </c>
      <c r="T121" s="10">
        <v>36.093855316385863</v>
      </c>
      <c r="U121" s="10">
        <v>35.81027333104263</v>
      </c>
      <c r="V121" s="10">
        <v>35.879633716967604</v>
      </c>
      <c r="W121" s="10">
        <v>37.192564313320034</v>
      </c>
      <c r="X121" s="10">
        <v>37.446239060804785</v>
      </c>
      <c r="Y121" s="10">
        <v>37.487980089371568</v>
      </c>
      <c r="Z121" s="10">
        <v>38.3316536713874</v>
      </c>
      <c r="AA121" s="10">
        <v>38.17123292516429</v>
      </c>
      <c r="AB121" s="10">
        <v>38.095642421733764</v>
      </c>
      <c r="AC121" s="10">
        <v>36.760230441490791</v>
      </c>
      <c r="AD121" s="10">
        <v>33.654373688141327</v>
      </c>
      <c r="AE121" s="10">
        <v>31.467516374579571</v>
      </c>
      <c r="AF121" s="10">
        <v>31.12107400993693</v>
      </c>
      <c r="AG121" s="10">
        <v>33.296494658392135</v>
      </c>
      <c r="AH121" s="10">
        <v>32.2275486017368</v>
      </c>
      <c r="AI121" s="10">
        <v>34.957154096408601</v>
      </c>
      <c r="AJ121" s="10">
        <v>36.766452207511385</v>
      </c>
      <c r="AK121" s="10">
        <v>38.080245075096798</v>
      </c>
      <c r="AL121" s="10">
        <v>37.924236622275167</v>
      </c>
      <c r="AM121" s="10">
        <v>37.824958515934135</v>
      </c>
      <c r="AN121" s="10">
        <v>37.229289877887929</v>
      </c>
      <c r="AO121" s="10">
        <v>35.01680636514488</v>
      </c>
      <c r="AP121" s="10">
        <v>30.563474166418473</v>
      </c>
      <c r="AQ121" s="10">
        <v>28.733920492419408</v>
      </c>
      <c r="AR121" s="10">
        <v>30.095448807953595</v>
      </c>
      <c r="AS121" s="10">
        <v>32.279567147456355</v>
      </c>
      <c r="AT121" s="10">
        <v>31.456977123487778</v>
      </c>
      <c r="AU121" s="10">
        <v>32.166106454495171</v>
      </c>
      <c r="AV121" s="10">
        <v>31.059864698123643</v>
      </c>
      <c r="AW121" s="10">
        <v>30.17879512583988</v>
      </c>
      <c r="AX121" s="10">
        <v>31.435387957127087</v>
      </c>
      <c r="AY121" s="10">
        <v>31.952342269157864</v>
      </c>
      <c r="AZ121" s="10">
        <v>31.500217464154066</v>
      </c>
      <c r="BA121" s="10">
        <v>31.404274748166539</v>
      </c>
      <c r="BB121" s="10">
        <v>31.379603257882373</v>
      </c>
      <c r="BC121" s="10">
        <v>31.169202199842868</v>
      </c>
      <c r="BD121" s="10">
        <v>31.344467551401063</v>
      </c>
      <c r="BE121" s="10">
        <v>33.493507236428115</v>
      </c>
      <c r="BF121" s="10">
        <v>34.228394399250185</v>
      </c>
      <c r="BG121" s="10">
        <v>37.183397047664045</v>
      </c>
      <c r="BH121" s="10">
        <v>36.502990580566603</v>
      </c>
      <c r="BI121" s="10">
        <v>37.513259367564004</v>
      </c>
      <c r="BJ121" s="10">
        <v>42.880857425929534</v>
      </c>
      <c r="BK121" s="10">
        <v>45.326605526526606</v>
      </c>
      <c r="BL121" s="10">
        <v>47.14309810831859</v>
      </c>
      <c r="BM121" s="10">
        <v>47.410223143542439</v>
      </c>
      <c r="BN121" s="10">
        <v>47.074094519398066</v>
      </c>
      <c r="BO121" s="10">
        <v>46.421357562339615</v>
      </c>
      <c r="BP121" s="10">
        <v>47.652209350409635</v>
      </c>
      <c r="BQ121" s="10">
        <v>48.135960704555046</v>
      </c>
      <c r="BR121" s="10">
        <v>50.736609472801419</v>
      </c>
      <c r="BS121" s="10">
        <v>51.481621080480245</v>
      </c>
      <c r="BT121" s="10">
        <v>50.123278573547402</v>
      </c>
      <c r="BU121" s="10">
        <v>49.571047509191843</v>
      </c>
      <c r="BV121" s="10">
        <v>54.817048101959713</v>
      </c>
      <c r="BW121" s="10">
        <v>53.559057845514374</v>
      </c>
      <c r="BX121" s="10">
        <v>55.129991552895483</v>
      </c>
      <c r="BY121" s="10">
        <v>56.066800537409165</v>
      </c>
      <c r="BZ121" s="10">
        <v>53.02981029810298</v>
      </c>
      <c r="CA121" s="10">
        <v>50.250166295514362</v>
      </c>
      <c r="CB121" s="10">
        <v>47.684840242764444</v>
      </c>
      <c r="CC121" s="10">
        <v>48.301417053859623</v>
      </c>
      <c r="CD121" s="10">
        <v>46.297436045964361</v>
      </c>
      <c r="CE121" s="10">
        <v>47.971602434077084</v>
      </c>
      <c r="CF121" s="10">
        <v>47.733976937516765</v>
      </c>
      <c r="CG121" s="10">
        <v>47.438110016968075</v>
      </c>
      <c r="CH121" s="10">
        <v>48.77541444348234</v>
      </c>
      <c r="CI121" s="10">
        <v>49.257697725413507</v>
      </c>
      <c r="CJ121" s="10">
        <v>48.578112966272869</v>
      </c>
      <c r="CK121" s="10">
        <v>47.039720815258214</v>
      </c>
      <c r="CL121" s="10">
        <v>45.310143128058627</v>
      </c>
      <c r="CM121" s="10">
        <v>42.923079163087316</v>
      </c>
      <c r="CN121" s="10">
        <v>43.359380691282958</v>
      </c>
      <c r="CO121" s="10">
        <v>45.953997404882131</v>
      </c>
      <c r="CP121" s="10">
        <v>48.099788460135677</v>
      </c>
      <c r="CQ121" s="10">
        <v>51.007547481982876</v>
      </c>
      <c r="CR121" s="10">
        <v>52.735887185130728</v>
      </c>
      <c r="CS121" s="10">
        <v>55.109707786987094</v>
      </c>
      <c r="CT121" s="10">
        <v>60.879319173839896</v>
      </c>
      <c r="CU121" s="10">
        <v>62.924979132395798</v>
      </c>
      <c r="CV121" s="10">
        <v>67.216791006493025</v>
      </c>
      <c r="CW121" s="10">
        <v>65.354842810967284</v>
      </c>
      <c r="CX121" s="10">
        <v>64.429293695580881</v>
      </c>
      <c r="CY121" s="10">
        <v>63.604967301050777</v>
      </c>
      <c r="CZ121" s="10">
        <v>66.088755742744652</v>
      </c>
      <c r="DA121" s="10">
        <v>69.26893424481402</v>
      </c>
      <c r="DB121" s="10">
        <v>71.570664426859992</v>
      </c>
      <c r="DC121" s="10">
        <v>72.755608214073277</v>
      </c>
      <c r="DD121" s="10">
        <v>72.776479271743128</v>
      </c>
      <c r="DE121" s="10">
        <v>76.180907492501589</v>
      </c>
      <c r="DF121" s="10">
        <v>79.282875889474184</v>
      </c>
      <c r="DG121" s="10">
        <v>80.258650666232626</v>
      </c>
      <c r="DH121" s="10">
        <v>81.4431730260211</v>
      </c>
      <c r="DI121" s="10">
        <v>79.621232328620962</v>
      </c>
      <c r="DJ121" s="10">
        <v>74.341283288040955</v>
      </c>
      <c r="DK121" s="10">
        <v>70.938300003710168</v>
      </c>
      <c r="DL121" s="10">
        <v>71.911514084899252</v>
      </c>
      <c r="DM121" s="10">
        <v>73.005068144999484</v>
      </c>
      <c r="DN121" s="10">
        <v>72.151799890679087</v>
      </c>
      <c r="DO121" s="10">
        <v>73.306689886653714</v>
      </c>
      <c r="DP121" s="10">
        <v>70.66490401623625</v>
      </c>
      <c r="DQ121" s="10">
        <v>70.121042275356274</v>
      </c>
      <c r="DR121" s="10">
        <v>71.59304221914546</v>
      </c>
      <c r="DS121" s="10">
        <v>71.454731633667436</v>
      </c>
      <c r="DT121" s="10">
        <v>72.124398869781629</v>
      </c>
      <c r="DU121" s="10">
        <v>70.562309802569445</v>
      </c>
      <c r="DV121" s="10">
        <v>66.638894205688842</v>
      </c>
      <c r="DW121" s="10">
        <v>63.681532205326342</v>
      </c>
      <c r="DX121" s="10">
        <v>63.802000022582114</v>
      </c>
      <c r="DY121" s="10">
        <v>65.249510025629419</v>
      </c>
      <c r="DZ121" s="10">
        <v>64.632770067523964</v>
      </c>
      <c r="EA121" s="10">
        <v>64.906299373313274</v>
      </c>
      <c r="EB121" s="10">
        <v>62.51585039498238</v>
      </c>
      <c r="EC121" s="10">
        <v>63.151031795369434</v>
      </c>
      <c r="ED121" s="10">
        <v>61.434560734543659</v>
      </c>
      <c r="EE121" s="10">
        <v>62.282107565756995</v>
      </c>
      <c r="EF121" s="10">
        <v>61.625948888322924</v>
      </c>
      <c r="EG121" s="10">
        <v>60.938118284479351</v>
      </c>
      <c r="EH121" s="10">
        <v>57.87254786215091</v>
      </c>
      <c r="EI121" s="10">
        <v>53.840582472458358</v>
      </c>
      <c r="EJ121" s="10">
        <v>55.768592392486347</v>
      </c>
      <c r="EK121" s="10">
        <v>53.972715745733971</v>
      </c>
      <c r="EL121" s="10">
        <v>55.56808581400594</v>
      </c>
      <c r="EM121" s="10">
        <v>56.906276067375316</v>
      </c>
      <c r="EN121" s="10">
        <v>56.148145311093664</v>
      </c>
      <c r="EO121" s="10">
        <v>57.060050297491259</v>
      </c>
      <c r="EP121" s="10">
        <v>59.514887674218151</v>
      </c>
      <c r="EQ121" s="10">
        <v>60.222705746832204</v>
      </c>
      <c r="ER121" s="10">
        <v>61.777070700083769</v>
      </c>
      <c r="ES121" s="10">
        <v>61.426359133190438</v>
      </c>
      <c r="ET121" s="10">
        <v>58.842698676218895</v>
      </c>
      <c r="EU121" s="10">
        <v>53.604721036655832</v>
      </c>
      <c r="EV121" s="10">
        <v>51.195723409450139</v>
      </c>
      <c r="EW121" s="10">
        <v>52.286102308736979</v>
      </c>
      <c r="EX121" s="10">
        <v>52.806758770879824</v>
      </c>
      <c r="EY121" s="10">
        <v>54.132037654381421</v>
      </c>
      <c r="EZ121" s="10">
        <v>53.24725216642473</v>
      </c>
      <c r="FA121" s="10">
        <v>51.370181142591733</v>
      </c>
      <c r="FB121" s="10">
        <v>51.132467955049918</v>
      </c>
      <c r="FC121" s="10">
        <v>48.599319237359758</v>
      </c>
      <c r="FD121" s="10">
        <v>47.908931128001583</v>
      </c>
      <c r="FE121" s="10">
        <v>46.114657595949247</v>
      </c>
      <c r="FF121" s="10">
        <v>44.333041873117651</v>
      </c>
      <c r="FG121" s="10">
        <v>42.035174511313876</v>
      </c>
      <c r="FH121" s="10">
        <v>41.75765148241998</v>
      </c>
      <c r="FI121" s="10">
        <v>40.887559212166543</v>
      </c>
      <c r="FJ121" s="10">
        <v>41.715887515253591</v>
      </c>
      <c r="FK121" s="10">
        <v>41.78079519294549</v>
      </c>
      <c r="FL121" s="10">
        <v>39.377857960114497</v>
      </c>
      <c r="FM121" s="10">
        <v>37.830824305522988</v>
      </c>
      <c r="FN121" s="10"/>
      <c r="FO121" s="10"/>
      <c r="FP121" s="10"/>
      <c r="FQ121" s="10"/>
      <c r="FR121" s="10"/>
      <c r="FS121" s="10"/>
    </row>
    <row r="122" spans="1:175" x14ac:dyDescent="0.2">
      <c r="A122" s="7" t="s">
        <v>63</v>
      </c>
      <c r="B122" s="10">
        <v>50.806253475230498</v>
      </c>
      <c r="C122" s="10">
        <v>49.749763989292227</v>
      </c>
      <c r="D122" s="10">
        <v>51.615990481240544</v>
      </c>
      <c r="E122" s="10">
        <v>47.351742870076954</v>
      </c>
      <c r="F122" s="10">
        <v>42.14257072268429</v>
      </c>
      <c r="G122" s="10">
        <v>43.969832994838491</v>
      </c>
      <c r="H122" s="10">
        <v>47.957876761064462</v>
      </c>
      <c r="I122" s="10">
        <v>49.345978186334762</v>
      </c>
      <c r="J122" s="10">
        <v>49.026331112117489</v>
      </c>
      <c r="K122" s="10">
        <v>50.647653308143219</v>
      </c>
      <c r="L122" s="10">
        <v>47.649243590904973</v>
      </c>
      <c r="M122" s="10">
        <v>46.048118860574377</v>
      </c>
      <c r="N122" s="10">
        <v>46.037726078119128</v>
      </c>
      <c r="O122" s="10">
        <v>47.322411448552742</v>
      </c>
      <c r="P122" s="10">
        <v>51.743124020261952</v>
      </c>
      <c r="Q122" s="10">
        <v>50.205409328305016</v>
      </c>
      <c r="R122" s="10">
        <v>45.334923577530887</v>
      </c>
      <c r="S122" s="10">
        <v>44.507268742462166</v>
      </c>
      <c r="T122" s="10">
        <v>47.259518713108903</v>
      </c>
      <c r="U122" s="10">
        <v>50.247213174320976</v>
      </c>
      <c r="V122" s="10">
        <v>52.73064790414498</v>
      </c>
      <c r="W122" s="10">
        <v>58.371316893269444</v>
      </c>
      <c r="X122" s="10">
        <v>55.29935958223458</v>
      </c>
      <c r="Y122" s="10">
        <v>51.627574556559033</v>
      </c>
      <c r="Z122" s="10">
        <v>51.761780580993388</v>
      </c>
      <c r="AA122" s="10">
        <v>50.960242952514221</v>
      </c>
      <c r="AB122" s="10">
        <v>51.198398669023604</v>
      </c>
      <c r="AC122" s="10">
        <v>49.395768429171234</v>
      </c>
      <c r="AD122" s="10">
        <v>43.276855743814188</v>
      </c>
      <c r="AE122" s="10">
        <v>42.123327742891689</v>
      </c>
      <c r="AF122" s="10">
        <v>43.752058665464695</v>
      </c>
      <c r="AG122" s="10">
        <v>48.137729560102812</v>
      </c>
      <c r="AH122" s="10">
        <v>44.734583474212592</v>
      </c>
      <c r="AI122" s="10">
        <v>49.87536577435786</v>
      </c>
      <c r="AJ122" s="10">
        <v>49.788429522752502</v>
      </c>
      <c r="AK122" s="10">
        <v>47.034951026938437</v>
      </c>
      <c r="AL122" s="10">
        <v>46.930891400772637</v>
      </c>
      <c r="AM122" s="10">
        <v>46.8528466811483</v>
      </c>
      <c r="AN122" s="10">
        <v>48.439755980176642</v>
      </c>
      <c r="AO122" s="10">
        <v>45.630146073700232</v>
      </c>
      <c r="AP122" s="10">
        <v>38.645143667321378</v>
      </c>
      <c r="AQ122" s="10">
        <v>39.217471611233236</v>
      </c>
      <c r="AR122" s="10">
        <v>42.97662560647251</v>
      </c>
      <c r="AS122" s="10">
        <v>47.39915971851871</v>
      </c>
      <c r="AT122" s="10">
        <v>42.105126237333991</v>
      </c>
      <c r="AU122" s="10">
        <v>46.540667802650916</v>
      </c>
      <c r="AV122" s="10">
        <v>41.897006985002406</v>
      </c>
      <c r="AW122" s="10">
        <v>39.649127380316202</v>
      </c>
      <c r="AX122" s="10">
        <v>41.47403852526611</v>
      </c>
      <c r="AY122" s="10">
        <v>41.513330217696094</v>
      </c>
      <c r="AZ122" s="10">
        <v>41.670064155460388</v>
      </c>
      <c r="BA122" s="10">
        <v>40.286937305329836</v>
      </c>
      <c r="BB122" s="10">
        <v>37.519133256673385</v>
      </c>
      <c r="BC122" s="10">
        <v>38.967568379333088</v>
      </c>
      <c r="BD122" s="10">
        <v>41.435841611103548</v>
      </c>
      <c r="BE122" s="10">
        <v>43.565943471424276</v>
      </c>
      <c r="BF122" s="10">
        <v>42.142000503246599</v>
      </c>
      <c r="BG122" s="10">
        <v>46.640355828301082</v>
      </c>
      <c r="BH122" s="10">
        <v>41.240259719026476</v>
      </c>
      <c r="BI122" s="10">
        <v>39.05534475991103</v>
      </c>
      <c r="BJ122" s="10">
        <v>40.546951943747324</v>
      </c>
      <c r="BK122" s="10">
        <v>42.288280385700538</v>
      </c>
      <c r="BL122" s="10">
        <v>45.720197889484417</v>
      </c>
      <c r="BM122" s="10">
        <v>45.184787307908977</v>
      </c>
      <c r="BN122" s="10">
        <v>42.290113850438203</v>
      </c>
      <c r="BO122" s="10">
        <v>43.732753026618511</v>
      </c>
      <c r="BP122" s="10">
        <v>47.838388077121039</v>
      </c>
      <c r="BQ122" s="10">
        <v>48.313044390807008</v>
      </c>
      <c r="BR122" s="10">
        <v>51.976682008601543</v>
      </c>
      <c r="BS122" s="10">
        <v>51.744166967479408</v>
      </c>
      <c r="BT122" s="10">
        <v>46.232983511198796</v>
      </c>
      <c r="BU122" s="10">
        <v>43.581626889784978</v>
      </c>
      <c r="BV122" s="10">
        <v>48.285535033290742</v>
      </c>
      <c r="BW122" s="10">
        <v>47.301426665702856</v>
      </c>
      <c r="BX122" s="10">
        <v>52.758723825237553</v>
      </c>
      <c r="BY122" s="10">
        <v>53.616517622304052</v>
      </c>
      <c r="BZ122" s="10">
        <v>50.225772609326235</v>
      </c>
      <c r="CA122" s="10">
        <v>51.609677143439896</v>
      </c>
      <c r="CB122" s="10">
        <v>53.810537677577734</v>
      </c>
      <c r="CC122" s="10">
        <v>53.142322935731499</v>
      </c>
      <c r="CD122" s="10">
        <v>51.011705823276642</v>
      </c>
      <c r="CE122" s="10">
        <v>53.675535734283699</v>
      </c>
      <c r="CF122" s="10">
        <v>51.306551041320027</v>
      </c>
      <c r="CG122" s="10">
        <v>48.60653360402879</v>
      </c>
      <c r="CH122" s="10">
        <v>48.70666205054652</v>
      </c>
      <c r="CI122" s="10">
        <v>47.883254055694465</v>
      </c>
      <c r="CJ122" s="10">
        <v>49.738798705048794</v>
      </c>
      <c r="CK122" s="10">
        <v>47.356813649749746</v>
      </c>
      <c r="CL122" s="10">
        <v>45.17094341741506</v>
      </c>
      <c r="CM122" s="10">
        <v>43.326834748703035</v>
      </c>
      <c r="CN122" s="10">
        <v>46.029904231088366</v>
      </c>
      <c r="CO122" s="10">
        <v>47.610858291882742</v>
      </c>
      <c r="CP122" s="10">
        <v>52.144509110400115</v>
      </c>
      <c r="CQ122" s="10">
        <v>53.491158732365463</v>
      </c>
      <c r="CR122" s="10">
        <v>54.613792532494408</v>
      </c>
      <c r="CS122" s="10">
        <v>54.253190389737746</v>
      </c>
      <c r="CT122" s="10">
        <v>57.429147292303881</v>
      </c>
      <c r="CU122" s="10">
        <v>59.666968886136978</v>
      </c>
      <c r="CV122" s="10">
        <v>62.119964950479279</v>
      </c>
      <c r="CW122" s="10">
        <v>61.83937261709184</v>
      </c>
      <c r="CX122" s="10">
        <v>59.564531565701323</v>
      </c>
      <c r="CY122" s="10">
        <v>59.800752829762047</v>
      </c>
      <c r="CZ122" s="10">
        <v>62.83217248569273</v>
      </c>
      <c r="DA122" s="10">
        <v>67.212379755938414</v>
      </c>
      <c r="DB122" s="10">
        <v>68.186663823889972</v>
      </c>
      <c r="DC122" s="10">
        <v>70.522194023814066</v>
      </c>
      <c r="DD122" s="10">
        <v>68.61785869942274</v>
      </c>
      <c r="DE122" s="10">
        <v>67.525532340965228</v>
      </c>
      <c r="DF122" s="10">
        <v>69.467637432369244</v>
      </c>
      <c r="DG122" s="10">
        <v>71.292025934095307</v>
      </c>
      <c r="DH122" s="10">
        <v>73.373018527188819</v>
      </c>
      <c r="DI122" s="10">
        <v>72.404792182584828</v>
      </c>
      <c r="DJ122" s="10">
        <v>66.693456566874275</v>
      </c>
      <c r="DK122" s="10">
        <v>66.094765766369548</v>
      </c>
      <c r="DL122" s="10">
        <v>69.733753604721358</v>
      </c>
      <c r="DM122" s="10">
        <v>70.961680424132609</v>
      </c>
      <c r="DN122" s="10">
        <v>70.378080719897923</v>
      </c>
      <c r="DO122" s="10">
        <v>70.828573348565286</v>
      </c>
      <c r="DP122" s="10">
        <v>69.114383699818447</v>
      </c>
      <c r="DQ122" s="10">
        <v>65.406096494179408</v>
      </c>
      <c r="DR122" s="10">
        <v>66.142898830501252</v>
      </c>
      <c r="DS122" s="10">
        <v>65.290351566887566</v>
      </c>
      <c r="DT122" s="10">
        <v>67.363593444391981</v>
      </c>
      <c r="DU122" s="10">
        <v>65.498233851553536</v>
      </c>
      <c r="DV122" s="10">
        <v>59.509603044153735</v>
      </c>
      <c r="DW122" s="10">
        <v>60.623267761779218</v>
      </c>
      <c r="DX122" s="10">
        <v>63.497575825910481</v>
      </c>
      <c r="DY122" s="10">
        <v>65.076391866579399</v>
      </c>
      <c r="DZ122" s="10">
        <v>64.67917880615218</v>
      </c>
      <c r="EA122" s="10">
        <v>64.593268991704903</v>
      </c>
      <c r="EB122" s="10">
        <v>60.625664457463408</v>
      </c>
      <c r="EC122" s="10">
        <v>58.200339558573852</v>
      </c>
      <c r="ED122" s="10">
        <v>57.629495860868076</v>
      </c>
      <c r="EE122" s="10">
        <v>57.438600390544373</v>
      </c>
      <c r="EF122" s="10">
        <v>57.819411386133559</v>
      </c>
      <c r="EG122" s="10">
        <v>55.446993383261841</v>
      </c>
      <c r="EH122" s="10">
        <v>54.680365945881405</v>
      </c>
      <c r="EI122" s="10">
        <v>54.923065365413898</v>
      </c>
      <c r="EJ122" s="10">
        <v>56.355679716899985</v>
      </c>
      <c r="EK122" s="10">
        <v>56.901482978364292</v>
      </c>
      <c r="EL122" s="10">
        <v>58.023621750639514</v>
      </c>
      <c r="EM122" s="10">
        <v>58.188133404933559</v>
      </c>
      <c r="EN122" s="10">
        <v>58.970520457958173</v>
      </c>
      <c r="EO122" s="10">
        <v>54.397098821396192</v>
      </c>
      <c r="EP122" s="10">
        <v>55.318988063938519</v>
      </c>
      <c r="EQ122" s="10">
        <v>57.865736632478281</v>
      </c>
      <c r="ER122" s="10">
        <v>61.669368746063057</v>
      </c>
      <c r="ES122" s="10">
        <v>60.821517644302979</v>
      </c>
      <c r="ET122" s="10">
        <v>56.621401262466946</v>
      </c>
      <c r="EU122" s="10">
        <v>53.10479502625568</v>
      </c>
      <c r="EV122" s="10">
        <v>51.709671738882733</v>
      </c>
      <c r="EW122" s="10">
        <v>54.002874993088959</v>
      </c>
      <c r="EX122" s="10">
        <v>53.491580989532004</v>
      </c>
      <c r="EY122" s="10">
        <v>54.266946307563458</v>
      </c>
      <c r="EZ122" s="10">
        <v>52.812962174032009</v>
      </c>
      <c r="FA122" s="10">
        <v>50.788236762197911</v>
      </c>
      <c r="FB122" s="10">
        <v>50.163685330995911</v>
      </c>
      <c r="FC122" s="10">
        <v>48.093771048836771</v>
      </c>
      <c r="FD122" s="10">
        <v>49.439685876609275</v>
      </c>
      <c r="FE122" s="10">
        <v>48.548191150967725</v>
      </c>
      <c r="FF122" s="10">
        <v>45.580846020783319</v>
      </c>
      <c r="FG122" s="10">
        <v>45.0469907133253</v>
      </c>
      <c r="FH122" s="10">
        <v>46.060146863491795</v>
      </c>
      <c r="FI122" s="10">
        <v>46.000325649554554</v>
      </c>
      <c r="FJ122" s="10">
        <v>47.546713878151067</v>
      </c>
      <c r="FK122" s="10">
        <v>47.068636519316037</v>
      </c>
      <c r="FL122" s="10">
        <v>44.169341458950043</v>
      </c>
      <c r="FM122" s="10">
        <v>41.041223255292934</v>
      </c>
      <c r="FN122" s="10"/>
      <c r="FO122" s="10"/>
      <c r="FP122" s="10"/>
      <c r="FQ122" s="10"/>
      <c r="FR122" s="10"/>
      <c r="FS122" s="10"/>
    </row>
    <row r="124" spans="1:175" x14ac:dyDescent="0.2">
      <c r="A124" s="64" t="s">
        <v>715</v>
      </c>
    </row>
    <row r="125" spans="1:175" x14ac:dyDescent="0.2">
      <c r="A125" s="8" t="s">
        <v>8</v>
      </c>
      <c r="B125" s="67" t="s">
        <v>263</v>
      </c>
      <c r="C125" s="67" t="s">
        <v>209</v>
      </c>
      <c r="D125" s="67" t="s">
        <v>210</v>
      </c>
      <c r="E125" s="101"/>
      <c r="F125" s="101"/>
      <c r="G125" s="101"/>
      <c r="H125" s="101"/>
      <c r="I125" s="101"/>
      <c r="J125" s="101"/>
      <c r="K125" s="101"/>
      <c r="L125" s="101"/>
      <c r="M125" s="101"/>
      <c r="N125" s="101"/>
      <c r="O125" s="101"/>
      <c r="P125" s="101"/>
    </row>
    <row r="126" spans="1:175" x14ac:dyDescent="0.2">
      <c r="A126" s="7" t="s">
        <v>16</v>
      </c>
      <c r="B126" s="85">
        <f>FM118</f>
        <v>44.745727942572501</v>
      </c>
      <c r="C126" s="9">
        <v>43.29165723404838</v>
      </c>
      <c r="D126" s="9">
        <v>46.018119695702815</v>
      </c>
      <c r="E126" s="85"/>
      <c r="F126" s="129"/>
      <c r="G126" s="129"/>
      <c r="H126" s="85"/>
      <c r="I126" s="129"/>
      <c r="J126" s="85"/>
      <c r="K126" s="85"/>
      <c r="L126" s="85"/>
      <c r="M126" s="85"/>
      <c r="N126" s="85"/>
      <c r="O126" s="85"/>
      <c r="P126" s="85"/>
      <c r="Q126" s="9"/>
      <c r="R126" s="9"/>
      <c r="S126" s="9"/>
      <c r="T126" s="9"/>
      <c r="U126" s="9"/>
    </row>
    <row r="127" spans="1:175" x14ac:dyDescent="0.2">
      <c r="A127" s="7" t="str">
        <f>A2</f>
        <v>ARS Alentejo</v>
      </c>
      <c r="B127" s="85">
        <f>FA119</f>
        <v>54.913232648321639</v>
      </c>
      <c r="C127" s="379">
        <v>53.861991764282571</v>
      </c>
      <c r="D127" s="379">
        <v>55.876280164263903</v>
      </c>
      <c r="E127" s="85" t="s">
        <v>557</v>
      </c>
      <c r="F127" s="129"/>
      <c r="G127" s="129"/>
      <c r="H127" s="85"/>
      <c r="I127" s="129"/>
      <c r="J127" s="85"/>
      <c r="K127" s="85"/>
      <c r="L127" s="85"/>
      <c r="M127" s="85"/>
      <c r="N127" s="85"/>
      <c r="O127" s="85"/>
      <c r="P127" s="85"/>
      <c r="Q127" s="9"/>
      <c r="R127" s="9"/>
      <c r="S127" s="9"/>
      <c r="T127" s="9"/>
      <c r="U127" s="9"/>
    </row>
    <row r="128" spans="1:175" x14ac:dyDescent="0.2">
      <c r="A128" s="7" t="str">
        <f>A3</f>
        <v>ACeS Alentejo Central</v>
      </c>
      <c r="B128" s="85">
        <f>FA120</f>
        <v>51.063176142722341</v>
      </c>
      <c r="C128" s="85">
        <f>FA121</f>
        <v>51.370181142591733</v>
      </c>
      <c r="D128" s="85">
        <f>FA122</f>
        <v>50.788236762197911</v>
      </c>
      <c r="E128" s="85"/>
      <c r="F128" s="129"/>
      <c r="G128" s="129"/>
      <c r="H128" s="85"/>
      <c r="I128" s="129"/>
      <c r="J128" s="85"/>
      <c r="K128" s="85"/>
      <c r="L128" s="85"/>
      <c r="M128" s="85"/>
      <c r="N128" s="85"/>
      <c r="O128" s="85"/>
      <c r="P128" s="85"/>
      <c r="Q128" s="85"/>
      <c r="R128" s="85"/>
      <c r="S128" s="85"/>
      <c r="T128" s="85"/>
      <c r="U128" s="85"/>
    </row>
    <row r="130" spans="1:21" x14ac:dyDescent="0.2">
      <c r="A130" s="64" t="s">
        <v>240</v>
      </c>
    </row>
    <row r="131" spans="1:21" x14ac:dyDescent="0.2">
      <c r="A131" s="8" t="s">
        <v>8</v>
      </c>
      <c r="C131" s="7" t="s">
        <v>254</v>
      </c>
      <c r="D131" s="7" t="s">
        <v>255</v>
      </c>
      <c r="E131" s="7" t="s">
        <v>256</v>
      </c>
      <c r="G131" s="101"/>
      <c r="H131" s="101"/>
      <c r="I131" s="101"/>
      <c r="J131" s="101"/>
      <c r="K131" s="101"/>
      <c r="L131" s="101"/>
      <c r="M131" s="101"/>
      <c r="N131" s="101"/>
      <c r="O131" s="101"/>
      <c r="P131" s="101"/>
    </row>
    <row r="132" spans="1:21" x14ac:dyDescent="0.2">
      <c r="A132" s="7" t="s">
        <v>16</v>
      </c>
      <c r="B132" s="7">
        <v>2001</v>
      </c>
      <c r="C132" s="9">
        <v>4.7543639656675083</v>
      </c>
      <c r="D132" s="9">
        <v>35.537602868395638</v>
      </c>
      <c r="E132" s="9">
        <v>59.708033165936861</v>
      </c>
      <c r="F132" s="387">
        <f t="shared" ref="F132:F137" si="17">SUM(C132:E132)</f>
        <v>100</v>
      </c>
      <c r="G132" s="129"/>
      <c r="H132" s="85"/>
      <c r="I132" s="129"/>
      <c r="J132" s="85"/>
      <c r="K132" s="85"/>
      <c r="L132" s="85"/>
      <c r="M132" s="85"/>
      <c r="N132" s="85"/>
      <c r="O132" s="85"/>
      <c r="P132" s="85"/>
      <c r="Q132" s="9"/>
      <c r="R132" s="9"/>
      <c r="S132" s="9"/>
      <c r="T132" s="9"/>
      <c r="U132" s="9"/>
    </row>
    <row r="133" spans="1:21" x14ac:dyDescent="0.2">
      <c r="B133" s="7">
        <v>2011</v>
      </c>
      <c r="C133" s="9">
        <v>2.916810834619199</v>
      </c>
      <c r="D133" s="9">
        <v>26.874440395426589</v>
      </c>
      <c r="E133" s="9">
        <v>70.208748769954212</v>
      </c>
      <c r="F133" s="387">
        <f t="shared" si="17"/>
        <v>100</v>
      </c>
      <c r="G133" s="129"/>
      <c r="H133" s="85"/>
      <c r="I133" s="129"/>
      <c r="J133" s="85"/>
      <c r="K133" s="85"/>
      <c r="L133" s="85"/>
      <c r="M133" s="85"/>
      <c r="N133" s="85"/>
      <c r="O133" s="85"/>
      <c r="P133" s="85"/>
      <c r="Q133" s="9"/>
      <c r="R133" s="9"/>
      <c r="S133" s="9"/>
      <c r="T133" s="9"/>
      <c r="U133" s="9"/>
    </row>
    <row r="134" spans="1:21" x14ac:dyDescent="0.2">
      <c r="A134" s="7" t="str">
        <f>A2</f>
        <v>ARS Alentejo</v>
      </c>
      <c r="B134" s="7">
        <v>2001</v>
      </c>
      <c r="C134" s="379">
        <v>12.952968744234106</v>
      </c>
      <c r="D134" s="379">
        <v>26.054466954500167</v>
      </c>
      <c r="E134" s="379">
        <v>60.99256430126573</v>
      </c>
      <c r="F134" s="387">
        <f t="shared" si="17"/>
        <v>100</v>
      </c>
      <c r="G134" s="129"/>
      <c r="H134" s="85"/>
      <c r="I134" s="129"/>
      <c r="J134" s="85"/>
      <c r="K134" s="85"/>
      <c r="L134" s="85"/>
      <c r="M134" s="85"/>
      <c r="N134" s="85"/>
      <c r="O134" s="85"/>
      <c r="P134" s="85"/>
      <c r="Q134" s="9"/>
      <c r="R134" s="9"/>
      <c r="S134" s="9"/>
      <c r="T134" s="9"/>
      <c r="U134" s="9"/>
    </row>
    <row r="135" spans="1:21" x14ac:dyDescent="0.2">
      <c r="B135" s="7">
        <v>2011</v>
      </c>
      <c r="C135" s="379">
        <v>10.482494673169944</v>
      </c>
      <c r="D135" s="379">
        <v>20.809981116261223</v>
      </c>
      <c r="E135" s="379">
        <v>68.707524210568835</v>
      </c>
      <c r="F135" s="387">
        <f t="shared" si="17"/>
        <v>100</v>
      </c>
      <c r="G135" s="129"/>
      <c r="H135" s="85"/>
      <c r="I135" s="129"/>
      <c r="J135" s="85"/>
      <c r="K135" s="85"/>
      <c r="L135" s="85"/>
      <c r="M135" s="85"/>
      <c r="N135" s="85"/>
      <c r="O135" s="85"/>
      <c r="P135" s="85"/>
      <c r="Q135" s="9"/>
      <c r="R135" s="9"/>
      <c r="S135" s="9"/>
      <c r="T135" s="9"/>
      <c r="U135" s="9"/>
    </row>
    <row r="136" spans="1:21" x14ac:dyDescent="0.2">
      <c r="A136" s="7" t="str">
        <f>A3</f>
        <v>ACeS Alentejo Central</v>
      </c>
      <c r="B136" s="7">
        <v>2001</v>
      </c>
      <c r="C136" s="10">
        <v>11.923671586959681</v>
      </c>
      <c r="D136" s="10">
        <v>27.941273637889342</v>
      </c>
      <c r="E136" s="10">
        <v>60.135054775150977</v>
      </c>
      <c r="F136" s="387">
        <f t="shared" si="17"/>
        <v>100</v>
      </c>
      <c r="G136" s="129"/>
      <c r="H136" s="85"/>
      <c r="I136" s="129"/>
      <c r="J136" s="85"/>
      <c r="K136" s="85"/>
      <c r="L136" s="85"/>
      <c r="M136" s="85"/>
      <c r="N136" s="85"/>
      <c r="O136" s="85"/>
      <c r="P136" s="85"/>
      <c r="Q136" s="85"/>
      <c r="R136" s="85"/>
      <c r="S136" s="85"/>
      <c r="T136" s="85"/>
      <c r="U136" s="85"/>
    </row>
    <row r="137" spans="1:21" x14ac:dyDescent="0.2">
      <c r="B137" s="7">
        <v>2011</v>
      </c>
      <c r="C137" s="10">
        <v>9.3324310806437385</v>
      </c>
      <c r="D137" s="10">
        <v>21.273058930830562</v>
      </c>
      <c r="E137" s="10">
        <v>69.394509988525698</v>
      </c>
      <c r="F137" s="387">
        <f t="shared" si="17"/>
        <v>100</v>
      </c>
      <c r="G137" s="129"/>
      <c r="H137" s="85"/>
      <c r="I137" s="129"/>
      <c r="J137" s="85"/>
      <c r="K137" s="85"/>
      <c r="L137" s="85"/>
      <c r="M137" s="85"/>
      <c r="N137" s="85"/>
      <c r="O137" s="85"/>
      <c r="P137" s="85"/>
      <c r="Q137" s="85"/>
      <c r="R137" s="85"/>
      <c r="S137" s="85"/>
      <c r="T137" s="85"/>
      <c r="U137" s="85"/>
    </row>
    <row r="139" spans="1:21" x14ac:dyDescent="0.2">
      <c r="A139" s="64" t="s">
        <v>174</v>
      </c>
    </row>
    <row r="140" spans="1:21" x14ac:dyDescent="0.2">
      <c r="A140" s="8" t="s">
        <v>8</v>
      </c>
      <c r="B140" s="67" t="s">
        <v>716</v>
      </c>
      <c r="C140" s="67" t="s">
        <v>717</v>
      </c>
      <c r="D140" s="67" t="s">
        <v>718</v>
      </c>
      <c r="E140" s="67" t="s">
        <v>719</v>
      </c>
      <c r="F140" s="67" t="s">
        <v>720</v>
      </c>
      <c r="G140" s="67" t="s">
        <v>721</v>
      </c>
      <c r="H140" s="67" t="s">
        <v>722</v>
      </c>
      <c r="I140" s="404"/>
      <c r="J140" s="101"/>
      <c r="K140" s="101"/>
      <c r="L140" s="101"/>
      <c r="M140" s="101"/>
      <c r="N140" s="101"/>
      <c r="O140" s="101"/>
      <c r="P140" s="101"/>
    </row>
    <row r="141" spans="1:21" x14ac:dyDescent="0.2">
      <c r="A141" s="7" t="s">
        <v>16</v>
      </c>
      <c r="B141" s="83">
        <v>258194</v>
      </c>
      <c r="C141" s="9">
        <v>30.58043234416601</v>
      </c>
      <c r="D141" s="83">
        <v>2902386</v>
      </c>
      <c r="E141" s="9">
        <v>343.75984165935984</v>
      </c>
      <c r="F141" s="83">
        <v>5309.5952778162518</v>
      </c>
      <c r="G141" s="83">
        <v>141706</v>
      </c>
      <c r="H141" s="9">
        <v>16.783622957010575</v>
      </c>
      <c r="I141" s="129"/>
      <c r="J141" s="85"/>
      <c r="K141" s="85"/>
      <c r="L141" s="85"/>
      <c r="M141" s="85"/>
      <c r="N141" s="85"/>
      <c r="O141" s="85"/>
      <c r="P141" s="85"/>
      <c r="Q141" s="9"/>
      <c r="R141" s="9"/>
      <c r="S141" s="9"/>
      <c r="T141" s="9"/>
      <c r="U141" s="9"/>
    </row>
    <row r="142" spans="1:21" x14ac:dyDescent="0.2">
      <c r="A142" s="7" t="str">
        <f>A2</f>
        <v>ARS Alentejo</v>
      </c>
      <c r="B142" s="380">
        <v>17164</v>
      </c>
      <c r="C142" s="379">
        <v>40.810552157450168</v>
      </c>
      <c r="D142" s="380">
        <v>184515</v>
      </c>
      <c r="E142" s="379">
        <v>440.86129409150533</v>
      </c>
      <c r="F142" s="380">
        <v>4473.370728667046</v>
      </c>
      <c r="G142" s="380">
        <v>8275</v>
      </c>
      <c r="H142" s="379">
        <v>19.675327377237252</v>
      </c>
      <c r="I142" s="129"/>
      <c r="J142" s="85"/>
      <c r="K142" s="85"/>
      <c r="L142" s="85"/>
      <c r="M142" s="85"/>
      <c r="N142" s="85"/>
      <c r="O142" s="85"/>
      <c r="P142" s="85"/>
      <c r="Q142" s="9"/>
      <c r="R142" s="9"/>
      <c r="S142" s="9"/>
      <c r="T142" s="9"/>
      <c r="U142" s="9"/>
    </row>
    <row r="143" spans="1:21" x14ac:dyDescent="0.2">
      <c r="A143" s="7" t="str">
        <f>A3</f>
        <v>ACeS Alentejo Central</v>
      </c>
      <c r="B143" s="84">
        <v>5113</v>
      </c>
      <c r="C143" s="10">
        <v>37.222948206011147</v>
      </c>
      <c r="D143" s="84">
        <v>59959</v>
      </c>
      <c r="E143" s="10">
        <v>438.57570238382596</v>
      </c>
      <c r="F143" s="84">
        <v>4660.3345619506663</v>
      </c>
      <c r="G143" s="84">
        <v>2561</v>
      </c>
      <c r="H143" s="10">
        <v>18.64423437426062</v>
      </c>
      <c r="I143" s="129"/>
      <c r="J143" s="85"/>
      <c r="K143" s="85"/>
      <c r="L143" s="85"/>
      <c r="M143" s="85"/>
      <c r="N143" s="85"/>
      <c r="O143" s="85"/>
      <c r="P143" s="85"/>
      <c r="Q143" s="85"/>
      <c r="R143" s="85"/>
      <c r="S143" s="85"/>
      <c r="T143" s="85"/>
      <c r="U143" s="85"/>
    </row>
    <row r="144" spans="1:21" x14ac:dyDescent="0.2">
      <c r="B144" s="65"/>
      <c r="C144" s="65"/>
      <c r="D144" s="65"/>
      <c r="E144" s="65"/>
      <c r="H144" s="11"/>
      <c r="I144" s="11"/>
      <c r="J144" s="11"/>
      <c r="K144" s="11"/>
      <c r="L144" s="11"/>
      <c r="M144" s="11"/>
      <c r="N144" s="13"/>
      <c r="O144" s="13"/>
      <c r="P144" s="11"/>
      <c r="Q144" s="11"/>
    </row>
    <row r="145" spans="1:21" x14ac:dyDescent="0.2">
      <c r="A145" s="64" t="s">
        <v>723</v>
      </c>
    </row>
    <row r="146" spans="1:21" x14ac:dyDescent="0.2">
      <c r="A146" s="7" t="s">
        <v>8</v>
      </c>
      <c r="B146" s="208">
        <v>2007</v>
      </c>
      <c r="C146" s="208">
        <v>2008</v>
      </c>
      <c r="D146" s="208">
        <v>2009</v>
      </c>
      <c r="E146" s="208">
        <v>2010</v>
      </c>
      <c r="F146" s="366">
        <v>2011</v>
      </c>
      <c r="G146" s="400">
        <v>2012</v>
      </c>
      <c r="H146" s="542">
        <v>2013</v>
      </c>
      <c r="I146" s="545">
        <v>2014</v>
      </c>
      <c r="J146" s="545">
        <v>2015</v>
      </c>
      <c r="K146" s="584">
        <v>2016</v>
      </c>
      <c r="L146" s="600">
        <v>2017</v>
      </c>
      <c r="M146" s="101"/>
      <c r="N146" s="101"/>
      <c r="O146" s="101"/>
      <c r="P146" s="101"/>
    </row>
    <row r="147" spans="1:21" x14ac:dyDescent="0.2">
      <c r="A147" s="7" t="s">
        <v>16</v>
      </c>
      <c r="B147" s="9">
        <v>39.879231605072917</v>
      </c>
      <c r="C147" s="9">
        <v>45.481483711291325</v>
      </c>
      <c r="D147" s="9">
        <v>53.018993585510437</v>
      </c>
      <c r="E147" s="9">
        <v>57.176242127384313</v>
      </c>
      <c r="F147" s="9">
        <v>48.52394789542241</v>
      </c>
      <c r="G147" s="85">
        <v>45.237319886119991</v>
      </c>
      <c r="H147" s="85">
        <v>38.590557717143462</v>
      </c>
      <c r="I147" s="85">
        <v>34.114960620532173</v>
      </c>
      <c r="J147" s="85">
        <v>31.328564215156756</v>
      </c>
      <c r="K147" s="85">
        <v>30.44553373058174</v>
      </c>
      <c r="L147" s="85">
        <v>30.58043234416601</v>
      </c>
      <c r="M147" s="85"/>
      <c r="N147" s="85"/>
      <c r="O147" s="85"/>
      <c r="P147" s="85"/>
      <c r="Q147" s="9"/>
      <c r="R147" s="9"/>
      <c r="S147" s="9"/>
      <c r="T147" s="9"/>
      <c r="U147" s="9"/>
    </row>
    <row r="148" spans="1:21" x14ac:dyDescent="0.2">
      <c r="A148" s="7" t="str">
        <f>A2</f>
        <v>ARS Alentejo</v>
      </c>
      <c r="B148" s="379">
        <v>55.831745029141608</v>
      </c>
      <c r="C148" s="379">
        <v>59.956218357888851</v>
      </c>
      <c r="D148" s="379">
        <v>63.7214477095118</v>
      </c>
      <c r="E148" s="379">
        <v>64.368151607688162</v>
      </c>
      <c r="F148" s="379">
        <v>57.111657235100346</v>
      </c>
      <c r="G148" s="379">
        <v>56.175395081204805</v>
      </c>
      <c r="H148" s="379">
        <v>47.692571230172646</v>
      </c>
      <c r="I148" s="379">
        <v>43.810406568657172</v>
      </c>
      <c r="J148" s="379">
        <v>40.990132310069605</v>
      </c>
      <c r="K148" s="379">
        <v>40.810552157450168</v>
      </c>
      <c r="L148" s="379"/>
      <c r="M148" s="85"/>
      <c r="N148" s="85"/>
      <c r="O148" s="85"/>
      <c r="P148" s="85"/>
      <c r="Q148" s="9"/>
      <c r="R148" s="9"/>
      <c r="S148" s="9"/>
      <c r="T148" s="9"/>
      <c r="U148" s="9"/>
    </row>
    <row r="149" spans="1:21" x14ac:dyDescent="0.2">
      <c r="A149" s="7" t="str">
        <f>A3</f>
        <v>ACeS Alentejo Central</v>
      </c>
      <c r="B149" s="10">
        <v>48.050170030472998</v>
      </c>
      <c r="C149" s="10">
        <v>51.309339855302341</v>
      </c>
      <c r="D149" s="10">
        <v>53.743828853538119</v>
      </c>
      <c r="E149" s="10">
        <v>54.916550405621862</v>
      </c>
      <c r="F149" s="10">
        <v>48.684169504324899</v>
      </c>
      <c r="G149" s="10">
        <v>47.749043483117831</v>
      </c>
      <c r="H149" s="10">
        <v>40.792323267893302</v>
      </c>
      <c r="I149" s="10">
        <v>40.417557933849885</v>
      </c>
      <c r="J149" s="10">
        <v>37.29988328025707</v>
      </c>
      <c r="K149" s="10">
        <v>37.222948206011147</v>
      </c>
      <c r="L149" s="10"/>
      <c r="M149" s="85"/>
      <c r="N149" s="85"/>
      <c r="O149" s="85"/>
      <c r="P149" s="85"/>
      <c r="Q149" s="85"/>
      <c r="R149" s="85"/>
      <c r="S149" s="85"/>
      <c r="T149" s="85"/>
      <c r="U149" s="85"/>
    </row>
    <row r="150" spans="1:21" x14ac:dyDescent="0.2">
      <c r="B150" s="65"/>
      <c r="C150" s="65"/>
      <c r="D150" s="65"/>
      <c r="E150" s="65"/>
      <c r="H150" s="11"/>
      <c r="I150" s="11"/>
      <c r="J150" s="11"/>
      <c r="K150" s="11"/>
      <c r="L150" s="11"/>
      <c r="M150" s="11"/>
      <c r="N150" s="13"/>
      <c r="O150" s="13"/>
      <c r="P150" s="11"/>
      <c r="Q150" s="11"/>
    </row>
    <row r="151" spans="1:21" x14ac:dyDescent="0.2">
      <c r="A151" s="64" t="s">
        <v>724</v>
      </c>
    </row>
    <row r="152" spans="1:21" x14ac:dyDescent="0.2">
      <c r="A152" s="7" t="s">
        <v>8</v>
      </c>
      <c r="B152" s="208">
        <v>2004</v>
      </c>
      <c r="C152" s="208">
        <v>2005</v>
      </c>
      <c r="D152" s="208">
        <v>2006</v>
      </c>
      <c r="E152" s="208">
        <v>2007</v>
      </c>
      <c r="F152" s="208">
        <v>2008</v>
      </c>
      <c r="G152" s="208">
        <v>2009</v>
      </c>
      <c r="H152" s="208">
        <v>2010</v>
      </c>
      <c r="I152" s="366">
        <v>2011</v>
      </c>
      <c r="J152" s="400">
        <v>2012</v>
      </c>
      <c r="K152" s="542">
        <v>2013</v>
      </c>
      <c r="L152" s="545">
        <v>2014</v>
      </c>
      <c r="M152" s="545">
        <v>2015</v>
      </c>
      <c r="N152" s="584">
        <v>2016</v>
      </c>
      <c r="O152" s="600">
        <v>2017</v>
      </c>
      <c r="P152" s="101"/>
    </row>
    <row r="153" spans="1:21" x14ac:dyDescent="0.2">
      <c r="A153" s="7" t="s">
        <v>16</v>
      </c>
      <c r="B153" s="9">
        <v>309.1402757789977</v>
      </c>
      <c r="C153" s="9">
        <v>312.47700151433219</v>
      </c>
      <c r="D153" s="9">
        <v>316.79565103478211</v>
      </c>
      <c r="E153" s="9">
        <v>320.32069051483177</v>
      </c>
      <c r="F153" s="9">
        <v>323.21229176406842</v>
      </c>
      <c r="G153" s="9">
        <v>326.72707113564167</v>
      </c>
      <c r="H153" s="9">
        <v>329.63901653614329</v>
      </c>
      <c r="I153" s="9">
        <v>334.38505728943187</v>
      </c>
      <c r="J153" s="9">
        <v>340.21199644396086</v>
      </c>
      <c r="K153" s="9">
        <v>343.0784183159584</v>
      </c>
      <c r="L153" s="9">
        <v>342.57495398433582</v>
      </c>
      <c r="M153" s="9">
        <v>344.32720127360983</v>
      </c>
      <c r="N153" s="9">
        <v>344.5585539063573</v>
      </c>
      <c r="O153" s="9">
        <v>343.75984165935984</v>
      </c>
      <c r="P153" s="85"/>
      <c r="Q153" s="9"/>
      <c r="R153" s="9"/>
      <c r="S153" s="9"/>
      <c r="T153" s="9"/>
      <c r="U153" s="9"/>
    </row>
    <row r="154" spans="1:21" x14ac:dyDescent="0.2">
      <c r="A154" s="7" t="str">
        <f>A2</f>
        <v>ARS Alentejo</v>
      </c>
      <c r="B154" s="379">
        <v>424.4349689013257</v>
      </c>
      <c r="C154" s="379">
        <v>415.47336036151569</v>
      </c>
      <c r="D154" s="379">
        <v>427.6093868481554</v>
      </c>
      <c r="E154" s="379">
        <v>428.59919300159675</v>
      </c>
      <c r="F154" s="379">
        <v>429.79015656430607</v>
      </c>
      <c r="G154" s="379">
        <v>431.57214611005907</v>
      </c>
      <c r="H154" s="379">
        <v>432.19193461469376</v>
      </c>
      <c r="I154" s="379">
        <v>435.02167037071371</v>
      </c>
      <c r="J154" s="379">
        <v>438.71339856466744</v>
      </c>
      <c r="K154" s="379">
        <v>438.32006815195314</v>
      </c>
      <c r="L154" s="379">
        <v>437.17484554618977</v>
      </c>
      <c r="M154" s="379">
        <v>442.37876873423534</v>
      </c>
      <c r="N154" s="379">
        <v>440.86129409150533</v>
      </c>
      <c r="O154" s="379"/>
      <c r="P154" s="85"/>
      <c r="Q154" s="9"/>
      <c r="R154" s="9"/>
      <c r="S154" s="9"/>
      <c r="T154" s="9"/>
      <c r="U154" s="9"/>
    </row>
    <row r="155" spans="1:21" x14ac:dyDescent="0.2">
      <c r="A155" s="7" t="str">
        <f>A3</f>
        <v>ACeS Alentejo Central</v>
      </c>
      <c r="B155" s="10">
        <v>403.42792465033551</v>
      </c>
      <c r="C155" s="10">
        <v>408.49577137373763</v>
      </c>
      <c r="D155" s="10">
        <v>408.88093567727134</v>
      </c>
      <c r="E155" s="10">
        <v>411.80327423316425</v>
      </c>
      <c r="F155" s="10">
        <v>414.90911199571565</v>
      </c>
      <c r="G155" s="10">
        <v>417.77290181020294</v>
      </c>
      <c r="H155" s="10">
        <v>420.34482164694538</v>
      </c>
      <c r="I155" s="10">
        <v>424.56447863875542</v>
      </c>
      <c r="J155" s="10">
        <v>430.2929594771972</v>
      </c>
      <c r="K155" s="10">
        <v>430.16462716788453</v>
      </c>
      <c r="L155" s="10">
        <v>431.14671829787835</v>
      </c>
      <c r="M155" s="10">
        <v>437.34511991884642</v>
      </c>
      <c r="N155" s="10">
        <v>438.57570238382596</v>
      </c>
      <c r="O155" s="10"/>
      <c r="P155" s="85"/>
      <c r="Q155" s="85"/>
      <c r="R155" s="85"/>
      <c r="S155" s="85"/>
      <c r="T155" s="85"/>
      <c r="U155" s="85"/>
    </row>
    <row r="156" spans="1:21" x14ac:dyDescent="0.2">
      <c r="B156" s="65"/>
      <c r="C156" s="65"/>
      <c r="D156" s="65"/>
      <c r="E156" s="65"/>
      <c r="H156" s="11"/>
      <c r="I156" s="11"/>
      <c r="J156" s="11"/>
      <c r="K156" s="11"/>
      <c r="L156" s="11"/>
      <c r="M156" s="11"/>
      <c r="N156" s="13"/>
      <c r="O156" s="13"/>
      <c r="P156" s="11"/>
      <c r="Q156" s="11"/>
    </row>
    <row r="157" spans="1:21" x14ac:dyDescent="0.2">
      <c r="A157" s="64" t="s">
        <v>725</v>
      </c>
    </row>
    <row r="158" spans="1:21" x14ac:dyDescent="0.2">
      <c r="A158" s="7" t="s">
        <v>8</v>
      </c>
      <c r="B158" s="208">
        <v>1998</v>
      </c>
      <c r="C158" s="208">
        <v>1999</v>
      </c>
      <c r="D158" s="208">
        <v>2000</v>
      </c>
      <c r="E158" s="208">
        <v>2001</v>
      </c>
      <c r="F158" s="208">
        <v>2002</v>
      </c>
      <c r="G158" s="208">
        <v>2003</v>
      </c>
      <c r="H158" s="208">
        <v>2004</v>
      </c>
      <c r="I158" s="208">
        <v>2005</v>
      </c>
      <c r="J158" s="208">
        <v>2006</v>
      </c>
      <c r="K158" s="208">
        <v>2007</v>
      </c>
      <c r="L158" s="208">
        <v>2008</v>
      </c>
      <c r="M158" s="208">
        <v>2009</v>
      </c>
      <c r="N158" s="208">
        <v>2010</v>
      </c>
      <c r="O158" s="400">
        <v>2011</v>
      </c>
      <c r="P158" s="545">
        <v>2012</v>
      </c>
      <c r="Q158" s="545">
        <v>2013</v>
      </c>
      <c r="R158" s="545">
        <v>2014</v>
      </c>
      <c r="S158" s="545">
        <v>2015</v>
      </c>
      <c r="T158" s="584">
        <v>2016</v>
      </c>
      <c r="U158" s="600">
        <v>2017</v>
      </c>
    </row>
    <row r="159" spans="1:21" x14ac:dyDescent="0.2">
      <c r="A159" s="7" t="s">
        <v>16</v>
      </c>
      <c r="B159" s="9">
        <v>33.200000000000003</v>
      </c>
      <c r="C159" s="9">
        <v>35.299999999999997</v>
      </c>
      <c r="D159" s="9">
        <v>34.5</v>
      </c>
      <c r="E159" s="9">
        <v>34.700000000000003</v>
      </c>
      <c r="F159" s="9">
        <v>36.6</v>
      </c>
      <c r="G159" s="9">
        <v>38.700000000000003</v>
      </c>
      <c r="H159" s="9">
        <v>38.6</v>
      </c>
      <c r="I159" s="9">
        <v>36.5</v>
      </c>
      <c r="J159" s="9">
        <v>37.1</v>
      </c>
      <c r="K159" s="9">
        <v>36.700000000000003</v>
      </c>
      <c r="L159" s="9">
        <v>38.9</v>
      </c>
      <c r="M159" s="9">
        <v>38.700000000000003</v>
      </c>
      <c r="N159" s="9">
        <v>38.6</v>
      </c>
      <c r="O159" s="9">
        <v>39.4</v>
      </c>
      <c r="P159" s="9">
        <v>38.5</v>
      </c>
      <c r="Q159" s="9">
        <v>36</v>
      </c>
      <c r="R159" s="9">
        <v>33.799999999999997</v>
      </c>
      <c r="S159" s="9">
        <v>34.299999999999997</v>
      </c>
      <c r="T159" s="9">
        <v>31.9</v>
      </c>
      <c r="U159" s="9">
        <v>32.215330186054103</v>
      </c>
    </row>
    <row r="160" spans="1:21" x14ac:dyDescent="0.2">
      <c r="A160" s="7" t="str">
        <f>A2</f>
        <v>ARS Alentejo</v>
      </c>
      <c r="B160" s="379">
        <v>20.340649091223881</v>
      </c>
      <c r="C160" s="379">
        <v>23.412513295142841</v>
      </c>
      <c r="D160" s="379">
        <v>23.782804753946841</v>
      </c>
      <c r="E160" s="379">
        <v>25.105322627715378</v>
      </c>
      <c r="F160" s="379">
        <v>27.365079126809295</v>
      </c>
      <c r="G160" s="379">
        <v>31.022950498259956</v>
      </c>
      <c r="H160" s="379">
        <v>34.447327039562204</v>
      </c>
      <c r="I160" s="379">
        <v>28.443845760154645</v>
      </c>
      <c r="J160" s="379">
        <v>28.289175692178908</v>
      </c>
      <c r="K160" s="379">
        <v>28.23606680788221</v>
      </c>
      <c r="L160" s="379">
        <v>26.474771759212732</v>
      </c>
      <c r="M160" s="379">
        <v>25.188358694046386</v>
      </c>
      <c r="N160" s="379">
        <v>26.41277521054867</v>
      </c>
      <c r="O160" s="379">
        <v>28.048650547160801</v>
      </c>
      <c r="P160" s="379">
        <v>30.971784584661194</v>
      </c>
      <c r="Q160" s="379">
        <v>29.439514612130271</v>
      </c>
      <c r="R160" s="379">
        <v>28.424706482899442</v>
      </c>
      <c r="S160" s="379">
        <v>28.814678777513908</v>
      </c>
      <c r="T160" s="379">
        <v>27.269875133337518</v>
      </c>
      <c r="U160" s="379">
        <v>28.418880049024263</v>
      </c>
    </row>
    <row r="161" spans="1:21" x14ac:dyDescent="0.2">
      <c r="A161" s="7" t="str">
        <f>A3</f>
        <v>ACeS Alentejo Central</v>
      </c>
      <c r="B161" s="10">
        <v>22.00021930963635</v>
      </c>
      <c r="C161" s="10">
        <v>27.960327030816366</v>
      </c>
      <c r="D161" s="10">
        <v>26.7578372524396</v>
      </c>
      <c r="E161" s="10">
        <v>25.27681660899654</v>
      </c>
      <c r="F161" s="10">
        <v>28.923446773345354</v>
      </c>
      <c r="G161" s="10">
        <v>31.507659480709243</v>
      </c>
      <c r="H161" s="10">
        <v>39.10036613006335</v>
      </c>
      <c r="I161" s="10">
        <v>26.403661369978167</v>
      </c>
      <c r="J161" s="10">
        <v>28.26801309723939</v>
      </c>
      <c r="K161" s="10">
        <v>29.06631377738568</v>
      </c>
      <c r="L161" s="10">
        <v>28.058779682674903</v>
      </c>
      <c r="M161" s="10">
        <v>25.12834851306091</v>
      </c>
      <c r="N161" s="10">
        <v>26.12653073445313</v>
      </c>
      <c r="O161" s="10">
        <v>27.201728550045868</v>
      </c>
      <c r="P161" s="10">
        <v>29.637760702524698</v>
      </c>
      <c r="Q161" s="10">
        <v>27.383841993075492</v>
      </c>
      <c r="R161" s="10">
        <v>26.272824516298535</v>
      </c>
      <c r="S161" s="10">
        <v>26.232043918704754</v>
      </c>
      <c r="T161" s="10">
        <v>25.3637801122869</v>
      </c>
      <c r="U161" s="10">
        <v>26.43340774965057</v>
      </c>
    </row>
    <row r="162" spans="1:21" x14ac:dyDescent="0.2">
      <c r="B162" s="65"/>
      <c r="C162" s="65"/>
      <c r="D162" s="65"/>
      <c r="E162" s="65"/>
      <c r="H162" s="11"/>
      <c r="I162" s="11"/>
      <c r="J162" s="11"/>
      <c r="K162" s="11"/>
      <c r="L162" s="11"/>
      <c r="M162" s="11"/>
      <c r="N162" s="13"/>
      <c r="O162" s="329"/>
      <c r="P162" s="11"/>
      <c r="Q162" s="11"/>
    </row>
    <row r="163" spans="1:21" x14ac:dyDescent="0.2">
      <c r="A163" s="64" t="s">
        <v>726</v>
      </c>
      <c r="O163" s="65"/>
    </row>
    <row r="164" spans="1:21" x14ac:dyDescent="0.2">
      <c r="A164" s="7" t="s">
        <v>8</v>
      </c>
      <c r="B164" s="208">
        <v>1998</v>
      </c>
      <c r="C164" s="208">
        <v>1999</v>
      </c>
      <c r="D164" s="208">
        <v>2000</v>
      </c>
      <c r="E164" s="208">
        <v>2001</v>
      </c>
      <c r="F164" s="208">
        <v>2002</v>
      </c>
      <c r="G164" s="208">
        <v>2003</v>
      </c>
      <c r="H164" s="208">
        <v>2004</v>
      </c>
      <c r="I164" s="208">
        <v>2005</v>
      </c>
      <c r="J164" s="208">
        <v>2006</v>
      </c>
      <c r="K164" s="208">
        <v>2007</v>
      </c>
      <c r="L164" s="208">
        <v>2008</v>
      </c>
      <c r="M164" s="208">
        <v>2009</v>
      </c>
      <c r="N164" s="208">
        <v>2010</v>
      </c>
      <c r="O164" s="400">
        <v>2011</v>
      </c>
      <c r="P164" s="545">
        <v>2012</v>
      </c>
      <c r="Q164" s="545">
        <v>2013</v>
      </c>
      <c r="R164" s="545">
        <v>2014</v>
      </c>
      <c r="S164" s="545">
        <v>2015</v>
      </c>
      <c r="T164" s="584">
        <v>2016</v>
      </c>
      <c r="U164" s="600">
        <v>2017</v>
      </c>
    </row>
    <row r="165" spans="1:21" x14ac:dyDescent="0.2">
      <c r="A165" s="7" t="s">
        <v>16</v>
      </c>
      <c r="B165" s="9">
        <v>5</v>
      </c>
      <c r="C165" s="9">
        <v>5</v>
      </c>
      <c r="D165" s="9">
        <v>5.0999999999999996</v>
      </c>
      <c r="E165" s="9">
        <v>4.9000000000000004</v>
      </c>
      <c r="F165" s="9">
        <v>5.3</v>
      </c>
      <c r="G165" s="9">
        <v>5.6</v>
      </c>
      <c r="H165" s="9">
        <v>5.2</v>
      </c>
      <c r="I165" s="9">
        <v>5.2</v>
      </c>
      <c r="J165" s="9">
        <v>5.6</v>
      </c>
      <c r="K165" s="9">
        <v>5.5</v>
      </c>
      <c r="L165" s="9">
        <v>5.7</v>
      </c>
      <c r="M165" s="9">
        <v>5.8</v>
      </c>
      <c r="N165" s="9">
        <v>5.8</v>
      </c>
      <c r="O165" s="9">
        <v>5.6</v>
      </c>
      <c r="P165" s="9">
        <v>5.2</v>
      </c>
      <c r="Q165" s="9">
        <v>5.2</v>
      </c>
      <c r="R165" s="9">
        <v>5.0999999999999996</v>
      </c>
      <c r="S165" s="9">
        <v>5</v>
      </c>
      <c r="T165" s="9">
        <v>5</v>
      </c>
      <c r="U165" s="9">
        <v>4.6732218550682942</v>
      </c>
    </row>
    <row r="166" spans="1:21" x14ac:dyDescent="0.2">
      <c r="A166" s="7" t="str">
        <f>A2</f>
        <v>ARS Alentejo</v>
      </c>
      <c r="B166" s="379">
        <v>3.7140174736712765</v>
      </c>
      <c r="C166" s="379">
        <v>3.3738273217517869</v>
      </c>
      <c r="D166" s="379">
        <v>3.5848269552146834</v>
      </c>
      <c r="E166" s="379">
        <v>3.460420018408076</v>
      </c>
      <c r="F166" s="379">
        <v>3.8443883199297488</v>
      </c>
      <c r="G166" s="379">
        <v>4.0682964901234051</v>
      </c>
      <c r="H166" s="379">
        <v>3.7433825519103658</v>
      </c>
      <c r="I166" s="379">
        <v>3.7184658588233961</v>
      </c>
      <c r="J166" s="379">
        <v>4.2789965962017353</v>
      </c>
      <c r="K166" s="379">
        <v>3.9075745558527948</v>
      </c>
      <c r="L166" s="379">
        <v>4.4837299685371708</v>
      </c>
      <c r="M166" s="379">
        <v>4.5623861878066414</v>
      </c>
      <c r="N166" s="379">
        <v>4.4157259256214685</v>
      </c>
      <c r="O166" s="379">
        <v>4.8820814210000822</v>
      </c>
      <c r="P166" s="379">
        <v>5.086561228115511</v>
      </c>
      <c r="Q166" s="379">
        <v>4.870030799437524</v>
      </c>
      <c r="R166" s="379">
        <v>4.990194997447678</v>
      </c>
      <c r="S166" s="379">
        <v>4.8347625071689881</v>
      </c>
      <c r="T166" s="379">
        <v>5.1221662378950441</v>
      </c>
      <c r="U166" s="379">
        <v>4.3847588480706543</v>
      </c>
    </row>
    <row r="167" spans="1:21" x14ac:dyDescent="0.2">
      <c r="A167" s="7" t="str">
        <f>A3</f>
        <v>ACeS Alentejo Central</v>
      </c>
      <c r="B167" s="10">
        <v>2.1396811930444217</v>
      </c>
      <c r="C167" s="10">
        <v>2.17745172141221</v>
      </c>
      <c r="D167" s="10">
        <v>2.6531464221113636</v>
      </c>
      <c r="E167" s="10">
        <v>2.6623673587081895</v>
      </c>
      <c r="F167" s="10">
        <v>2.9297700571534238</v>
      </c>
      <c r="G167" s="10">
        <v>3.2812536963807357</v>
      </c>
      <c r="H167" s="10">
        <v>3.400343464868949</v>
      </c>
      <c r="I167" s="10">
        <v>2.7075579969877763</v>
      </c>
      <c r="J167" s="10">
        <v>3.6243716429537898</v>
      </c>
      <c r="K167" s="10">
        <v>3.1566716659314804</v>
      </c>
      <c r="L167" s="10">
        <v>3.7248311030655818</v>
      </c>
      <c r="M167" s="10">
        <v>4.3761726860086734</v>
      </c>
      <c r="N167" s="10">
        <v>3.9809527231354243</v>
      </c>
      <c r="O167" s="10">
        <v>5.5649298681859873</v>
      </c>
      <c r="P167" s="10">
        <v>5.6541852664959134</v>
      </c>
      <c r="Q167" s="10">
        <v>5.0277824324490821</v>
      </c>
      <c r="R167" s="10">
        <v>4.9857701378072194</v>
      </c>
      <c r="S167" s="10">
        <v>4.8832959314340778</v>
      </c>
      <c r="T167" s="10">
        <v>5.318182283764493</v>
      </c>
      <c r="U167" s="10">
        <v>4.5951503713835553</v>
      </c>
    </row>
    <row r="168" spans="1:21" x14ac:dyDescent="0.2">
      <c r="B168" s="65"/>
      <c r="C168" s="65"/>
      <c r="D168" s="65"/>
      <c r="E168" s="65"/>
      <c r="H168" s="11"/>
      <c r="I168" s="11"/>
      <c r="J168" s="11"/>
      <c r="K168" s="11"/>
      <c r="L168" s="11"/>
      <c r="M168" s="11"/>
      <c r="N168" s="13"/>
      <c r="O168" s="329"/>
      <c r="P168" s="11"/>
      <c r="Q168" s="11"/>
    </row>
    <row r="169" spans="1:21" x14ac:dyDescent="0.2">
      <c r="A169" s="64" t="s">
        <v>727</v>
      </c>
      <c r="O169" s="65"/>
    </row>
    <row r="170" spans="1:21" x14ac:dyDescent="0.2">
      <c r="A170" s="7" t="s">
        <v>8</v>
      </c>
      <c r="B170" s="208">
        <v>1998</v>
      </c>
      <c r="C170" s="208">
        <v>1999</v>
      </c>
      <c r="D170" s="208">
        <v>2000</v>
      </c>
      <c r="E170" s="208">
        <v>2001</v>
      </c>
      <c r="F170" s="208">
        <v>2002</v>
      </c>
      <c r="G170" s="208">
        <v>2003</v>
      </c>
      <c r="H170" s="208">
        <v>2004</v>
      </c>
      <c r="I170" s="208">
        <v>2005</v>
      </c>
      <c r="J170" s="208">
        <v>2006</v>
      </c>
      <c r="K170" s="208">
        <v>2007</v>
      </c>
      <c r="L170" s="208">
        <v>2008</v>
      </c>
      <c r="M170" s="208">
        <v>2009</v>
      </c>
      <c r="N170" s="208">
        <v>2010</v>
      </c>
      <c r="O170" s="400">
        <v>2011</v>
      </c>
      <c r="P170" s="400">
        <v>2012</v>
      </c>
      <c r="Q170" s="542">
        <v>2013</v>
      </c>
      <c r="R170" s="545">
        <v>2014</v>
      </c>
      <c r="S170" s="545">
        <v>2015</v>
      </c>
      <c r="T170" s="584">
        <v>2016</v>
      </c>
      <c r="U170" s="600">
        <v>2017</v>
      </c>
    </row>
    <row r="171" spans="1:21" x14ac:dyDescent="0.2">
      <c r="A171" s="7" t="s">
        <v>16</v>
      </c>
      <c r="B171" s="9">
        <v>1.2</v>
      </c>
      <c r="C171" s="9">
        <v>1.5</v>
      </c>
      <c r="D171" s="9">
        <v>1.5</v>
      </c>
      <c r="E171" s="9">
        <v>1.5</v>
      </c>
      <c r="F171" s="9">
        <v>1.6</v>
      </c>
      <c r="G171" s="9">
        <v>2.1</v>
      </c>
      <c r="H171" s="9">
        <v>2</v>
      </c>
      <c r="I171" s="9">
        <v>1.8</v>
      </c>
      <c r="J171" s="9">
        <v>1.8</v>
      </c>
      <c r="K171" s="9">
        <v>1.9</v>
      </c>
      <c r="L171" s="9">
        <v>1.9</v>
      </c>
      <c r="M171" s="9">
        <v>1.6</v>
      </c>
      <c r="N171" s="9">
        <v>1.8</v>
      </c>
      <c r="O171" s="9">
        <v>2.2000000000000002</v>
      </c>
      <c r="P171" s="9">
        <v>2.4</v>
      </c>
      <c r="Q171" s="9">
        <v>2.2999999999999998</v>
      </c>
      <c r="R171" s="9">
        <v>1.9</v>
      </c>
      <c r="S171" s="9">
        <v>2.2000000000000002</v>
      </c>
      <c r="T171" s="9">
        <v>2</v>
      </c>
      <c r="U171" s="9">
        <v>1.6129055796565446</v>
      </c>
    </row>
    <row r="172" spans="1:21" x14ac:dyDescent="0.2">
      <c r="A172" s="7" t="str">
        <f>A2</f>
        <v>ARS Alentejo</v>
      </c>
      <c r="B172" s="379">
        <v>2.0320368015697632</v>
      </c>
      <c r="C172" s="379">
        <v>2.4186167453490328</v>
      </c>
      <c r="D172" s="379">
        <v>2.5404507473555462</v>
      </c>
      <c r="E172" s="379">
        <v>2.8290226509125471</v>
      </c>
      <c r="F172" s="379">
        <v>2.8734841690090094</v>
      </c>
      <c r="G172" s="379">
        <v>3.9142536657831331</v>
      </c>
      <c r="H172" s="379">
        <v>3.703978170491939</v>
      </c>
      <c r="I172" s="379">
        <v>3.6257168515040998</v>
      </c>
      <c r="J172" s="379">
        <v>3.4187289173781013</v>
      </c>
      <c r="K172" s="379">
        <v>3.3540623793730555</v>
      </c>
      <c r="L172" s="379">
        <v>2.9397185352391406</v>
      </c>
      <c r="M172" s="379">
        <v>2.1895562976728269</v>
      </c>
      <c r="N172" s="379">
        <v>1.9927709829388536</v>
      </c>
      <c r="O172" s="379">
        <v>2.0091602571438725</v>
      </c>
      <c r="P172" s="379">
        <v>2.2393273900989943</v>
      </c>
      <c r="Q172" s="379">
        <v>2.0983914284622212</v>
      </c>
      <c r="R172" s="379">
        <v>1.8359939432813535</v>
      </c>
      <c r="S172" s="379">
        <v>1.923163983793494</v>
      </c>
      <c r="T172" s="379">
        <v>1.9063881061841899</v>
      </c>
      <c r="U172" s="379">
        <v>1.538770476085868</v>
      </c>
    </row>
    <row r="173" spans="1:21" x14ac:dyDescent="0.2">
      <c r="A173" s="7" t="str">
        <f>A3</f>
        <v>ACeS Alentejo Central</v>
      </c>
      <c r="B173" s="10">
        <v>1.6981849241938929</v>
      </c>
      <c r="C173" s="10">
        <v>2.3757934882325449</v>
      </c>
      <c r="D173" s="10">
        <v>2.7574524465131285</v>
      </c>
      <c r="E173" s="10">
        <v>2.261494232987312</v>
      </c>
      <c r="F173" s="10">
        <v>2.3723259536646961</v>
      </c>
      <c r="G173" s="10">
        <v>3.4974122435726467</v>
      </c>
      <c r="H173" s="10">
        <v>3.2832492590224911</v>
      </c>
      <c r="I173" s="10">
        <v>2.9690219612146973</v>
      </c>
      <c r="J173" s="10">
        <v>3.6350960327548134</v>
      </c>
      <c r="K173" s="10">
        <v>3.4360270548448764</v>
      </c>
      <c r="L173" s="10">
        <v>3.0402022030549345</v>
      </c>
      <c r="M173" s="10">
        <v>2.2289915941390981</v>
      </c>
      <c r="N173" s="10">
        <v>1.8331890176352581</v>
      </c>
      <c r="O173" s="10">
        <v>1.73494036985177</v>
      </c>
      <c r="P173" s="10">
        <v>2.4647676545920234</v>
      </c>
      <c r="Q173" s="10">
        <v>2.3857499291531643</v>
      </c>
      <c r="R173" s="10">
        <v>2.0889028593590684</v>
      </c>
      <c r="S173" s="10">
        <v>1.921548597432589</v>
      </c>
      <c r="T173" s="10">
        <v>1.513612981989273</v>
      </c>
      <c r="U173" s="10">
        <v>1.1301435323856848</v>
      </c>
    </row>
    <row r="174" spans="1:21" x14ac:dyDescent="0.2">
      <c r="B174" s="65"/>
      <c r="C174" s="65"/>
      <c r="D174" s="65"/>
      <c r="E174" s="65"/>
      <c r="H174" s="11"/>
      <c r="I174" s="11"/>
      <c r="J174" s="11"/>
      <c r="K174" s="11"/>
      <c r="L174" s="11"/>
      <c r="M174" s="11"/>
      <c r="N174" s="13"/>
      <c r="O174" s="13"/>
      <c r="P174" s="11"/>
      <c r="Q174" s="11"/>
    </row>
    <row r="175" spans="1:21" x14ac:dyDescent="0.2">
      <c r="A175" s="7" t="s">
        <v>241</v>
      </c>
    </row>
    <row r="176" spans="1:21" x14ac:dyDescent="0.2">
      <c r="B176" s="6"/>
      <c r="C176" s="6" t="s">
        <v>242</v>
      </c>
      <c r="D176" s="6" t="s">
        <v>243</v>
      </c>
      <c r="E176" s="6" t="s">
        <v>267</v>
      </c>
      <c r="F176" s="6" t="s">
        <v>244</v>
      </c>
      <c r="G176" s="405"/>
      <c r="H176" s="6"/>
    </row>
    <row r="177" spans="1:31" x14ac:dyDescent="0.2">
      <c r="A177" s="7" t="s">
        <v>16</v>
      </c>
      <c r="B177" s="7">
        <v>2001</v>
      </c>
      <c r="C177" s="9">
        <v>26.162217687641416</v>
      </c>
      <c r="D177" s="9">
        <v>55.385216624855374</v>
      </c>
      <c r="E177" s="9">
        <v>11.841082025419523</v>
      </c>
      <c r="F177" s="9">
        <v>6.6114836620836863</v>
      </c>
      <c r="G177" s="387">
        <f t="shared" ref="G177:G182" si="18">SUM(C177:F177)</f>
        <v>100</v>
      </c>
      <c r="H177" s="9"/>
      <c r="T177" s="9"/>
      <c r="U177" s="9"/>
      <c r="V177" s="9"/>
      <c r="W177" s="9"/>
      <c r="AA177" s="9"/>
      <c r="AB177" s="9"/>
      <c r="AC177" s="9"/>
      <c r="AD177" s="9"/>
      <c r="AE177" s="9"/>
    </row>
    <row r="178" spans="1:31" x14ac:dyDescent="0.2">
      <c r="B178" s="7">
        <v>2011</v>
      </c>
      <c r="C178" s="85">
        <v>18.812084970163585</v>
      </c>
      <c r="D178" s="85">
        <v>54.940985532794286</v>
      </c>
      <c r="E178" s="85">
        <v>14.31920053513165</v>
      </c>
      <c r="F178" s="85">
        <v>11.927728961910486</v>
      </c>
      <c r="G178" s="387">
        <f t="shared" si="18"/>
        <v>100.00000000000001</v>
      </c>
      <c r="H178" s="9"/>
      <c r="T178" s="9"/>
      <c r="U178" s="9"/>
      <c r="V178" s="9"/>
      <c r="W178" s="9"/>
      <c r="AA178" s="9"/>
      <c r="AB178" s="9"/>
      <c r="AC178" s="9"/>
      <c r="AD178" s="9"/>
      <c r="AE178" s="9"/>
    </row>
    <row r="179" spans="1:31" x14ac:dyDescent="0.2">
      <c r="A179" s="7" t="str">
        <f>A2</f>
        <v>ARS Alentejo</v>
      </c>
      <c r="B179" s="7">
        <v>2001</v>
      </c>
      <c r="C179" s="379">
        <v>32.82744100359681</v>
      </c>
      <c r="D179" s="379">
        <v>53.198022222927356</v>
      </c>
      <c r="E179" s="379">
        <v>9.5991996311733203</v>
      </c>
      <c r="F179" s="379">
        <v>4.3753371423025165</v>
      </c>
      <c r="G179" s="387">
        <f t="shared" si="18"/>
        <v>100</v>
      </c>
      <c r="H179" s="9"/>
      <c r="T179" s="9"/>
      <c r="U179" s="9"/>
      <c r="V179" s="9"/>
      <c r="W179" s="9"/>
      <c r="AA179" s="9"/>
      <c r="AB179" s="9"/>
      <c r="AC179" s="9"/>
      <c r="AD179" s="9"/>
      <c r="AE179" s="9"/>
    </row>
    <row r="180" spans="1:31" x14ac:dyDescent="0.2">
      <c r="B180" s="7">
        <v>2011</v>
      </c>
      <c r="C180" s="379">
        <v>23.360838208959908</v>
      </c>
      <c r="D180" s="379">
        <v>54.598910657861445</v>
      </c>
      <c r="E180" s="379">
        <v>13.35454222720845</v>
      </c>
      <c r="F180" s="379">
        <v>8.6857089059701984</v>
      </c>
      <c r="G180" s="387">
        <f t="shared" si="18"/>
        <v>100.00000000000001</v>
      </c>
      <c r="T180" s="9"/>
      <c r="U180" s="9"/>
      <c r="V180" s="9"/>
      <c r="W180" s="9"/>
      <c r="AA180" s="9"/>
      <c r="AB180" s="9"/>
      <c r="AC180" s="9"/>
      <c r="AD180" s="9"/>
      <c r="AE180" s="9"/>
    </row>
    <row r="181" spans="1:31" x14ac:dyDescent="0.2">
      <c r="A181" s="7" t="str">
        <f>A3</f>
        <v>ACeS Alentejo Central</v>
      </c>
      <c r="B181" s="7">
        <v>2001</v>
      </c>
      <c r="C181" s="10">
        <v>31.196517212387853</v>
      </c>
      <c r="D181" s="10">
        <v>52.772755018600201</v>
      </c>
      <c r="E181" s="10">
        <v>10.795029195987423</v>
      </c>
      <c r="F181" s="10">
        <v>5.2356985730245196</v>
      </c>
      <c r="G181" s="387">
        <f t="shared" si="18"/>
        <v>100</v>
      </c>
      <c r="T181" s="9"/>
      <c r="U181" s="9"/>
      <c r="V181" s="9"/>
      <c r="W181" s="9"/>
      <c r="AA181" s="9"/>
      <c r="AB181" s="9"/>
      <c r="AC181" s="9"/>
      <c r="AD181" s="9"/>
      <c r="AE181" s="9"/>
    </row>
    <row r="182" spans="1:31" x14ac:dyDescent="0.2">
      <c r="A182" s="65"/>
      <c r="B182" s="65">
        <v>2011</v>
      </c>
      <c r="C182" s="406">
        <v>22.144716480932789</v>
      </c>
      <c r="D182" s="406">
        <v>53.887815937526241</v>
      </c>
      <c r="E182" s="406">
        <v>14.136367453186665</v>
      </c>
      <c r="F182" s="406">
        <v>9.831100128354306</v>
      </c>
      <c r="G182" s="387">
        <f t="shared" si="18"/>
        <v>100</v>
      </c>
      <c r="H182" s="405"/>
      <c r="I182" s="405"/>
      <c r="J182" s="6"/>
      <c r="K182" s="6"/>
      <c r="L182" s="6"/>
      <c r="T182" s="9"/>
      <c r="U182" s="9"/>
      <c r="V182" s="9"/>
      <c r="W182" s="9"/>
      <c r="AA182" s="9"/>
      <c r="AB182" s="9"/>
      <c r="AC182" s="9"/>
      <c r="AD182" s="9"/>
      <c r="AE182" s="9"/>
    </row>
    <row r="183" spans="1:31" x14ac:dyDescent="0.2">
      <c r="A183" s="65"/>
      <c r="B183" s="85"/>
      <c r="C183" s="85"/>
      <c r="D183" s="85"/>
      <c r="E183" s="85"/>
      <c r="F183" s="85"/>
      <c r="G183" s="85"/>
      <c r="H183" s="85"/>
      <c r="I183" s="85"/>
      <c r="J183" s="9"/>
      <c r="K183" s="9"/>
      <c r="L183" s="9"/>
    </row>
    <row r="184" spans="1:31" x14ac:dyDescent="0.2">
      <c r="A184" s="65" t="s">
        <v>98</v>
      </c>
      <c r="B184" s="85"/>
      <c r="C184" s="85"/>
      <c r="D184" s="85"/>
      <c r="E184" s="85"/>
      <c r="F184" s="85"/>
      <c r="G184" s="85"/>
      <c r="H184" s="85"/>
      <c r="I184" s="85"/>
      <c r="J184" s="9"/>
      <c r="K184" s="9"/>
      <c r="L184" s="551"/>
      <c r="M184" s="552"/>
    </row>
    <row r="185" spans="1:31" ht="54.95" customHeight="1" x14ac:dyDescent="0.2">
      <c r="A185" s="65"/>
      <c r="B185" s="308" t="s">
        <v>272</v>
      </c>
      <c r="C185" s="308" t="s">
        <v>273</v>
      </c>
      <c r="D185" s="308" t="s">
        <v>270</v>
      </c>
      <c r="E185" s="308" t="s">
        <v>271</v>
      </c>
      <c r="F185" s="85" t="s">
        <v>581</v>
      </c>
      <c r="G185" s="85" t="s">
        <v>582</v>
      </c>
      <c r="H185" s="85" t="s">
        <v>583</v>
      </c>
      <c r="I185" s="85" t="s">
        <v>584</v>
      </c>
      <c r="J185" s="9" t="s">
        <v>363</v>
      </c>
      <c r="K185" s="9" t="s">
        <v>364</v>
      </c>
      <c r="L185" s="9" t="s">
        <v>558</v>
      </c>
      <c r="M185" s="9" t="s">
        <v>728</v>
      </c>
      <c r="N185" s="607" t="s">
        <v>756</v>
      </c>
      <c r="O185" s="607" t="s">
        <v>791</v>
      </c>
      <c r="P185" s="607" t="s">
        <v>757</v>
      </c>
      <c r="Q185" s="607" t="s">
        <v>758</v>
      </c>
    </row>
    <row r="186" spans="1:31" x14ac:dyDescent="0.2">
      <c r="A186" s="7" t="s">
        <v>16</v>
      </c>
      <c r="B186" s="85">
        <v>2.71</v>
      </c>
      <c r="C186" s="85">
        <v>1.5395037470714941</v>
      </c>
      <c r="D186" s="85">
        <v>8.9330724620986928</v>
      </c>
      <c r="E186" s="85">
        <v>5.1874562546237728</v>
      </c>
      <c r="F186" s="85">
        <v>909.17</v>
      </c>
      <c r="G186" s="85">
        <v>1010.38</v>
      </c>
      <c r="H186" s="85">
        <v>1084.55</v>
      </c>
      <c r="I186" s="85">
        <v>1093.2</v>
      </c>
      <c r="J186" s="9">
        <v>101.76</v>
      </c>
      <c r="K186" s="9">
        <v>101.65</v>
      </c>
      <c r="L186" s="9">
        <v>100.51</v>
      </c>
      <c r="M186" s="7">
        <v>100.7</v>
      </c>
      <c r="N186" s="83">
        <v>96</v>
      </c>
      <c r="O186" s="83">
        <v>85</v>
      </c>
      <c r="P186" s="83">
        <v>484</v>
      </c>
      <c r="Q186" s="83">
        <v>88</v>
      </c>
    </row>
    <row r="187" spans="1:31" x14ac:dyDescent="0.2">
      <c r="A187" s="378" t="str">
        <f>A2</f>
        <v>ARS Alentejo</v>
      </c>
      <c r="B187" s="379"/>
      <c r="C187" s="379">
        <v>1.7058127572016457</v>
      </c>
      <c r="D187" s="379">
        <v>17.143614705492109</v>
      </c>
      <c r="E187" s="379">
        <v>10.556395505945181</v>
      </c>
      <c r="F187" s="379">
        <v>767.27</v>
      </c>
      <c r="G187" s="379">
        <v>854.37</v>
      </c>
      <c r="H187" s="379">
        <v>991.76</v>
      </c>
      <c r="I187" s="379">
        <v>990.2</v>
      </c>
      <c r="J187" s="379">
        <v>68.69</v>
      </c>
      <c r="K187" s="379">
        <v>70.099999999999994</v>
      </c>
      <c r="L187" s="379">
        <v>87.33</v>
      </c>
      <c r="M187" s="379">
        <v>91.04</v>
      </c>
      <c r="N187" s="380">
        <v>84.8848702440187</v>
      </c>
      <c r="O187" s="380">
        <v>78.76561094061914</v>
      </c>
      <c r="P187" s="380">
        <v>541.7738980075577</v>
      </c>
      <c r="Q187" s="380">
        <v>87.185183082898419</v>
      </c>
    </row>
    <row r="188" spans="1:31" x14ac:dyDescent="0.2">
      <c r="A188" s="12" t="str">
        <f>A3</f>
        <v>ACeS Alentejo Central</v>
      </c>
      <c r="B188" s="10"/>
      <c r="C188" s="10">
        <v>1.1703674762407603</v>
      </c>
      <c r="D188" s="10">
        <v>14.786311803896282</v>
      </c>
      <c r="E188" s="10">
        <v>9.2423111498417665</v>
      </c>
      <c r="F188" s="10"/>
      <c r="G188" s="10"/>
      <c r="H188" s="10"/>
      <c r="I188" s="10">
        <v>955.7</v>
      </c>
      <c r="J188" s="10"/>
      <c r="K188" s="10"/>
      <c r="L188" s="10">
        <v>89.93</v>
      </c>
      <c r="M188" s="10">
        <v>94.35</v>
      </c>
      <c r="N188" s="84">
        <v>85.288534441038863</v>
      </c>
      <c r="O188" s="84">
        <v>78.745936844652377</v>
      </c>
      <c r="P188" s="84">
        <v>542.92804021329528</v>
      </c>
      <c r="Q188" s="84">
        <v>90.860839986741453</v>
      </c>
    </row>
    <row r="189" spans="1:31" x14ac:dyDescent="0.2">
      <c r="A189" s="203" t="s">
        <v>804</v>
      </c>
      <c r="B189" s="326">
        <v>4.72</v>
      </c>
      <c r="C189" s="326">
        <v>0.7</v>
      </c>
      <c r="D189" s="326">
        <v>20.98</v>
      </c>
      <c r="E189" s="326">
        <v>13.88</v>
      </c>
      <c r="F189" s="326">
        <v>642.38</v>
      </c>
      <c r="G189" s="326">
        <v>692.2</v>
      </c>
      <c r="H189" s="326">
        <v>764.72</v>
      </c>
      <c r="I189" s="326">
        <v>825.1</v>
      </c>
      <c r="J189" s="326">
        <v>37.49</v>
      </c>
      <c r="K189" s="326">
        <v>44.59</v>
      </c>
      <c r="L189" s="326">
        <v>55.27</v>
      </c>
      <c r="M189" s="326">
        <v>64.61</v>
      </c>
      <c r="N189" s="543"/>
      <c r="O189" s="543"/>
      <c r="P189" s="543"/>
      <c r="Q189" s="543"/>
    </row>
    <row r="190" spans="1:31" x14ac:dyDescent="0.2">
      <c r="A190" s="203" t="s">
        <v>805</v>
      </c>
      <c r="B190" s="326">
        <v>2.31</v>
      </c>
      <c r="C190" s="326">
        <v>0.76</v>
      </c>
      <c r="D190" s="326">
        <v>17.05</v>
      </c>
      <c r="E190" s="326">
        <v>10.029999999999999</v>
      </c>
      <c r="F190" s="326">
        <v>662.6</v>
      </c>
      <c r="G190" s="326">
        <v>776.39</v>
      </c>
      <c r="H190" s="326">
        <v>845.16</v>
      </c>
      <c r="I190" s="326">
        <v>861.5</v>
      </c>
      <c r="J190" s="326">
        <v>44.13</v>
      </c>
      <c r="K190" s="326">
        <v>47.16</v>
      </c>
      <c r="L190" s="326">
        <v>65.62</v>
      </c>
      <c r="M190" s="326">
        <v>72.67</v>
      </c>
      <c r="N190" s="543"/>
      <c r="O190" s="543"/>
      <c r="P190" s="543"/>
      <c r="Q190" s="543"/>
    </row>
    <row r="191" spans="1:31" x14ac:dyDescent="0.2">
      <c r="A191" s="203" t="s">
        <v>806</v>
      </c>
      <c r="B191" s="326">
        <v>4.0999999999999996</v>
      </c>
      <c r="C191" s="326">
        <v>1.83</v>
      </c>
      <c r="D191" s="326">
        <v>18.260000000000002</v>
      </c>
      <c r="E191" s="326">
        <v>12.44</v>
      </c>
      <c r="F191" s="326">
        <v>744.52</v>
      </c>
      <c r="G191" s="326">
        <v>843.75</v>
      </c>
      <c r="H191" s="326">
        <v>898.47</v>
      </c>
      <c r="I191" s="326">
        <v>888.1</v>
      </c>
      <c r="J191" s="326">
        <v>62.21</v>
      </c>
      <c r="K191" s="326">
        <v>63.16</v>
      </c>
      <c r="L191" s="326">
        <v>65.78</v>
      </c>
      <c r="M191" s="326">
        <v>74.959999999999994</v>
      </c>
      <c r="N191" s="543"/>
      <c r="O191" s="543"/>
      <c r="P191" s="543"/>
      <c r="Q191" s="543"/>
    </row>
    <row r="192" spans="1:31" x14ac:dyDescent="0.2">
      <c r="A192" s="203" t="s">
        <v>807</v>
      </c>
      <c r="B192" s="326">
        <v>2.5</v>
      </c>
      <c r="C192" s="326">
        <v>1.61</v>
      </c>
      <c r="D192" s="326">
        <v>17.5</v>
      </c>
      <c r="E192" s="326">
        <v>11.93</v>
      </c>
      <c r="F192" s="326">
        <v>731.88</v>
      </c>
      <c r="G192" s="326">
        <v>830.12</v>
      </c>
      <c r="H192" s="326">
        <v>854.76</v>
      </c>
      <c r="I192" s="326">
        <v>869.9</v>
      </c>
      <c r="J192" s="326">
        <v>78.05</v>
      </c>
      <c r="K192" s="326">
        <v>73.05</v>
      </c>
      <c r="L192" s="326">
        <v>87.52</v>
      </c>
      <c r="M192" s="326">
        <v>95.22</v>
      </c>
      <c r="N192" s="543"/>
      <c r="O192" s="543"/>
      <c r="P192" s="543"/>
      <c r="Q192" s="543"/>
    </row>
    <row r="193" spans="1:17" x14ac:dyDescent="0.2">
      <c r="A193" s="203" t="s">
        <v>808</v>
      </c>
      <c r="B193" s="326">
        <v>2.37</v>
      </c>
      <c r="C193" s="326">
        <v>1.33</v>
      </c>
      <c r="D193" s="326">
        <v>9.57</v>
      </c>
      <c r="E193" s="326">
        <v>5.54</v>
      </c>
      <c r="F193" s="326">
        <v>824.47</v>
      </c>
      <c r="G193" s="326">
        <v>926.1</v>
      </c>
      <c r="H193" s="326">
        <v>1002.11</v>
      </c>
      <c r="I193" s="326">
        <v>1038.5999999999999</v>
      </c>
      <c r="J193" s="326">
        <v>111.98</v>
      </c>
      <c r="K193" s="326">
        <v>105</v>
      </c>
      <c r="L193" s="326">
        <v>118.94</v>
      </c>
      <c r="M193" s="326">
        <v>116.39</v>
      </c>
      <c r="N193" s="543"/>
      <c r="O193" s="543"/>
      <c r="P193" s="543"/>
      <c r="Q193" s="543"/>
    </row>
    <row r="194" spans="1:17" x14ac:dyDescent="0.2">
      <c r="A194" s="203" t="s">
        <v>809</v>
      </c>
      <c r="B194" s="326">
        <v>2.48</v>
      </c>
      <c r="C194" s="326">
        <v>1.1599999999999999</v>
      </c>
      <c r="D194" s="326">
        <v>17.46</v>
      </c>
      <c r="E194" s="326">
        <v>11.37</v>
      </c>
      <c r="F194" s="326">
        <v>710.14</v>
      </c>
      <c r="G194" s="326">
        <v>824</v>
      </c>
      <c r="H194" s="326">
        <v>875.88</v>
      </c>
      <c r="I194" s="326">
        <v>891.1</v>
      </c>
      <c r="J194" s="326">
        <v>66.13</v>
      </c>
      <c r="K194" s="326">
        <v>64.900000000000006</v>
      </c>
      <c r="L194" s="326">
        <v>82.46</v>
      </c>
      <c r="M194" s="326">
        <v>87.26</v>
      </c>
      <c r="N194" s="543"/>
      <c r="O194" s="543"/>
      <c r="P194" s="543"/>
      <c r="Q194" s="543"/>
    </row>
    <row r="195" spans="1:17" x14ac:dyDescent="0.2">
      <c r="A195" s="203" t="s">
        <v>810</v>
      </c>
      <c r="B195" s="326">
        <v>1.57</v>
      </c>
      <c r="C195" s="326">
        <v>1.32</v>
      </c>
      <c r="D195" s="326">
        <v>20.73</v>
      </c>
      <c r="E195" s="326">
        <v>13.99</v>
      </c>
      <c r="F195" s="326">
        <v>671.27</v>
      </c>
      <c r="G195" s="326">
        <v>761.31</v>
      </c>
      <c r="H195" s="326">
        <v>857.49</v>
      </c>
      <c r="I195" s="326">
        <v>826.5</v>
      </c>
      <c r="J195" s="326">
        <v>42.54</v>
      </c>
      <c r="K195" s="326">
        <v>57.97</v>
      </c>
      <c r="L195" s="326">
        <v>69.89</v>
      </c>
      <c r="M195" s="326">
        <v>82.42</v>
      </c>
      <c r="N195" s="543"/>
      <c r="O195" s="543"/>
      <c r="P195" s="543"/>
      <c r="Q195" s="543"/>
    </row>
    <row r="196" spans="1:17" x14ac:dyDescent="0.2">
      <c r="A196" s="203" t="s">
        <v>811</v>
      </c>
      <c r="B196" s="326">
        <v>4.25</v>
      </c>
      <c r="C196" s="326">
        <v>1.02</v>
      </c>
      <c r="D196" s="326">
        <v>19.579999999999998</v>
      </c>
      <c r="E196" s="326">
        <v>11.79</v>
      </c>
      <c r="F196" s="326">
        <v>690.22</v>
      </c>
      <c r="G196" s="326">
        <v>769.88</v>
      </c>
      <c r="H196" s="326">
        <v>801.18</v>
      </c>
      <c r="I196" s="326">
        <v>842.1</v>
      </c>
      <c r="J196" s="326">
        <v>43.03</v>
      </c>
      <c r="K196" s="326">
        <v>53.09</v>
      </c>
      <c r="L196" s="326">
        <v>52.22</v>
      </c>
      <c r="M196" s="326">
        <v>70.38</v>
      </c>
      <c r="N196" s="543"/>
      <c r="O196" s="543"/>
      <c r="P196" s="543"/>
      <c r="Q196" s="543"/>
    </row>
    <row r="197" spans="1:17" x14ac:dyDescent="0.2">
      <c r="A197" s="203" t="s">
        <v>812</v>
      </c>
      <c r="B197" s="326">
        <v>4.42</v>
      </c>
      <c r="C197" s="326">
        <v>0.82</v>
      </c>
      <c r="D197" s="326">
        <v>18.97</v>
      </c>
      <c r="E197" s="326">
        <v>12.16</v>
      </c>
      <c r="F197" s="326">
        <v>709.42</v>
      </c>
      <c r="G197" s="326">
        <v>779.38</v>
      </c>
      <c r="H197" s="326">
        <v>840.18</v>
      </c>
      <c r="I197" s="326">
        <v>823</v>
      </c>
      <c r="J197" s="326">
        <v>32.53</v>
      </c>
      <c r="K197" s="326">
        <v>43.22</v>
      </c>
      <c r="L197" s="326">
        <v>54.32</v>
      </c>
      <c r="M197" s="326">
        <v>64.959999999999994</v>
      </c>
      <c r="N197" s="543"/>
      <c r="O197" s="543"/>
      <c r="P197" s="543"/>
      <c r="Q197" s="543"/>
    </row>
    <row r="198" spans="1:17" x14ac:dyDescent="0.2">
      <c r="A198" s="203" t="s">
        <v>813</v>
      </c>
      <c r="B198" s="326">
        <v>5.25</v>
      </c>
      <c r="C198" s="326">
        <v>0.76</v>
      </c>
      <c r="D198" s="326">
        <v>16.5</v>
      </c>
      <c r="E198" s="326">
        <v>10.35</v>
      </c>
      <c r="F198" s="326">
        <v>581.30999999999995</v>
      </c>
      <c r="G198" s="326">
        <v>727.76</v>
      </c>
      <c r="H198" s="326">
        <v>802.08</v>
      </c>
      <c r="I198" s="326">
        <v>816.5</v>
      </c>
      <c r="J198" s="326">
        <v>49.72</v>
      </c>
      <c r="K198" s="326">
        <v>54.65</v>
      </c>
      <c r="L198" s="326">
        <v>65.27</v>
      </c>
      <c r="M198" s="326">
        <v>71.97</v>
      </c>
      <c r="N198" s="543"/>
      <c r="O198" s="543"/>
      <c r="P198" s="543"/>
      <c r="Q198" s="543"/>
    </row>
    <row r="199" spans="1:17" x14ac:dyDescent="0.2">
      <c r="A199" s="203" t="s">
        <v>814</v>
      </c>
      <c r="B199" s="326">
        <v>3.39</v>
      </c>
      <c r="C199" s="326">
        <v>1.05</v>
      </c>
      <c r="D199" s="326">
        <v>17.13</v>
      </c>
      <c r="E199" s="326">
        <v>10.41</v>
      </c>
      <c r="F199" s="326">
        <v>668.91</v>
      </c>
      <c r="G199" s="326">
        <v>782.08</v>
      </c>
      <c r="H199" s="326">
        <v>912.28</v>
      </c>
      <c r="I199" s="326">
        <v>863.7</v>
      </c>
      <c r="J199" s="326">
        <v>63.87</v>
      </c>
      <c r="K199" s="326">
        <v>60.98</v>
      </c>
      <c r="L199" s="326">
        <v>82.26</v>
      </c>
      <c r="M199" s="326">
        <v>89.8</v>
      </c>
      <c r="N199" s="543"/>
      <c r="O199" s="543"/>
      <c r="P199" s="543"/>
      <c r="Q199" s="543"/>
    </row>
    <row r="200" spans="1:17" x14ac:dyDescent="0.2">
      <c r="A200" s="203" t="s">
        <v>815</v>
      </c>
      <c r="B200" s="326">
        <v>1.65</v>
      </c>
      <c r="C200" s="326">
        <v>0.73</v>
      </c>
      <c r="D200" s="326">
        <v>13</v>
      </c>
      <c r="E200" s="326">
        <v>8.2100000000000009</v>
      </c>
      <c r="F200" s="326">
        <v>802.65</v>
      </c>
      <c r="G200" s="326">
        <v>874.21</v>
      </c>
      <c r="H200" s="326">
        <v>970.01</v>
      </c>
      <c r="I200" s="326">
        <v>1005.1</v>
      </c>
      <c r="J200" s="326">
        <v>87.28</v>
      </c>
      <c r="K200" s="326">
        <v>94.48</v>
      </c>
      <c r="L200" s="326">
        <v>91.39</v>
      </c>
      <c r="M200" s="326">
        <v>95.96</v>
      </c>
      <c r="N200" s="543"/>
      <c r="O200" s="543"/>
      <c r="P200" s="543"/>
      <c r="Q200" s="543"/>
    </row>
    <row r="201" spans="1:17" x14ac:dyDescent="0.2">
      <c r="A201" s="203" t="s">
        <v>816</v>
      </c>
      <c r="B201" s="326">
        <v>1.78</v>
      </c>
      <c r="C201" s="326">
        <v>1.19</v>
      </c>
      <c r="D201" s="326">
        <v>18.940000000000001</v>
      </c>
      <c r="E201" s="326">
        <v>12.39</v>
      </c>
      <c r="F201" s="326">
        <v>668.66</v>
      </c>
      <c r="G201" s="326">
        <v>741.35</v>
      </c>
      <c r="H201" s="326">
        <v>802.66</v>
      </c>
      <c r="I201" s="326">
        <v>814.6</v>
      </c>
      <c r="J201" s="326">
        <v>44.21</v>
      </c>
      <c r="K201" s="326">
        <v>56.92</v>
      </c>
      <c r="L201" s="326">
        <v>69.02</v>
      </c>
      <c r="M201" s="326">
        <v>78.88</v>
      </c>
      <c r="N201" s="543"/>
      <c r="O201" s="543"/>
      <c r="P201" s="543"/>
      <c r="Q201" s="543"/>
    </row>
    <row r="202" spans="1:17" x14ac:dyDescent="0.2">
      <c r="A202" s="203" t="s">
        <v>817</v>
      </c>
      <c r="B202" s="326">
        <v>2.33</v>
      </c>
      <c r="C202" s="326">
        <v>0.83</v>
      </c>
      <c r="D202" s="326">
        <v>13.83</v>
      </c>
      <c r="E202" s="326">
        <v>9.2799999999999994</v>
      </c>
      <c r="F202" s="326">
        <v>829.58</v>
      </c>
      <c r="G202" s="326">
        <v>933.01</v>
      </c>
      <c r="H202" s="326">
        <v>1000.35</v>
      </c>
      <c r="I202" s="326">
        <v>1005.4</v>
      </c>
      <c r="J202" s="326">
        <v>81.59</v>
      </c>
      <c r="K202" s="326">
        <v>65.010000000000005</v>
      </c>
      <c r="L202" s="326">
        <v>88.29</v>
      </c>
      <c r="M202" s="326">
        <v>84.86</v>
      </c>
      <c r="N202" s="543"/>
      <c r="O202" s="543"/>
      <c r="P202" s="543"/>
      <c r="Q202" s="543"/>
    </row>
    <row r="203" spans="1:17" x14ac:dyDescent="0.2">
      <c r="A203" s="203"/>
      <c r="B203" s="326"/>
      <c r="C203" s="326"/>
      <c r="D203" s="326"/>
      <c r="E203" s="326"/>
      <c r="F203" s="326"/>
      <c r="G203" s="326"/>
      <c r="H203" s="326"/>
      <c r="I203" s="326"/>
      <c r="J203" s="326"/>
      <c r="K203" s="326"/>
      <c r="L203" s="326"/>
      <c r="M203" s="326"/>
      <c r="N203" s="543"/>
      <c r="O203" s="543"/>
      <c r="P203" s="543"/>
      <c r="Q203" s="543"/>
    </row>
    <row r="204" spans="1:17" x14ac:dyDescent="0.2">
      <c r="A204" s="65"/>
      <c r="B204" s="85"/>
      <c r="C204" s="85"/>
      <c r="D204" s="85"/>
      <c r="E204" s="85"/>
      <c r="F204" s="85"/>
      <c r="G204" s="85"/>
      <c r="H204" s="85"/>
      <c r="I204" s="85"/>
      <c r="J204" s="9"/>
      <c r="K204" s="9"/>
      <c r="L204" s="9"/>
    </row>
    <row r="206" spans="1:17" x14ac:dyDescent="0.2">
      <c r="A206" s="217" t="str">
        <f>INDICE!C28</f>
        <v>QUE ESCOLHAS FAZEMOS?</v>
      </c>
    </row>
    <row r="208" spans="1:17" x14ac:dyDescent="0.2">
      <c r="A208" s="64" t="s">
        <v>729</v>
      </c>
    </row>
    <row r="209" spans="1:21" x14ac:dyDescent="0.2">
      <c r="A209" s="8" t="s">
        <v>8</v>
      </c>
      <c r="B209" s="67" t="s">
        <v>42</v>
      </c>
      <c r="C209" s="67" t="s">
        <v>43</v>
      </c>
      <c r="D209" s="67" t="s">
        <v>44</v>
      </c>
      <c r="E209" s="67" t="s">
        <v>45</v>
      </c>
      <c r="F209" s="67" t="s">
        <v>46</v>
      </c>
      <c r="G209" s="67" t="s">
        <v>20</v>
      </c>
      <c r="H209" s="67" t="s">
        <v>21</v>
      </c>
      <c r="I209" s="67" t="s">
        <v>22</v>
      </c>
      <c r="J209" s="67" t="s">
        <v>47</v>
      </c>
      <c r="K209" s="67" t="s">
        <v>48</v>
      </c>
      <c r="L209" s="67" t="s">
        <v>166</v>
      </c>
      <c r="M209" s="67" t="s">
        <v>123</v>
      </c>
      <c r="N209" s="67" t="s">
        <v>167</v>
      </c>
      <c r="O209" s="309" t="s">
        <v>206</v>
      </c>
      <c r="P209" s="309" t="s">
        <v>261</v>
      </c>
      <c r="Q209" s="309" t="s">
        <v>552</v>
      </c>
      <c r="R209" s="309" t="s">
        <v>555</v>
      </c>
      <c r="S209" s="309" t="s">
        <v>556</v>
      </c>
      <c r="T209" s="309" t="s">
        <v>681</v>
      </c>
      <c r="U209" s="309" t="s">
        <v>714</v>
      </c>
    </row>
    <row r="210" spans="1:21" x14ac:dyDescent="0.2">
      <c r="A210" s="7" t="s">
        <v>16</v>
      </c>
      <c r="B210" s="9">
        <v>6.6005100623690121</v>
      </c>
      <c r="C210" s="9">
        <v>6.3397377665198098</v>
      </c>
      <c r="D210" s="9">
        <v>6.1570719392151858</v>
      </c>
      <c r="E210" s="9">
        <v>5.9997934248339799</v>
      </c>
      <c r="F210" s="9">
        <v>5.8386104412038211</v>
      </c>
      <c r="G210" s="9">
        <v>5.5742701065430982</v>
      </c>
      <c r="H210" s="9">
        <v>5.3239669785637629</v>
      </c>
      <c r="I210" s="9">
        <v>5.0479133182728839</v>
      </c>
      <c r="J210" s="9">
        <v>4.7920976889590854</v>
      </c>
      <c r="K210" s="9">
        <v>4.5957781495577521</v>
      </c>
      <c r="L210" s="9">
        <v>4.3757926241566478</v>
      </c>
      <c r="M210" s="9">
        <v>4.2810000482249766</v>
      </c>
      <c r="N210" s="9">
        <v>4.0706148925440573</v>
      </c>
      <c r="O210" s="9">
        <v>3.8928681549633715</v>
      </c>
      <c r="P210" s="9">
        <v>3.700679873617462</v>
      </c>
      <c r="Q210" s="9">
        <v>3.5088337010781969</v>
      </c>
      <c r="R210" s="9">
        <v>3.2697007728383647</v>
      </c>
      <c r="S210" s="9">
        <v>2.9314470425255026</v>
      </c>
      <c r="T210" s="9">
        <v>2.6462332394923518</v>
      </c>
      <c r="U210" s="9">
        <v>2.4956146049896053</v>
      </c>
    </row>
    <row r="211" spans="1:21" x14ac:dyDescent="0.2">
      <c r="A211" s="7" t="str">
        <f>A2</f>
        <v>ARS Alentejo</v>
      </c>
      <c r="B211" s="379">
        <v>10.343319483927401</v>
      </c>
      <c r="C211" s="379">
        <v>9.6403596403596392</v>
      </c>
      <c r="D211" s="379">
        <v>9.0233019335646993</v>
      </c>
      <c r="E211" s="379">
        <v>8.841529267765857</v>
      </c>
      <c r="F211" s="379">
        <v>8.6364959254947617</v>
      </c>
      <c r="G211" s="379">
        <v>8.3314900833149004</v>
      </c>
      <c r="H211" s="379">
        <v>7.8632852353884273</v>
      </c>
      <c r="I211" s="379">
        <v>7.2260048319789147</v>
      </c>
      <c r="J211" s="379">
        <v>6.7000911577028255</v>
      </c>
      <c r="K211" s="379">
        <v>6.4223829584293775</v>
      </c>
      <c r="L211" s="379">
        <v>5.9809585808446579</v>
      </c>
      <c r="M211" s="379">
        <v>5.6441717791411046</v>
      </c>
      <c r="N211" s="379">
        <v>5.343141217363188</v>
      </c>
      <c r="O211" s="379">
        <v>5.3613623400961457</v>
      </c>
      <c r="P211" s="379">
        <v>5.3072625698324023</v>
      </c>
      <c r="Q211" s="379">
        <v>5.1388528419413442</v>
      </c>
      <c r="R211" s="379">
        <v>5.0708632431437515</v>
      </c>
      <c r="S211" s="379">
        <v>4.7908168105492841</v>
      </c>
      <c r="T211" s="379">
        <v>4.5088113985751779</v>
      </c>
      <c r="U211" s="379">
        <v>4.4767819074983777</v>
      </c>
    </row>
    <row r="212" spans="1:21" x14ac:dyDescent="0.2">
      <c r="A212" s="7" t="str">
        <f>A3</f>
        <v>ACeS Alentejo Central</v>
      </c>
      <c r="B212" s="10">
        <v>9.1026747195858508</v>
      </c>
      <c r="C212" s="10">
        <v>8.5205595591352274</v>
      </c>
      <c r="D212" s="10">
        <v>8.0127523910733256</v>
      </c>
      <c r="E212" s="10">
        <v>8.293838862559241</v>
      </c>
      <c r="F212" s="10">
        <v>7.8593139383412947</v>
      </c>
      <c r="G212" s="10">
        <v>7.6117775354416581</v>
      </c>
      <c r="H212" s="10">
        <v>6.8425568425568422</v>
      </c>
      <c r="I212" s="10">
        <v>6.4677700348432055</v>
      </c>
      <c r="J212" s="10">
        <v>6.0227526210127147</v>
      </c>
      <c r="K212" s="10">
        <v>5.8878504672897192</v>
      </c>
      <c r="L212" s="10">
        <v>5.2955082742316781</v>
      </c>
      <c r="M212" s="10">
        <v>4.6134969325153374</v>
      </c>
      <c r="N212" s="10">
        <v>3.9366179747462247</v>
      </c>
      <c r="O212" s="10">
        <v>4.0090202956652474</v>
      </c>
      <c r="P212" s="10">
        <v>3.9516737981374277</v>
      </c>
      <c r="Q212" s="10">
        <v>4.0210249671484881</v>
      </c>
      <c r="R212" s="10">
        <v>3.7821055602596667</v>
      </c>
      <c r="S212" s="10">
        <v>3.4904013961605584</v>
      </c>
      <c r="T212" s="10">
        <v>3.158793397837222</v>
      </c>
      <c r="U212" s="10">
        <v>3.0777839955232231</v>
      </c>
    </row>
    <row r="213" spans="1:21" x14ac:dyDescent="0.2">
      <c r="B213" s="65"/>
      <c r="C213" s="65"/>
      <c r="D213" s="65"/>
      <c r="E213" s="65"/>
      <c r="H213" s="11"/>
      <c r="I213" s="11"/>
      <c r="J213" s="11"/>
      <c r="K213" s="11"/>
      <c r="L213" s="11"/>
      <c r="M213" s="11"/>
      <c r="N213" s="13"/>
      <c r="O213" s="13"/>
      <c r="P213" s="13"/>
      <c r="Q213" s="13"/>
    </row>
    <row r="214" spans="1:21" x14ac:dyDescent="0.2">
      <c r="A214" s="64" t="s">
        <v>730</v>
      </c>
    </row>
    <row r="215" spans="1:21" x14ac:dyDescent="0.2">
      <c r="A215" s="8" t="s">
        <v>8</v>
      </c>
      <c r="B215" s="67" t="s">
        <v>42</v>
      </c>
      <c r="C215" s="67" t="s">
        <v>43</v>
      </c>
      <c r="D215" s="67" t="s">
        <v>44</v>
      </c>
      <c r="E215" s="67" t="s">
        <v>45</v>
      </c>
      <c r="F215" s="67" t="s">
        <v>46</v>
      </c>
      <c r="G215" s="67" t="s">
        <v>20</v>
      </c>
      <c r="H215" s="67" t="s">
        <v>21</v>
      </c>
      <c r="I215" s="67" t="s">
        <v>22</v>
      </c>
      <c r="J215" s="67" t="s">
        <v>47</v>
      </c>
      <c r="K215" s="67" t="s">
        <v>48</v>
      </c>
      <c r="L215" s="67" t="s">
        <v>166</v>
      </c>
      <c r="M215" s="67" t="s">
        <v>123</v>
      </c>
      <c r="N215" s="67" t="s">
        <v>167</v>
      </c>
      <c r="O215" s="309" t="s">
        <v>206</v>
      </c>
      <c r="P215" s="309" t="s">
        <v>261</v>
      </c>
      <c r="Q215" s="309" t="s">
        <v>552</v>
      </c>
      <c r="R215" s="309" t="s">
        <v>555</v>
      </c>
      <c r="S215" s="309" t="s">
        <v>556</v>
      </c>
      <c r="T215" s="309" t="s">
        <v>681</v>
      </c>
      <c r="U215" s="309" t="s">
        <v>714</v>
      </c>
    </row>
    <row r="216" spans="1:21" x14ac:dyDescent="0.2">
      <c r="A216" s="7" t="s">
        <v>16</v>
      </c>
      <c r="B216" s="9">
        <v>11.02852056662374</v>
      </c>
      <c r="C216" s="9">
        <v>11.798646356852082</v>
      </c>
      <c r="D216" s="9">
        <v>12.542026241367173</v>
      </c>
      <c r="E216" s="9">
        <v>13.286124832157679</v>
      </c>
      <c r="F216" s="9">
        <v>13.845586284905897</v>
      </c>
      <c r="G216" s="9">
        <v>14.458886330137144</v>
      </c>
      <c r="H216" s="9">
        <v>15.038412755363781</v>
      </c>
      <c r="I216" s="9">
        <v>15.711222804119362</v>
      </c>
      <c r="J216" s="9">
        <v>16.519276078344351</v>
      </c>
      <c r="K216" s="9">
        <v>17.424297969059317</v>
      </c>
      <c r="L216" s="9">
        <v>18.401393327584167</v>
      </c>
      <c r="M216" s="9">
        <v>19.432598706192774</v>
      </c>
      <c r="N216" s="9">
        <v>20.605566570183136</v>
      </c>
      <c r="O216" s="9">
        <v>22.210329710055042</v>
      </c>
      <c r="P216" s="9">
        <v>23.649863256437197</v>
      </c>
      <c r="Q216" s="9">
        <v>25.160399355272833</v>
      </c>
      <c r="R216" s="9">
        <v>26.669529030979589</v>
      </c>
      <c r="S216" s="9">
        <v>28.317870786281013</v>
      </c>
      <c r="T216" s="9">
        <v>30.032274153061099</v>
      </c>
      <c r="U216" s="9">
        <v>31.218327702702702</v>
      </c>
    </row>
    <row r="217" spans="1:21" x14ac:dyDescent="0.2">
      <c r="A217" s="7" t="str">
        <f>A2</f>
        <v>ARS Alentejo</v>
      </c>
      <c r="B217" s="379">
        <v>9.8039215686274517</v>
      </c>
      <c r="C217" s="379">
        <v>10.468103325246183</v>
      </c>
      <c r="D217" s="379">
        <v>11.43848714498194</v>
      </c>
      <c r="E217" s="379">
        <v>12.369501043991649</v>
      </c>
      <c r="F217" s="379">
        <v>12.645518044237486</v>
      </c>
      <c r="G217" s="379">
        <v>13.013345130133452</v>
      </c>
      <c r="H217" s="379">
        <v>13.489287275907301</v>
      </c>
      <c r="I217" s="379">
        <v>14.276301339775971</v>
      </c>
      <c r="J217" s="379">
        <v>14.896687936797326</v>
      </c>
      <c r="K217" s="379">
        <v>15.332644463874095</v>
      </c>
      <c r="L217" s="379">
        <v>16.429327040442672</v>
      </c>
      <c r="M217" s="379">
        <v>17.267893660531698</v>
      </c>
      <c r="N217" s="379">
        <v>18.462533344111229</v>
      </c>
      <c r="O217" s="379">
        <v>19.620304733968872</v>
      </c>
      <c r="P217" s="379">
        <v>21.031876437725927</v>
      </c>
      <c r="Q217" s="379">
        <v>22.372177524007267</v>
      </c>
      <c r="R217" s="379">
        <v>23.246824958586416</v>
      </c>
      <c r="S217" s="379">
        <v>24.504316478512475</v>
      </c>
      <c r="T217" s="379">
        <v>26.321709786276713</v>
      </c>
      <c r="U217" s="379">
        <v>28.084159792381129</v>
      </c>
    </row>
    <row r="218" spans="1:21" x14ac:dyDescent="0.2">
      <c r="A218" s="7" t="str">
        <f>A3</f>
        <v>ACeS Alentejo Central</v>
      </c>
      <c r="B218" s="10">
        <v>9.1242450388265741</v>
      </c>
      <c r="C218" s="10">
        <v>10.194997880457821</v>
      </c>
      <c r="D218" s="10">
        <v>10.584484590860786</v>
      </c>
      <c r="E218" s="10">
        <v>11.826798793623439</v>
      </c>
      <c r="F218" s="10">
        <v>11.702127659574469</v>
      </c>
      <c r="G218" s="10">
        <v>12.017448200654307</v>
      </c>
      <c r="H218" s="10">
        <v>12.398112398112399</v>
      </c>
      <c r="I218" s="10">
        <v>13.196864111498257</v>
      </c>
      <c r="J218" s="10">
        <v>14.008476466651794</v>
      </c>
      <c r="K218" s="10">
        <v>14.322429906542055</v>
      </c>
      <c r="L218" s="10">
        <v>15.768321513002364</v>
      </c>
      <c r="M218" s="10">
        <v>17.447852760736197</v>
      </c>
      <c r="N218" s="10">
        <v>19.88115870264917</v>
      </c>
      <c r="O218" s="10">
        <v>21.297920320721627</v>
      </c>
      <c r="P218" s="10">
        <v>22.753586710294488</v>
      </c>
      <c r="Q218" s="10">
        <v>23.626806833114323</v>
      </c>
      <c r="R218" s="10">
        <v>24.753034151848716</v>
      </c>
      <c r="S218" s="10">
        <v>26.207097149505525</v>
      </c>
      <c r="T218" s="10">
        <v>28.144564598747866</v>
      </c>
      <c r="U218" s="10">
        <v>30.609960828203693</v>
      </c>
    </row>
    <row r="219" spans="1:21" x14ac:dyDescent="0.2">
      <c r="A219" s="65"/>
      <c r="B219" s="85"/>
      <c r="C219" s="85"/>
      <c r="D219" s="85"/>
      <c r="E219" s="85"/>
      <c r="F219" s="85"/>
      <c r="G219" s="85"/>
      <c r="H219" s="85"/>
      <c r="I219" s="85"/>
      <c r="J219" s="85"/>
      <c r="K219" s="85"/>
      <c r="L219" s="85"/>
      <c r="M219" s="85"/>
      <c r="N219" s="85"/>
      <c r="O219" s="85"/>
      <c r="P219" s="85"/>
      <c r="Q219" s="85"/>
      <c r="R219" s="85"/>
      <c r="S219" s="85"/>
      <c r="T219" s="85"/>
      <c r="U219" s="85"/>
    </row>
    <row r="220" spans="1:21" x14ac:dyDescent="0.2">
      <c r="A220" s="416" t="s">
        <v>275</v>
      </c>
      <c r="B220" s="85"/>
      <c r="C220" s="85"/>
      <c r="D220" s="85"/>
      <c r="E220" s="85"/>
      <c r="F220" s="85"/>
      <c r="G220" s="85"/>
      <c r="H220" s="85"/>
      <c r="I220" s="85"/>
      <c r="J220" s="85"/>
      <c r="K220" s="85"/>
      <c r="L220" s="85"/>
      <c r="M220" s="85"/>
      <c r="N220" s="85"/>
      <c r="O220" s="85"/>
      <c r="P220" s="85"/>
      <c r="Q220" s="85"/>
      <c r="R220" s="85"/>
      <c r="S220" s="85"/>
      <c r="T220" s="85"/>
      <c r="U220" s="85"/>
    </row>
    <row r="221" spans="1:21" x14ac:dyDescent="0.2">
      <c r="A221" s="419" t="s">
        <v>276</v>
      </c>
      <c r="B221" s="85"/>
      <c r="C221" s="85"/>
      <c r="D221" s="85"/>
      <c r="E221" s="85"/>
      <c r="F221" s="85"/>
      <c r="G221" s="85"/>
      <c r="H221" s="85"/>
      <c r="I221" s="85"/>
      <c r="J221" s="85"/>
      <c r="K221" s="85"/>
      <c r="L221" s="85"/>
      <c r="M221" s="85"/>
      <c r="N221" s="85"/>
      <c r="O221" s="85"/>
      <c r="P221" s="85"/>
      <c r="Q221" s="85"/>
      <c r="R221" s="85"/>
      <c r="S221" s="85"/>
      <c r="T221" s="85"/>
      <c r="U221" s="85"/>
    </row>
    <row r="222" spans="1:21" x14ac:dyDescent="0.2">
      <c r="A222" s="65"/>
      <c r="B222" s="85"/>
      <c r="C222" s="85"/>
      <c r="D222" s="85"/>
      <c r="E222" s="85"/>
      <c r="F222" s="85"/>
      <c r="G222" s="85"/>
      <c r="H222" s="85"/>
      <c r="I222" s="85"/>
      <c r="J222" s="85"/>
      <c r="K222" s="85"/>
      <c r="L222" s="85"/>
      <c r="M222" s="85"/>
      <c r="N222" s="85"/>
      <c r="O222" s="85"/>
      <c r="P222" s="85"/>
      <c r="Q222" s="85"/>
      <c r="R222" s="85"/>
      <c r="S222" s="85"/>
      <c r="T222" s="85"/>
      <c r="U222" s="85"/>
    </row>
    <row r="223" spans="1:21" x14ac:dyDescent="0.2">
      <c r="A223" s="65"/>
      <c r="B223" s="85"/>
      <c r="C223" s="85"/>
      <c r="D223" s="85"/>
      <c r="E223" s="85"/>
      <c r="F223" s="85"/>
      <c r="G223" s="85"/>
      <c r="H223" s="85"/>
      <c r="I223" s="85"/>
      <c r="J223" s="85"/>
      <c r="K223" s="85"/>
      <c r="L223" s="85"/>
      <c r="M223" s="85"/>
      <c r="N223" s="85"/>
      <c r="O223" s="85"/>
      <c r="P223" s="85"/>
      <c r="Q223" s="85"/>
      <c r="R223" s="85"/>
      <c r="S223" s="85"/>
      <c r="T223" s="85"/>
      <c r="U223" s="85"/>
    </row>
    <row r="224" spans="1:21" x14ac:dyDescent="0.2">
      <c r="A224" s="65"/>
      <c r="B224" s="85"/>
      <c r="C224" s="85"/>
      <c r="D224" s="85"/>
      <c r="E224" s="85"/>
      <c r="F224" s="85"/>
      <c r="G224" s="85"/>
      <c r="H224" s="85"/>
      <c r="I224" s="85"/>
      <c r="J224" s="85"/>
      <c r="K224" s="85"/>
      <c r="L224" s="85"/>
      <c r="M224" s="85"/>
      <c r="N224" s="85"/>
      <c r="O224" s="85"/>
      <c r="P224" s="85"/>
      <c r="Q224" s="85"/>
      <c r="R224" s="85"/>
      <c r="S224" s="85"/>
      <c r="T224" s="85"/>
      <c r="U224" s="85"/>
    </row>
    <row r="225" spans="1:32" x14ac:dyDescent="0.2">
      <c r="A225" s="608" t="s">
        <v>741</v>
      </c>
      <c r="B225" s="609"/>
      <c r="C225" s="609"/>
      <c r="D225" s="85"/>
      <c r="E225" s="85"/>
      <c r="F225" s="85"/>
      <c r="G225" s="85"/>
      <c r="H225" s="85"/>
      <c r="I225" s="85"/>
      <c r="J225" s="85"/>
      <c r="K225" s="85"/>
      <c r="L225" s="85"/>
      <c r="M225" s="85"/>
      <c r="N225" s="85"/>
      <c r="O225" s="85"/>
      <c r="P225" s="85"/>
      <c r="Q225" s="85"/>
      <c r="R225" s="85"/>
      <c r="S225" s="85"/>
      <c r="T225" s="85"/>
      <c r="U225" s="85"/>
    </row>
    <row r="226" spans="1:32" x14ac:dyDescent="0.2">
      <c r="A226" s="65"/>
      <c r="B226" s="85"/>
      <c r="D226" s="85" t="s">
        <v>16</v>
      </c>
      <c r="E226" s="85"/>
      <c r="F226" s="85"/>
      <c r="G226" s="85" t="str">
        <f>A2</f>
        <v>ARS Alentejo</v>
      </c>
      <c r="H226" s="85"/>
      <c r="I226" s="85"/>
      <c r="J226" s="85" t="str">
        <f>C5</f>
        <v>ACeS Alentejo Central</v>
      </c>
      <c r="K226" s="85"/>
      <c r="L226" s="85"/>
      <c r="M226" s="85" t="str">
        <f>IF(B5=2,D5,"")</f>
        <v/>
      </c>
      <c r="N226" s="85"/>
      <c r="O226" s="85"/>
      <c r="P226" s="85"/>
      <c r="R226" s="85"/>
      <c r="U226" s="85" t="s">
        <v>16</v>
      </c>
      <c r="V226" s="85"/>
      <c r="W226" s="85"/>
      <c r="X226" s="85" t="str">
        <f>A2</f>
        <v>ARS Alentejo</v>
      </c>
      <c r="Y226" s="85"/>
      <c r="Z226" s="85"/>
      <c r="AA226" s="85" t="str">
        <f>C5</f>
        <v>ACeS Alentejo Central</v>
      </c>
      <c r="AB226" s="85"/>
      <c r="AC226" s="85"/>
      <c r="AD226" s="85" t="str">
        <f>IF(B5=2,D5,"")</f>
        <v/>
      </c>
      <c r="AE226" s="85"/>
      <c r="AF226" s="85"/>
    </row>
    <row r="227" spans="1:32" x14ac:dyDescent="0.2">
      <c r="A227" s="65"/>
      <c r="B227" s="85" t="s">
        <v>284</v>
      </c>
      <c r="C227" s="7" t="s">
        <v>283</v>
      </c>
      <c r="D227" s="85" t="s">
        <v>13</v>
      </c>
      <c r="E227" s="85" t="s">
        <v>14</v>
      </c>
      <c r="F227" s="85" t="s">
        <v>15</v>
      </c>
      <c r="G227" s="85" t="s">
        <v>13</v>
      </c>
      <c r="H227" s="85" t="s">
        <v>14</v>
      </c>
      <c r="I227" s="85" t="s">
        <v>15</v>
      </c>
      <c r="J227" s="85" t="s">
        <v>13</v>
      </c>
      <c r="K227" s="85" t="s">
        <v>14</v>
      </c>
      <c r="L227" s="85" t="s">
        <v>15</v>
      </c>
      <c r="M227" s="85" t="s">
        <v>13</v>
      </c>
      <c r="N227" s="85" t="s">
        <v>14</v>
      </c>
      <c r="O227" s="85" t="s">
        <v>15</v>
      </c>
      <c r="P227" s="85"/>
      <c r="R227" s="85"/>
      <c r="U227" s="85" t="s">
        <v>13</v>
      </c>
      <c r="V227" s="85" t="s">
        <v>14</v>
      </c>
      <c r="W227" s="85" t="s">
        <v>15</v>
      </c>
      <c r="X227" s="85" t="s">
        <v>13</v>
      </c>
      <c r="Y227" s="85" t="s">
        <v>14</v>
      </c>
      <c r="Z227" s="85" t="s">
        <v>15</v>
      </c>
      <c r="AA227" s="85" t="s">
        <v>13</v>
      </c>
      <c r="AB227" s="85" t="s">
        <v>14</v>
      </c>
      <c r="AC227" s="85" t="s">
        <v>15</v>
      </c>
      <c r="AD227" s="85" t="s">
        <v>13</v>
      </c>
      <c r="AE227" s="85" t="s">
        <v>14</v>
      </c>
      <c r="AF227" s="85" t="s">
        <v>15</v>
      </c>
    </row>
    <row r="228" spans="1:32" x14ac:dyDescent="0.2">
      <c r="A228" s="65">
        <f>RANK(P228,$P$228:$P$231,0)</f>
        <v>3</v>
      </c>
      <c r="B228" s="85" t="s">
        <v>277</v>
      </c>
      <c r="C228" s="7" t="s">
        <v>281</v>
      </c>
      <c r="D228" s="85">
        <v>1.4408953419353951</v>
      </c>
      <c r="E228" s="85">
        <v>2.7193519021440258</v>
      </c>
      <c r="F228" s="85">
        <v>0.30219323223552724</v>
      </c>
      <c r="G228" s="379">
        <v>1.2421876715418656</v>
      </c>
      <c r="H228" s="379">
        <v>2.4312826412626944</v>
      </c>
      <c r="I228" s="379">
        <v>0.13419247365315873</v>
      </c>
      <c r="J228" s="10">
        <v>1.2628047684658239</v>
      </c>
      <c r="K228" s="10">
        <v>2.4775306738933156</v>
      </c>
      <c r="L228" s="10">
        <v>0.13296796050273452</v>
      </c>
      <c r="M228" s="10"/>
      <c r="N228" s="10"/>
      <c r="O228" s="10"/>
      <c r="P228" s="440">
        <f>(J228+M228)/2</f>
        <v>0.63140238423291195</v>
      </c>
      <c r="R228" s="129">
        <v>1</v>
      </c>
      <c r="S228" s="85" t="str">
        <f>VLOOKUP(R228,$A$228:$O$231,2,FALSE)</f>
        <v>Abuso do tabaco (P17)</v>
      </c>
      <c r="T228" s="85" t="str">
        <f>VLOOKUP(R228,$A$228:$O$231,3,FALSE)</f>
        <v>P17</v>
      </c>
      <c r="U228" s="85">
        <f>VLOOKUP(R228,$A$228:$O$231,4,FALSE)</f>
        <v>10.437319358744279</v>
      </c>
      <c r="V228" s="85">
        <f>VLOOKUP(R228,$A$228:$O$231,5,FALSE)</f>
        <v>13.288019614511896</v>
      </c>
      <c r="W228" s="9">
        <f>VLOOKUP(R228,$A$228:$O$231,6,FALSE)</f>
        <v>7.8982433381755337</v>
      </c>
      <c r="X228" s="9">
        <f>VLOOKUP(R228,$A$228:$O$231,7,FALSE)</f>
        <v>12.511901886536346</v>
      </c>
      <c r="Y228" s="9">
        <f>VLOOKUP(R228,$A$228:$O$231,8,FALSE)</f>
        <v>15.289974424975791</v>
      </c>
      <c r="Z228" s="9">
        <f>VLOOKUP(R228,$A$228:$O$231,9,FALSE)</f>
        <v>9.9233020603172033</v>
      </c>
      <c r="AA228" s="9">
        <f>VLOOKUP(R228,$A$228:$O$231,10,FALSE)</f>
        <v>12.930569699874198</v>
      </c>
      <c r="AB228" s="9">
        <f>VLOOKUP(R228,$A$228:$O$231,11,FALSE)</f>
        <v>16.640354039506235</v>
      </c>
      <c r="AC228" s="9">
        <f>VLOOKUP(R228,$A$228:$O$231,12,FALSE)</f>
        <v>9.4800374622775667</v>
      </c>
      <c r="AD228" s="9">
        <f>VLOOKUP(R228,$A$228:$O$231,13,FALSE)</f>
        <v>0</v>
      </c>
      <c r="AE228" s="9">
        <f>VLOOKUP(R228,$A$228:$O$231,14,FALSE)</f>
        <v>0</v>
      </c>
      <c r="AF228" s="9">
        <f>VLOOKUP(R228,$A$228:$O$231,15,FALSE)</f>
        <v>0</v>
      </c>
    </row>
    <row r="229" spans="1:32" x14ac:dyDescent="0.2">
      <c r="A229" s="65">
        <f>RANK(P229,$P$228:$P$231,0)</f>
        <v>1</v>
      </c>
      <c r="B229" s="85" t="s">
        <v>278</v>
      </c>
      <c r="C229" s="7" t="s">
        <v>282</v>
      </c>
      <c r="D229" s="85">
        <v>10.437319358744279</v>
      </c>
      <c r="E229" s="85">
        <v>13.288019614511896</v>
      </c>
      <c r="F229" s="85">
        <v>7.8982433381755337</v>
      </c>
      <c r="G229" s="379">
        <v>12.511901886536346</v>
      </c>
      <c r="H229" s="379">
        <v>15.289974424975791</v>
      </c>
      <c r="I229" s="379">
        <v>9.9233020603172033</v>
      </c>
      <c r="J229" s="10">
        <v>12.930569699874198</v>
      </c>
      <c r="K229" s="10">
        <v>16.640354039506235</v>
      </c>
      <c r="L229" s="10">
        <v>9.4800374622775667</v>
      </c>
      <c r="M229" s="10"/>
      <c r="N229" s="10"/>
      <c r="O229" s="10"/>
      <c r="P229" s="440">
        <f>(J229+M229)/2</f>
        <v>6.465284849937099</v>
      </c>
      <c r="R229" s="129">
        <v>2</v>
      </c>
      <c r="S229" s="85" t="str">
        <f>VLOOKUP(R229,$A$228:$O$231,2,FALSE)</f>
        <v>Excesso de peso (T83)</v>
      </c>
      <c r="T229" s="85" t="str">
        <f>VLOOKUP(R229,$A$228:$O$231,3,FALSE)</f>
        <v>T83</v>
      </c>
      <c r="U229" s="85">
        <f>VLOOKUP(R229,$A$228:$O$231,4,FALSE)</f>
        <v>6.3912342228635941</v>
      </c>
      <c r="V229" s="85">
        <f>VLOOKUP(R229,$A$228:$O$231,5,FALSE)</f>
        <v>6.5549221561749667</v>
      </c>
      <c r="W229" s="9">
        <f>VLOOKUP(R229,$A$228:$O$231,6,FALSE)</f>
        <v>6.245439832349728</v>
      </c>
      <c r="X229" s="9">
        <f>VLOOKUP(R229,$A$228:$O$231,7,FALSE)</f>
        <v>10.741539929456994</v>
      </c>
      <c r="Y229" s="9">
        <f>VLOOKUP(R229,$A$228:$O$231,8,FALSE)</f>
        <v>10.172486571043112</v>
      </c>
      <c r="Z229" s="9">
        <f>VLOOKUP(R229,$A$228:$O$231,9,FALSE)</f>
        <v>11.271782176308859</v>
      </c>
      <c r="AA229" s="9">
        <f>VLOOKUP(R229,$A$228:$O$231,10,FALSE)</f>
        <v>11.063919007967412</v>
      </c>
      <c r="AB229" s="9">
        <f>VLOOKUP(R229,$A$228:$O$231,11,FALSE)</f>
        <v>10.736794997700235</v>
      </c>
      <c r="AC229" s="9">
        <f>VLOOKUP(R229,$A$228:$O$231,12,FALSE)</f>
        <v>11.368182501416397</v>
      </c>
      <c r="AD229" s="9">
        <f>VLOOKUP(R229,$A$228:$O$231,13,FALSE)</f>
        <v>0</v>
      </c>
      <c r="AE229" s="9">
        <f>VLOOKUP(R229,$A$228:$O$231,14,FALSE)</f>
        <v>0</v>
      </c>
      <c r="AF229" s="9">
        <f>VLOOKUP(R229,$A$228:$O$231,15,FALSE)</f>
        <v>0</v>
      </c>
    </row>
    <row r="230" spans="1:32" x14ac:dyDescent="0.2">
      <c r="A230" s="65">
        <f>RANK(P230,$P$228:$P$231,0)</f>
        <v>4</v>
      </c>
      <c r="B230" s="85" t="s">
        <v>279</v>
      </c>
      <c r="C230" s="7" t="s">
        <v>285</v>
      </c>
      <c r="D230" s="85">
        <v>0.46121404873456584</v>
      </c>
      <c r="E230" s="85">
        <v>0.67473531745830306</v>
      </c>
      <c r="F230" s="85">
        <v>0.27103385276307779</v>
      </c>
      <c r="G230" s="379">
        <v>0.43036423266017393</v>
      </c>
      <c r="H230" s="379">
        <v>0.62489136822241165</v>
      </c>
      <c r="I230" s="379">
        <v>0.24910441948258777</v>
      </c>
      <c r="J230" s="10">
        <v>0.344455759899359</v>
      </c>
      <c r="K230" s="10">
        <v>0.53578310107778171</v>
      </c>
      <c r="L230" s="10">
        <v>0.16649901141211973</v>
      </c>
      <c r="M230" s="10"/>
      <c r="N230" s="10"/>
      <c r="O230" s="10"/>
      <c r="P230" s="440">
        <f>(J230+M230)/2</f>
        <v>0.1722278799496795</v>
      </c>
      <c r="R230" s="129">
        <v>3</v>
      </c>
      <c r="S230" s="85" t="str">
        <f>VLOOKUP(R230,$A$228:$O$231,2,FALSE)</f>
        <v>Abuso crónico do álcool (P15)</v>
      </c>
      <c r="T230" s="85" t="str">
        <f>VLOOKUP(R230,$A$228:$O$231,3,FALSE)</f>
        <v>P15</v>
      </c>
      <c r="U230" s="85">
        <f>VLOOKUP(R230,$A$228:$O$231,4,FALSE)</f>
        <v>1.4408953419353951</v>
      </c>
      <c r="V230" s="85">
        <f>VLOOKUP(R230,$A$228:$O$231,5,FALSE)</f>
        <v>2.7193519021440258</v>
      </c>
      <c r="W230" s="9">
        <f>VLOOKUP(R230,$A$228:$O$231,6,FALSE)</f>
        <v>0.30219323223552724</v>
      </c>
      <c r="X230" s="9">
        <f>VLOOKUP(R230,$A$228:$O$231,7,FALSE)</f>
        <v>1.2421876715418656</v>
      </c>
      <c r="Y230" s="9">
        <f>VLOOKUP(R230,$A$228:$O$231,8,FALSE)</f>
        <v>2.4312826412626944</v>
      </c>
      <c r="Z230" s="9">
        <f>VLOOKUP(R230,$A$228:$O$231,9,FALSE)</f>
        <v>0.13419247365315873</v>
      </c>
      <c r="AA230" s="9">
        <f>VLOOKUP(R230,$A$228:$O$231,10,FALSE)</f>
        <v>1.2628047684658239</v>
      </c>
      <c r="AB230" s="9">
        <f>VLOOKUP(R230,$A$228:$O$231,11,FALSE)</f>
        <v>2.4775306738933156</v>
      </c>
      <c r="AC230" s="9">
        <f>VLOOKUP(R230,$A$228:$O$231,12,FALSE)</f>
        <v>0.13296796050273452</v>
      </c>
      <c r="AD230" s="9">
        <f>VLOOKUP(R230,$A$228:$O$231,13,FALSE)</f>
        <v>0</v>
      </c>
      <c r="AE230" s="9">
        <f>VLOOKUP(R230,$A$228:$O$231,14,FALSE)</f>
        <v>0</v>
      </c>
      <c r="AF230" s="9">
        <f>VLOOKUP(R230,$A$228:$O$231,15,FALSE)</f>
        <v>0</v>
      </c>
    </row>
    <row r="231" spans="1:32" x14ac:dyDescent="0.2">
      <c r="A231" s="65">
        <f>RANK(P231,$P$228:$P$231,0)</f>
        <v>2</v>
      </c>
      <c r="B231" s="85" t="s">
        <v>280</v>
      </c>
      <c r="C231" s="7" t="s">
        <v>286</v>
      </c>
      <c r="D231" s="85">
        <v>6.3912342228635941</v>
      </c>
      <c r="E231" s="85">
        <v>6.5549221561749667</v>
      </c>
      <c r="F231" s="85">
        <v>6.245439832349728</v>
      </c>
      <c r="G231" s="379">
        <v>10.741539929456994</v>
      </c>
      <c r="H231" s="379">
        <v>10.172486571043112</v>
      </c>
      <c r="I231" s="379">
        <v>11.271782176308859</v>
      </c>
      <c r="J231" s="10">
        <v>11.063919007967412</v>
      </c>
      <c r="K231" s="10">
        <v>10.736794997700235</v>
      </c>
      <c r="L231" s="10">
        <v>11.368182501416397</v>
      </c>
      <c r="M231" s="10"/>
      <c r="N231" s="10"/>
      <c r="O231" s="10"/>
      <c r="P231" s="440">
        <f>(J231+M231)/2</f>
        <v>5.531959503983706</v>
      </c>
      <c r="R231" s="129">
        <v>4</v>
      </c>
      <c r="S231" s="85" t="str">
        <f>VLOOKUP(R231,$A$228:$O$231,2,FALSE)</f>
        <v>Abuso de drogas (P19)</v>
      </c>
      <c r="T231" s="85" t="str">
        <f>VLOOKUP(R231,$A$228:$O$231,3,FALSE)</f>
        <v>P19</v>
      </c>
      <c r="U231" s="85">
        <f>VLOOKUP(R231,$A$228:$O$231,4,FALSE)</f>
        <v>0.46121404873456584</v>
      </c>
      <c r="V231" s="85">
        <f>VLOOKUP(R231,$A$228:$O$231,5,FALSE)</f>
        <v>0.67473531745830306</v>
      </c>
      <c r="W231" s="9">
        <f>VLOOKUP(R231,$A$228:$O$231,6,FALSE)</f>
        <v>0.27103385276307779</v>
      </c>
      <c r="X231" s="9">
        <f>VLOOKUP(R231,$A$228:$O$231,7,FALSE)</f>
        <v>0.43036423266017393</v>
      </c>
      <c r="Y231" s="9">
        <f>VLOOKUP(R231,$A$228:$O$231,8,FALSE)</f>
        <v>0.62489136822241165</v>
      </c>
      <c r="Z231" s="9">
        <f>VLOOKUP(R231,$A$228:$O$231,9,FALSE)</f>
        <v>0.24910441948258777</v>
      </c>
      <c r="AA231" s="9">
        <f>VLOOKUP(R231,$A$228:$O$231,10,FALSE)</f>
        <v>0.344455759899359</v>
      </c>
      <c r="AB231" s="9">
        <f>VLOOKUP(R231,$A$228:$O$231,11,FALSE)</f>
        <v>0.53578310107778171</v>
      </c>
      <c r="AC231" s="9">
        <f>VLOOKUP(R231,$A$228:$O$231,12,FALSE)</f>
        <v>0.16649901141211973</v>
      </c>
      <c r="AD231" s="9">
        <f>VLOOKUP(R231,$A$228:$O$231,13,FALSE)</f>
        <v>0</v>
      </c>
      <c r="AE231" s="9">
        <f>VLOOKUP(R231,$A$228:$O$231,14,FALSE)</f>
        <v>0</v>
      </c>
      <c r="AF231" s="9">
        <f>VLOOKUP(R231,$A$228:$O$231,15,FALSE)</f>
        <v>0</v>
      </c>
    </row>
    <row r="232" spans="1:32" x14ac:dyDescent="0.2">
      <c r="A232" s="7" t="s">
        <v>559</v>
      </c>
      <c r="B232" s="7">
        <v>1</v>
      </c>
    </row>
    <row r="233" spans="1:32" x14ac:dyDescent="0.2">
      <c r="A233" s="218" t="str">
        <f>INDICE!C33</f>
        <v>QUE SAÚDE TEMOS?</v>
      </c>
    </row>
    <row r="235" spans="1:32" x14ac:dyDescent="0.2">
      <c r="A235" s="64" t="s">
        <v>731</v>
      </c>
    </row>
    <row r="236" spans="1:32" x14ac:dyDescent="0.2">
      <c r="A236" s="8" t="s">
        <v>8</v>
      </c>
      <c r="F236" s="67" t="s">
        <v>46</v>
      </c>
      <c r="G236" s="67" t="s">
        <v>20</v>
      </c>
      <c r="H236" s="67" t="s">
        <v>21</v>
      </c>
      <c r="I236" s="67" t="s">
        <v>22</v>
      </c>
      <c r="J236" s="67" t="s">
        <v>47</v>
      </c>
      <c r="K236" s="67" t="s">
        <v>48</v>
      </c>
      <c r="L236" s="67" t="s">
        <v>166</v>
      </c>
      <c r="M236" s="67" t="s">
        <v>123</v>
      </c>
      <c r="N236" s="67" t="s">
        <v>167</v>
      </c>
      <c r="O236" s="310" t="s">
        <v>206</v>
      </c>
      <c r="P236" s="310" t="s">
        <v>261</v>
      </c>
      <c r="Q236" s="310" t="s">
        <v>552</v>
      </c>
      <c r="R236" s="310" t="s">
        <v>555</v>
      </c>
      <c r="S236" s="310" t="s">
        <v>556</v>
      </c>
      <c r="T236" s="310" t="s">
        <v>681</v>
      </c>
      <c r="U236" s="310" t="s">
        <v>714</v>
      </c>
    </row>
    <row r="237" spans="1:32" x14ac:dyDescent="0.2">
      <c r="A237" s="7" t="s">
        <v>16</v>
      </c>
      <c r="F237" s="9">
        <v>6.027031394345542</v>
      </c>
      <c r="G237" s="9">
        <v>6.3536333409161028</v>
      </c>
      <c r="H237" s="9">
        <v>6.7345853279325727</v>
      </c>
      <c r="I237" s="9">
        <v>6.7775217998408746</v>
      </c>
      <c r="J237" s="9">
        <v>7.1021596256387838</v>
      </c>
      <c r="K237" s="9">
        <v>7.8368182151450725</v>
      </c>
      <c r="L237" s="9">
        <v>8.6653477400700041</v>
      </c>
      <c r="M237" s="9">
        <v>8.9602006159018419</v>
      </c>
      <c r="N237" s="9">
        <v>8.5187590237432396</v>
      </c>
      <c r="O237" s="9">
        <v>8.0210378582212805</v>
      </c>
      <c r="P237" s="9">
        <v>7.6960533059969247</v>
      </c>
      <c r="Q237" s="9">
        <v>7.7440985235550475</v>
      </c>
      <c r="R237" s="9">
        <v>7.8517906904737327</v>
      </c>
      <c r="S237" s="9">
        <v>7.9177703800412242</v>
      </c>
      <c r="T237" s="9">
        <v>7.8974811321921283</v>
      </c>
      <c r="U237" s="9">
        <v>8.0155275467775464</v>
      </c>
    </row>
    <row r="238" spans="1:32" x14ac:dyDescent="0.2">
      <c r="A238" s="7" t="str">
        <f>A2</f>
        <v>ARS Alentejo</v>
      </c>
      <c r="F238" s="379">
        <v>6.257275902211874</v>
      </c>
      <c r="G238" s="379">
        <v>6.4366290643662909</v>
      </c>
      <c r="H238" s="379">
        <v>6.7118495846086574</v>
      </c>
      <c r="I238" s="379">
        <v>6.8526246430924669</v>
      </c>
      <c r="J238" s="379">
        <v>7.0723184442418718</v>
      </c>
      <c r="K238" s="379">
        <v>8.1154121294014772</v>
      </c>
      <c r="L238" s="379">
        <v>8.5686386199039788</v>
      </c>
      <c r="M238" s="379">
        <v>8.8016359918200404</v>
      </c>
      <c r="N238" s="379">
        <v>8.1157545873413639</v>
      </c>
      <c r="O238" s="379">
        <v>7.463537847307097</v>
      </c>
      <c r="P238" s="379">
        <v>7.0900427209990138</v>
      </c>
      <c r="Q238" s="379">
        <v>6.9469677307725588</v>
      </c>
      <c r="R238" s="379">
        <v>7.0863243143751156</v>
      </c>
      <c r="S238" s="379">
        <v>7.2953230243809886</v>
      </c>
      <c r="T238" s="379">
        <v>7.2928383952006</v>
      </c>
      <c r="U238" s="379">
        <v>7.5261840763740846</v>
      </c>
    </row>
    <row r="239" spans="1:32" x14ac:dyDescent="0.2">
      <c r="A239" s="7" t="str">
        <f>A3</f>
        <v>ACeS Alentejo Central</v>
      </c>
      <c r="F239" s="10">
        <v>6.6217976552323057</v>
      </c>
      <c r="G239" s="10">
        <v>6.9574700109051255</v>
      </c>
      <c r="H239" s="10">
        <v>6.8425568425568422</v>
      </c>
      <c r="I239" s="10">
        <v>6.6419860627177698</v>
      </c>
      <c r="J239" s="10">
        <v>6.6919473566807941</v>
      </c>
      <c r="K239" s="10">
        <v>7.7570093457943923</v>
      </c>
      <c r="L239" s="10">
        <v>8.132387706855793</v>
      </c>
      <c r="M239" s="10">
        <v>8.6871165644171793</v>
      </c>
      <c r="N239" s="10">
        <v>8.0465461747957416</v>
      </c>
      <c r="O239" s="10">
        <v>7.1661237785016292</v>
      </c>
      <c r="P239" s="10">
        <v>6.9468915177447768</v>
      </c>
      <c r="Q239" s="10">
        <v>6.6491458607095932</v>
      </c>
      <c r="R239" s="10">
        <v>7.394863110358453</v>
      </c>
      <c r="S239" s="10">
        <v>7.7370564281559044</v>
      </c>
      <c r="T239" s="10">
        <v>8.0819578827546952</v>
      </c>
      <c r="U239" s="10">
        <v>8.5898153329602689</v>
      </c>
    </row>
    <row r="240" spans="1:32" x14ac:dyDescent="0.2">
      <c r="B240" s="65"/>
      <c r="C240" s="65"/>
      <c r="D240" s="65"/>
      <c r="E240" s="65"/>
      <c r="H240" s="11"/>
      <c r="I240" s="11"/>
      <c r="J240" s="11"/>
      <c r="K240" s="11"/>
      <c r="L240" s="11"/>
      <c r="M240" s="11"/>
      <c r="N240" s="13"/>
      <c r="O240" s="13"/>
      <c r="P240" s="11"/>
      <c r="Q240" s="11"/>
    </row>
    <row r="241" spans="1:23" x14ac:dyDescent="0.2">
      <c r="A241" s="64" t="s">
        <v>732</v>
      </c>
    </row>
    <row r="242" spans="1:23" x14ac:dyDescent="0.2">
      <c r="A242" s="8" t="s">
        <v>8</v>
      </c>
      <c r="B242" s="67" t="s">
        <v>42</v>
      </c>
      <c r="C242" s="67" t="s">
        <v>43</v>
      </c>
      <c r="D242" s="67" t="s">
        <v>44</v>
      </c>
      <c r="E242" s="67" t="s">
        <v>45</v>
      </c>
      <c r="F242" s="67" t="s">
        <v>46</v>
      </c>
      <c r="G242" s="67" t="s">
        <v>20</v>
      </c>
      <c r="H242" s="67" t="s">
        <v>21</v>
      </c>
      <c r="I242" s="67" t="s">
        <v>22</v>
      </c>
      <c r="J242" s="67" t="s">
        <v>47</v>
      </c>
      <c r="K242" s="67" t="s">
        <v>48</v>
      </c>
      <c r="L242" s="67" t="s">
        <v>166</v>
      </c>
      <c r="M242" s="67" t="s">
        <v>123</v>
      </c>
      <c r="N242" s="67" t="s">
        <v>167</v>
      </c>
      <c r="O242" s="310" t="s">
        <v>206</v>
      </c>
      <c r="P242" s="310" t="s">
        <v>261</v>
      </c>
      <c r="Q242" s="310" t="s">
        <v>552</v>
      </c>
      <c r="R242" s="310" t="s">
        <v>555</v>
      </c>
      <c r="S242" s="310" t="s">
        <v>556</v>
      </c>
      <c r="T242" s="310" t="s">
        <v>681</v>
      </c>
      <c r="U242" s="310" t="s">
        <v>714</v>
      </c>
    </row>
    <row r="243" spans="1:23" x14ac:dyDescent="0.2">
      <c r="A243" s="7" t="s">
        <v>16</v>
      </c>
      <c r="B243" s="9">
        <v>6.524442592732874</v>
      </c>
      <c r="C243" s="9">
        <v>6.882311176702208</v>
      </c>
      <c r="D243" s="9">
        <v>7.071939215186493</v>
      </c>
      <c r="E243" s="9">
        <v>7.231042171712569</v>
      </c>
      <c r="F243" s="9">
        <v>7.1993268066916878</v>
      </c>
      <c r="G243" s="9">
        <v>7.3056344128911226</v>
      </c>
      <c r="H243" s="9">
        <v>7.4430417992465374</v>
      </c>
      <c r="I243" s="9">
        <v>7.5060470793485452</v>
      </c>
      <c r="J243" s="9">
        <v>7.5629319740766601</v>
      </c>
      <c r="K243" s="9">
        <v>7.6481880169833829</v>
      </c>
      <c r="L243" s="9">
        <v>7.7140296589391104</v>
      </c>
      <c r="M243" s="9">
        <v>7.9181966614537762</v>
      </c>
      <c r="N243" s="9">
        <v>8.0821652838895535</v>
      </c>
      <c r="O243" s="9">
        <v>8.3258611340494841</v>
      </c>
      <c r="P243" s="9">
        <v>8.4403911561512643</v>
      </c>
      <c r="Q243" s="9">
        <v>8.5551539051374732</v>
      </c>
      <c r="R243" s="9">
        <v>8.6671840940616942</v>
      </c>
      <c r="S243" s="9">
        <v>8.7876243650560433</v>
      </c>
      <c r="T243" s="9">
        <v>8.7618348865870601</v>
      </c>
      <c r="U243" s="85">
        <v>8.8113955301455302</v>
      </c>
    </row>
    <row r="244" spans="1:23" x14ac:dyDescent="0.2">
      <c r="A244" s="7" t="str">
        <f>A2</f>
        <v>ARS Alentejo</v>
      </c>
      <c r="B244" s="379">
        <v>6.8372330344777312</v>
      </c>
      <c r="C244" s="379">
        <v>7.3212501783930346</v>
      </c>
      <c r="D244" s="379">
        <v>7.6138536723563996</v>
      </c>
      <c r="E244" s="379">
        <v>7.7687378500971986</v>
      </c>
      <c r="F244" s="379">
        <v>7.5305587892898718</v>
      </c>
      <c r="G244" s="379">
        <v>7.3582540735825406</v>
      </c>
      <c r="H244" s="379">
        <v>7.5353447019384925</v>
      </c>
      <c r="I244" s="379">
        <v>7.7018815433047809</v>
      </c>
      <c r="J244" s="379">
        <v>8.2117897295654814</v>
      </c>
      <c r="K244" s="379">
        <v>8.194897067005801</v>
      </c>
      <c r="L244" s="379">
        <v>8.5035397509968256</v>
      </c>
      <c r="M244" s="379">
        <v>8.4335378323108383</v>
      </c>
      <c r="N244" s="379">
        <v>8.859429310484197</v>
      </c>
      <c r="O244" s="379">
        <v>8.8242483500366653</v>
      </c>
      <c r="P244" s="379">
        <v>8.7085113374958922</v>
      </c>
      <c r="Q244" s="379">
        <v>8.5993598062116092</v>
      </c>
      <c r="R244" s="379">
        <v>8.5219952144303335</v>
      </c>
      <c r="S244" s="379">
        <v>8.8226923441798686</v>
      </c>
      <c r="T244" s="379">
        <v>8.8301462317210344</v>
      </c>
      <c r="U244" s="379">
        <v>8.9813699138010925</v>
      </c>
    </row>
    <row r="245" spans="1:23" x14ac:dyDescent="0.2">
      <c r="A245" s="7" t="str">
        <f>A3</f>
        <v>ACeS Alentejo Central</v>
      </c>
      <c r="B245" s="10">
        <v>6.6220880069025014</v>
      </c>
      <c r="C245" s="10">
        <v>7.3972022043238663</v>
      </c>
      <c r="D245" s="10">
        <v>7.3113708820403831</v>
      </c>
      <c r="E245" s="10">
        <v>7.7121930202498925</v>
      </c>
      <c r="F245" s="10">
        <v>7.5770733825445067</v>
      </c>
      <c r="G245" s="10">
        <v>8.0479825517993451</v>
      </c>
      <c r="H245" s="10">
        <v>8.3440583440583449</v>
      </c>
      <c r="I245" s="10">
        <v>8.4277003484320563</v>
      </c>
      <c r="J245" s="10">
        <v>8.788757528440776</v>
      </c>
      <c r="K245" s="10">
        <v>8.5046728971962615</v>
      </c>
      <c r="L245" s="10">
        <v>9.0070921985815602</v>
      </c>
      <c r="M245" s="10">
        <v>8.7116564417177909</v>
      </c>
      <c r="N245" s="10">
        <v>9.0121317157712308</v>
      </c>
      <c r="O245" s="10">
        <v>8.8198446504635424</v>
      </c>
      <c r="P245" s="10">
        <v>9.338031714069972</v>
      </c>
      <c r="Q245" s="10">
        <v>8.804204993429698</v>
      </c>
      <c r="R245" s="10">
        <v>9.144792548687553</v>
      </c>
      <c r="S245" s="10">
        <v>9.0459569517161142</v>
      </c>
      <c r="T245" s="10">
        <v>9.8747865680136595</v>
      </c>
      <c r="U245" s="10">
        <v>10.324566312255175</v>
      </c>
    </row>
    <row r="246" spans="1:23" x14ac:dyDescent="0.2">
      <c r="B246" s="65"/>
      <c r="C246" s="65"/>
      <c r="D246" s="65"/>
      <c r="E246" s="65"/>
      <c r="H246" s="11"/>
      <c r="I246" s="11"/>
      <c r="J246" s="11"/>
      <c r="K246" s="11"/>
      <c r="L246" s="11"/>
      <c r="M246" s="11"/>
      <c r="N246" s="13"/>
      <c r="O246" s="13"/>
      <c r="P246" s="11"/>
      <c r="Q246" s="11"/>
    </row>
    <row r="247" spans="1:23" x14ac:dyDescent="0.2">
      <c r="A247" s="64" t="s">
        <v>733</v>
      </c>
    </row>
    <row r="248" spans="1:23" x14ac:dyDescent="0.2">
      <c r="A248" s="8" t="s">
        <v>8</v>
      </c>
      <c r="B248" s="67">
        <v>1996</v>
      </c>
      <c r="C248" s="67">
        <v>1997</v>
      </c>
      <c r="D248" s="67">
        <v>1998</v>
      </c>
      <c r="E248" s="67">
        <v>1999</v>
      </c>
      <c r="F248" s="67">
        <v>2000</v>
      </c>
      <c r="G248" s="67">
        <v>2001</v>
      </c>
      <c r="H248" s="67">
        <v>2002</v>
      </c>
      <c r="I248" s="67">
        <v>2003</v>
      </c>
      <c r="J248" s="67">
        <v>2004</v>
      </c>
      <c r="K248" s="67">
        <v>2005</v>
      </c>
      <c r="L248" s="67">
        <v>2006</v>
      </c>
      <c r="M248" s="67">
        <v>2007</v>
      </c>
      <c r="N248" s="67">
        <v>2008</v>
      </c>
      <c r="O248" s="67">
        <v>2009</v>
      </c>
      <c r="P248" s="67">
        <v>2010</v>
      </c>
      <c r="Q248" s="67">
        <v>2011</v>
      </c>
      <c r="R248" s="67">
        <v>2012</v>
      </c>
      <c r="S248" s="67">
        <v>2013</v>
      </c>
      <c r="T248" s="67">
        <v>2014</v>
      </c>
      <c r="U248" s="67">
        <v>2015</v>
      </c>
      <c r="V248" s="67">
        <v>2016</v>
      </c>
      <c r="W248" s="67">
        <v>2017</v>
      </c>
    </row>
    <row r="249" spans="1:23" x14ac:dyDescent="0.2">
      <c r="A249" s="7" t="s">
        <v>16</v>
      </c>
      <c r="B249" s="83">
        <v>101466</v>
      </c>
      <c r="C249" s="83">
        <v>99355</v>
      </c>
      <c r="D249" s="83">
        <v>100844</v>
      </c>
      <c r="E249" s="83">
        <v>102665</v>
      </c>
      <c r="F249" s="83">
        <v>100021</v>
      </c>
      <c r="G249" s="83">
        <v>99706</v>
      </c>
      <c r="H249" s="83">
        <v>100880</v>
      </c>
      <c r="I249" s="83">
        <v>103321</v>
      </c>
      <c r="J249" s="83">
        <v>96946</v>
      </c>
      <c r="K249" s="83">
        <v>102323</v>
      </c>
      <c r="L249" s="83">
        <v>97038</v>
      </c>
      <c r="M249" s="83">
        <v>98668</v>
      </c>
      <c r="N249" s="83">
        <v>99401</v>
      </c>
      <c r="O249" s="83">
        <v>99335</v>
      </c>
      <c r="P249" s="83">
        <v>100837</v>
      </c>
      <c r="Q249" s="83">
        <v>97968</v>
      </c>
      <c r="R249" s="83">
        <v>102821</v>
      </c>
      <c r="S249" s="83">
        <v>101663</v>
      </c>
      <c r="T249" s="83">
        <v>99783</v>
      </c>
      <c r="U249" s="83">
        <v>103614</v>
      </c>
      <c r="V249" s="83">
        <v>105542</v>
      </c>
      <c r="W249" s="7">
        <v>104818</v>
      </c>
    </row>
    <row r="250" spans="1:23" x14ac:dyDescent="0.2">
      <c r="A250" s="7" t="str">
        <f>A2</f>
        <v>ARS Alentejo</v>
      </c>
      <c r="B250" s="380">
        <v>7969</v>
      </c>
      <c r="C250" s="380">
        <v>7649</v>
      </c>
      <c r="D250" s="380">
        <v>7838</v>
      </c>
      <c r="E250" s="380">
        <v>7889</v>
      </c>
      <c r="F250" s="380">
        <v>7550</v>
      </c>
      <c r="G250" s="380">
        <v>7455</v>
      </c>
      <c r="H250" s="380">
        <v>7572</v>
      </c>
      <c r="I250" s="380">
        <v>7962</v>
      </c>
      <c r="J250" s="380">
        <v>7074</v>
      </c>
      <c r="K250" s="380">
        <v>7894</v>
      </c>
      <c r="L250" s="380">
        <v>7081</v>
      </c>
      <c r="M250" s="380">
        <v>7271</v>
      </c>
      <c r="N250" s="380">
        <v>7538</v>
      </c>
      <c r="O250" s="380">
        <v>7378</v>
      </c>
      <c r="P250" s="380">
        <v>7468</v>
      </c>
      <c r="Q250" s="380">
        <v>7217</v>
      </c>
      <c r="R250" s="380">
        <v>7492</v>
      </c>
      <c r="S250" s="380">
        <v>7136</v>
      </c>
      <c r="T250" s="380">
        <v>6985</v>
      </c>
      <c r="U250" s="380">
        <v>7464</v>
      </c>
      <c r="V250" s="380">
        <v>7385</v>
      </c>
      <c r="W250" s="380">
        <v>7130</v>
      </c>
    </row>
    <row r="251" spans="1:23" x14ac:dyDescent="0.2">
      <c r="A251" s="7" t="str">
        <f>A3</f>
        <v>ACeS Alentejo Central</v>
      </c>
      <c r="B251" s="84">
        <v>2250</v>
      </c>
      <c r="C251" s="84">
        <v>2223</v>
      </c>
      <c r="D251" s="84">
        <v>2294</v>
      </c>
      <c r="E251" s="84">
        <v>2234</v>
      </c>
      <c r="F251" s="84">
        <v>2170</v>
      </c>
      <c r="G251" s="84">
        <v>2131</v>
      </c>
      <c r="H251" s="84">
        <v>2181</v>
      </c>
      <c r="I251" s="84">
        <v>2302</v>
      </c>
      <c r="J251" s="84">
        <v>2015</v>
      </c>
      <c r="K251" s="84">
        <v>2303</v>
      </c>
      <c r="L251" s="84">
        <v>2135</v>
      </c>
      <c r="M251" s="84">
        <v>2171</v>
      </c>
      <c r="N251" s="84">
        <v>2295</v>
      </c>
      <c r="O251" s="84">
        <v>2227</v>
      </c>
      <c r="P251" s="84">
        <v>2238</v>
      </c>
      <c r="Q251" s="84">
        <v>2025</v>
      </c>
      <c r="R251" s="84">
        <v>2199</v>
      </c>
      <c r="S251" s="84">
        <v>2156</v>
      </c>
      <c r="T251" s="84">
        <v>2160</v>
      </c>
      <c r="U251" s="84">
        <v>2194</v>
      </c>
      <c r="V251" s="84">
        <v>2267</v>
      </c>
      <c r="W251" s="84">
        <v>2263</v>
      </c>
    </row>
    <row r="252" spans="1:23" x14ac:dyDescent="0.2">
      <c r="B252" s="65"/>
      <c r="C252" s="65"/>
      <c r="D252" s="65"/>
      <c r="E252" s="65"/>
      <c r="H252" s="11"/>
      <c r="I252" s="11"/>
      <c r="J252" s="11"/>
      <c r="K252" s="11"/>
      <c r="L252" s="11"/>
      <c r="M252" s="11"/>
      <c r="N252" s="13"/>
      <c r="O252" s="13"/>
      <c r="P252" s="11"/>
      <c r="Q252" s="11"/>
      <c r="R252" s="11"/>
      <c r="S252" s="11"/>
    </row>
    <row r="253" spans="1:23" x14ac:dyDescent="0.2">
      <c r="A253" s="64" t="s">
        <v>734</v>
      </c>
    </row>
    <row r="254" spans="1:23" x14ac:dyDescent="0.2">
      <c r="A254" s="8" t="s">
        <v>8</v>
      </c>
      <c r="B254" s="67">
        <v>1996</v>
      </c>
      <c r="C254" s="67">
        <v>1997</v>
      </c>
      <c r="D254" s="67">
        <v>1998</v>
      </c>
      <c r="E254" s="67">
        <v>1999</v>
      </c>
      <c r="F254" s="67">
        <v>2000</v>
      </c>
      <c r="G254" s="67">
        <v>2001</v>
      </c>
      <c r="H254" s="67">
        <v>2002</v>
      </c>
      <c r="I254" s="67">
        <v>2003</v>
      </c>
      <c r="J254" s="67">
        <v>2004</v>
      </c>
      <c r="K254" s="67">
        <v>2005</v>
      </c>
      <c r="L254" s="67">
        <v>2006</v>
      </c>
      <c r="M254" s="67">
        <v>2007</v>
      </c>
      <c r="N254" s="67">
        <v>2008</v>
      </c>
      <c r="O254" s="67">
        <v>2009</v>
      </c>
      <c r="P254" s="67">
        <v>2010</v>
      </c>
      <c r="Q254" s="67">
        <v>2011</v>
      </c>
      <c r="R254" s="67">
        <v>2012</v>
      </c>
      <c r="S254" s="67">
        <v>2013</v>
      </c>
      <c r="T254" s="67">
        <v>2014</v>
      </c>
      <c r="U254" s="67">
        <v>2015</v>
      </c>
      <c r="V254" s="67">
        <v>2016</v>
      </c>
      <c r="W254" s="67">
        <v>2017</v>
      </c>
    </row>
    <row r="255" spans="1:23" x14ac:dyDescent="0.2">
      <c r="A255" s="7" t="s">
        <v>16</v>
      </c>
      <c r="B255" s="9">
        <v>10.591275772433184</v>
      </c>
      <c r="C255" s="9">
        <v>10.321375458978128</v>
      </c>
      <c r="D255" s="9">
        <v>10.420296162746913</v>
      </c>
      <c r="E255" s="9">
        <v>10.546231405673506</v>
      </c>
      <c r="F255" s="9">
        <v>10.200667728095262</v>
      </c>
      <c r="G255" s="9">
        <v>10.097142437599212</v>
      </c>
      <c r="H255" s="9">
        <v>10.162100000785729</v>
      </c>
      <c r="I255" s="9">
        <v>10.370855888455157</v>
      </c>
      <c r="J255" s="9">
        <v>9.7096139760912301</v>
      </c>
      <c r="K255" s="9">
        <v>10.231222140747473</v>
      </c>
      <c r="L255" s="9">
        <v>9.6872928529785245</v>
      </c>
      <c r="M255" s="9">
        <v>9.8327011755931615</v>
      </c>
      <c r="N255" s="9">
        <v>9.8932426349082832</v>
      </c>
      <c r="O255" s="9">
        <v>9.8786389784332709</v>
      </c>
      <c r="P255" s="9">
        <v>10.024623390665301</v>
      </c>
      <c r="Q255" s="9">
        <v>9.7528160606764889</v>
      </c>
      <c r="R255" s="9">
        <v>10.276886047948638</v>
      </c>
      <c r="S255" s="9">
        <v>10.219753038886722</v>
      </c>
      <c r="T255" s="9">
        <v>10.085034457933819</v>
      </c>
      <c r="U255" s="9">
        <v>10.514425369666318</v>
      </c>
      <c r="V255" s="9">
        <v>10.742978847196593</v>
      </c>
      <c r="W255" s="9">
        <v>10.694507879748871</v>
      </c>
    </row>
    <row r="256" spans="1:23" x14ac:dyDescent="0.2">
      <c r="A256" s="7" t="str">
        <f>A2</f>
        <v>ARS Alentejo</v>
      </c>
      <c r="B256" s="379">
        <v>14.727910675194034</v>
      </c>
      <c r="C256" s="379">
        <v>14.183358242442898</v>
      </c>
      <c r="D256" s="379">
        <v>14.572714367919204</v>
      </c>
      <c r="E256" s="379">
        <v>14.703730729194334</v>
      </c>
      <c r="F256" s="379">
        <v>14.09285417629134</v>
      </c>
      <c r="G256" s="379">
        <v>13.933238202303892</v>
      </c>
      <c r="H256" s="379">
        <v>14.186549756906388</v>
      </c>
      <c r="I256" s="379">
        <v>14.974778726109379</v>
      </c>
      <c r="J256" s="379">
        <v>13.360971947436266</v>
      </c>
      <c r="K256" s="379">
        <v>14.978331322054995</v>
      </c>
      <c r="L256" s="379">
        <v>13.502587630477977</v>
      </c>
      <c r="M256" s="379">
        <v>13.929705849671825</v>
      </c>
      <c r="N256" s="379">
        <v>14.521944260624398</v>
      </c>
      <c r="O256" s="379">
        <v>14.300112416172423</v>
      </c>
      <c r="P256" s="379">
        <v>14.566434978168877</v>
      </c>
      <c r="Q256" s="379">
        <v>14.182613181360386</v>
      </c>
      <c r="R256" s="379">
        <v>14.857046537338443</v>
      </c>
      <c r="S256" s="379">
        <v>14.288660578234222</v>
      </c>
      <c r="T256" s="379">
        <v>14.15633990213176</v>
      </c>
      <c r="U256" s="379">
        <v>15.346451698461962</v>
      </c>
      <c r="V256" s="379">
        <v>15.367919649815367</v>
      </c>
      <c r="W256" s="379">
        <v>14.989304616096158</v>
      </c>
    </row>
    <row r="257" spans="1:23" x14ac:dyDescent="0.2">
      <c r="A257" s="7" t="str">
        <f>A3</f>
        <v>ACeS Alentejo Central</v>
      </c>
      <c r="B257" s="10">
        <v>12.971664120377042</v>
      </c>
      <c r="C257" s="10">
        <v>12.822990242875397</v>
      </c>
      <c r="D257" s="10">
        <v>13.236397207316369</v>
      </c>
      <c r="E257" s="10">
        <v>12.891386891640796</v>
      </c>
      <c r="F257" s="10">
        <v>12.510413333679244</v>
      </c>
      <c r="G257" s="10">
        <v>12.282633129103097</v>
      </c>
      <c r="H257" s="10">
        <v>12.590815805197391</v>
      </c>
      <c r="I257" s="10">
        <v>13.325267938027665</v>
      </c>
      <c r="J257" s="10">
        <v>11.696890890937377</v>
      </c>
      <c r="K257" s="10">
        <v>13.414023275048635</v>
      </c>
      <c r="L257" s="10">
        <v>12.484467509684965</v>
      </c>
      <c r="M257" s="10">
        <v>12.742554615140808</v>
      </c>
      <c r="N257" s="10">
        <v>13.537307226090727</v>
      </c>
      <c r="O257" s="10">
        <v>13.211324840197546</v>
      </c>
      <c r="P257" s="10">
        <v>13.357525694436156</v>
      </c>
      <c r="Q257" s="10">
        <v>12.173750988177936</v>
      </c>
      <c r="R257" s="10">
        <v>13.340694274239537</v>
      </c>
      <c r="S257" s="10">
        <v>13.214751978228756</v>
      </c>
      <c r="T257" s="10">
        <v>13.408528693320257</v>
      </c>
      <c r="U257" s="10">
        <v>13.815816402031441</v>
      </c>
      <c r="V257" s="10">
        <v>14.441652094421777</v>
      </c>
      <c r="W257" s="10">
        <v>14.565090766324582</v>
      </c>
    </row>
    <row r="259" spans="1:23" x14ac:dyDescent="0.2">
      <c r="A259" s="64" t="s">
        <v>735</v>
      </c>
    </row>
    <row r="260" spans="1:23" x14ac:dyDescent="0.2">
      <c r="A260" s="8" t="s">
        <v>8</v>
      </c>
      <c r="B260" s="67" t="s">
        <v>42</v>
      </c>
      <c r="C260" s="67" t="s">
        <v>43</v>
      </c>
      <c r="D260" s="67" t="s">
        <v>44</v>
      </c>
      <c r="E260" s="67" t="s">
        <v>45</v>
      </c>
      <c r="F260" s="67" t="s">
        <v>46</v>
      </c>
      <c r="G260" s="67" t="s">
        <v>20</v>
      </c>
      <c r="H260" s="67" t="s">
        <v>21</v>
      </c>
      <c r="I260" s="67" t="s">
        <v>22</v>
      </c>
      <c r="J260" s="67" t="s">
        <v>47</v>
      </c>
      <c r="K260" s="67" t="s">
        <v>48</v>
      </c>
      <c r="L260" s="67" t="s">
        <v>166</v>
      </c>
      <c r="M260" s="67" t="s">
        <v>123</v>
      </c>
      <c r="N260" s="67" t="s">
        <v>167</v>
      </c>
      <c r="O260" s="310" t="s">
        <v>206</v>
      </c>
      <c r="P260" s="310" t="s">
        <v>261</v>
      </c>
      <c r="Q260" s="310" t="s">
        <v>552</v>
      </c>
      <c r="R260" s="310" t="s">
        <v>555</v>
      </c>
      <c r="S260" s="310" t="s">
        <v>556</v>
      </c>
      <c r="T260" s="310" t="s">
        <v>681</v>
      </c>
      <c r="U260" s="310" t="s">
        <v>714</v>
      </c>
    </row>
    <row r="261" spans="1:23" x14ac:dyDescent="0.2">
      <c r="A261" s="7" t="s">
        <v>16</v>
      </c>
      <c r="B261" s="9">
        <v>6.2211196121505949</v>
      </c>
      <c r="C261" s="9">
        <v>5.8287886351023293</v>
      </c>
      <c r="D261" s="9">
        <v>5.5013411984609597</v>
      </c>
      <c r="E261" s="9">
        <v>5.173492760755579</v>
      </c>
      <c r="F261" s="9">
        <v>5.0154121022351354</v>
      </c>
      <c r="G261" s="9">
        <v>4.6119855532668748</v>
      </c>
      <c r="H261" s="9">
        <v>4.261439636424293</v>
      </c>
      <c r="I261" s="9">
        <v>3.7480708458881455</v>
      </c>
      <c r="J261" s="9">
        <v>3.4818986953485491</v>
      </c>
      <c r="K261" s="9">
        <v>3.3593505255650573</v>
      </c>
      <c r="L261" s="9">
        <v>3.3108439439287105</v>
      </c>
      <c r="M261" s="9">
        <v>3.4136394011835787</v>
      </c>
      <c r="N261" s="9">
        <v>3.1017498290238121</v>
      </c>
      <c r="O261" s="9">
        <v>3.0444043564398542</v>
      </c>
      <c r="P261" s="9">
        <v>2.9435562113063312</v>
      </c>
      <c r="Q261" s="9">
        <v>3.1062704411373487</v>
      </c>
      <c r="R261" s="9">
        <v>3.0096109386353129</v>
      </c>
      <c r="S261" s="9">
        <v>2.8504260946223918</v>
      </c>
      <c r="T261" s="9">
        <v>2.9924693642857436</v>
      </c>
      <c r="U261" s="9">
        <v>2.9235966735966739</v>
      </c>
    </row>
    <row r="262" spans="1:23" x14ac:dyDescent="0.2">
      <c r="A262" s="7" t="str">
        <f>A2</f>
        <v>ARS Alentejo</v>
      </c>
      <c r="B262" s="379">
        <v>4.9566294919454768</v>
      </c>
      <c r="C262" s="379">
        <v>4.5668617097188529</v>
      </c>
      <c r="D262" s="379">
        <v>4.6037254763085205</v>
      </c>
      <c r="E262" s="379">
        <v>4.3199654402764782</v>
      </c>
      <c r="F262" s="379">
        <v>4.583818393480791</v>
      </c>
      <c r="G262" s="379">
        <v>4.6449900464498999</v>
      </c>
      <c r="H262" s="379">
        <v>4.8826701646990234</v>
      </c>
      <c r="I262" s="379">
        <v>4.4659199062888932</v>
      </c>
      <c r="J262" s="379">
        <v>3.7982376177453658</v>
      </c>
      <c r="K262" s="379">
        <v>3.6563071297989032</v>
      </c>
      <c r="L262" s="379">
        <v>3.8245585482952236</v>
      </c>
      <c r="M262" s="379">
        <v>4.6625766871165641</v>
      </c>
      <c r="N262" s="379">
        <v>4.0417104518632287</v>
      </c>
      <c r="O262" s="379">
        <v>3.3406665037073249</v>
      </c>
      <c r="P262" s="379">
        <v>2.6289845547157413</v>
      </c>
      <c r="Q262" s="379">
        <v>2.8549182455229691</v>
      </c>
      <c r="R262" s="379">
        <v>3.0369961347321923</v>
      </c>
      <c r="S262" s="379">
        <v>3.0357651076747936</v>
      </c>
      <c r="T262" s="379">
        <v>2.5309336332958381</v>
      </c>
      <c r="U262" s="379">
        <v>2.8732968764482343</v>
      </c>
    </row>
    <row r="263" spans="1:23" x14ac:dyDescent="0.2">
      <c r="A263" s="7" t="str">
        <f>A3</f>
        <v>ACeS Alentejo Central</v>
      </c>
      <c r="B263" s="10">
        <v>5.392579810181191</v>
      </c>
      <c r="C263" s="10">
        <v>4.8749470114455278</v>
      </c>
      <c r="D263" s="10">
        <v>3.4006376195536663</v>
      </c>
      <c r="E263" s="10">
        <v>3.6622145626884963</v>
      </c>
      <c r="F263" s="10">
        <v>3.9079461571862786</v>
      </c>
      <c r="G263" s="10">
        <v>4.3620501635768809</v>
      </c>
      <c r="H263" s="10">
        <v>4.7190047190047189</v>
      </c>
      <c r="I263" s="10">
        <v>4.1376306620209053</v>
      </c>
      <c r="J263" s="10">
        <v>2.8998438545616776</v>
      </c>
      <c r="K263" s="10">
        <v>2.5700934579439254</v>
      </c>
      <c r="L263" s="10">
        <v>1.8912529550827422</v>
      </c>
      <c r="M263" s="10">
        <v>2.94478527607362</v>
      </c>
      <c r="N263" s="10">
        <v>2.723446397623174</v>
      </c>
      <c r="O263" s="10">
        <v>3.0067652217489349</v>
      </c>
      <c r="P263" s="10">
        <v>2.7686886483765418</v>
      </c>
      <c r="Q263" s="10">
        <v>2.6281208935611038</v>
      </c>
      <c r="R263" s="10">
        <v>2.5402201524132089</v>
      </c>
      <c r="S263" s="10">
        <v>2.326934264107039</v>
      </c>
      <c r="T263" s="10">
        <v>1.707455890722823</v>
      </c>
      <c r="U263" s="10">
        <v>1.9585898153329602</v>
      </c>
    </row>
    <row r="264" spans="1:23" x14ac:dyDescent="0.2">
      <c r="B264" s="65"/>
      <c r="C264" s="65"/>
      <c r="D264" s="65"/>
      <c r="E264" s="65"/>
      <c r="H264" s="11"/>
      <c r="I264" s="11"/>
      <c r="J264" s="11"/>
      <c r="K264" s="11"/>
      <c r="L264" s="11"/>
      <c r="M264" s="11"/>
      <c r="N264" s="13"/>
      <c r="O264" s="13"/>
      <c r="P264" s="13"/>
      <c r="Q264" s="13"/>
    </row>
    <row r="265" spans="1:23" x14ac:dyDescent="0.2">
      <c r="A265" s="64" t="s">
        <v>736</v>
      </c>
    </row>
    <row r="266" spans="1:23" x14ac:dyDescent="0.2">
      <c r="A266" s="8" t="s">
        <v>8</v>
      </c>
      <c r="B266" s="67" t="s">
        <v>42</v>
      </c>
      <c r="C266" s="67" t="s">
        <v>43</v>
      </c>
      <c r="D266" s="67" t="s">
        <v>44</v>
      </c>
      <c r="E266" s="67" t="s">
        <v>45</v>
      </c>
      <c r="F266" s="67" t="s">
        <v>46</v>
      </c>
      <c r="G266" s="67" t="s">
        <v>20</v>
      </c>
      <c r="H266" s="67" t="s">
        <v>21</v>
      </c>
      <c r="I266" s="67" t="s">
        <v>22</v>
      </c>
      <c r="J266" s="67" t="s">
        <v>47</v>
      </c>
      <c r="K266" s="67" t="s">
        <v>48</v>
      </c>
      <c r="L266" s="67" t="s">
        <v>166</v>
      </c>
      <c r="M266" s="67" t="s">
        <v>123</v>
      </c>
      <c r="N266" s="67" t="s">
        <v>167</v>
      </c>
      <c r="O266" s="310" t="s">
        <v>206</v>
      </c>
      <c r="P266" s="310" t="s">
        <v>261</v>
      </c>
      <c r="Q266" s="310" t="s">
        <v>552</v>
      </c>
      <c r="R266" s="310" t="s">
        <v>555</v>
      </c>
      <c r="S266" s="310" t="s">
        <v>556</v>
      </c>
      <c r="T266" s="310" t="s">
        <v>681</v>
      </c>
      <c r="U266" s="310" t="s">
        <v>714</v>
      </c>
    </row>
    <row r="267" spans="1:23" x14ac:dyDescent="0.2">
      <c r="A267" s="7" t="s">
        <v>16</v>
      </c>
      <c r="B267" s="9">
        <v>3.8759689922480618</v>
      </c>
      <c r="C267" s="9">
        <v>3.695700028213817</v>
      </c>
      <c r="D267" s="9">
        <v>3.4440277221473741</v>
      </c>
      <c r="E267" s="9">
        <v>3.1776121125956172</v>
      </c>
      <c r="F267" s="9">
        <v>3.1433981017656079</v>
      </c>
      <c r="G267" s="9">
        <v>2.9416988934350878</v>
      </c>
      <c r="H267" s="9">
        <v>2.8325669666040354</v>
      </c>
      <c r="I267" s="9">
        <v>2.4252223120452712</v>
      </c>
      <c r="J267" s="9">
        <v>2.2483863178023902</v>
      </c>
      <c r="K267" s="9">
        <v>2.1029267674916183</v>
      </c>
      <c r="L267" s="9">
        <v>2.0798457870440825</v>
      </c>
      <c r="M267" s="9">
        <v>2.177013220532817</v>
      </c>
      <c r="N267" s="9">
        <v>2.0413520589677874</v>
      </c>
      <c r="O267" s="9">
        <v>2.1264756855225992</v>
      </c>
      <c r="P267" s="9">
        <v>2.050238157128788</v>
      </c>
      <c r="Q267" s="9">
        <v>2.151698668294133</v>
      </c>
      <c r="R267" s="9">
        <v>2.0518198031574082</v>
      </c>
      <c r="S267" s="9">
        <v>1.981444943537215</v>
      </c>
      <c r="T267" s="9">
        <v>2.1516102040732203</v>
      </c>
      <c r="U267" s="9">
        <v>2.0424571205821205</v>
      </c>
    </row>
    <row r="268" spans="1:23" x14ac:dyDescent="0.2">
      <c r="A268" s="7" t="str">
        <f>A2</f>
        <v>ARS Alentejo</v>
      </c>
      <c r="B268" s="379">
        <v>3.2801224579050952</v>
      </c>
      <c r="C268" s="379">
        <v>3.1397174254317113</v>
      </c>
      <c r="D268" s="379">
        <v>2.6205821942063885</v>
      </c>
      <c r="E268" s="379">
        <v>2.5919792641658868</v>
      </c>
      <c r="F268" s="379">
        <v>2.9103608847497093</v>
      </c>
      <c r="G268" s="379">
        <v>3.1703900317039002</v>
      </c>
      <c r="H268" s="379">
        <v>3.570908030899286</v>
      </c>
      <c r="I268" s="379">
        <v>3.221319276667399</v>
      </c>
      <c r="J268" s="379">
        <v>2.9626253418413855</v>
      </c>
      <c r="K268" s="379">
        <v>2.3845481281297194</v>
      </c>
      <c r="L268" s="379">
        <v>2.1970868256164051</v>
      </c>
      <c r="M268" s="379">
        <v>2.6175869120654394</v>
      </c>
      <c r="N268" s="379">
        <v>2.263357853043408</v>
      </c>
      <c r="O268" s="379">
        <v>2.1999511121975068</v>
      </c>
      <c r="P268" s="379">
        <v>2.1360499507065396</v>
      </c>
      <c r="Q268" s="379">
        <v>2.2493295267756728</v>
      </c>
      <c r="R268" s="379">
        <v>2.3007546475243883</v>
      </c>
      <c r="S268" s="379">
        <v>1.7076178730670715</v>
      </c>
      <c r="T268" s="379">
        <v>1.4998125234345707</v>
      </c>
      <c r="U268" s="379">
        <v>1.575678932245806</v>
      </c>
    </row>
    <row r="269" spans="1:23" x14ac:dyDescent="0.2">
      <c r="A269" s="7" t="str">
        <f>A3</f>
        <v>ACeS Alentejo Central</v>
      </c>
      <c r="B269" s="10">
        <v>3.2355478861087144</v>
      </c>
      <c r="C269" s="10">
        <v>3.1793132683340399</v>
      </c>
      <c r="D269" s="10">
        <v>2.1253985122210413</v>
      </c>
      <c r="E269" s="10">
        <v>2.5850926324859973</v>
      </c>
      <c r="F269" s="10">
        <v>2.6052974381241856</v>
      </c>
      <c r="G269" s="10">
        <v>2.8353326063249726</v>
      </c>
      <c r="H269" s="10">
        <v>3.2175032175032174</v>
      </c>
      <c r="I269" s="10">
        <v>3.2665505226480835</v>
      </c>
      <c r="J269" s="10">
        <v>2.4537140307829577</v>
      </c>
      <c r="K269" s="10">
        <v>2.1028037383177569</v>
      </c>
      <c r="L269" s="10">
        <v>1.4184397163120568</v>
      </c>
      <c r="M269" s="10">
        <v>1.96319018404908</v>
      </c>
      <c r="N269" s="10">
        <v>1.4855162168853677</v>
      </c>
      <c r="O269" s="10">
        <v>1.7539463793535455</v>
      </c>
      <c r="P269" s="10">
        <v>2.2652907123080794</v>
      </c>
      <c r="Q269" s="10">
        <v>2.1024967148488831</v>
      </c>
      <c r="R269" s="10">
        <v>1.9757267852102736</v>
      </c>
      <c r="S269" s="10">
        <v>0.87260034904013961</v>
      </c>
      <c r="T269" s="10">
        <v>0.8537279453614115</v>
      </c>
      <c r="U269" s="10">
        <v>1.1191941801902632</v>
      </c>
    </row>
    <row r="270" spans="1:23" x14ac:dyDescent="0.2">
      <c r="B270" s="65"/>
      <c r="C270" s="65"/>
      <c r="D270" s="65"/>
      <c r="E270" s="65"/>
      <c r="H270" s="11"/>
      <c r="I270" s="11"/>
      <c r="J270" s="11"/>
      <c r="K270" s="11"/>
      <c r="L270" s="11"/>
      <c r="M270" s="11"/>
      <c r="N270" s="13"/>
      <c r="O270" s="13"/>
      <c r="P270" s="13"/>
      <c r="Q270" s="13"/>
    </row>
    <row r="271" spans="1:23" x14ac:dyDescent="0.2">
      <c r="A271" s="64" t="s">
        <v>737</v>
      </c>
    </row>
    <row r="272" spans="1:23" x14ac:dyDescent="0.2">
      <c r="A272" s="8" t="s">
        <v>8</v>
      </c>
      <c r="B272" s="67" t="s">
        <v>42</v>
      </c>
      <c r="C272" s="67" t="s">
        <v>43</v>
      </c>
      <c r="D272" s="67" t="s">
        <v>44</v>
      </c>
      <c r="E272" s="67" t="s">
        <v>45</v>
      </c>
      <c r="F272" s="67" t="s">
        <v>46</v>
      </c>
      <c r="G272" s="67" t="s">
        <v>20</v>
      </c>
      <c r="H272" s="67" t="s">
        <v>21</v>
      </c>
      <c r="I272" s="67" t="s">
        <v>22</v>
      </c>
      <c r="J272" s="67" t="s">
        <v>47</v>
      </c>
      <c r="K272" s="67" t="s">
        <v>48</v>
      </c>
      <c r="L272" s="67" t="s">
        <v>166</v>
      </c>
      <c r="M272" s="67" t="s">
        <v>123</v>
      </c>
      <c r="N272" s="67" t="s">
        <v>167</v>
      </c>
      <c r="O272" s="310" t="s">
        <v>206</v>
      </c>
      <c r="P272" s="310" t="s">
        <v>261</v>
      </c>
      <c r="Q272" s="310" t="s">
        <v>552</v>
      </c>
      <c r="R272" s="310" t="s">
        <v>555</v>
      </c>
      <c r="S272" s="310" t="s">
        <v>556</v>
      </c>
      <c r="T272" s="310" t="s">
        <v>681</v>
      </c>
      <c r="U272" s="310" t="s">
        <v>714</v>
      </c>
    </row>
    <row r="273" spans="1:21" x14ac:dyDescent="0.2">
      <c r="A273" s="7" t="s">
        <v>16</v>
      </c>
      <c r="B273" s="9">
        <v>2.843850213367674</v>
      </c>
      <c r="C273" s="9">
        <v>2.6787624365576663</v>
      </c>
      <c r="D273" s="9">
        <v>2.5792278095376813</v>
      </c>
      <c r="E273" s="9">
        <v>2.3573871886942626</v>
      </c>
      <c r="F273" s="9">
        <v>2.3476397074292126</v>
      </c>
      <c r="G273" s="9">
        <v>2.2093903765312257</v>
      </c>
      <c r="H273" s="9">
        <v>2.0835103687687462</v>
      </c>
      <c r="I273" s="9">
        <v>1.7510168998693127</v>
      </c>
      <c r="J273" s="9">
        <v>1.5859444854164899</v>
      </c>
      <c r="K273" s="9">
        <v>1.5530330802711474</v>
      </c>
      <c r="L273" s="9">
        <v>1.5286021069006916</v>
      </c>
      <c r="M273" s="9">
        <v>1.5466438861063843</v>
      </c>
      <c r="N273" s="9">
        <v>1.3988960810185345</v>
      </c>
      <c r="O273" s="9">
        <v>1.3999298263023776</v>
      </c>
      <c r="P273" s="9">
        <v>1.3619439186641233</v>
      </c>
      <c r="Q273" s="9">
        <v>1.4083845828834327</v>
      </c>
      <c r="R273" s="9">
        <v>1.4077878327498514</v>
      </c>
      <c r="S273" s="9">
        <v>1.3475504806683181</v>
      </c>
      <c r="T273" s="9">
        <v>1.4385286613439732</v>
      </c>
      <c r="U273" s="9">
        <v>1.3237396049896051</v>
      </c>
    </row>
    <row r="274" spans="1:21" x14ac:dyDescent="0.2">
      <c r="A274" s="7" t="str">
        <f>A2</f>
        <v>ARS Alentejo</v>
      </c>
      <c r="B274" s="379">
        <v>1.8222902543917197</v>
      </c>
      <c r="C274" s="379">
        <v>1.7839303553589267</v>
      </c>
      <c r="D274" s="379">
        <v>1.8414901905234082</v>
      </c>
      <c r="E274" s="379">
        <v>1.8719850241198071</v>
      </c>
      <c r="F274" s="379">
        <v>2.037252619324796</v>
      </c>
      <c r="G274" s="379">
        <v>2.2856300228563002</v>
      </c>
      <c r="H274" s="379">
        <v>2.6963999416994606</v>
      </c>
      <c r="I274" s="379">
        <v>2.6356248627278718</v>
      </c>
      <c r="J274" s="379">
        <v>2.4308720753570343</v>
      </c>
      <c r="K274" s="379">
        <v>1.9076385025037754</v>
      </c>
      <c r="L274" s="379">
        <v>1.8715924810806412</v>
      </c>
      <c r="M274" s="379">
        <v>2.2085889570552149</v>
      </c>
      <c r="N274" s="379">
        <v>1.9400210168943497</v>
      </c>
      <c r="O274" s="379">
        <v>1.7925527580868574</v>
      </c>
      <c r="P274" s="379">
        <v>1.807426881367072</v>
      </c>
      <c r="Q274" s="379">
        <v>1.9032788303486461</v>
      </c>
      <c r="R274" s="379">
        <v>1.8406037180195105</v>
      </c>
      <c r="S274" s="379">
        <v>1.3281472346077221</v>
      </c>
      <c r="T274" s="379">
        <v>1.124859392575928</v>
      </c>
      <c r="U274" s="379">
        <v>1.1122439521735101</v>
      </c>
    </row>
    <row r="275" spans="1:21" x14ac:dyDescent="0.2">
      <c r="A275" s="7" t="str">
        <f>A3</f>
        <v>ACeS Alentejo Central</v>
      </c>
      <c r="B275" s="10">
        <v>1.9413287316652286</v>
      </c>
      <c r="C275" s="10">
        <v>2.1195421788893598</v>
      </c>
      <c r="D275" s="10">
        <v>1.487778958554729</v>
      </c>
      <c r="E275" s="10">
        <v>1.5079707022834985</v>
      </c>
      <c r="F275" s="10">
        <v>1.3026487190620928</v>
      </c>
      <c r="G275" s="10">
        <v>1.7448200654307524</v>
      </c>
      <c r="H275" s="10">
        <v>2.574002574002574</v>
      </c>
      <c r="I275" s="10">
        <v>2.8310104529616726</v>
      </c>
      <c r="J275" s="10">
        <v>2.2306491188935982</v>
      </c>
      <c r="K275" s="10">
        <v>1.6355140186915889</v>
      </c>
      <c r="L275" s="10">
        <v>1.1820330969267139</v>
      </c>
      <c r="M275" s="10">
        <v>1.47239263803681</v>
      </c>
      <c r="N275" s="10">
        <v>1.2379301807378065</v>
      </c>
      <c r="O275" s="10">
        <v>1.2528188423953897</v>
      </c>
      <c r="P275" s="10">
        <v>1.7618927762396175</v>
      </c>
      <c r="Q275" s="10">
        <v>1.5768725361366622</v>
      </c>
      <c r="R275" s="10">
        <v>1.6934801016088061</v>
      </c>
      <c r="S275" s="10">
        <v>0.87260034904013961</v>
      </c>
      <c r="T275" s="10">
        <v>0.56915196357427433</v>
      </c>
      <c r="U275" s="10">
        <v>0.55959709009513159</v>
      </c>
    </row>
    <row r="276" spans="1:21" x14ac:dyDescent="0.2">
      <c r="B276" s="65"/>
      <c r="C276" s="65"/>
      <c r="D276" s="65"/>
      <c r="E276" s="65"/>
      <c r="H276" s="11"/>
      <c r="I276" s="11"/>
      <c r="J276" s="11"/>
      <c r="K276" s="11"/>
      <c r="L276" s="11"/>
      <c r="M276" s="11"/>
      <c r="N276" s="13"/>
      <c r="O276" s="13"/>
      <c r="P276" s="13"/>
      <c r="Q276" s="13"/>
    </row>
    <row r="277" spans="1:21" x14ac:dyDescent="0.2">
      <c r="A277" s="64" t="s">
        <v>738</v>
      </c>
    </row>
    <row r="278" spans="1:21" x14ac:dyDescent="0.2">
      <c r="A278" s="8" t="s">
        <v>8</v>
      </c>
      <c r="B278" s="67" t="s">
        <v>42</v>
      </c>
      <c r="C278" s="67" t="s">
        <v>43</v>
      </c>
      <c r="D278" s="67" t="s">
        <v>44</v>
      </c>
      <c r="E278" s="67" t="s">
        <v>45</v>
      </c>
      <c r="F278" s="67" t="s">
        <v>46</v>
      </c>
      <c r="G278" s="67" t="s">
        <v>20</v>
      </c>
      <c r="H278" s="67" t="s">
        <v>21</v>
      </c>
      <c r="I278" s="67" t="s">
        <v>22</v>
      </c>
      <c r="J278" s="67" t="s">
        <v>47</v>
      </c>
      <c r="K278" s="67" t="s">
        <v>48</v>
      </c>
      <c r="L278" s="67" t="s">
        <v>166</v>
      </c>
      <c r="M278" s="67" t="s">
        <v>123</v>
      </c>
      <c r="N278" s="67" t="s">
        <v>167</v>
      </c>
      <c r="O278" s="310" t="s">
        <v>206</v>
      </c>
      <c r="P278" s="310" t="s">
        <v>261</v>
      </c>
      <c r="Q278" s="310" t="s">
        <v>552</v>
      </c>
      <c r="R278" s="310" t="s">
        <v>555</v>
      </c>
      <c r="S278" s="310" t="s">
        <v>556</v>
      </c>
      <c r="T278" s="310" t="s">
        <v>681</v>
      </c>
      <c r="U278" s="310" t="s">
        <v>714</v>
      </c>
    </row>
    <row r="279" spans="1:21" x14ac:dyDescent="0.2">
      <c r="A279" s="7" t="s">
        <v>16</v>
      </c>
      <c r="B279" s="9">
        <v>2.3451506199025327</v>
      </c>
      <c r="C279" s="9">
        <v>2.1330886068885122</v>
      </c>
      <c r="D279" s="9">
        <v>2.0573134763135856</v>
      </c>
      <c r="E279" s="9">
        <v>1.995880648159962</v>
      </c>
      <c r="F279" s="9">
        <v>1.872014000469528</v>
      </c>
      <c r="G279" s="9">
        <v>1.6702866598317871</v>
      </c>
      <c r="H279" s="9">
        <v>1.4288726698202578</v>
      </c>
      <c r="I279" s="9">
        <v>1.322848533842875</v>
      </c>
      <c r="J279" s="9">
        <v>1.2335123775461587</v>
      </c>
      <c r="K279" s="9">
        <v>1.2564237580734392</v>
      </c>
      <c r="L279" s="9">
        <v>1.2309981568846278</v>
      </c>
      <c r="M279" s="9">
        <v>1.2366261806507617</v>
      </c>
      <c r="N279" s="9">
        <v>1.0603977700560248</v>
      </c>
      <c r="O279" s="9">
        <v>0.91792867091725527</v>
      </c>
      <c r="P279" s="9">
        <v>0.8933180541775434</v>
      </c>
      <c r="Q279" s="9">
        <v>0.95457177284321548</v>
      </c>
      <c r="R279" s="9">
        <v>0.95779113547790473</v>
      </c>
      <c r="S279" s="9">
        <v>0.86898115108517693</v>
      </c>
      <c r="T279" s="9">
        <v>0.84085916021252305</v>
      </c>
      <c r="U279" s="9">
        <v>0.88113955301455305</v>
      </c>
    </row>
    <row r="280" spans="1:21" x14ac:dyDescent="0.2">
      <c r="A280" s="7" t="str">
        <f>A2</f>
        <v>ARS Alentejo</v>
      </c>
      <c r="B280" s="379">
        <v>1.6765070340403818</v>
      </c>
      <c r="C280" s="379">
        <v>1.4271442842871414</v>
      </c>
      <c r="D280" s="379">
        <v>1.9831432821021318</v>
      </c>
      <c r="E280" s="379">
        <v>1.727986176110591</v>
      </c>
      <c r="F280" s="379">
        <v>1.6734575087310826</v>
      </c>
      <c r="G280" s="379">
        <v>1.4746000147460001</v>
      </c>
      <c r="H280" s="379">
        <v>1.3117621337997378</v>
      </c>
      <c r="I280" s="379">
        <v>1.2446006296214949</v>
      </c>
      <c r="J280" s="379">
        <v>0.83561227590398057</v>
      </c>
      <c r="K280" s="379">
        <v>1.2717590016691835</v>
      </c>
      <c r="L280" s="379">
        <v>1.6274717226788185</v>
      </c>
      <c r="M280" s="379">
        <v>2.0449897750511248</v>
      </c>
      <c r="N280" s="379">
        <v>1.7783525988198206</v>
      </c>
      <c r="O280" s="379">
        <v>1.1407153915098183</v>
      </c>
      <c r="P280" s="379">
        <v>0.49293460400920147</v>
      </c>
      <c r="Q280" s="379">
        <v>0.60558871874729647</v>
      </c>
      <c r="R280" s="379">
        <v>0.73624148720780414</v>
      </c>
      <c r="S280" s="379">
        <v>1.3281472346077221</v>
      </c>
      <c r="T280" s="379">
        <v>1.0311211098612674</v>
      </c>
      <c r="U280" s="379">
        <v>1.2976179442024283</v>
      </c>
    </row>
    <row r="281" spans="1:21" x14ac:dyDescent="0.2">
      <c r="A281" s="7" t="str">
        <f>A3</f>
        <v>ACeS Alentejo Central</v>
      </c>
      <c r="B281" s="10">
        <v>2.1570319240724762</v>
      </c>
      <c r="C281" s="10">
        <v>1.6956337431114878</v>
      </c>
      <c r="D281" s="10">
        <v>1.2752391073326248</v>
      </c>
      <c r="E281" s="10">
        <v>1.0771219302024988</v>
      </c>
      <c r="F281" s="10">
        <v>1.3026487190620928</v>
      </c>
      <c r="G281" s="10">
        <v>1.5267175572519083</v>
      </c>
      <c r="H281" s="10">
        <v>1.5015015015015014</v>
      </c>
      <c r="I281" s="10">
        <v>0.87108013937282225</v>
      </c>
      <c r="J281" s="10">
        <v>0.44612982377871963</v>
      </c>
      <c r="K281" s="10">
        <v>0.46728971962616822</v>
      </c>
      <c r="L281" s="10">
        <v>0.47281323877068554</v>
      </c>
      <c r="M281" s="10">
        <v>0.98159509202453998</v>
      </c>
      <c r="N281" s="10">
        <v>1.2379301807378065</v>
      </c>
      <c r="O281" s="10">
        <v>1.2528188423953897</v>
      </c>
      <c r="P281" s="10">
        <v>0.50339793606846217</v>
      </c>
      <c r="Q281" s="10">
        <v>0.52562417871222078</v>
      </c>
      <c r="R281" s="10">
        <v>0.56449336720293541</v>
      </c>
      <c r="S281" s="10">
        <v>1.4543339150668992</v>
      </c>
      <c r="T281" s="10">
        <v>0.8537279453614115</v>
      </c>
      <c r="U281" s="10">
        <v>0.83939563514269733</v>
      </c>
    </row>
    <row r="282" spans="1:21" x14ac:dyDescent="0.2">
      <c r="B282" s="65"/>
      <c r="C282" s="65"/>
      <c r="D282" s="65"/>
      <c r="E282" s="65"/>
      <c r="H282" s="11"/>
      <c r="I282" s="11"/>
      <c r="J282" s="11"/>
      <c r="K282" s="11"/>
      <c r="L282" s="11"/>
      <c r="M282" s="11"/>
      <c r="N282" s="13"/>
      <c r="O282" s="13"/>
      <c r="P282" s="13"/>
      <c r="Q282" s="13"/>
    </row>
    <row r="283" spans="1:21" x14ac:dyDescent="0.2">
      <c r="A283" s="64" t="s">
        <v>739</v>
      </c>
    </row>
    <row r="284" spans="1:21" x14ac:dyDescent="0.2">
      <c r="A284" s="8" t="s">
        <v>8</v>
      </c>
      <c r="B284" s="67" t="s">
        <v>42</v>
      </c>
      <c r="C284" s="67" t="s">
        <v>43</v>
      </c>
      <c r="D284" s="67" t="s">
        <v>44</v>
      </c>
      <c r="E284" s="67" t="s">
        <v>45</v>
      </c>
      <c r="F284" s="67" t="s">
        <v>46</v>
      </c>
      <c r="G284" s="67" t="s">
        <v>20</v>
      </c>
      <c r="H284" s="67" t="s">
        <v>21</v>
      </c>
      <c r="I284" s="67" t="s">
        <v>22</v>
      </c>
      <c r="J284" s="67" t="s">
        <v>47</v>
      </c>
      <c r="K284" s="67" t="s">
        <v>48</v>
      </c>
      <c r="L284" s="67" t="s">
        <v>166</v>
      </c>
      <c r="M284" s="67" t="s">
        <v>123</v>
      </c>
      <c r="N284" s="67" t="s">
        <v>167</v>
      </c>
      <c r="O284" s="310" t="s">
        <v>206</v>
      </c>
      <c r="P284" s="310" t="s">
        <v>261</v>
      </c>
      <c r="Q284" s="310" t="s">
        <v>552</v>
      </c>
      <c r="R284" s="310" t="s">
        <v>555</v>
      </c>
      <c r="S284" s="310" t="s">
        <v>556</v>
      </c>
      <c r="T284" s="310" t="s">
        <v>681</v>
      </c>
      <c r="U284" s="310" t="s">
        <v>714</v>
      </c>
    </row>
    <row r="285" spans="1:21" x14ac:dyDescent="0.2">
      <c r="A285" s="7" t="s">
        <v>16</v>
      </c>
      <c r="B285" s="9">
        <v>4.2022749488466529</v>
      </c>
      <c r="C285" s="9">
        <v>3.8513329874237145</v>
      </c>
      <c r="D285" s="9">
        <v>3.7364869767104403</v>
      </c>
      <c r="E285" s="9">
        <v>3.5537850535186712</v>
      </c>
      <c r="F285" s="9">
        <v>3.4636874903153472</v>
      </c>
      <c r="G285" s="9">
        <v>3.2087122906416181</v>
      </c>
      <c r="H285" s="9">
        <v>2.9685043570489427</v>
      </c>
      <c r="I285" s="9">
        <v>2.7594821350616741</v>
      </c>
      <c r="J285" s="9">
        <v>2.7855697075802643</v>
      </c>
      <c r="K285" s="9">
        <v>2.8446665824787152</v>
      </c>
      <c r="L285" s="9">
        <v>2.7688219185473972</v>
      </c>
      <c r="M285" s="9">
        <v>2.6967511877728958</v>
      </c>
      <c r="N285" s="9">
        <v>2.5735458776756093</v>
      </c>
      <c r="O285" s="9">
        <v>2.5029607763420714</v>
      </c>
      <c r="P285" s="9">
        <v>2.4287446494572764</v>
      </c>
      <c r="Q285" s="9">
        <v>2.3807479451413229</v>
      </c>
      <c r="R285" s="9">
        <v>2.4668173937394728</v>
      </c>
      <c r="S285" s="9">
        <v>2.4205571469253058</v>
      </c>
      <c r="T285" s="9">
        <v>2.5080277445429839</v>
      </c>
      <c r="U285" s="9">
        <v>2.3091694282172401</v>
      </c>
    </row>
    <row r="286" spans="1:21" x14ac:dyDescent="0.2">
      <c r="A286" s="7" t="str">
        <f>A2</f>
        <v>ARS Alentejo</v>
      </c>
      <c r="B286" s="379">
        <v>3.7037037037037037</v>
      </c>
      <c r="C286" s="379">
        <v>4.4753853804077579</v>
      </c>
      <c r="D286" s="379">
        <v>4.9333991119881597</v>
      </c>
      <c r="E286" s="379">
        <v>5.8693006942953261</v>
      </c>
      <c r="F286" s="379">
        <v>5.4992764109985526</v>
      </c>
      <c r="G286" s="379">
        <v>4.6965583033683131</v>
      </c>
      <c r="H286" s="379">
        <v>3.992160847789795</v>
      </c>
      <c r="I286" s="379">
        <v>3.7925753045000365</v>
      </c>
      <c r="J286" s="379">
        <v>3.5576413594731662</v>
      </c>
      <c r="K286" s="379">
        <v>4.3526432415321299</v>
      </c>
      <c r="L286" s="379">
        <v>3.6484514350575648</v>
      </c>
      <c r="M286" s="379">
        <v>3.8298565840938723</v>
      </c>
      <c r="N286" s="379">
        <v>3.4638311583695827</v>
      </c>
      <c r="O286" s="379">
        <v>3.2485990416632826</v>
      </c>
      <c r="P286" s="379">
        <v>3.8464686144529012</v>
      </c>
      <c r="Q286" s="379">
        <v>3.5344827586206895</v>
      </c>
      <c r="R286" s="379">
        <v>3.6677058499908304</v>
      </c>
      <c r="S286" s="379">
        <v>2.8379528899820263</v>
      </c>
      <c r="T286" s="379">
        <v>2.8042624789680315</v>
      </c>
      <c r="U286" s="379">
        <v>3.4176981341215593</v>
      </c>
    </row>
    <row r="287" spans="1:21" x14ac:dyDescent="0.2">
      <c r="A287" s="7" t="str">
        <f>A3</f>
        <v>ACeS Alentejo Central</v>
      </c>
      <c r="B287" s="10">
        <v>2.796300279630028</v>
      </c>
      <c r="C287" s="10">
        <v>4.431314623338257</v>
      </c>
      <c r="D287" s="10">
        <v>5.2854122621564485</v>
      </c>
      <c r="E287" s="10">
        <v>6.4212328767123283</v>
      </c>
      <c r="F287" s="10">
        <v>5.3984020729863955</v>
      </c>
      <c r="G287" s="10">
        <v>4.3431053203040175</v>
      </c>
      <c r="H287" s="10">
        <v>3.8461538461538463</v>
      </c>
      <c r="I287" s="10">
        <v>3.9045553145336229</v>
      </c>
      <c r="J287" s="10">
        <v>3.9991113085980894</v>
      </c>
      <c r="K287" s="10">
        <v>3.9562485454968583</v>
      </c>
      <c r="L287" s="10">
        <v>3.0638699033702568</v>
      </c>
      <c r="M287" s="10">
        <v>3.4238200048911716</v>
      </c>
      <c r="N287" s="10">
        <v>2.9622315477659837</v>
      </c>
      <c r="O287" s="10">
        <v>3.4956304619225969</v>
      </c>
      <c r="P287" s="10">
        <v>3.2614149523331659</v>
      </c>
      <c r="Q287" s="10">
        <v>3.9267015706806281</v>
      </c>
      <c r="R287" s="10">
        <v>3.0951041080472708</v>
      </c>
      <c r="S287" s="10">
        <v>3.4782608695652177</v>
      </c>
      <c r="T287" s="10">
        <v>2.8376844494892168</v>
      </c>
      <c r="U287" s="10">
        <v>3.6241984945637022</v>
      </c>
    </row>
    <row r="288" spans="1:21" x14ac:dyDescent="0.2">
      <c r="B288" s="65"/>
      <c r="C288" s="65"/>
      <c r="D288" s="65"/>
      <c r="E288" s="65"/>
      <c r="H288" s="11"/>
      <c r="I288" s="11"/>
      <c r="J288" s="11"/>
      <c r="K288" s="11"/>
      <c r="L288" s="11"/>
      <c r="M288" s="11"/>
      <c r="N288" s="13"/>
      <c r="O288" s="13"/>
      <c r="P288" s="13"/>
      <c r="Q288" s="13"/>
    </row>
    <row r="289" spans="1:21" x14ac:dyDescent="0.2">
      <c r="A289" s="64" t="s">
        <v>740</v>
      </c>
    </row>
    <row r="290" spans="1:21" x14ac:dyDescent="0.2">
      <c r="A290" s="8" t="s">
        <v>8</v>
      </c>
      <c r="B290" s="67" t="s">
        <v>42</v>
      </c>
      <c r="C290" s="67" t="s">
        <v>43</v>
      </c>
      <c r="D290" s="67" t="s">
        <v>44</v>
      </c>
      <c r="E290" s="67" t="s">
        <v>45</v>
      </c>
      <c r="F290" s="67" t="s">
        <v>46</v>
      </c>
      <c r="G290" s="67" t="s">
        <v>20</v>
      </c>
      <c r="H290" s="67" t="s">
        <v>21</v>
      </c>
      <c r="I290" s="67" t="s">
        <v>22</v>
      </c>
      <c r="J290" s="67" t="s">
        <v>47</v>
      </c>
      <c r="K290" s="67" t="s">
        <v>48</v>
      </c>
      <c r="L290" s="67" t="s">
        <v>166</v>
      </c>
      <c r="M290" s="67" t="s">
        <v>123</v>
      </c>
      <c r="N290" s="67" t="s">
        <v>167</v>
      </c>
      <c r="O290" s="310" t="s">
        <v>206</v>
      </c>
      <c r="P290" s="310" t="s">
        <v>261</v>
      </c>
      <c r="Q290" s="310" t="s">
        <v>552</v>
      </c>
      <c r="R290" s="310" t="s">
        <v>555</v>
      </c>
      <c r="S290" s="310" t="s">
        <v>556</v>
      </c>
      <c r="T290" s="310" t="s">
        <v>681</v>
      </c>
      <c r="U290" s="310" t="s">
        <v>714</v>
      </c>
    </row>
    <row r="291" spans="1:21" x14ac:dyDescent="0.2">
      <c r="A291" s="7" t="s">
        <v>16</v>
      </c>
      <c r="B291" s="9">
        <v>7.0341745217044203</v>
      </c>
      <c r="C291" s="9">
        <v>6.5197786178439951</v>
      </c>
      <c r="D291" s="9">
        <v>6.3060775351278151</v>
      </c>
      <c r="E291" s="9">
        <v>5.9027945948563953</v>
      </c>
      <c r="F291" s="9">
        <v>5.8031957074581699</v>
      </c>
      <c r="G291" s="9">
        <v>5.4110133691168434</v>
      </c>
      <c r="H291" s="9">
        <v>5.0458298162100421</v>
      </c>
      <c r="I291" s="9">
        <v>4.5056671350776067</v>
      </c>
      <c r="J291" s="9">
        <v>4.3670964340802731</v>
      </c>
      <c r="K291" s="9">
        <v>4.3932818014449309</v>
      </c>
      <c r="L291" s="9">
        <v>4.2931915984297637</v>
      </c>
      <c r="M291" s="9">
        <v>4.2392241601423608</v>
      </c>
      <c r="N291" s="9">
        <v>3.968841835451542</v>
      </c>
      <c r="O291" s="9">
        <v>3.8993866331995828</v>
      </c>
      <c r="P291" s="9">
        <v>3.7873807541160827</v>
      </c>
      <c r="Q291" s="9">
        <v>3.785779519323087</v>
      </c>
      <c r="R291" s="9">
        <v>3.8711324709768022</v>
      </c>
      <c r="S291" s="9">
        <v>3.7648458046468001</v>
      </c>
      <c r="T291" s="9">
        <v>3.9429485360929859</v>
      </c>
      <c r="U291" s="9">
        <v>3.629852294180083</v>
      </c>
    </row>
    <row r="292" spans="1:21" x14ac:dyDescent="0.2">
      <c r="A292" s="7" t="str">
        <f>A2</f>
        <v>ARS Alentejo</v>
      </c>
      <c r="B292" s="379">
        <v>5.5192447349310099</v>
      </c>
      <c r="C292" s="379">
        <v>6.2513319599346451</v>
      </c>
      <c r="D292" s="379">
        <v>6.7658044964409054</v>
      </c>
      <c r="E292" s="379">
        <v>7.7302984754133561</v>
      </c>
      <c r="F292" s="379">
        <v>7.5253256150506509</v>
      </c>
      <c r="G292" s="379">
        <v>6.9714537315623391</v>
      </c>
      <c r="H292" s="379">
        <v>6.67779632721202</v>
      </c>
      <c r="I292" s="379">
        <v>6.4182043614616004</v>
      </c>
      <c r="J292" s="379">
        <v>5.9798652637953227</v>
      </c>
      <c r="K292" s="379">
        <v>6.2519784742006959</v>
      </c>
      <c r="L292" s="379">
        <v>5.5132155018647646</v>
      </c>
      <c r="M292" s="379">
        <v>6.0299869621903515</v>
      </c>
      <c r="N292" s="379">
        <v>5.3971322700177211</v>
      </c>
      <c r="O292" s="379">
        <v>5.0353285145780884</v>
      </c>
      <c r="P292" s="379">
        <v>5.6469432850478762</v>
      </c>
      <c r="Q292" s="379">
        <v>5.431034482758621</v>
      </c>
      <c r="R292" s="379">
        <v>5.501558774986246</v>
      </c>
      <c r="S292" s="379">
        <v>4.1623309053069724</v>
      </c>
      <c r="T292" s="379">
        <v>3.9259674705552441</v>
      </c>
      <c r="U292" s="379">
        <v>4.5261407722150384</v>
      </c>
    </row>
    <row r="293" spans="1:21" x14ac:dyDescent="0.2">
      <c r="A293" s="7" t="str">
        <f>A3</f>
        <v>ACeS Alentejo Central</v>
      </c>
      <c r="B293" s="10">
        <v>4.7322004732200469</v>
      </c>
      <c r="C293" s="10">
        <v>6.5414644439755225</v>
      </c>
      <c r="D293" s="10">
        <v>6.765327695560253</v>
      </c>
      <c r="E293" s="10">
        <v>7.919520547945206</v>
      </c>
      <c r="F293" s="10">
        <v>6.6940185705031316</v>
      </c>
      <c r="G293" s="10">
        <v>6.0803474484256244</v>
      </c>
      <c r="H293" s="10">
        <v>6.4102564102564097</v>
      </c>
      <c r="I293" s="10">
        <v>6.7245119305856829</v>
      </c>
      <c r="J293" s="10">
        <v>6.2208398133748055</v>
      </c>
      <c r="K293" s="10">
        <v>5.5852920642308588</v>
      </c>
      <c r="L293" s="10">
        <v>4.2422814046665094</v>
      </c>
      <c r="M293" s="10">
        <v>4.8911714355588165</v>
      </c>
      <c r="N293" s="10">
        <v>4.1964946926684767</v>
      </c>
      <c r="O293" s="10">
        <v>4.7440699126092385</v>
      </c>
      <c r="P293" s="10">
        <v>5.0175614651279474</v>
      </c>
      <c r="Q293" s="10">
        <v>5.4973821989528799</v>
      </c>
      <c r="R293" s="10">
        <v>4.7833427124366903</v>
      </c>
      <c r="S293" s="10">
        <v>4.3478260869565215</v>
      </c>
      <c r="T293" s="10">
        <v>3.4052213393870598</v>
      </c>
      <c r="U293" s="10">
        <v>4.1817674937273486</v>
      </c>
    </row>
    <row r="294" spans="1:21" x14ac:dyDescent="0.2">
      <c r="B294" s="65"/>
      <c r="C294" s="65"/>
      <c r="D294" s="65"/>
      <c r="E294" s="65"/>
      <c r="H294" s="11"/>
      <c r="I294" s="11"/>
      <c r="J294" s="11"/>
      <c r="K294" s="11"/>
      <c r="L294" s="11"/>
      <c r="M294" s="11"/>
      <c r="N294" s="13"/>
      <c r="O294" s="13"/>
      <c r="P294" s="11"/>
      <c r="Q294" s="11"/>
    </row>
    <row r="295" spans="1:21" x14ac:dyDescent="0.2">
      <c r="A295" s="7" t="s">
        <v>585</v>
      </c>
    </row>
    <row r="296" spans="1:21" ht="25.5" x14ac:dyDescent="0.2">
      <c r="B296" s="319" t="s">
        <v>16</v>
      </c>
      <c r="C296" s="319" t="str">
        <f>A2</f>
        <v>ARS Alentejo</v>
      </c>
      <c r="D296" s="319" t="str">
        <f>A3</f>
        <v>ACeS Alentejo Central</v>
      </c>
    </row>
    <row r="297" spans="1:21" x14ac:dyDescent="0.2">
      <c r="A297" s="7" t="s">
        <v>257</v>
      </c>
      <c r="B297" s="9">
        <v>2.3084879950667383</v>
      </c>
      <c r="C297" s="379"/>
      <c r="D297" s="10"/>
    </row>
    <row r="298" spans="1:21" x14ac:dyDescent="0.2">
      <c r="A298" s="7" t="s">
        <v>23</v>
      </c>
      <c r="B298" s="9">
        <v>24.143144158660064</v>
      </c>
      <c r="C298" s="379"/>
      <c r="D298" s="10"/>
    </row>
    <row r="299" spans="1:21" x14ac:dyDescent="0.2">
      <c r="A299" s="7" t="s">
        <v>61</v>
      </c>
      <c r="B299" s="9">
        <v>5.3914450345792471</v>
      </c>
      <c r="C299" s="379"/>
      <c r="D299" s="10"/>
    </row>
    <row r="300" spans="1:21" x14ac:dyDescent="0.2">
      <c r="A300" s="7" t="s">
        <v>211</v>
      </c>
      <c r="B300" s="9">
        <v>31.050042105123566</v>
      </c>
      <c r="C300" s="379"/>
      <c r="D300" s="10"/>
    </row>
    <row r="301" spans="1:21" x14ac:dyDescent="0.2">
      <c r="A301" s="7" t="s">
        <v>212</v>
      </c>
      <c r="B301" s="9">
        <v>11.698925158971708</v>
      </c>
      <c r="C301" s="379"/>
      <c r="D301" s="10"/>
    </row>
    <row r="302" spans="1:21" x14ac:dyDescent="0.2">
      <c r="A302" s="7" t="s">
        <v>213</v>
      </c>
      <c r="B302" s="9">
        <v>4.3152778606618796</v>
      </c>
      <c r="C302" s="379"/>
      <c r="D302" s="10"/>
    </row>
    <row r="303" spans="1:21" x14ac:dyDescent="0.2">
      <c r="A303" s="7" t="s">
        <v>56</v>
      </c>
      <c r="B303" s="9">
        <v>9.5220571170920287</v>
      </c>
      <c r="C303" s="379"/>
      <c r="D303" s="10"/>
    </row>
    <row r="304" spans="1:21" x14ac:dyDescent="0.2">
      <c r="A304" s="7" t="s">
        <v>54</v>
      </c>
      <c r="B304" s="9">
        <v>3.9008573531459492</v>
      </c>
      <c r="C304" s="379"/>
      <c r="D304" s="10"/>
    </row>
    <row r="305" spans="1:8" x14ac:dyDescent="0.2">
      <c r="A305" s="7" t="s">
        <v>55</v>
      </c>
      <c r="B305" s="9">
        <v>7.6697632166988257</v>
      </c>
      <c r="C305" s="379"/>
      <c r="D305" s="10"/>
    </row>
    <row r="307" spans="1:8" x14ac:dyDescent="0.2">
      <c r="A307" s="320" t="s">
        <v>598</v>
      </c>
    </row>
    <row r="308" spans="1:8" ht="25.5" x14ac:dyDescent="0.2">
      <c r="B308" s="319" t="s">
        <v>16</v>
      </c>
      <c r="C308" s="319" t="str">
        <f>A2</f>
        <v>ARS Alentejo</v>
      </c>
      <c r="D308" s="319" t="str">
        <f>A3</f>
        <v>ACeS Alentejo Central</v>
      </c>
    </row>
    <row r="309" spans="1:8" x14ac:dyDescent="0.2">
      <c r="A309" s="7" t="s">
        <v>257</v>
      </c>
      <c r="B309" s="9">
        <v>3.3713082781251935</v>
      </c>
      <c r="C309" s="379"/>
      <c r="D309" s="10"/>
    </row>
    <row r="310" spans="1:8" x14ac:dyDescent="0.2">
      <c r="A310" s="7" t="s">
        <v>23</v>
      </c>
      <c r="B310" s="9">
        <v>38.475429797948529</v>
      </c>
      <c r="C310" s="379"/>
      <c r="D310" s="10"/>
    </row>
    <row r="311" spans="1:8" x14ac:dyDescent="0.2">
      <c r="A311" s="7" t="s">
        <v>61</v>
      </c>
      <c r="B311" s="9">
        <v>4.2463830928941446</v>
      </c>
      <c r="C311" s="379"/>
      <c r="D311" s="10"/>
    </row>
    <row r="312" spans="1:8" x14ac:dyDescent="0.2">
      <c r="A312" s="7" t="s">
        <v>211</v>
      </c>
      <c r="B312" s="9">
        <v>18.918333230140551</v>
      </c>
      <c r="C312" s="379"/>
      <c r="D312" s="10"/>
    </row>
    <row r="313" spans="1:8" x14ac:dyDescent="0.2">
      <c r="A313" s="7" t="s">
        <v>212</v>
      </c>
      <c r="B313" s="9">
        <v>5.556931459352362</v>
      </c>
      <c r="C313" s="379"/>
      <c r="D313" s="10"/>
    </row>
    <row r="314" spans="1:8" x14ac:dyDescent="0.2">
      <c r="A314" s="7" t="s">
        <v>213</v>
      </c>
      <c r="B314" s="9">
        <v>5.9098507832332361</v>
      </c>
      <c r="C314" s="379"/>
      <c r="D314" s="10"/>
    </row>
    <row r="315" spans="1:8" x14ac:dyDescent="0.2">
      <c r="A315" s="7" t="s">
        <v>56</v>
      </c>
      <c r="B315" s="9">
        <v>9.7156006852000907</v>
      </c>
      <c r="C315" s="379"/>
      <c r="D315" s="10"/>
    </row>
    <row r="316" spans="1:8" x14ac:dyDescent="0.2">
      <c r="A316" s="7" t="s">
        <v>54</v>
      </c>
      <c r="B316" s="9">
        <v>7.4948919571543549</v>
      </c>
      <c r="C316" s="379"/>
      <c r="D316" s="10"/>
    </row>
    <row r="317" spans="1:8" x14ac:dyDescent="0.2">
      <c r="A317" s="7" t="s">
        <v>55</v>
      </c>
      <c r="B317" s="9">
        <v>6.3112707159515509</v>
      </c>
      <c r="C317" s="379"/>
      <c r="D317" s="10"/>
    </row>
    <row r="318" spans="1:8" x14ac:dyDescent="0.2">
      <c r="A318" s="585" t="s">
        <v>686</v>
      </c>
    </row>
    <row r="319" spans="1:8" x14ac:dyDescent="0.2">
      <c r="A319" s="7" t="s">
        <v>685</v>
      </c>
    </row>
    <row r="320" spans="1:8" x14ac:dyDescent="0.2">
      <c r="B320" s="7" t="s">
        <v>214</v>
      </c>
      <c r="C320" s="7" t="s">
        <v>57</v>
      </c>
      <c r="D320" s="7" t="s">
        <v>58</v>
      </c>
      <c r="E320" s="7" t="s">
        <v>59</v>
      </c>
      <c r="F320" s="7" t="s">
        <v>60</v>
      </c>
      <c r="H320" s="7" t="s">
        <v>427</v>
      </c>
    </row>
    <row r="321" spans="1:17" x14ac:dyDescent="0.2">
      <c r="A321" s="7" t="str">
        <f>IF(B321="…","","Doenças infeciosas")</f>
        <v>Doenças infeciosas</v>
      </c>
      <c r="B321" s="10"/>
      <c r="C321" s="10"/>
      <c r="D321" s="10"/>
      <c r="E321" s="10"/>
      <c r="F321" s="10"/>
    </row>
    <row r="322" spans="1:17" x14ac:dyDescent="0.2">
      <c r="A322" s="7" t="str">
        <f>IF(B322="…","","Tumores malignos")</f>
        <v>Tumores malignos</v>
      </c>
      <c r="B322" s="10"/>
      <c r="C322" s="10"/>
      <c r="D322" s="10"/>
      <c r="E322" s="10"/>
      <c r="F322" s="10"/>
    </row>
    <row r="323" spans="1:17" x14ac:dyDescent="0.2">
      <c r="A323" s="7" t="str">
        <f>IF(B323="…","","Doenças endócrinas")</f>
        <v>Doenças endócrinas</v>
      </c>
      <c r="B323" s="10"/>
      <c r="C323" s="10"/>
      <c r="D323" s="10"/>
      <c r="E323" s="10"/>
      <c r="F323" s="10"/>
    </row>
    <row r="324" spans="1:17" x14ac:dyDescent="0.2">
      <c r="A324" s="7" t="str">
        <f>IF(B324="…","","Doenças aparelho circulatório")</f>
        <v>Doenças aparelho circulatório</v>
      </c>
      <c r="B324" s="10"/>
      <c r="C324" s="10"/>
      <c r="D324" s="10"/>
      <c r="E324" s="10"/>
      <c r="F324" s="10"/>
    </row>
    <row r="325" spans="1:17" x14ac:dyDescent="0.2">
      <c r="A325" s="7" t="str">
        <f>IF(B325="…","","Doenças do aparelho respiratório")</f>
        <v>Doenças do aparelho respiratório</v>
      </c>
      <c r="B325" s="10"/>
      <c r="C325" s="10"/>
      <c r="D325" s="10"/>
      <c r="E325" s="10"/>
      <c r="F325" s="10"/>
    </row>
    <row r="326" spans="1:17" x14ac:dyDescent="0.2">
      <c r="A326" s="7" t="str">
        <f>IF(B326="…","","Doenças do aparelho digestivo")</f>
        <v>Doenças do aparelho digestivo</v>
      </c>
      <c r="B326" s="10"/>
      <c r="C326" s="10"/>
      <c r="D326" s="10"/>
      <c r="E326" s="10"/>
      <c r="F326" s="10"/>
    </row>
    <row r="327" spans="1:17" x14ac:dyDescent="0.2">
      <c r="A327" s="7" t="str">
        <f>IF(B327="…","","SSA não classificados")</f>
        <v>SSA não classificados</v>
      </c>
      <c r="B327" s="10"/>
      <c r="C327" s="10"/>
      <c r="D327" s="10"/>
      <c r="E327" s="10"/>
      <c r="F327" s="10"/>
    </row>
    <row r="328" spans="1:17" x14ac:dyDescent="0.2">
      <c r="A328" s="7" t="str">
        <f>IF(B328="…","","Causas externas")</f>
        <v>Causas externas</v>
      </c>
      <c r="B328" s="10"/>
      <c r="C328" s="10"/>
      <c r="D328" s="10"/>
      <c r="E328" s="10"/>
      <c r="F328" s="10"/>
    </row>
    <row r="329" spans="1:17" x14ac:dyDescent="0.2">
      <c r="A329" s="7" t="str">
        <f>IF(OR(B321="…",B322="…",B323="…",B324="…",B325="…",B326="…",B327="…",B328="…"),"","Outras causas")</f>
        <v>Outras causas</v>
      </c>
      <c r="B329" s="10"/>
      <c r="C329" s="10"/>
      <c r="D329" s="10"/>
      <c r="E329" s="10"/>
      <c r="F329" s="10"/>
    </row>
    <row r="330" spans="1:17" x14ac:dyDescent="0.2">
      <c r="A330" s="7" t="str">
        <f>IF($H$321=0,"","Sem Informação Disponibilizada")</f>
        <v/>
      </c>
      <c r="B330" s="9" t="str">
        <f>IF($H$321=0,"",100-SUM(B321:B328))</f>
        <v/>
      </c>
      <c r="C330" s="9" t="str">
        <f>IF($H$321=0,"",100-SUM(C321:C328))</f>
        <v/>
      </c>
      <c r="D330" s="9" t="str">
        <f>IF($H$321=0,"",100-SUM(D321:D328))</f>
        <v/>
      </c>
      <c r="E330" s="9" t="str">
        <f>IF($H$321=0,"",100-SUM(E321:E328))</f>
        <v/>
      </c>
      <c r="F330" s="9" t="str">
        <f>IF($H$321=0,"",100-SUM(F321:F328))</f>
        <v/>
      </c>
      <c r="H330" s="11"/>
      <c r="I330" s="11"/>
      <c r="J330" s="11"/>
      <c r="K330" s="11"/>
      <c r="L330" s="11"/>
      <c r="M330" s="11"/>
      <c r="N330" s="13"/>
      <c r="O330" s="13"/>
      <c r="P330" s="11"/>
      <c r="Q330" s="11"/>
    </row>
    <row r="331" spans="1:17" x14ac:dyDescent="0.2">
      <c r="A331" s="320" t="s">
        <v>543</v>
      </c>
      <c r="E331" s="65"/>
      <c r="H331" s="11"/>
      <c r="I331" s="11"/>
      <c r="J331" s="11"/>
      <c r="K331" s="11"/>
      <c r="L331" s="11"/>
      <c r="M331" s="11"/>
      <c r="N331" s="13"/>
      <c r="O331" s="13"/>
      <c r="P331" s="11"/>
      <c r="Q331" s="11"/>
    </row>
    <row r="332" spans="1:17" ht="15" customHeight="1" x14ac:dyDescent="0.25">
      <c r="B332" s="1006" t="s">
        <v>16</v>
      </c>
      <c r="C332" s="1007"/>
      <c r="D332" s="1007"/>
      <c r="E332" s="1006" t="str">
        <f>A2</f>
        <v>ARS Alentejo</v>
      </c>
      <c r="F332" s="1007"/>
      <c r="G332" s="1007"/>
      <c r="H332" s="1006" t="str">
        <f>A3</f>
        <v>ACeS Alentejo Central</v>
      </c>
      <c r="I332" s="1007"/>
      <c r="J332" s="1007"/>
      <c r="K332" s="11"/>
      <c r="L332" s="1006" t="str">
        <f>A2</f>
        <v>ARS Alentejo</v>
      </c>
      <c r="M332" s="1006"/>
      <c r="N332" s="1006"/>
      <c r="O332" s="1006" t="str">
        <f>A3</f>
        <v>ACeS Alentejo Central</v>
      </c>
      <c r="P332" s="1006"/>
      <c r="Q332" s="1006"/>
    </row>
    <row r="333" spans="1:17" x14ac:dyDescent="0.2">
      <c r="B333" s="539" t="s">
        <v>206</v>
      </c>
      <c r="C333" s="539" t="s">
        <v>261</v>
      </c>
      <c r="D333" s="539"/>
      <c r="E333" s="539" t="s">
        <v>206</v>
      </c>
      <c r="F333" s="539" t="s">
        <v>261</v>
      </c>
      <c r="G333" s="539"/>
      <c r="H333" s="539" t="s">
        <v>206</v>
      </c>
      <c r="I333" s="539" t="s">
        <v>261</v>
      </c>
      <c r="J333" s="539"/>
      <c r="K333" s="11"/>
      <c r="L333" s="539" t="s">
        <v>206</v>
      </c>
      <c r="M333" s="539" t="s">
        <v>261</v>
      </c>
      <c r="N333" s="539"/>
      <c r="O333" s="539" t="s">
        <v>206</v>
      </c>
      <c r="P333" s="539" t="s">
        <v>261</v>
      </c>
      <c r="Q333" s="539"/>
    </row>
    <row r="334" spans="1:17" x14ac:dyDescent="0.2">
      <c r="A334" s="7" t="s">
        <v>24</v>
      </c>
      <c r="B334" s="9">
        <v>284.10385677020207</v>
      </c>
      <c r="C334" s="9">
        <v>277.12633654870592</v>
      </c>
      <c r="D334" s="241"/>
      <c r="E334" s="379"/>
      <c r="F334" s="379"/>
      <c r="G334" s="379"/>
      <c r="H334" s="322"/>
      <c r="I334" s="10"/>
      <c r="J334" s="322"/>
      <c r="K334" s="11"/>
      <c r="L334" s="446"/>
      <c r="M334" s="446"/>
      <c r="N334" s="446"/>
      <c r="O334" s="324"/>
      <c r="P334" s="324"/>
      <c r="Q334" s="84"/>
    </row>
    <row r="335" spans="1:17" x14ac:dyDescent="0.2">
      <c r="A335" s="7" t="s">
        <v>289</v>
      </c>
      <c r="B335" s="9">
        <v>27.702251029466936</v>
      </c>
      <c r="C335" s="9">
        <v>28.055558156749054</v>
      </c>
      <c r="D335" s="241"/>
      <c r="E335" s="379"/>
      <c r="F335" s="379"/>
      <c r="G335" s="379"/>
      <c r="H335" s="322"/>
      <c r="I335" s="10"/>
      <c r="J335" s="322"/>
      <c r="K335" s="11"/>
      <c r="L335" s="446"/>
      <c r="M335" s="446"/>
      <c r="N335" s="446"/>
      <c r="O335" s="324"/>
      <c r="P335" s="324"/>
      <c r="Q335" s="84"/>
    </row>
    <row r="336" spans="1:17" x14ac:dyDescent="0.2">
      <c r="A336" s="7" t="s">
        <v>290</v>
      </c>
      <c r="B336" s="9">
        <v>10.717605797846375</v>
      </c>
      <c r="C336" s="9">
        <v>9.8997871182902024</v>
      </c>
      <c r="D336" s="241"/>
      <c r="E336" s="379"/>
      <c r="F336" s="379"/>
      <c r="G336" s="379"/>
      <c r="H336" s="322"/>
      <c r="I336" s="10"/>
      <c r="J336" s="322"/>
      <c r="K336" s="11"/>
      <c r="L336" s="446"/>
      <c r="M336" s="446"/>
      <c r="N336" s="446"/>
      <c r="O336" s="324"/>
      <c r="P336" s="324"/>
      <c r="Q336" s="84"/>
    </row>
    <row r="337" spans="1:17" x14ac:dyDescent="0.2">
      <c r="A337" s="7" t="s">
        <v>29</v>
      </c>
      <c r="B337" s="9">
        <v>0.83980520589189278</v>
      </c>
      <c r="C337" s="9">
        <v>0.78176023375262305</v>
      </c>
      <c r="D337" s="241"/>
      <c r="E337" s="379"/>
      <c r="F337" s="379"/>
      <c r="G337" s="379"/>
      <c r="H337" s="322"/>
      <c r="I337" s="10"/>
      <c r="J337" s="322"/>
      <c r="K337" s="11"/>
      <c r="L337" s="446"/>
      <c r="M337" s="446"/>
      <c r="N337" s="446"/>
      <c r="O337" s="324"/>
      <c r="P337" s="324"/>
      <c r="Q337" s="84"/>
    </row>
    <row r="338" spans="1:17" x14ac:dyDescent="0.2">
      <c r="A338" s="7" t="s">
        <v>68</v>
      </c>
      <c r="B338" s="9">
        <v>5.657681956941552</v>
      </c>
      <c r="C338" s="9">
        <v>5.1244302780276412</v>
      </c>
      <c r="D338" s="241"/>
      <c r="E338" s="379"/>
      <c r="F338" s="379"/>
      <c r="G338" s="379"/>
      <c r="H338" s="322"/>
      <c r="I338" s="10"/>
      <c r="J338" s="322"/>
      <c r="K338" s="11"/>
      <c r="L338" s="446"/>
      <c r="M338" s="446"/>
      <c r="N338" s="446"/>
      <c r="O338" s="324"/>
      <c r="P338" s="324"/>
      <c r="Q338" s="84"/>
    </row>
    <row r="339" spans="1:17" x14ac:dyDescent="0.2">
      <c r="A339" s="7" t="s">
        <v>23</v>
      </c>
      <c r="B339" s="9">
        <v>106.06309147885354</v>
      </c>
      <c r="C339" s="9">
        <v>105.45423073744645</v>
      </c>
      <c r="D339" s="241"/>
      <c r="E339" s="379"/>
      <c r="F339" s="379"/>
      <c r="G339" s="379"/>
      <c r="H339" s="322"/>
      <c r="I339" s="10"/>
      <c r="J339" s="322"/>
      <c r="K339" s="11"/>
      <c r="L339" s="446"/>
      <c r="M339" s="446"/>
      <c r="N339" s="446"/>
      <c r="O339" s="324"/>
      <c r="P339" s="324"/>
      <c r="Q339" s="84"/>
    </row>
    <row r="340" spans="1:17" x14ac:dyDescent="0.2">
      <c r="A340" s="7" t="s">
        <v>291</v>
      </c>
      <c r="B340" s="9">
        <v>4.6729678815660165</v>
      </c>
      <c r="C340" s="9">
        <v>4.6689906048183776</v>
      </c>
      <c r="D340" s="241"/>
      <c r="E340" s="379"/>
      <c r="F340" s="379"/>
      <c r="G340" s="379"/>
      <c r="H340" s="322"/>
      <c r="I340" s="10"/>
      <c r="J340" s="322"/>
      <c r="K340" s="11"/>
      <c r="L340" s="446"/>
      <c r="M340" s="446"/>
      <c r="N340" s="446"/>
      <c r="O340" s="324"/>
      <c r="P340" s="324"/>
      <c r="Q340" s="84"/>
    </row>
    <row r="341" spans="1:17" x14ac:dyDescent="0.2">
      <c r="A341" s="7" t="s">
        <v>292</v>
      </c>
      <c r="B341" s="9">
        <v>37.856796207627291</v>
      </c>
      <c r="C341" s="9">
        <v>37.833076290147787</v>
      </c>
      <c r="D341" s="241"/>
      <c r="E341" s="379"/>
      <c r="F341" s="379"/>
      <c r="G341" s="379"/>
      <c r="H341" s="322"/>
      <c r="I341" s="10"/>
      <c r="J341" s="322"/>
      <c r="K341" s="11"/>
      <c r="L341" s="446"/>
      <c r="M341" s="446"/>
      <c r="N341" s="446"/>
      <c r="O341" s="324"/>
      <c r="P341" s="324"/>
      <c r="Q341" s="84"/>
    </row>
    <row r="342" spans="1:17" x14ac:dyDescent="0.2">
      <c r="A342" s="7" t="s">
        <v>179</v>
      </c>
      <c r="B342" s="9">
        <v>3.2532612269924215</v>
      </c>
      <c r="C342" s="9">
        <v>3.2515487880271512</v>
      </c>
      <c r="D342" s="241"/>
      <c r="E342" s="379"/>
      <c r="F342" s="379"/>
      <c r="G342" s="379"/>
      <c r="H342" s="322"/>
      <c r="I342" s="10"/>
      <c r="J342" s="322"/>
      <c r="K342" s="11"/>
      <c r="L342" s="446"/>
      <c r="M342" s="446"/>
      <c r="N342" s="446"/>
      <c r="O342" s="324"/>
      <c r="P342" s="324"/>
      <c r="Q342" s="84"/>
    </row>
    <row r="343" spans="1:17" x14ac:dyDescent="0.2">
      <c r="A343" s="7" t="s">
        <v>180</v>
      </c>
      <c r="B343" s="9">
        <v>9.7548446497461825</v>
      </c>
      <c r="C343" s="9">
        <v>9.6287291687097056</v>
      </c>
      <c r="D343" s="241"/>
      <c r="E343" s="379"/>
      <c r="F343" s="379"/>
      <c r="G343" s="379"/>
      <c r="H343" s="322"/>
      <c r="I343" s="10"/>
      <c r="J343" s="322"/>
      <c r="K343" s="11"/>
      <c r="L343" s="446"/>
      <c r="M343" s="446"/>
      <c r="N343" s="446"/>
      <c r="O343" s="324"/>
      <c r="P343" s="324"/>
      <c r="Q343" s="84"/>
    </row>
    <row r="344" spans="1:17" x14ac:dyDescent="0.2">
      <c r="A344" s="7" t="s">
        <v>293</v>
      </c>
      <c r="B344" s="9">
        <v>13.317334277188877</v>
      </c>
      <c r="C344" s="9">
        <v>13.259863503820537</v>
      </c>
      <c r="D344" s="241"/>
      <c r="E344" s="379"/>
      <c r="F344" s="379"/>
      <c r="G344" s="379"/>
      <c r="H344" s="322"/>
      <c r="I344" s="10"/>
      <c r="J344" s="322"/>
      <c r="K344" s="11"/>
      <c r="L344" s="446"/>
      <c r="M344" s="446"/>
      <c r="N344" s="446"/>
      <c r="O344" s="324"/>
      <c r="P344" s="324"/>
      <c r="Q344" s="84"/>
    </row>
    <row r="345" spans="1:17" x14ac:dyDescent="0.2">
      <c r="A345" s="7" t="s">
        <v>181</v>
      </c>
      <c r="B345" s="9">
        <v>5.1528553492082523</v>
      </c>
      <c r="C345" s="9">
        <v>5.194222289435519</v>
      </c>
      <c r="D345" s="242"/>
      <c r="E345" s="379"/>
      <c r="F345" s="379"/>
      <c r="G345" s="447"/>
      <c r="H345" s="322"/>
      <c r="I345" s="323"/>
      <c r="J345" s="322"/>
      <c r="K345" s="11"/>
      <c r="L345" s="446"/>
      <c r="M345" s="446"/>
      <c r="N345" s="446"/>
      <c r="O345" s="324"/>
      <c r="P345" s="324"/>
      <c r="Q345" s="84"/>
    </row>
    <row r="346" spans="1:17" x14ac:dyDescent="0.2">
      <c r="A346" s="7" t="s">
        <v>294</v>
      </c>
      <c r="B346" s="9">
        <v>21.761429640313267</v>
      </c>
      <c r="C346" s="9">
        <v>21.605777064558126</v>
      </c>
      <c r="D346" s="241"/>
      <c r="E346" s="379"/>
      <c r="F346" s="379"/>
      <c r="G346" s="379"/>
      <c r="H346" s="322"/>
      <c r="I346" s="10"/>
      <c r="J346" s="322"/>
      <c r="K346" s="11"/>
      <c r="L346" s="446"/>
      <c r="M346" s="446"/>
      <c r="N346" s="446"/>
      <c r="O346" s="324"/>
      <c r="P346" s="324"/>
      <c r="Q346" s="84"/>
    </row>
    <row r="347" spans="1:17" x14ac:dyDescent="0.2">
      <c r="A347" s="7" t="s">
        <v>182</v>
      </c>
      <c r="B347" s="9">
        <v>18.982449372305222</v>
      </c>
      <c r="C347" s="9">
        <v>18.98460244594353</v>
      </c>
      <c r="D347" s="241"/>
      <c r="E347" s="379"/>
      <c r="F347" s="379"/>
      <c r="G347" s="379"/>
      <c r="H347" s="322"/>
      <c r="I347" s="10"/>
      <c r="J347" s="322"/>
      <c r="K347" s="11"/>
      <c r="L347" s="446"/>
      <c r="M347" s="446"/>
      <c r="N347" s="446"/>
      <c r="O347" s="324"/>
      <c r="P347" s="324"/>
      <c r="Q347" s="84"/>
    </row>
    <row r="348" spans="1:17" x14ac:dyDescent="0.2">
      <c r="A348" s="7" t="s">
        <v>295</v>
      </c>
      <c r="B348" s="9">
        <v>10.302076821187823</v>
      </c>
      <c r="C348" s="9">
        <v>10.281662008464163</v>
      </c>
      <c r="D348" s="241"/>
      <c r="E348" s="379"/>
      <c r="F348" s="379"/>
      <c r="G348" s="379"/>
      <c r="H348" s="322"/>
      <c r="I348" s="10"/>
      <c r="J348" s="322"/>
      <c r="K348" s="11"/>
      <c r="L348" s="446"/>
      <c r="M348" s="446"/>
      <c r="N348" s="446"/>
      <c r="O348" s="324"/>
      <c r="P348" s="324"/>
      <c r="Q348" s="84"/>
    </row>
    <row r="349" spans="1:17" x14ac:dyDescent="0.2">
      <c r="A349" s="7" t="s">
        <v>297</v>
      </c>
      <c r="B349" s="9">
        <v>12.440466707834362</v>
      </c>
      <c r="C349" s="9">
        <v>12.176252720239081</v>
      </c>
      <c r="D349" s="241"/>
      <c r="E349" s="379"/>
      <c r="F349" s="379"/>
      <c r="G349" s="379"/>
      <c r="H349" s="322"/>
      <c r="I349" s="10"/>
      <c r="J349" s="322"/>
      <c r="K349" s="11"/>
      <c r="L349" s="446"/>
      <c r="M349" s="446"/>
      <c r="N349" s="446"/>
      <c r="O349" s="324"/>
      <c r="P349" s="324"/>
      <c r="Q349" s="84"/>
    </row>
    <row r="350" spans="1:17" x14ac:dyDescent="0.2">
      <c r="A350" s="7" t="s">
        <v>184</v>
      </c>
      <c r="B350" s="9">
        <v>2.2415233660214877</v>
      </c>
      <c r="C350" s="9">
        <v>2.2859894118371393</v>
      </c>
      <c r="D350" s="241"/>
      <c r="E350" s="379"/>
      <c r="F350" s="379"/>
      <c r="G350" s="379"/>
      <c r="H350" s="322"/>
      <c r="I350" s="10"/>
      <c r="J350" s="322"/>
      <c r="K350" s="11"/>
      <c r="L350" s="446"/>
      <c r="M350" s="446"/>
      <c r="N350" s="446"/>
      <c r="O350" s="324"/>
      <c r="P350" s="324"/>
      <c r="Q350" s="84"/>
    </row>
    <row r="351" spans="1:17" x14ac:dyDescent="0.2">
      <c r="A351" s="7" t="s">
        <v>298</v>
      </c>
      <c r="B351" s="9">
        <v>9.5930088700626328</v>
      </c>
      <c r="C351" s="9">
        <v>9.6601820895190169</v>
      </c>
      <c r="D351" s="241"/>
      <c r="E351" s="379"/>
      <c r="F351" s="379"/>
      <c r="G351" s="379"/>
      <c r="H351" s="322"/>
      <c r="I351" s="10"/>
      <c r="J351" s="322"/>
      <c r="K351" s="11"/>
      <c r="L351" s="446"/>
      <c r="M351" s="446"/>
      <c r="N351" s="446"/>
      <c r="O351" s="324"/>
      <c r="P351" s="324"/>
      <c r="Q351" s="84"/>
    </row>
    <row r="352" spans="1:17" x14ac:dyDescent="0.2">
      <c r="A352" s="7" t="s">
        <v>299</v>
      </c>
      <c r="B352" s="9">
        <v>8.0032678554965031</v>
      </c>
      <c r="C352" s="9">
        <v>7.8600149842399176</v>
      </c>
      <c r="D352" s="241"/>
      <c r="E352" s="379"/>
      <c r="F352" s="379"/>
      <c r="G352" s="379"/>
      <c r="H352" s="322"/>
      <c r="I352" s="10"/>
      <c r="J352" s="322"/>
      <c r="K352" s="11"/>
      <c r="L352" s="446"/>
      <c r="M352" s="446"/>
      <c r="N352" s="446"/>
      <c r="O352" s="324"/>
      <c r="P352" s="324"/>
      <c r="Q352" s="84"/>
    </row>
    <row r="353" spans="1:17" x14ac:dyDescent="0.2">
      <c r="A353" s="7" t="s">
        <v>300</v>
      </c>
      <c r="B353" s="9">
        <v>10.992655895920212</v>
      </c>
      <c r="C353" s="9">
        <v>10.893466950843232</v>
      </c>
      <c r="D353" s="241"/>
      <c r="E353" s="379"/>
      <c r="F353" s="379"/>
      <c r="G353" s="379"/>
      <c r="H353" s="322"/>
      <c r="I353" s="10"/>
      <c r="J353" s="322"/>
      <c r="K353" s="11"/>
      <c r="L353" s="446"/>
      <c r="M353" s="446"/>
      <c r="N353" s="446"/>
      <c r="O353" s="324"/>
      <c r="P353" s="324"/>
      <c r="Q353" s="84"/>
    </row>
    <row r="354" spans="1:17" x14ac:dyDescent="0.2">
      <c r="A354" s="7" t="s">
        <v>30</v>
      </c>
      <c r="B354" s="9">
        <v>8.8053714734633299</v>
      </c>
      <c r="C354" s="9">
        <v>8.5725887221587449</v>
      </c>
      <c r="D354" s="241"/>
      <c r="E354" s="379"/>
      <c r="F354" s="379"/>
      <c r="G354" s="379"/>
      <c r="H354" s="322"/>
      <c r="I354" s="10"/>
      <c r="J354" s="322"/>
      <c r="K354" s="11"/>
      <c r="L354" s="446"/>
      <c r="M354" s="446"/>
      <c r="N354" s="446"/>
      <c r="O354" s="324"/>
      <c r="P354" s="324"/>
      <c r="Q354" s="84"/>
    </row>
    <row r="355" spans="1:17" x14ac:dyDescent="0.2">
      <c r="A355" s="7" t="s">
        <v>25</v>
      </c>
      <c r="B355" s="9">
        <v>51.400976213582297</v>
      </c>
      <c r="C355" s="9">
        <v>49.013387788277548</v>
      </c>
      <c r="D355" s="241"/>
      <c r="E355" s="379"/>
      <c r="F355" s="379"/>
      <c r="G355" s="379"/>
      <c r="H355" s="322"/>
      <c r="I355" s="10"/>
      <c r="J355" s="322"/>
      <c r="K355" s="11"/>
      <c r="L355" s="446"/>
      <c r="M355" s="446"/>
      <c r="N355" s="446"/>
      <c r="O355" s="324"/>
      <c r="P355" s="324"/>
      <c r="Q355" s="84"/>
    </row>
    <row r="356" spans="1:17" x14ac:dyDescent="0.2">
      <c r="A356" s="7" t="s">
        <v>31</v>
      </c>
      <c r="B356" s="9">
        <v>16.754277057771265</v>
      </c>
      <c r="C356" s="9">
        <v>15.8286440167129</v>
      </c>
      <c r="D356" s="241"/>
      <c r="E356" s="379"/>
      <c r="F356" s="379"/>
      <c r="G356" s="379"/>
      <c r="H356" s="322"/>
      <c r="I356" s="10"/>
      <c r="J356" s="322"/>
      <c r="K356" s="11"/>
      <c r="L356" s="446"/>
      <c r="M356" s="446"/>
      <c r="N356" s="446"/>
      <c r="O356" s="324"/>
      <c r="P356" s="324"/>
      <c r="Q356" s="84"/>
    </row>
    <row r="357" spans="1:17" x14ac:dyDescent="0.2">
      <c r="A357" s="7" t="s">
        <v>32</v>
      </c>
      <c r="B357" s="9">
        <v>20.088789287213078</v>
      </c>
      <c r="C357" s="9">
        <v>19.100625344498663</v>
      </c>
      <c r="D357" s="241"/>
      <c r="E357" s="379"/>
      <c r="F357" s="379"/>
      <c r="G357" s="379"/>
      <c r="H357" s="322"/>
      <c r="I357" s="10"/>
      <c r="J357" s="322"/>
      <c r="K357" s="11"/>
      <c r="L357" s="446"/>
      <c r="M357" s="446"/>
      <c r="N357" s="446"/>
      <c r="O357" s="324"/>
      <c r="P357" s="324"/>
      <c r="Q357" s="84"/>
    </row>
    <row r="358" spans="1:17" x14ac:dyDescent="0.2">
      <c r="A358" s="7" t="s">
        <v>26</v>
      </c>
      <c r="B358" s="9">
        <v>15.112021686265576</v>
      </c>
      <c r="C358" s="9">
        <v>14.342203937663635</v>
      </c>
      <c r="D358" s="241"/>
      <c r="E358" s="379"/>
      <c r="F358" s="379"/>
      <c r="G358" s="379"/>
      <c r="H358" s="322"/>
      <c r="I358" s="10"/>
      <c r="J358" s="322"/>
      <c r="K358" s="11"/>
      <c r="L358" s="446"/>
      <c r="M358" s="446"/>
      <c r="N358" s="446"/>
      <c r="O358" s="324"/>
      <c r="P358" s="324"/>
      <c r="Q358" s="84"/>
    </row>
    <row r="359" spans="1:17" x14ac:dyDescent="0.2">
      <c r="A359" s="7" t="s">
        <v>33</v>
      </c>
      <c r="B359" s="9">
        <v>5.7085379637737432</v>
      </c>
      <c r="C359" s="9">
        <v>5.499376446960909</v>
      </c>
      <c r="D359" s="241"/>
      <c r="E359" s="379"/>
      <c r="F359" s="379"/>
      <c r="G359" s="379"/>
      <c r="H359" s="322"/>
      <c r="I359" s="10"/>
      <c r="J359" s="322"/>
      <c r="K359" s="11"/>
      <c r="L359" s="446"/>
      <c r="M359" s="446"/>
      <c r="N359" s="446"/>
      <c r="O359" s="324"/>
      <c r="P359" s="324"/>
      <c r="Q359" s="84"/>
    </row>
    <row r="360" spans="1:17" x14ac:dyDescent="0.2">
      <c r="A360" s="7" t="s">
        <v>35</v>
      </c>
      <c r="B360" s="9">
        <v>3.7031500911966289</v>
      </c>
      <c r="C360" s="9">
        <v>3.5171363574151329</v>
      </c>
      <c r="D360" s="241"/>
      <c r="E360" s="379"/>
      <c r="F360" s="379"/>
      <c r="G360" s="379"/>
      <c r="H360" s="322"/>
      <c r="I360" s="10"/>
      <c r="J360" s="322"/>
      <c r="K360" s="11"/>
      <c r="L360" s="446"/>
      <c r="M360" s="446"/>
      <c r="N360" s="446"/>
      <c r="O360" s="324"/>
      <c r="P360" s="324"/>
      <c r="Q360" s="84"/>
    </row>
    <row r="361" spans="1:17" x14ac:dyDescent="0.2">
      <c r="A361" s="7" t="s">
        <v>27</v>
      </c>
      <c r="B361" s="9">
        <v>17.164977923084372</v>
      </c>
      <c r="C361" s="9">
        <v>16.511578121664993</v>
      </c>
      <c r="D361" s="241"/>
      <c r="E361" s="379"/>
      <c r="F361" s="379"/>
      <c r="G361" s="379"/>
      <c r="H361" s="322"/>
      <c r="I361" s="10"/>
      <c r="J361" s="322"/>
      <c r="K361" s="11"/>
      <c r="L361" s="446"/>
      <c r="M361" s="446"/>
      <c r="N361" s="446"/>
      <c r="O361" s="324"/>
      <c r="P361" s="324"/>
      <c r="Q361" s="84"/>
    </row>
    <row r="362" spans="1:17" x14ac:dyDescent="0.2">
      <c r="A362" s="7" t="s">
        <v>301</v>
      </c>
      <c r="B362" s="9">
        <v>9.3273049444249292</v>
      </c>
      <c r="C362" s="9">
        <v>8.9098532417281646</v>
      </c>
      <c r="D362" s="241"/>
      <c r="E362" s="379"/>
      <c r="F362" s="379"/>
      <c r="G362" s="379"/>
      <c r="H362" s="322"/>
      <c r="I362" s="10"/>
      <c r="J362" s="322"/>
      <c r="K362" s="11"/>
      <c r="L362" s="446"/>
      <c r="M362" s="446"/>
      <c r="N362" s="446"/>
      <c r="O362" s="324"/>
      <c r="P362" s="324"/>
      <c r="Q362" s="84"/>
    </row>
    <row r="363" spans="1:17" x14ac:dyDescent="0.2">
      <c r="A363" s="7" t="s">
        <v>302</v>
      </c>
      <c r="B363" s="9">
        <v>24.78901102632728</v>
      </c>
      <c r="C363" s="9">
        <v>23.241131562168079</v>
      </c>
      <c r="D363" s="241"/>
      <c r="E363" s="379"/>
      <c r="F363" s="379"/>
      <c r="G363" s="379"/>
      <c r="H363" s="322"/>
      <c r="I363" s="10"/>
      <c r="J363" s="322"/>
      <c r="K363" s="11"/>
      <c r="L363" s="446"/>
      <c r="M363" s="446"/>
      <c r="N363" s="446"/>
      <c r="O363" s="324"/>
      <c r="P363" s="324"/>
      <c r="Q363" s="84"/>
    </row>
    <row r="364" spans="1:17" x14ac:dyDescent="0.2">
      <c r="A364" s="7" t="s">
        <v>34</v>
      </c>
      <c r="B364" s="9">
        <v>7.9619094843881495</v>
      </c>
      <c r="C364" s="9">
        <v>7.0943771901342396</v>
      </c>
      <c r="D364" s="241"/>
      <c r="E364" s="379"/>
      <c r="F364" s="379"/>
      <c r="G364" s="379"/>
      <c r="H364" s="322"/>
      <c r="I364" s="10"/>
      <c r="J364" s="322"/>
      <c r="K364" s="11"/>
      <c r="L364" s="446"/>
      <c r="M364" s="446"/>
      <c r="N364" s="446"/>
      <c r="O364" s="324"/>
      <c r="P364" s="324"/>
      <c r="Q364" s="84"/>
    </row>
    <row r="365" spans="1:17" x14ac:dyDescent="0.2">
      <c r="A365" s="7" t="s">
        <v>303</v>
      </c>
      <c r="B365" s="9">
        <v>7.519812140316426</v>
      </c>
      <c r="C365" s="9">
        <v>6.6617719854513746</v>
      </c>
      <c r="D365" s="241"/>
      <c r="E365" s="379"/>
      <c r="F365" s="379"/>
      <c r="G365" s="379"/>
      <c r="H365" s="322"/>
      <c r="I365" s="10"/>
      <c r="J365" s="322"/>
      <c r="K365" s="11"/>
      <c r="L365" s="446"/>
      <c r="M365" s="446"/>
      <c r="N365" s="446"/>
      <c r="O365" s="324"/>
      <c r="P365" s="324"/>
      <c r="Q365" s="84"/>
    </row>
    <row r="366" spans="1:17" x14ac:dyDescent="0.2">
      <c r="A366" s="7" t="s">
        <v>304</v>
      </c>
      <c r="B366" s="9">
        <v>6.8697770776853693</v>
      </c>
      <c r="C366" s="9">
        <v>6.9360130812974248</v>
      </c>
      <c r="D366" s="241"/>
      <c r="E366" s="379"/>
      <c r="F366" s="379"/>
      <c r="G366" s="379"/>
      <c r="H366" s="322"/>
      <c r="I366" s="10"/>
      <c r="J366" s="322"/>
      <c r="K366" s="11"/>
      <c r="L366" s="446"/>
      <c r="M366" s="446"/>
      <c r="N366" s="446"/>
      <c r="O366" s="324"/>
      <c r="P366" s="324"/>
      <c r="Q366" s="84"/>
    </row>
    <row r="367" spans="1:17" x14ac:dyDescent="0.2">
      <c r="A367" s="7" t="str">
        <f>IF($H$321=0,"","Sem Informação Disponibilizada")</f>
        <v/>
      </c>
      <c r="B367" s="9"/>
      <c r="C367" s="9"/>
      <c r="D367" s="9"/>
      <c r="E367" s="9"/>
      <c r="F367" s="9"/>
      <c r="H367" s="11"/>
      <c r="I367" s="11"/>
      <c r="J367" s="11"/>
      <c r="K367" s="11"/>
      <c r="L367" s="11"/>
      <c r="M367" s="11"/>
      <c r="N367" s="13"/>
      <c r="O367" s="13"/>
      <c r="P367" s="11"/>
      <c r="Q367" s="11"/>
    </row>
    <row r="368" spans="1:17" x14ac:dyDescent="0.2">
      <c r="A368" s="320" t="s">
        <v>544</v>
      </c>
      <c r="E368" s="65"/>
      <c r="H368" s="11"/>
      <c r="I368" s="11"/>
      <c r="J368" s="11"/>
      <c r="K368" s="11"/>
      <c r="L368" s="11"/>
      <c r="M368" s="11"/>
      <c r="N368" s="13"/>
      <c r="O368" s="13"/>
      <c r="P368" s="11"/>
      <c r="Q368" s="11"/>
    </row>
    <row r="369" spans="1:17" ht="15" customHeight="1" x14ac:dyDescent="0.25">
      <c r="B369" s="1006" t="s">
        <v>16</v>
      </c>
      <c r="C369" s="1007"/>
      <c r="D369" s="1007"/>
      <c r="E369" s="1006" t="str">
        <f>A2</f>
        <v>ARS Alentejo</v>
      </c>
      <c r="F369" s="1007"/>
      <c r="G369" s="1007"/>
      <c r="H369" s="1006" t="str">
        <f>A3</f>
        <v>ACeS Alentejo Central</v>
      </c>
      <c r="I369" s="1007"/>
      <c r="J369" s="1007"/>
      <c r="K369" s="11"/>
      <c r="L369" s="1006" t="str">
        <f>A2</f>
        <v>ARS Alentejo</v>
      </c>
      <c r="M369" s="1006"/>
      <c r="N369" s="1006"/>
      <c r="O369" s="1006" t="str">
        <f>A3</f>
        <v>ACeS Alentejo Central</v>
      </c>
      <c r="P369" s="1006"/>
      <c r="Q369" s="1006"/>
    </row>
    <row r="370" spans="1:17" x14ac:dyDescent="0.2">
      <c r="B370" s="539" t="s">
        <v>206</v>
      </c>
      <c r="C370" s="539" t="s">
        <v>261</v>
      </c>
      <c r="D370" s="539"/>
      <c r="E370" s="539" t="s">
        <v>206</v>
      </c>
      <c r="F370" s="539" t="s">
        <v>261</v>
      </c>
      <c r="G370" s="539"/>
      <c r="H370" s="539" t="s">
        <v>206</v>
      </c>
      <c r="I370" s="539" t="s">
        <v>261</v>
      </c>
      <c r="J370" s="539"/>
      <c r="K370" s="11"/>
      <c r="L370" s="539" t="s">
        <v>206</v>
      </c>
      <c r="M370" s="539" t="s">
        <v>261</v>
      </c>
      <c r="N370" s="539"/>
      <c r="O370" s="539" t="s">
        <v>206</v>
      </c>
      <c r="P370" s="539" t="s">
        <v>261</v>
      </c>
      <c r="Q370" s="539"/>
    </row>
    <row r="371" spans="1:17" x14ac:dyDescent="0.2">
      <c r="A371" s="7" t="s">
        <v>24</v>
      </c>
      <c r="B371" s="9">
        <v>402.92245073411522</v>
      </c>
      <c r="C371" s="9">
        <v>394.11349729431703</v>
      </c>
      <c r="D371" s="241"/>
      <c r="E371" s="379"/>
      <c r="F371" s="379"/>
      <c r="G371" s="379"/>
      <c r="H371" s="322"/>
      <c r="I371" s="10"/>
      <c r="J371" s="322"/>
      <c r="K371" s="11"/>
      <c r="L371" s="446"/>
      <c r="M371" s="446"/>
      <c r="N371" s="446"/>
      <c r="O371" s="324"/>
      <c r="P371" s="324"/>
      <c r="Q371" s="84"/>
    </row>
    <row r="372" spans="1:17" x14ac:dyDescent="0.2">
      <c r="A372" s="7" t="s">
        <v>289</v>
      </c>
      <c r="B372" s="9">
        <v>42.407015892561851</v>
      </c>
      <c r="C372" s="9">
        <v>43.291247714485202</v>
      </c>
      <c r="D372" s="241"/>
      <c r="E372" s="379"/>
      <c r="F372" s="379"/>
      <c r="G372" s="379"/>
      <c r="H372" s="322"/>
      <c r="I372" s="10"/>
      <c r="J372" s="322"/>
      <c r="K372" s="11"/>
      <c r="L372" s="446"/>
      <c r="M372" s="446"/>
      <c r="N372" s="446"/>
      <c r="O372" s="324"/>
      <c r="P372" s="324"/>
      <c r="Q372" s="84"/>
    </row>
    <row r="373" spans="1:17" x14ac:dyDescent="0.2">
      <c r="A373" s="7" t="s">
        <v>290</v>
      </c>
      <c r="B373" s="9">
        <v>16.173674518421201</v>
      </c>
      <c r="C373" s="9">
        <v>15.233998587178785</v>
      </c>
      <c r="D373" s="241"/>
      <c r="E373" s="379"/>
      <c r="F373" s="379"/>
      <c r="G373" s="379"/>
      <c r="H373" s="322"/>
      <c r="I373" s="10"/>
      <c r="J373" s="322"/>
      <c r="K373" s="11"/>
      <c r="L373" s="446"/>
      <c r="M373" s="446"/>
      <c r="N373" s="446"/>
      <c r="O373" s="324"/>
      <c r="P373" s="324"/>
      <c r="Q373" s="84"/>
    </row>
    <row r="374" spans="1:17" x14ac:dyDescent="0.2">
      <c r="A374" s="7" t="s">
        <v>29</v>
      </c>
      <c r="B374" s="9">
        <v>1.4090765869753989</v>
      </c>
      <c r="C374" s="9">
        <v>1.371316683001947</v>
      </c>
      <c r="D374" s="241"/>
      <c r="E374" s="379"/>
      <c r="F374" s="379"/>
      <c r="G374" s="379"/>
      <c r="H374" s="322"/>
      <c r="I374" s="10"/>
      <c r="J374" s="322"/>
      <c r="K374" s="11"/>
      <c r="L374" s="446"/>
      <c r="M374" s="446"/>
      <c r="N374" s="446"/>
      <c r="O374" s="324"/>
      <c r="P374" s="324"/>
      <c r="Q374" s="84"/>
    </row>
    <row r="375" spans="1:17" x14ac:dyDescent="0.2">
      <c r="A375" s="7" t="s">
        <v>68</v>
      </c>
      <c r="B375" s="9">
        <v>9.0995156659545007</v>
      </c>
      <c r="C375" s="9">
        <v>8.3365718333077137</v>
      </c>
      <c r="D375" s="241"/>
      <c r="E375" s="379"/>
      <c r="F375" s="379"/>
      <c r="G375" s="379"/>
      <c r="H375" s="322"/>
      <c r="I375" s="10"/>
      <c r="J375" s="322"/>
      <c r="K375" s="11"/>
      <c r="L375" s="446"/>
      <c r="M375" s="446"/>
      <c r="N375" s="446"/>
      <c r="O375" s="324"/>
      <c r="P375" s="324"/>
      <c r="Q375" s="84"/>
    </row>
    <row r="376" spans="1:17" x14ac:dyDescent="0.2">
      <c r="A376" s="7" t="s">
        <v>23</v>
      </c>
      <c r="B376" s="9">
        <v>143.6190932064882</v>
      </c>
      <c r="C376" s="9">
        <v>143.55743670195969</v>
      </c>
      <c r="D376" s="241"/>
      <c r="E376" s="379"/>
      <c r="F376" s="379"/>
      <c r="G376" s="379"/>
      <c r="H376" s="322"/>
      <c r="I376" s="10"/>
      <c r="J376" s="322"/>
      <c r="K376" s="11"/>
      <c r="L376" s="446"/>
      <c r="M376" s="446"/>
      <c r="N376" s="446"/>
      <c r="O376" s="324"/>
      <c r="P376" s="324"/>
      <c r="Q376" s="84"/>
    </row>
    <row r="377" spans="1:17" x14ac:dyDescent="0.2">
      <c r="A377" s="7" t="s">
        <v>291</v>
      </c>
      <c r="B377" s="9">
        <v>8.8120863420453279</v>
      </c>
      <c r="C377" s="9">
        <v>8.8526018110299631</v>
      </c>
      <c r="D377" s="241"/>
      <c r="E377" s="379"/>
      <c r="F377" s="379"/>
      <c r="G377" s="379"/>
      <c r="H377" s="322"/>
      <c r="I377" s="10"/>
      <c r="J377" s="322"/>
      <c r="K377" s="11"/>
      <c r="L377" s="446"/>
      <c r="M377" s="446"/>
      <c r="N377" s="446"/>
      <c r="O377" s="324"/>
      <c r="P377" s="324"/>
      <c r="Q377" s="84"/>
    </row>
    <row r="378" spans="1:17" x14ac:dyDescent="0.2">
      <c r="A378" s="7" t="s">
        <v>292</v>
      </c>
      <c r="B378" s="9">
        <v>55.354491121002496</v>
      </c>
      <c r="C378" s="9">
        <v>55.593279494221456</v>
      </c>
      <c r="D378" s="241"/>
      <c r="E378" s="379"/>
      <c r="F378" s="379"/>
      <c r="G378" s="379"/>
      <c r="H378" s="322"/>
      <c r="I378" s="10"/>
      <c r="J378" s="322"/>
      <c r="K378" s="11"/>
      <c r="L378" s="446"/>
      <c r="M378" s="446"/>
      <c r="N378" s="446"/>
      <c r="O378" s="324"/>
      <c r="P378" s="324"/>
      <c r="Q378" s="84"/>
    </row>
    <row r="379" spans="1:17" x14ac:dyDescent="0.2">
      <c r="A379" s="7" t="s">
        <v>179</v>
      </c>
      <c r="B379" s="9">
        <v>6.3729445564508751</v>
      </c>
      <c r="C379" s="9">
        <v>6.3728135669732806</v>
      </c>
      <c r="D379" s="241"/>
      <c r="E379" s="379"/>
      <c r="F379" s="379"/>
      <c r="G379" s="379"/>
      <c r="H379" s="322"/>
      <c r="I379" s="10"/>
      <c r="J379" s="322"/>
      <c r="K379" s="11"/>
      <c r="L379" s="446"/>
      <c r="M379" s="446"/>
      <c r="N379" s="446"/>
      <c r="O379" s="324"/>
      <c r="P379" s="324"/>
      <c r="Q379" s="84"/>
    </row>
    <row r="380" spans="1:17" x14ac:dyDescent="0.2">
      <c r="A380" s="7" t="s">
        <v>180</v>
      </c>
      <c r="B380" s="9">
        <v>14.000953119314378</v>
      </c>
      <c r="C380" s="9">
        <v>13.995833218674713</v>
      </c>
      <c r="D380" s="241"/>
      <c r="E380" s="379"/>
      <c r="F380" s="379"/>
      <c r="G380" s="379"/>
      <c r="H380" s="322"/>
      <c r="I380" s="10"/>
      <c r="J380" s="322"/>
      <c r="K380" s="11"/>
      <c r="L380" s="446"/>
      <c r="M380" s="446"/>
      <c r="N380" s="446"/>
      <c r="O380" s="324"/>
      <c r="P380" s="324"/>
      <c r="Q380" s="84"/>
    </row>
    <row r="381" spans="1:17" x14ac:dyDescent="0.2">
      <c r="A381" s="7" t="s">
        <v>293</v>
      </c>
      <c r="B381" s="9">
        <v>18.229011089740023</v>
      </c>
      <c r="C381" s="9">
        <v>18.174262733192773</v>
      </c>
      <c r="D381" s="241"/>
      <c r="E381" s="379"/>
      <c r="F381" s="379"/>
      <c r="G381" s="379"/>
      <c r="H381" s="322"/>
      <c r="I381" s="10"/>
      <c r="J381" s="322"/>
      <c r="K381" s="11"/>
      <c r="L381" s="446"/>
      <c r="M381" s="446"/>
      <c r="N381" s="446"/>
      <c r="O381" s="324"/>
      <c r="P381" s="324"/>
      <c r="Q381" s="84"/>
    </row>
    <row r="382" spans="1:17" x14ac:dyDescent="0.2">
      <c r="A382" s="7" t="s">
        <v>181</v>
      </c>
      <c r="B382" s="9">
        <v>7.0570646063707576</v>
      </c>
      <c r="C382" s="9">
        <v>7.0510481860355236</v>
      </c>
      <c r="D382" s="242"/>
      <c r="E382" s="379"/>
      <c r="F382" s="379"/>
      <c r="G382" s="447"/>
      <c r="H382" s="322"/>
      <c r="I382" s="323"/>
      <c r="J382" s="322"/>
      <c r="K382" s="11"/>
      <c r="L382" s="446"/>
      <c r="M382" s="446"/>
      <c r="N382" s="446"/>
      <c r="O382" s="324"/>
      <c r="P382" s="324"/>
      <c r="Q382" s="84"/>
    </row>
    <row r="383" spans="1:17" x14ac:dyDescent="0.2">
      <c r="A383" s="7" t="s">
        <v>294</v>
      </c>
      <c r="B383" s="9">
        <v>38.686100360002548</v>
      </c>
      <c r="C383" s="9">
        <v>38.359711665283555</v>
      </c>
      <c r="D383" s="241"/>
      <c r="E383" s="379"/>
      <c r="F383" s="379"/>
      <c r="G383" s="379"/>
      <c r="H383" s="322"/>
      <c r="I383" s="10"/>
      <c r="J383" s="322"/>
      <c r="K383" s="11"/>
      <c r="L383" s="446"/>
      <c r="M383" s="446"/>
      <c r="N383" s="446"/>
      <c r="O383" s="324"/>
      <c r="P383" s="324"/>
      <c r="Q383" s="84"/>
    </row>
    <row r="384" spans="1:17" x14ac:dyDescent="0.2">
      <c r="A384" s="7" t="s">
        <v>182</v>
      </c>
      <c r="B384" s="9">
        <v>33.228092566603358</v>
      </c>
      <c r="C384" s="9">
        <v>33.199496823284235</v>
      </c>
      <c r="D384" s="241"/>
      <c r="E384" s="379"/>
      <c r="F384" s="379"/>
      <c r="G384" s="379"/>
      <c r="H384" s="322"/>
      <c r="I384" s="10"/>
      <c r="J384" s="322"/>
      <c r="K384" s="11"/>
      <c r="L384" s="446"/>
      <c r="M384" s="446"/>
      <c r="N384" s="446"/>
      <c r="O384" s="324"/>
      <c r="P384" s="324"/>
      <c r="Q384" s="84"/>
    </row>
    <row r="385" spans="1:17" x14ac:dyDescent="0.2">
      <c r="A385" s="7" t="s">
        <v>295</v>
      </c>
      <c r="B385" s="9">
        <v>2.7733240308893761</v>
      </c>
      <c r="C385" s="9">
        <v>2.8856643574474652</v>
      </c>
      <c r="D385" s="241"/>
      <c r="E385" s="379"/>
      <c r="F385" s="379"/>
      <c r="G385" s="379"/>
      <c r="H385" s="322"/>
      <c r="I385" s="10"/>
      <c r="J385" s="322"/>
      <c r="K385" s="11"/>
      <c r="L385" s="446"/>
      <c r="M385" s="446"/>
      <c r="N385" s="446"/>
      <c r="O385" s="324"/>
      <c r="P385" s="324"/>
      <c r="Q385" s="84"/>
    </row>
    <row r="386" spans="1:17" x14ac:dyDescent="0.2">
      <c r="A386" s="7" t="s">
        <v>297</v>
      </c>
      <c r="B386" s="9">
        <v>14.027945777333093</v>
      </c>
      <c r="C386" s="9">
        <v>14.002263862187469</v>
      </c>
      <c r="D386" s="241"/>
      <c r="E386" s="379"/>
      <c r="F386" s="379"/>
      <c r="G386" s="379"/>
      <c r="H386" s="322"/>
      <c r="I386" s="10"/>
      <c r="J386" s="322"/>
      <c r="K386" s="11"/>
      <c r="L386" s="446"/>
      <c r="M386" s="446"/>
      <c r="N386" s="446"/>
      <c r="O386" s="324"/>
      <c r="P386" s="324"/>
      <c r="Q386" s="84"/>
    </row>
    <row r="387" spans="1:17" x14ac:dyDescent="0.2">
      <c r="A387" s="7" t="s">
        <v>178</v>
      </c>
      <c r="B387" s="9">
        <v>6.8802094976729169</v>
      </c>
      <c r="C387" s="9">
        <v>6.7162534075824549</v>
      </c>
      <c r="E387" s="379"/>
      <c r="F387" s="379"/>
      <c r="G387" s="379"/>
      <c r="H387" s="322"/>
      <c r="I387" s="10"/>
      <c r="J387" s="322"/>
      <c r="K387" s="11"/>
      <c r="L387" s="446"/>
      <c r="M387" s="446"/>
      <c r="N387" s="446"/>
      <c r="O387" s="324"/>
      <c r="P387" s="324"/>
      <c r="Q387" s="84"/>
    </row>
    <row r="388" spans="1:17" x14ac:dyDescent="0.2">
      <c r="A388" s="7" t="s">
        <v>184</v>
      </c>
      <c r="B388" s="9">
        <v>4.1187579199290454</v>
      </c>
      <c r="C388" s="9">
        <v>4.1534591290205638</v>
      </c>
      <c r="D388" s="241"/>
      <c r="E388" s="379"/>
      <c r="F388" s="379"/>
      <c r="G388" s="379"/>
      <c r="H388" s="322"/>
      <c r="I388" s="10"/>
      <c r="J388" s="322"/>
      <c r="K388" s="11"/>
      <c r="L388" s="446"/>
      <c r="M388" s="446"/>
      <c r="N388" s="446"/>
      <c r="O388" s="324"/>
      <c r="P388" s="324"/>
      <c r="Q388" s="84"/>
    </row>
    <row r="389" spans="1:17" x14ac:dyDescent="0.2">
      <c r="A389" s="7" t="s">
        <v>298</v>
      </c>
      <c r="B389" s="9">
        <v>12.317839304183808</v>
      </c>
      <c r="C389" s="9">
        <v>12.370251682654091</v>
      </c>
      <c r="D389" s="241"/>
      <c r="E389" s="379"/>
      <c r="F389" s="379"/>
      <c r="G389" s="379"/>
      <c r="H389" s="322"/>
      <c r="I389" s="10"/>
      <c r="J389" s="322"/>
      <c r="K389" s="11"/>
      <c r="L389" s="446"/>
      <c r="M389" s="446"/>
      <c r="N389" s="446"/>
      <c r="O389" s="324"/>
      <c r="P389" s="324"/>
      <c r="Q389" s="84"/>
    </row>
    <row r="390" spans="1:17" x14ac:dyDescent="0.2">
      <c r="A390" s="7" t="s">
        <v>299</v>
      </c>
      <c r="B390" s="9">
        <v>9.9608031078593946</v>
      </c>
      <c r="C390" s="9">
        <v>9.9078691106881678</v>
      </c>
      <c r="D390" s="241"/>
      <c r="E390" s="379"/>
      <c r="F390" s="379"/>
      <c r="G390" s="379"/>
      <c r="H390" s="322"/>
      <c r="I390" s="10"/>
      <c r="J390" s="322"/>
      <c r="K390" s="11"/>
      <c r="L390" s="446"/>
      <c r="M390" s="446"/>
      <c r="N390" s="446"/>
      <c r="O390" s="324"/>
      <c r="P390" s="324"/>
      <c r="Q390" s="84"/>
    </row>
    <row r="391" spans="1:17" x14ac:dyDescent="0.2">
      <c r="A391" s="7" t="s">
        <v>300</v>
      </c>
      <c r="B391" s="9">
        <v>13.310696341515671</v>
      </c>
      <c r="C391" s="9">
        <v>13.209798931689896</v>
      </c>
      <c r="D391" s="241"/>
      <c r="E391" s="379"/>
      <c r="F391" s="379"/>
      <c r="G391" s="379"/>
      <c r="H391" s="322"/>
      <c r="I391" s="10"/>
      <c r="J391" s="322"/>
      <c r="K391" s="11"/>
      <c r="L391" s="446"/>
      <c r="M391" s="446"/>
      <c r="N391" s="446"/>
      <c r="O391" s="324"/>
      <c r="P391" s="324"/>
      <c r="Q391" s="84"/>
    </row>
    <row r="392" spans="1:17" x14ac:dyDescent="0.2">
      <c r="A392" s="7" t="s">
        <v>30</v>
      </c>
      <c r="B392" s="9">
        <v>11.044673744438203</v>
      </c>
      <c r="C392" s="9">
        <v>10.771107033997215</v>
      </c>
      <c r="D392" s="241"/>
      <c r="E392" s="379"/>
      <c r="F392" s="379"/>
      <c r="G392" s="379"/>
      <c r="H392" s="322"/>
      <c r="I392" s="10"/>
      <c r="J392" s="322"/>
      <c r="K392" s="11"/>
      <c r="L392" s="446"/>
      <c r="M392" s="446"/>
      <c r="N392" s="446"/>
      <c r="O392" s="324"/>
      <c r="P392" s="324"/>
      <c r="Q392" s="84"/>
    </row>
    <row r="393" spans="1:17" x14ac:dyDescent="0.2">
      <c r="A393" s="7" t="s">
        <v>25</v>
      </c>
      <c r="B393" s="9">
        <v>73.603639305096337</v>
      </c>
      <c r="C393" s="9">
        <v>70.200431617486757</v>
      </c>
      <c r="D393" s="241"/>
      <c r="E393" s="379"/>
      <c r="F393" s="379"/>
      <c r="G393" s="379"/>
      <c r="H393" s="322"/>
      <c r="I393" s="10"/>
      <c r="J393" s="322"/>
      <c r="K393" s="11"/>
      <c r="L393" s="446"/>
      <c r="M393" s="446"/>
      <c r="N393" s="446"/>
      <c r="O393" s="324"/>
      <c r="P393" s="324"/>
      <c r="Q393" s="84"/>
    </row>
    <row r="394" spans="1:17" x14ac:dyDescent="0.2">
      <c r="A394" s="7" t="s">
        <v>31</v>
      </c>
      <c r="B394" s="9">
        <v>26.765370126739437</v>
      </c>
      <c r="C394" s="9">
        <v>25.523252919681759</v>
      </c>
      <c r="D394" s="241"/>
      <c r="E394" s="379"/>
      <c r="F394" s="379"/>
      <c r="G394" s="379"/>
      <c r="H394" s="322"/>
      <c r="I394" s="10"/>
      <c r="J394" s="322"/>
      <c r="K394" s="11"/>
      <c r="L394" s="446"/>
      <c r="M394" s="446"/>
      <c r="N394" s="446"/>
      <c r="O394" s="324"/>
      <c r="P394" s="324"/>
      <c r="Q394" s="84"/>
    </row>
    <row r="395" spans="1:17" x14ac:dyDescent="0.2">
      <c r="A395" s="7" t="s">
        <v>32</v>
      </c>
      <c r="B395" s="9">
        <v>26.994411477403094</v>
      </c>
      <c r="C395" s="9">
        <v>25.836598759137242</v>
      </c>
      <c r="D395" s="241"/>
      <c r="E395" s="379"/>
      <c r="F395" s="379"/>
      <c r="G395" s="379"/>
      <c r="H395" s="322"/>
      <c r="I395" s="10"/>
      <c r="J395" s="322"/>
      <c r="K395" s="11"/>
      <c r="L395" s="446"/>
      <c r="M395" s="446"/>
      <c r="N395" s="446"/>
      <c r="O395" s="324"/>
      <c r="P395" s="324"/>
      <c r="Q395" s="84"/>
    </row>
    <row r="396" spans="1:17" x14ac:dyDescent="0.2">
      <c r="A396" s="7" t="s">
        <v>26</v>
      </c>
      <c r="B396" s="9">
        <v>22.806227178537906</v>
      </c>
      <c r="C396" s="9">
        <v>21.894255413476863</v>
      </c>
      <c r="D396" s="241"/>
      <c r="E396" s="379"/>
      <c r="F396" s="379"/>
      <c r="G396" s="379"/>
      <c r="H396" s="322"/>
      <c r="I396" s="10"/>
      <c r="J396" s="322"/>
      <c r="K396" s="11"/>
      <c r="L396" s="446"/>
      <c r="M396" s="446"/>
      <c r="N396" s="446"/>
      <c r="O396" s="324"/>
      <c r="P396" s="324"/>
      <c r="Q396" s="84"/>
    </row>
    <row r="397" spans="1:17" x14ac:dyDescent="0.2">
      <c r="A397" s="7" t="s">
        <v>33</v>
      </c>
      <c r="B397" s="9">
        <v>8.5379104985828818</v>
      </c>
      <c r="C397" s="9">
        <v>8.2968091750367012</v>
      </c>
      <c r="D397" s="241"/>
      <c r="E397" s="379"/>
      <c r="F397" s="379"/>
      <c r="G397" s="379"/>
      <c r="H397" s="322"/>
      <c r="I397" s="10"/>
      <c r="J397" s="322"/>
      <c r="K397" s="11"/>
      <c r="L397" s="446"/>
      <c r="M397" s="446"/>
      <c r="N397" s="446"/>
      <c r="O397" s="324"/>
      <c r="P397" s="324"/>
      <c r="Q397" s="84"/>
    </row>
    <row r="398" spans="1:17" x14ac:dyDescent="0.2">
      <c r="A398" s="7" t="s">
        <v>35</v>
      </c>
      <c r="B398" s="9">
        <v>6.4621243386889127</v>
      </c>
      <c r="C398" s="9">
        <v>6.1178463046978635</v>
      </c>
      <c r="D398" s="241"/>
      <c r="E398" s="379"/>
      <c r="F398" s="379"/>
      <c r="G398" s="379"/>
      <c r="H398" s="322"/>
      <c r="I398" s="10"/>
      <c r="J398" s="322"/>
      <c r="K398" s="11"/>
      <c r="L398" s="446"/>
      <c r="M398" s="446"/>
      <c r="N398" s="446"/>
      <c r="O398" s="324"/>
      <c r="P398" s="324"/>
      <c r="Q398" s="84"/>
    </row>
    <row r="399" spans="1:17" x14ac:dyDescent="0.2">
      <c r="A399" s="7" t="s">
        <v>27</v>
      </c>
      <c r="B399" s="9">
        <v>26.933481391176404</v>
      </c>
      <c r="C399" s="9">
        <v>25.984551887143457</v>
      </c>
      <c r="D399" s="241"/>
      <c r="E399" s="379"/>
      <c r="F399" s="379"/>
      <c r="G399" s="379"/>
      <c r="H399" s="322"/>
      <c r="I399" s="10"/>
      <c r="J399" s="322"/>
      <c r="K399" s="11"/>
      <c r="L399" s="446"/>
      <c r="M399" s="446"/>
      <c r="N399" s="446"/>
      <c r="O399" s="324"/>
      <c r="P399" s="324"/>
      <c r="Q399" s="84"/>
    </row>
    <row r="400" spans="1:17" x14ac:dyDescent="0.2">
      <c r="A400" s="7" t="s">
        <v>301</v>
      </c>
      <c r="B400" s="9">
        <v>15.769363344260206</v>
      </c>
      <c r="C400" s="9">
        <v>15.232824088674978</v>
      </c>
      <c r="D400" s="241"/>
      <c r="E400" s="379"/>
      <c r="F400" s="379"/>
      <c r="G400" s="379"/>
      <c r="H400" s="322"/>
      <c r="I400" s="10"/>
      <c r="J400" s="322"/>
      <c r="K400" s="11"/>
      <c r="L400" s="446"/>
      <c r="M400" s="446"/>
      <c r="N400" s="446"/>
      <c r="O400" s="324"/>
      <c r="P400" s="324"/>
      <c r="Q400" s="84"/>
    </row>
    <row r="401" spans="1:17" x14ac:dyDescent="0.2">
      <c r="A401" s="7" t="s">
        <v>302</v>
      </c>
      <c r="B401" s="9">
        <v>39.889796285684881</v>
      </c>
      <c r="C401" s="9">
        <v>37.510332486390084</v>
      </c>
      <c r="D401" s="241"/>
      <c r="E401" s="379"/>
      <c r="F401" s="379"/>
      <c r="G401" s="379"/>
      <c r="H401" s="322"/>
      <c r="I401" s="10"/>
      <c r="J401" s="322"/>
      <c r="K401" s="11"/>
      <c r="L401" s="446"/>
      <c r="M401" s="446"/>
      <c r="N401" s="446"/>
      <c r="O401" s="324"/>
      <c r="P401" s="324"/>
      <c r="Q401" s="84"/>
    </row>
    <row r="402" spans="1:17" x14ac:dyDescent="0.2">
      <c r="A402" s="7" t="s">
        <v>34</v>
      </c>
      <c r="B402" s="9">
        <v>12.945922208158889</v>
      </c>
      <c r="C402" s="9">
        <v>11.622839530461194</v>
      </c>
      <c r="D402" s="241"/>
      <c r="E402" s="379"/>
      <c r="F402" s="379"/>
      <c r="G402" s="379"/>
      <c r="H402" s="322"/>
      <c r="I402" s="10"/>
      <c r="J402" s="322"/>
      <c r="K402" s="11"/>
      <c r="L402" s="446"/>
      <c r="M402" s="446"/>
      <c r="N402" s="446"/>
      <c r="O402" s="324"/>
      <c r="P402" s="324"/>
      <c r="Q402" s="84"/>
    </row>
    <row r="403" spans="1:17" x14ac:dyDescent="0.2">
      <c r="A403" s="7" t="s">
        <v>303</v>
      </c>
      <c r="B403" s="9">
        <v>12.166303353659698</v>
      </c>
      <c r="C403" s="9">
        <v>10.866090932102285</v>
      </c>
      <c r="D403" s="241"/>
      <c r="E403" s="379"/>
      <c r="F403" s="379"/>
      <c r="G403" s="379"/>
      <c r="H403" s="322"/>
      <c r="I403" s="10"/>
      <c r="J403" s="322"/>
      <c r="K403" s="11"/>
      <c r="L403" s="446"/>
      <c r="M403" s="446"/>
      <c r="N403" s="446"/>
      <c r="O403" s="324"/>
      <c r="P403" s="324"/>
      <c r="Q403" s="84"/>
    </row>
    <row r="404" spans="1:17" x14ac:dyDescent="0.2">
      <c r="A404" s="7" t="s">
        <v>304</v>
      </c>
      <c r="B404" s="9">
        <v>10.994107032977881</v>
      </c>
      <c r="C404" s="9">
        <v>11.212722866441228</v>
      </c>
      <c r="D404" s="241"/>
      <c r="E404" s="379"/>
      <c r="F404" s="379"/>
      <c r="G404" s="379"/>
      <c r="H404" s="322"/>
      <c r="I404" s="10"/>
      <c r="J404" s="322"/>
      <c r="K404" s="11"/>
      <c r="L404" s="446"/>
      <c r="M404" s="446"/>
      <c r="N404" s="446"/>
      <c r="O404" s="324"/>
      <c r="P404" s="324"/>
      <c r="Q404" s="84"/>
    </row>
    <row r="405" spans="1:17" x14ac:dyDescent="0.2">
      <c r="A405" s="7" t="str">
        <f>IF($H$321=0,"","Sem Informação Disponibilizada")</f>
        <v/>
      </c>
      <c r="B405" s="9"/>
      <c r="C405" s="9"/>
      <c r="D405" s="9"/>
      <c r="E405" s="9"/>
      <c r="F405" s="9"/>
      <c r="H405" s="11"/>
      <c r="I405" s="11"/>
      <c r="J405" s="11"/>
      <c r="K405" s="11"/>
      <c r="L405" s="11"/>
      <c r="M405" s="11"/>
      <c r="N405" s="13"/>
      <c r="O405" s="13"/>
      <c r="P405" s="11"/>
      <c r="Q405" s="11"/>
    </row>
    <row r="406" spans="1:17" x14ac:dyDescent="0.2">
      <c r="A406" s="320" t="s">
        <v>545</v>
      </c>
      <c r="E406" s="65"/>
      <c r="H406" s="11"/>
      <c r="I406" s="11"/>
      <c r="J406" s="11"/>
      <c r="K406" s="11"/>
      <c r="L406" s="11"/>
      <c r="M406" s="11"/>
      <c r="N406" s="13"/>
      <c r="O406" s="13"/>
      <c r="P406" s="11"/>
      <c r="Q406" s="11"/>
    </row>
    <row r="407" spans="1:17" ht="15" customHeight="1" x14ac:dyDescent="0.25">
      <c r="B407" s="1006" t="s">
        <v>16</v>
      </c>
      <c r="C407" s="1007"/>
      <c r="D407" s="1007"/>
      <c r="E407" s="1006" t="str">
        <f>A2</f>
        <v>ARS Alentejo</v>
      </c>
      <c r="F407" s="1007"/>
      <c r="G407" s="1007"/>
      <c r="H407" s="1006" t="str">
        <f>A3</f>
        <v>ACeS Alentejo Central</v>
      </c>
      <c r="I407" s="1007"/>
      <c r="J407" s="1007"/>
      <c r="K407" s="11"/>
      <c r="L407" s="1006" t="str">
        <f>A2</f>
        <v>ARS Alentejo</v>
      </c>
      <c r="M407" s="1006"/>
      <c r="N407" s="1006"/>
      <c r="O407" s="1006" t="str">
        <f>A3</f>
        <v>ACeS Alentejo Central</v>
      </c>
      <c r="P407" s="1006"/>
      <c r="Q407" s="1006"/>
    </row>
    <row r="408" spans="1:17" x14ac:dyDescent="0.2">
      <c r="B408" s="539" t="s">
        <v>206</v>
      </c>
      <c r="C408" s="539" t="s">
        <v>261</v>
      </c>
      <c r="D408" s="539"/>
      <c r="E408" s="539" t="s">
        <v>206</v>
      </c>
      <c r="F408" s="539" t="s">
        <v>261</v>
      </c>
      <c r="G408" s="539"/>
      <c r="H408" s="539" t="s">
        <v>206</v>
      </c>
      <c r="I408" s="539" t="s">
        <v>261</v>
      </c>
      <c r="J408" s="539"/>
      <c r="K408" s="11"/>
      <c r="L408" s="539" t="s">
        <v>206</v>
      </c>
      <c r="M408" s="539" t="s">
        <v>261</v>
      </c>
      <c r="N408" s="539"/>
      <c r="O408" s="539" t="s">
        <v>206</v>
      </c>
      <c r="P408" s="539" t="s">
        <v>261</v>
      </c>
      <c r="Q408" s="539"/>
    </row>
    <row r="409" spans="1:17" x14ac:dyDescent="0.2">
      <c r="A409" s="7" t="s">
        <v>24</v>
      </c>
      <c r="B409" s="9">
        <v>179.73583153521088</v>
      </c>
      <c r="C409" s="9">
        <v>174.4876150703389</v>
      </c>
      <c r="D409" s="241"/>
      <c r="E409" s="379"/>
      <c r="F409" s="379"/>
      <c r="G409" s="379"/>
      <c r="H409" s="322"/>
      <c r="I409" s="10"/>
      <c r="J409" s="322"/>
      <c r="K409" s="11"/>
      <c r="L409" s="446"/>
      <c r="M409" s="446"/>
      <c r="N409" s="446"/>
      <c r="O409" s="324"/>
      <c r="P409" s="324"/>
      <c r="Q409" s="84"/>
    </row>
    <row r="410" spans="1:17" x14ac:dyDescent="0.2">
      <c r="A410" s="7" t="s">
        <v>289</v>
      </c>
      <c r="B410" s="9">
        <v>14.450190034124276</v>
      </c>
      <c r="C410" s="9">
        <v>14.338830393000244</v>
      </c>
      <c r="D410" s="241"/>
      <c r="E410" s="379"/>
      <c r="F410" s="379"/>
      <c r="G410" s="379"/>
      <c r="H410" s="322"/>
      <c r="I410" s="10"/>
      <c r="J410" s="322"/>
      <c r="K410" s="11"/>
      <c r="L410" s="446"/>
      <c r="M410" s="446"/>
      <c r="N410" s="446"/>
      <c r="O410" s="324"/>
      <c r="P410" s="324"/>
      <c r="Q410" s="84"/>
    </row>
    <row r="411" spans="1:17" x14ac:dyDescent="0.2">
      <c r="A411" s="7" t="s">
        <v>290</v>
      </c>
      <c r="B411" s="9">
        <v>5.7113909508814302</v>
      </c>
      <c r="C411" s="9">
        <v>5.0210118022525601</v>
      </c>
      <c r="D411" s="241"/>
      <c r="E411" s="379"/>
      <c r="F411" s="379"/>
      <c r="G411" s="379"/>
      <c r="H411" s="322"/>
      <c r="I411" s="10"/>
      <c r="J411" s="322"/>
      <c r="K411" s="11"/>
      <c r="L411" s="446"/>
      <c r="M411" s="446"/>
      <c r="N411" s="446"/>
      <c r="O411" s="324"/>
      <c r="P411" s="324"/>
      <c r="Q411" s="84"/>
    </row>
    <row r="412" spans="1:17" x14ac:dyDescent="0.2">
      <c r="A412" s="7" t="s">
        <v>29</v>
      </c>
      <c r="B412" s="9">
        <v>0.33343658582249519</v>
      </c>
      <c r="C412" s="9">
        <v>0.25694588121756157</v>
      </c>
      <c r="D412" s="241"/>
      <c r="E412" s="379"/>
      <c r="F412" s="379"/>
      <c r="G412" s="379"/>
      <c r="H412" s="322"/>
      <c r="I412" s="10"/>
      <c r="J412" s="322"/>
      <c r="K412" s="11"/>
      <c r="L412" s="446"/>
      <c r="M412" s="446"/>
      <c r="N412" s="446"/>
      <c r="O412" s="324"/>
      <c r="P412" s="324"/>
      <c r="Q412" s="84"/>
    </row>
    <row r="413" spans="1:17" x14ac:dyDescent="0.2">
      <c r="A413" s="7" t="s">
        <v>68</v>
      </c>
      <c r="B413" s="9">
        <v>2.4406525475545893</v>
      </c>
      <c r="C413" s="9">
        <v>2.1440832548386788</v>
      </c>
      <c r="D413" s="241"/>
      <c r="E413" s="379"/>
      <c r="F413" s="379"/>
      <c r="G413" s="379"/>
      <c r="H413" s="322"/>
      <c r="I413" s="10"/>
      <c r="J413" s="322"/>
      <c r="K413" s="11"/>
      <c r="L413" s="446"/>
      <c r="M413" s="446"/>
      <c r="N413" s="446"/>
      <c r="O413" s="324"/>
      <c r="P413" s="324"/>
      <c r="Q413" s="84"/>
    </row>
    <row r="414" spans="1:17" x14ac:dyDescent="0.2">
      <c r="A414" s="7" t="s">
        <v>23</v>
      </c>
      <c r="B414" s="9">
        <v>73.798406535861346</v>
      </c>
      <c r="C414" s="9">
        <v>72.715480232514878</v>
      </c>
      <c r="D414" s="241"/>
      <c r="E414" s="379"/>
      <c r="F414" s="379"/>
      <c r="G414" s="379"/>
      <c r="H414" s="322"/>
      <c r="I414" s="10"/>
      <c r="J414" s="322"/>
      <c r="K414" s="11"/>
      <c r="L414" s="446"/>
      <c r="M414" s="446"/>
      <c r="N414" s="446"/>
      <c r="O414" s="324"/>
      <c r="P414" s="324"/>
      <c r="Q414" s="84"/>
    </row>
    <row r="415" spans="1:17" x14ac:dyDescent="0.2">
      <c r="A415" s="7" t="s">
        <v>291</v>
      </c>
      <c r="B415" s="9">
        <v>0.97118566540071494</v>
      </c>
      <c r="C415" s="9">
        <v>0.93825750041657785</v>
      </c>
      <c r="D415" s="241"/>
      <c r="E415" s="379"/>
      <c r="F415" s="379"/>
      <c r="G415" s="379"/>
      <c r="H415" s="322"/>
      <c r="I415" s="10"/>
      <c r="J415" s="322"/>
      <c r="K415" s="11"/>
      <c r="L415" s="446"/>
      <c r="M415" s="446"/>
      <c r="N415" s="446"/>
      <c r="O415" s="324"/>
      <c r="P415" s="324"/>
      <c r="Q415" s="84"/>
    </row>
    <row r="416" spans="1:17" x14ac:dyDescent="0.2">
      <c r="A416" s="7" t="s">
        <v>292</v>
      </c>
      <c r="B416" s="9">
        <v>22.742459571749947</v>
      </c>
      <c r="C416" s="9">
        <v>22.500439936425195</v>
      </c>
      <c r="D416" s="241"/>
      <c r="E416" s="379"/>
      <c r="F416" s="379"/>
      <c r="G416" s="379"/>
      <c r="H416" s="322"/>
      <c r="I416" s="10"/>
      <c r="J416" s="322"/>
      <c r="K416" s="11"/>
      <c r="L416" s="446"/>
      <c r="M416" s="446"/>
      <c r="N416" s="446"/>
      <c r="O416" s="324"/>
      <c r="P416" s="324"/>
      <c r="Q416" s="84"/>
    </row>
    <row r="417" spans="1:17" x14ac:dyDescent="0.2">
      <c r="A417" s="7" t="s">
        <v>179</v>
      </c>
      <c r="B417" s="9">
        <v>0.48341407161825539</v>
      </c>
      <c r="C417" s="9">
        <v>0.48587662053459402</v>
      </c>
      <c r="D417" s="241"/>
      <c r="E417" s="379"/>
      <c r="F417" s="379"/>
      <c r="G417" s="379"/>
      <c r="H417" s="322"/>
      <c r="I417" s="10"/>
      <c r="J417" s="322"/>
      <c r="K417" s="11"/>
      <c r="L417" s="446"/>
      <c r="M417" s="446"/>
      <c r="N417" s="446"/>
      <c r="O417" s="324"/>
      <c r="P417" s="324"/>
      <c r="Q417" s="84"/>
    </row>
    <row r="418" spans="1:17" x14ac:dyDescent="0.2">
      <c r="A418" s="7" t="s">
        <v>180</v>
      </c>
      <c r="B418" s="9">
        <v>6.0981394210288338</v>
      </c>
      <c r="C418" s="9">
        <v>5.8653017620053189</v>
      </c>
      <c r="D418" s="241"/>
      <c r="E418" s="379"/>
      <c r="F418" s="379"/>
      <c r="G418" s="379"/>
      <c r="H418" s="322"/>
      <c r="I418" s="10"/>
      <c r="J418" s="322"/>
      <c r="K418" s="11"/>
      <c r="L418" s="446"/>
      <c r="M418" s="446"/>
      <c r="N418" s="446"/>
      <c r="O418" s="324"/>
      <c r="P418" s="324"/>
      <c r="Q418" s="84"/>
    </row>
    <row r="419" spans="1:17" x14ac:dyDescent="0.2">
      <c r="A419" s="7" t="s">
        <v>293</v>
      </c>
      <c r="B419" s="9">
        <v>9.1620552449256039</v>
      </c>
      <c r="C419" s="9">
        <v>9.1200297276452993</v>
      </c>
      <c r="D419" s="241"/>
      <c r="E419" s="379"/>
      <c r="F419" s="379"/>
      <c r="G419" s="379"/>
      <c r="H419" s="322"/>
      <c r="I419" s="10"/>
      <c r="J419" s="322"/>
      <c r="K419" s="11"/>
      <c r="L419" s="446"/>
      <c r="M419" s="446"/>
      <c r="N419" s="446"/>
      <c r="O419" s="324"/>
      <c r="P419" s="324"/>
      <c r="Q419" s="84"/>
    </row>
    <row r="420" spans="1:17" x14ac:dyDescent="0.2">
      <c r="A420" s="7" t="s">
        <v>181</v>
      </c>
      <c r="B420" s="9">
        <v>3.5028532190059951</v>
      </c>
      <c r="C420" s="9">
        <v>3.577404192962216</v>
      </c>
      <c r="D420" s="242"/>
      <c r="E420" s="379"/>
      <c r="F420" s="379"/>
      <c r="G420" s="447"/>
      <c r="H420" s="322"/>
      <c r="I420" s="323"/>
      <c r="J420" s="322"/>
      <c r="K420" s="11"/>
      <c r="L420" s="446"/>
      <c r="M420" s="446"/>
      <c r="N420" s="446"/>
      <c r="O420" s="324"/>
      <c r="P420" s="324"/>
      <c r="Q420" s="84"/>
    </row>
    <row r="421" spans="1:17" x14ac:dyDescent="0.2">
      <c r="A421" s="7" t="s">
        <v>294</v>
      </c>
      <c r="B421" s="9">
        <v>7.0875249327561827</v>
      </c>
      <c r="C421" s="9">
        <v>7.0763164156514096</v>
      </c>
      <c r="D421" s="241"/>
      <c r="E421" s="379"/>
      <c r="F421" s="379"/>
      <c r="G421" s="379"/>
      <c r="H421" s="322"/>
      <c r="I421" s="10"/>
      <c r="J421" s="322"/>
      <c r="K421" s="11"/>
      <c r="L421" s="446"/>
      <c r="M421" s="446"/>
      <c r="N421" s="446"/>
      <c r="O421" s="324"/>
      <c r="P421" s="324"/>
      <c r="Q421" s="84"/>
    </row>
    <row r="422" spans="1:17" x14ac:dyDescent="0.2">
      <c r="A422" s="7" t="s">
        <v>182</v>
      </c>
      <c r="B422" s="9">
        <v>6.6755188563378187</v>
      </c>
      <c r="C422" s="9">
        <v>6.6946932929624507</v>
      </c>
      <c r="D422" s="241"/>
      <c r="E422" s="379"/>
      <c r="F422" s="379"/>
      <c r="G422" s="379"/>
      <c r="H422" s="322"/>
      <c r="I422" s="10"/>
      <c r="J422" s="322"/>
      <c r="K422" s="11"/>
      <c r="L422" s="446"/>
      <c r="M422" s="446"/>
      <c r="N422" s="446"/>
      <c r="O422" s="324"/>
      <c r="P422" s="324"/>
      <c r="Q422" s="84"/>
    </row>
    <row r="423" spans="1:17" x14ac:dyDescent="0.2">
      <c r="A423" s="7" t="s">
        <v>295</v>
      </c>
      <c r="B423" s="9">
        <v>17.00299969920458</v>
      </c>
      <c r="C423" s="9">
        <v>16.867154908078447</v>
      </c>
      <c r="D423" s="241"/>
      <c r="E423" s="379"/>
      <c r="F423" s="379"/>
      <c r="G423" s="379"/>
      <c r="H423" s="322"/>
      <c r="I423" s="10"/>
      <c r="J423" s="322"/>
      <c r="K423" s="11"/>
      <c r="L423" s="446"/>
      <c r="M423" s="446"/>
      <c r="N423" s="446"/>
      <c r="O423" s="324"/>
      <c r="P423" s="324"/>
      <c r="Q423" s="84"/>
    </row>
    <row r="424" spans="1:17" x14ac:dyDescent="0.2">
      <c r="A424" s="7" t="s">
        <v>296</v>
      </c>
      <c r="B424" s="9">
        <v>15.347011518209854</v>
      </c>
      <c r="C424" s="9">
        <v>15.237974995700517</v>
      </c>
      <c r="D424" s="241"/>
      <c r="E424" s="379"/>
      <c r="F424" s="379"/>
      <c r="G424" s="379"/>
      <c r="H424" s="322"/>
      <c r="I424" s="10"/>
      <c r="J424" s="322"/>
      <c r="K424" s="11"/>
      <c r="L424" s="446"/>
      <c r="M424" s="446"/>
      <c r="N424" s="446"/>
      <c r="O424" s="324"/>
      <c r="P424" s="324"/>
      <c r="Q424" s="84"/>
    </row>
    <row r="425" spans="1:17" x14ac:dyDescent="0.2">
      <c r="A425" s="7" t="s">
        <v>297</v>
      </c>
      <c r="B425" s="9">
        <v>11.279098647188931</v>
      </c>
      <c r="C425" s="9">
        <v>10.784305524871415</v>
      </c>
      <c r="D425" s="241"/>
      <c r="E425" s="379"/>
      <c r="F425" s="379"/>
      <c r="G425" s="379"/>
      <c r="H425" s="322"/>
      <c r="I425" s="10"/>
      <c r="J425" s="322"/>
      <c r="K425" s="11"/>
      <c r="L425" s="446"/>
      <c r="M425" s="446"/>
      <c r="N425" s="446"/>
      <c r="O425" s="324"/>
      <c r="P425" s="324"/>
      <c r="Q425" s="84"/>
    </row>
    <row r="426" spans="1:17" x14ac:dyDescent="0.2">
      <c r="A426" s="7" t="s">
        <v>183</v>
      </c>
      <c r="B426" s="9">
        <v>2.8969958499084258</v>
      </c>
      <c r="C426" s="9">
        <v>2.6004062543738957</v>
      </c>
      <c r="D426" s="241"/>
      <c r="E426" s="379"/>
      <c r="F426" s="379"/>
      <c r="G426" s="379"/>
      <c r="H426" s="322"/>
      <c r="I426" s="10"/>
      <c r="J426" s="322"/>
      <c r="K426" s="11"/>
      <c r="L426" s="446"/>
      <c r="M426" s="446"/>
      <c r="N426" s="446"/>
      <c r="O426" s="324"/>
      <c r="P426" s="324"/>
      <c r="Q426" s="84"/>
    </row>
    <row r="427" spans="1:17" x14ac:dyDescent="0.2">
      <c r="A427" s="7" t="s">
        <v>184</v>
      </c>
      <c r="B427" s="9">
        <v>0.65218014308729966</v>
      </c>
      <c r="C427" s="9">
        <v>0.70361221796688833</v>
      </c>
      <c r="D427" s="241"/>
      <c r="E427" s="379"/>
      <c r="F427" s="379"/>
      <c r="G427" s="379"/>
      <c r="H427" s="322"/>
      <c r="I427" s="10"/>
      <c r="J427" s="322"/>
      <c r="K427" s="11"/>
      <c r="L427" s="446"/>
      <c r="M427" s="446"/>
      <c r="N427" s="446"/>
      <c r="O427" s="324"/>
      <c r="P427" s="324"/>
      <c r="Q427" s="84"/>
    </row>
    <row r="428" spans="1:17" x14ac:dyDescent="0.2">
      <c r="A428" s="7" t="s">
        <v>298</v>
      </c>
      <c r="B428" s="9">
        <v>7.198297796183919</v>
      </c>
      <c r="C428" s="9">
        <v>7.2765110750539641</v>
      </c>
      <c r="D428" s="241"/>
      <c r="E428" s="379"/>
      <c r="F428" s="379"/>
      <c r="G428" s="379"/>
      <c r="H428" s="322"/>
      <c r="I428" s="10"/>
      <c r="J428" s="322"/>
      <c r="K428" s="11"/>
      <c r="L428" s="446"/>
      <c r="M428" s="446"/>
      <c r="N428" s="446"/>
      <c r="O428" s="324"/>
      <c r="P428" s="324"/>
      <c r="Q428" s="84"/>
    </row>
    <row r="429" spans="1:17" x14ac:dyDescent="0.2">
      <c r="A429" s="7" t="s">
        <v>299</v>
      </c>
      <c r="B429" s="9">
        <v>6.3044676289279247</v>
      </c>
      <c r="C429" s="9">
        <v>6.0897282535579755</v>
      </c>
      <c r="D429" s="241"/>
      <c r="E429" s="379"/>
      <c r="F429" s="379"/>
      <c r="G429" s="379"/>
      <c r="H429" s="322"/>
      <c r="I429" s="10"/>
      <c r="J429" s="322"/>
      <c r="K429" s="11"/>
      <c r="L429" s="446"/>
      <c r="M429" s="446"/>
      <c r="N429" s="446"/>
      <c r="O429" s="324"/>
      <c r="P429" s="324"/>
      <c r="Q429" s="84"/>
    </row>
    <row r="430" spans="1:17" x14ac:dyDescent="0.2">
      <c r="A430" s="7" t="s">
        <v>300</v>
      </c>
      <c r="B430" s="9">
        <v>9.0109043785410812</v>
      </c>
      <c r="C430" s="9">
        <v>8.910125896492417</v>
      </c>
      <c r="D430" s="241"/>
      <c r="E430" s="379"/>
      <c r="F430" s="379"/>
      <c r="G430" s="379"/>
      <c r="H430" s="322"/>
      <c r="I430" s="10"/>
      <c r="J430" s="322"/>
      <c r="K430" s="11"/>
      <c r="L430" s="446"/>
      <c r="M430" s="446"/>
      <c r="N430" s="446"/>
      <c r="O430" s="324"/>
      <c r="P430" s="324"/>
      <c r="Q430" s="84"/>
    </row>
    <row r="431" spans="1:17" x14ac:dyDescent="0.2">
      <c r="A431" s="7" t="s">
        <v>30</v>
      </c>
      <c r="B431" s="9">
        <v>6.877703471527739</v>
      </c>
      <c r="C431" s="9">
        <v>6.6921583052979638</v>
      </c>
      <c r="D431" s="241"/>
      <c r="E431" s="379"/>
      <c r="F431" s="379"/>
      <c r="G431" s="379"/>
      <c r="H431" s="322"/>
      <c r="I431" s="10"/>
      <c r="J431" s="322"/>
      <c r="K431" s="11"/>
      <c r="L431" s="446"/>
      <c r="M431" s="446"/>
      <c r="N431" s="446"/>
      <c r="O431" s="324"/>
      <c r="P431" s="324"/>
      <c r="Q431" s="84"/>
    </row>
    <row r="432" spans="1:17" x14ac:dyDescent="0.2">
      <c r="A432" s="7" t="s">
        <v>25</v>
      </c>
      <c r="B432" s="9">
        <v>32.28458563559159</v>
      </c>
      <c r="C432" s="9">
        <v>30.761560858296829</v>
      </c>
      <c r="D432" s="241"/>
      <c r="E432" s="379"/>
      <c r="F432" s="379"/>
      <c r="G432" s="379"/>
      <c r="H432" s="322"/>
      <c r="I432" s="10"/>
      <c r="J432" s="322"/>
      <c r="K432" s="11"/>
      <c r="L432" s="446"/>
      <c r="M432" s="446"/>
      <c r="N432" s="446"/>
      <c r="O432" s="324"/>
      <c r="P432" s="324"/>
      <c r="Q432" s="84"/>
    </row>
    <row r="433" spans="1:32" x14ac:dyDescent="0.2">
      <c r="A433" s="7" t="s">
        <v>31</v>
      </c>
      <c r="B433" s="9">
        <v>8.0885097158697956</v>
      </c>
      <c r="C433" s="9">
        <v>7.4385102185921781</v>
      </c>
      <c r="D433" s="241"/>
      <c r="E433" s="379"/>
      <c r="F433" s="379"/>
      <c r="G433" s="379"/>
      <c r="H433" s="322"/>
      <c r="I433" s="10"/>
      <c r="J433" s="322"/>
      <c r="K433" s="11"/>
      <c r="L433" s="446"/>
      <c r="M433" s="446"/>
      <c r="N433" s="446"/>
      <c r="O433" s="324"/>
      <c r="P433" s="324"/>
      <c r="Q433" s="84"/>
    </row>
    <row r="434" spans="1:32" x14ac:dyDescent="0.2">
      <c r="A434" s="7" t="s">
        <v>32</v>
      </c>
      <c r="B434" s="9">
        <v>14.194377084394555</v>
      </c>
      <c r="C434" s="9">
        <v>13.3419710511454</v>
      </c>
      <c r="D434" s="241"/>
      <c r="E434" s="379"/>
      <c r="F434" s="379"/>
      <c r="G434" s="379"/>
      <c r="H434" s="322"/>
      <c r="I434" s="10"/>
      <c r="J434" s="322"/>
      <c r="K434" s="11"/>
      <c r="L434" s="446"/>
      <c r="M434" s="446"/>
      <c r="N434" s="446"/>
      <c r="O434" s="324"/>
      <c r="P434" s="324"/>
      <c r="Q434" s="84"/>
    </row>
    <row r="435" spans="1:32" x14ac:dyDescent="0.2">
      <c r="A435" s="7" t="s">
        <v>26</v>
      </c>
      <c r="B435" s="9">
        <v>8.5830234999633337</v>
      </c>
      <c r="C435" s="9">
        <v>7.9378790588783108</v>
      </c>
      <c r="D435" s="241"/>
      <c r="E435" s="379"/>
      <c r="F435" s="379"/>
      <c r="G435" s="379"/>
      <c r="H435" s="322"/>
      <c r="I435" s="10"/>
      <c r="J435" s="322"/>
      <c r="K435" s="11"/>
      <c r="L435" s="446"/>
      <c r="M435" s="446"/>
      <c r="N435" s="446"/>
      <c r="O435" s="324"/>
      <c r="P435" s="324"/>
      <c r="Q435" s="84"/>
    </row>
    <row r="436" spans="1:32" x14ac:dyDescent="0.2">
      <c r="A436" s="7" t="s">
        <v>33</v>
      </c>
      <c r="B436" s="9">
        <v>3.2840732028106432</v>
      </c>
      <c r="C436" s="9">
        <v>3.1067556395822398</v>
      </c>
      <c r="D436" s="241"/>
      <c r="E436" s="379"/>
      <c r="F436" s="379"/>
      <c r="G436" s="379"/>
      <c r="H436" s="322"/>
      <c r="I436" s="10"/>
      <c r="J436" s="322"/>
      <c r="K436" s="11"/>
      <c r="L436" s="446"/>
      <c r="M436" s="446"/>
      <c r="N436" s="446"/>
      <c r="O436" s="324"/>
      <c r="P436" s="324"/>
      <c r="Q436" s="84"/>
    </row>
    <row r="437" spans="1:32" x14ac:dyDescent="0.2">
      <c r="A437" s="7" t="s">
        <v>35</v>
      </c>
      <c r="B437" s="9">
        <v>1.3979557498567905</v>
      </c>
      <c r="C437" s="9">
        <v>1.3466791619238454</v>
      </c>
      <c r="D437" s="241"/>
      <c r="E437" s="379"/>
      <c r="F437" s="379"/>
      <c r="G437" s="379"/>
      <c r="H437" s="322"/>
      <c r="I437" s="10"/>
      <c r="J437" s="322"/>
      <c r="K437" s="11"/>
      <c r="L437" s="446"/>
      <c r="M437" s="446"/>
      <c r="N437" s="446"/>
      <c r="O437" s="324"/>
      <c r="P437" s="324"/>
      <c r="Q437" s="84"/>
    </row>
    <row r="438" spans="1:32" x14ac:dyDescent="0.2">
      <c r="A438" s="7" t="s">
        <v>27</v>
      </c>
      <c r="B438" s="9">
        <v>8.5420301251042936</v>
      </c>
      <c r="C438" s="9">
        <v>8.1565316424552972</v>
      </c>
      <c r="D438" s="241"/>
      <c r="E438" s="379"/>
      <c r="F438" s="379"/>
      <c r="G438" s="379"/>
      <c r="H438" s="322"/>
      <c r="I438" s="10"/>
      <c r="J438" s="322"/>
      <c r="K438" s="11"/>
      <c r="L438" s="446"/>
      <c r="M438" s="446"/>
      <c r="N438" s="446"/>
      <c r="O438" s="324"/>
      <c r="P438" s="324"/>
      <c r="Q438" s="84"/>
    </row>
    <row r="439" spans="1:32" x14ac:dyDescent="0.2">
      <c r="A439" s="7" t="s">
        <v>301</v>
      </c>
      <c r="B439" s="9">
        <v>3.6115602820940511</v>
      </c>
      <c r="C439" s="9">
        <v>3.2977786506793634</v>
      </c>
      <c r="D439" s="241"/>
      <c r="E439" s="379"/>
      <c r="F439" s="379"/>
      <c r="G439" s="379"/>
      <c r="H439" s="322"/>
      <c r="I439" s="10"/>
      <c r="J439" s="322"/>
      <c r="K439" s="11"/>
      <c r="L439" s="446"/>
      <c r="M439" s="446"/>
      <c r="N439" s="446"/>
      <c r="O439" s="324"/>
      <c r="P439" s="324"/>
      <c r="Q439" s="84"/>
    </row>
    <row r="440" spans="1:32" x14ac:dyDescent="0.2">
      <c r="A440" s="7" t="s">
        <v>302</v>
      </c>
      <c r="B440" s="9">
        <v>10.808918462149995</v>
      </c>
      <c r="C440" s="9">
        <v>10.068531140793011</v>
      </c>
      <c r="D440" s="241"/>
      <c r="E440" s="379"/>
      <c r="F440" s="379"/>
      <c r="G440" s="379"/>
      <c r="H440" s="322"/>
      <c r="I440" s="10"/>
      <c r="J440" s="322"/>
      <c r="K440" s="11"/>
      <c r="L440" s="446"/>
      <c r="M440" s="446"/>
      <c r="N440" s="446"/>
      <c r="O440" s="324"/>
      <c r="P440" s="324"/>
      <c r="Q440" s="84"/>
    </row>
    <row r="441" spans="1:32" x14ac:dyDescent="0.2">
      <c r="A441" s="7" t="s">
        <v>34</v>
      </c>
      <c r="B441" s="9">
        <v>3.2583734608994184</v>
      </c>
      <c r="C441" s="9">
        <v>2.8300855490215482</v>
      </c>
      <c r="D441" s="241"/>
      <c r="E441" s="379"/>
      <c r="F441" s="379"/>
      <c r="G441" s="379"/>
      <c r="H441" s="322"/>
      <c r="I441" s="10"/>
      <c r="J441" s="322"/>
      <c r="K441" s="11"/>
      <c r="L441" s="446"/>
      <c r="M441" s="446"/>
      <c r="N441" s="446"/>
      <c r="O441" s="324"/>
      <c r="P441" s="324"/>
      <c r="Q441" s="84"/>
    </row>
    <row r="442" spans="1:32" x14ac:dyDescent="0.2">
      <c r="A442" s="7" t="s">
        <v>303</v>
      </c>
      <c r="B442" s="9">
        <v>3.1178370871648293</v>
      </c>
      <c r="C442" s="9">
        <v>2.6868981305738497</v>
      </c>
      <c r="D442" s="241"/>
      <c r="E442" s="379"/>
      <c r="F442" s="379"/>
      <c r="G442" s="379"/>
      <c r="H442" s="322"/>
      <c r="I442" s="10"/>
      <c r="J442" s="322"/>
      <c r="K442" s="11"/>
      <c r="L442" s="446"/>
      <c r="M442" s="446"/>
      <c r="N442" s="446"/>
      <c r="O442" s="324"/>
      <c r="P442" s="324"/>
      <c r="Q442" s="84"/>
    </row>
    <row r="443" spans="1:32" x14ac:dyDescent="0.2">
      <c r="A443" s="7" t="s">
        <v>304</v>
      </c>
      <c r="B443" s="9">
        <v>3.1023585137134</v>
      </c>
      <c r="C443" s="9">
        <v>3.0319410867759822</v>
      </c>
      <c r="D443" s="241"/>
      <c r="E443" s="379"/>
      <c r="F443" s="379"/>
      <c r="G443" s="379"/>
      <c r="H443" s="322"/>
      <c r="I443" s="10"/>
      <c r="J443" s="322"/>
      <c r="K443" s="11"/>
      <c r="L443" s="446"/>
      <c r="M443" s="446"/>
      <c r="N443" s="446"/>
      <c r="O443" s="324"/>
      <c r="P443" s="324"/>
      <c r="Q443" s="84"/>
    </row>
    <row r="444" spans="1:32" x14ac:dyDescent="0.2">
      <c r="A444" s="585" t="s">
        <v>687</v>
      </c>
      <c r="B444" s="9"/>
      <c r="E444" s="65"/>
      <c r="H444" s="11"/>
      <c r="I444" s="11"/>
      <c r="J444" s="11"/>
      <c r="K444" s="11"/>
      <c r="L444" s="11"/>
      <c r="M444" s="11"/>
      <c r="N444" s="13"/>
      <c r="O444" s="13"/>
      <c r="P444" s="11"/>
      <c r="Q444" s="11"/>
    </row>
    <row r="445" spans="1:32" x14ac:dyDescent="0.2">
      <c r="A445" s="416" t="s">
        <v>305</v>
      </c>
      <c r="B445" s="85"/>
      <c r="C445" s="85"/>
      <c r="D445" s="85"/>
      <c r="E445" s="85"/>
      <c r="F445" s="85"/>
      <c r="G445" s="85"/>
      <c r="H445" s="85"/>
      <c r="I445" s="85"/>
      <c r="J445" s="85"/>
      <c r="K445" s="85"/>
      <c r="L445" s="85"/>
      <c r="M445" s="85"/>
      <c r="N445" s="85"/>
      <c r="O445" s="85"/>
      <c r="P445" s="85"/>
      <c r="Q445" s="85"/>
      <c r="R445" s="85"/>
      <c r="S445" s="85"/>
      <c r="T445" s="85"/>
      <c r="U445" s="85"/>
    </row>
    <row r="446" spans="1:32" x14ac:dyDescent="0.2">
      <c r="A446" s="65"/>
      <c r="B446" s="85"/>
      <c r="C446" s="85"/>
      <c r="D446" s="85"/>
      <c r="E446" s="85"/>
      <c r="F446" s="85"/>
      <c r="G446" s="85"/>
      <c r="H446" s="85"/>
      <c r="I446" s="85"/>
      <c r="J446" s="85"/>
      <c r="K446" s="85"/>
      <c r="L446" s="85"/>
      <c r="M446" s="85"/>
      <c r="N446" s="85"/>
      <c r="O446" s="85"/>
      <c r="P446" s="85"/>
      <c r="Q446" s="85"/>
      <c r="R446" s="85"/>
      <c r="S446" s="85"/>
      <c r="T446" s="85"/>
      <c r="U446" s="85"/>
    </row>
    <row r="447" spans="1:32" x14ac:dyDescent="0.2">
      <c r="A447" s="65" t="s">
        <v>741</v>
      </c>
      <c r="B447" s="85"/>
      <c r="C447" s="85"/>
      <c r="D447" s="85"/>
      <c r="E447" s="85"/>
      <c r="F447" s="85"/>
      <c r="G447" s="85"/>
      <c r="H447" s="85"/>
      <c r="I447" s="85"/>
      <c r="J447" s="85"/>
      <c r="K447" s="85"/>
      <c r="L447" s="85"/>
      <c r="M447" s="85"/>
      <c r="N447" s="85"/>
      <c r="O447" s="85"/>
      <c r="P447" s="85"/>
      <c r="Q447" s="85"/>
      <c r="R447" s="85"/>
      <c r="S447" s="85"/>
      <c r="T447" s="85"/>
      <c r="U447" s="85"/>
    </row>
    <row r="448" spans="1:32" x14ac:dyDescent="0.2">
      <c r="A448" s="65"/>
      <c r="B448" s="85"/>
      <c r="D448" s="85" t="s">
        <v>16</v>
      </c>
      <c r="E448" s="85"/>
      <c r="F448" s="85"/>
      <c r="G448" s="85" t="str">
        <f>A2</f>
        <v>ARS Alentejo</v>
      </c>
      <c r="H448" s="85"/>
      <c r="I448" s="85"/>
      <c r="J448" s="85" t="str">
        <f>C5</f>
        <v>ACeS Alentejo Central</v>
      </c>
      <c r="K448" s="85"/>
      <c r="L448" s="85"/>
      <c r="M448" s="85" t="str">
        <f>IF(B5=2,D5,"")</f>
        <v/>
      </c>
      <c r="N448" s="85"/>
      <c r="O448" s="85"/>
      <c r="P448" s="85"/>
      <c r="R448" s="85"/>
      <c r="U448" s="85" t="s">
        <v>16</v>
      </c>
      <c r="V448" s="85"/>
      <c r="W448" s="85"/>
      <c r="X448" s="85" t="str">
        <f>A2</f>
        <v>ARS Alentejo</v>
      </c>
      <c r="Y448" s="85"/>
      <c r="Z448" s="85"/>
      <c r="AA448" s="85" t="str">
        <f>C5</f>
        <v>ACeS Alentejo Central</v>
      </c>
      <c r="AB448" s="85"/>
      <c r="AC448" s="85"/>
      <c r="AD448" s="85" t="str">
        <f>IF(B5=2,D5,"")</f>
        <v/>
      </c>
      <c r="AE448" s="85"/>
      <c r="AF448" s="85"/>
    </row>
    <row r="449" spans="1:32" x14ac:dyDescent="0.2">
      <c r="A449" s="65"/>
      <c r="B449" s="85" t="s">
        <v>284</v>
      </c>
      <c r="C449" s="7" t="s">
        <v>283</v>
      </c>
      <c r="D449" s="85" t="s">
        <v>13</v>
      </c>
      <c r="E449" s="85" t="s">
        <v>14</v>
      </c>
      <c r="F449" s="85" t="s">
        <v>15</v>
      </c>
      <c r="G449" s="85" t="s">
        <v>13</v>
      </c>
      <c r="H449" s="85" t="s">
        <v>14</v>
      </c>
      <c r="I449" s="85" t="s">
        <v>15</v>
      </c>
      <c r="J449" s="85" t="s">
        <v>13</v>
      </c>
      <c r="K449" s="85" t="s">
        <v>14</v>
      </c>
      <c r="L449" s="85" t="s">
        <v>15</v>
      </c>
      <c r="M449" s="85" t="s">
        <v>13</v>
      </c>
      <c r="N449" s="85" t="s">
        <v>14</v>
      </c>
      <c r="O449" s="85" t="s">
        <v>15</v>
      </c>
      <c r="P449" s="85" t="s">
        <v>13</v>
      </c>
      <c r="R449" s="85"/>
      <c r="U449" s="85" t="s">
        <v>13</v>
      </c>
      <c r="V449" s="85" t="s">
        <v>14</v>
      </c>
      <c r="W449" s="85" t="s">
        <v>15</v>
      </c>
      <c r="X449" s="85" t="s">
        <v>13</v>
      </c>
      <c r="Y449" s="85" t="s">
        <v>14</v>
      </c>
      <c r="Z449" s="85" t="s">
        <v>15</v>
      </c>
      <c r="AA449" s="85" t="s">
        <v>13</v>
      </c>
      <c r="AB449" s="85" t="s">
        <v>14</v>
      </c>
      <c r="AC449" s="85" t="s">
        <v>15</v>
      </c>
      <c r="AD449" s="85" t="s">
        <v>13</v>
      </c>
      <c r="AE449" s="85" t="s">
        <v>14</v>
      </c>
      <c r="AF449" s="85" t="s">
        <v>15</v>
      </c>
    </row>
    <row r="450" spans="1:32" x14ac:dyDescent="0.2">
      <c r="A450" s="65">
        <f>RANK(Q450,$Q$450:$Q$471,0)</f>
        <v>20</v>
      </c>
      <c r="B450" s="85" t="s">
        <v>330</v>
      </c>
      <c r="C450" s="7" t="s">
        <v>306</v>
      </c>
      <c r="D450" s="85">
        <v>0.13573969464895849</v>
      </c>
      <c r="E450" s="85">
        <v>0.16102191065515381</v>
      </c>
      <c r="F450" s="85">
        <v>0.11322120352443854</v>
      </c>
      <c r="G450" s="379">
        <v>0.1051957099313134</v>
      </c>
      <c r="H450" s="379">
        <v>0.12125375555573949</v>
      </c>
      <c r="I450" s="379">
        <v>9.0232870215055008E-2</v>
      </c>
      <c r="J450" s="10">
        <v>0.12160785958186067</v>
      </c>
      <c r="K450" s="10">
        <v>0.14668771676839501</v>
      </c>
      <c r="L450" s="10">
        <v>9.8280666458542887E-2</v>
      </c>
      <c r="M450" s="10"/>
      <c r="N450" s="10"/>
      <c r="O450" s="10"/>
      <c r="P450" s="484"/>
      <c r="Q450" s="483">
        <f>(J450+M450)/2</f>
        <v>6.0803929790930335E-2</v>
      </c>
      <c r="R450" s="129">
        <v>1</v>
      </c>
      <c r="S450" s="85" t="str">
        <f>VLOOKUP(R450,$A$450:$O$471,2,FALSE)</f>
        <v>Hipertensão (K86 ou K87)</v>
      </c>
      <c r="T450" s="85" t="str">
        <f>VLOOKUP(R450,$A$450:$O$471,3,FALSE)</f>
        <v>K86 ou K87</v>
      </c>
      <c r="U450" s="85">
        <f>VLOOKUP(R450,$A$450:$O$471,4,FALSE)</f>
        <v>22.202014104851862</v>
      </c>
      <c r="V450" s="85">
        <f>VLOOKUP(R450,$A$450:$O$471,5,FALSE)</f>
        <v>20.457608491499872</v>
      </c>
      <c r="W450" s="9">
        <f>VLOOKUP(R450,$A$450:$O$471,6,FALSE)</f>
        <v>23.755730057290684</v>
      </c>
      <c r="X450" s="9">
        <f>VLOOKUP(R450,$A$450:$O$471,7,FALSE)</f>
        <v>27.810791443017656</v>
      </c>
      <c r="Y450" s="9">
        <f>VLOOKUP(R450,$A$450:$O$471,8,FALSE)</f>
        <v>24.725834085134206</v>
      </c>
      <c r="Z450" s="9">
        <f>VLOOKUP(R450,$A$450:$O$471,9,FALSE)</f>
        <v>30.685345642022295</v>
      </c>
      <c r="AA450" s="9">
        <f>VLOOKUP(R450,$A$450:$O$471,10,FALSE)</f>
        <v>27.527107170670341</v>
      </c>
      <c r="AB450" s="9">
        <f>VLOOKUP(R450,$A$450:$O$471,11,FALSE)</f>
        <v>24.62240344094576</v>
      </c>
      <c r="AC450" s="9">
        <f>VLOOKUP(R450,$A$450:$O$471,12,FALSE)</f>
        <v>30.228820516378185</v>
      </c>
      <c r="AD450" s="9">
        <f>VLOOKUP(R450,$A$450:$O$471,13,FALSE)</f>
        <v>0</v>
      </c>
      <c r="AE450" s="9">
        <f>VLOOKUP(R450,$A$450:$O$471,14,FALSE)</f>
        <v>0</v>
      </c>
      <c r="AF450" s="9">
        <f>VLOOKUP(R450,$A$450:$O$471,15,FALSE)</f>
        <v>0</v>
      </c>
    </row>
    <row r="451" spans="1:32" x14ac:dyDescent="0.2">
      <c r="A451" s="65">
        <f t="shared" ref="A451:A471" si="19">RANK(Q451,$Q$450:$Q$471,0)</f>
        <v>18</v>
      </c>
      <c r="B451" s="85" t="s">
        <v>352</v>
      </c>
      <c r="C451" s="7" t="s">
        <v>307</v>
      </c>
      <c r="D451" s="85">
        <v>0.43851603622554974</v>
      </c>
      <c r="E451" s="85">
        <v>0.59926885519407236</v>
      </c>
      <c r="F451" s="85">
        <v>0.42108491533747927</v>
      </c>
      <c r="G451" s="379">
        <v>0.61121302430679614</v>
      </c>
      <c r="H451" s="379">
        <v>0.7432482763757956</v>
      </c>
      <c r="I451" s="379">
        <v>0.48818296449683607</v>
      </c>
      <c r="J451" s="10">
        <v>0.684718145330378</v>
      </c>
      <c r="K451" s="10">
        <v>0.83661723207737149</v>
      </c>
      <c r="L451" s="10">
        <v>0.54343427335900196</v>
      </c>
      <c r="M451" s="10"/>
      <c r="N451" s="10"/>
      <c r="O451" s="10"/>
      <c r="P451" s="484"/>
      <c r="Q451" s="483">
        <f t="shared" ref="Q451:Q471" si="20">(J451+M451)/2</f>
        <v>0.342359072665189</v>
      </c>
      <c r="R451" s="129">
        <v>2</v>
      </c>
      <c r="S451" s="85" t="str">
        <f t="shared" ref="S451:S471" si="21">VLOOKUP(R451,$A$450:$O$471,2,FALSE)</f>
        <v>Alterações do metabolismo dos lípidos (T93)</v>
      </c>
      <c r="T451" s="85" t="str">
        <f t="shared" ref="T451:T471" si="22">VLOOKUP(R451,$A$450:$O$471,3,FALSE)</f>
        <v>T93</v>
      </c>
      <c r="U451" s="85">
        <f t="shared" ref="U451:U471" si="23">VLOOKUP(R451,$A$450:$O$471,4,FALSE)</f>
        <v>21.334896221358829</v>
      </c>
      <c r="V451" s="85">
        <f t="shared" ref="V451:V471" si="24">VLOOKUP(R451,$A$450:$O$471,5,FALSE)</f>
        <v>20.576074762559838</v>
      </c>
      <c r="W451" s="9">
        <f t="shared" ref="W451:W471" si="25">VLOOKUP(R451,$A$450:$O$471,6,FALSE)</f>
        <v>22.010767129228345</v>
      </c>
      <c r="X451" s="9">
        <f t="shared" ref="X451:X471" si="26">VLOOKUP(R451,$A$450:$O$471,7,FALSE)</f>
        <v>25.801493499623728</v>
      </c>
      <c r="Y451" s="9">
        <f t="shared" ref="Y451:Y471" si="27">VLOOKUP(R451,$A$450:$O$471,8,FALSE)</f>
        <v>23.36224662931113</v>
      </c>
      <c r="Z451" s="9">
        <f t="shared" ref="Z451:Z471" si="28">VLOOKUP(R451,$A$450:$O$471,9,FALSE)</f>
        <v>28.07437656413282</v>
      </c>
      <c r="AA451" s="9">
        <f t="shared" ref="AA451:AA471" si="29">VLOOKUP(R451,$A$450:$O$471,10,FALSE)</f>
        <v>25.508895944407833</v>
      </c>
      <c r="AB451" s="9">
        <f t="shared" ref="AB451:AB471" si="30">VLOOKUP(R451,$A$450:$O$471,11,FALSE)</f>
        <v>23.629153562149597</v>
      </c>
      <c r="AC451" s="9">
        <f t="shared" ref="AC451:AC471" si="31">VLOOKUP(R451,$A$450:$O$471,12,FALSE)</f>
        <v>27.257275659925767</v>
      </c>
      <c r="AD451" s="9">
        <f t="shared" ref="AD451:AD471" si="32">VLOOKUP(R451,$A$450:$O$471,13,FALSE)</f>
        <v>0</v>
      </c>
      <c r="AE451" s="9">
        <f t="shared" ref="AE451:AE471" si="33">VLOOKUP(R451,$A$450:$O$471,14,FALSE)</f>
        <v>0</v>
      </c>
      <c r="AF451" s="9">
        <f t="shared" ref="AF451:AF471" si="34">VLOOKUP(R451,$A$450:$O$471,15,FALSE)</f>
        <v>0</v>
      </c>
    </row>
    <row r="452" spans="1:32" x14ac:dyDescent="0.2">
      <c r="A452" s="65">
        <f t="shared" si="19"/>
        <v>6</v>
      </c>
      <c r="B452" s="85" t="s">
        <v>331</v>
      </c>
      <c r="C452" s="7" t="s">
        <v>308</v>
      </c>
      <c r="D452" s="85">
        <v>6.3463387627844634</v>
      </c>
      <c r="E452" s="85">
        <v>6.3335125172784519</v>
      </c>
      <c r="F452" s="85">
        <v>6.3594723702058227</v>
      </c>
      <c r="G452" s="379">
        <v>8.3038452465204049</v>
      </c>
      <c r="H452" s="379">
        <v>8.4186046511627914</v>
      </c>
      <c r="I452" s="379">
        <v>8.1857348013403541</v>
      </c>
      <c r="J452" s="10">
        <v>8.5399449035812669</v>
      </c>
      <c r="K452" s="10">
        <v>8.8154269972451793</v>
      </c>
      <c r="L452" s="10">
        <v>8.2644628099173563</v>
      </c>
      <c r="M452" s="10"/>
      <c r="N452" s="10"/>
      <c r="O452" s="10"/>
      <c r="P452" s="484"/>
      <c r="Q452" s="483">
        <f t="shared" si="20"/>
        <v>4.2699724517906334</v>
      </c>
      <c r="R452" s="129">
        <v>3</v>
      </c>
      <c r="S452" s="85" t="str">
        <f t="shared" si="21"/>
        <v>Perturbações depressivas (P76)</v>
      </c>
      <c r="T452" s="85" t="str">
        <f t="shared" si="22"/>
        <v>P76</v>
      </c>
      <c r="U452" s="85">
        <f t="shared" si="23"/>
        <v>10.439670864869006</v>
      </c>
      <c r="V452" s="85">
        <f t="shared" si="24"/>
        <v>4.4325548104793473</v>
      </c>
      <c r="W452" s="9">
        <f t="shared" si="25"/>
        <v>15.790119161077978</v>
      </c>
      <c r="X452" s="9">
        <f t="shared" si="26"/>
        <v>13.378019885382585</v>
      </c>
      <c r="Y452" s="9">
        <f t="shared" si="27"/>
        <v>5.3612368710737375</v>
      </c>
      <c r="Z452" s="9">
        <f t="shared" si="28"/>
        <v>20.848034735798926</v>
      </c>
      <c r="AA452" s="9">
        <f t="shared" si="29"/>
        <v>12.523812376445218</v>
      </c>
      <c r="AB452" s="9">
        <f t="shared" si="30"/>
        <v>5.0458088335840285</v>
      </c>
      <c r="AC452" s="9">
        <f t="shared" si="31"/>
        <v>19.479228092083204</v>
      </c>
      <c r="AD452" s="9">
        <f t="shared" si="32"/>
        <v>0</v>
      </c>
      <c r="AE452" s="9">
        <f t="shared" si="33"/>
        <v>0</v>
      </c>
      <c r="AF452" s="9">
        <f t="shared" si="34"/>
        <v>0</v>
      </c>
    </row>
    <row r="453" spans="1:32" x14ac:dyDescent="0.2">
      <c r="A453" s="65">
        <f t="shared" si="19"/>
        <v>10</v>
      </c>
      <c r="B453" s="85" t="s">
        <v>332</v>
      </c>
      <c r="C453" s="7" t="s">
        <v>309</v>
      </c>
      <c r="D453" s="85">
        <v>1.7169382473567227</v>
      </c>
      <c r="E453" s="85">
        <v>2.1099517589946379</v>
      </c>
      <c r="F453" s="85">
        <v>1.3668869990220778</v>
      </c>
      <c r="G453" s="379">
        <v>2.9153384128023379</v>
      </c>
      <c r="H453" s="379">
        <v>3.115352463561798</v>
      </c>
      <c r="I453" s="379">
        <v>2.7289659081707018</v>
      </c>
      <c r="J453" s="10">
        <v>2.8407116755526269</v>
      </c>
      <c r="K453" s="10">
        <v>2.9064057780043009</v>
      </c>
      <c r="L453" s="10">
        <v>2.7796084960745544</v>
      </c>
      <c r="M453" s="10"/>
      <c r="N453" s="10"/>
      <c r="O453" s="10"/>
      <c r="P453" s="484"/>
      <c r="Q453" s="483">
        <f t="shared" si="20"/>
        <v>1.4203558377763135</v>
      </c>
      <c r="R453" s="129">
        <v>4</v>
      </c>
      <c r="S453" s="85" t="str">
        <f t="shared" si="21"/>
        <v>Obesidade (T82)</v>
      </c>
      <c r="T453" s="85" t="str">
        <f t="shared" si="22"/>
        <v>T82</v>
      </c>
      <c r="U453" s="85">
        <f t="shared" si="23"/>
        <v>8.0119101792415623</v>
      </c>
      <c r="V453" s="85">
        <f t="shared" si="24"/>
        <v>6.7242986779832519</v>
      </c>
      <c r="W453" s="9">
        <f t="shared" si="25"/>
        <v>9.1587664578134227</v>
      </c>
      <c r="X453" s="9">
        <f t="shared" si="26"/>
        <v>11.445772310173643</v>
      </c>
      <c r="Y453" s="9">
        <f t="shared" si="27"/>
        <v>9.2525306031236294</v>
      </c>
      <c r="Z453" s="9">
        <f t="shared" si="28"/>
        <v>13.48942848659425</v>
      </c>
      <c r="AA453" s="9">
        <f t="shared" si="29"/>
        <v>11.672557359372192</v>
      </c>
      <c r="AB453" s="9">
        <f t="shared" si="30"/>
        <v>9.6055592158422733</v>
      </c>
      <c r="AC453" s="9">
        <f t="shared" si="31"/>
        <v>13.5951067790535</v>
      </c>
      <c r="AD453" s="9">
        <f t="shared" si="32"/>
        <v>0</v>
      </c>
      <c r="AE453" s="9">
        <f t="shared" si="33"/>
        <v>0</v>
      </c>
      <c r="AF453" s="9">
        <f t="shared" si="34"/>
        <v>0</v>
      </c>
    </row>
    <row r="454" spans="1:32" x14ac:dyDescent="0.2">
      <c r="A454" s="65">
        <f t="shared" si="19"/>
        <v>17</v>
      </c>
      <c r="B454" s="85" t="s">
        <v>333</v>
      </c>
      <c r="C454" s="85" t="s">
        <v>310</v>
      </c>
      <c r="D454" s="85">
        <v>0.67422463320240955</v>
      </c>
      <c r="E454" s="85">
        <v>1.0571861500428941</v>
      </c>
      <c r="F454" s="85">
        <v>0.3331265460769795</v>
      </c>
      <c r="G454" s="379">
        <v>0.95474588349425427</v>
      </c>
      <c r="H454" s="379">
        <v>1.4111785202903468</v>
      </c>
      <c r="I454" s="379">
        <v>0.52944329403961765</v>
      </c>
      <c r="J454" s="10">
        <v>0.88600011981069904</v>
      </c>
      <c r="K454" s="10">
        <v>1.3015427072585557</v>
      </c>
      <c r="L454" s="10">
        <v>0.49949703423635922</v>
      </c>
      <c r="M454" s="10"/>
      <c r="N454" s="10"/>
      <c r="O454" s="10"/>
      <c r="P454" s="484"/>
      <c r="Q454" s="483">
        <f t="shared" si="20"/>
        <v>0.44300005990534952</v>
      </c>
      <c r="R454" s="129">
        <v>5</v>
      </c>
      <c r="S454" s="85" t="str">
        <f t="shared" si="21"/>
        <v>Diabetes (T89 ou T90)</v>
      </c>
      <c r="T454" s="85" t="str">
        <f t="shared" si="22"/>
        <v>T89 ou T90</v>
      </c>
      <c r="U454" s="85">
        <f t="shared" si="23"/>
        <v>7.7529555492605162</v>
      </c>
      <c r="V454" s="85">
        <f t="shared" si="24"/>
        <v>8.2175532283909565</v>
      </c>
      <c r="W454" s="9">
        <f t="shared" si="25"/>
        <v>7.3391453551142547</v>
      </c>
      <c r="X454" s="9">
        <f t="shared" si="26"/>
        <v>9.7085460036608904</v>
      </c>
      <c r="Y454" s="9">
        <f t="shared" si="27"/>
        <v>9.9026659272808537</v>
      </c>
      <c r="Z454" s="9">
        <f t="shared" si="28"/>
        <v>9.527665629374269</v>
      </c>
      <c r="AA454" s="9">
        <f t="shared" si="29"/>
        <v>9.1822919786736961</v>
      </c>
      <c r="AB454" s="9">
        <f t="shared" si="30"/>
        <v>9.4800044752184771</v>
      </c>
      <c r="AC454" s="9">
        <f t="shared" si="31"/>
        <v>8.9053846242787937</v>
      </c>
      <c r="AD454" s="9">
        <f t="shared" si="32"/>
        <v>0</v>
      </c>
      <c r="AE454" s="9">
        <f t="shared" si="33"/>
        <v>0</v>
      </c>
      <c r="AF454" s="9">
        <f t="shared" si="34"/>
        <v>0</v>
      </c>
    </row>
    <row r="455" spans="1:32" x14ac:dyDescent="0.2">
      <c r="A455" s="65">
        <f t="shared" si="19"/>
        <v>1</v>
      </c>
      <c r="B455" s="85" t="s">
        <v>334</v>
      </c>
      <c r="C455" s="85" t="s">
        <v>311</v>
      </c>
      <c r="D455" s="85">
        <v>22.202014104851862</v>
      </c>
      <c r="E455" s="85">
        <v>20.457608491499872</v>
      </c>
      <c r="F455" s="85">
        <v>23.755730057290684</v>
      </c>
      <c r="G455" s="379">
        <v>27.810791443017656</v>
      </c>
      <c r="H455" s="379">
        <v>24.725834085134206</v>
      </c>
      <c r="I455" s="379">
        <v>30.685345642022295</v>
      </c>
      <c r="J455" s="10">
        <v>27.527107170670341</v>
      </c>
      <c r="K455" s="10">
        <v>24.62240344094576</v>
      </c>
      <c r="L455" s="10">
        <v>30.228820516378185</v>
      </c>
      <c r="M455" s="10"/>
      <c r="N455" s="10"/>
      <c r="O455" s="10"/>
      <c r="P455" s="484"/>
      <c r="Q455" s="483">
        <f t="shared" si="20"/>
        <v>13.76355358533517</v>
      </c>
      <c r="R455" s="129">
        <v>6</v>
      </c>
      <c r="S455" s="85" t="str">
        <f t="shared" si="21"/>
        <v>Doenças dos dentes e gengivas (7 anos) (D82)</v>
      </c>
      <c r="T455" s="85" t="str">
        <f t="shared" si="22"/>
        <v>D82</v>
      </c>
      <c r="U455" s="85">
        <f t="shared" si="23"/>
        <v>6.3463387627844634</v>
      </c>
      <c r="V455" s="85">
        <f t="shared" si="24"/>
        <v>6.3335125172784519</v>
      </c>
      <c r="W455" s="9">
        <f t="shared" si="25"/>
        <v>6.3594723702058227</v>
      </c>
      <c r="X455" s="9">
        <f t="shared" si="26"/>
        <v>8.3038452465204049</v>
      </c>
      <c r="Y455" s="9">
        <f t="shared" si="27"/>
        <v>8.4186046511627914</v>
      </c>
      <c r="Z455" s="9">
        <f t="shared" si="28"/>
        <v>8.1857348013403541</v>
      </c>
      <c r="AA455" s="9">
        <f t="shared" si="29"/>
        <v>8.5399449035812669</v>
      </c>
      <c r="AB455" s="9">
        <f t="shared" si="30"/>
        <v>8.8154269972451793</v>
      </c>
      <c r="AC455" s="9">
        <f t="shared" si="31"/>
        <v>8.2644628099173563</v>
      </c>
      <c r="AD455" s="9">
        <f t="shared" si="32"/>
        <v>0</v>
      </c>
      <c r="AE455" s="9">
        <f t="shared" si="33"/>
        <v>0</v>
      </c>
      <c r="AF455" s="9">
        <f t="shared" si="34"/>
        <v>0</v>
      </c>
    </row>
    <row r="456" spans="1:32" x14ac:dyDescent="0.2">
      <c r="A456" s="65">
        <f t="shared" si="19"/>
        <v>12</v>
      </c>
      <c r="B456" s="85" t="s">
        <v>335</v>
      </c>
      <c r="C456" s="85" t="s">
        <v>312</v>
      </c>
      <c r="D456" s="85">
        <v>1.3252131974096366</v>
      </c>
      <c r="E456" s="85">
        <v>1.4360624781088036</v>
      </c>
      <c r="F456" s="85">
        <v>1.226481403370224</v>
      </c>
      <c r="G456" s="379">
        <v>1.7334336718093462</v>
      </c>
      <c r="H456" s="379">
        <v>1.901987237318016</v>
      </c>
      <c r="I456" s="379">
        <v>1.5763759548681404</v>
      </c>
      <c r="J456" s="10">
        <v>1.6509914335350147</v>
      </c>
      <c r="K456" s="10">
        <v>1.8323533433611376</v>
      </c>
      <c r="L456" s="10">
        <v>1.4823036988217881</v>
      </c>
      <c r="M456" s="10"/>
      <c r="N456" s="10"/>
      <c r="O456" s="10"/>
      <c r="P456" s="484"/>
      <c r="Q456" s="483">
        <f t="shared" si="20"/>
        <v>0.82549571676750733</v>
      </c>
      <c r="R456" s="129">
        <v>7</v>
      </c>
      <c r="S456" s="85" t="str">
        <f t="shared" si="21"/>
        <v>Osteoartrose do joelho (L90)</v>
      </c>
      <c r="T456" s="85" t="str">
        <f t="shared" si="22"/>
        <v>L90</v>
      </c>
      <c r="U456" s="85">
        <f t="shared" si="23"/>
        <v>4.6393422319240676</v>
      </c>
      <c r="V456" s="85">
        <f t="shared" si="24"/>
        <v>2.935408491838285</v>
      </c>
      <c r="W456" s="9">
        <f t="shared" si="25"/>
        <v>6.1570104930246501</v>
      </c>
      <c r="X456" s="9">
        <f t="shared" si="26"/>
        <v>5.8971477390906859</v>
      </c>
      <c r="Y456" s="9">
        <f t="shared" si="27"/>
        <v>3.4364886898800706</v>
      </c>
      <c r="Z456" s="9">
        <f t="shared" si="28"/>
        <v>8.1899826089639021</v>
      </c>
      <c r="AA456" s="9">
        <f t="shared" si="29"/>
        <v>4.865512490265381</v>
      </c>
      <c r="AB456" s="9">
        <f t="shared" si="30"/>
        <v>2.8517086632771029</v>
      </c>
      <c r="AC456" s="9">
        <f t="shared" si="31"/>
        <v>6.7385849896516232</v>
      </c>
      <c r="AD456" s="9">
        <f t="shared" si="32"/>
        <v>0</v>
      </c>
      <c r="AE456" s="9">
        <f t="shared" si="33"/>
        <v>0</v>
      </c>
      <c r="AF456" s="9">
        <f t="shared" si="34"/>
        <v>0</v>
      </c>
    </row>
    <row r="457" spans="1:32" x14ac:dyDescent="0.2">
      <c r="A457" s="65">
        <f t="shared" si="19"/>
        <v>11</v>
      </c>
      <c r="B457" s="85" t="s">
        <v>336</v>
      </c>
      <c r="C457" s="85" t="s">
        <v>313</v>
      </c>
      <c r="D457" s="85">
        <v>2.2420813778550497</v>
      </c>
      <c r="E457" s="85">
        <v>1.6421358362479292</v>
      </c>
      <c r="F457" s="85">
        <v>2.7764438858948801</v>
      </c>
      <c r="G457" s="379">
        <v>2.6354818941615381</v>
      </c>
      <c r="H457" s="379">
        <v>1.6400294650764355</v>
      </c>
      <c r="I457" s="379">
        <v>3.5630415418252488</v>
      </c>
      <c r="J457" s="10">
        <v>2.0271970286946623</v>
      </c>
      <c r="K457" s="10">
        <v>1.4121800529567521</v>
      </c>
      <c r="L457" s="10">
        <v>2.5992345670447583</v>
      </c>
      <c r="M457" s="10"/>
      <c r="N457" s="10"/>
      <c r="O457" s="10"/>
      <c r="P457" s="484"/>
      <c r="Q457" s="483">
        <f t="shared" si="20"/>
        <v>1.0135985143473312</v>
      </c>
      <c r="R457" s="129">
        <v>8</v>
      </c>
      <c r="S457" s="85" t="str">
        <f t="shared" si="21"/>
        <v>Osteoporose (L95)</v>
      </c>
      <c r="T457" s="85" t="str">
        <f t="shared" si="22"/>
        <v>L95</v>
      </c>
      <c r="U457" s="85">
        <f t="shared" si="23"/>
        <v>2.4359710290459828</v>
      </c>
      <c r="V457" s="85">
        <f t="shared" si="24"/>
        <v>0.35882526129839543</v>
      </c>
      <c r="W457" s="9">
        <f t="shared" si="25"/>
        <v>4.2860536532865323</v>
      </c>
      <c r="X457" s="9">
        <f t="shared" si="26"/>
        <v>2.9131426769214186</v>
      </c>
      <c r="Y457" s="9">
        <f t="shared" si="27"/>
        <v>0.44735600599233577</v>
      </c>
      <c r="Z457" s="9">
        <f t="shared" si="28"/>
        <v>5.210755449641189</v>
      </c>
      <c r="AA457" s="9">
        <f t="shared" si="29"/>
        <v>3.496675253100102</v>
      </c>
      <c r="AB457" s="9">
        <f t="shared" si="30"/>
        <v>0.57059035590418061</v>
      </c>
      <c r="AC457" s="9">
        <f t="shared" si="31"/>
        <v>6.2182755789887496</v>
      </c>
      <c r="AD457" s="9">
        <f t="shared" si="32"/>
        <v>0</v>
      </c>
      <c r="AE457" s="9">
        <f t="shared" si="33"/>
        <v>0</v>
      </c>
      <c r="AF457" s="9">
        <f t="shared" si="34"/>
        <v>0</v>
      </c>
    </row>
    <row r="458" spans="1:32" x14ac:dyDescent="0.2">
      <c r="A458" s="65">
        <f t="shared" si="19"/>
        <v>7</v>
      </c>
      <c r="B458" s="85" t="s">
        <v>337</v>
      </c>
      <c r="C458" s="85" t="s">
        <v>314</v>
      </c>
      <c r="D458" s="85">
        <v>4.6393422319240676</v>
      </c>
      <c r="E458" s="85">
        <v>2.935408491838285</v>
      </c>
      <c r="F458" s="85">
        <v>6.1570104930246501</v>
      </c>
      <c r="G458" s="379">
        <v>5.8971477390906859</v>
      </c>
      <c r="H458" s="379">
        <v>3.4364886898800706</v>
      </c>
      <c r="I458" s="379">
        <v>8.1899826089639021</v>
      </c>
      <c r="J458" s="10">
        <v>4.865512490265381</v>
      </c>
      <c r="K458" s="10">
        <v>2.8517086632771029</v>
      </c>
      <c r="L458" s="10">
        <v>6.7385849896516232</v>
      </c>
      <c r="M458" s="10"/>
      <c r="N458" s="10"/>
      <c r="O458" s="10"/>
      <c r="P458" s="484"/>
      <c r="Q458" s="483">
        <f t="shared" si="20"/>
        <v>2.4327562451326905</v>
      </c>
      <c r="R458" s="129">
        <v>9</v>
      </c>
      <c r="S458" s="85" t="str">
        <f t="shared" si="21"/>
        <v>Asma (R96)</v>
      </c>
      <c r="T458" s="85" t="str">
        <f t="shared" si="22"/>
        <v>R96</v>
      </c>
      <c r="U458" s="85">
        <f t="shared" si="23"/>
        <v>2.6423356195087724</v>
      </c>
      <c r="V458" s="85">
        <f t="shared" si="24"/>
        <v>2.3550062522102704</v>
      </c>
      <c r="W458" s="9">
        <f t="shared" si="25"/>
        <v>2.8982555833972126</v>
      </c>
      <c r="X458" s="9">
        <f t="shared" si="26"/>
        <v>2.795371388763022</v>
      </c>
      <c r="Y458" s="9">
        <f t="shared" si="27"/>
        <v>2.4445253722448914</v>
      </c>
      <c r="Z458" s="9">
        <f t="shared" si="28"/>
        <v>3.1222886757747879</v>
      </c>
      <c r="AA458" s="9">
        <f t="shared" si="29"/>
        <v>3.0210267776912478</v>
      </c>
      <c r="AB458" s="9">
        <f t="shared" si="30"/>
        <v>2.6751861566575093</v>
      </c>
      <c r="AC458" s="9">
        <f t="shared" si="31"/>
        <v>3.3426989027252647</v>
      </c>
      <c r="AD458" s="9">
        <f t="shared" si="32"/>
        <v>0</v>
      </c>
      <c r="AE458" s="9">
        <f t="shared" si="33"/>
        <v>0</v>
      </c>
      <c r="AF458" s="9">
        <f t="shared" si="34"/>
        <v>0</v>
      </c>
    </row>
    <row r="459" spans="1:32" x14ac:dyDescent="0.2">
      <c r="A459" s="65">
        <f t="shared" si="19"/>
        <v>8</v>
      </c>
      <c r="B459" s="85" t="s">
        <v>338</v>
      </c>
      <c r="C459" s="85" t="s">
        <v>315</v>
      </c>
      <c r="D459" s="85">
        <v>2.4359710290459828</v>
      </c>
      <c r="E459" s="85">
        <v>0.35882526129839543</v>
      </c>
      <c r="F459" s="85">
        <v>4.2860536532865323</v>
      </c>
      <c r="G459" s="379">
        <v>2.9131426769214186</v>
      </c>
      <c r="H459" s="379">
        <v>0.44735600599233577</v>
      </c>
      <c r="I459" s="379">
        <v>5.210755449641189</v>
      </c>
      <c r="J459" s="10">
        <v>3.496675253100102</v>
      </c>
      <c r="K459" s="10">
        <v>0.57059035590418061</v>
      </c>
      <c r="L459" s="10">
        <v>6.2182755789887496</v>
      </c>
      <c r="M459" s="10"/>
      <c r="N459" s="10"/>
      <c r="O459" s="10"/>
      <c r="P459" s="484"/>
      <c r="Q459" s="483">
        <f t="shared" si="20"/>
        <v>1.748337626550051</v>
      </c>
      <c r="R459" s="129">
        <v>10</v>
      </c>
      <c r="S459" s="85" t="str">
        <f t="shared" si="21"/>
        <v>Doença cardíaca isquémica (K74 ou K76)</v>
      </c>
      <c r="T459" s="85" t="str">
        <f t="shared" si="22"/>
        <v>K74 ou K76</v>
      </c>
      <c r="U459" s="85">
        <f t="shared" si="23"/>
        <v>1.7169382473567227</v>
      </c>
      <c r="V459" s="85">
        <f t="shared" si="24"/>
        <v>2.1099517589946379</v>
      </c>
      <c r="W459" s="9">
        <f t="shared" si="25"/>
        <v>1.3668869990220778</v>
      </c>
      <c r="X459" s="9">
        <f t="shared" si="26"/>
        <v>2.9153384128023379</v>
      </c>
      <c r="Y459" s="9">
        <f t="shared" si="27"/>
        <v>3.115352463561798</v>
      </c>
      <c r="Z459" s="9">
        <f t="shared" si="28"/>
        <v>2.7289659081707018</v>
      </c>
      <c r="AA459" s="9">
        <f t="shared" si="29"/>
        <v>2.8407116755526269</v>
      </c>
      <c r="AB459" s="9">
        <f t="shared" si="30"/>
        <v>2.9064057780043009</v>
      </c>
      <c r="AC459" s="9">
        <f t="shared" si="31"/>
        <v>2.7796084960745544</v>
      </c>
      <c r="AD459" s="9">
        <f t="shared" si="32"/>
        <v>0</v>
      </c>
      <c r="AE459" s="9">
        <f t="shared" si="33"/>
        <v>0</v>
      </c>
      <c r="AF459" s="9">
        <f t="shared" si="34"/>
        <v>0</v>
      </c>
    </row>
    <row r="460" spans="1:32" x14ac:dyDescent="0.2">
      <c r="A460" s="65">
        <f t="shared" si="19"/>
        <v>14</v>
      </c>
      <c r="B460" s="85" t="s">
        <v>339</v>
      </c>
      <c r="C460" s="85" t="s">
        <v>316</v>
      </c>
      <c r="D460" s="85">
        <v>0.77596712913285915</v>
      </c>
      <c r="E460" s="85">
        <v>0.52650970996174229</v>
      </c>
      <c r="F460" s="85">
        <v>1.038733896827037</v>
      </c>
      <c r="G460" s="379">
        <v>1.2284144191979176</v>
      </c>
      <c r="H460" s="379">
        <v>0.74573128843495751</v>
      </c>
      <c r="I460" s="379">
        <v>1.6781771417774334</v>
      </c>
      <c r="J460" s="10">
        <v>1.3508656323009645</v>
      </c>
      <c r="K460" s="10">
        <v>0.81672737217657232</v>
      </c>
      <c r="L460" s="10">
        <v>1.8476765294206066</v>
      </c>
      <c r="M460" s="10"/>
      <c r="N460" s="10"/>
      <c r="O460" s="10"/>
      <c r="P460" s="484"/>
      <c r="Q460" s="483">
        <f t="shared" si="20"/>
        <v>0.67543281615048223</v>
      </c>
      <c r="R460" s="129">
        <v>11</v>
      </c>
      <c r="S460" s="85" t="str">
        <f t="shared" si="21"/>
        <v>Osteoartrose da anca (L89)</v>
      </c>
      <c r="T460" s="85" t="str">
        <f t="shared" si="22"/>
        <v>L89</v>
      </c>
      <c r="U460" s="85">
        <f t="shared" si="23"/>
        <v>2.2420813778550497</v>
      </c>
      <c r="V460" s="85">
        <f t="shared" si="24"/>
        <v>1.6421358362479292</v>
      </c>
      <c r="W460" s="9">
        <f t="shared" si="25"/>
        <v>2.7764438858948801</v>
      </c>
      <c r="X460" s="9">
        <f t="shared" si="26"/>
        <v>2.6354818941615381</v>
      </c>
      <c r="Y460" s="9">
        <f t="shared" si="27"/>
        <v>1.6400294650764355</v>
      </c>
      <c r="Z460" s="9">
        <f t="shared" si="28"/>
        <v>3.5630415418252488</v>
      </c>
      <c r="AA460" s="9">
        <f t="shared" si="29"/>
        <v>2.0271970286946623</v>
      </c>
      <c r="AB460" s="9">
        <f t="shared" si="30"/>
        <v>1.4121800529567521</v>
      </c>
      <c r="AC460" s="9">
        <f t="shared" si="31"/>
        <v>2.5992345670447583</v>
      </c>
      <c r="AD460" s="9">
        <f t="shared" si="32"/>
        <v>0</v>
      </c>
      <c r="AE460" s="9">
        <f t="shared" si="33"/>
        <v>0</v>
      </c>
      <c r="AF460" s="9">
        <f t="shared" si="34"/>
        <v>0</v>
      </c>
    </row>
    <row r="461" spans="1:32" x14ac:dyDescent="0.2">
      <c r="A461" s="65">
        <f t="shared" si="19"/>
        <v>3</v>
      </c>
      <c r="B461" s="85" t="s">
        <v>340</v>
      </c>
      <c r="C461" s="85" t="s">
        <v>317</v>
      </c>
      <c r="D461" s="85">
        <v>10.439670864869006</v>
      </c>
      <c r="E461" s="85">
        <v>4.4325548104793473</v>
      </c>
      <c r="F461" s="85">
        <v>15.790119161077978</v>
      </c>
      <c r="G461" s="379">
        <v>13.378019885382585</v>
      </c>
      <c r="H461" s="379">
        <v>5.3612368710737375</v>
      </c>
      <c r="I461" s="379">
        <v>20.848034735798926</v>
      </c>
      <c r="J461" s="10">
        <v>12.523812376445218</v>
      </c>
      <c r="K461" s="10">
        <v>5.0458088335840285</v>
      </c>
      <c r="L461" s="10">
        <v>19.479228092083204</v>
      </c>
      <c r="M461" s="10"/>
      <c r="N461" s="10"/>
      <c r="O461" s="10"/>
      <c r="P461" s="484"/>
      <c r="Q461" s="483">
        <f t="shared" si="20"/>
        <v>6.2619061882226088</v>
      </c>
      <c r="R461" s="129">
        <v>12</v>
      </c>
      <c r="S461" s="85" t="str">
        <f t="shared" si="21"/>
        <v>Trombose / acidente vascular cerebral (K90)</v>
      </c>
      <c r="T461" s="85" t="str">
        <f t="shared" si="22"/>
        <v>K90</v>
      </c>
      <c r="U461" s="85">
        <f t="shared" si="23"/>
        <v>1.3252131974096366</v>
      </c>
      <c r="V461" s="85">
        <f t="shared" si="24"/>
        <v>1.4360624781088036</v>
      </c>
      <c r="W461" s="9">
        <f t="shared" si="25"/>
        <v>1.226481403370224</v>
      </c>
      <c r="X461" s="9">
        <f t="shared" si="26"/>
        <v>1.7334336718093462</v>
      </c>
      <c r="Y461" s="9">
        <f t="shared" si="27"/>
        <v>1.901987237318016</v>
      </c>
      <c r="Z461" s="9">
        <f t="shared" si="28"/>
        <v>1.5763759548681404</v>
      </c>
      <c r="AA461" s="9">
        <f t="shared" si="29"/>
        <v>1.6509914335350147</v>
      </c>
      <c r="AB461" s="9">
        <f t="shared" si="30"/>
        <v>1.8323533433611376</v>
      </c>
      <c r="AC461" s="9">
        <f t="shared" si="31"/>
        <v>1.4823036988217881</v>
      </c>
      <c r="AD461" s="9">
        <f t="shared" si="32"/>
        <v>0</v>
      </c>
      <c r="AE461" s="9">
        <f t="shared" si="33"/>
        <v>0</v>
      </c>
      <c r="AF461" s="9">
        <f t="shared" si="34"/>
        <v>0</v>
      </c>
    </row>
    <row r="462" spans="1:32" x14ac:dyDescent="0.2">
      <c r="A462" s="65">
        <f t="shared" si="19"/>
        <v>13</v>
      </c>
      <c r="B462" s="85" t="s">
        <v>341</v>
      </c>
      <c r="C462" s="85" t="s">
        <v>318</v>
      </c>
      <c r="D462" s="85">
        <v>1.1426227324281961</v>
      </c>
      <c r="E462" s="85">
        <v>1.1601699518266775</v>
      </c>
      <c r="F462" s="85">
        <v>1.1269936869288664</v>
      </c>
      <c r="G462" s="379">
        <v>1.5545810036908323</v>
      </c>
      <c r="H462" s="379">
        <v>1.6251313927214639</v>
      </c>
      <c r="I462" s="379">
        <v>1.4888423585484076</v>
      </c>
      <c r="J462" s="10">
        <v>1.4562990475049422</v>
      </c>
      <c r="K462" s="10">
        <v>1.5949181407953459</v>
      </c>
      <c r="L462" s="10">
        <v>1.3273671187577325</v>
      </c>
      <c r="M462" s="10"/>
      <c r="N462" s="10"/>
      <c r="O462" s="10"/>
      <c r="P462" s="484"/>
      <c r="Q462" s="483">
        <f t="shared" si="20"/>
        <v>0.72814952375247111</v>
      </c>
      <c r="R462" s="129">
        <v>13</v>
      </c>
      <c r="S462" s="85" t="str">
        <f t="shared" si="21"/>
        <v>Bronquite crónica (R79)</v>
      </c>
      <c r="T462" s="85" t="str">
        <f t="shared" si="22"/>
        <v>R79</v>
      </c>
      <c r="U462" s="85">
        <f t="shared" si="23"/>
        <v>1.1426227324281961</v>
      </c>
      <c r="V462" s="85">
        <f t="shared" si="24"/>
        <v>1.1601699518266775</v>
      </c>
      <c r="W462" s="9">
        <f t="shared" si="25"/>
        <v>1.1269936869288664</v>
      </c>
      <c r="X462" s="9">
        <f t="shared" si="26"/>
        <v>1.5545810036908323</v>
      </c>
      <c r="Y462" s="9">
        <f t="shared" si="27"/>
        <v>1.6251313927214639</v>
      </c>
      <c r="Z462" s="9">
        <f t="shared" si="28"/>
        <v>1.4888423585484076</v>
      </c>
      <c r="AA462" s="9">
        <f t="shared" si="29"/>
        <v>1.4562990475049422</v>
      </c>
      <c r="AB462" s="9">
        <f t="shared" si="30"/>
        <v>1.5949181407953459</v>
      </c>
      <c r="AC462" s="9">
        <f t="shared" si="31"/>
        <v>1.3273671187577325</v>
      </c>
      <c r="AD462" s="9">
        <f t="shared" si="32"/>
        <v>0</v>
      </c>
      <c r="AE462" s="9">
        <f t="shared" si="33"/>
        <v>0</v>
      </c>
      <c r="AF462" s="9">
        <f t="shared" si="34"/>
        <v>0</v>
      </c>
    </row>
    <row r="463" spans="1:32" x14ac:dyDescent="0.2">
      <c r="A463" s="65">
        <f t="shared" si="19"/>
        <v>22</v>
      </c>
      <c r="B463" s="85" t="s">
        <v>342</v>
      </c>
      <c r="C463" s="85" t="s">
        <v>319</v>
      </c>
      <c r="D463" s="85">
        <v>8.8022055533208493E-2</v>
      </c>
      <c r="E463" s="85">
        <v>0.11907964757500537</v>
      </c>
      <c r="F463" s="85">
        <v>6.0359523476256415E-2</v>
      </c>
      <c r="G463" s="379">
        <v>8.862788464801355E-2</v>
      </c>
      <c r="H463" s="379">
        <v>0.11794307281019027</v>
      </c>
      <c r="I463" s="379">
        <v>6.131207847946045E-2</v>
      </c>
      <c r="J463" s="10">
        <v>7.4881686934643268E-2</v>
      </c>
      <c r="K463" s="10">
        <v>9.6963067016396703E-2</v>
      </c>
      <c r="L463" s="10">
        <v>5.4343427335900196E-2</v>
      </c>
      <c r="M463" s="10"/>
      <c r="N463" s="10"/>
      <c r="O463" s="10"/>
      <c r="P463" s="484"/>
      <c r="Q463" s="483">
        <f t="shared" si="20"/>
        <v>3.7440843467321634E-2</v>
      </c>
      <c r="R463" s="129">
        <v>14</v>
      </c>
      <c r="S463" s="85" t="str">
        <f t="shared" si="21"/>
        <v>Demência (P70)</v>
      </c>
      <c r="T463" s="85" t="str">
        <f t="shared" si="22"/>
        <v>P70</v>
      </c>
      <c r="U463" s="85">
        <f t="shared" si="23"/>
        <v>0.77596712913285915</v>
      </c>
      <c r="V463" s="85">
        <f t="shared" si="24"/>
        <v>0.52650970996174229</v>
      </c>
      <c r="W463" s="9">
        <f t="shared" si="25"/>
        <v>1.038733896827037</v>
      </c>
      <c r="X463" s="9">
        <f t="shared" si="26"/>
        <v>1.2284144191979176</v>
      </c>
      <c r="Y463" s="9">
        <f t="shared" si="27"/>
        <v>0.74573128843495751</v>
      </c>
      <c r="Z463" s="9">
        <f t="shared" si="28"/>
        <v>1.6781771417774334</v>
      </c>
      <c r="AA463" s="9">
        <f t="shared" si="29"/>
        <v>1.3508656323009645</v>
      </c>
      <c r="AB463" s="9">
        <f t="shared" si="30"/>
        <v>0.81672737217657232</v>
      </c>
      <c r="AC463" s="9">
        <f t="shared" si="31"/>
        <v>1.8476765294206066</v>
      </c>
      <c r="AD463" s="9">
        <f t="shared" si="32"/>
        <v>0</v>
      </c>
      <c r="AE463" s="9">
        <f t="shared" si="33"/>
        <v>0</v>
      </c>
      <c r="AF463" s="9">
        <f t="shared" si="34"/>
        <v>0</v>
      </c>
    </row>
    <row r="464" spans="1:32" x14ac:dyDescent="0.2">
      <c r="A464" s="65">
        <f t="shared" si="19"/>
        <v>15</v>
      </c>
      <c r="B464" s="85" t="s">
        <v>386</v>
      </c>
      <c r="C464" s="85" t="s">
        <v>320</v>
      </c>
      <c r="D464" s="85">
        <v>1.3156278207486736</v>
      </c>
      <c r="E464" s="85">
        <v>1.7260626642368497</v>
      </c>
      <c r="F464" s="85">
        <v>0.95005965306837936</v>
      </c>
      <c r="G464" s="379">
        <v>1.4767321860946043</v>
      </c>
      <c r="H464" s="379">
        <v>2.0013077196844922</v>
      </c>
      <c r="I464" s="379">
        <v>0.98793424568791</v>
      </c>
      <c r="J464" s="10">
        <v>1.2088899538728808</v>
      </c>
      <c r="K464" s="10">
        <v>1.7043123702497422</v>
      </c>
      <c r="L464" s="10">
        <v>0.74808930821973241</v>
      </c>
      <c r="M464" s="10"/>
      <c r="N464" s="10"/>
      <c r="O464" s="10"/>
      <c r="P464" s="484"/>
      <c r="Q464" s="483">
        <f t="shared" si="20"/>
        <v>0.60444497693644039</v>
      </c>
      <c r="R464" s="129">
        <v>15</v>
      </c>
      <c r="S464" s="85" t="str">
        <f t="shared" si="21"/>
        <v>DPOC (R95)</v>
      </c>
      <c r="T464" s="85" t="str">
        <f t="shared" si="22"/>
        <v>R95</v>
      </c>
      <c r="U464" s="85">
        <f t="shared" si="23"/>
        <v>1.3156278207486736</v>
      </c>
      <c r="V464" s="85">
        <f t="shared" si="24"/>
        <v>1.7260626642368497</v>
      </c>
      <c r="W464" s="9">
        <f t="shared" si="25"/>
        <v>0.95005965306837936</v>
      </c>
      <c r="X464" s="9">
        <f t="shared" si="26"/>
        <v>1.4767321860946043</v>
      </c>
      <c r="Y464" s="9">
        <f t="shared" si="27"/>
        <v>2.0013077196844922</v>
      </c>
      <c r="Z464" s="9">
        <f t="shared" si="28"/>
        <v>0.98793424568791</v>
      </c>
      <c r="AA464" s="9">
        <f t="shared" si="29"/>
        <v>1.2088899538728808</v>
      </c>
      <c r="AB464" s="9">
        <f t="shared" si="30"/>
        <v>1.7043123702497422</v>
      </c>
      <c r="AC464" s="9">
        <f t="shared" si="31"/>
        <v>0.74808930821973241</v>
      </c>
      <c r="AD464" s="9">
        <f t="shared" si="32"/>
        <v>0</v>
      </c>
      <c r="AE464" s="9">
        <f t="shared" si="33"/>
        <v>0</v>
      </c>
      <c r="AF464" s="9">
        <f t="shared" si="34"/>
        <v>0</v>
      </c>
    </row>
    <row r="465" spans="1:32" x14ac:dyDescent="0.2">
      <c r="A465" s="65">
        <f t="shared" si="19"/>
        <v>9</v>
      </c>
      <c r="B465" s="85" t="s">
        <v>343</v>
      </c>
      <c r="C465" s="85" t="s">
        <v>321</v>
      </c>
      <c r="D465" s="85">
        <v>2.6423356195087724</v>
      </c>
      <c r="E465" s="85">
        <v>2.3550062522102704</v>
      </c>
      <c r="F465" s="85">
        <v>2.8982555833972126</v>
      </c>
      <c r="G465" s="379">
        <v>2.795371388763022</v>
      </c>
      <c r="H465" s="379">
        <v>2.4445253722448914</v>
      </c>
      <c r="I465" s="379">
        <v>3.1222886757747879</v>
      </c>
      <c r="J465" s="10">
        <v>3.0210267776912478</v>
      </c>
      <c r="K465" s="10">
        <v>2.6751861566575093</v>
      </c>
      <c r="L465" s="10">
        <v>3.3426989027252647</v>
      </c>
      <c r="M465" s="10"/>
      <c r="N465" s="10"/>
      <c r="O465" s="10"/>
      <c r="P465" s="484"/>
      <c r="Q465" s="483">
        <f t="shared" si="20"/>
        <v>1.5105133888456239</v>
      </c>
      <c r="R465" s="129">
        <v>16</v>
      </c>
      <c r="S465" s="85" t="str">
        <f t="shared" si="21"/>
        <v>Neoplasia maligna da mama feminina (X76)</v>
      </c>
      <c r="T465" s="85" t="str">
        <f t="shared" si="22"/>
        <v>X76</v>
      </c>
      <c r="U465" s="85">
        <f t="shared" si="23"/>
        <v>0.79072382646642059</v>
      </c>
      <c r="V465" s="85" t="str">
        <f t="shared" si="24"/>
        <v>---</v>
      </c>
      <c r="W465" s="9">
        <f t="shared" si="25"/>
        <v>1.4950096953897494</v>
      </c>
      <c r="X465" s="9">
        <f t="shared" si="26"/>
        <v>0.88707729589137896</v>
      </c>
      <c r="Y465" s="9">
        <f t="shared" si="27"/>
        <v>0</v>
      </c>
      <c r="Z465" s="9">
        <f t="shared" si="28"/>
        <v>1.7136533129730962</v>
      </c>
      <c r="AA465" s="9">
        <f t="shared" si="29"/>
        <v>0.90636793865692211</v>
      </c>
      <c r="AB465" s="9">
        <f t="shared" si="30"/>
        <v>0</v>
      </c>
      <c r="AC465" s="9">
        <f t="shared" si="31"/>
        <v>1.7493958629620638</v>
      </c>
      <c r="AD465" s="9">
        <f t="shared" si="32"/>
        <v>0</v>
      </c>
      <c r="AE465" s="9">
        <f t="shared" si="33"/>
        <v>0</v>
      </c>
      <c r="AF465" s="9">
        <f t="shared" si="34"/>
        <v>0</v>
      </c>
    </row>
    <row r="466" spans="1:32" x14ac:dyDescent="0.2">
      <c r="A466" s="65">
        <f t="shared" si="19"/>
        <v>4</v>
      </c>
      <c r="B466" s="85" t="s">
        <v>344</v>
      </c>
      <c r="C466" s="85" t="s">
        <v>322</v>
      </c>
      <c r="D466" s="85">
        <v>8.0119101792415623</v>
      </c>
      <c r="E466" s="85">
        <v>6.7242986779832519</v>
      </c>
      <c r="F466" s="85">
        <v>9.1587664578134227</v>
      </c>
      <c r="G466" s="379">
        <v>11.445772310173643</v>
      </c>
      <c r="H466" s="379">
        <v>9.2525306031236294</v>
      </c>
      <c r="I466" s="379">
        <v>13.48942848659425</v>
      </c>
      <c r="J466" s="10">
        <v>11.672557359372192</v>
      </c>
      <c r="K466" s="10">
        <v>9.6055592158422733</v>
      </c>
      <c r="L466" s="10">
        <v>13.5951067790535</v>
      </c>
      <c r="M466" s="10"/>
      <c r="N466" s="10"/>
      <c r="O466" s="10"/>
      <c r="P466" s="484"/>
      <c r="Q466" s="483">
        <f t="shared" si="20"/>
        <v>5.8362786796860959</v>
      </c>
      <c r="R466" s="129">
        <v>17</v>
      </c>
      <c r="S466" s="85" t="str">
        <f t="shared" si="21"/>
        <v>Enfarte agudo do miocárdio (K75)</v>
      </c>
      <c r="T466" s="85" t="str">
        <f t="shared" si="22"/>
        <v>K75</v>
      </c>
      <c r="U466" s="85">
        <f t="shared" si="23"/>
        <v>0.67422463320240955</v>
      </c>
      <c r="V466" s="85">
        <f t="shared" si="24"/>
        <v>1.0571861500428941</v>
      </c>
      <c r="W466" s="9">
        <f t="shared" si="25"/>
        <v>0.3331265460769795</v>
      </c>
      <c r="X466" s="9">
        <f t="shared" si="26"/>
        <v>0.95474588349425427</v>
      </c>
      <c r="Y466" s="9">
        <f t="shared" si="27"/>
        <v>1.4111785202903468</v>
      </c>
      <c r="Z466" s="9">
        <f t="shared" si="28"/>
        <v>0.52944329403961765</v>
      </c>
      <c r="AA466" s="9">
        <f t="shared" si="29"/>
        <v>0.88600011981069904</v>
      </c>
      <c r="AB466" s="9">
        <f t="shared" si="30"/>
        <v>1.3015427072585557</v>
      </c>
      <c r="AC466" s="9">
        <f t="shared" si="31"/>
        <v>0.49949703423635922</v>
      </c>
      <c r="AD466" s="9">
        <f t="shared" si="32"/>
        <v>0</v>
      </c>
      <c r="AE466" s="9">
        <f t="shared" si="33"/>
        <v>0</v>
      </c>
      <c r="AF466" s="9">
        <f t="shared" si="34"/>
        <v>0</v>
      </c>
    </row>
    <row r="467" spans="1:32" x14ac:dyDescent="0.2">
      <c r="A467" s="65">
        <f t="shared" si="19"/>
        <v>5</v>
      </c>
      <c r="B467" s="85" t="s">
        <v>347</v>
      </c>
      <c r="C467" s="85" t="s">
        <v>325</v>
      </c>
      <c r="D467" s="85">
        <v>7.7529555492605162</v>
      </c>
      <c r="E467" s="85">
        <v>8.2175532283909565</v>
      </c>
      <c r="F467" s="85">
        <v>7.3391453551142547</v>
      </c>
      <c r="G467" s="379">
        <v>9.7085460036608904</v>
      </c>
      <c r="H467" s="379">
        <v>9.9026659272808537</v>
      </c>
      <c r="I467" s="379">
        <v>9.527665629374269</v>
      </c>
      <c r="J467" s="10">
        <v>9.1822919786736961</v>
      </c>
      <c r="K467" s="10">
        <v>9.4800044752184771</v>
      </c>
      <c r="L467" s="10">
        <v>8.9053846242787937</v>
      </c>
      <c r="M467" s="10"/>
      <c r="N467" s="10"/>
      <c r="O467" s="10"/>
      <c r="P467" s="484"/>
      <c r="Q467" s="483">
        <f t="shared" si="20"/>
        <v>4.591145989336848</v>
      </c>
      <c r="R467" s="129">
        <v>18</v>
      </c>
      <c r="S467" s="85" t="str">
        <f t="shared" si="21"/>
        <v>Neoplasia maligna do cólon e reto (D75)</v>
      </c>
      <c r="T467" s="85" t="str">
        <f t="shared" si="22"/>
        <v>D75</v>
      </c>
      <c r="U467" s="85">
        <f t="shared" si="23"/>
        <v>0.43851603622554974</v>
      </c>
      <c r="V467" s="85">
        <f t="shared" si="24"/>
        <v>0.59926885519407236</v>
      </c>
      <c r="W467" s="9">
        <f t="shared" si="25"/>
        <v>0.42108491533747927</v>
      </c>
      <c r="X467" s="9">
        <f t="shared" si="26"/>
        <v>0.61121302430679614</v>
      </c>
      <c r="Y467" s="9">
        <f t="shared" si="27"/>
        <v>0.7432482763757956</v>
      </c>
      <c r="Z467" s="9">
        <f t="shared" si="28"/>
        <v>0.48818296449683607</v>
      </c>
      <c r="AA467" s="9">
        <f t="shared" si="29"/>
        <v>0.684718145330378</v>
      </c>
      <c r="AB467" s="9">
        <f t="shared" si="30"/>
        <v>0.83661723207737149</v>
      </c>
      <c r="AC467" s="9">
        <f t="shared" si="31"/>
        <v>0.54343427335900196</v>
      </c>
      <c r="AD467" s="9">
        <f t="shared" si="32"/>
        <v>0</v>
      </c>
      <c r="AE467" s="9">
        <f t="shared" si="33"/>
        <v>0</v>
      </c>
      <c r="AF467" s="9">
        <f t="shared" si="34"/>
        <v>0</v>
      </c>
    </row>
    <row r="468" spans="1:32" x14ac:dyDescent="0.2">
      <c r="A468" s="65">
        <f t="shared" si="19"/>
        <v>2</v>
      </c>
      <c r="B468" s="85" t="s">
        <v>348</v>
      </c>
      <c r="C468" s="85" t="s">
        <v>326</v>
      </c>
      <c r="D468" s="85">
        <v>21.334896221358829</v>
      </c>
      <c r="E468" s="85">
        <v>20.576074762559838</v>
      </c>
      <c r="F468" s="85">
        <v>22.010767129228345</v>
      </c>
      <c r="G468" s="379">
        <v>25.801493499623728</v>
      </c>
      <c r="H468" s="379">
        <v>23.36224662931113</v>
      </c>
      <c r="I468" s="379">
        <v>28.07437656413282</v>
      </c>
      <c r="J468" s="10">
        <v>25.508895944407833</v>
      </c>
      <c r="K468" s="10">
        <v>23.629153562149597</v>
      </c>
      <c r="L468" s="10">
        <v>27.257275659925767</v>
      </c>
      <c r="M468" s="10"/>
      <c r="N468" s="10"/>
      <c r="O468" s="10"/>
      <c r="P468" s="484"/>
      <c r="Q468" s="483">
        <f t="shared" si="20"/>
        <v>12.754447972203916</v>
      </c>
      <c r="R468" s="129">
        <v>19</v>
      </c>
      <c r="S468" s="85" t="e">
        <f t="shared" si="21"/>
        <v>#N/A</v>
      </c>
      <c r="T468" s="85" t="e">
        <f t="shared" si="22"/>
        <v>#N/A</v>
      </c>
      <c r="U468" s="85" t="e">
        <f t="shared" si="23"/>
        <v>#N/A</v>
      </c>
      <c r="V468" s="85" t="e">
        <f t="shared" si="24"/>
        <v>#N/A</v>
      </c>
      <c r="W468" s="9" t="e">
        <f t="shared" si="25"/>
        <v>#N/A</v>
      </c>
      <c r="X468" s="9" t="e">
        <f t="shared" si="26"/>
        <v>#N/A</v>
      </c>
      <c r="Y468" s="9" t="e">
        <f t="shared" si="27"/>
        <v>#N/A</v>
      </c>
      <c r="Z468" s="9" t="e">
        <f t="shared" si="28"/>
        <v>#N/A</v>
      </c>
      <c r="AA468" s="9" t="e">
        <f t="shared" si="29"/>
        <v>#N/A</v>
      </c>
      <c r="AB468" s="9" t="e">
        <f t="shared" si="30"/>
        <v>#N/A</v>
      </c>
      <c r="AC468" s="9" t="e">
        <f t="shared" si="31"/>
        <v>#N/A</v>
      </c>
      <c r="AD468" s="9" t="e">
        <f t="shared" si="32"/>
        <v>#N/A</v>
      </c>
      <c r="AE468" s="9" t="e">
        <f t="shared" si="33"/>
        <v>#N/A</v>
      </c>
      <c r="AF468" s="9" t="e">
        <f t="shared" si="34"/>
        <v>#N/A</v>
      </c>
    </row>
    <row r="469" spans="1:32" x14ac:dyDescent="0.2">
      <c r="A469" s="65">
        <f t="shared" si="19"/>
        <v>21</v>
      </c>
      <c r="B469" s="85" t="s">
        <v>349</v>
      </c>
      <c r="C469" s="85" t="s">
        <v>327</v>
      </c>
      <c r="D469" s="85">
        <v>0.13367714478532094</v>
      </c>
      <c r="E469" s="471" t="s">
        <v>360</v>
      </c>
      <c r="F469" s="85">
        <v>0.25274137545488645</v>
      </c>
      <c r="G469" s="379">
        <v>0.11337981639655788</v>
      </c>
      <c r="H469" s="379">
        <v>0</v>
      </c>
      <c r="I469" s="379">
        <v>0.21902679607756942</v>
      </c>
      <c r="J469" s="10">
        <v>0.11441921763613491</v>
      </c>
      <c r="K469" s="10">
        <v>0</v>
      </c>
      <c r="L469" s="10">
        <v>0.22084243874801995</v>
      </c>
      <c r="M469" s="10"/>
      <c r="N469" s="10"/>
      <c r="O469" s="10"/>
      <c r="P469" s="484"/>
      <c r="Q469" s="483">
        <f t="shared" si="20"/>
        <v>5.7209608818067456E-2</v>
      </c>
      <c r="R469" s="129">
        <v>20</v>
      </c>
      <c r="S469" s="85" t="str">
        <f t="shared" si="21"/>
        <v>Neoplasia maligna do estômago (D74)</v>
      </c>
      <c r="T469" s="85" t="str">
        <f t="shared" si="22"/>
        <v>D74</v>
      </c>
      <c r="U469" s="85">
        <f t="shared" si="23"/>
        <v>0.13573969464895849</v>
      </c>
      <c r="V469" s="85">
        <f t="shared" si="24"/>
        <v>0.16102191065515381</v>
      </c>
      <c r="W469" s="9">
        <f t="shared" si="25"/>
        <v>0.11322120352443854</v>
      </c>
      <c r="X469" s="9">
        <f t="shared" si="26"/>
        <v>0.1051957099313134</v>
      </c>
      <c r="Y469" s="9">
        <f t="shared" si="27"/>
        <v>0.12125375555573949</v>
      </c>
      <c r="Z469" s="9">
        <f t="shared" si="28"/>
        <v>9.0232870215055008E-2</v>
      </c>
      <c r="AA469" s="9">
        <f t="shared" si="29"/>
        <v>0.12160785958186067</v>
      </c>
      <c r="AB469" s="9">
        <f t="shared" si="30"/>
        <v>0.14668771676839501</v>
      </c>
      <c r="AC469" s="9">
        <f t="shared" si="31"/>
        <v>9.8280666458542887E-2</v>
      </c>
      <c r="AD469" s="9">
        <f t="shared" si="32"/>
        <v>0</v>
      </c>
      <c r="AE469" s="9">
        <f t="shared" si="33"/>
        <v>0</v>
      </c>
      <c r="AF469" s="9">
        <f t="shared" si="34"/>
        <v>0</v>
      </c>
    </row>
    <row r="470" spans="1:32" x14ac:dyDescent="0.2">
      <c r="A470" s="65">
        <f t="shared" si="19"/>
        <v>16</v>
      </c>
      <c r="B470" s="85" t="s">
        <v>350</v>
      </c>
      <c r="C470" s="85" t="s">
        <v>328</v>
      </c>
      <c r="D470" s="85">
        <v>0.79072382646642059</v>
      </c>
      <c r="E470" s="471" t="s">
        <v>360</v>
      </c>
      <c r="F470" s="85">
        <v>1.4950096953897494</v>
      </c>
      <c r="G470" s="379">
        <v>0.88707729589137896</v>
      </c>
      <c r="H470" s="379">
        <v>0</v>
      </c>
      <c r="I470" s="379">
        <v>1.7136533129730962</v>
      </c>
      <c r="J470" s="10">
        <v>0.90636793865692211</v>
      </c>
      <c r="K470" s="10">
        <v>0</v>
      </c>
      <c r="L470" s="10">
        <v>1.7493958629620638</v>
      </c>
      <c r="M470" s="10"/>
      <c r="N470" s="10"/>
      <c r="O470" s="10"/>
      <c r="P470" s="484"/>
      <c r="Q470" s="483">
        <f t="shared" si="20"/>
        <v>0.45318396932846106</v>
      </c>
      <c r="R470" s="129">
        <v>21</v>
      </c>
      <c r="S470" s="85" t="str">
        <f t="shared" si="21"/>
        <v>Neoplasia maligna do colo do útero (X75)</v>
      </c>
      <c r="T470" s="85" t="str">
        <f t="shared" si="22"/>
        <v>X75</v>
      </c>
      <c r="U470" s="85">
        <f t="shared" si="23"/>
        <v>0.13367714478532094</v>
      </c>
      <c r="V470" s="85" t="str">
        <f t="shared" si="24"/>
        <v>---</v>
      </c>
      <c r="W470" s="9">
        <f t="shared" si="25"/>
        <v>0.25274137545488645</v>
      </c>
      <c r="X470" s="9">
        <f t="shared" si="26"/>
        <v>0.11337981639655788</v>
      </c>
      <c r="Y470" s="9">
        <f t="shared" si="27"/>
        <v>0</v>
      </c>
      <c r="Z470" s="9">
        <f t="shared" si="28"/>
        <v>0.21902679607756942</v>
      </c>
      <c r="AA470" s="9">
        <f t="shared" si="29"/>
        <v>0.11441921763613491</v>
      </c>
      <c r="AB470" s="9">
        <f t="shared" si="30"/>
        <v>0</v>
      </c>
      <c r="AC470" s="9">
        <f t="shared" si="31"/>
        <v>0.22084243874801995</v>
      </c>
      <c r="AD470" s="9">
        <f t="shared" si="32"/>
        <v>0</v>
      </c>
      <c r="AE470" s="9">
        <f t="shared" si="33"/>
        <v>0</v>
      </c>
      <c r="AF470" s="9">
        <f t="shared" si="34"/>
        <v>0</v>
      </c>
    </row>
    <row r="471" spans="1:32" x14ac:dyDescent="0.2">
      <c r="A471" s="65">
        <f t="shared" si="19"/>
        <v>18</v>
      </c>
      <c r="B471" s="85" t="s">
        <v>351</v>
      </c>
      <c r="C471" s="85" t="s">
        <v>329</v>
      </c>
      <c r="D471" s="85">
        <v>0.50816445915707864</v>
      </c>
      <c r="E471" s="85">
        <v>1.0786966298979173</v>
      </c>
      <c r="F471" s="471" t="s">
        <v>360</v>
      </c>
      <c r="G471" s="379">
        <v>0.58147078373798089</v>
      </c>
      <c r="H471" s="379">
        <v>1.2055023547231027</v>
      </c>
      <c r="I471" s="379">
        <v>0</v>
      </c>
      <c r="J471" s="10">
        <v>0.684718145330378</v>
      </c>
      <c r="K471" s="10">
        <v>1.4208818666633518</v>
      </c>
      <c r="L471" s="10">
        <v>0</v>
      </c>
      <c r="M471" s="10"/>
      <c r="N471" s="10"/>
      <c r="O471" s="10"/>
      <c r="P471" s="484"/>
      <c r="Q471" s="483">
        <f t="shared" si="20"/>
        <v>0.342359072665189</v>
      </c>
      <c r="R471" s="129">
        <v>22</v>
      </c>
      <c r="S471" s="85" t="str">
        <f t="shared" si="21"/>
        <v>Neoplasia maligna do brônquio / pulmão (R84)</v>
      </c>
      <c r="T471" s="85" t="str">
        <f t="shared" si="22"/>
        <v>R84</v>
      </c>
      <c r="U471" s="85">
        <f t="shared" si="23"/>
        <v>8.8022055533208493E-2</v>
      </c>
      <c r="V471" s="85">
        <f t="shared" si="24"/>
        <v>0.11907964757500537</v>
      </c>
      <c r="W471" s="9">
        <f t="shared" si="25"/>
        <v>6.0359523476256415E-2</v>
      </c>
      <c r="X471" s="9">
        <f t="shared" si="26"/>
        <v>8.862788464801355E-2</v>
      </c>
      <c r="Y471" s="9">
        <f t="shared" si="27"/>
        <v>0.11794307281019027</v>
      </c>
      <c r="Z471" s="9">
        <f t="shared" si="28"/>
        <v>6.131207847946045E-2</v>
      </c>
      <c r="AA471" s="9">
        <f t="shared" si="29"/>
        <v>7.4881686934643268E-2</v>
      </c>
      <c r="AB471" s="9">
        <f t="shared" si="30"/>
        <v>9.6963067016396703E-2</v>
      </c>
      <c r="AC471" s="9">
        <f t="shared" si="31"/>
        <v>5.4343427335900196E-2</v>
      </c>
      <c r="AD471" s="9">
        <f t="shared" si="32"/>
        <v>0</v>
      </c>
      <c r="AE471" s="9">
        <f t="shared" si="33"/>
        <v>0</v>
      </c>
      <c r="AF471" s="9">
        <f t="shared" si="34"/>
        <v>0</v>
      </c>
    </row>
    <row r="472" spans="1:32" x14ac:dyDescent="0.2">
      <c r="A472" s="65"/>
      <c r="B472" s="85" t="s">
        <v>345</v>
      </c>
      <c r="C472" s="85" t="s">
        <v>323</v>
      </c>
      <c r="D472" s="85">
        <v>0.72224119258825192</v>
      </c>
      <c r="E472" s="85">
        <v>0.71528162019387775</v>
      </c>
      <c r="F472" s="85">
        <v>0.72843997948077621</v>
      </c>
      <c r="G472" s="379">
        <v>0.86492032472937563</v>
      </c>
      <c r="H472" s="379">
        <v>0.80035755373651929</v>
      </c>
      <c r="I472" s="379">
        <v>0.92507972498255109</v>
      </c>
      <c r="J472" s="10">
        <v>0.80333073743485295</v>
      </c>
      <c r="K472" s="10">
        <v>0.7520853274989745</v>
      </c>
      <c r="L472" s="10">
        <v>0.8509949472175008</v>
      </c>
      <c r="M472" s="10"/>
      <c r="N472" s="10"/>
      <c r="O472" s="10"/>
      <c r="P472" s="485"/>
      <c r="Q472" s="65"/>
      <c r="R472" s="129"/>
      <c r="S472" s="460" t="str">
        <f>B472</f>
        <v>Diabetes - insulino dependente (T89)</v>
      </c>
      <c r="T472" s="460" t="str">
        <f>C472</f>
        <v>T89</v>
      </c>
      <c r="U472" s="460">
        <f>D472/D$467*100</f>
        <v>9.3156885525693482</v>
      </c>
      <c r="V472" s="460">
        <f t="shared" ref="V472:AF472" si="35">E472/E$467*100</f>
        <v>8.7043138062390604</v>
      </c>
      <c r="W472" s="460">
        <f t="shared" si="35"/>
        <v>9.9254060825102162</v>
      </c>
      <c r="X472" s="460">
        <f t="shared" si="35"/>
        <v>8.9088553981536691</v>
      </c>
      <c r="Y472" s="460">
        <f t="shared" si="35"/>
        <v>8.0822433031050185</v>
      </c>
      <c r="Z472" s="460">
        <f t="shared" si="35"/>
        <v>9.7094058604500564</v>
      </c>
      <c r="AA472" s="460">
        <f t="shared" si="35"/>
        <v>8.7486951983298535</v>
      </c>
      <c r="AB472" s="460">
        <f t="shared" si="35"/>
        <v>7.933385785470759</v>
      </c>
      <c r="AC472" s="460">
        <f t="shared" si="35"/>
        <v>9.5559594910412873</v>
      </c>
      <c r="AD472" s="460" t="e">
        <f t="shared" si="35"/>
        <v>#DIV/0!</v>
      </c>
      <c r="AE472" s="460" t="e">
        <f t="shared" si="35"/>
        <v>#DIV/0!</v>
      </c>
      <c r="AF472" s="460" t="e">
        <f t="shared" si="35"/>
        <v>#DIV/0!</v>
      </c>
    </row>
    <row r="473" spans="1:32" x14ac:dyDescent="0.2">
      <c r="A473" s="65"/>
      <c r="B473" s="85" t="s">
        <v>346</v>
      </c>
      <c r="C473" s="85" t="s">
        <v>324</v>
      </c>
      <c r="D473" s="85">
        <v>7.0307143566722647</v>
      </c>
      <c r="E473" s="85">
        <v>7.5022716081970797</v>
      </c>
      <c r="F473" s="85">
        <v>6.6107053756334784</v>
      </c>
      <c r="G473" s="379">
        <v>8.8436256789315149</v>
      </c>
      <c r="H473" s="379">
        <v>9.102308373544334</v>
      </c>
      <c r="I473" s="379">
        <v>8.6025859043917183</v>
      </c>
      <c r="J473" s="10">
        <v>8.3789612412388426</v>
      </c>
      <c r="K473" s="10">
        <v>8.7279191477195024</v>
      </c>
      <c r="L473" s="10">
        <v>8.0543896770612928</v>
      </c>
      <c r="M473" s="10"/>
      <c r="N473" s="10"/>
      <c r="O473" s="10"/>
      <c r="P473" s="485"/>
      <c r="Q473" s="65"/>
      <c r="S473" s="460" t="str">
        <f>B473</f>
        <v>Diabetes - não insulino dependente (T90)</v>
      </c>
      <c r="T473" s="460" t="str">
        <f>C473</f>
        <v>T90</v>
      </c>
      <c r="U473" s="460">
        <f>D473/D$467*100</f>
        <v>90.684311447430659</v>
      </c>
      <c r="V473" s="460">
        <f t="shared" ref="V473:AF473" si="36">E473/E$467*100</f>
        <v>91.295686193760943</v>
      </c>
      <c r="W473" s="460">
        <f t="shared" si="36"/>
        <v>90.074593917489793</v>
      </c>
      <c r="X473" s="460">
        <f t="shared" si="36"/>
        <v>91.091144601846324</v>
      </c>
      <c r="Y473" s="460">
        <f t="shared" si="36"/>
        <v>91.917756696894983</v>
      </c>
      <c r="Z473" s="460">
        <f t="shared" si="36"/>
        <v>90.290594139549953</v>
      </c>
      <c r="AA473" s="460">
        <f t="shared" si="36"/>
        <v>91.251304801670145</v>
      </c>
      <c r="AB473" s="460">
        <f t="shared" si="36"/>
        <v>92.066614214529238</v>
      </c>
      <c r="AC473" s="460">
        <f t="shared" si="36"/>
        <v>90.444040508958707</v>
      </c>
      <c r="AD473" s="460" t="e">
        <f t="shared" si="36"/>
        <v>#DIV/0!</v>
      </c>
      <c r="AE473" s="460" t="e">
        <f t="shared" si="36"/>
        <v>#DIV/0!</v>
      </c>
      <c r="AF473" s="460" t="e">
        <f t="shared" si="36"/>
        <v>#DIV/0!</v>
      </c>
    </row>
    <row r="474" spans="1:32" x14ac:dyDescent="0.2">
      <c r="A474" s="65"/>
      <c r="B474" s="85"/>
      <c r="C474" s="85"/>
      <c r="D474" s="85"/>
      <c r="E474" s="85"/>
      <c r="F474" s="85"/>
      <c r="G474" s="85"/>
      <c r="H474" s="329"/>
      <c r="I474" s="85"/>
      <c r="J474" s="329"/>
      <c r="K474" s="445"/>
      <c r="L474" s="445"/>
      <c r="M474" s="65"/>
      <c r="N474" s="65"/>
      <c r="O474" s="65"/>
      <c r="P474" s="65"/>
      <c r="Q474" s="65"/>
    </row>
    <row r="475" spans="1:32" x14ac:dyDescent="0.2">
      <c r="B475" s="245"/>
      <c r="C475" s="245"/>
      <c r="D475" s="245"/>
      <c r="E475" s="241"/>
      <c r="F475" s="241"/>
      <c r="G475" s="245"/>
      <c r="H475" s="241"/>
      <c r="I475" s="241"/>
      <c r="J475" s="245"/>
    </row>
    <row r="476" spans="1:32" x14ac:dyDescent="0.2">
      <c r="A476" s="7" t="s">
        <v>742</v>
      </c>
    </row>
    <row r="477" spans="1:32" x14ac:dyDescent="0.2">
      <c r="B477" s="7">
        <v>2000</v>
      </c>
      <c r="C477" s="7">
        <v>2001</v>
      </c>
      <c r="D477" s="7">
        <v>2002</v>
      </c>
      <c r="E477" s="7">
        <v>2003</v>
      </c>
      <c r="F477" s="7">
        <v>2004</v>
      </c>
      <c r="G477" s="7">
        <v>2005</v>
      </c>
      <c r="H477" s="7">
        <v>2006</v>
      </c>
      <c r="I477" s="7">
        <v>2007</v>
      </c>
      <c r="J477" s="7">
        <v>2008</v>
      </c>
      <c r="K477" s="7">
        <v>2009</v>
      </c>
      <c r="L477" s="7">
        <v>2010</v>
      </c>
      <c r="M477" s="7">
        <v>2011</v>
      </c>
      <c r="N477" s="7">
        <v>2012</v>
      </c>
      <c r="O477" s="7">
        <v>2013</v>
      </c>
      <c r="P477" s="7">
        <v>2014</v>
      </c>
      <c r="Q477" s="7">
        <v>2015</v>
      </c>
      <c r="R477" s="7">
        <v>2016</v>
      </c>
      <c r="S477" s="7">
        <v>2017</v>
      </c>
    </row>
    <row r="478" spans="1:32" x14ac:dyDescent="0.2">
      <c r="A478" s="7" t="s">
        <v>16</v>
      </c>
      <c r="B478" s="9">
        <v>12.034260724400285</v>
      </c>
      <c r="C478" s="9">
        <v>11.676333651487264</v>
      </c>
      <c r="D478" s="9">
        <v>11.75572036173369</v>
      </c>
      <c r="E478" s="9">
        <v>11.081411233780639</v>
      </c>
      <c r="F478" s="9">
        <v>10.476199347050343</v>
      </c>
      <c r="G478" s="9">
        <v>9.8889581982538139</v>
      </c>
      <c r="H478" s="9">
        <v>9.0346050330237269</v>
      </c>
      <c r="I478" s="9">
        <v>8.1118688500150338</v>
      </c>
      <c r="J478" s="9">
        <v>7.8826653321871625</v>
      </c>
      <c r="K478" s="9">
        <v>6.9016715669529276</v>
      </c>
      <c r="L478" s="9">
        <v>7.3168805255309675</v>
      </c>
      <c r="M478" s="9">
        <v>6.1426752306377921</v>
      </c>
      <c r="N478" s="9">
        <v>5.9377386122495253</v>
      </c>
      <c r="O478" s="9">
        <v>4.875548606027877</v>
      </c>
      <c r="P478" s="9">
        <v>3.5172243682400501</v>
      </c>
      <c r="Q478" s="9">
        <v>3.1051925059527608</v>
      </c>
      <c r="R478" s="9">
        <v>3.3081314787846474</v>
      </c>
      <c r="S478" s="9">
        <v>2.2548476801928108</v>
      </c>
    </row>
    <row r="479" spans="1:32" x14ac:dyDescent="0.2">
      <c r="A479" s="7" t="str">
        <f>A2</f>
        <v>ARS Alentejo</v>
      </c>
      <c r="B479" s="379">
        <v>4.1065270447471454</v>
      </c>
      <c r="C479" s="379">
        <v>4.8593453153574933</v>
      </c>
      <c r="D479" s="379">
        <v>4.3091738564295685</v>
      </c>
      <c r="E479" s="379">
        <v>3.5734839964340392</v>
      </c>
      <c r="F479" s="379">
        <v>3.5886127650733539</v>
      </c>
      <c r="G479" s="379">
        <v>4.3640945073127044</v>
      </c>
      <c r="H479" s="379">
        <v>5.5299398571368634</v>
      </c>
      <c r="I479" s="379">
        <v>4.5978949304376808</v>
      </c>
      <c r="J479" s="379">
        <v>1.3485488169855504</v>
      </c>
      <c r="K479" s="379">
        <v>2.7134938171105167</v>
      </c>
      <c r="L479" s="379">
        <v>1.7554621693026231</v>
      </c>
      <c r="M479" s="379">
        <v>1.9651674076985435</v>
      </c>
      <c r="N479" s="379">
        <v>1.3881383577331701</v>
      </c>
      <c r="O479" s="379">
        <v>1.6018677778289485</v>
      </c>
      <c r="P479" s="379">
        <v>1.0133385756715647</v>
      </c>
      <c r="Q479" s="379">
        <v>1.0280313302828217</v>
      </c>
      <c r="R479" s="379">
        <v>2.080964069033902</v>
      </c>
      <c r="S479" s="379">
        <v>1.681829409940663</v>
      </c>
    </row>
    <row r="480" spans="1:32" x14ac:dyDescent="0.2">
      <c r="A480" s="7" t="str">
        <f>A3</f>
        <v>ACeS Alentejo Central</v>
      </c>
      <c r="B480" s="10">
        <v>3.4591004609251366</v>
      </c>
      <c r="C480" s="10">
        <v>3.4582730537127442</v>
      </c>
      <c r="D480" s="10">
        <v>3.4637732614023085</v>
      </c>
      <c r="E480" s="10">
        <v>1.1577122448329855</v>
      </c>
      <c r="F480" s="10">
        <v>2.321963452295261</v>
      </c>
      <c r="G480" s="10">
        <v>2.912293372785201</v>
      </c>
      <c r="H480" s="10">
        <v>4.6780206125283241</v>
      </c>
      <c r="I480" s="10">
        <v>4.6955521382370549</v>
      </c>
      <c r="J480" s="10">
        <v>0.58986088131114278</v>
      </c>
      <c r="K480" s="10">
        <v>1.7797024930665757</v>
      </c>
      <c r="L480" s="10">
        <v>0.59685101404987284</v>
      </c>
      <c r="M480" s="10">
        <v>0.6011728883050832</v>
      </c>
      <c r="N480" s="10">
        <v>1.2133419076161471</v>
      </c>
      <c r="O480" s="10">
        <v>1.2258582540100889</v>
      </c>
      <c r="P480" s="10">
        <v>1.8622956518500358</v>
      </c>
      <c r="Q480" s="10">
        <v>0.62970904293671115</v>
      </c>
      <c r="R480" s="10">
        <v>3.1851901399254028</v>
      </c>
      <c r="S480" s="10">
        <v>1.9308560450275631</v>
      </c>
    </row>
    <row r="481" spans="1:22" x14ac:dyDescent="0.2">
      <c r="A481" s="7" t="s">
        <v>234</v>
      </c>
      <c r="B481" s="9"/>
      <c r="C481" s="9"/>
      <c r="D481" s="9"/>
      <c r="E481" s="9"/>
      <c r="F481" s="9"/>
      <c r="G481" s="9"/>
      <c r="H481" s="9"/>
      <c r="I481" s="9"/>
      <c r="J481" s="9"/>
      <c r="K481" s="9"/>
      <c r="L481" s="85"/>
      <c r="M481" s="85"/>
      <c r="N481" s="85"/>
      <c r="O481" s="85"/>
      <c r="P481" s="85"/>
      <c r="Q481" s="85"/>
      <c r="R481" s="85"/>
      <c r="S481" s="85"/>
      <c r="T481" s="85"/>
      <c r="U481" s="85"/>
      <c r="V481" s="85"/>
    </row>
    <row r="483" spans="1:22" x14ac:dyDescent="0.2">
      <c r="A483" s="7" t="s">
        <v>743</v>
      </c>
    </row>
    <row r="484" spans="1:22" x14ac:dyDescent="0.2">
      <c r="B484" s="7">
        <v>2000</v>
      </c>
      <c r="C484" s="7">
        <v>2001</v>
      </c>
      <c r="D484" s="7">
        <v>2002</v>
      </c>
      <c r="E484" s="7">
        <v>2003</v>
      </c>
      <c r="F484" s="7">
        <v>2004</v>
      </c>
      <c r="G484" s="7">
        <v>2005</v>
      </c>
      <c r="H484" s="7">
        <v>2006</v>
      </c>
      <c r="I484" s="7">
        <v>2007</v>
      </c>
      <c r="J484" s="7">
        <v>2008</v>
      </c>
      <c r="K484" s="7">
        <v>2009</v>
      </c>
      <c r="L484" s="7">
        <v>2010</v>
      </c>
      <c r="M484" s="7">
        <v>2011</v>
      </c>
      <c r="N484" s="7">
        <v>2012</v>
      </c>
      <c r="O484" s="7">
        <v>2013</v>
      </c>
      <c r="P484" s="7">
        <v>2014</v>
      </c>
      <c r="Q484" s="7">
        <v>2015</v>
      </c>
      <c r="R484" s="7">
        <v>2016</v>
      </c>
      <c r="S484" s="7">
        <v>2017</v>
      </c>
    </row>
    <row r="485" spans="1:22" x14ac:dyDescent="0.2">
      <c r="A485" s="7" t="s">
        <v>16</v>
      </c>
      <c r="B485" s="9">
        <v>31.951982075886516</v>
      </c>
      <c r="C485" s="9">
        <v>27.686987166666245</v>
      </c>
      <c r="D485" s="9">
        <v>26.080171393769088</v>
      </c>
      <c r="E485" s="9">
        <v>23.889274217751737</v>
      </c>
      <c r="F485" s="9">
        <v>23.426223970125005</v>
      </c>
      <c r="G485" s="9">
        <v>21.687715199203765</v>
      </c>
      <c r="H485" s="9">
        <v>21.673069090270179</v>
      </c>
      <c r="I485" s="9">
        <v>20.857667694203272</v>
      </c>
      <c r="J485" s="9">
        <v>21.119969488511561</v>
      </c>
      <c r="K485" s="9">
        <v>19.442028693649817</v>
      </c>
      <c r="L485" s="9">
        <v>18.719682105400558</v>
      </c>
      <c r="M485" s="9">
        <v>16.805244391112794</v>
      </c>
      <c r="N485" s="9">
        <v>16.333779280161149</v>
      </c>
      <c r="O485" s="9">
        <v>16.054126028508286</v>
      </c>
      <c r="P485" s="9">
        <v>13.219912280626396</v>
      </c>
      <c r="Q485" s="9">
        <v>13.120960490839606</v>
      </c>
      <c r="R485" s="9">
        <v>12.631972815913068</v>
      </c>
      <c r="S485" s="9">
        <v>10.294757055721929</v>
      </c>
    </row>
    <row r="486" spans="1:22" x14ac:dyDescent="0.2">
      <c r="A486" s="7" t="str">
        <f>A2</f>
        <v>ARS Alentejo</v>
      </c>
      <c r="B486" s="379">
        <v>14.372844656615008</v>
      </c>
      <c r="C486" s="379">
        <v>13.456648565605368</v>
      </c>
      <c r="D486" s="379">
        <v>9.7424800232320674</v>
      </c>
      <c r="E486" s="379">
        <v>9.9681395690002148</v>
      </c>
      <c r="F486" s="379">
        <v>9.254843446768124</v>
      </c>
      <c r="G486" s="379">
        <v>9.8666484513156796</v>
      </c>
      <c r="H486" s="379">
        <v>9.1530039014679136</v>
      </c>
      <c r="I486" s="379">
        <v>8.0463161282659428</v>
      </c>
      <c r="J486" s="379">
        <v>4.2382962819545869</v>
      </c>
      <c r="K486" s="379">
        <v>6.9775555297127578</v>
      </c>
      <c r="L486" s="379">
        <v>4.0960783950394539</v>
      </c>
      <c r="M486" s="379">
        <v>5.6989854823257762</v>
      </c>
      <c r="N486" s="379">
        <v>3.9661095935233428</v>
      </c>
      <c r="O486" s="379">
        <v>6.8079380557730316</v>
      </c>
      <c r="P486" s="379">
        <v>5.0666928783578236</v>
      </c>
      <c r="Q486" s="379">
        <v>6.1681879816969305</v>
      </c>
      <c r="R486" s="379">
        <v>5.2024101725847549</v>
      </c>
      <c r="S486" s="379">
        <v>2.9432014673961602</v>
      </c>
    </row>
    <row r="487" spans="1:22" x14ac:dyDescent="0.2">
      <c r="A487" s="7" t="str">
        <f>A3</f>
        <v>ACeS Alentejo Central</v>
      </c>
      <c r="B487" s="10">
        <v>10.953818126262931</v>
      </c>
      <c r="C487" s="10">
        <v>9.7984403188527764</v>
      </c>
      <c r="D487" s="10">
        <v>9.2367286970728237</v>
      </c>
      <c r="E487" s="10">
        <v>4.6308489793319421</v>
      </c>
      <c r="F487" s="10">
        <v>4.0634360415167059</v>
      </c>
      <c r="G487" s="10">
        <v>5.2421280710133615</v>
      </c>
      <c r="H487" s="10">
        <v>6.4322783422264447</v>
      </c>
      <c r="I487" s="10">
        <v>5.8694401727963186</v>
      </c>
      <c r="J487" s="10">
        <v>3.5391652878668567</v>
      </c>
      <c r="K487" s="10">
        <v>7.1188099722663027</v>
      </c>
      <c r="L487" s="10">
        <v>2.3874040561994914</v>
      </c>
      <c r="M487" s="10">
        <v>2.4046915532203328</v>
      </c>
      <c r="N487" s="10">
        <v>3.0333547690403679</v>
      </c>
      <c r="O487" s="10">
        <v>4.2905038890353104</v>
      </c>
      <c r="P487" s="10">
        <v>4.3453565209834162</v>
      </c>
      <c r="Q487" s="10">
        <v>3.7782542576202669</v>
      </c>
      <c r="R487" s="10">
        <v>3.8222281679104833</v>
      </c>
      <c r="S487" s="10">
        <v>4.5053307717309803</v>
      </c>
    </row>
    <row r="488" spans="1:22" x14ac:dyDescent="0.2">
      <c r="A488" s="7" t="s">
        <v>234</v>
      </c>
      <c r="B488" s="9"/>
      <c r="C488" s="9"/>
      <c r="D488" s="9"/>
      <c r="E488" s="9"/>
      <c r="F488" s="9"/>
      <c r="G488" s="9"/>
      <c r="H488" s="9"/>
      <c r="I488" s="9"/>
      <c r="J488" s="9"/>
      <c r="K488" s="9"/>
      <c r="L488" s="85"/>
      <c r="M488" s="85"/>
      <c r="N488" s="85"/>
      <c r="O488" s="85"/>
      <c r="P488" s="85"/>
      <c r="Q488" s="85"/>
      <c r="R488" s="85"/>
      <c r="S488" s="85"/>
      <c r="T488" s="85"/>
      <c r="U488" s="85"/>
      <c r="V488" s="85"/>
    </row>
    <row r="491" spans="1:22" x14ac:dyDescent="0.2">
      <c r="A491" s="7" t="s">
        <v>744</v>
      </c>
    </row>
    <row r="492" spans="1:22" x14ac:dyDescent="0.2">
      <c r="B492" s="7">
        <v>2000</v>
      </c>
      <c r="C492" s="7">
        <v>2001</v>
      </c>
      <c r="D492" s="7">
        <v>2002</v>
      </c>
      <c r="E492" s="7">
        <v>2003</v>
      </c>
      <c r="F492" s="7">
        <v>2004</v>
      </c>
      <c r="G492" s="7">
        <v>2005</v>
      </c>
      <c r="H492" s="7">
        <v>2006</v>
      </c>
      <c r="I492" s="7">
        <v>2007</v>
      </c>
      <c r="J492" s="7">
        <v>2008</v>
      </c>
      <c r="K492" s="7">
        <v>2009</v>
      </c>
      <c r="L492" s="7">
        <v>2010</v>
      </c>
      <c r="M492" s="7">
        <v>2011</v>
      </c>
      <c r="N492" s="7">
        <v>2012</v>
      </c>
      <c r="O492" s="7">
        <v>2013</v>
      </c>
      <c r="P492" s="7">
        <v>2014</v>
      </c>
      <c r="Q492" s="7">
        <v>2015</v>
      </c>
      <c r="R492" s="7">
        <v>2016</v>
      </c>
      <c r="S492" s="7">
        <v>2017</v>
      </c>
    </row>
    <row r="493" spans="1:22" x14ac:dyDescent="0.2">
      <c r="A493" s="7" t="s">
        <v>16</v>
      </c>
      <c r="B493" s="9">
        <v>40.630927733907399</v>
      </c>
      <c r="C493" s="9">
        <v>38.94811727980921</v>
      </c>
      <c r="D493" s="9">
        <v>40.747119848511375</v>
      </c>
      <c r="E493" s="9">
        <v>37.550325566642542</v>
      </c>
      <c r="F493" s="9">
        <v>34.793801655499905</v>
      </c>
      <c r="G493" s="9">
        <v>32.436582806001383</v>
      </c>
      <c r="H493" s="9">
        <v>30.81748700214834</v>
      </c>
      <c r="I493" s="9">
        <v>28.132439513012823</v>
      </c>
      <c r="J493" s="9">
        <v>26.006823880056885</v>
      </c>
      <c r="K493" s="9">
        <v>25.080714253393776</v>
      </c>
      <c r="L493" s="9">
        <v>24.23716674082133</v>
      </c>
      <c r="M493" s="9">
        <v>23.276458167311439</v>
      </c>
      <c r="N493" s="9">
        <v>23.321118152151755</v>
      </c>
      <c r="O493" s="9">
        <v>21.844468290512527</v>
      </c>
      <c r="P493" s="9">
        <v>20.779923279027422</v>
      </c>
      <c r="Q493" s="9">
        <v>19.848877587070586</v>
      </c>
      <c r="R493" s="9">
        <v>17.690869261931436</v>
      </c>
      <c r="S493" s="9">
        <v>17.079705957659574</v>
      </c>
    </row>
    <row r="494" spans="1:22" x14ac:dyDescent="0.2">
      <c r="A494" s="7" t="str">
        <f>A2</f>
        <v>ARS Alentejo</v>
      </c>
      <c r="B494" s="379">
        <v>23.705860667403975</v>
      </c>
      <c r="C494" s="379">
        <v>20.932564435386126</v>
      </c>
      <c r="D494" s="379">
        <v>23.419423132769396</v>
      </c>
      <c r="E494" s="379">
        <v>22.569372609057091</v>
      </c>
      <c r="F494" s="379">
        <v>18.320812537479753</v>
      </c>
      <c r="G494" s="379">
        <v>22.19995901546028</v>
      </c>
      <c r="H494" s="379">
        <v>18.68738296549699</v>
      </c>
      <c r="I494" s="379">
        <v>14.943158523922465</v>
      </c>
      <c r="J494" s="379">
        <v>17.14583495881628</v>
      </c>
      <c r="K494" s="379">
        <v>16.474783889599568</v>
      </c>
      <c r="L494" s="379">
        <v>18.334827101605175</v>
      </c>
      <c r="M494" s="379">
        <v>16.31088948389791</v>
      </c>
      <c r="N494" s="379">
        <v>11.700023300893863</v>
      </c>
      <c r="O494" s="379">
        <v>11.01284097257402</v>
      </c>
      <c r="P494" s="379">
        <v>13.578736913998968</v>
      </c>
      <c r="Q494" s="379">
        <v>15.420469954242325</v>
      </c>
      <c r="R494" s="379">
        <v>12.277688007300021</v>
      </c>
      <c r="S494" s="379">
        <v>11.772805869584641</v>
      </c>
    </row>
    <row r="495" spans="1:22" x14ac:dyDescent="0.2">
      <c r="A495" s="7" t="str">
        <f>A3</f>
        <v>ACeS Alentejo Central</v>
      </c>
      <c r="B495" s="10">
        <v>10.953818126262931</v>
      </c>
      <c r="C495" s="10">
        <v>8.6456826342818616</v>
      </c>
      <c r="D495" s="10">
        <v>17.318866307011543</v>
      </c>
      <c r="E495" s="10">
        <v>14.471403060412317</v>
      </c>
      <c r="F495" s="10">
        <v>14.51227157684538</v>
      </c>
      <c r="G495" s="10">
        <v>19.221136260382327</v>
      </c>
      <c r="H495" s="10">
        <v>8.1865360719245661</v>
      </c>
      <c r="I495" s="10">
        <v>11.738880345592637</v>
      </c>
      <c r="J495" s="10">
        <v>12.976939388845141</v>
      </c>
      <c r="K495" s="10">
        <v>5.3391074791997273</v>
      </c>
      <c r="L495" s="10">
        <v>10.146467238847839</v>
      </c>
      <c r="M495" s="10">
        <v>8.4164204362711654</v>
      </c>
      <c r="N495" s="10">
        <v>8.4933933533130297</v>
      </c>
      <c r="O495" s="10">
        <v>6.7422203970554886</v>
      </c>
      <c r="P495" s="10">
        <v>6.8284173901167975</v>
      </c>
      <c r="Q495" s="10">
        <v>7.5565085152405338</v>
      </c>
      <c r="R495" s="10">
        <v>7.007418307835886</v>
      </c>
      <c r="S495" s="10">
        <v>3.8617120900551263</v>
      </c>
    </row>
    <row r="496" spans="1:22" x14ac:dyDescent="0.2">
      <c r="A496" s="7" t="s">
        <v>234</v>
      </c>
      <c r="B496" s="9"/>
      <c r="C496" s="9"/>
      <c r="D496" s="9"/>
      <c r="E496" s="9"/>
      <c r="F496" s="9"/>
      <c r="G496" s="9"/>
      <c r="H496" s="9"/>
      <c r="I496" s="9"/>
      <c r="J496" s="9"/>
      <c r="K496" s="9"/>
      <c r="L496" s="85"/>
      <c r="M496" s="85"/>
      <c r="N496" s="85"/>
      <c r="O496" s="85"/>
      <c r="P496" s="85"/>
      <c r="Q496" s="85"/>
      <c r="R496" s="85"/>
      <c r="S496" s="85"/>
      <c r="T496" s="85"/>
    </row>
    <row r="497" spans="1:57" x14ac:dyDescent="0.2">
      <c r="B497" s="9"/>
      <c r="C497" s="9"/>
      <c r="D497" s="9"/>
      <c r="E497" s="9"/>
      <c r="F497" s="9"/>
      <c r="G497" s="9"/>
      <c r="H497" s="9"/>
      <c r="I497" s="9"/>
      <c r="J497" s="9"/>
      <c r="K497" s="9"/>
      <c r="L497" s="85"/>
      <c r="M497" s="85"/>
      <c r="N497" s="85"/>
      <c r="O497" s="85"/>
      <c r="P497" s="85"/>
      <c r="Q497" s="85"/>
      <c r="R497" s="85"/>
      <c r="S497" s="85"/>
      <c r="T497" s="85"/>
    </row>
    <row r="498" spans="1:57" x14ac:dyDescent="0.2">
      <c r="A498" s="7" t="s">
        <v>745</v>
      </c>
    </row>
    <row r="499" spans="1:57" x14ac:dyDescent="0.2">
      <c r="B499" s="7">
        <v>2000</v>
      </c>
      <c r="C499" s="7">
        <v>2001</v>
      </c>
      <c r="D499" s="7">
        <v>2002</v>
      </c>
      <c r="E499" s="7">
        <v>2003</v>
      </c>
      <c r="F499" s="7">
        <v>2004</v>
      </c>
      <c r="G499" s="7">
        <v>2005</v>
      </c>
      <c r="H499" s="7">
        <v>2006</v>
      </c>
      <c r="I499" s="7">
        <v>2007</v>
      </c>
      <c r="J499" s="7">
        <v>2008</v>
      </c>
      <c r="K499" s="7">
        <v>2009</v>
      </c>
      <c r="L499" s="7">
        <v>2010</v>
      </c>
      <c r="M499" s="7">
        <v>2011</v>
      </c>
      <c r="N499" s="7">
        <v>2012</v>
      </c>
      <c r="O499" s="7">
        <v>2013</v>
      </c>
      <c r="P499" s="7">
        <v>2014</v>
      </c>
      <c r="Q499" s="7">
        <v>2015</v>
      </c>
      <c r="R499" s="7">
        <v>2016</v>
      </c>
      <c r="S499" s="7">
        <v>2017</v>
      </c>
    </row>
    <row r="500" spans="1:57" x14ac:dyDescent="0.2">
      <c r="A500" s="7" t="s">
        <v>16</v>
      </c>
      <c r="B500" s="9">
        <v>44.302397107453245</v>
      </c>
      <c r="C500" s="9">
        <v>43.059645000974719</v>
      </c>
      <c r="D500" s="9">
        <v>44.403783508587921</v>
      </c>
      <c r="E500" s="9">
        <v>40.922928985619258</v>
      </c>
      <c r="F500" s="9">
        <v>37.518014105210888</v>
      </c>
      <c r="G500" s="9">
        <v>34.896323672301122</v>
      </c>
      <c r="H500" s="9">
        <v>33.313234248839976</v>
      </c>
      <c r="I500" s="9">
        <v>30.573972520695477</v>
      </c>
      <c r="J500" s="9">
        <v>28.88320049748377</v>
      </c>
      <c r="K500" s="9">
        <v>27.765802615176614</v>
      </c>
      <c r="L500" s="9">
        <v>26.563457560079815</v>
      </c>
      <c r="M500" s="9">
        <v>25.47667085121898</v>
      </c>
      <c r="N500" s="9">
        <v>25.560265372932719</v>
      </c>
      <c r="O500" s="9">
        <v>23.834898443076487</v>
      </c>
      <c r="P500" s="9">
        <v>22.589070296024463</v>
      </c>
      <c r="Q500" s="9">
        <v>21.573984534822124</v>
      </c>
      <c r="R500" s="9">
        <v>19.146447112596682</v>
      </c>
      <c r="S500" s="9">
        <v>18.477507460765523</v>
      </c>
    </row>
    <row r="501" spans="1:57" x14ac:dyDescent="0.2">
      <c r="A501" s="7" t="str">
        <f>A2</f>
        <v>ARS Alentejo</v>
      </c>
      <c r="B501" s="379">
        <v>25.385803549345987</v>
      </c>
      <c r="C501" s="379">
        <v>22.053951815853239</v>
      </c>
      <c r="D501" s="379">
        <v>25.105621598328788</v>
      </c>
      <c r="E501" s="379">
        <v>24.073997449660897</v>
      </c>
      <c r="F501" s="379">
        <v>18.698561249592739</v>
      </c>
      <c r="G501" s="379">
        <v>23.338418452150549</v>
      </c>
      <c r="H501" s="379">
        <v>19.259445709338735</v>
      </c>
      <c r="I501" s="379">
        <v>17.816842855446016</v>
      </c>
      <c r="J501" s="379">
        <v>18.10908411380596</v>
      </c>
      <c r="K501" s="379">
        <v>18.606814745900689</v>
      </c>
      <c r="L501" s="379">
        <v>19.115032510184118</v>
      </c>
      <c r="M501" s="379">
        <v>17.686506669286889</v>
      </c>
      <c r="N501" s="379">
        <v>12.889856178950865</v>
      </c>
      <c r="O501" s="379">
        <v>12.214241805945733</v>
      </c>
      <c r="P501" s="379">
        <v>14.592075489670533</v>
      </c>
      <c r="Q501" s="379">
        <v>16.448501284525147</v>
      </c>
      <c r="R501" s="379">
        <v>12.693880821106802</v>
      </c>
      <c r="S501" s="379">
        <v>12.823949250797556</v>
      </c>
    </row>
    <row r="502" spans="1:57" x14ac:dyDescent="0.2">
      <c r="A502" s="7" t="str">
        <f>A3</f>
        <v>ACeS Alentejo Central</v>
      </c>
      <c r="B502" s="10">
        <v>11.530334869750455</v>
      </c>
      <c r="C502" s="10">
        <v>9.2220614765673172</v>
      </c>
      <c r="D502" s="10">
        <v>18.473457394145647</v>
      </c>
      <c r="E502" s="10">
        <v>15.050259182828812</v>
      </c>
      <c r="F502" s="10">
        <v>19.156198481435904</v>
      </c>
      <c r="G502" s="10">
        <v>19.803594934939365</v>
      </c>
      <c r="H502" s="10">
        <v>8.7712886484906072</v>
      </c>
      <c r="I502" s="10">
        <v>11.738880345592637</v>
      </c>
      <c r="J502" s="10">
        <v>14.156661151467427</v>
      </c>
      <c r="K502" s="10">
        <v>7.1188099722663027</v>
      </c>
      <c r="L502" s="10">
        <v>10.146467238847839</v>
      </c>
      <c r="M502" s="10">
        <v>8.4164204362711654</v>
      </c>
      <c r="N502" s="10">
        <v>9.706735260929177</v>
      </c>
      <c r="O502" s="10">
        <v>7.9680786510655768</v>
      </c>
      <c r="P502" s="10">
        <v>7.449182607400143</v>
      </c>
      <c r="Q502" s="10">
        <v>7.5565085152405338</v>
      </c>
      <c r="R502" s="10">
        <v>8.281494363806047</v>
      </c>
      <c r="S502" s="10">
        <v>3.8617120900551263</v>
      </c>
    </row>
    <row r="503" spans="1:57" x14ac:dyDescent="0.2">
      <c r="A503" s="7" t="s">
        <v>234</v>
      </c>
      <c r="B503" s="9"/>
      <c r="C503" s="9"/>
      <c r="D503" s="9"/>
      <c r="E503" s="9"/>
      <c r="F503" s="9"/>
      <c r="G503" s="9"/>
      <c r="H503" s="9"/>
      <c r="I503" s="9"/>
      <c r="J503" s="9"/>
      <c r="K503" s="9"/>
      <c r="L503" s="85"/>
      <c r="M503" s="85"/>
      <c r="N503" s="85"/>
      <c r="O503" s="85"/>
      <c r="P503" s="85"/>
      <c r="Q503" s="85"/>
      <c r="R503" s="85"/>
      <c r="S503" s="85"/>
      <c r="T503" s="85"/>
    </row>
    <row r="504" spans="1:57" x14ac:dyDescent="0.2">
      <c r="B504" s="9"/>
      <c r="C504" s="9"/>
      <c r="D504" s="9"/>
      <c r="E504" s="9"/>
      <c r="F504" s="9"/>
      <c r="G504" s="9"/>
      <c r="H504" s="9"/>
      <c r="I504" s="9"/>
      <c r="J504" s="9"/>
      <c r="K504" s="9"/>
      <c r="L504" s="85"/>
      <c r="M504" s="85"/>
      <c r="N504" s="85"/>
      <c r="O504" s="85"/>
      <c r="P504" s="85"/>
      <c r="Q504" s="85"/>
      <c r="R504" s="85"/>
      <c r="S504" s="85"/>
      <c r="T504" s="85"/>
    </row>
    <row r="506" spans="1:57" x14ac:dyDescent="0.2">
      <c r="A506" s="311" t="s">
        <v>185</v>
      </c>
    </row>
    <row r="507" spans="1:57" x14ac:dyDescent="0.2">
      <c r="C507" s="312"/>
      <c r="D507" s="312"/>
      <c r="E507" s="312"/>
      <c r="F507" s="312"/>
      <c r="G507" s="312"/>
      <c r="H507" s="312"/>
      <c r="I507" s="312"/>
      <c r="J507" s="312"/>
      <c r="K507" s="312"/>
      <c r="L507" s="312"/>
      <c r="M507" s="312"/>
      <c r="N507" s="312"/>
      <c r="O507" s="312"/>
      <c r="P507" s="312"/>
      <c r="Q507" s="312"/>
      <c r="R507" s="312"/>
      <c r="S507" s="312"/>
      <c r="T507" s="312" t="s">
        <v>748</v>
      </c>
      <c r="U507" s="312"/>
      <c r="V507" s="312"/>
      <c r="W507" s="312"/>
      <c r="X507" s="312"/>
    </row>
    <row r="508" spans="1:57" ht="25.5" customHeight="1" x14ac:dyDescent="0.2">
      <c r="A508" s="312" t="s">
        <v>98</v>
      </c>
      <c r="B508" s="313" t="s">
        <v>160</v>
      </c>
      <c r="C508" s="315" t="s">
        <v>199</v>
      </c>
      <c r="D508" s="313" t="s">
        <v>200</v>
      </c>
      <c r="E508" s="313" t="s">
        <v>201</v>
      </c>
      <c r="F508" s="313" t="s">
        <v>202</v>
      </c>
      <c r="G508" s="314" t="s">
        <v>203</v>
      </c>
      <c r="H508" s="313"/>
      <c r="I508" s="314"/>
      <c r="J508" s="316" t="s">
        <v>207</v>
      </c>
      <c r="K508" s="316" t="s">
        <v>208</v>
      </c>
      <c r="L508" s="327" t="s">
        <v>722</v>
      </c>
      <c r="M508" s="327" t="s">
        <v>746</v>
      </c>
      <c r="N508" s="327" t="s">
        <v>366</v>
      </c>
      <c r="O508" s="327" t="s">
        <v>747</v>
      </c>
      <c r="P508" s="327"/>
      <c r="Q508" s="327"/>
      <c r="R508" s="334" t="s">
        <v>222</v>
      </c>
      <c r="S508" s="334" t="s">
        <v>223</v>
      </c>
      <c r="T508" s="605" t="s">
        <v>282</v>
      </c>
      <c r="U508" s="605" t="s">
        <v>286</v>
      </c>
      <c r="V508" s="605" t="s">
        <v>281</v>
      </c>
      <c r="W508" s="334"/>
      <c r="X508" s="334"/>
      <c r="Y508" s="335" t="s">
        <v>225</v>
      </c>
      <c r="Z508" s="335" t="s">
        <v>226</v>
      </c>
      <c r="AA508" s="335" t="s">
        <v>219</v>
      </c>
      <c r="AB508" s="335" t="s">
        <v>39</v>
      </c>
      <c r="AC508" s="335" t="s">
        <v>220</v>
      </c>
      <c r="AD508" s="335" t="s">
        <v>221</v>
      </c>
      <c r="AE508" s="335" t="s">
        <v>656</v>
      </c>
      <c r="AF508" s="344" t="s">
        <v>657</v>
      </c>
      <c r="AG508" s="335" t="s">
        <v>658</v>
      </c>
      <c r="AH508" s="335" t="s">
        <v>659</v>
      </c>
      <c r="AI508" s="335" t="s">
        <v>660</v>
      </c>
      <c r="AJ508" s="335" t="s">
        <v>661</v>
      </c>
      <c r="AK508" s="335" t="s">
        <v>662</v>
      </c>
      <c r="AL508" s="345" t="s">
        <v>227</v>
      </c>
      <c r="AM508" s="335" t="s">
        <v>228</v>
      </c>
      <c r="AN508" s="335" t="s">
        <v>663</v>
      </c>
      <c r="AO508" s="335" t="s">
        <v>664</v>
      </c>
      <c r="AP508" s="335" t="s">
        <v>665</v>
      </c>
      <c r="AQ508" s="335" t="s">
        <v>666</v>
      </c>
      <c r="AR508" s="335" t="s">
        <v>229</v>
      </c>
      <c r="AS508" s="335" t="s">
        <v>230</v>
      </c>
      <c r="AT508" s="345" t="s">
        <v>667</v>
      </c>
      <c r="AU508" s="335" t="s">
        <v>668</v>
      </c>
      <c r="AV508" s="335" t="s">
        <v>669</v>
      </c>
      <c r="AW508" s="335" t="s">
        <v>670</v>
      </c>
      <c r="AX508" s="605" t="s">
        <v>311</v>
      </c>
      <c r="AY508" s="605" t="s">
        <v>326</v>
      </c>
      <c r="AZ508" s="606" t="s">
        <v>317</v>
      </c>
      <c r="BA508" s="605" t="s">
        <v>325</v>
      </c>
      <c r="BB508" s="605" t="s">
        <v>322</v>
      </c>
      <c r="BC508" s="335" t="s">
        <v>749</v>
      </c>
      <c r="BD508" s="335" t="s">
        <v>750</v>
      </c>
      <c r="BE508" s="335" t="s">
        <v>751</v>
      </c>
    </row>
    <row r="509" spans="1:57" x14ac:dyDescent="0.2">
      <c r="A509" s="7" t="s">
        <v>186</v>
      </c>
      <c r="C509" s="85">
        <v>98.500526131182042</v>
      </c>
      <c r="D509" s="85">
        <v>5.324899553031158</v>
      </c>
      <c r="E509" s="102">
        <v>0.97388688289150871</v>
      </c>
      <c r="F509" s="85">
        <v>75.654138131781053</v>
      </c>
      <c r="G509" s="85">
        <v>82.334141410449519</v>
      </c>
      <c r="H509" s="85"/>
      <c r="I509" s="85"/>
      <c r="J509" s="9">
        <v>18.078739555249623</v>
      </c>
      <c r="K509" s="9">
        <v>18.972120780261868</v>
      </c>
      <c r="L509" s="9">
        <v>9.2483904243588366</v>
      </c>
      <c r="M509" s="9">
        <v>18.168618730632389</v>
      </c>
      <c r="N509" s="9">
        <v>13.703381020324844</v>
      </c>
      <c r="O509" s="9">
        <v>25.9</v>
      </c>
      <c r="P509" s="9"/>
      <c r="Q509" s="9"/>
      <c r="R509" s="9">
        <v>0.89933275311865402</v>
      </c>
      <c r="S509" s="9">
        <v>22.518220658456901</v>
      </c>
      <c r="T509" s="9">
        <v>4.0744631952196464</v>
      </c>
      <c r="U509" s="9">
        <v>1.2476196729923172</v>
      </c>
      <c r="V509" s="9">
        <v>0.40055298564963293</v>
      </c>
      <c r="W509" s="9"/>
      <c r="X509" s="9"/>
      <c r="Y509" s="9">
        <v>6.9104134762633995</v>
      </c>
      <c r="Z509" s="9">
        <v>6.9104134762633995</v>
      </c>
      <c r="AA509" s="9">
        <v>6.961529550644852</v>
      </c>
      <c r="AB509" s="9">
        <v>0.50709939148073024</v>
      </c>
      <c r="AC509" s="9">
        <v>0</v>
      </c>
      <c r="AD509" s="9">
        <v>1.524390243902439</v>
      </c>
      <c r="AE509" s="9">
        <v>25.853290886876174</v>
      </c>
      <c r="AF509" s="9">
        <v>1.9937179759050119</v>
      </c>
      <c r="AG509" s="9">
        <v>6.7035043583891136</v>
      </c>
      <c r="AH509" s="9">
        <v>2.2222469138545984</v>
      </c>
      <c r="AI509" s="9">
        <v>7.6300827517710141</v>
      </c>
      <c r="AJ509" s="9">
        <v>6.0613877855866516</v>
      </c>
      <c r="AK509" s="9">
        <v>3.7344914781511607</v>
      </c>
      <c r="AL509" s="9">
        <v>15.71884057050103</v>
      </c>
      <c r="AM509" s="9">
        <v>2.9908165625198651</v>
      </c>
      <c r="AN509" s="9">
        <v>21.196150984408114</v>
      </c>
      <c r="AO509" s="9">
        <v>8.8032466251157437</v>
      </c>
      <c r="AP509" s="9">
        <v>3.1116509601602411</v>
      </c>
      <c r="AQ509" s="9">
        <v>1.2052824123929913</v>
      </c>
      <c r="AR509" s="9">
        <v>9.6018581732854553</v>
      </c>
      <c r="AS509" s="9">
        <v>0</v>
      </c>
      <c r="AT509" s="9">
        <v>3.7516149422783052</v>
      </c>
      <c r="AU509" s="9">
        <v>0</v>
      </c>
      <c r="AV509" s="9">
        <v>4.6323279422340349</v>
      </c>
      <c r="AW509" s="9">
        <v>0.56565245182055246</v>
      </c>
      <c r="AX509" s="9">
        <v>11.29670684250201</v>
      </c>
      <c r="AY509" s="9">
        <v>9.2889350019332237</v>
      </c>
      <c r="AZ509" s="9">
        <v>4.9717579954280131</v>
      </c>
      <c r="BA509" s="9">
        <v>4.4839681449111692</v>
      </c>
      <c r="BB509" s="9">
        <v>2.7195878754836538</v>
      </c>
      <c r="BC509" s="9">
        <v>0</v>
      </c>
      <c r="BD509" s="9">
        <v>0</v>
      </c>
      <c r="BE509" s="9">
        <v>3.8617120900551263</v>
      </c>
    </row>
    <row r="510" spans="1:57" x14ac:dyDescent="0.2">
      <c r="A510" s="7" t="s">
        <v>187</v>
      </c>
      <c r="C510" s="85">
        <v>344.55830388692578</v>
      </c>
      <c r="D510" s="85">
        <v>11.740246792449845</v>
      </c>
      <c r="E510" s="102">
        <v>2.2515651093334821</v>
      </c>
      <c r="F510" s="85">
        <v>80.94499690755363</v>
      </c>
      <c r="G510" s="85">
        <v>86.199650412752277</v>
      </c>
      <c r="H510" s="85"/>
      <c r="I510" s="85"/>
      <c r="J510" s="9">
        <v>71.723220226214238</v>
      </c>
      <c r="K510" s="9">
        <v>74.704078886036726</v>
      </c>
      <c r="L510" s="9">
        <v>35.189889102286102</v>
      </c>
      <c r="M510" s="9">
        <v>78.5</v>
      </c>
      <c r="N510" s="9">
        <v>25.057691731351333</v>
      </c>
      <c r="O510" s="9">
        <v>261.60000000000002</v>
      </c>
      <c r="P510" s="9"/>
      <c r="Q510" s="9"/>
      <c r="R510" s="9">
        <v>6.8775790921595599</v>
      </c>
      <c r="S510" s="9">
        <v>40.492034684412182</v>
      </c>
      <c r="T510" s="9">
        <v>19.007498744436553</v>
      </c>
      <c r="U510" s="9">
        <v>15.637983023234508</v>
      </c>
      <c r="V510" s="9">
        <v>4.6844475797699152</v>
      </c>
      <c r="W510" s="9"/>
      <c r="X510" s="9"/>
      <c r="Y510" s="9">
        <v>11.442564559216386</v>
      </c>
      <c r="Z510" s="9">
        <v>11.442564559216386</v>
      </c>
      <c r="AA510" s="9">
        <v>16.94286221419005</v>
      </c>
      <c r="AB510" s="9">
        <v>6.1855670103092777</v>
      </c>
      <c r="AC510" s="9">
        <v>4.0330711837063919</v>
      </c>
      <c r="AD510" s="9">
        <v>6.3829787234042552</v>
      </c>
      <c r="AE510" s="9">
        <v>84.494129033507406</v>
      </c>
      <c r="AF510" s="9">
        <v>18.445332573939893</v>
      </c>
      <c r="AG510" s="9">
        <v>34.014633792012468</v>
      </c>
      <c r="AH510" s="9">
        <v>15.384034454806308</v>
      </c>
      <c r="AI510" s="9">
        <v>25.65418172283572</v>
      </c>
      <c r="AJ510" s="9">
        <v>26.746133383553207</v>
      </c>
      <c r="AK510" s="9">
        <v>13.600483244071762</v>
      </c>
      <c r="AL510" s="9">
        <v>58.791709582719015</v>
      </c>
      <c r="AM510" s="9">
        <v>17.647973263403102</v>
      </c>
      <c r="AN510" s="9">
        <v>51.279137176875345</v>
      </c>
      <c r="AO510" s="9">
        <v>25.961411621186027</v>
      </c>
      <c r="AP510" s="9">
        <v>22.25576118125602</v>
      </c>
      <c r="AQ510" s="9">
        <v>9.4524724941808156</v>
      </c>
      <c r="AR510" s="9">
        <v>47.058553154743954</v>
      </c>
      <c r="AS510" s="9">
        <v>15.561477305545136</v>
      </c>
      <c r="AT510" s="9">
        <v>25.070985488150765</v>
      </c>
      <c r="AU510" s="9">
        <v>6.984679765638834</v>
      </c>
      <c r="AV510" s="9">
        <v>31.297784475821317</v>
      </c>
      <c r="AW510" s="9">
        <v>9.4809380156708833</v>
      </c>
      <c r="AX510" s="9">
        <v>35.094228117407575</v>
      </c>
      <c r="AY510" s="9">
        <v>37.333134360755373</v>
      </c>
      <c r="AZ510" s="9">
        <v>14.560722813110482</v>
      </c>
      <c r="BA510" s="9">
        <v>10.550230955569265</v>
      </c>
      <c r="BB510" s="9">
        <v>13.277487661771209</v>
      </c>
      <c r="BC510" s="9">
        <v>7.4674122131020235</v>
      </c>
      <c r="BD510" s="9">
        <v>21.957327615196842</v>
      </c>
      <c r="BE510" s="9">
        <v>42.409190594454849</v>
      </c>
    </row>
    <row r="511" spans="1:57" x14ac:dyDescent="0.2">
      <c r="A511" s="7" t="s">
        <v>188</v>
      </c>
      <c r="C511" s="85">
        <v>156.92698094039196</v>
      </c>
      <c r="D511" s="85">
        <v>7.8478217477682808</v>
      </c>
      <c r="E511" s="102">
        <v>1.2699032643775294</v>
      </c>
      <c r="F511" s="85">
        <v>78.146168216228475</v>
      </c>
      <c r="G511" s="85">
        <v>84.442927095834676</v>
      </c>
      <c r="H511" s="85"/>
      <c r="I511" s="85"/>
      <c r="J511" s="9">
        <v>31.60571929447655</v>
      </c>
      <c r="K511" s="9">
        <v>35.484158829339684</v>
      </c>
      <c r="L511" s="9">
        <v>16.17144181032544</v>
      </c>
      <c r="M511" s="9">
        <v>27.571127944016197</v>
      </c>
      <c r="N511" s="9">
        <v>19.415377426444987</v>
      </c>
      <c r="O511" s="9">
        <v>62.5</v>
      </c>
      <c r="P511" s="9"/>
      <c r="Q511" s="9"/>
      <c r="R511" s="9">
        <v>2.3829517574180255</v>
      </c>
      <c r="S511" s="9">
        <v>30.213803815485313</v>
      </c>
      <c r="T511" s="9">
        <v>10.486594592554857</v>
      </c>
      <c r="U511" s="9">
        <v>6.0355932248592516</v>
      </c>
      <c r="V511" s="9">
        <v>1.4833477806492381</v>
      </c>
      <c r="W511" s="9"/>
      <c r="X511" s="9"/>
      <c r="Y511" s="9">
        <v>8.8639108052842115</v>
      </c>
      <c r="Z511" s="9">
        <v>8.8639108052842115</v>
      </c>
      <c r="AA511" s="9">
        <v>10.594548296397093</v>
      </c>
      <c r="AB511" s="9">
        <v>2.9152450040230424</v>
      </c>
      <c r="AC511" s="9">
        <v>2.0614307204596258</v>
      </c>
      <c r="AD511" s="9">
        <v>3.4998518612785268</v>
      </c>
      <c r="AE511" s="9">
        <v>49.530057377127704</v>
      </c>
      <c r="AF511" s="9">
        <v>9.0508948763386936</v>
      </c>
      <c r="AG511" s="9">
        <v>17.401160383951463</v>
      </c>
      <c r="AH511" s="9">
        <v>7.4257669247227769</v>
      </c>
      <c r="AI511" s="9">
        <v>16.622756609213724</v>
      </c>
      <c r="AJ511" s="9">
        <v>16.020289587003397</v>
      </c>
      <c r="AK511" s="9">
        <v>8.6420271264248356</v>
      </c>
      <c r="AL511" s="9">
        <v>33.064048574471599</v>
      </c>
      <c r="AM511" s="9">
        <v>9.4420117397098053</v>
      </c>
      <c r="AN511" s="9">
        <v>33.25703452177931</v>
      </c>
      <c r="AO511" s="9">
        <v>16.654942669049234</v>
      </c>
      <c r="AP511" s="9">
        <v>10.781032083848508</v>
      </c>
      <c r="AQ511" s="9">
        <v>4.4320027876972237</v>
      </c>
      <c r="AR511" s="9">
        <v>16.450126882810171</v>
      </c>
      <c r="AS511" s="9">
        <v>3.4520204556607088</v>
      </c>
      <c r="AT511" s="9">
        <v>10.90896746280648</v>
      </c>
      <c r="AU511" s="9">
        <v>2.0558372962551497</v>
      </c>
      <c r="AV511" s="9">
        <v>13.044834754783636</v>
      </c>
      <c r="AW511" s="9">
        <v>3.7528439694041369</v>
      </c>
      <c r="AX511" s="9">
        <v>22.527405919332214</v>
      </c>
      <c r="AY511" s="9">
        <v>22.665075093909536</v>
      </c>
      <c r="AZ511" s="9">
        <v>10.86680991106155</v>
      </c>
      <c r="BA511" s="9">
        <v>8.1787600976002661</v>
      </c>
      <c r="BB511" s="9">
        <v>8.1460805377499454</v>
      </c>
      <c r="BC511" s="9">
        <v>1.4052831875557374</v>
      </c>
      <c r="BD511" s="9">
        <v>6.8045201459674196</v>
      </c>
      <c r="BE511" s="9">
        <v>15.400446296151351</v>
      </c>
    </row>
    <row r="512" spans="1:57" ht="15" x14ac:dyDescent="0.25">
      <c r="A512" s="7" t="s">
        <v>189</v>
      </c>
      <c r="C512" s="85">
        <v>130.53595234610822</v>
      </c>
      <c r="D512" s="325">
        <v>6.781051443876466</v>
      </c>
      <c r="E512" s="102">
        <v>1.1500390049493459</v>
      </c>
      <c r="F512" s="325">
        <v>77.858270295079024</v>
      </c>
      <c r="G512" s="325">
        <v>84.009968153357377</v>
      </c>
      <c r="H512" s="325"/>
      <c r="I512" s="325"/>
      <c r="J512" s="257">
        <v>25.05897030272979</v>
      </c>
      <c r="K512" s="257">
        <v>30.762244774685342</v>
      </c>
      <c r="L512" s="9">
        <v>13.351886431639588</v>
      </c>
      <c r="M512" s="9">
        <v>24.684900126525189</v>
      </c>
      <c r="N512" s="9">
        <v>17.156252272634841</v>
      </c>
      <c r="O512" s="9">
        <v>45.6</v>
      </c>
      <c r="P512" s="9"/>
      <c r="Q512" s="9"/>
      <c r="R512" s="9">
        <v>1.9092615097096897</v>
      </c>
      <c r="S512" s="9">
        <v>28.214798284488317</v>
      </c>
      <c r="T512" s="9">
        <v>8.0537093386831842</v>
      </c>
      <c r="U512" s="9">
        <v>4.2314366301321318</v>
      </c>
      <c r="V512" s="9">
        <v>1.156528616502549</v>
      </c>
      <c r="W512" s="9"/>
      <c r="X512" s="9"/>
      <c r="Y512" s="9">
        <v>8.1513574026718256</v>
      </c>
      <c r="Z512" s="9">
        <v>8.1513574026718256</v>
      </c>
      <c r="AA512" s="9">
        <v>8.4528140052800396</v>
      </c>
      <c r="AB512" s="9">
        <v>2.2938454652621489</v>
      </c>
      <c r="AC512" s="9">
        <v>1.5912430706637095</v>
      </c>
      <c r="AD512" s="9">
        <v>3.0513223018038649</v>
      </c>
      <c r="AE512" s="9">
        <v>38.665327291973277</v>
      </c>
      <c r="AF512" s="9">
        <v>7.1191003459274826</v>
      </c>
      <c r="AG512" s="9">
        <v>14.4947942196724</v>
      </c>
      <c r="AH512" s="9">
        <v>5.9175075376694961</v>
      </c>
      <c r="AI512" s="9">
        <v>14.616720296576483</v>
      </c>
      <c r="AJ512" s="9">
        <v>13.878037237723886</v>
      </c>
      <c r="AK512" s="9">
        <v>7.3612437990069051</v>
      </c>
      <c r="AL512" s="9">
        <v>26.664160684881235</v>
      </c>
      <c r="AM512" s="9">
        <v>6.8254944261524626</v>
      </c>
      <c r="AN512" s="9">
        <v>28.351431356611108</v>
      </c>
      <c r="AO512" s="9">
        <v>14.551217660849572</v>
      </c>
      <c r="AP512" s="9">
        <v>8.5281050726358298</v>
      </c>
      <c r="AQ512" s="9">
        <v>3.3540734482229215</v>
      </c>
      <c r="AR512" s="9">
        <v>13.53770713227274</v>
      </c>
      <c r="AS512" s="9">
        <v>2.3590162722757557</v>
      </c>
      <c r="AT512" s="9">
        <v>7.7430517707085702</v>
      </c>
      <c r="AU512" s="9">
        <v>1.6866325953823393</v>
      </c>
      <c r="AV512" s="9">
        <v>9.8144213451240621</v>
      </c>
      <c r="AW512" s="9">
        <v>2.537145806844765</v>
      </c>
      <c r="AX512" s="9">
        <v>19.935481065357422</v>
      </c>
      <c r="AY512" s="9">
        <v>20.074685575800117</v>
      </c>
      <c r="AZ512" s="9">
        <v>8.6374788840220589</v>
      </c>
      <c r="BA512" s="9">
        <v>7.338502800576431</v>
      </c>
      <c r="BB512" s="9">
        <v>5.9783003433487352</v>
      </c>
      <c r="BC512" s="9">
        <v>0.91018407488188635</v>
      </c>
      <c r="BD512" s="9">
        <v>4.6879921413029297</v>
      </c>
      <c r="BE512" s="9">
        <v>9.8137869299803047</v>
      </c>
    </row>
    <row r="513" spans="1:57" x14ac:dyDescent="0.2">
      <c r="A513" s="7" t="s">
        <v>190</v>
      </c>
      <c r="C513" s="85">
        <v>208.74064136700804</v>
      </c>
      <c r="D513" s="85">
        <v>8.8188625372081031</v>
      </c>
      <c r="E513" s="102">
        <v>1.4778048140387363</v>
      </c>
      <c r="F513" s="85">
        <v>78.814300940810455</v>
      </c>
      <c r="G513" s="85">
        <v>84.967672030669434</v>
      </c>
      <c r="H513" s="85"/>
      <c r="I513" s="85"/>
      <c r="J513" s="9">
        <v>38.433163948557819</v>
      </c>
      <c r="K513" s="9">
        <v>44.526311251130068</v>
      </c>
      <c r="L513" s="9">
        <v>18.519938643823572</v>
      </c>
      <c r="M513" s="9">
        <v>31.046246513174061</v>
      </c>
      <c r="N513" s="9">
        <v>21.611865053760901</v>
      </c>
      <c r="O513" s="9">
        <v>99.9</v>
      </c>
      <c r="P513" s="9"/>
      <c r="Q513" s="9"/>
      <c r="R513" s="9">
        <v>2.9619056815972167</v>
      </c>
      <c r="S513" s="9">
        <v>31.984199650613938</v>
      </c>
      <c r="T513" s="9">
        <v>13.519951576036133</v>
      </c>
      <c r="U513" s="9">
        <v>8.1382613279686158</v>
      </c>
      <c r="V513" s="9">
        <v>1.8552529914656268</v>
      </c>
      <c r="W513" s="9"/>
      <c r="X513" s="9"/>
      <c r="Y513" s="9">
        <v>9.3131667460355452</v>
      </c>
      <c r="Z513" s="9">
        <v>9.3131667460355452</v>
      </c>
      <c r="AA513" s="9">
        <v>13.232640125276728</v>
      </c>
      <c r="AB513" s="9">
        <v>3.4763747470419037</v>
      </c>
      <c r="AC513" s="9">
        <v>2.5253739261781911</v>
      </c>
      <c r="AD513" s="9">
        <v>4.1860107147671695</v>
      </c>
      <c r="AE513" s="9">
        <v>59.446985934320693</v>
      </c>
      <c r="AF513" s="9">
        <v>10.136033237433425</v>
      </c>
      <c r="AG513" s="9">
        <v>22.022284879018954</v>
      </c>
      <c r="AH513" s="9">
        <v>9.5531152034450599</v>
      </c>
      <c r="AI513" s="9">
        <v>20.469299993181888</v>
      </c>
      <c r="AJ513" s="9">
        <v>18.577299744024913</v>
      </c>
      <c r="AK513" s="9">
        <v>10.129731400456599</v>
      </c>
      <c r="AL513" s="9">
        <v>43.199202846865276</v>
      </c>
      <c r="AM513" s="9">
        <v>12.778649331350604</v>
      </c>
      <c r="AN513" s="9">
        <v>37.035379259445868</v>
      </c>
      <c r="AO513" s="9">
        <v>19.435434054821933</v>
      </c>
      <c r="AP513" s="9">
        <v>13.289608341476116</v>
      </c>
      <c r="AQ513" s="9">
        <v>5.4255380161171693</v>
      </c>
      <c r="AR513" s="9">
        <v>21.452275661244094</v>
      </c>
      <c r="AS513" s="9">
        <v>4.9831717085979674</v>
      </c>
      <c r="AT513" s="9">
        <v>15.304321018776974</v>
      </c>
      <c r="AU513" s="9">
        <v>2.7384497779082793</v>
      </c>
      <c r="AV513" s="9">
        <v>18.014275198449084</v>
      </c>
      <c r="AW513" s="9">
        <v>4.6901920309183298</v>
      </c>
      <c r="AX513" s="9">
        <v>27.06952247129901</v>
      </c>
      <c r="AY513" s="9">
        <v>25.151852950939414</v>
      </c>
      <c r="AZ513" s="9">
        <v>12.875877158760346</v>
      </c>
      <c r="BA513" s="9">
        <v>9.1073542635778768</v>
      </c>
      <c r="BB513" s="9">
        <v>9.8504850815553073</v>
      </c>
      <c r="BC513" s="9">
        <v>2.4339085647424774</v>
      </c>
      <c r="BD513" s="9">
        <v>10.767940264070143</v>
      </c>
      <c r="BE513" s="9">
        <v>19.550579386450575</v>
      </c>
    </row>
    <row r="514" spans="1:57" x14ac:dyDescent="0.2">
      <c r="A514" s="7" t="str">
        <f>A3</f>
        <v>ACeS Alentejo Central</v>
      </c>
      <c r="B514" s="273">
        <f>B11</f>
        <v>154536</v>
      </c>
      <c r="C514" s="274">
        <f>AA47</f>
        <v>204.31927772647995</v>
      </c>
      <c r="D514" s="274">
        <f>V71</f>
        <v>7.8228269836567899</v>
      </c>
      <c r="E514" s="305">
        <f>V77</f>
        <v>1.3982153769823753</v>
      </c>
      <c r="F514" s="274">
        <f>T87</f>
        <v>78.423106342895494</v>
      </c>
      <c r="G514" s="274">
        <f>T94</f>
        <v>84.364979605390985</v>
      </c>
      <c r="H514" s="274"/>
      <c r="I514" s="274"/>
      <c r="J514" s="274">
        <f>C128</f>
        <v>51.370181142591733</v>
      </c>
      <c r="K514" s="274">
        <f>D128</f>
        <v>50.788236762197911</v>
      </c>
      <c r="L514" s="274">
        <f>H143</f>
        <v>18.64423437426062</v>
      </c>
      <c r="M514" s="274">
        <f>S161</f>
        <v>26.232043918704754</v>
      </c>
      <c r="N514" s="274">
        <f>C182</f>
        <v>22.144716480932789</v>
      </c>
      <c r="O514" s="274">
        <f>N188</f>
        <v>85.288534441038863</v>
      </c>
      <c r="P514" s="274"/>
      <c r="Q514" s="274"/>
      <c r="R514" s="274">
        <f>T212</f>
        <v>3.158793397837222</v>
      </c>
      <c r="S514" s="274">
        <f>T218</f>
        <v>28.144564598747866</v>
      </c>
      <c r="T514" s="274">
        <f>J229</f>
        <v>12.930569699874198</v>
      </c>
      <c r="U514" s="274">
        <f>J231</f>
        <v>11.063919007967412</v>
      </c>
      <c r="V514" s="274">
        <f>J228</f>
        <v>1.2628047684658239</v>
      </c>
      <c r="W514" s="274"/>
      <c r="X514" s="274"/>
      <c r="Y514" s="274">
        <f>T239</f>
        <v>8.0819578827546952</v>
      </c>
      <c r="Z514" s="274">
        <f>T245</f>
        <v>9.8747865680136595</v>
      </c>
      <c r="AA514" s="274">
        <f>V257</f>
        <v>14.441652094421777</v>
      </c>
      <c r="AB514" s="274">
        <f>T263</f>
        <v>1.707455890722823</v>
      </c>
      <c r="AC514" s="274">
        <f>T269</f>
        <v>0.8537279453614115</v>
      </c>
      <c r="AD514" s="274">
        <f>T293</f>
        <v>3.4052213393870598</v>
      </c>
      <c r="AE514" s="274">
        <f t="shared" ref="AE514:BB514" si="37">U293</f>
        <v>4.1817674937273486</v>
      </c>
      <c r="AF514" s="274">
        <f t="shared" si="37"/>
        <v>0</v>
      </c>
      <c r="AG514" s="274">
        <f t="shared" si="37"/>
        <v>0</v>
      </c>
      <c r="AH514" s="274">
        <f t="shared" si="37"/>
        <v>0</v>
      </c>
      <c r="AI514" s="274">
        <f t="shared" si="37"/>
        <v>0</v>
      </c>
      <c r="AJ514" s="274">
        <f t="shared" si="37"/>
        <v>0</v>
      </c>
      <c r="AK514" s="274">
        <f t="shared" si="37"/>
        <v>0</v>
      </c>
      <c r="AL514" s="274">
        <f t="shared" si="37"/>
        <v>0</v>
      </c>
      <c r="AM514" s="274">
        <f t="shared" si="37"/>
        <v>0</v>
      </c>
      <c r="AN514" s="274">
        <f t="shared" si="37"/>
        <v>0</v>
      </c>
      <c r="AO514" s="274">
        <f t="shared" si="37"/>
        <v>0</v>
      </c>
      <c r="AP514" s="274">
        <f t="shared" si="37"/>
        <v>0</v>
      </c>
      <c r="AQ514" s="274">
        <f t="shared" si="37"/>
        <v>0</v>
      </c>
      <c r="AR514" s="274">
        <f t="shared" si="37"/>
        <v>0</v>
      </c>
      <c r="AS514" s="274">
        <f t="shared" si="37"/>
        <v>0</v>
      </c>
      <c r="AT514" s="274">
        <f t="shared" si="37"/>
        <v>0</v>
      </c>
      <c r="AU514" s="274">
        <f t="shared" si="37"/>
        <v>0</v>
      </c>
      <c r="AV514" s="274">
        <f t="shared" si="37"/>
        <v>0</v>
      </c>
      <c r="AW514" s="274">
        <f t="shared" si="37"/>
        <v>0</v>
      </c>
      <c r="AX514" s="274">
        <f t="shared" si="37"/>
        <v>0</v>
      </c>
      <c r="AY514" s="274">
        <f t="shared" si="37"/>
        <v>0</v>
      </c>
      <c r="AZ514" s="274">
        <f t="shared" si="37"/>
        <v>0</v>
      </c>
      <c r="BA514" s="274">
        <f t="shared" si="37"/>
        <v>0</v>
      </c>
      <c r="BB514" s="274">
        <f t="shared" si="37"/>
        <v>0</v>
      </c>
      <c r="BC514" s="274">
        <f>R480</f>
        <v>3.1851901399254028</v>
      </c>
      <c r="BD514" s="274">
        <f>R487</f>
        <v>3.8222281679104833</v>
      </c>
      <c r="BE514" s="274">
        <f>R495</f>
        <v>7.007418307835886</v>
      </c>
    </row>
    <row r="515" spans="1:57" x14ac:dyDescent="0.2">
      <c r="A515" s="7" t="s">
        <v>16</v>
      </c>
      <c r="B515" s="7">
        <f>B9</f>
        <v>9792797</v>
      </c>
      <c r="C515" s="9">
        <f>AA45</f>
        <v>153.85104087526918</v>
      </c>
      <c r="D515" s="9">
        <f>V69</f>
        <v>8.4489677968159906</v>
      </c>
      <c r="E515" s="95">
        <f>V75</f>
        <v>1.3671414567907798</v>
      </c>
      <c r="F515" s="9">
        <f>T85</f>
        <v>78.238585311682172</v>
      </c>
      <c r="G515" s="9">
        <f>T92</f>
        <v>84.432887091737811</v>
      </c>
      <c r="H515" s="9"/>
      <c r="I515" s="9"/>
      <c r="J515" s="9">
        <f>C126</f>
        <v>43.29165723404838</v>
      </c>
      <c r="K515" s="9">
        <f>D126</f>
        <v>46.018119695702815</v>
      </c>
      <c r="L515" s="9">
        <f>H141</f>
        <v>16.783622957010575</v>
      </c>
      <c r="M515" s="9">
        <f>S159</f>
        <v>34.299999999999997</v>
      </c>
      <c r="N515" s="9">
        <f>C178</f>
        <v>18.812084970163585</v>
      </c>
      <c r="O515" s="9">
        <f>N186</f>
        <v>96</v>
      </c>
      <c r="P515" s="9"/>
      <c r="Q515" s="9"/>
      <c r="R515" s="9">
        <f>T210</f>
        <v>2.6462332394923518</v>
      </c>
      <c r="S515" s="9">
        <f>T216</f>
        <v>30.032274153061099</v>
      </c>
      <c r="T515" s="9">
        <f>D229</f>
        <v>10.437319358744279</v>
      </c>
      <c r="U515" s="9">
        <f>D231</f>
        <v>6.3912342228635941</v>
      </c>
      <c r="V515" s="9">
        <f>D228</f>
        <v>1.4408953419353951</v>
      </c>
      <c r="W515" s="9"/>
      <c r="X515" s="9"/>
      <c r="Y515" s="9">
        <f>T237</f>
        <v>7.8974811321921283</v>
      </c>
      <c r="Z515" s="9">
        <f>T243</f>
        <v>8.7618348865870601</v>
      </c>
      <c r="AA515" s="9">
        <f>V255</f>
        <v>10.742978847196593</v>
      </c>
      <c r="AB515" s="9">
        <f>T261</f>
        <v>2.9924693642857436</v>
      </c>
      <c r="AC515" s="9">
        <f>T267</f>
        <v>2.1516102040732203</v>
      </c>
      <c r="AD515" s="9">
        <f>T291</f>
        <v>3.9429485360929859</v>
      </c>
      <c r="AE515" s="9">
        <f>D661</f>
        <v>50.567225329125229</v>
      </c>
      <c r="AF515" s="9">
        <f>D710</f>
        <v>9.4107249158819748</v>
      </c>
      <c r="AG515" s="9">
        <f>D656</f>
        <v>17.62128757998936</v>
      </c>
      <c r="AH515" s="9">
        <f>D705</f>
        <v>7.4803744370227143</v>
      </c>
      <c r="AI515" s="9">
        <f>D712</f>
        <v>17.690166403331105</v>
      </c>
      <c r="AJ515" s="9">
        <f>D657</f>
        <v>16.29696664091373</v>
      </c>
      <c r="AK515" s="9">
        <f>D706</f>
        <v>8.7287730265553058</v>
      </c>
      <c r="AL515" s="9">
        <f>D676</f>
        <v>35.786348769121155</v>
      </c>
      <c r="AM515" s="9">
        <f>D725</f>
        <v>10.020362343114551</v>
      </c>
      <c r="AN515" s="9">
        <f>D678</f>
        <v>32.910538309795299</v>
      </c>
      <c r="AO515" s="9">
        <f>D727</f>
        <v>16.757886077528955</v>
      </c>
      <c r="AP515" s="9">
        <f>D680</f>
        <v>11.37756669629972</v>
      </c>
      <c r="AQ515" s="9">
        <f>D729</f>
        <v>4.3360066592290627</v>
      </c>
      <c r="AR515" s="9">
        <f>D683</f>
        <v>17.083484091738839</v>
      </c>
      <c r="AS515" s="9">
        <f>D732</f>
        <v>3.705963421606945</v>
      </c>
      <c r="AT515" s="9">
        <f>D690</f>
        <v>10.751314395113926</v>
      </c>
      <c r="AU515" s="9">
        <f>D739</f>
        <v>2.2695101805794953</v>
      </c>
      <c r="AV515" s="9">
        <f>D692</f>
        <v>13.662127135598681</v>
      </c>
      <c r="AW515" s="9">
        <f>D741</f>
        <v>3.7769237515921805</v>
      </c>
      <c r="AX515" s="9">
        <f>D455</f>
        <v>22.202014104851862</v>
      </c>
      <c r="AY515" s="9">
        <f>D468</f>
        <v>21.334896221358829</v>
      </c>
      <c r="AZ515" s="9">
        <f>D461</f>
        <v>10.439670864869006</v>
      </c>
      <c r="BA515" s="9">
        <f>D467</f>
        <v>7.7529555492605162</v>
      </c>
      <c r="BB515" s="9">
        <f>D466</f>
        <v>8.0119101792415623</v>
      </c>
      <c r="BC515" s="9">
        <f>R478</f>
        <v>3.3081314787846474</v>
      </c>
      <c r="BD515" s="9">
        <f>R485</f>
        <v>12.631972815913068</v>
      </c>
      <c r="BE515" s="9">
        <f>R493</f>
        <v>17.690869261931436</v>
      </c>
    </row>
    <row r="516" spans="1:57" x14ac:dyDescent="0.2">
      <c r="A516" s="7" t="s">
        <v>17</v>
      </c>
      <c r="B516" s="7">
        <f>B10</f>
        <v>473235</v>
      </c>
      <c r="C516" s="9">
        <f>AA46</f>
        <v>205.91839132551149</v>
      </c>
      <c r="D516" s="9">
        <f>V70</f>
        <v>7.6142475285950475</v>
      </c>
      <c r="E516" s="95">
        <f>V76</f>
        <v>1.3875032622281398</v>
      </c>
      <c r="F516" s="9">
        <f>T86</f>
        <v>77.287169492948692</v>
      </c>
      <c r="G516" s="9">
        <f>T93</f>
        <v>83.483403933064693</v>
      </c>
      <c r="H516" s="9"/>
      <c r="I516" s="9"/>
      <c r="J516" s="9">
        <f>C127</f>
        <v>53.861991764282571</v>
      </c>
      <c r="K516" s="9">
        <f>D127</f>
        <v>55.876280164263903</v>
      </c>
      <c r="L516" s="9">
        <f>H142</f>
        <v>19.675327377237252</v>
      </c>
      <c r="M516" s="9">
        <f>S160</f>
        <v>28.814678777513908</v>
      </c>
      <c r="N516" s="9">
        <f>C180</f>
        <v>23.360838208959908</v>
      </c>
      <c r="O516" s="9">
        <f>N187</f>
        <v>84.8848702440187</v>
      </c>
      <c r="P516" s="9"/>
      <c r="Q516" s="9"/>
      <c r="R516" s="9">
        <f>T211</f>
        <v>4.5088113985751779</v>
      </c>
      <c r="S516" s="9">
        <f>T217</f>
        <v>26.321709786276713</v>
      </c>
      <c r="T516" s="9">
        <f>G229</f>
        <v>12.511901886536346</v>
      </c>
      <c r="U516" s="9">
        <f>G231</f>
        <v>10.741539929456994</v>
      </c>
      <c r="V516" s="9">
        <f>G228</f>
        <v>1.2421876715418656</v>
      </c>
      <c r="W516" s="9"/>
      <c r="X516" s="9"/>
      <c r="Y516" s="9">
        <f>T238</f>
        <v>7.2928383952006</v>
      </c>
      <c r="Z516" s="9">
        <f>T244</f>
        <v>8.8301462317210344</v>
      </c>
      <c r="AA516" s="9">
        <f>V256</f>
        <v>15.367919649815367</v>
      </c>
      <c r="AB516" s="9">
        <f>T262</f>
        <v>2.5309336332958381</v>
      </c>
      <c r="AC516" s="9">
        <f>T268</f>
        <v>1.4998125234345707</v>
      </c>
      <c r="AD516" s="9">
        <f>T292</f>
        <v>3.9259674705552441</v>
      </c>
      <c r="AE516" s="9">
        <f>G661</f>
        <v>51.653850960718444</v>
      </c>
      <c r="AF516" s="9">
        <f>G710</f>
        <v>6.8684718005281375</v>
      </c>
      <c r="AG516" s="9">
        <f>G656</f>
        <v>15.450183279366124</v>
      </c>
      <c r="AH516" s="9">
        <f>G705</f>
        <v>5.0097229883254721</v>
      </c>
      <c r="AI516" s="9">
        <f>G712</f>
        <v>18.025122953449362</v>
      </c>
      <c r="AJ516" s="9">
        <f>G657</f>
        <v>18.739303485484907</v>
      </c>
      <c r="AK516" s="9">
        <f>G706</f>
        <v>9.6176385575405536</v>
      </c>
      <c r="AL516" s="9">
        <f>G676</f>
        <v>46.23276776081255</v>
      </c>
      <c r="AM516" s="9">
        <f>G725</f>
        <v>16.194893669252551</v>
      </c>
      <c r="AN516" s="9">
        <f>G678</f>
        <v>39.828825114157794</v>
      </c>
      <c r="AO516" s="9">
        <f>G727</f>
        <v>17.758349115735648</v>
      </c>
      <c r="AP516" s="9">
        <f>G680</f>
        <v>14.864228995727787</v>
      </c>
      <c r="AQ516" s="9">
        <f>G729</f>
        <v>4.9597905211855462</v>
      </c>
      <c r="AR516" s="9">
        <f>G683</f>
        <v>13.964674441851329</v>
      </c>
      <c r="AS516" s="9">
        <f>G732</f>
        <v>1.0541615575775161</v>
      </c>
      <c r="AT516" s="9">
        <f>G690</f>
        <v>16.48535745135074</v>
      </c>
      <c r="AU516" s="9">
        <f>G739</f>
        <v>3.7775995123270918</v>
      </c>
      <c r="AV516" s="9">
        <f>G692</f>
        <v>23.912716946140911</v>
      </c>
      <c r="AW516" s="9">
        <f>G741</f>
        <v>6.8799996521828533</v>
      </c>
      <c r="AX516" s="9">
        <f>G455</f>
        <v>27.810791443017656</v>
      </c>
      <c r="AY516" s="9">
        <f>G468</f>
        <v>25.801493499623728</v>
      </c>
      <c r="AZ516" s="9">
        <f>G461</f>
        <v>13.378019885382585</v>
      </c>
      <c r="BA516" s="9">
        <f>G467</f>
        <v>9.7085460036608904</v>
      </c>
      <c r="BB516" s="9">
        <f>G466</f>
        <v>11.445772310173643</v>
      </c>
      <c r="BC516" s="9">
        <f>R479</f>
        <v>2.080964069033902</v>
      </c>
      <c r="BD516" s="9">
        <f>R486</f>
        <v>5.2024101725847549</v>
      </c>
      <c r="BE516" s="9">
        <f>R494</f>
        <v>12.277688007300021</v>
      </c>
    </row>
    <row r="518" spans="1:57" x14ac:dyDescent="0.2">
      <c r="A518" s="7" t="s">
        <v>191</v>
      </c>
      <c r="C518" s="9">
        <f>C512</f>
        <v>130.53595234610822</v>
      </c>
      <c r="D518" s="9">
        <f>D512</f>
        <v>6.781051443876466</v>
      </c>
      <c r="E518" s="95">
        <f>E512</f>
        <v>1.1500390049493459</v>
      </c>
      <c r="F518" s="9">
        <f>F512</f>
        <v>77.858270295079024</v>
      </c>
      <c r="G518" s="9">
        <f>G512</f>
        <v>84.009968153357377</v>
      </c>
      <c r="H518" s="9"/>
      <c r="I518" s="9"/>
      <c r="J518" s="9">
        <f t="shared" ref="J518:O518" si="38">J512</f>
        <v>25.05897030272979</v>
      </c>
      <c r="K518" s="9">
        <f t="shared" si="38"/>
        <v>30.762244774685342</v>
      </c>
      <c r="L518" s="9">
        <f t="shared" si="38"/>
        <v>13.351886431639588</v>
      </c>
      <c r="M518" s="9">
        <f t="shared" si="38"/>
        <v>24.684900126525189</v>
      </c>
      <c r="N518" s="9">
        <f t="shared" si="38"/>
        <v>17.156252272634841</v>
      </c>
      <c r="O518" s="9">
        <f t="shared" si="38"/>
        <v>45.6</v>
      </c>
      <c r="P518" s="9"/>
      <c r="Q518" s="9"/>
      <c r="R518" s="9">
        <f>R512</f>
        <v>1.9092615097096897</v>
      </c>
      <c r="S518" s="9">
        <f>S512</f>
        <v>28.214798284488317</v>
      </c>
      <c r="T518" s="9">
        <f>T512</f>
        <v>8.0537093386831842</v>
      </c>
      <c r="U518" s="9">
        <f>U512</f>
        <v>4.2314366301321318</v>
      </c>
      <c r="V518" s="9">
        <f>V512</f>
        <v>1.156528616502549</v>
      </c>
      <c r="W518" s="9"/>
      <c r="X518" s="9"/>
      <c r="Y518" s="9">
        <f>Y512</f>
        <v>8.1513574026718256</v>
      </c>
      <c r="Z518" s="9">
        <f>Z512</f>
        <v>8.1513574026718256</v>
      </c>
      <c r="AA518" s="9">
        <f>AA512</f>
        <v>8.4528140052800396</v>
      </c>
      <c r="AB518" s="9">
        <f>AB512</f>
        <v>2.2938454652621489</v>
      </c>
      <c r="AC518" s="9">
        <f>AC512</f>
        <v>1.5912430706637095</v>
      </c>
      <c r="AD518" s="9">
        <f t="shared" ref="AD518:BB518" si="39">AD512</f>
        <v>3.0513223018038649</v>
      </c>
      <c r="AE518" s="9">
        <f t="shared" si="39"/>
        <v>38.665327291973277</v>
      </c>
      <c r="AF518" s="9">
        <f t="shared" si="39"/>
        <v>7.1191003459274826</v>
      </c>
      <c r="AG518" s="9">
        <f t="shared" si="39"/>
        <v>14.4947942196724</v>
      </c>
      <c r="AH518" s="9">
        <f t="shared" si="39"/>
        <v>5.9175075376694961</v>
      </c>
      <c r="AI518" s="9">
        <f t="shared" si="39"/>
        <v>14.616720296576483</v>
      </c>
      <c r="AJ518" s="9">
        <f t="shared" si="39"/>
        <v>13.878037237723886</v>
      </c>
      <c r="AK518" s="9">
        <f t="shared" si="39"/>
        <v>7.3612437990069051</v>
      </c>
      <c r="AL518" s="9">
        <f t="shared" si="39"/>
        <v>26.664160684881235</v>
      </c>
      <c r="AM518" s="9">
        <f t="shared" si="39"/>
        <v>6.8254944261524626</v>
      </c>
      <c r="AN518" s="9">
        <f t="shared" si="39"/>
        <v>28.351431356611108</v>
      </c>
      <c r="AO518" s="9">
        <f t="shared" si="39"/>
        <v>14.551217660849572</v>
      </c>
      <c r="AP518" s="9">
        <f t="shared" si="39"/>
        <v>8.5281050726358298</v>
      </c>
      <c r="AQ518" s="9">
        <f t="shared" si="39"/>
        <v>3.3540734482229215</v>
      </c>
      <c r="AR518" s="9">
        <f t="shared" si="39"/>
        <v>13.53770713227274</v>
      </c>
      <c r="AS518" s="9">
        <f t="shared" si="39"/>
        <v>2.3590162722757557</v>
      </c>
      <c r="AT518" s="9">
        <f t="shared" si="39"/>
        <v>7.7430517707085702</v>
      </c>
      <c r="AU518" s="9">
        <f t="shared" si="39"/>
        <v>1.6866325953823393</v>
      </c>
      <c r="AV518" s="9">
        <f t="shared" si="39"/>
        <v>9.8144213451240621</v>
      </c>
      <c r="AW518" s="9">
        <f t="shared" si="39"/>
        <v>2.537145806844765</v>
      </c>
      <c r="AX518" s="9">
        <f t="shared" si="39"/>
        <v>19.935481065357422</v>
      </c>
      <c r="AY518" s="9">
        <f t="shared" si="39"/>
        <v>20.074685575800117</v>
      </c>
      <c r="AZ518" s="9">
        <f t="shared" si="39"/>
        <v>8.6374788840220589</v>
      </c>
      <c r="BA518" s="9">
        <f t="shared" si="39"/>
        <v>7.338502800576431</v>
      </c>
      <c r="BB518" s="9">
        <f t="shared" si="39"/>
        <v>5.9783003433487352</v>
      </c>
      <c r="BC518" s="9">
        <f t="shared" ref="BC518:BE518" si="40">BC512</f>
        <v>0.91018407488188635</v>
      </c>
      <c r="BD518" s="9">
        <f t="shared" si="40"/>
        <v>4.6879921413029297</v>
      </c>
      <c r="BE518" s="9">
        <f t="shared" si="40"/>
        <v>9.8137869299803047</v>
      </c>
    </row>
    <row r="519" spans="1:57" x14ac:dyDescent="0.2">
      <c r="A519" s="7" t="s">
        <v>192</v>
      </c>
      <c r="C519" s="9">
        <f>C511-C512</f>
        <v>26.391028594283739</v>
      </c>
      <c r="D519" s="9">
        <f>D511-D512</f>
        <v>1.0667703038918148</v>
      </c>
      <c r="E519" s="95">
        <f>E511-E512</f>
        <v>0.11986425942818357</v>
      </c>
      <c r="F519" s="9">
        <f>F511-F512</f>
        <v>0.28789792114945101</v>
      </c>
      <c r="G519" s="9">
        <f>G511-G512</f>
        <v>0.43295894247729905</v>
      </c>
      <c r="H519" s="9"/>
      <c r="I519" s="9"/>
      <c r="J519" s="9">
        <f t="shared" ref="J519:O519" si="41">J511-J512</f>
        <v>6.5467489917467603</v>
      </c>
      <c r="K519" s="9">
        <f t="shared" si="41"/>
        <v>4.7219140546543414</v>
      </c>
      <c r="L519" s="9">
        <f t="shared" si="41"/>
        <v>2.8195553786858518</v>
      </c>
      <c r="M519" s="9">
        <f t="shared" si="41"/>
        <v>2.8862278174910081</v>
      </c>
      <c r="N519" s="9">
        <f t="shared" si="41"/>
        <v>2.259125153810146</v>
      </c>
      <c r="O519" s="9">
        <f t="shared" si="41"/>
        <v>16.899999999999999</v>
      </c>
      <c r="P519" s="9"/>
      <c r="Q519" s="9"/>
      <c r="R519" s="9">
        <f>R511-R512</f>
        <v>0.47369024770833579</v>
      </c>
      <c r="S519" s="9">
        <f>S511-S512</f>
        <v>1.9990055309969961</v>
      </c>
      <c r="T519" s="9">
        <f>T511-T512</f>
        <v>2.4328852538716728</v>
      </c>
      <c r="U519" s="9">
        <f>U511-U512</f>
        <v>1.8041565947271199</v>
      </c>
      <c r="V519" s="9">
        <f>V511-V512</f>
        <v>0.3268191641466891</v>
      </c>
      <c r="W519" s="9"/>
      <c r="X519" s="9"/>
      <c r="Y519" s="9">
        <f>Y511-Y512</f>
        <v>0.71255340261238587</v>
      </c>
      <c r="Z519" s="9">
        <f>Z511-Z512</f>
        <v>0.71255340261238587</v>
      </c>
      <c r="AA519" s="9">
        <f>AA511-AA512</f>
        <v>2.1417342911170536</v>
      </c>
      <c r="AB519" s="9">
        <f>AB511-AB512</f>
        <v>0.62139953876089349</v>
      </c>
      <c r="AC519" s="9">
        <f>AC511-AC512</f>
        <v>0.47018764979591632</v>
      </c>
      <c r="AD519" s="9">
        <f t="shared" ref="AD519:BB519" si="42">AD511-AD512</f>
        <v>0.44852955947466189</v>
      </c>
      <c r="AE519" s="9">
        <f t="shared" si="42"/>
        <v>10.864730085154427</v>
      </c>
      <c r="AF519" s="9">
        <f t="shared" si="42"/>
        <v>1.931794530411211</v>
      </c>
      <c r="AG519" s="9">
        <f t="shared" si="42"/>
        <v>2.9063661642790635</v>
      </c>
      <c r="AH519" s="9">
        <f t="shared" si="42"/>
        <v>1.5082593870532808</v>
      </c>
      <c r="AI519" s="9">
        <f t="shared" si="42"/>
        <v>2.0060363126372405</v>
      </c>
      <c r="AJ519" s="9">
        <f t="shared" si="42"/>
        <v>2.1422523492795111</v>
      </c>
      <c r="AK519" s="9">
        <f t="shared" si="42"/>
        <v>1.2807833274179306</v>
      </c>
      <c r="AL519" s="9">
        <f t="shared" si="42"/>
        <v>6.3998878895903637</v>
      </c>
      <c r="AM519" s="9">
        <f t="shared" si="42"/>
        <v>2.6165173135573427</v>
      </c>
      <c r="AN519" s="9">
        <f t="shared" si="42"/>
        <v>4.9056031651682019</v>
      </c>
      <c r="AO519" s="9">
        <f t="shared" si="42"/>
        <v>2.1037250081996621</v>
      </c>
      <c r="AP519" s="9">
        <f t="shared" si="42"/>
        <v>2.2529270112126785</v>
      </c>
      <c r="AQ519" s="9">
        <f t="shared" si="42"/>
        <v>1.0779293394743021</v>
      </c>
      <c r="AR519" s="9">
        <f t="shared" si="42"/>
        <v>2.9124197505374312</v>
      </c>
      <c r="AS519" s="9">
        <f t="shared" si="42"/>
        <v>1.0930041833849531</v>
      </c>
      <c r="AT519" s="9">
        <f t="shared" si="42"/>
        <v>3.1659156920979097</v>
      </c>
      <c r="AU519" s="9">
        <f t="shared" si="42"/>
        <v>0.36920470087281032</v>
      </c>
      <c r="AV519" s="9">
        <f t="shared" si="42"/>
        <v>3.2304134096595742</v>
      </c>
      <c r="AW519" s="9">
        <f t="shared" si="42"/>
        <v>1.2156981625593719</v>
      </c>
      <c r="AX519" s="9">
        <f t="shared" si="42"/>
        <v>2.5919248539747919</v>
      </c>
      <c r="AY519" s="9">
        <f t="shared" si="42"/>
        <v>2.5903895181094185</v>
      </c>
      <c r="AZ519" s="9">
        <f t="shared" si="42"/>
        <v>2.2293310270394908</v>
      </c>
      <c r="BA519" s="9">
        <f t="shared" si="42"/>
        <v>0.84025729702383511</v>
      </c>
      <c r="BB519" s="9">
        <f t="shared" si="42"/>
        <v>2.1677801944012103</v>
      </c>
      <c r="BC519" s="9">
        <f t="shared" ref="BC519:BE519" si="43">BC511-BC512</f>
        <v>0.49509911267385109</v>
      </c>
      <c r="BD519" s="9">
        <f t="shared" si="43"/>
        <v>2.1165280046644899</v>
      </c>
      <c r="BE519" s="9">
        <f t="shared" si="43"/>
        <v>5.5866593661710464</v>
      </c>
    </row>
    <row r="520" spans="1:57" x14ac:dyDescent="0.2">
      <c r="A520" s="7" t="s">
        <v>193</v>
      </c>
      <c r="C520" s="9">
        <f>C513-C511</f>
        <v>51.813660426616082</v>
      </c>
      <c r="D520" s="9">
        <f>D513-D511</f>
        <v>0.9710407894398223</v>
      </c>
      <c r="E520" s="95">
        <f>E513-E511</f>
        <v>0.20790154966120689</v>
      </c>
      <c r="F520" s="9">
        <f>F513-F511</f>
        <v>0.66813272458198014</v>
      </c>
      <c r="G520" s="9">
        <f>G513-G511</f>
        <v>0.52474493483475726</v>
      </c>
      <c r="H520" s="9"/>
      <c r="I520" s="9"/>
      <c r="J520" s="9">
        <f t="shared" ref="J520:O520" si="44">J513-J511</f>
        <v>6.827444654081269</v>
      </c>
      <c r="K520" s="9">
        <f t="shared" si="44"/>
        <v>9.0421524217903837</v>
      </c>
      <c r="L520" s="9">
        <f t="shared" si="44"/>
        <v>2.3484968334981318</v>
      </c>
      <c r="M520" s="9">
        <f t="shared" si="44"/>
        <v>3.4751185691578641</v>
      </c>
      <c r="N520" s="9">
        <f t="shared" si="44"/>
        <v>2.1964876273159142</v>
      </c>
      <c r="O520" s="9">
        <f t="shared" si="44"/>
        <v>37.400000000000006</v>
      </c>
      <c r="P520" s="9"/>
      <c r="Q520" s="9"/>
      <c r="R520" s="9">
        <f>R513-R511</f>
        <v>0.57895392417919123</v>
      </c>
      <c r="S520" s="9">
        <f>S513-S511</f>
        <v>1.7703958351286246</v>
      </c>
      <c r="T520" s="9">
        <f>T513-T511</f>
        <v>3.0333569834812764</v>
      </c>
      <c r="U520" s="9">
        <f>U513-U511</f>
        <v>2.1026681031093641</v>
      </c>
      <c r="V520" s="9">
        <f>V513-V511</f>
        <v>0.37190521081638872</v>
      </c>
      <c r="W520" s="9"/>
      <c r="X520" s="9"/>
      <c r="Y520" s="9">
        <f>Y513-Y511</f>
        <v>0.44925594075133368</v>
      </c>
      <c r="Z520" s="9">
        <f>Z513-Z511</f>
        <v>0.44925594075133368</v>
      </c>
      <c r="AA520" s="9">
        <f>AA513-AA511</f>
        <v>2.6380918288796344</v>
      </c>
      <c r="AB520" s="9">
        <f>AB513-AB511</f>
        <v>0.56112974301886132</v>
      </c>
      <c r="AC520" s="9">
        <f>AC513-AC511</f>
        <v>0.46394320571856529</v>
      </c>
      <c r="AD520" s="9">
        <f t="shared" ref="AD520:BB520" si="45">AD513-AD511</f>
        <v>0.68615885348864269</v>
      </c>
      <c r="AE520" s="9">
        <f t="shared" si="45"/>
        <v>9.916928557192989</v>
      </c>
      <c r="AF520" s="9">
        <f t="shared" si="45"/>
        <v>1.0851383610947316</v>
      </c>
      <c r="AG520" s="9">
        <f t="shared" si="45"/>
        <v>4.621124495067491</v>
      </c>
      <c r="AH520" s="9">
        <f t="shared" si="45"/>
        <v>2.127348278722283</v>
      </c>
      <c r="AI520" s="9">
        <f t="shared" si="45"/>
        <v>3.8465433839681644</v>
      </c>
      <c r="AJ520" s="9">
        <f t="shared" si="45"/>
        <v>2.5570101570215158</v>
      </c>
      <c r="AK520" s="9">
        <f t="shared" si="45"/>
        <v>1.4877042740317634</v>
      </c>
      <c r="AL520" s="9">
        <f t="shared" si="45"/>
        <v>10.135154272393677</v>
      </c>
      <c r="AM520" s="9">
        <f t="shared" si="45"/>
        <v>3.3366375916407982</v>
      </c>
      <c r="AN520" s="9">
        <f t="shared" si="45"/>
        <v>3.7783447376665578</v>
      </c>
      <c r="AO520" s="9">
        <f t="shared" si="45"/>
        <v>2.7804913857726987</v>
      </c>
      <c r="AP520" s="9">
        <f t="shared" si="45"/>
        <v>2.5085762576276078</v>
      </c>
      <c r="AQ520" s="9">
        <f t="shared" si="45"/>
        <v>0.99353522841994568</v>
      </c>
      <c r="AR520" s="9">
        <f t="shared" si="45"/>
        <v>5.0021487784339236</v>
      </c>
      <c r="AS520" s="9">
        <f t="shared" si="45"/>
        <v>1.5311512529372586</v>
      </c>
      <c r="AT520" s="9">
        <f t="shared" si="45"/>
        <v>4.3953535559704946</v>
      </c>
      <c r="AU520" s="9">
        <f t="shared" si="45"/>
        <v>0.6826124816531296</v>
      </c>
      <c r="AV520" s="9">
        <f t="shared" si="45"/>
        <v>4.969440443665448</v>
      </c>
      <c r="AW520" s="9">
        <f t="shared" si="45"/>
        <v>0.93734806151419292</v>
      </c>
      <c r="AX520" s="9">
        <f t="shared" si="45"/>
        <v>4.5421165519667959</v>
      </c>
      <c r="AY520" s="9">
        <f t="shared" si="45"/>
        <v>2.4867778570298782</v>
      </c>
      <c r="AZ520" s="9">
        <f t="shared" si="45"/>
        <v>2.0090672476987965</v>
      </c>
      <c r="BA520" s="9">
        <f t="shared" si="45"/>
        <v>0.92859416597761069</v>
      </c>
      <c r="BB520" s="9">
        <f t="shared" si="45"/>
        <v>1.7044045438053619</v>
      </c>
      <c r="BC520" s="9">
        <f t="shared" ref="BC520:BE520" si="46">BC513-BC511</f>
        <v>1.02862537718674</v>
      </c>
      <c r="BD520" s="9">
        <f t="shared" si="46"/>
        <v>3.9634201181027233</v>
      </c>
      <c r="BE520" s="9">
        <f t="shared" si="46"/>
        <v>4.1501330902992244</v>
      </c>
    </row>
    <row r="521" spans="1:57" x14ac:dyDescent="0.2">
      <c r="A521" s="7" t="s">
        <v>194</v>
      </c>
      <c r="C521" s="9">
        <f>C512-C509</f>
        <v>32.035426214926176</v>
      </c>
      <c r="D521" s="9">
        <f>D512-D509</f>
        <v>1.4561518908453079</v>
      </c>
      <c r="E521" s="95">
        <f>E512-E509</f>
        <v>0.17615212205783715</v>
      </c>
      <c r="F521" s="9">
        <f>F512-F509</f>
        <v>2.2041321632979702</v>
      </c>
      <c r="G521" s="9">
        <f>G512-G509</f>
        <v>1.6758267429078586</v>
      </c>
      <c r="H521" s="9"/>
      <c r="I521" s="9"/>
      <c r="J521" s="9">
        <f t="shared" ref="J521:O521" si="47">J512-J509</f>
        <v>6.9802307474801673</v>
      </c>
      <c r="K521" s="9">
        <f t="shared" si="47"/>
        <v>11.790123994423475</v>
      </c>
      <c r="L521" s="9">
        <f t="shared" si="47"/>
        <v>4.1034960072807518</v>
      </c>
      <c r="M521" s="9">
        <f t="shared" si="47"/>
        <v>6.5162813958928005</v>
      </c>
      <c r="N521" s="9">
        <f t="shared" si="47"/>
        <v>3.4528712523099969</v>
      </c>
      <c r="O521" s="9">
        <f t="shared" si="47"/>
        <v>19.700000000000003</v>
      </c>
      <c r="P521" s="9"/>
      <c r="Q521" s="9"/>
      <c r="R521" s="9">
        <f>R512-R509</f>
        <v>1.0099287565910355</v>
      </c>
      <c r="S521" s="9">
        <f>S512-S509</f>
        <v>5.6965776260314165</v>
      </c>
      <c r="T521" s="9">
        <f>T512-T509</f>
        <v>3.9792461434635378</v>
      </c>
      <c r="U521" s="9">
        <f>U512-U509</f>
        <v>2.9838169571398145</v>
      </c>
      <c r="V521" s="9">
        <f>V512-V509</f>
        <v>0.75597563085291608</v>
      </c>
      <c r="W521" s="9"/>
      <c r="X521" s="9"/>
      <c r="Y521" s="9">
        <f>Y512-Y509</f>
        <v>1.2409439264084261</v>
      </c>
      <c r="Z521" s="9">
        <f>Z512-Z509</f>
        <v>1.2409439264084261</v>
      </c>
      <c r="AA521" s="9">
        <f>AA512-AA509</f>
        <v>1.4912844546351876</v>
      </c>
      <c r="AB521" s="9">
        <f>AB512-AB509</f>
        <v>1.7867460737814187</v>
      </c>
      <c r="AC521" s="9">
        <f>AC512-AC509</f>
        <v>1.5912430706637095</v>
      </c>
      <c r="AD521" s="9">
        <f t="shared" ref="AD521:BB521" si="48">AD512-AD509</f>
        <v>1.5269320579014258</v>
      </c>
      <c r="AE521" s="9">
        <f t="shared" si="48"/>
        <v>12.812036405097103</v>
      </c>
      <c r="AF521" s="9">
        <f t="shared" si="48"/>
        <v>5.1253823700224705</v>
      </c>
      <c r="AG521" s="9">
        <f t="shared" si="48"/>
        <v>7.7912898612832864</v>
      </c>
      <c r="AH521" s="9">
        <f t="shared" si="48"/>
        <v>3.6952606238148977</v>
      </c>
      <c r="AI521" s="9">
        <f t="shared" si="48"/>
        <v>6.9866375448054692</v>
      </c>
      <c r="AJ521" s="9">
        <f t="shared" si="48"/>
        <v>7.8166494521372343</v>
      </c>
      <c r="AK521" s="9">
        <f t="shared" si="48"/>
        <v>3.6267523208557444</v>
      </c>
      <c r="AL521" s="9">
        <f t="shared" si="48"/>
        <v>10.945320114380205</v>
      </c>
      <c r="AM521" s="9">
        <f t="shared" si="48"/>
        <v>3.8346778636325975</v>
      </c>
      <c r="AN521" s="9">
        <f t="shared" si="48"/>
        <v>7.155280372202995</v>
      </c>
      <c r="AO521" s="9">
        <f t="shared" si="48"/>
        <v>5.7479710357338281</v>
      </c>
      <c r="AP521" s="9">
        <f t="shared" si="48"/>
        <v>5.4164541124755887</v>
      </c>
      <c r="AQ521" s="9">
        <f t="shared" si="48"/>
        <v>2.1487910358299303</v>
      </c>
      <c r="AR521" s="9">
        <f t="shared" si="48"/>
        <v>3.9358489589872843</v>
      </c>
      <c r="AS521" s="9">
        <f t="shared" si="48"/>
        <v>2.3590162722757557</v>
      </c>
      <c r="AT521" s="9">
        <f t="shared" si="48"/>
        <v>3.991436828430265</v>
      </c>
      <c r="AU521" s="9">
        <f t="shared" si="48"/>
        <v>1.6866325953823393</v>
      </c>
      <c r="AV521" s="9">
        <f t="shared" si="48"/>
        <v>5.1820934028900272</v>
      </c>
      <c r="AW521" s="9">
        <f t="shared" si="48"/>
        <v>1.9714933550242124</v>
      </c>
      <c r="AX521" s="9">
        <f t="shared" si="48"/>
        <v>8.6387742228554121</v>
      </c>
      <c r="AY521" s="9">
        <f t="shared" si="48"/>
        <v>10.785750573866894</v>
      </c>
      <c r="AZ521" s="9">
        <f t="shared" si="48"/>
        <v>3.6657208885940458</v>
      </c>
      <c r="BA521" s="9">
        <f t="shared" si="48"/>
        <v>2.8545346556652618</v>
      </c>
      <c r="BB521" s="9">
        <f t="shared" si="48"/>
        <v>3.2587124678650814</v>
      </c>
      <c r="BC521" s="9">
        <f t="shared" ref="BC521:BE521" si="49">BC512-BC509</f>
        <v>0.91018407488188635</v>
      </c>
      <c r="BD521" s="9">
        <f t="shared" si="49"/>
        <v>4.6879921413029297</v>
      </c>
      <c r="BE521" s="9">
        <f t="shared" si="49"/>
        <v>5.9520748399251779</v>
      </c>
    </row>
    <row r="522" spans="1:57" x14ac:dyDescent="0.2">
      <c r="A522" s="7" t="s">
        <v>195</v>
      </c>
      <c r="C522" s="9">
        <f>C510-C513</f>
        <v>135.81766251991775</v>
      </c>
      <c r="D522" s="9">
        <f>D510-D513</f>
        <v>2.9213842552417422</v>
      </c>
      <c r="E522" s="95">
        <f>E510-E513</f>
        <v>0.77376029529474577</v>
      </c>
      <c r="F522" s="9">
        <f>F510-F513</f>
        <v>2.1306959667431755</v>
      </c>
      <c r="G522" s="9">
        <f>G510-G513</f>
        <v>1.2319783820828434</v>
      </c>
      <c r="H522" s="9"/>
      <c r="I522" s="9"/>
      <c r="J522" s="9">
        <f t="shared" ref="J522:O522" si="50">J510-J513</f>
        <v>33.290056277656419</v>
      </c>
      <c r="K522" s="9">
        <f t="shared" si="50"/>
        <v>30.177767634906658</v>
      </c>
      <c r="L522" s="9">
        <f t="shared" si="50"/>
        <v>16.66995045846253</v>
      </c>
      <c r="M522" s="9">
        <f t="shared" si="50"/>
        <v>47.453753486825939</v>
      </c>
      <c r="N522" s="9">
        <f t="shared" si="50"/>
        <v>3.445826677590432</v>
      </c>
      <c r="O522" s="9">
        <f t="shared" si="50"/>
        <v>161.70000000000002</v>
      </c>
      <c r="P522" s="9"/>
      <c r="Q522" s="9"/>
      <c r="R522" s="9">
        <f>R510-R513</f>
        <v>3.9156734105623432</v>
      </c>
      <c r="S522" s="9">
        <f>S510-S513</f>
        <v>8.5078350337982442</v>
      </c>
      <c r="T522" s="9">
        <f>T510-T513</f>
        <v>5.48754716840042</v>
      </c>
      <c r="U522" s="9">
        <f>U510-U513</f>
        <v>7.4997216952658921</v>
      </c>
      <c r="V522" s="9">
        <f>V510-V513</f>
        <v>2.8291945883042882</v>
      </c>
      <c r="W522" s="9"/>
      <c r="X522" s="9"/>
      <c r="Y522" s="9">
        <f>Y510-Y513</f>
        <v>2.1293978131808409</v>
      </c>
      <c r="Z522" s="9">
        <f>Z510-Z513</f>
        <v>2.1293978131808409</v>
      </c>
      <c r="AA522" s="9">
        <f>AA510-AA513</f>
        <v>3.7102220889133228</v>
      </c>
      <c r="AB522" s="9">
        <f>AB510-AB513</f>
        <v>2.7091922632673739</v>
      </c>
      <c r="AC522" s="9">
        <f>AC510-AC513</f>
        <v>1.5076972575282008</v>
      </c>
      <c r="AD522" s="9">
        <f t="shared" ref="AD522:BB522" si="51">AD510-AD513</f>
        <v>2.1969680086370857</v>
      </c>
      <c r="AE522" s="9">
        <f t="shared" si="51"/>
        <v>25.047143099186712</v>
      </c>
      <c r="AF522" s="9">
        <f t="shared" si="51"/>
        <v>8.3092993365064682</v>
      </c>
      <c r="AG522" s="9">
        <f t="shared" si="51"/>
        <v>11.992348912993513</v>
      </c>
      <c r="AH522" s="9">
        <f t="shared" si="51"/>
        <v>5.830919251361248</v>
      </c>
      <c r="AI522" s="9">
        <f t="shared" si="51"/>
        <v>5.1848817296538314</v>
      </c>
      <c r="AJ522" s="9">
        <f t="shared" si="51"/>
        <v>8.1688336395282946</v>
      </c>
      <c r="AK522" s="9">
        <f t="shared" si="51"/>
        <v>3.4707518436151634</v>
      </c>
      <c r="AL522" s="9">
        <f t="shared" si="51"/>
        <v>15.592506735853739</v>
      </c>
      <c r="AM522" s="9">
        <f t="shared" si="51"/>
        <v>4.8693239320524988</v>
      </c>
      <c r="AN522" s="9">
        <f t="shared" si="51"/>
        <v>14.243757917429477</v>
      </c>
      <c r="AO522" s="9">
        <f t="shared" si="51"/>
        <v>6.5259775663640944</v>
      </c>
      <c r="AP522" s="9">
        <f t="shared" si="51"/>
        <v>8.9661528397799035</v>
      </c>
      <c r="AQ522" s="9">
        <f t="shared" si="51"/>
        <v>4.0269344780636462</v>
      </c>
      <c r="AR522" s="9">
        <f t="shared" si="51"/>
        <v>25.60627749349986</v>
      </c>
      <c r="AS522" s="9">
        <f t="shared" si="51"/>
        <v>10.578305596947168</v>
      </c>
      <c r="AT522" s="9">
        <f t="shared" si="51"/>
        <v>9.7666644693737901</v>
      </c>
      <c r="AU522" s="9">
        <f t="shared" si="51"/>
        <v>4.2462299877305547</v>
      </c>
      <c r="AV522" s="9">
        <f t="shared" si="51"/>
        <v>13.283509277372232</v>
      </c>
      <c r="AW522" s="9">
        <f t="shared" si="51"/>
        <v>4.7907459847525535</v>
      </c>
      <c r="AX522" s="9">
        <f t="shared" si="51"/>
        <v>8.0247056461085648</v>
      </c>
      <c r="AY522" s="9">
        <f t="shared" si="51"/>
        <v>12.181281409815959</v>
      </c>
      <c r="AZ522" s="9">
        <f t="shared" si="51"/>
        <v>1.684845654350136</v>
      </c>
      <c r="BA522" s="9">
        <f t="shared" si="51"/>
        <v>1.4428766919913887</v>
      </c>
      <c r="BB522" s="9">
        <f t="shared" si="51"/>
        <v>3.4270025802159019</v>
      </c>
      <c r="BC522" s="9">
        <f t="shared" ref="BC522:BE522" si="52">BC510-BC513</f>
        <v>5.0335036483595461</v>
      </c>
      <c r="BD522" s="9">
        <f t="shared" si="52"/>
        <v>11.189387351126699</v>
      </c>
      <c r="BE522" s="9">
        <f t="shared" si="52"/>
        <v>22.858611208004273</v>
      </c>
    </row>
    <row r="524" spans="1:57" x14ac:dyDescent="0.2">
      <c r="A524" s="8" t="s">
        <v>196</v>
      </c>
    </row>
    <row r="525" spans="1:57" x14ac:dyDescent="0.2">
      <c r="A525" s="7" t="s">
        <v>197</v>
      </c>
      <c r="C525" s="9">
        <f>ABS(C510-C$510)/(C$510-C$509)*100</f>
        <v>0</v>
      </c>
      <c r="D525" s="9">
        <f t="shared" ref="D525:G532" si="53">(D509-D$509)/(D$510-D$509)*100</f>
        <v>0</v>
      </c>
      <c r="E525" s="9">
        <f t="shared" si="53"/>
        <v>0</v>
      </c>
      <c r="F525" s="9">
        <f t="shared" si="53"/>
        <v>0</v>
      </c>
      <c r="G525" s="9">
        <f t="shared" si="53"/>
        <v>0</v>
      </c>
      <c r="H525" s="9"/>
      <c r="I525" s="9"/>
      <c r="J525" s="9">
        <f>ABS(J510-J$510)/(J$510-J$509)*100</f>
        <v>0</v>
      </c>
      <c r="K525" s="9">
        <f>ABS(K510-K$510)/(K$510-K$509)*100</f>
        <v>0</v>
      </c>
      <c r="L525" s="9">
        <f>ABS(L510-L$510)/(L$510-L$509)*100</f>
        <v>0</v>
      </c>
      <c r="M525" s="9">
        <f>ABS(M510-M$510)/(M$510-M$509)*100</f>
        <v>0</v>
      </c>
      <c r="N525" s="9">
        <f>ABS(N510-N$510)/(N$510-N$509)*100</f>
        <v>0</v>
      </c>
      <c r="O525" s="9">
        <f t="shared" ref="O525:O532" si="54">(O509-O$509)/(O$510-O$509)*100</f>
        <v>0</v>
      </c>
      <c r="P525" s="9"/>
      <c r="Q525" s="9"/>
      <c r="R525" s="9">
        <f>ABS(R510-R$510)/(R$510-R$509)*100</f>
        <v>0</v>
      </c>
      <c r="S525" s="9">
        <f>ABS(S510-S$510)/(S$510-S$509)*100</f>
        <v>0</v>
      </c>
      <c r="T525" s="9">
        <f>ABS(T510-T$510)/(T$510-T$509)*100</f>
        <v>0</v>
      </c>
      <c r="U525" s="9">
        <f>ABS(U510-U$510)/(U$510-U$509)*100</f>
        <v>0</v>
      </c>
      <c r="V525" s="9">
        <f>ABS(V510-V$510)/(V$510-V$509)*100</f>
        <v>0</v>
      </c>
      <c r="W525" s="9"/>
      <c r="X525" s="9"/>
      <c r="Y525" s="9">
        <f t="shared" ref="Y525:BB525" si="55">ABS(Y510-Y$510)/(Y$510-Y$509)*100</f>
        <v>0</v>
      </c>
      <c r="Z525" s="9">
        <f t="shared" si="55"/>
        <v>0</v>
      </c>
      <c r="AA525" s="9">
        <f t="shared" si="55"/>
        <v>0</v>
      </c>
      <c r="AB525" s="9">
        <f t="shared" si="55"/>
        <v>0</v>
      </c>
      <c r="AC525" s="9">
        <f t="shared" si="55"/>
        <v>0</v>
      </c>
      <c r="AD525" s="9">
        <f t="shared" si="55"/>
        <v>0</v>
      </c>
      <c r="AE525" s="9">
        <f t="shared" si="55"/>
        <v>0</v>
      </c>
      <c r="AF525" s="9">
        <f t="shared" si="55"/>
        <v>0</v>
      </c>
      <c r="AG525" s="9">
        <f t="shared" si="55"/>
        <v>0</v>
      </c>
      <c r="AH525" s="9">
        <f t="shared" si="55"/>
        <v>0</v>
      </c>
      <c r="AI525" s="9">
        <f t="shared" si="55"/>
        <v>0</v>
      </c>
      <c r="AJ525" s="9">
        <f t="shared" si="55"/>
        <v>0</v>
      </c>
      <c r="AK525" s="9">
        <f t="shared" si="55"/>
        <v>0</v>
      </c>
      <c r="AL525" s="9">
        <f t="shared" si="55"/>
        <v>0</v>
      </c>
      <c r="AM525" s="9">
        <f t="shared" si="55"/>
        <v>0</v>
      </c>
      <c r="AN525" s="9">
        <f t="shared" si="55"/>
        <v>0</v>
      </c>
      <c r="AO525" s="9">
        <f t="shared" si="55"/>
        <v>0</v>
      </c>
      <c r="AP525" s="9">
        <f t="shared" si="55"/>
        <v>0</v>
      </c>
      <c r="AQ525" s="9">
        <f t="shared" si="55"/>
        <v>0</v>
      </c>
      <c r="AR525" s="9">
        <f t="shared" si="55"/>
        <v>0</v>
      </c>
      <c r="AS525" s="9">
        <f t="shared" si="55"/>
        <v>0</v>
      </c>
      <c r="AT525" s="9">
        <f t="shared" si="55"/>
        <v>0</v>
      </c>
      <c r="AU525" s="9">
        <f t="shared" si="55"/>
        <v>0</v>
      </c>
      <c r="AV525" s="9">
        <f t="shared" si="55"/>
        <v>0</v>
      </c>
      <c r="AW525" s="9">
        <f t="shared" si="55"/>
        <v>0</v>
      </c>
      <c r="AX525" s="9">
        <f t="shared" si="55"/>
        <v>0</v>
      </c>
      <c r="AY525" s="9">
        <f t="shared" si="55"/>
        <v>0</v>
      </c>
      <c r="AZ525" s="9">
        <f t="shared" si="55"/>
        <v>0</v>
      </c>
      <c r="BA525" s="9">
        <f t="shared" si="55"/>
        <v>0</v>
      </c>
      <c r="BB525" s="9">
        <f t="shared" si="55"/>
        <v>0</v>
      </c>
      <c r="BC525" s="9">
        <f t="shared" ref="BC525:BE525" si="56">ABS(BC510-BC$510)/(BC$510-BC$509)*100</f>
        <v>0</v>
      </c>
      <c r="BD525" s="9">
        <f t="shared" si="56"/>
        <v>0</v>
      </c>
      <c r="BE525" s="9">
        <f t="shared" si="56"/>
        <v>0</v>
      </c>
    </row>
    <row r="526" spans="1:57" x14ac:dyDescent="0.2">
      <c r="A526" s="7" t="s">
        <v>198</v>
      </c>
      <c r="C526" s="9">
        <f>ABS(C509-C$510)/(C$510-C$509)*100</f>
        <v>100</v>
      </c>
      <c r="D526" s="9">
        <f t="shared" si="53"/>
        <v>100</v>
      </c>
      <c r="E526" s="9">
        <f t="shared" si="53"/>
        <v>100</v>
      </c>
      <c r="F526" s="9">
        <f t="shared" si="53"/>
        <v>100</v>
      </c>
      <c r="G526" s="9">
        <f t="shared" si="53"/>
        <v>100</v>
      </c>
      <c r="H526" s="9"/>
      <c r="I526" s="9"/>
      <c r="J526" s="9">
        <f>ABS(J509-J$510)/(J$510-J$509)*100</f>
        <v>100</v>
      </c>
      <c r="K526" s="9">
        <f>ABS(K509-K$510)/(K$510-K$509)*100</f>
        <v>100</v>
      </c>
      <c r="L526" s="9">
        <f>ABS(L509-L$510)/(L$510-L$509)*100</f>
        <v>100</v>
      </c>
      <c r="M526" s="9">
        <f>ABS(M509-M$510)/(M$510-M$509)*100</f>
        <v>100</v>
      </c>
      <c r="N526" s="9">
        <f>ABS(N509-N$510)/(N$510-N$509)*100</f>
        <v>100</v>
      </c>
      <c r="O526" s="9">
        <f t="shared" si="54"/>
        <v>100</v>
      </c>
      <c r="P526" s="9"/>
      <c r="Q526" s="9"/>
      <c r="R526" s="9">
        <f>ABS(R509-R$510)/(R$510-R$509)*100</f>
        <v>100</v>
      </c>
      <c r="S526" s="9">
        <f>ABS(S509-S$510)/(S$510-S$509)*100</f>
        <v>100</v>
      </c>
      <c r="T526" s="9">
        <f>ABS(T509-T$510)/(T$510-T$509)*100</f>
        <v>100</v>
      </c>
      <c r="U526" s="9">
        <f>ABS(U509-U$510)/(U$510-U$509)*100</f>
        <v>100</v>
      </c>
      <c r="V526" s="9">
        <f>ABS(V509-V$510)/(V$510-V$509)*100</f>
        <v>100</v>
      </c>
      <c r="W526" s="9"/>
      <c r="X526" s="9"/>
      <c r="Y526" s="9">
        <f t="shared" ref="Y526:BB526" si="57">ABS(Y509-Y$510)/(Y$510-Y$509)*100</f>
        <v>100</v>
      </c>
      <c r="Z526" s="9">
        <f t="shared" si="57"/>
        <v>100</v>
      </c>
      <c r="AA526" s="9">
        <f t="shared" si="57"/>
        <v>100</v>
      </c>
      <c r="AB526" s="9">
        <f t="shared" si="57"/>
        <v>100</v>
      </c>
      <c r="AC526" s="9">
        <f t="shared" si="57"/>
        <v>100</v>
      </c>
      <c r="AD526" s="9">
        <f t="shared" si="57"/>
        <v>100</v>
      </c>
      <c r="AE526" s="9">
        <f t="shared" si="57"/>
        <v>100</v>
      </c>
      <c r="AF526" s="9">
        <f t="shared" si="57"/>
        <v>100</v>
      </c>
      <c r="AG526" s="9">
        <f t="shared" si="57"/>
        <v>100</v>
      </c>
      <c r="AH526" s="9">
        <f t="shared" si="57"/>
        <v>100</v>
      </c>
      <c r="AI526" s="9">
        <f t="shared" si="57"/>
        <v>100</v>
      </c>
      <c r="AJ526" s="9">
        <f t="shared" si="57"/>
        <v>100</v>
      </c>
      <c r="AK526" s="9">
        <f t="shared" si="57"/>
        <v>100</v>
      </c>
      <c r="AL526" s="9">
        <f t="shared" si="57"/>
        <v>100</v>
      </c>
      <c r="AM526" s="9">
        <f t="shared" si="57"/>
        <v>100</v>
      </c>
      <c r="AN526" s="9">
        <f t="shared" si="57"/>
        <v>100</v>
      </c>
      <c r="AO526" s="9">
        <f t="shared" si="57"/>
        <v>100</v>
      </c>
      <c r="AP526" s="9">
        <f t="shared" si="57"/>
        <v>100</v>
      </c>
      <c r="AQ526" s="9">
        <f t="shared" si="57"/>
        <v>100</v>
      </c>
      <c r="AR526" s="9">
        <f t="shared" si="57"/>
        <v>100</v>
      </c>
      <c r="AS526" s="9">
        <f t="shared" si="57"/>
        <v>100</v>
      </c>
      <c r="AT526" s="9">
        <f t="shared" si="57"/>
        <v>100</v>
      </c>
      <c r="AU526" s="9">
        <f t="shared" si="57"/>
        <v>100</v>
      </c>
      <c r="AV526" s="9">
        <f t="shared" si="57"/>
        <v>100</v>
      </c>
      <c r="AW526" s="9">
        <f t="shared" si="57"/>
        <v>100</v>
      </c>
      <c r="AX526" s="9">
        <f t="shared" si="57"/>
        <v>100</v>
      </c>
      <c r="AY526" s="9">
        <f t="shared" si="57"/>
        <v>100</v>
      </c>
      <c r="AZ526" s="9">
        <f t="shared" si="57"/>
        <v>100</v>
      </c>
      <c r="BA526" s="9">
        <f t="shared" si="57"/>
        <v>100</v>
      </c>
      <c r="BB526" s="9">
        <f t="shared" si="57"/>
        <v>100</v>
      </c>
      <c r="BC526" s="9">
        <f t="shared" ref="BC526:BE526" si="58">ABS(BC509-BC$510)/(BC$510-BC$509)*100</f>
        <v>100</v>
      </c>
      <c r="BD526" s="9">
        <f t="shared" si="58"/>
        <v>100</v>
      </c>
      <c r="BE526" s="9">
        <f t="shared" si="58"/>
        <v>100</v>
      </c>
    </row>
    <row r="527" spans="1:57" x14ac:dyDescent="0.2">
      <c r="A527" s="7" t="s">
        <v>188</v>
      </c>
      <c r="C527" s="9">
        <f>ABS(C511-C$510)/(C$510-C$509)*100</f>
        <v>76.254985580171891</v>
      </c>
      <c r="D527" s="9">
        <f t="shared" si="53"/>
        <v>39.326354452572573</v>
      </c>
      <c r="E527" s="9">
        <f t="shared" si="53"/>
        <v>23.168304457246261</v>
      </c>
      <c r="F527" s="9">
        <f t="shared" si="53"/>
        <v>47.100672878639301</v>
      </c>
      <c r="G527" s="9">
        <f t="shared" si="53"/>
        <v>54.553894044197371</v>
      </c>
      <c r="H527" s="9"/>
      <c r="I527" s="9"/>
      <c r="J527" s="9">
        <f>ABS(J511-J$510)/(J$510-J$509)*100</f>
        <v>74.784023314166447</v>
      </c>
      <c r="K527" s="9">
        <f>ABS(K511-K$510)/(K$510-K$509)*100</f>
        <v>70.372406406860364</v>
      </c>
      <c r="L527" s="9">
        <f>ABS(L511-L$510)/(L$510-L$509)*100</f>
        <v>73.312831799277703</v>
      </c>
      <c r="M527" s="9">
        <f>ABS(M511-M$510)/(M$510-M$509)*100</f>
        <v>84.415226345633499</v>
      </c>
      <c r="N527" s="9">
        <f>ABS(N511-N$510)/(N$510-N$509)*100</f>
        <v>49.693146933410382</v>
      </c>
      <c r="O527" s="9">
        <f t="shared" si="54"/>
        <v>15.528213831141279</v>
      </c>
      <c r="P527" s="9"/>
      <c r="Q527" s="9"/>
      <c r="R527" s="9">
        <f>ABS(R511-R$510)/(R$510-R$509)*100</f>
        <v>75.183039972598564</v>
      </c>
      <c r="S527" s="9">
        <f>ABS(S511-S$510)/(S$510-S$509)*100</f>
        <v>57.184473223571118</v>
      </c>
      <c r="T527" s="9">
        <f>ABS(T511-T$510)/(T$510-T$509)*100</f>
        <v>57.060763860088279</v>
      </c>
      <c r="U527" s="9">
        <f>ABS(U511-U$510)/(U$510-U$509)*100</f>
        <v>66.72791759781137</v>
      </c>
      <c r="V527" s="9">
        <f>ABS(V511-V$510)/(V$510-V$509)*100</f>
        <v>74.724056084718825</v>
      </c>
      <c r="W527" s="9"/>
      <c r="X527" s="9"/>
      <c r="Y527" s="9">
        <f t="shared" ref="Y527:BB527" si="59">ABS(Y511-Y$510)/(Y$510-Y$509)*100</f>
        <v>56.896906275507838</v>
      </c>
      <c r="Z527" s="9">
        <f t="shared" si="59"/>
        <v>56.896906275507838</v>
      </c>
      <c r="AA527" s="9">
        <f t="shared" si="59"/>
        <v>63.601866922829764</v>
      </c>
      <c r="AB527" s="9">
        <f t="shared" si="59"/>
        <v>57.591629041654983</v>
      </c>
      <c r="AC527" s="9">
        <f t="shared" si="59"/>
        <v>48.886825286203575</v>
      </c>
      <c r="AD527" s="9">
        <f t="shared" si="59"/>
        <v>59.340832718998968</v>
      </c>
      <c r="AE527" s="9">
        <f t="shared" si="59"/>
        <v>59.624099452589931</v>
      </c>
      <c r="AF527" s="9">
        <f t="shared" si="59"/>
        <v>57.103438945885273</v>
      </c>
      <c r="AG527" s="9">
        <f t="shared" si="59"/>
        <v>60.83041511863577</v>
      </c>
      <c r="AH527" s="9">
        <f t="shared" si="59"/>
        <v>60.464944486621604</v>
      </c>
      <c r="AI527" s="9">
        <f t="shared" si="59"/>
        <v>50.107498455932507</v>
      </c>
      <c r="AJ527" s="9">
        <f t="shared" si="59"/>
        <v>51.853883074125072</v>
      </c>
      <c r="AK527" s="9">
        <f t="shared" si="59"/>
        <v>50.25806057100688</v>
      </c>
      <c r="AL527" s="9">
        <f t="shared" si="59"/>
        <v>59.730548714898809</v>
      </c>
      <c r="AM527" s="9">
        <f t="shared" si="59"/>
        <v>55.986039387835753</v>
      </c>
      <c r="AN527" s="9">
        <f t="shared" si="59"/>
        <v>59.907957739942596</v>
      </c>
      <c r="AO527" s="9">
        <f t="shared" si="59"/>
        <v>54.239302129733822</v>
      </c>
      <c r="AP527" s="9">
        <f t="shared" si="59"/>
        <v>59.938691142526835</v>
      </c>
      <c r="AQ527" s="9">
        <f t="shared" si="59"/>
        <v>60.874912020886221</v>
      </c>
      <c r="AR527" s="9">
        <f t="shared" si="59"/>
        <v>81.716836701917543</v>
      </c>
      <c r="AS527" s="9">
        <f t="shared" si="59"/>
        <v>77.816884683367277</v>
      </c>
      <c r="AT527" s="9">
        <f t="shared" si="59"/>
        <v>66.427936954668326</v>
      </c>
      <c r="AU527" s="9">
        <f t="shared" si="59"/>
        <v>70.566477415774287</v>
      </c>
      <c r="AV527" s="9">
        <f t="shared" si="59"/>
        <v>68.451667789923746</v>
      </c>
      <c r="AW527" s="9">
        <f t="shared" si="59"/>
        <v>64.250258785798209</v>
      </c>
      <c r="AX527" s="9">
        <f t="shared" si="59"/>
        <v>52.807273719414837</v>
      </c>
      <c r="AY527" s="9">
        <f t="shared" si="59"/>
        <v>52.30336255697582</v>
      </c>
      <c r="AZ527" s="9">
        <f t="shared" si="59"/>
        <v>38.522540986251151</v>
      </c>
      <c r="BA527" s="9">
        <f t="shared" si="59"/>
        <v>39.09278137113435</v>
      </c>
      <c r="BB527" s="9">
        <f t="shared" si="59"/>
        <v>48.602536753435182</v>
      </c>
      <c r="BC527" s="9">
        <f t="shared" ref="BC527:BE527" si="60">ABS(BC511-BC$510)/(BC$510-BC$509)*100</f>
        <v>81.181122088183585</v>
      </c>
      <c r="BD527" s="9">
        <f t="shared" si="60"/>
        <v>69.010253591798858</v>
      </c>
      <c r="BE527" s="9">
        <f t="shared" si="60"/>
        <v>70.066176430245065</v>
      </c>
    </row>
    <row r="528" spans="1:57" x14ac:dyDescent="0.2">
      <c r="A528" s="7" t="s">
        <v>189</v>
      </c>
      <c r="C528" s="9">
        <f>ABS(C513-C$510)/(C$510-C$509)*100</f>
        <v>55.197467748709414</v>
      </c>
      <c r="D528" s="9">
        <f t="shared" si="53"/>
        <v>22.697943486177593</v>
      </c>
      <c r="E528" s="9">
        <f t="shared" si="53"/>
        <v>13.786892381220147</v>
      </c>
      <c r="F528" s="9">
        <f t="shared" si="53"/>
        <v>41.659251488452753</v>
      </c>
      <c r="G528" s="9">
        <f t="shared" si="53"/>
        <v>43.353326610015294</v>
      </c>
      <c r="H528" s="9"/>
      <c r="I528" s="9"/>
      <c r="J528" s="9">
        <f>ABS(J513-J$510)/(J$510-J$509)*100</f>
        <v>62.056815279553732</v>
      </c>
      <c r="K528" s="9">
        <f>ABS(K513-K$510)/(K$510-K$509)*100</f>
        <v>54.148048374025613</v>
      </c>
      <c r="L528" s="9">
        <f>ABS(L513-L$510)/(L$510-L$509)*100</f>
        <v>64.259781847709604</v>
      </c>
      <c r="M528" s="9">
        <f>ABS(M513-M$510)/(M$510-M$509)*100</f>
        <v>78.655174949425373</v>
      </c>
      <c r="N528" s="9">
        <f>ABS(N513-N$510)/(N$510-N$509)*100</f>
        <v>30.348180222372221</v>
      </c>
      <c r="O528" s="9">
        <f t="shared" si="54"/>
        <v>8.3580823080186697</v>
      </c>
      <c r="P528" s="9"/>
      <c r="Q528" s="9"/>
      <c r="R528" s="9">
        <f>ABS(R513-R$510)/(R$510-R$509)*100</f>
        <v>65.498696247945801</v>
      </c>
      <c r="S528" s="9">
        <f>ABS(S513-S$510)/(S$510-S$509)*100</f>
        <v>47.334611460385716</v>
      </c>
      <c r="T528" s="9">
        <f>ABS(T513-T$510)/(T$510-T$509)*100</f>
        <v>36.747700427782007</v>
      </c>
      <c r="U528" s="9">
        <f>ABS(U513-U$510)/(U$510-U$509)*100</f>
        <v>52.116277488849313</v>
      </c>
      <c r="V528" s="9">
        <f>ABS(V513-V$510)/(V$510-V$509)*100</f>
        <v>66.04258172428905</v>
      </c>
      <c r="W528" s="9"/>
      <c r="X528" s="9"/>
      <c r="Y528" s="9">
        <f t="shared" ref="Y528:BB528" si="61">ABS(Y513-Y$510)/(Y$510-Y$509)*100</f>
        <v>46.984263635655367</v>
      </c>
      <c r="Z528" s="9">
        <f t="shared" si="61"/>
        <v>46.984263635655367</v>
      </c>
      <c r="AA528" s="9">
        <f t="shared" si="61"/>
        <v>37.171610384895388</v>
      </c>
      <c r="AB528" s="9">
        <f t="shared" si="61"/>
        <v>47.709918328745758</v>
      </c>
      <c r="AC528" s="9">
        <f t="shared" si="61"/>
        <v>37.383353500411744</v>
      </c>
      <c r="AD528" s="9">
        <f t="shared" si="61"/>
        <v>45.218236076300819</v>
      </c>
      <c r="AE528" s="9">
        <f t="shared" si="61"/>
        <v>42.712798607271623</v>
      </c>
      <c r="AF528" s="9">
        <f t="shared" si="61"/>
        <v>50.507500567749744</v>
      </c>
      <c r="AG528" s="9">
        <f t="shared" si="61"/>
        <v>43.910117090322373</v>
      </c>
      <c r="AH528" s="9">
        <f t="shared" si="61"/>
        <v>44.301879461424754</v>
      </c>
      <c r="AI528" s="9">
        <f t="shared" si="61"/>
        <v>28.766385149002289</v>
      </c>
      <c r="AJ528" s="9">
        <f t="shared" si="61"/>
        <v>39.492067237855437</v>
      </c>
      <c r="AK528" s="9">
        <f t="shared" si="61"/>
        <v>35.178945269384236</v>
      </c>
      <c r="AL528" s="9">
        <f t="shared" si="61"/>
        <v>36.200297527036781</v>
      </c>
      <c r="AM528" s="9">
        <f t="shared" si="61"/>
        <v>33.221476930509134</v>
      </c>
      <c r="AN528" s="9">
        <f t="shared" si="61"/>
        <v>47.348218113386991</v>
      </c>
      <c r="AO528" s="9">
        <f t="shared" si="61"/>
        <v>38.034239488073069</v>
      </c>
      <c r="AP528" s="9">
        <f t="shared" si="61"/>
        <v>46.835046059752024</v>
      </c>
      <c r="AQ528" s="9">
        <f t="shared" si="61"/>
        <v>48.827957621060293</v>
      </c>
      <c r="AR528" s="9">
        <f t="shared" si="61"/>
        <v>68.36235152667706</v>
      </c>
      <c r="AS528" s="9">
        <f t="shared" si="61"/>
        <v>67.977515175745694</v>
      </c>
      <c r="AT528" s="9">
        <f t="shared" si="61"/>
        <v>45.811223405302023</v>
      </c>
      <c r="AU528" s="9">
        <f t="shared" si="61"/>
        <v>60.793481307760224</v>
      </c>
      <c r="AV528" s="9">
        <f t="shared" si="61"/>
        <v>49.815420413449843</v>
      </c>
      <c r="AW528" s="9">
        <f t="shared" si="61"/>
        <v>53.736315572190463</v>
      </c>
      <c r="AX528" s="9">
        <f t="shared" si="61"/>
        <v>33.720762567699012</v>
      </c>
      <c r="AY528" s="9">
        <f t="shared" si="61"/>
        <v>43.436010612953979</v>
      </c>
      <c r="AZ528" s="9">
        <f t="shared" si="61"/>
        <v>17.570673022422682</v>
      </c>
      <c r="BA528" s="9">
        <f t="shared" si="61"/>
        <v>23.785265113412695</v>
      </c>
      <c r="BB528" s="9">
        <f t="shared" si="61"/>
        <v>32.45913154685217</v>
      </c>
      <c r="BC528" s="9">
        <f t="shared" ref="BC528:BE528" si="62">ABS(BC513-BC$510)/(BC$510-BC$509)*100</f>
        <v>67.406264777079826</v>
      </c>
      <c r="BD528" s="9">
        <f t="shared" si="62"/>
        <v>50.959695766357449</v>
      </c>
      <c r="BE528" s="9">
        <f t="shared" si="62"/>
        <v>59.299887035140955</v>
      </c>
    </row>
    <row r="529" spans="1:57" x14ac:dyDescent="0.2">
      <c r="A529" s="7" t="s">
        <v>190</v>
      </c>
      <c r="C529" s="9">
        <f>ABS(C512-C$510)/(C$510-C$509)*100</f>
        <v>86.980526887986827</v>
      </c>
      <c r="D529" s="9">
        <f t="shared" si="53"/>
        <v>54.462570049342219</v>
      </c>
      <c r="E529" s="9">
        <f t="shared" si="53"/>
        <v>39.440128251266977</v>
      </c>
      <c r="F529" s="9">
        <f t="shared" si="53"/>
        <v>59.728731061583687</v>
      </c>
      <c r="G529" s="9">
        <f t="shared" si="53"/>
        <v>68.128948054475359</v>
      </c>
      <c r="H529" s="9"/>
      <c r="I529" s="9"/>
      <c r="J529" s="9">
        <f>ABS(J512-J$510)/(J$510-J$509)*100</f>
        <v>86.987979638959843</v>
      </c>
      <c r="K529" s="9">
        <f>ABS(K512-K$510)/(K$510-K$509)*100</f>
        <v>78.844949298126664</v>
      </c>
      <c r="L529" s="9">
        <f>ABS(L512-L$510)/(L$510-L$509)*100</f>
        <v>84.181731139641997</v>
      </c>
      <c r="M529" s="9">
        <f>ABS(M512-M$510)/(M$510-M$509)*100</f>
        <v>89.199184141336147</v>
      </c>
      <c r="N529" s="9">
        <f>ABS(N512-N$510)/(N$510-N$509)*100</f>
        <v>69.589776603904127</v>
      </c>
      <c r="O529" s="9">
        <f t="shared" si="54"/>
        <v>31.395842172252863</v>
      </c>
      <c r="P529" s="9"/>
      <c r="Q529" s="9"/>
      <c r="R529" s="9">
        <f>ABS(R512-R$510)/(R$510-R$509)*100</f>
        <v>83.106605192969369</v>
      </c>
      <c r="S529" s="9">
        <f>ABS(S512-S$510)/(S$510-S$509)*100</f>
        <v>68.306239188826524</v>
      </c>
      <c r="T529" s="9">
        <f>ABS(T512-T$510)/(T$510-T$509)*100</f>
        <v>73.352731061621228</v>
      </c>
      <c r="U529" s="9">
        <f>ABS(U512-U$510)/(U$510-U$509)*100</f>
        <v>79.265172918030629</v>
      </c>
      <c r="V529" s="9">
        <f>ABS(V512-V$510)/(V$510-V$509)*100</f>
        <v>82.353075822862081</v>
      </c>
      <c r="W529" s="9"/>
      <c r="X529" s="9"/>
      <c r="Y529" s="9">
        <f t="shared" ref="Y529:BB529" si="63">ABS(Y512-Y$510)/(Y$510-Y$509)*100</f>
        <v>72.619096237191812</v>
      </c>
      <c r="Z529" s="9">
        <f t="shared" si="63"/>
        <v>72.619096237191812</v>
      </c>
      <c r="AA529" s="9">
        <f t="shared" si="63"/>
        <v>85.059265081086778</v>
      </c>
      <c r="AB529" s="9">
        <f t="shared" si="63"/>
        <v>68.534714051076705</v>
      </c>
      <c r="AC529" s="9">
        <f t="shared" si="63"/>
        <v>60.545128062893319</v>
      </c>
      <c r="AD529" s="9">
        <f t="shared" si="63"/>
        <v>68.572517216811235</v>
      </c>
      <c r="AE529" s="9">
        <f t="shared" si="63"/>
        <v>78.151682666846185</v>
      </c>
      <c r="AF529" s="9">
        <f t="shared" si="63"/>
        <v>68.845718215191539</v>
      </c>
      <c r="AG529" s="9">
        <f t="shared" si="63"/>
        <v>71.472106709394268</v>
      </c>
      <c r="AH529" s="9">
        <f t="shared" si="63"/>
        <v>71.92432553467809</v>
      </c>
      <c r="AI529" s="9">
        <f t="shared" si="63"/>
        <v>61.237243781108909</v>
      </c>
      <c r="AJ529" s="9">
        <f t="shared" si="63"/>
        <v>62.210560361420832</v>
      </c>
      <c r="AK529" s="9">
        <f t="shared" si="63"/>
        <v>63.2398606556375</v>
      </c>
      <c r="AL529" s="9">
        <f t="shared" si="63"/>
        <v>74.588829661484894</v>
      </c>
      <c r="AM529" s="9">
        <f t="shared" si="63"/>
        <v>73.837505173145061</v>
      </c>
      <c r="AN529" s="9">
        <f t="shared" si="63"/>
        <v>76.214860032762715</v>
      </c>
      <c r="AO529" s="9">
        <f t="shared" si="63"/>
        <v>66.500082980608482</v>
      </c>
      <c r="AP529" s="9">
        <f t="shared" si="63"/>
        <v>71.706942501266269</v>
      </c>
      <c r="AQ529" s="9">
        <f t="shared" si="63"/>
        <v>73.945173877159917</v>
      </c>
      <c r="AR529" s="9">
        <f t="shared" si="63"/>
        <v>89.492268442435801</v>
      </c>
      <c r="AS529" s="9">
        <f t="shared" si="63"/>
        <v>84.840666307207542</v>
      </c>
      <c r="AT529" s="9">
        <f t="shared" si="63"/>
        <v>81.277886137201037</v>
      </c>
      <c r="AU529" s="9">
        <f t="shared" si="63"/>
        <v>75.852399079486261</v>
      </c>
      <c r="AV529" s="9">
        <f t="shared" si="63"/>
        <v>80.5662678365819</v>
      </c>
      <c r="AW529" s="9">
        <f t="shared" si="63"/>
        <v>77.886368968166124</v>
      </c>
      <c r="AX529" s="9">
        <f t="shared" si="63"/>
        <v>63.698848619309857</v>
      </c>
      <c r="AY529" s="9">
        <f t="shared" si="63"/>
        <v>61.54017293963534</v>
      </c>
      <c r="AZ529" s="9">
        <f t="shared" si="63"/>
        <v>61.771463778506131</v>
      </c>
      <c r="BA529" s="9">
        <f t="shared" si="63"/>
        <v>52.944098454653187</v>
      </c>
      <c r="BB529" s="9">
        <f t="shared" si="63"/>
        <v>69.134841835708187</v>
      </c>
      <c r="BC529" s="9">
        <f t="shared" ref="BC529:BE529" si="64">ABS(BC512-BC$510)/(BC$510-BC$509)*100</f>
        <v>87.811251757537718</v>
      </c>
      <c r="BD529" s="9">
        <f t="shared" si="64"/>
        <v>78.649532295276529</v>
      </c>
      <c r="BE529" s="9">
        <f t="shared" si="64"/>
        <v>84.559107181950139</v>
      </c>
    </row>
    <row r="530" spans="1:57" x14ac:dyDescent="0.2">
      <c r="A530" s="7" t="str">
        <f>A3</f>
        <v>ACeS Alentejo Central</v>
      </c>
      <c r="B530" s="273">
        <v>80</v>
      </c>
      <c r="C530" s="274">
        <f>ABS(C514-C$510)/(C$510-C$509)*100</f>
        <v>56.994348010270215</v>
      </c>
      <c r="D530" s="274">
        <f t="shared" si="53"/>
        <v>38.936745547883646</v>
      </c>
      <c r="E530" s="274">
        <f t="shared" si="53"/>
        <v>33.210904381811325</v>
      </c>
      <c r="F530" s="274">
        <f t="shared" si="53"/>
        <v>52.334948416953594</v>
      </c>
      <c r="G530" s="274">
        <f t="shared" si="53"/>
        <v>52.537406942569717</v>
      </c>
      <c r="H530" s="274"/>
      <c r="I530" s="274"/>
      <c r="J530" s="274">
        <f t="shared" ref="J530:N532" si="65">ABS(J514-J$510)/(J$510-J$509)*100</f>
        <v>37.940602330481141</v>
      </c>
      <c r="K530" s="274">
        <f t="shared" si="65"/>
        <v>42.912258848771174</v>
      </c>
      <c r="L530" s="274">
        <f t="shared" si="65"/>
        <v>63.78064325984225</v>
      </c>
      <c r="M530" s="274">
        <f t="shared" si="65"/>
        <v>86.634774443384984</v>
      </c>
      <c r="N530" s="274">
        <f t="shared" si="65"/>
        <v>25.655236364015227</v>
      </c>
      <c r="O530" s="274">
        <f t="shared" si="54"/>
        <v>25.196662893949451</v>
      </c>
      <c r="P530" s="274"/>
      <c r="Q530" s="274"/>
      <c r="R530" s="274">
        <f t="shared" ref="R530:V532" si="66">ABS(R514-R$510)/(R$510-R$509)*100</f>
        <v>62.205293716935472</v>
      </c>
      <c r="S530" s="274">
        <f t="shared" si="66"/>
        <v>68.696994793836282</v>
      </c>
      <c r="T530" s="274">
        <f t="shared" si="66"/>
        <v>40.694532766186519</v>
      </c>
      <c r="U530" s="274">
        <f t="shared" si="66"/>
        <v>31.785604740759478</v>
      </c>
      <c r="V530" s="274">
        <f t="shared" si="66"/>
        <v>79.872245596340164</v>
      </c>
      <c r="W530" s="274"/>
      <c r="X530" s="274"/>
      <c r="Y530" s="274">
        <f t="shared" ref="Y530:BB530" si="67">ABS(Y514-Y$510)/(Y$510-Y$509)*100</f>
        <v>74.150367341064907</v>
      </c>
      <c r="Z530" s="274">
        <f t="shared" si="67"/>
        <v>34.592359400808384</v>
      </c>
      <c r="AA530" s="274">
        <f t="shared" si="67"/>
        <v>25.058879451072087</v>
      </c>
      <c r="AB530" s="274">
        <f t="shared" si="67"/>
        <v>78.861260117747705</v>
      </c>
      <c r="AC530" s="274">
        <f t="shared" si="67"/>
        <v>78.831815594763796</v>
      </c>
      <c r="AD530" s="274">
        <f t="shared" si="67"/>
        <v>61.288528480652985</v>
      </c>
      <c r="AE530" s="274">
        <f>IF(AE514="…",110,ABS(AE514-AE$510)/(AE$510-AE$509)*100)</f>
        <v>136.95636706105608</v>
      </c>
      <c r="AF530" s="274">
        <f t="shared" ref="AF530:AQ530" si="68">IF(AF514="…",110,ABS(AF514-AF$510)/(AF$510-AF$509)*100)</f>
        <v>112.11867664431645</v>
      </c>
      <c r="AG530" s="274">
        <f t="shared" si="68"/>
        <v>124.5449547397197</v>
      </c>
      <c r="AH530" s="274">
        <f t="shared" si="68"/>
        <v>116.88408133728248</v>
      </c>
      <c r="AI530" s="274">
        <f t="shared" si="68"/>
        <v>142.33267229624124</v>
      </c>
      <c r="AJ530" s="274">
        <f t="shared" si="68"/>
        <v>129.30366127482142</v>
      </c>
      <c r="AK530" s="274">
        <f t="shared" si="68"/>
        <v>137.85216495974538</v>
      </c>
      <c r="AL530" s="274">
        <f t="shared" si="68"/>
        <v>136.49360010368068</v>
      </c>
      <c r="AM530" s="274">
        <f t="shared" si="68"/>
        <v>120.4051619529976</v>
      </c>
      <c r="AN530" s="274">
        <f t="shared" si="68"/>
        <v>170.45893266312643</v>
      </c>
      <c r="AO530" s="274">
        <f t="shared" si="68"/>
        <v>151.30645746285774</v>
      </c>
      <c r="AP530" s="274">
        <f t="shared" si="68"/>
        <v>116.25382911100965</v>
      </c>
      <c r="AQ530" s="274">
        <f t="shared" si="68"/>
        <v>114.61446141582941</v>
      </c>
      <c r="AR530" s="274">
        <f t="shared" si="67"/>
        <v>125.6345579289323</v>
      </c>
      <c r="AS530" s="274">
        <f t="shared" si="67"/>
        <v>100</v>
      </c>
      <c r="AT530" s="274">
        <f t="shared" si="67"/>
        <v>117.59721251716147</v>
      </c>
      <c r="AU530" s="274">
        <f t="shared" si="67"/>
        <v>100</v>
      </c>
      <c r="AV530" s="274">
        <f t="shared" si="67"/>
        <v>117.37201812539473</v>
      </c>
      <c r="AW530" s="274">
        <f t="shared" si="67"/>
        <v>106.34474855313843</v>
      </c>
      <c r="AX530" s="274">
        <f t="shared" si="67"/>
        <v>147.47009872164446</v>
      </c>
      <c r="AY530" s="274">
        <f t="shared" si="67"/>
        <v>133.12248241813725</v>
      </c>
      <c r="AZ530" s="274">
        <f t="shared" si="67"/>
        <v>151.84874582353117</v>
      </c>
      <c r="BA530" s="274">
        <f t="shared" si="67"/>
        <v>173.91648342424401</v>
      </c>
      <c r="BB530" s="274">
        <f t="shared" si="67"/>
        <v>125.75879607245197</v>
      </c>
      <c r="BC530" s="274">
        <f t="shared" ref="BC530:BE530" si="69">ABS(BC514-BC$510)/(BC$510-BC$509)*100</f>
        <v>57.345462537386183</v>
      </c>
      <c r="BD530" s="274">
        <f t="shared" si="69"/>
        <v>82.592471019719682</v>
      </c>
      <c r="BE530" s="274">
        <f t="shared" si="69"/>
        <v>91.83939821791013</v>
      </c>
    </row>
    <row r="531" spans="1:57" x14ac:dyDescent="0.2">
      <c r="A531" s="7" t="s">
        <v>16</v>
      </c>
      <c r="B531" s="7">
        <v>40</v>
      </c>
      <c r="C531" s="9">
        <f>ABS(C515-C$510)/(C$510-C$509)*100</f>
        <v>77.505074113514752</v>
      </c>
      <c r="D531" s="9">
        <f t="shared" si="53"/>
        <v>48.696791104138477</v>
      </c>
      <c r="E531" s="9">
        <f t="shared" si="53"/>
        <v>30.778842885535468</v>
      </c>
      <c r="F531" s="9">
        <f t="shared" si="53"/>
        <v>48.847404352117394</v>
      </c>
      <c r="G531" s="9">
        <f t="shared" si="53"/>
        <v>54.294161002807897</v>
      </c>
      <c r="H531" s="9"/>
      <c r="I531" s="9"/>
      <c r="J531" s="9">
        <f t="shared" si="65"/>
        <v>52.999978071471212</v>
      </c>
      <c r="K531" s="9">
        <f t="shared" si="65"/>
        <v>51.471292531818506</v>
      </c>
      <c r="L531" s="9">
        <f t="shared" si="65"/>
        <v>70.952979138929976</v>
      </c>
      <c r="M531" s="9">
        <f t="shared" si="65"/>
        <v>73.262038876013463</v>
      </c>
      <c r="N531" s="9">
        <f t="shared" si="65"/>
        <v>55.006480975744878</v>
      </c>
      <c r="O531" s="9">
        <f t="shared" si="54"/>
        <v>29.741196436147643</v>
      </c>
      <c r="P531" s="9"/>
      <c r="Q531" s="9"/>
      <c r="R531" s="9">
        <f t="shared" si="66"/>
        <v>70.779048113732387</v>
      </c>
      <c r="S531" s="9">
        <f t="shared" si="66"/>
        <v>58.194440624825383</v>
      </c>
      <c r="T531" s="9">
        <f t="shared" si="66"/>
        <v>57.390738523633246</v>
      </c>
      <c r="U531" s="9">
        <f t="shared" si="66"/>
        <v>64.256534566344286</v>
      </c>
      <c r="V531" s="9">
        <f t="shared" si="66"/>
        <v>75.715033751912358</v>
      </c>
      <c r="W531" s="9"/>
      <c r="X531" s="9"/>
      <c r="Y531" s="9">
        <f t="shared" ref="Y531:BB531" si="70">ABS(Y515-Y$510)/(Y$510-Y$509)*100</f>
        <v>78.220768949176531</v>
      </c>
      <c r="Z531" s="9">
        <f t="shared" si="70"/>
        <v>59.149168321252411</v>
      </c>
      <c r="AA531" s="9">
        <f t="shared" si="70"/>
        <v>62.114785429778117</v>
      </c>
      <c r="AB531" s="9">
        <f t="shared" si="70"/>
        <v>56.231678339345038</v>
      </c>
      <c r="AC531" s="9">
        <f t="shared" si="70"/>
        <v>46.650824990004494</v>
      </c>
      <c r="AD531" s="9">
        <f t="shared" si="70"/>
        <v>50.220968448051437</v>
      </c>
      <c r="AE531" s="9">
        <f t="shared" si="70"/>
        <v>57.855420857983063</v>
      </c>
      <c r="AF531" s="9">
        <f t="shared" si="70"/>
        <v>54.916236970060595</v>
      </c>
      <c r="AG531" s="9">
        <f t="shared" si="70"/>
        <v>60.024416975743542</v>
      </c>
      <c r="AH531" s="9">
        <f t="shared" si="70"/>
        <v>60.050050140925549</v>
      </c>
      <c r="AI531" s="9">
        <f t="shared" si="70"/>
        <v>44.18537277391664</v>
      </c>
      <c r="AJ531" s="9">
        <f t="shared" si="70"/>
        <v>50.516293242043545</v>
      </c>
      <c r="AK531" s="9">
        <f t="shared" si="70"/>
        <v>49.378819008794039</v>
      </c>
      <c r="AL531" s="9">
        <f t="shared" si="70"/>
        <v>53.410328453096987</v>
      </c>
      <c r="AM531" s="9">
        <f t="shared" si="70"/>
        <v>52.040181298115705</v>
      </c>
      <c r="AN531" s="9">
        <f t="shared" si="70"/>
        <v>61.05975899320638</v>
      </c>
      <c r="AO531" s="9">
        <f t="shared" si="70"/>
        <v>53.639334659416939</v>
      </c>
      <c r="AP531" s="9">
        <f t="shared" si="70"/>
        <v>56.822669527723022</v>
      </c>
      <c r="AQ531" s="9">
        <f t="shared" si="70"/>
        <v>62.038897905971467</v>
      </c>
      <c r="AR531" s="9">
        <f t="shared" si="70"/>
        <v>80.025931486595724</v>
      </c>
      <c r="AS531" s="9">
        <f t="shared" si="70"/>
        <v>76.185015414401732</v>
      </c>
      <c r="AT531" s="9">
        <f t="shared" si="70"/>
        <v>67.167419705124459</v>
      </c>
      <c r="AU531" s="9">
        <f t="shared" si="70"/>
        <v>67.507312336001988</v>
      </c>
      <c r="AV531" s="9">
        <f t="shared" si="70"/>
        <v>66.13671630939119</v>
      </c>
      <c r="AW531" s="9">
        <f t="shared" si="70"/>
        <v>63.98016331868628</v>
      </c>
      <c r="AX531" s="9">
        <f t="shared" si="70"/>
        <v>54.174608622581729</v>
      </c>
      <c r="AY531" s="9">
        <f t="shared" si="70"/>
        <v>57.046514092632904</v>
      </c>
      <c r="AZ531" s="9">
        <f t="shared" si="70"/>
        <v>42.977026473619716</v>
      </c>
      <c r="BA531" s="9">
        <f t="shared" si="70"/>
        <v>46.1120049298571</v>
      </c>
      <c r="BB531" s="9">
        <f t="shared" si="70"/>
        <v>49.873342133522627</v>
      </c>
      <c r="BC531" s="9">
        <f t="shared" ref="BC531:BE531" si="71">ABS(BC515-BC$510)/(BC$510-BC$509)*100</f>
        <v>55.699091139225821</v>
      </c>
      <c r="BD531" s="9">
        <f t="shared" si="71"/>
        <v>42.470354146511077</v>
      </c>
      <c r="BE531" s="9">
        <f t="shared" si="71"/>
        <v>64.124353372950509</v>
      </c>
    </row>
    <row r="532" spans="1:57" x14ac:dyDescent="0.2">
      <c r="A532" s="7" t="str">
        <f>A2</f>
        <v>ARS Alentejo</v>
      </c>
      <c r="B532" s="7">
        <v>15</v>
      </c>
      <c r="C532" s="9">
        <f>ABS(C516-C$510)/(C$510-C$509)*100</f>
        <v>56.344454471599406</v>
      </c>
      <c r="D532" s="9">
        <f t="shared" si="53"/>
        <v>35.685488097933941</v>
      </c>
      <c r="E532" s="9">
        <f t="shared" si="53"/>
        <v>32.372499646366613</v>
      </c>
      <c r="F532" s="9">
        <f t="shared" si="53"/>
        <v>30.865147424563073</v>
      </c>
      <c r="G532" s="9">
        <f t="shared" si="53"/>
        <v>29.731208022812432</v>
      </c>
      <c r="H532" s="9"/>
      <c r="I532" s="9"/>
      <c r="J532" s="9">
        <f t="shared" si="65"/>
        <v>33.295556669633605</v>
      </c>
      <c r="K532" s="9">
        <f t="shared" si="65"/>
        <v>33.78276909998236</v>
      </c>
      <c r="L532" s="9">
        <f t="shared" si="65"/>
        <v>59.805957696074287</v>
      </c>
      <c r="M532" s="9">
        <f t="shared" si="65"/>
        <v>82.354025678031505</v>
      </c>
      <c r="N532" s="9">
        <f t="shared" si="65"/>
        <v>14.944575373858346</v>
      </c>
      <c r="O532" s="9">
        <f t="shared" si="54"/>
        <v>25.025401036919259</v>
      </c>
      <c r="P532" s="9"/>
      <c r="Q532" s="9"/>
      <c r="R532" s="9">
        <f t="shared" si="66"/>
        <v>39.623119544525245</v>
      </c>
      <c r="S532" s="9">
        <f t="shared" si="66"/>
        <v>78.838719915943585</v>
      </c>
      <c r="T532" s="9">
        <f t="shared" si="66"/>
        <v>43.49816778036692</v>
      </c>
      <c r="U532" s="9">
        <f t="shared" si="66"/>
        <v>34.025847538416095</v>
      </c>
      <c r="V532" s="9">
        <f t="shared" si="66"/>
        <v>80.353515535900669</v>
      </c>
      <c r="W532" s="9"/>
      <c r="X532" s="9"/>
      <c r="Y532" s="9">
        <f t="shared" ref="Y532:BB532" si="72">ABS(Y516-Y$510)/(Y$510-Y$509)*100</f>
        <v>91.561955637894883</v>
      </c>
      <c r="Z532" s="9">
        <f t="shared" si="72"/>
        <v>57.641907334501163</v>
      </c>
      <c r="AA532" s="9">
        <f t="shared" si="72"/>
        <v>15.778880611071539</v>
      </c>
      <c r="AB532" s="9">
        <f t="shared" si="72"/>
        <v>64.359500173875801</v>
      </c>
      <c r="AC532" s="9">
        <f t="shared" si="72"/>
        <v>62.812148481439813</v>
      </c>
      <c r="AD532" s="9">
        <f t="shared" si="72"/>
        <v>50.570474598024504</v>
      </c>
      <c r="AE532" s="9">
        <f t="shared" si="72"/>
        <v>56.002402268998864</v>
      </c>
      <c r="AF532" s="9">
        <f t="shared" si="72"/>
        <v>70.369146471462997</v>
      </c>
      <c r="AG532" s="9">
        <f t="shared" si="72"/>
        <v>67.973939187557832</v>
      </c>
      <c r="AH532" s="9">
        <f t="shared" si="72"/>
        <v>78.821447574671026</v>
      </c>
      <c r="AI532" s="9">
        <f t="shared" si="72"/>
        <v>42.326991111365935</v>
      </c>
      <c r="AJ532" s="9">
        <f t="shared" si="72"/>
        <v>38.708863302894208</v>
      </c>
      <c r="AK532" s="9">
        <f t="shared" si="72"/>
        <v>40.369430474175623</v>
      </c>
      <c r="AL532" s="9">
        <f t="shared" si="72"/>
        <v>29.157430442685428</v>
      </c>
      <c r="AM532" s="9">
        <f t="shared" si="72"/>
        <v>9.9137890370169082</v>
      </c>
      <c r="AN532" s="9">
        <f t="shared" si="72"/>
        <v>38.062418369838248</v>
      </c>
      <c r="AO532" s="9">
        <f t="shared" si="72"/>
        <v>47.808506954730404</v>
      </c>
      <c r="AP532" s="9">
        <f t="shared" si="72"/>
        <v>38.609954185194582</v>
      </c>
      <c r="AQ532" s="9">
        <f t="shared" si="72"/>
        <v>54.475305266898211</v>
      </c>
      <c r="AR532" s="9">
        <f t="shared" si="72"/>
        <v>88.352372597941383</v>
      </c>
      <c r="AS532" s="9">
        <f t="shared" si="72"/>
        <v>93.225825949044832</v>
      </c>
      <c r="AT532" s="9">
        <f t="shared" si="72"/>
        <v>40.271489340299716</v>
      </c>
      <c r="AU532" s="9">
        <f t="shared" si="72"/>
        <v>45.915924006838353</v>
      </c>
      <c r="AV532" s="9">
        <f t="shared" si="72"/>
        <v>27.695260046938706</v>
      </c>
      <c r="AW532" s="9">
        <f t="shared" si="72"/>
        <v>29.173920956994426</v>
      </c>
      <c r="AX532" s="9">
        <f t="shared" si="72"/>
        <v>30.605862645326372</v>
      </c>
      <c r="AY532" s="9">
        <f t="shared" si="72"/>
        <v>41.119522485151712</v>
      </c>
      <c r="AZ532" s="9">
        <f t="shared" si="72"/>
        <v>12.334000074199263</v>
      </c>
      <c r="BA532" s="9">
        <f t="shared" si="72"/>
        <v>13.874851423014183</v>
      </c>
      <c r="BB532" s="9">
        <f t="shared" si="72"/>
        <v>17.349239798397889</v>
      </c>
      <c r="BC532" s="9">
        <f t="shared" ref="BC532:BE532" si="73">ABS(BC516-BC$510)/(BC$510-BC$509)*100</f>
        <v>72.132728050251131</v>
      </c>
      <c r="BD532" s="9">
        <f t="shared" si="73"/>
        <v>76.306724280125394</v>
      </c>
      <c r="BE532" s="9">
        <f t="shared" si="73"/>
        <v>78.167246616962743</v>
      </c>
    </row>
    <row r="534" spans="1:57" x14ac:dyDescent="0.2">
      <c r="A534" s="7" t="s">
        <v>191</v>
      </c>
      <c r="B534" s="7">
        <v>25</v>
      </c>
      <c r="C534" s="9">
        <f>C528</f>
        <v>55.197467748709414</v>
      </c>
      <c r="D534" s="9">
        <f>D528</f>
        <v>22.697943486177593</v>
      </c>
      <c r="E534" s="9">
        <f>E528</f>
        <v>13.786892381220147</v>
      </c>
      <c r="F534" s="9">
        <f>F528</f>
        <v>41.659251488452753</v>
      </c>
      <c r="G534" s="9">
        <f>G528</f>
        <v>43.353326610015294</v>
      </c>
      <c r="H534" s="9"/>
      <c r="I534" s="9"/>
      <c r="J534" s="9">
        <f t="shared" ref="J534:O534" si="74">J528</f>
        <v>62.056815279553732</v>
      </c>
      <c r="K534" s="9">
        <f t="shared" si="74"/>
        <v>54.148048374025613</v>
      </c>
      <c r="L534" s="9">
        <f t="shared" si="74"/>
        <v>64.259781847709604</v>
      </c>
      <c r="M534" s="9">
        <f t="shared" si="74"/>
        <v>78.655174949425373</v>
      </c>
      <c r="N534" s="9">
        <f t="shared" si="74"/>
        <v>30.348180222372221</v>
      </c>
      <c r="O534" s="9">
        <f t="shared" si="74"/>
        <v>8.3580823080186697</v>
      </c>
      <c r="P534" s="9"/>
      <c r="Q534" s="9"/>
      <c r="R534" s="9">
        <f>R528</f>
        <v>65.498696247945801</v>
      </c>
      <c r="S534" s="9">
        <f>S528</f>
        <v>47.334611460385716</v>
      </c>
      <c r="T534" s="9">
        <f>T528</f>
        <v>36.747700427782007</v>
      </c>
      <c r="U534" s="9">
        <f>U528</f>
        <v>52.116277488849313</v>
      </c>
      <c r="V534" s="9">
        <f>V528</f>
        <v>66.04258172428905</v>
      </c>
      <c r="W534" s="9"/>
      <c r="X534" s="9"/>
      <c r="Y534" s="9">
        <f t="shared" ref="Y534:AD534" si="75">Y528</f>
        <v>46.984263635655367</v>
      </c>
      <c r="Z534" s="9">
        <f t="shared" si="75"/>
        <v>46.984263635655367</v>
      </c>
      <c r="AA534" s="9">
        <f t="shared" si="75"/>
        <v>37.171610384895388</v>
      </c>
      <c r="AB534" s="9">
        <f t="shared" si="75"/>
        <v>47.709918328745758</v>
      </c>
      <c r="AC534" s="9">
        <f t="shared" si="75"/>
        <v>37.383353500411744</v>
      </c>
      <c r="AD534" s="9">
        <f t="shared" si="75"/>
        <v>45.218236076300819</v>
      </c>
      <c r="AE534" s="9">
        <f>AE528</f>
        <v>42.712798607271623</v>
      </c>
      <c r="AF534" s="9">
        <f>AF528</f>
        <v>50.507500567749744</v>
      </c>
      <c r="AG534" s="9">
        <f t="shared" ref="AG534:AQ534" si="76">AG528</f>
        <v>43.910117090322373</v>
      </c>
      <c r="AH534" s="9">
        <f t="shared" si="76"/>
        <v>44.301879461424754</v>
      </c>
      <c r="AI534" s="9">
        <f t="shared" si="76"/>
        <v>28.766385149002289</v>
      </c>
      <c r="AJ534" s="9">
        <f t="shared" si="76"/>
        <v>39.492067237855437</v>
      </c>
      <c r="AK534" s="9">
        <f t="shared" si="76"/>
        <v>35.178945269384236</v>
      </c>
      <c r="AL534" s="9">
        <f t="shared" si="76"/>
        <v>36.200297527036781</v>
      </c>
      <c r="AM534" s="9">
        <f t="shared" si="76"/>
        <v>33.221476930509134</v>
      </c>
      <c r="AN534" s="9">
        <f t="shared" si="76"/>
        <v>47.348218113386991</v>
      </c>
      <c r="AO534" s="9">
        <f t="shared" si="76"/>
        <v>38.034239488073069</v>
      </c>
      <c r="AP534" s="9">
        <f t="shared" si="76"/>
        <v>46.835046059752024</v>
      </c>
      <c r="AQ534" s="9">
        <f t="shared" si="76"/>
        <v>48.827957621060293</v>
      </c>
      <c r="AR534" s="9">
        <f t="shared" ref="AR534:AY534" si="77">AR528</f>
        <v>68.36235152667706</v>
      </c>
      <c r="AS534" s="9">
        <f t="shared" si="77"/>
        <v>67.977515175745694</v>
      </c>
      <c r="AT534" s="9">
        <f t="shared" si="77"/>
        <v>45.811223405302023</v>
      </c>
      <c r="AU534" s="9">
        <f t="shared" si="77"/>
        <v>60.793481307760224</v>
      </c>
      <c r="AV534" s="9">
        <f t="shared" si="77"/>
        <v>49.815420413449843</v>
      </c>
      <c r="AW534" s="9">
        <f t="shared" si="77"/>
        <v>53.736315572190463</v>
      </c>
      <c r="AX534" s="9">
        <f t="shared" si="77"/>
        <v>33.720762567699012</v>
      </c>
      <c r="AY534" s="9">
        <f t="shared" si="77"/>
        <v>43.436010612953979</v>
      </c>
      <c r="AZ534" s="9">
        <f t="shared" ref="AZ534:BE534" si="78">AZ528</f>
        <v>17.570673022422682</v>
      </c>
      <c r="BA534" s="9">
        <f t="shared" si="78"/>
        <v>23.785265113412695</v>
      </c>
      <c r="BB534" s="9">
        <f t="shared" si="78"/>
        <v>32.45913154685217</v>
      </c>
      <c r="BC534" s="9">
        <f t="shared" si="78"/>
        <v>67.406264777079826</v>
      </c>
      <c r="BD534" s="9">
        <f t="shared" si="78"/>
        <v>50.959695766357449</v>
      </c>
      <c r="BE534" s="9">
        <f t="shared" si="78"/>
        <v>59.299887035140955</v>
      </c>
    </row>
    <row r="535" spans="1:57" x14ac:dyDescent="0.2">
      <c r="A535" s="7" t="s">
        <v>192</v>
      </c>
      <c r="B535" s="7">
        <v>25</v>
      </c>
      <c r="C535" s="9">
        <f>C527-C528</f>
        <v>21.057517831462476</v>
      </c>
      <c r="D535" s="9">
        <f>D527-D528</f>
        <v>16.628410966394981</v>
      </c>
      <c r="E535" s="9">
        <f>E527-E528</f>
        <v>9.3814120760261144</v>
      </c>
      <c r="F535" s="9">
        <f>F527-F528</f>
        <v>5.441421390186548</v>
      </c>
      <c r="G535" s="9">
        <f>G527-G528</f>
        <v>11.200567434182076</v>
      </c>
      <c r="H535" s="9"/>
      <c r="I535" s="9"/>
      <c r="J535" s="9">
        <f t="shared" ref="J535:O535" si="79">J527-J528</f>
        <v>12.727208034612715</v>
      </c>
      <c r="K535" s="9">
        <f t="shared" si="79"/>
        <v>16.224358032834751</v>
      </c>
      <c r="L535" s="9">
        <f t="shared" si="79"/>
        <v>9.0530499515680987</v>
      </c>
      <c r="M535" s="9">
        <f t="shared" si="79"/>
        <v>5.7600513962081266</v>
      </c>
      <c r="N535" s="9">
        <f t="shared" si="79"/>
        <v>19.344966711038161</v>
      </c>
      <c r="O535" s="9">
        <f t="shared" si="79"/>
        <v>7.1701315231226097</v>
      </c>
      <c r="P535" s="9"/>
      <c r="Q535" s="9"/>
      <c r="R535" s="9">
        <f>R527-R528</f>
        <v>9.6843437246527628</v>
      </c>
      <c r="S535" s="9">
        <f>S527-S528</f>
        <v>9.8498617631854017</v>
      </c>
      <c r="T535" s="9">
        <f>T527-T528</f>
        <v>20.313063432306272</v>
      </c>
      <c r="U535" s="9">
        <f>U527-U528</f>
        <v>14.611640108962057</v>
      </c>
      <c r="V535" s="9">
        <f>V527-V528</f>
        <v>8.6814743604297746</v>
      </c>
      <c r="W535" s="9"/>
      <c r="X535" s="9"/>
      <c r="Y535" s="9">
        <f t="shared" ref="Y535:AD535" si="80">Y527-Y528</f>
        <v>9.9126426398524714</v>
      </c>
      <c r="Z535" s="9">
        <f t="shared" si="80"/>
        <v>9.9126426398524714</v>
      </c>
      <c r="AA535" s="9">
        <f t="shared" si="80"/>
        <v>26.430256537934376</v>
      </c>
      <c r="AB535" s="9">
        <f t="shared" si="80"/>
        <v>9.881710712909225</v>
      </c>
      <c r="AC535" s="9">
        <f t="shared" si="80"/>
        <v>11.503471785791831</v>
      </c>
      <c r="AD535" s="9">
        <f t="shared" si="80"/>
        <v>14.122596642698149</v>
      </c>
      <c r="AE535" s="9">
        <f>AE527-AE528</f>
        <v>16.911300845318308</v>
      </c>
      <c r="AF535" s="9">
        <f>AF527-AF528</f>
        <v>6.5959383781355285</v>
      </c>
      <c r="AG535" s="9">
        <f t="shared" ref="AG535:AQ535" si="81">AG527-AG528</f>
        <v>16.920298028313397</v>
      </c>
      <c r="AH535" s="9">
        <f t="shared" si="81"/>
        <v>16.16306502519685</v>
      </c>
      <c r="AI535" s="9">
        <f t="shared" si="81"/>
        <v>21.341113306930218</v>
      </c>
      <c r="AJ535" s="9">
        <f t="shared" si="81"/>
        <v>12.361815836269635</v>
      </c>
      <c r="AK535" s="9">
        <f t="shared" si="81"/>
        <v>15.079115301622643</v>
      </c>
      <c r="AL535" s="9">
        <f t="shared" si="81"/>
        <v>23.530251187862028</v>
      </c>
      <c r="AM535" s="9">
        <f t="shared" si="81"/>
        <v>22.764562457326619</v>
      </c>
      <c r="AN535" s="9">
        <f t="shared" si="81"/>
        <v>12.559739626555604</v>
      </c>
      <c r="AO535" s="9">
        <f t="shared" si="81"/>
        <v>16.205062641660753</v>
      </c>
      <c r="AP535" s="9">
        <f t="shared" si="81"/>
        <v>13.103645082774811</v>
      </c>
      <c r="AQ535" s="9">
        <f t="shared" si="81"/>
        <v>12.046954399825928</v>
      </c>
      <c r="AR535" s="9">
        <f t="shared" ref="AR535:AY535" si="82">AR527-AR528</f>
        <v>13.354485175240484</v>
      </c>
      <c r="AS535" s="9">
        <f t="shared" si="82"/>
        <v>9.8393695076215835</v>
      </c>
      <c r="AT535" s="9">
        <f t="shared" si="82"/>
        <v>20.616713549366303</v>
      </c>
      <c r="AU535" s="9">
        <f t="shared" si="82"/>
        <v>9.7729961080140626</v>
      </c>
      <c r="AV535" s="9">
        <f t="shared" si="82"/>
        <v>18.636247376473904</v>
      </c>
      <c r="AW535" s="9">
        <f t="shared" si="82"/>
        <v>10.513943213607746</v>
      </c>
      <c r="AX535" s="9">
        <f t="shared" si="82"/>
        <v>19.086511151715825</v>
      </c>
      <c r="AY535" s="9">
        <f t="shared" si="82"/>
        <v>8.8673519440218413</v>
      </c>
      <c r="AZ535" s="9">
        <f t="shared" ref="AZ535:BE535" si="83">AZ527-AZ528</f>
        <v>20.951867963828469</v>
      </c>
      <c r="BA535" s="9">
        <f t="shared" si="83"/>
        <v>15.307516257721655</v>
      </c>
      <c r="BB535" s="9">
        <f t="shared" si="83"/>
        <v>16.143405206583012</v>
      </c>
      <c r="BC535" s="9">
        <f t="shared" si="83"/>
        <v>13.774857311103759</v>
      </c>
      <c r="BD535" s="9">
        <f t="shared" si="83"/>
        <v>18.050557825441409</v>
      </c>
      <c r="BE535" s="9">
        <f t="shared" si="83"/>
        <v>10.76628939510411</v>
      </c>
    </row>
    <row r="536" spans="1:57" x14ac:dyDescent="0.2">
      <c r="A536" s="7" t="s">
        <v>193</v>
      </c>
      <c r="B536" s="7">
        <v>25</v>
      </c>
      <c r="C536" s="9">
        <f>C529-C527</f>
        <v>10.725541307814936</v>
      </c>
      <c r="D536" s="9">
        <f>D529-D527</f>
        <v>15.136215596769645</v>
      </c>
      <c r="E536" s="9">
        <f>E529-E527</f>
        <v>16.271823794020715</v>
      </c>
      <c r="F536" s="9">
        <f>F529-F527</f>
        <v>12.628058182944386</v>
      </c>
      <c r="G536" s="9">
        <f>G529-G527</f>
        <v>13.575054010277988</v>
      </c>
      <c r="H536" s="9"/>
      <c r="I536" s="9"/>
      <c r="J536" s="9">
        <f t="shared" ref="J536:O536" si="84">J529-J527</f>
        <v>12.203956324793396</v>
      </c>
      <c r="K536" s="9">
        <f t="shared" si="84"/>
        <v>8.4725428912663006</v>
      </c>
      <c r="L536" s="9">
        <f t="shared" si="84"/>
        <v>10.868899340364294</v>
      </c>
      <c r="M536" s="9">
        <f t="shared" si="84"/>
        <v>4.7839577957026478</v>
      </c>
      <c r="N536" s="9">
        <f t="shared" si="84"/>
        <v>19.896629670493745</v>
      </c>
      <c r="O536" s="9">
        <f t="shared" si="84"/>
        <v>15.867628341111583</v>
      </c>
      <c r="P536" s="9"/>
      <c r="Q536" s="9"/>
      <c r="R536" s="9">
        <f>R529-R527</f>
        <v>7.9235652203708042</v>
      </c>
      <c r="S536" s="9">
        <f>S529-S527</f>
        <v>11.121765965255406</v>
      </c>
      <c r="T536" s="9">
        <f>T529-T527</f>
        <v>16.291967201532948</v>
      </c>
      <c r="U536" s="9">
        <f>U529-U527</f>
        <v>12.537255320219259</v>
      </c>
      <c r="V536" s="9">
        <f>V529-V527</f>
        <v>7.6290197381432563</v>
      </c>
      <c r="W536" s="9"/>
      <c r="X536" s="9"/>
      <c r="Y536" s="9">
        <f t="shared" ref="Y536:AD536" si="85">Y529-Y527</f>
        <v>15.722189961683974</v>
      </c>
      <c r="Z536" s="9">
        <f t="shared" si="85"/>
        <v>15.722189961683974</v>
      </c>
      <c r="AA536" s="9">
        <f t="shared" si="85"/>
        <v>21.457398158257014</v>
      </c>
      <c r="AB536" s="9">
        <f t="shared" si="85"/>
        <v>10.943085009421722</v>
      </c>
      <c r="AC536" s="9">
        <f t="shared" si="85"/>
        <v>11.658302776689744</v>
      </c>
      <c r="AD536" s="9">
        <f t="shared" si="85"/>
        <v>9.2316844978122674</v>
      </c>
      <c r="AE536" s="9">
        <f>AE529-AE527</f>
        <v>18.527583214256254</v>
      </c>
      <c r="AF536" s="9">
        <f>AF529-AF527</f>
        <v>11.742279269306266</v>
      </c>
      <c r="AG536" s="9">
        <f t="shared" ref="AG536:AQ536" si="86">AG529-AG527</f>
        <v>10.641691590758498</v>
      </c>
      <c r="AH536" s="9">
        <f t="shared" si="86"/>
        <v>11.459381048056485</v>
      </c>
      <c r="AI536" s="9">
        <f t="shared" si="86"/>
        <v>11.129745325176401</v>
      </c>
      <c r="AJ536" s="9">
        <f t="shared" si="86"/>
        <v>10.35667728729576</v>
      </c>
      <c r="AK536" s="9">
        <f t="shared" si="86"/>
        <v>12.981800084630621</v>
      </c>
      <c r="AL536" s="9">
        <f t="shared" si="86"/>
        <v>14.858280946586085</v>
      </c>
      <c r="AM536" s="9">
        <f t="shared" si="86"/>
        <v>17.851465785309308</v>
      </c>
      <c r="AN536" s="9">
        <f t="shared" si="86"/>
        <v>16.306902292820119</v>
      </c>
      <c r="AO536" s="9">
        <f t="shared" si="86"/>
        <v>12.26078085087466</v>
      </c>
      <c r="AP536" s="9">
        <f t="shared" si="86"/>
        <v>11.768251358739434</v>
      </c>
      <c r="AQ536" s="9">
        <f t="shared" si="86"/>
        <v>13.070261856273696</v>
      </c>
      <c r="AR536" s="9">
        <f t="shared" ref="AR536:AY536" si="87">AR529-AR527</f>
        <v>7.7754317405182576</v>
      </c>
      <c r="AS536" s="9">
        <f t="shared" si="87"/>
        <v>7.0237816238402644</v>
      </c>
      <c r="AT536" s="9">
        <f t="shared" si="87"/>
        <v>14.849949182532711</v>
      </c>
      <c r="AU536" s="9">
        <f t="shared" si="87"/>
        <v>5.2859216637119744</v>
      </c>
      <c r="AV536" s="9">
        <f t="shared" si="87"/>
        <v>12.114600046658154</v>
      </c>
      <c r="AW536" s="9">
        <f t="shared" si="87"/>
        <v>13.636110182367915</v>
      </c>
      <c r="AX536" s="9">
        <f t="shared" si="87"/>
        <v>10.891574899895019</v>
      </c>
      <c r="AY536" s="9">
        <f t="shared" si="87"/>
        <v>9.2368103826595203</v>
      </c>
      <c r="AZ536" s="9">
        <f t="shared" ref="AZ536:BE536" si="88">AZ529-AZ527</f>
        <v>23.24892279225498</v>
      </c>
      <c r="BA536" s="9">
        <f t="shared" si="88"/>
        <v>13.851317083518836</v>
      </c>
      <c r="BB536" s="9">
        <f t="shared" si="88"/>
        <v>20.532305082273005</v>
      </c>
      <c r="BC536" s="9">
        <f t="shared" si="88"/>
        <v>6.6301296693541332</v>
      </c>
      <c r="BD536" s="9">
        <f t="shared" si="88"/>
        <v>9.6392787034776717</v>
      </c>
      <c r="BE536" s="9">
        <f t="shared" si="88"/>
        <v>14.492930751705074</v>
      </c>
    </row>
    <row r="537" spans="1:57" x14ac:dyDescent="0.2">
      <c r="A537" s="7" t="s">
        <v>194</v>
      </c>
      <c r="C537" s="9">
        <f>C528-C525</f>
        <v>55.197467748709414</v>
      </c>
      <c r="D537" s="9">
        <f>D528-D525</f>
        <v>22.697943486177593</v>
      </c>
      <c r="E537" s="9">
        <f>E528-E525</f>
        <v>13.786892381220147</v>
      </c>
      <c r="F537" s="9">
        <f>F528-F525</f>
        <v>41.659251488452753</v>
      </c>
      <c r="G537" s="9">
        <f>G528-G525</f>
        <v>43.353326610015294</v>
      </c>
      <c r="H537" s="9"/>
      <c r="I537" s="9"/>
      <c r="J537" s="9">
        <f t="shared" ref="J537:O537" si="89">J528-J525</f>
        <v>62.056815279553732</v>
      </c>
      <c r="K537" s="9">
        <f t="shared" si="89"/>
        <v>54.148048374025613</v>
      </c>
      <c r="L537" s="9">
        <f t="shared" si="89"/>
        <v>64.259781847709604</v>
      </c>
      <c r="M537" s="9">
        <f t="shared" si="89"/>
        <v>78.655174949425373</v>
      </c>
      <c r="N537" s="9">
        <f t="shared" si="89"/>
        <v>30.348180222372221</v>
      </c>
      <c r="O537" s="9">
        <f t="shared" si="89"/>
        <v>8.3580823080186697</v>
      </c>
      <c r="P537" s="9"/>
      <c r="Q537" s="9"/>
      <c r="R537" s="9">
        <f>R528-R525</f>
        <v>65.498696247945801</v>
      </c>
      <c r="S537" s="9">
        <f>S528-S525</f>
        <v>47.334611460385716</v>
      </c>
      <c r="T537" s="9">
        <f>T528-T525</f>
        <v>36.747700427782007</v>
      </c>
      <c r="U537" s="9">
        <f>U528-U525</f>
        <v>52.116277488849313</v>
      </c>
      <c r="V537" s="9">
        <f>V528-V525</f>
        <v>66.04258172428905</v>
      </c>
      <c r="W537" s="9"/>
      <c r="X537" s="9"/>
      <c r="Y537" s="9">
        <f t="shared" ref="Y537:AD537" si="90">Y528-Y525</f>
        <v>46.984263635655367</v>
      </c>
      <c r="Z537" s="9">
        <f t="shared" si="90"/>
        <v>46.984263635655367</v>
      </c>
      <c r="AA537" s="9">
        <f t="shared" si="90"/>
        <v>37.171610384895388</v>
      </c>
      <c r="AB537" s="9">
        <f t="shared" si="90"/>
        <v>47.709918328745758</v>
      </c>
      <c r="AC537" s="9">
        <f t="shared" si="90"/>
        <v>37.383353500411744</v>
      </c>
      <c r="AD537" s="9">
        <f t="shared" si="90"/>
        <v>45.218236076300819</v>
      </c>
      <c r="AE537" s="9">
        <f>AE528-AE525</f>
        <v>42.712798607271623</v>
      </c>
      <c r="AF537" s="9">
        <f>AF528-AF525</f>
        <v>50.507500567749744</v>
      </c>
      <c r="AG537" s="9">
        <f t="shared" ref="AG537:AQ537" si="91">AG528-AG525</f>
        <v>43.910117090322373</v>
      </c>
      <c r="AH537" s="9">
        <f t="shared" si="91"/>
        <v>44.301879461424754</v>
      </c>
      <c r="AI537" s="9">
        <f t="shared" si="91"/>
        <v>28.766385149002289</v>
      </c>
      <c r="AJ537" s="9">
        <f t="shared" si="91"/>
        <v>39.492067237855437</v>
      </c>
      <c r="AK537" s="9">
        <f t="shared" si="91"/>
        <v>35.178945269384236</v>
      </c>
      <c r="AL537" s="9">
        <f t="shared" si="91"/>
        <v>36.200297527036781</v>
      </c>
      <c r="AM537" s="9">
        <f t="shared" si="91"/>
        <v>33.221476930509134</v>
      </c>
      <c r="AN537" s="9">
        <f t="shared" si="91"/>
        <v>47.348218113386991</v>
      </c>
      <c r="AO537" s="9">
        <f t="shared" si="91"/>
        <v>38.034239488073069</v>
      </c>
      <c r="AP537" s="9">
        <f t="shared" si="91"/>
        <v>46.835046059752024</v>
      </c>
      <c r="AQ537" s="9">
        <f t="shared" si="91"/>
        <v>48.827957621060293</v>
      </c>
      <c r="AR537" s="9">
        <f t="shared" ref="AR537:AY537" si="92">AR528-AR525</f>
        <v>68.36235152667706</v>
      </c>
      <c r="AS537" s="9">
        <f t="shared" si="92"/>
        <v>67.977515175745694</v>
      </c>
      <c r="AT537" s="9">
        <f t="shared" si="92"/>
        <v>45.811223405302023</v>
      </c>
      <c r="AU537" s="9">
        <f t="shared" si="92"/>
        <v>60.793481307760224</v>
      </c>
      <c r="AV537" s="9">
        <f t="shared" si="92"/>
        <v>49.815420413449843</v>
      </c>
      <c r="AW537" s="9">
        <f t="shared" si="92"/>
        <v>53.736315572190463</v>
      </c>
      <c r="AX537" s="9">
        <f t="shared" si="92"/>
        <v>33.720762567699012</v>
      </c>
      <c r="AY537" s="9">
        <f t="shared" si="92"/>
        <v>43.436010612953979</v>
      </c>
      <c r="AZ537" s="9">
        <f t="shared" ref="AZ537:BE537" si="93">AZ528-AZ525</f>
        <v>17.570673022422682</v>
      </c>
      <c r="BA537" s="9">
        <f t="shared" si="93"/>
        <v>23.785265113412695</v>
      </c>
      <c r="BB537" s="9">
        <f t="shared" si="93"/>
        <v>32.45913154685217</v>
      </c>
      <c r="BC537" s="9">
        <f t="shared" si="93"/>
        <v>67.406264777079826</v>
      </c>
      <c r="BD537" s="9">
        <f t="shared" si="93"/>
        <v>50.959695766357449</v>
      </c>
      <c r="BE537" s="9">
        <f t="shared" si="93"/>
        <v>59.299887035140955</v>
      </c>
    </row>
    <row r="538" spans="1:57" x14ac:dyDescent="0.2">
      <c r="A538" s="7" t="s">
        <v>195</v>
      </c>
      <c r="B538" s="7">
        <v>25</v>
      </c>
      <c r="C538" s="9">
        <f>C526-C529</f>
        <v>13.019473112013173</v>
      </c>
      <c r="D538" s="9">
        <f>D526-D529</f>
        <v>45.537429950657781</v>
      </c>
      <c r="E538" s="9">
        <f>E526-E529</f>
        <v>60.559871748733023</v>
      </c>
      <c r="F538" s="9">
        <f>F526-F529</f>
        <v>40.271268938416313</v>
      </c>
      <c r="G538" s="9">
        <f>G526-G529</f>
        <v>31.871051945524641</v>
      </c>
      <c r="H538" s="9"/>
      <c r="I538" s="9"/>
      <c r="J538" s="9">
        <f t="shared" ref="J538:O538" si="94">J526-J529</f>
        <v>13.012020361040157</v>
      </c>
      <c r="K538" s="9">
        <f t="shared" si="94"/>
        <v>21.155050701873336</v>
      </c>
      <c r="L538" s="9">
        <f t="shared" si="94"/>
        <v>15.818268860358003</v>
      </c>
      <c r="M538" s="9">
        <f t="shared" si="94"/>
        <v>10.800815858663853</v>
      </c>
      <c r="N538" s="9">
        <f t="shared" si="94"/>
        <v>30.410223396095873</v>
      </c>
      <c r="O538" s="9">
        <f t="shared" si="94"/>
        <v>68.604157827747144</v>
      </c>
      <c r="P538" s="9"/>
      <c r="Q538" s="9"/>
      <c r="R538" s="9">
        <f>R526-R529</f>
        <v>16.893394807030631</v>
      </c>
      <c r="S538" s="9">
        <f>S526-S529</f>
        <v>31.693760811173476</v>
      </c>
      <c r="T538" s="9">
        <f>T526-T529</f>
        <v>26.647268938378772</v>
      </c>
      <c r="U538" s="9">
        <f>U526-U529</f>
        <v>20.734827081969371</v>
      </c>
      <c r="V538" s="9">
        <f>V526-V529</f>
        <v>17.646924177137919</v>
      </c>
      <c r="W538" s="9"/>
      <c r="X538" s="9"/>
      <c r="Y538" s="9">
        <f t="shared" ref="Y538:AD538" si="95">Y526-Y529</f>
        <v>27.380903762808188</v>
      </c>
      <c r="Z538" s="9">
        <f t="shared" si="95"/>
        <v>27.380903762808188</v>
      </c>
      <c r="AA538" s="9">
        <f t="shared" si="95"/>
        <v>14.940734918913222</v>
      </c>
      <c r="AB538" s="9">
        <f t="shared" si="95"/>
        <v>31.465285948923295</v>
      </c>
      <c r="AC538" s="9">
        <f t="shared" si="95"/>
        <v>39.454871937106681</v>
      </c>
      <c r="AD538" s="9">
        <f t="shared" si="95"/>
        <v>31.427482783188765</v>
      </c>
      <c r="AE538" s="9">
        <f>AE526-AE529</f>
        <v>21.848317333153815</v>
      </c>
      <c r="AF538" s="9">
        <f>AF526-AF529</f>
        <v>31.154281784808461</v>
      </c>
      <c r="AG538" s="9">
        <f t="shared" ref="AG538:AQ538" si="96">AG526-AG529</f>
        <v>28.527893290605732</v>
      </c>
      <c r="AH538" s="9">
        <f t="shared" si="96"/>
        <v>28.07567446532191</v>
      </c>
      <c r="AI538" s="9">
        <f t="shared" si="96"/>
        <v>38.762756218891091</v>
      </c>
      <c r="AJ538" s="9">
        <f t="shared" si="96"/>
        <v>37.789439638579168</v>
      </c>
      <c r="AK538" s="9">
        <f t="shared" si="96"/>
        <v>36.7601393443625</v>
      </c>
      <c r="AL538" s="9">
        <f t="shared" si="96"/>
        <v>25.411170338515106</v>
      </c>
      <c r="AM538" s="9">
        <f t="shared" si="96"/>
        <v>26.162494826854939</v>
      </c>
      <c r="AN538" s="9">
        <f t="shared" si="96"/>
        <v>23.785139967237285</v>
      </c>
      <c r="AO538" s="9">
        <f t="shared" si="96"/>
        <v>33.499917019391518</v>
      </c>
      <c r="AP538" s="9">
        <f t="shared" si="96"/>
        <v>28.293057498733731</v>
      </c>
      <c r="AQ538" s="9">
        <f t="shared" si="96"/>
        <v>26.054826122840083</v>
      </c>
      <c r="AR538" s="9">
        <f t="shared" ref="AR538:AY538" si="97">AR526-AR529</f>
        <v>10.507731557564199</v>
      </c>
      <c r="AS538" s="9">
        <f t="shared" si="97"/>
        <v>15.159333692792458</v>
      </c>
      <c r="AT538" s="9">
        <f t="shared" si="97"/>
        <v>18.722113862798963</v>
      </c>
      <c r="AU538" s="9">
        <f t="shared" si="97"/>
        <v>24.147600920513739</v>
      </c>
      <c r="AV538" s="9">
        <f t="shared" si="97"/>
        <v>19.4337321634181</v>
      </c>
      <c r="AW538" s="9">
        <f t="shared" si="97"/>
        <v>22.113631031833876</v>
      </c>
      <c r="AX538" s="9">
        <f t="shared" si="97"/>
        <v>36.301151380690143</v>
      </c>
      <c r="AY538" s="9">
        <f t="shared" si="97"/>
        <v>38.45982706036466</v>
      </c>
      <c r="AZ538" s="9">
        <f t="shared" ref="AZ538:BE538" si="98">AZ526-AZ529</f>
        <v>38.228536221493869</v>
      </c>
      <c r="BA538" s="9">
        <f t="shared" si="98"/>
        <v>47.055901545346813</v>
      </c>
      <c r="BB538" s="9">
        <f t="shared" si="98"/>
        <v>30.865158164291813</v>
      </c>
      <c r="BC538" s="9">
        <f t="shared" si="98"/>
        <v>12.188748242462282</v>
      </c>
      <c r="BD538" s="9">
        <f t="shared" si="98"/>
        <v>21.350467704723471</v>
      </c>
      <c r="BE538" s="9">
        <f t="shared" si="98"/>
        <v>15.440892818049861</v>
      </c>
    </row>
    <row r="540" spans="1:57" x14ac:dyDescent="0.2">
      <c r="D540" s="9"/>
      <c r="E540" s="9"/>
      <c r="F540" s="9"/>
      <c r="G540" s="9"/>
    </row>
    <row r="543" spans="1:57" x14ac:dyDescent="0.2">
      <c r="A543" s="7" t="s">
        <v>585</v>
      </c>
    </row>
    <row r="544" spans="1:57" ht="38.25" x14ac:dyDescent="0.2">
      <c r="B544" s="558" t="s">
        <v>16</v>
      </c>
      <c r="C544" s="558" t="str">
        <f>$A$2</f>
        <v>ARS Alentejo</v>
      </c>
      <c r="D544" s="558" t="str">
        <f>$A$3</f>
        <v>ACeS Alentejo Central</v>
      </c>
      <c r="E544" s="558" t="s">
        <v>16</v>
      </c>
      <c r="F544" s="558" t="str">
        <f>$A$2</f>
        <v>ARS Alentejo</v>
      </c>
      <c r="G544" s="558" t="str">
        <f>$A$3</f>
        <v>ACeS Alentejo Central</v>
      </c>
    </row>
    <row r="545" spans="1:14" ht="38.25" x14ac:dyDescent="0.2">
      <c r="A545" s="7" t="s">
        <v>24</v>
      </c>
      <c r="B545" s="83">
        <v>304245</v>
      </c>
      <c r="C545" s="380">
        <v>21613</v>
      </c>
      <c r="D545" s="84">
        <v>6515</v>
      </c>
      <c r="E545" s="83"/>
      <c r="F545" s="129"/>
      <c r="G545" s="129"/>
      <c r="H545" s="7" t="s">
        <v>704</v>
      </c>
      <c r="L545" s="592" t="s">
        <v>16</v>
      </c>
      <c r="M545" s="592" t="str">
        <f>$A$2</f>
        <v>ARS Alentejo</v>
      </c>
      <c r="N545" s="592" t="str">
        <f>$A$3</f>
        <v>ACeS Alentejo Central</v>
      </c>
    </row>
    <row r="546" spans="1:14" x14ac:dyDescent="0.2">
      <c r="A546" s="7" t="s">
        <v>257</v>
      </c>
      <c r="B546" s="83">
        <v>6724</v>
      </c>
      <c r="C546" s="380">
        <v>422</v>
      </c>
      <c r="D546" s="84">
        <v>135</v>
      </c>
      <c r="E546" s="9">
        <f>B546/B$545*100</f>
        <v>2.2100609705993524</v>
      </c>
      <c r="F546" s="379">
        <f t="shared" ref="F546:G559" si="99">C546/C$545*100</f>
        <v>1.9525285707675935</v>
      </c>
      <c r="G546" s="10">
        <f t="shared" si="99"/>
        <v>2.072141212586339</v>
      </c>
      <c r="H546" s="7">
        <f>RANK(G546,$G$546:$G$559)</f>
        <v>11</v>
      </c>
      <c r="I546" s="7" t="s">
        <v>257</v>
      </c>
      <c r="J546" s="7">
        <v>1</v>
      </c>
      <c r="K546" s="7" t="str">
        <f>VLOOKUP(J546,$H$546:$I$559,2,FALSE)</f>
        <v>Doenças ap circulatório</v>
      </c>
      <c r="L546" s="9">
        <f>VLOOKUP($K546,$A$546:$G$559,5,FALSE)</f>
        <v>30.236815724169663</v>
      </c>
      <c r="M546" s="9">
        <f>VLOOKUP($K546,$A$546:$G$559,6,FALSE)</f>
        <v>31.943737565354187</v>
      </c>
      <c r="N546" s="9">
        <f>VLOOKUP($K546,$A$546:$G$559,7,FALSE)</f>
        <v>33.138910207214124</v>
      </c>
    </row>
    <row r="547" spans="1:14" x14ac:dyDescent="0.2">
      <c r="A547" s="7" t="s">
        <v>23</v>
      </c>
      <c r="B547" s="83">
        <v>74266</v>
      </c>
      <c r="C547" s="380">
        <v>4637</v>
      </c>
      <c r="D547" s="84">
        <v>1515</v>
      </c>
      <c r="E547" s="9">
        <f t="shared" ref="E547:E559" si="100">B547/B$545*100</f>
        <v>24.409932784433597</v>
      </c>
      <c r="F547" s="379">
        <f t="shared" si="99"/>
        <v>21.454680053671403</v>
      </c>
      <c r="G547" s="10">
        <f t="shared" si="99"/>
        <v>23.254029163468918</v>
      </c>
      <c r="H547" s="7">
        <f t="shared" ref="H547:H559" si="101">RANK(G547,$G$546:$G$559)</f>
        <v>2</v>
      </c>
      <c r="I547" s="7" t="s">
        <v>23</v>
      </c>
      <c r="J547" s="7">
        <v>2</v>
      </c>
      <c r="K547" s="7" t="str">
        <f t="shared" ref="K547:K559" si="102">VLOOKUP(J547,$H$546:$I$559,2,FALSE)</f>
        <v>Tumores malignos</v>
      </c>
      <c r="L547" s="9">
        <f t="shared" ref="L547:L559" si="103">VLOOKUP($K547,$A$546:$G$559,5,FALSE)</f>
        <v>24.409932784433597</v>
      </c>
      <c r="M547" s="9">
        <f t="shared" ref="M547:M559" si="104">VLOOKUP($K547,$A$546:$G$559,6,FALSE)</f>
        <v>21.454680053671403</v>
      </c>
      <c r="N547" s="9">
        <f t="shared" ref="N547:N559" si="105">VLOOKUP($K547,$A$546:$G$559,7,FALSE)</f>
        <v>23.254029163468918</v>
      </c>
    </row>
    <row r="548" spans="1:14" x14ac:dyDescent="0.2">
      <c r="A548" s="7" t="s">
        <v>593</v>
      </c>
      <c r="B548" s="83">
        <v>1330</v>
      </c>
      <c r="C548" s="380">
        <v>111</v>
      </c>
      <c r="D548" s="84">
        <v>34</v>
      </c>
      <c r="E548" s="9">
        <f t="shared" si="100"/>
        <v>0.43714769347072258</v>
      </c>
      <c r="F548" s="379">
        <f t="shared" si="99"/>
        <v>0.5135797899412391</v>
      </c>
      <c r="G548" s="10">
        <f t="shared" si="99"/>
        <v>0.52187260168841143</v>
      </c>
      <c r="H548" s="7">
        <f t="shared" si="101"/>
        <v>12</v>
      </c>
      <c r="I548" s="7" t="s">
        <v>593</v>
      </c>
      <c r="J548" s="7">
        <v>3</v>
      </c>
      <c r="K548" s="7" t="str">
        <f t="shared" si="102"/>
        <v>Doenças ap respiratório</v>
      </c>
      <c r="L548" s="9">
        <f t="shared" si="103"/>
        <v>11.911452940886456</v>
      </c>
      <c r="M548" s="9">
        <f t="shared" si="104"/>
        <v>12.55263036135659</v>
      </c>
      <c r="N548" s="9">
        <f t="shared" si="105"/>
        <v>9.7467382962394478</v>
      </c>
    </row>
    <row r="549" spans="1:14" x14ac:dyDescent="0.2">
      <c r="A549" s="7" t="s">
        <v>61</v>
      </c>
      <c r="B549" s="83">
        <v>16438</v>
      </c>
      <c r="C549" s="380">
        <v>1348</v>
      </c>
      <c r="D549" s="84">
        <v>474</v>
      </c>
      <c r="E549" s="9">
        <f t="shared" si="100"/>
        <v>5.4028825453170963</v>
      </c>
      <c r="F549" s="379">
        <f t="shared" si="99"/>
        <v>6.2369869985656781</v>
      </c>
      <c r="G549" s="10">
        <f t="shared" si="99"/>
        <v>7.275518035303147</v>
      </c>
      <c r="H549" s="7">
        <f t="shared" si="101"/>
        <v>4</v>
      </c>
      <c r="I549" s="7" t="s">
        <v>61</v>
      </c>
      <c r="J549" s="7">
        <v>4</v>
      </c>
      <c r="K549" s="7" t="str">
        <f t="shared" si="102"/>
        <v>Doenças endócrinas</v>
      </c>
      <c r="L549" s="9">
        <f t="shared" si="103"/>
        <v>5.4028825453170963</v>
      </c>
      <c r="M549" s="9">
        <f t="shared" si="104"/>
        <v>6.2369869985656781</v>
      </c>
      <c r="N549" s="9">
        <f t="shared" si="105"/>
        <v>7.275518035303147</v>
      </c>
    </row>
    <row r="550" spans="1:14" x14ac:dyDescent="0.2">
      <c r="A550" s="7" t="s">
        <v>594</v>
      </c>
      <c r="B550" s="83">
        <v>10106</v>
      </c>
      <c r="C550" s="380">
        <v>704</v>
      </c>
      <c r="D550" s="84">
        <v>239</v>
      </c>
      <c r="E550" s="9">
        <f t="shared" si="100"/>
        <v>3.3216651054249042</v>
      </c>
      <c r="F550" s="379">
        <f t="shared" si="99"/>
        <v>3.2572988479156066</v>
      </c>
      <c r="G550" s="10">
        <f t="shared" si="99"/>
        <v>3.6684574059861856</v>
      </c>
      <c r="H550" s="7">
        <f t="shared" si="101"/>
        <v>7</v>
      </c>
      <c r="I550" s="7" t="s">
        <v>594</v>
      </c>
      <c r="J550" s="7">
        <v>5</v>
      </c>
      <c r="K550" s="7" t="str">
        <f t="shared" si="102"/>
        <v>SSA não classificados</v>
      </c>
      <c r="L550" s="9">
        <f t="shared" si="103"/>
        <v>8.2302092063961609</v>
      </c>
      <c r="M550" s="9">
        <f t="shared" si="104"/>
        <v>8.1571276546522924</v>
      </c>
      <c r="N550" s="9">
        <f t="shared" si="105"/>
        <v>6.4773599386032235</v>
      </c>
    </row>
    <row r="551" spans="1:14" x14ac:dyDescent="0.2">
      <c r="A551" s="7" t="s">
        <v>211</v>
      </c>
      <c r="B551" s="83">
        <v>91994</v>
      </c>
      <c r="C551" s="380">
        <v>6904</v>
      </c>
      <c r="D551" s="84">
        <v>2159</v>
      </c>
      <c r="E551" s="9">
        <f t="shared" si="100"/>
        <v>30.236815724169663</v>
      </c>
      <c r="F551" s="379">
        <f t="shared" si="99"/>
        <v>31.943737565354187</v>
      </c>
      <c r="G551" s="10">
        <f t="shared" si="99"/>
        <v>33.138910207214124</v>
      </c>
      <c r="H551" s="7">
        <f t="shared" si="101"/>
        <v>1</v>
      </c>
      <c r="I551" s="7" t="s">
        <v>211</v>
      </c>
      <c r="J551" s="7">
        <v>6</v>
      </c>
      <c r="K551" s="7" t="str">
        <f t="shared" si="102"/>
        <v>Causas externas</v>
      </c>
      <c r="L551" s="9">
        <f t="shared" si="103"/>
        <v>4.0059820210685464</v>
      </c>
      <c r="M551" s="9">
        <f t="shared" si="104"/>
        <v>4.5435617452459169</v>
      </c>
      <c r="N551" s="9">
        <f t="shared" si="105"/>
        <v>4.9270913277052957</v>
      </c>
    </row>
    <row r="552" spans="1:14" x14ac:dyDescent="0.2">
      <c r="A552" s="7" t="s">
        <v>212</v>
      </c>
      <c r="B552" s="83">
        <v>36240</v>
      </c>
      <c r="C552" s="380">
        <v>2713</v>
      </c>
      <c r="D552" s="84">
        <v>635</v>
      </c>
      <c r="E552" s="9">
        <f t="shared" si="100"/>
        <v>11.911452940886456</v>
      </c>
      <c r="F552" s="379">
        <f t="shared" si="99"/>
        <v>12.55263036135659</v>
      </c>
      <c r="G552" s="10">
        <f t="shared" si="99"/>
        <v>9.7467382962394478</v>
      </c>
      <c r="H552" s="7">
        <f t="shared" si="101"/>
        <v>3</v>
      </c>
      <c r="I552" s="7" t="s">
        <v>212</v>
      </c>
      <c r="J552" s="7">
        <v>7</v>
      </c>
      <c r="K552" s="7" t="str">
        <f t="shared" si="102"/>
        <v>D. sistema nervoso</v>
      </c>
      <c r="L552" s="9">
        <f t="shared" si="103"/>
        <v>3.3216651054249042</v>
      </c>
      <c r="M552" s="9">
        <f t="shared" si="104"/>
        <v>3.2572988479156066</v>
      </c>
      <c r="N552" s="9">
        <f t="shared" si="105"/>
        <v>3.6684574059861856</v>
      </c>
    </row>
    <row r="553" spans="1:14" x14ac:dyDescent="0.2">
      <c r="A553" s="7" t="s">
        <v>213</v>
      </c>
      <c r="B553" s="83">
        <v>13011</v>
      </c>
      <c r="C553" s="380">
        <v>842</v>
      </c>
      <c r="D553" s="84">
        <v>224</v>
      </c>
      <c r="E553" s="9">
        <f t="shared" si="100"/>
        <v>4.2764876990583245</v>
      </c>
      <c r="F553" s="379">
        <f t="shared" si="99"/>
        <v>3.8958034516263362</v>
      </c>
      <c r="G553" s="10">
        <f t="shared" si="99"/>
        <v>3.4382194934765922</v>
      </c>
      <c r="H553" s="7">
        <f t="shared" si="101"/>
        <v>8</v>
      </c>
      <c r="I553" s="7" t="s">
        <v>213</v>
      </c>
      <c r="J553" s="7">
        <v>8</v>
      </c>
      <c r="K553" s="7" t="str">
        <f t="shared" si="102"/>
        <v>Doenças ap digestivo</v>
      </c>
      <c r="L553" s="9">
        <f t="shared" si="103"/>
        <v>4.2764876990583245</v>
      </c>
      <c r="M553" s="9">
        <f t="shared" si="104"/>
        <v>3.8958034516263362</v>
      </c>
      <c r="N553" s="9">
        <f t="shared" si="105"/>
        <v>3.4382194934765922</v>
      </c>
    </row>
    <row r="554" spans="1:14" x14ac:dyDescent="0.2">
      <c r="A554" s="7" t="s">
        <v>595</v>
      </c>
      <c r="B554" s="83">
        <v>1131</v>
      </c>
      <c r="C554" s="380">
        <v>82</v>
      </c>
      <c r="D554" s="84">
        <v>31</v>
      </c>
      <c r="E554" s="9">
        <f t="shared" si="100"/>
        <v>0.37173988068826108</v>
      </c>
      <c r="F554" s="379">
        <f t="shared" si="99"/>
        <v>0.37940128626289732</v>
      </c>
      <c r="G554" s="10">
        <f t="shared" si="99"/>
        <v>0.47582501918649273</v>
      </c>
      <c r="H554" s="7">
        <f t="shared" si="101"/>
        <v>13</v>
      </c>
      <c r="I554" s="7" t="s">
        <v>595</v>
      </c>
      <c r="J554" s="7">
        <v>9</v>
      </c>
      <c r="K554" s="7" t="str">
        <f t="shared" si="102"/>
        <v>Outras causas</v>
      </c>
      <c r="L554" s="9">
        <f t="shared" si="103"/>
        <v>2.318197505300005</v>
      </c>
      <c r="M554" s="9">
        <f t="shared" si="104"/>
        <v>2.021931245083977</v>
      </c>
      <c r="N554" s="9">
        <f t="shared" si="105"/>
        <v>2.6554105909439754</v>
      </c>
    </row>
    <row r="555" spans="1:14" x14ac:dyDescent="0.2">
      <c r="A555" s="7" t="s">
        <v>596</v>
      </c>
      <c r="B555" s="83">
        <v>8299</v>
      </c>
      <c r="C555" s="380">
        <v>647</v>
      </c>
      <c r="D555" s="84">
        <v>147</v>
      </c>
      <c r="E555" s="9">
        <f t="shared" si="100"/>
        <v>2.72773587076205</v>
      </c>
      <c r="F555" s="379">
        <f t="shared" si="99"/>
        <v>2.9935686855133485</v>
      </c>
      <c r="G555" s="10">
        <f t="shared" si="99"/>
        <v>2.2563315425940136</v>
      </c>
      <c r="H555" s="7">
        <f t="shared" si="101"/>
        <v>10</v>
      </c>
      <c r="I555" s="7" t="s">
        <v>596</v>
      </c>
      <c r="J555" s="7">
        <v>10</v>
      </c>
      <c r="K555" s="7" t="str">
        <f t="shared" si="102"/>
        <v>Doenças ap geniturinário</v>
      </c>
      <c r="L555" s="9">
        <f t="shared" si="103"/>
        <v>2.72773587076205</v>
      </c>
      <c r="M555" s="9">
        <f t="shared" si="104"/>
        <v>2.9935686855133485</v>
      </c>
      <c r="N555" s="9">
        <f t="shared" si="105"/>
        <v>2.2563315425940136</v>
      </c>
    </row>
    <row r="556" spans="1:14" x14ac:dyDescent="0.2">
      <c r="A556" s="7" t="s">
        <v>597</v>
      </c>
      <c r="B556" s="83">
        <v>425</v>
      </c>
      <c r="C556" s="380">
        <v>21</v>
      </c>
      <c r="D556" s="84">
        <v>6</v>
      </c>
      <c r="E556" s="9">
        <f t="shared" si="100"/>
        <v>0.13969005242485497</v>
      </c>
      <c r="F556" s="379">
        <f t="shared" si="99"/>
        <v>9.7163744042937122E-2</v>
      </c>
      <c r="G556" s="10">
        <f t="shared" si="99"/>
        <v>9.2095165003837298E-2</v>
      </c>
      <c r="H556" s="7">
        <f t="shared" si="101"/>
        <v>14</v>
      </c>
      <c r="I556" s="7" t="s">
        <v>597</v>
      </c>
      <c r="J556" s="7">
        <v>11</v>
      </c>
      <c r="K556" s="7" t="str">
        <f t="shared" si="102"/>
        <v>Doenças infeciosas</v>
      </c>
      <c r="L556" s="9">
        <f t="shared" si="103"/>
        <v>2.2100609705993524</v>
      </c>
      <c r="M556" s="9">
        <f t="shared" si="104"/>
        <v>1.9525285707675935</v>
      </c>
      <c r="N556" s="9">
        <f t="shared" si="105"/>
        <v>2.072141212586339</v>
      </c>
    </row>
    <row r="557" spans="1:14" x14ac:dyDescent="0.2">
      <c r="A557" s="7" t="s">
        <v>56</v>
      </c>
      <c r="B557" s="83">
        <v>25040</v>
      </c>
      <c r="C557" s="380">
        <v>1763</v>
      </c>
      <c r="D557" s="84">
        <v>422</v>
      </c>
      <c r="E557" s="9">
        <f t="shared" si="100"/>
        <v>8.2302092063961609</v>
      </c>
      <c r="F557" s="379">
        <f t="shared" si="99"/>
        <v>8.1571276546522924</v>
      </c>
      <c r="G557" s="10">
        <f t="shared" si="99"/>
        <v>6.4773599386032235</v>
      </c>
      <c r="H557" s="7">
        <f t="shared" si="101"/>
        <v>5</v>
      </c>
      <c r="I557" s="7" t="s">
        <v>56</v>
      </c>
      <c r="J557" s="7">
        <v>12</v>
      </c>
      <c r="K557" s="7" t="str">
        <f t="shared" si="102"/>
        <v>Doenças do sangue</v>
      </c>
      <c r="L557" s="9">
        <f t="shared" si="103"/>
        <v>0.43714769347072258</v>
      </c>
      <c r="M557" s="9">
        <f t="shared" si="104"/>
        <v>0.5135797899412391</v>
      </c>
      <c r="N557" s="9">
        <f t="shared" si="105"/>
        <v>0.52187260168841143</v>
      </c>
    </row>
    <row r="558" spans="1:14" x14ac:dyDescent="0.2">
      <c r="A558" s="7" t="s">
        <v>54</v>
      </c>
      <c r="B558" s="83">
        <v>12188</v>
      </c>
      <c r="C558" s="380">
        <v>982</v>
      </c>
      <c r="D558" s="84">
        <v>321</v>
      </c>
      <c r="E558" s="9">
        <f t="shared" si="100"/>
        <v>4.0059820210685464</v>
      </c>
      <c r="F558" s="379">
        <f t="shared" si="99"/>
        <v>4.5435617452459169</v>
      </c>
      <c r="G558" s="10">
        <f t="shared" si="99"/>
        <v>4.9270913277052957</v>
      </c>
      <c r="H558" s="7">
        <f t="shared" si="101"/>
        <v>6</v>
      </c>
      <c r="I558" s="7" t="s">
        <v>54</v>
      </c>
      <c r="J558" s="7">
        <v>13</v>
      </c>
      <c r="K558" s="7" t="str">
        <f t="shared" si="102"/>
        <v>D. sistema osteomuscular</v>
      </c>
      <c r="L558" s="9">
        <f t="shared" si="103"/>
        <v>0.37173988068826108</v>
      </c>
      <c r="M558" s="9">
        <f t="shared" si="104"/>
        <v>0.37940128626289732</v>
      </c>
      <c r="N558" s="9">
        <f t="shared" si="105"/>
        <v>0.47582501918649273</v>
      </c>
    </row>
    <row r="559" spans="1:14" x14ac:dyDescent="0.2">
      <c r="A559" s="7" t="s">
        <v>55</v>
      </c>
      <c r="B559" s="83">
        <f>B545-SUM(B546:B558)</f>
        <v>7053</v>
      </c>
      <c r="C559" s="129">
        <f t="shared" ref="C559:D559" si="106">C545-SUM(C546:C558)</f>
        <v>437</v>
      </c>
      <c r="D559" s="129">
        <f t="shared" si="106"/>
        <v>173</v>
      </c>
      <c r="E559" s="9">
        <f t="shared" si="100"/>
        <v>2.318197505300005</v>
      </c>
      <c r="F559" s="379">
        <f t="shared" si="99"/>
        <v>2.021931245083977</v>
      </c>
      <c r="G559" s="10">
        <f t="shared" si="99"/>
        <v>2.6554105909439754</v>
      </c>
      <c r="H559" s="7">
        <f t="shared" si="101"/>
        <v>9</v>
      </c>
      <c r="I559" s="7" t="s">
        <v>55</v>
      </c>
      <c r="J559" s="7">
        <v>14</v>
      </c>
      <c r="K559" s="7" t="str">
        <f t="shared" si="102"/>
        <v>Afecções no período perinatal</v>
      </c>
      <c r="L559" s="9">
        <f t="shared" si="103"/>
        <v>0.13969005242485497</v>
      </c>
      <c r="M559" s="9">
        <f t="shared" si="104"/>
        <v>9.7163744042937122E-2</v>
      </c>
      <c r="N559" s="9">
        <f t="shared" si="105"/>
        <v>9.2095165003837298E-2</v>
      </c>
    </row>
    <row r="561" spans="1:14" x14ac:dyDescent="0.2">
      <c r="A561" s="320" t="s">
        <v>598</v>
      </c>
    </row>
    <row r="562" spans="1:14" ht="38.25" x14ac:dyDescent="0.2">
      <c r="B562" s="558" t="s">
        <v>16</v>
      </c>
      <c r="C562" s="558" t="str">
        <f>$A$2</f>
        <v>ARS Alentejo</v>
      </c>
      <c r="D562" s="558" t="str">
        <f>$A$3</f>
        <v>ACeS Alentejo Central</v>
      </c>
      <c r="E562" s="558" t="s">
        <v>16</v>
      </c>
      <c r="F562" s="558" t="str">
        <f>$A$2</f>
        <v>ARS Alentejo</v>
      </c>
      <c r="G562" s="558" t="str">
        <f>$A$3</f>
        <v>ACeS Alentejo Central</v>
      </c>
    </row>
    <row r="563" spans="1:14" ht="38.25" x14ac:dyDescent="0.2">
      <c r="A563" s="7" t="s">
        <v>24</v>
      </c>
      <c r="B563" s="83">
        <v>92881</v>
      </c>
      <c r="C563" s="380">
        <v>5286</v>
      </c>
      <c r="D563" s="84">
        <v>1558</v>
      </c>
      <c r="E563" s="83"/>
      <c r="F563" s="129"/>
      <c r="G563" s="129"/>
      <c r="H563" s="7" t="s">
        <v>704</v>
      </c>
      <c r="L563" s="592" t="s">
        <v>16</v>
      </c>
      <c r="M563" s="592" t="str">
        <f>$A$2</f>
        <v>ARS Alentejo</v>
      </c>
      <c r="N563" s="592" t="str">
        <f>$A$3</f>
        <v>ACeS Alentejo Central</v>
      </c>
    </row>
    <row r="564" spans="1:14" x14ac:dyDescent="0.2">
      <c r="A564" s="7" t="s">
        <v>257</v>
      </c>
      <c r="B564" s="83">
        <v>2872</v>
      </c>
      <c r="C564" s="380">
        <v>117</v>
      </c>
      <c r="D564" s="84">
        <v>26</v>
      </c>
      <c r="E564" s="9">
        <f>B564/B$563*100</f>
        <v>3.0921286377192323</v>
      </c>
      <c r="F564" s="379">
        <f>C564/C$563*100</f>
        <v>2.213393870601589</v>
      </c>
      <c r="G564" s="10">
        <f>D564/D$563*100</f>
        <v>1.6688061617458279</v>
      </c>
      <c r="H564" s="7">
        <f>RANK(G564,$G$564:$G$577,0)</f>
        <v>10</v>
      </c>
      <c r="I564" s="7" t="s">
        <v>257</v>
      </c>
      <c r="J564" s="7">
        <v>1</v>
      </c>
      <c r="K564" s="7" t="str">
        <f>VLOOKUP(J564,$H$564:$I$577,2,FALSE)</f>
        <v>Tumores malignos</v>
      </c>
      <c r="L564" s="9">
        <f>VLOOKUP($K564,$A$564:$G$577,5,FALSE)</f>
        <v>39.927434028488065</v>
      </c>
      <c r="M564" s="9">
        <f>VLOOKUP($K564,$A$564:$G$577,6,FALSE)</f>
        <v>36.341278849791905</v>
      </c>
      <c r="N564" s="9">
        <f>VLOOKUP($K564,$A$564:$G$577,7,FALSE)</f>
        <v>39.216944801026962</v>
      </c>
    </row>
    <row r="565" spans="1:14" x14ac:dyDescent="0.2">
      <c r="A565" s="7" t="s">
        <v>23</v>
      </c>
      <c r="B565" s="83">
        <v>37085</v>
      </c>
      <c r="C565" s="380">
        <v>1921</v>
      </c>
      <c r="D565" s="84">
        <v>611</v>
      </c>
      <c r="E565" s="9">
        <f t="shared" ref="E565:E577" si="107">B565/B$563*100</f>
        <v>39.927434028488065</v>
      </c>
      <c r="F565" s="379">
        <f t="shared" ref="F565:F577" si="108">C565/C$563*100</f>
        <v>36.341278849791905</v>
      </c>
      <c r="G565" s="10">
        <f t="shared" ref="G565:G577" si="109">D565/D$563*100</f>
        <v>39.216944801026962</v>
      </c>
      <c r="H565" s="7">
        <f t="shared" ref="H565:H577" si="110">RANK(G565,$G$564:$G$577,0)</f>
        <v>1</v>
      </c>
      <c r="I565" s="7" t="s">
        <v>23</v>
      </c>
      <c r="J565" s="7">
        <v>2</v>
      </c>
      <c r="K565" s="7" t="str">
        <f t="shared" ref="K565:K577" si="111">VLOOKUP(J565,$H$564:$I$577,2,FALSE)</f>
        <v>Doenças ap circulatório</v>
      </c>
      <c r="L565" s="9">
        <f t="shared" ref="L565:L577" si="112">VLOOKUP($K565,$A$564:$G$577,5,FALSE)</f>
        <v>19.184763299275417</v>
      </c>
      <c r="M565" s="9">
        <f t="shared" ref="M565:M577" si="113">VLOOKUP($K565,$A$564:$G$577,6,FALSE)</f>
        <v>22.039349224366251</v>
      </c>
      <c r="N565" s="9">
        <f t="shared" ref="N565:N577" si="114">VLOOKUP($K565,$A$564:$G$577,7,FALSE)</f>
        <v>24.326059050064185</v>
      </c>
    </row>
    <row r="566" spans="1:14" x14ac:dyDescent="0.2">
      <c r="A566" s="7" t="s">
        <v>593</v>
      </c>
      <c r="B566" s="83">
        <v>295</v>
      </c>
      <c r="C566" s="380">
        <v>29</v>
      </c>
      <c r="D566" s="84">
        <v>10</v>
      </c>
      <c r="E566" s="9">
        <f t="shared" si="107"/>
        <v>0.31761070617241416</v>
      </c>
      <c r="F566" s="379">
        <f t="shared" si="108"/>
        <v>0.54861899356791533</v>
      </c>
      <c r="G566" s="10">
        <f t="shared" si="109"/>
        <v>0.64184852374839541</v>
      </c>
      <c r="H566" s="7">
        <f t="shared" si="110"/>
        <v>12</v>
      </c>
      <c r="I566" s="7" t="s">
        <v>593</v>
      </c>
      <c r="J566" s="7">
        <v>3</v>
      </c>
      <c r="K566" s="7" t="str">
        <f t="shared" si="111"/>
        <v>Causas externas</v>
      </c>
      <c r="L566" s="9">
        <f t="shared" si="112"/>
        <v>7.5279120595170168</v>
      </c>
      <c r="M566" s="9">
        <f t="shared" si="113"/>
        <v>9.5913734392735517</v>
      </c>
      <c r="N566" s="9">
        <f t="shared" si="114"/>
        <v>9.948652118100128</v>
      </c>
    </row>
    <row r="567" spans="1:14" x14ac:dyDescent="0.2">
      <c r="A567" s="7" t="s">
        <v>61</v>
      </c>
      <c r="B567" s="83">
        <v>3825</v>
      </c>
      <c r="C567" s="380">
        <v>259</v>
      </c>
      <c r="D567" s="84">
        <v>81</v>
      </c>
      <c r="E567" s="9">
        <f t="shared" si="107"/>
        <v>4.11817271562537</v>
      </c>
      <c r="F567" s="379">
        <f t="shared" si="108"/>
        <v>4.8997351494513817</v>
      </c>
      <c r="G567" s="10">
        <f t="shared" si="109"/>
        <v>5.1989730423620024</v>
      </c>
      <c r="H567" s="7">
        <f t="shared" si="110"/>
        <v>4</v>
      </c>
      <c r="I567" s="7" t="s">
        <v>61</v>
      </c>
      <c r="J567" s="7">
        <v>4</v>
      </c>
      <c r="K567" s="7" t="str">
        <f t="shared" si="111"/>
        <v>Doenças endócrinas</v>
      </c>
      <c r="L567" s="9">
        <f t="shared" si="112"/>
        <v>4.11817271562537</v>
      </c>
      <c r="M567" s="9">
        <f t="shared" si="113"/>
        <v>4.8997351494513817</v>
      </c>
      <c r="N567" s="9">
        <f t="shared" si="114"/>
        <v>5.1989730423620024</v>
      </c>
    </row>
    <row r="568" spans="1:14" x14ac:dyDescent="0.2">
      <c r="A568" s="7" t="s">
        <v>594</v>
      </c>
      <c r="B568" s="83">
        <v>2571</v>
      </c>
      <c r="C568" s="380">
        <v>140</v>
      </c>
      <c r="D568" s="84">
        <v>38</v>
      </c>
      <c r="E568" s="9">
        <f t="shared" si="107"/>
        <v>2.7680580527772096</v>
      </c>
      <c r="F568" s="379">
        <f t="shared" si="108"/>
        <v>2.648505486189936</v>
      </c>
      <c r="G568" s="10">
        <f t="shared" si="109"/>
        <v>2.4390243902439024</v>
      </c>
      <c r="H568" s="7">
        <f t="shared" si="110"/>
        <v>8</v>
      </c>
      <c r="I568" s="7" t="s">
        <v>594</v>
      </c>
      <c r="J568" s="7">
        <v>5</v>
      </c>
      <c r="K568" s="7" t="str">
        <f t="shared" si="111"/>
        <v>Doenças ap respiratório</v>
      </c>
      <c r="L568" s="9">
        <f t="shared" si="112"/>
        <v>5.5468825701704336</v>
      </c>
      <c r="M568" s="9">
        <f t="shared" si="113"/>
        <v>6.5645100264850544</v>
      </c>
      <c r="N568" s="9">
        <f t="shared" si="114"/>
        <v>5.1347881899871632</v>
      </c>
    </row>
    <row r="569" spans="1:14" x14ac:dyDescent="0.2">
      <c r="A569" s="7" t="s">
        <v>211</v>
      </c>
      <c r="B569" s="83">
        <v>17819</v>
      </c>
      <c r="C569" s="380">
        <v>1165</v>
      </c>
      <c r="D569" s="84">
        <v>379</v>
      </c>
      <c r="E569" s="9">
        <f t="shared" si="107"/>
        <v>19.184763299275417</v>
      </c>
      <c r="F569" s="379">
        <f t="shared" si="108"/>
        <v>22.039349224366251</v>
      </c>
      <c r="G569" s="10">
        <f t="shared" si="109"/>
        <v>24.326059050064185</v>
      </c>
      <c r="H569" s="7">
        <f t="shared" si="110"/>
        <v>2</v>
      </c>
      <c r="I569" s="7" t="s">
        <v>211</v>
      </c>
      <c r="J569" s="7">
        <v>6</v>
      </c>
      <c r="K569" s="7" t="str">
        <f t="shared" si="111"/>
        <v>SSA não classificados</v>
      </c>
      <c r="L569" s="9">
        <f t="shared" si="112"/>
        <v>7.9327311290791442</v>
      </c>
      <c r="M569" s="9">
        <f t="shared" si="113"/>
        <v>6.0726447219069239</v>
      </c>
      <c r="N569" s="9">
        <f t="shared" si="114"/>
        <v>4.0436456996148911</v>
      </c>
    </row>
    <row r="570" spans="1:14" x14ac:dyDescent="0.2">
      <c r="A570" s="7" t="s">
        <v>212</v>
      </c>
      <c r="B570" s="83">
        <v>5152</v>
      </c>
      <c r="C570" s="380">
        <v>347</v>
      </c>
      <c r="D570" s="84">
        <v>80</v>
      </c>
      <c r="E570" s="9">
        <f t="shared" si="107"/>
        <v>5.5468825701704336</v>
      </c>
      <c r="F570" s="379">
        <f t="shared" si="108"/>
        <v>6.5645100264850544</v>
      </c>
      <c r="G570" s="10">
        <f t="shared" si="109"/>
        <v>5.1347881899871632</v>
      </c>
      <c r="H570" s="7">
        <f t="shared" si="110"/>
        <v>5</v>
      </c>
      <c r="I570" s="7" t="s">
        <v>212</v>
      </c>
      <c r="J570" s="7">
        <v>7</v>
      </c>
      <c r="K570" s="7" t="str">
        <f t="shared" si="111"/>
        <v>Doenças ap digestivo</v>
      </c>
      <c r="L570" s="9">
        <f t="shared" si="112"/>
        <v>5.7945112563387555</v>
      </c>
      <c r="M570" s="9">
        <f t="shared" si="113"/>
        <v>5.0510783200908058</v>
      </c>
      <c r="N570" s="9">
        <f t="shared" si="114"/>
        <v>3.5943517329910142</v>
      </c>
    </row>
    <row r="571" spans="1:14" x14ac:dyDescent="0.2">
      <c r="A571" s="7" t="s">
        <v>213</v>
      </c>
      <c r="B571" s="83">
        <v>5382</v>
      </c>
      <c r="C571" s="380">
        <v>267</v>
      </c>
      <c r="D571" s="84">
        <v>56</v>
      </c>
      <c r="E571" s="9">
        <f t="shared" si="107"/>
        <v>5.7945112563387555</v>
      </c>
      <c r="F571" s="379">
        <f t="shared" si="108"/>
        <v>5.0510783200908058</v>
      </c>
      <c r="G571" s="10">
        <f t="shared" si="109"/>
        <v>3.5943517329910142</v>
      </c>
      <c r="H571" s="7">
        <f t="shared" si="110"/>
        <v>7</v>
      </c>
      <c r="I571" s="7" t="s">
        <v>213</v>
      </c>
      <c r="J571" s="7">
        <v>8</v>
      </c>
      <c r="K571" s="7" t="str">
        <f t="shared" si="111"/>
        <v>D. sistema nervoso</v>
      </c>
      <c r="L571" s="9">
        <f t="shared" si="112"/>
        <v>2.7680580527772096</v>
      </c>
      <c r="M571" s="9">
        <f t="shared" si="113"/>
        <v>2.648505486189936</v>
      </c>
      <c r="N571" s="9">
        <f t="shared" si="114"/>
        <v>2.4390243902439024</v>
      </c>
    </row>
    <row r="572" spans="1:14" x14ac:dyDescent="0.2">
      <c r="A572" s="7" t="s">
        <v>595</v>
      </c>
      <c r="B572" s="83">
        <v>423</v>
      </c>
      <c r="C572" s="380">
        <v>30</v>
      </c>
      <c r="D572" s="84">
        <v>10</v>
      </c>
      <c r="E572" s="9">
        <f t="shared" si="107"/>
        <v>0.45542145325739392</v>
      </c>
      <c r="F572" s="379">
        <f t="shared" si="108"/>
        <v>0.56753688989784334</v>
      </c>
      <c r="G572" s="10">
        <f t="shared" si="109"/>
        <v>0.64184852374839541</v>
      </c>
      <c r="H572" s="7">
        <f t="shared" si="110"/>
        <v>12</v>
      </c>
      <c r="I572" s="7" t="s">
        <v>595</v>
      </c>
      <c r="J572" s="7">
        <v>9</v>
      </c>
      <c r="K572" s="7" t="str">
        <f t="shared" si="111"/>
        <v>Outras causas</v>
      </c>
      <c r="L572" s="9">
        <f t="shared" si="112"/>
        <v>1.7118678739462323</v>
      </c>
      <c r="M572" s="9">
        <f t="shared" si="113"/>
        <v>1.7593643586833143</v>
      </c>
      <c r="N572" s="9">
        <f t="shared" si="114"/>
        <v>1.9897304236200259</v>
      </c>
    </row>
    <row r="573" spans="1:14" x14ac:dyDescent="0.2">
      <c r="A573" s="7" t="s">
        <v>596</v>
      </c>
      <c r="B573" s="83">
        <v>1082</v>
      </c>
      <c r="C573" s="380">
        <v>69</v>
      </c>
      <c r="D573" s="84">
        <v>12</v>
      </c>
      <c r="E573" s="9">
        <f t="shared" si="107"/>
        <v>1.164931471452719</v>
      </c>
      <c r="F573" s="379">
        <f t="shared" si="108"/>
        <v>1.3053348467650396</v>
      </c>
      <c r="G573" s="10">
        <f t="shared" si="109"/>
        <v>0.77021822849807453</v>
      </c>
      <c r="H573" s="7">
        <f t="shared" si="110"/>
        <v>11</v>
      </c>
      <c r="I573" s="7" t="s">
        <v>596</v>
      </c>
      <c r="J573" s="7">
        <v>10</v>
      </c>
      <c r="K573" s="7" t="str">
        <f t="shared" si="111"/>
        <v>Doenças infeciosas</v>
      </c>
      <c r="L573" s="9">
        <f t="shared" si="112"/>
        <v>3.0921286377192323</v>
      </c>
      <c r="M573" s="9">
        <f t="shared" si="113"/>
        <v>2.213393870601589</v>
      </c>
      <c r="N573" s="9">
        <f t="shared" si="114"/>
        <v>1.6688061617458279</v>
      </c>
    </row>
    <row r="574" spans="1:14" x14ac:dyDescent="0.2">
      <c r="A574" s="7" t="s">
        <v>597</v>
      </c>
      <c r="B574" s="83">
        <v>425</v>
      </c>
      <c r="C574" s="380">
        <v>21</v>
      </c>
      <c r="D574" s="84">
        <v>6</v>
      </c>
      <c r="E574" s="9">
        <f t="shared" si="107"/>
        <v>0.45757474618059668</v>
      </c>
      <c r="F574" s="379">
        <f t="shared" si="108"/>
        <v>0.39727582292849034</v>
      </c>
      <c r="G574" s="10">
        <f t="shared" si="109"/>
        <v>0.38510911424903727</v>
      </c>
      <c r="H574" s="7">
        <f t="shared" si="110"/>
        <v>14</v>
      </c>
      <c r="I574" s="7" t="s">
        <v>597</v>
      </c>
      <c r="J574" s="7">
        <v>11</v>
      </c>
      <c r="K574" s="7" t="str">
        <f t="shared" si="111"/>
        <v>Doenças ap geniturinário</v>
      </c>
      <c r="L574" s="9">
        <f t="shared" si="112"/>
        <v>1.164931471452719</v>
      </c>
      <c r="M574" s="9">
        <f t="shared" si="113"/>
        <v>1.3053348467650396</v>
      </c>
      <c r="N574" s="9">
        <f t="shared" si="114"/>
        <v>0.77021822849807453</v>
      </c>
    </row>
    <row r="575" spans="1:14" x14ac:dyDescent="0.2">
      <c r="A575" s="7" t="s">
        <v>56</v>
      </c>
      <c r="B575" s="83">
        <v>7368</v>
      </c>
      <c r="C575" s="380">
        <v>321</v>
      </c>
      <c r="D575" s="84">
        <v>63</v>
      </c>
      <c r="E575" s="9">
        <f t="shared" si="107"/>
        <v>7.9327311290791442</v>
      </c>
      <c r="F575" s="379">
        <f t="shared" si="108"/>
        <v>6.0726447219069239</v>
      </c>
      <c r="G575" s="10">
        <f t="shared" si="109"/>
        <v>4.0436456996148911</v>
      </c>
      <c r="H575" s="7">
        <f t="shared" si="110"/>
        <v>6</v>
      </c>
      <c r="I575" s="7" t="s">
        <v>56</v>
      </c>
      <c r="J575" s="7">
        <v>12</v>
      </c>
      <c r="K575" s="7" t="str">
        <f t="shared" si="111"/>
        <v>Doenças do sangue</v>
      </c>
      <c r="L575" s="9">
        <f t="shared" si="112"/>
        <v>0.31761070617241416</v>
      </c>
      <c r="M575" s="9">
        <f t="shared" si="113"/>
        <v>0.54861899356791533</v>
      </c>
      <c r="N575" s="9">
        <f t="shared" si="114"/>
        <v>0.64184852374839541</v>
      </c>
    </row>
    <row r="576" spans="1:14" x14ac:dyDescent="0.2">
      <c r="A576" s="7" t="s">
        <v>54</v>
      </c>
      <c r="B576" s="83">
        <v>6992</v>
      </c>
      <c r="C576" s="380">
        <v>507</v>
      </c>
      <c r="D576" s="84">
        <v>155</v>
      </c>
      <c r="E576" s="9">
        <f t="shared" si="107"/>
        <v>7.5279120595170168</v>
      </c>
      <c r="F576" s="379">
        <f t="shared" si="108"/>
        <v>9.5913734392735517</v>
      </c>
      <c r="G576" s="10">
        <f t="shared" si="109"/>
        <v>9.948652118100128</v>
      </c>
      <c r="H576" s="7">
        <f t="shared" si="110"/>
        <v>3</v>
      </c>
      <c r="I576" s="7" t="s">
        <v>54</v>
      </c>
      <c r="J576" s="7">
        <v>13</v>
      </c>
      <c r="K576" s="7" t="e">
        <f t="shared" si="111"/>
        <v>#N/A</v>
      </c>
      <c r="L576" s="9" t="e">
        <f t="shared" si="112"/>
        <v>#N/A</v>
      </c>
      <c r="M576" s="9" t="e">
        <f t="shared" si="113"/>
        <v>#N/A</v>
      </c>
      <c r="N576" s="9" t="e">
        <f t="shared" si="114"/>
        <v>#N/A</v>
      </c>
    </row>
    <row r="577" spans="1:40" x14ac:dyDescent="0.2">
      <c r="A577" s="7" t="s">
        <v>55</v>
      </c>
      <c r="B577" s="83">
        <f>B563-SUM(B564:B576)</f>
        <v>1590</v>
      </c>
      <c r="C577" s="560">
        <f t="shared" ref="C577" si="115">C563-SUM(C564:C576)</f>
        <v>93</v>
      </c>
      <c r="D577" s="560">
        <f t="shared" ref="D577" si="116">D563-SUM(D564:D576)</f>
        <v>31</v>
      </c>
      <c r="E577" s="9">
        <f t="shared" si="107"/>
        <v>1.7118678739462323</v>
      </c>
      <c r="F577" s="379">
        <f t="shared" si="108"/>
        <v>1.7593643586833143</v>
      </c>
      <c r="G577" s="10">
        <f t="shared" si="109"/>
        <v>1.9897304236200259</v>
      </c>
      <c r="H577" s="7">
        <f t="shared" si="110"/>
        <v>9</v>
      </c>
      <c r="I577" s="7" t="s">
        <v>55</v>
      </c>
      <c r="J577" s="7">
        <v>14</v>
      </c>
      <c r="K577" s="7" t="str">
        <f t="shared" si="111"/>
        <v>Afecções no período perinatal</v>
      </c>
      <c r="L577" s="9">
        <f t="shared" si="112"/>
        <v>0.45757474618059668</v>
      </c>
      <c r="M577" s="9">
        <f t="shared" si="113"/>
        <v>0.39727582292849034</v>
      </c>
      <c r="N577" s="9">
        <f t="shared" si="114"/>
        <v>0.38510911424903727</v>
      </c>
    </row>
    <row r="579" spans="1:40" x14ac:dyDescent="0.2">
      <c r="A579" s="7" t="s">
        <v>599</v>
      </c>
    </row>
    <row r="580" spans="1:40" x14ac:dyDescent="0.2">
      <c r="B580" s="8" t="s">
        <v>600</v>
      </c>
      <c r="C580" s="8" t="s">
        <v>601</v>
      </c>
      <c r="D580" s="8" t="s">
        <v>602</v>
      </c>
      <c r="E580" s="8" t="s">
        <v>603</v>
      </c>
      <c r="F580" s="8" t="s">
        <v>604</v>
      </c>
      <c r="G580" s="8" t="s">
        <v>605</v>
      </c>
      <c r="H580" s="8" t="s">
        <v>606</v>
      </c>
      <c r="I580" s="8" t="s">
        <v>607</v>
      </c>
      <c r="J580" s="8" t="s">
        <v>608</v>
      </c>
      <c r="K580" s="8" t="s">
        <v>609</v>
      </c>
      <c r="L580" s="8" t="s">
        <v>610</v>
      </c>
      <c r="M580" s="8" t="s">
        <v>611</v>
      </c>
      <c r="N580" s="8" t="s">
        <v>612</v>
      </c>
      <c r="O580" s="8" t="s">
        <v>613</v>
      </c>
      <c r="P580" s="8" t="s">
        <v>614</v>
      </c>
      <c r="Q580" s="8" t="s">
        <v>615</v>
      </c>
      <c r="R580" s="8" t="s">
        <v>616</v>
      </c>
      <c r="S580" s="8" t="s">
        <v>617</v>
      </c>
      <c r="T580" s="8" t="s">
        <v>139</v>
      </c>
      <c r="V580" s="8"/>
      <c r="W580" s="8"/>
      <c r="X580" s="8"/>
      <c r="Y580" s="8"/>
      <c r="Z580" s="8"/>
      <c r="AA580" s="8"/>
      <c r="AB580" s="8"/>
      <c r="AC580" s="8"/>
      <c r="AD580" s="8"/>
      <c r="AE580" s="8"/>
      <c r="AF580" s="8"/>
      <c r="AG580" s="8"/>
      <c r="AH580" s="8"/>
      <c r="AI580" s="8"/>
      <c r="AJ580" s="8"/>
      <c r="AK580" s="8"/>
      <c r="AL580" s="8"/>
      <c r="AM580" s="8"/>
      <c r="AN580" s="8"/>
    </row>
    <row r="581" spans="1:40" x14ac:dyDescent="0.2">
      <c r="A581" s="7" t="s">
        <v>24</v>
      </c>
      <c r="B581" s="10">
        <v>260.41666666666663</v>
      </c>
      <c r="C581" s="10">
        <v>25.188123799628475</v>
      </c>
      <c r="D581" s="10">
        <v>14.193456816407636</v>
      </c>
      <c r="E581" s="10">
        <v>17.378081894210926</v>
      </c>
      <c r="F581" s="10">
        <v>8.5088279089555421</v>
      </c>
      <c r="G581" s="10">
        <v>40.63058670567203</v>
      </c>
      <c r="H581" s="10">
        <v>53.211706575446605</v>
      </c>
      <c r="I581" s="10">
        <v>53.237505822852199</v>
      </c>
      <c r="J581" s="10">
        <v>96.838901570173618</v>
      </c>
      <c r="K581" s="10">
        <v>145.92362357542063</v>
      </c>
      <c r="L581" s="10">
        <v>207.29863960267761</v>
      </c>
      <c r="M581" s="10">
        <v>375.51418211004574</v>
      </c>
      <c r="N581" s="10">
        <v>538.29445651147421</v>
      </c>
      <c r="O581" s="10">
        <v>734.44338246390657</v>
      </c>
      <c r="P581" s="10">
        <v>1229.5311015480916</v>
      </c>
      <c r="Q581" s="10">
        <v>1895.2192318148277</v>
      </c>
      <c r="R581" s="10">
        <v>3330.8634134293075</v>
      </c>
      <c r="S581" s="10">
        <v>6134.0577186505998</v>
      </c>
      <c r="T581" s="10">
        <v>15465.931288061587</v>
      </c>
      <c r="V581" s="8" t="s">
        <v>600</v>
      </c>
      <c r="W581" s="8" t="s">
        <v>601</v>
      </c>
      <c r="X581" s="8" t="s">
        <v>602</v>
      </c>
      <c r="Y581" s="8" t="s">
        <v>603</v>
      </c>
      <c r="Z581" s="8" t="s">
        <v>604</v>
      </c>
      <c r="AA581" s="8" t="s">
        <v>605</v>
      </c>
      <c r="AB581" s="8" t="s">
        <v>606</v>
      </c>
      <c r="AC581" s="8" t="s">
        <v>607</v>
      </c>
      <c r="AD581" s="8" t="s">
        <v>608</v>
      </c>
      <c r="AE581" s="8" t="s">
        <v>609</v>
      </c>
      <c r="AF581" s="8" t="s">
        <v>610</v>
      </c>
      <c r="AG581" s="8" t="s">
        <v>611</v>
      </c>
      <c r="AH581" s="8" t="s">
        <v>612</v>
      </c>
      <c r="AI581" s="8" t="s">
        <v>613</v>
      </c>
      <c r="AJ581" s="8" t="s">
        <v>614</v>
      </c>
      <c r="AK581" s="8" t="s">
        <v>615</v>
      </c>
      <c r="AL581" s="8" t="s">
        <v>616</v>
      </c>
      <c r="AM581" s="8" t="s">
        <v>617</v>
      </c>
      <c r="AN581" s="8" t="s">
        <v>139</v>
      </c>
    </row>
    <row r="582" spans="1:40" x14ac:dyDescent="0.2">
      <c r="A582" s="7" t="s">
        <v>257</v>
      </c>
      <c r="B582" s="10">
        <v>0</v>
      </c>
      <c r="C582" s="10">
        <v>0</v>
      </c>
      <c r="D582" s="10">
        <v>0</v>
      </c>
      <c r="E582" s="10">
        <v>0</v>
      </c>
      <c r="F582" s="10">
        <v>0</v>
      </c>
      <c r="G582" s="10">
        <v>0</v>
      </c>
      <c r="H582" s="10">
        <v>0</v>
      </c>
      <c r="I582" s="10">
        <v>0</v>
      </c>
      <c r="J582" s="10">
        <v>5.5336515182956356</v>
      </c>
      <c r="K582" s="10">
        <v>8.7554174145252368</v>
      </c>
      <c r="L582" s="10">
        <v>11.516591089037645</v>
      </c>
      <c r="M582" s="10">
        <v>5.7330409482449722</v>
      </c>
      <c r="N582" s="10">
        <v>6.2958415966254284</v>
      </c>
      <c r="O582" s="10">
        <v>6.7072455019534853</v>
      </c>
      <c r="P582" s="10">
        <v>18.62925911436502</v>
      </c>
      <c r="Q582" s="10">
        <v>23.30187580100198</v>
      </c>
      <c r="R582" s="10">
        <v>74.097597120779085</v>
      </c>
      <c r="S582" s="10">
        <v>162.52234682268812</v>
      </c>
      <c r="T582" s="10">
        <v>304.4927036654027</v>
      </c>
      <c r="U582" s="7" t="s">
        <v>257</v>
      </c>
      <c r="V582" s="326">
        <f>IF(B$581=0,"",B582/B$581*100)</f>
        <v>0</v>
      </c>
      <c r="W582" s="326">
        <f t="shared" ref="W582:AN595" si="117">IF(C$581=0,"",C582/C$581*100)</f>
        <v>0</v>
      </c>
      <c r="X582" s="326">
        <f t="shared" si="117"/>
        <v>0</v>
      </c>
      <c r="Y582" s="326">
        <f t="shared" si="117"/>
        <v>0</v>
      </c>
      <c r="Z582" s="326">
        <f t="shared" si="117"/>
        <v>0</v>
      </c>
      <c r="AA582" s="326">
        <f t="shared" si="117"/>
        <v>0</v>
      </c>
      <c r="AB582" s="326">
        <f t="shared" si="117"/>
        <v>0</v>
      </c>
      <c r="AC582" s="326">
        <f t="shared" si="117"/>
        <v>0</v>
      </c>
      <c r="AD582" s="326">
        <f t="shared" si="117"/>
        <v>5.7142857142857144</v>
      </c>
      <c r="AE582" s="326">
        <f t="shared" si="117"/>
        <v>5.9999999999999991</v>
      </c>
      <c r="AF582" s="326">
        <f t="shared" si="117"/>
        <v>5.5555555555555554</v>
      </c>
      <c r="AG582" s="326">
        <f t="shared" si="117"/>
        <v>1.5267175572519083</v>
      </c>
      <c r="AH582" s="326">
        <f t="shared" si="117"/>
        <v>1.1695906432748535</v>
      </c>
      <c r="AI582" s="326">
        <f t="shared" si="117"/>
        <v>0.91324200913242026</v>
      </c>
      <c r="AJ582" s="326">
        <f t="shared" si="117"/>
        <v>1.5151515151515149</v>
      </c>
      <c r="AK582" s="326">
        <f t="shared" si="117"/>
        <v>1.2295081967213115</v>
      </c>
      <c r="AL582" s="326">
        <f t="shared" si="117"/>
        <v>2.2245762711864407</v>
      </c>
      <c r="AM582" s="326">
        <f t="shared" si="117"/>
        <v>2.649507948523846</v>
      </c>
      <c r="AN582" s="326">
        <f t="shared" si="117"/>
        <v>1.9687964338781574</v>
      </c>
    </row>
    <row r="583" spans="1:40" x14ac:dyDescent="0.2">
      <c r="A583" s="7" t="s">
        <v>23</v>
      </c>
      <c r="B583" s="10">
        <v>0</v>
      </c>
      <c r="C583" s="10">
        <v>6.2970309499071186</v>
      </c>
      <c r="D583" s="10">
        <v>4.731152272135879</v>
      </c>
      <c r="E583" s="10">
        <v>0</v>
      </c>
      <c r="F583" s="10">
        <v>4.254413954477771</v>
      </c>
      <c r="G583" s="10">
        <v>8.1261173411344068</v>
      </c>
      <c r="H583" s="10">
        <v>11.402508551881414</v>
      </c>
      <c r="I583" s="10">
        <v>19.964064683569575</v>
      </c>
      <c r="J583" s="10">
        <v>24.901431832330356</v>
      </c>
      <c r="K583" s="10">
        <v>43.777087072626188</v>
      </c>
      <c r="L583" s="10">
        <v>77.736989851004097</v>
      </c>
      <c r="M583" s="10">
        <v>151.92558512849178</v>
      </c>
      <c r="N583" s="10">
        <v>232.94613907514088</v>
      </c>
      <c r="O583" s="10">
        <v>328.65502959572075</v>
      </c>
      <c r="P583" s="10">
        <v>540.24851431658567</v>
      </c>
      <c r="Q583" s="10">
        <v>683.52169016272478</v>
      </c>
      <c r="R583" s="10">
        <v>1009.1387036448961</v>
      </c>
      <c r="S583" s="10">
        <v>1314.109261452021</v>
      </c>
      <c r="T583" s="10">
        <v>1924.6236929794325</v>
      </c>
      <c r="U583" s="7" t="s">
        <v>23</v>
      </c>
      <c r="V583" s="326">
        <f t="shared" ref="V583:V594" si="118">IF(B$581=0,"",B583/B$581*100)</f>
        <v>0</v>
      </c>
      <c r="W583" s="326">
        <f t="shared" si="117"/>
        <v>25</v>
      </c>
      <c r="X583" s="326">
        <f t="shared" si="117"/>
        <v>33.333333333333336</v>
      </c>
      <c r="Y583" s="326">
        <f t="shared" si="117"/>
        <v>0</v>
      </c>
      <c r="Z583" s="326">
        <f t="shared" si="117"/>
        <v>50</v>
      </c>
      <c r="AA583" s="326">
        <f t="shared" si="117"/>
        <v>20</v>
      </c>
      <c r="AB583" s="326">
        <f t="shared" si="117"/>
        <v>21.428571428571427</v>
      </c>
      <c r="AC583" s="326">
        <f t="shared" si="117"/>
        <v>37.5</v>
      </c>
      <c r="AD583" s="326">
        <f t="shared" si="117"/>
        <v>25.714285714285712</v>
      </c>
      <c r="AE583" s="326">
        <f t="shared" si="117"/>
        <v>30</v>
      </c>
      <c r="AF583" s="326">
        <f t="shared" si="117"/>
        <v>37.499999999999993</v>
      </c>
      <c r="AG583" s="326">
        <f t="shared" si="117"/>
        <v>40.458015267175568</v>
      </c>
      <c r="AH583" s="326">
        <f t="shared" si="117"/>
        <v>43.274853801169591</v>
      </c>
      <c r="AI583" s="326">
        <f t="shared" si="117"/>
        <v>44.74885844748858</v>
      </c>
      <c r="AJ583" s="326">
        <f t="shared" si="117"/>
        <v>43.939393939393938</v>
      </c>
      <c r="AK583" s="326">
        <f t="shared" si="117"/>
        <v>36.065573770491802</v>
      </c>
      <c r="AL583" s="326">
        <f t="shared" si="117"/>
        <v>30.296610169491522</v>
      </c>
      <c r="AM583" s="326">
        <f t="shared" si="117"/>
        <v>21.423164269492808</v>
      </c>
      <c r="AN583" s="326">
        <f t="shared" si="117"/>
        <v>12.444279346210998</v>
      </c>
    </row>
    <row r="584" spans="1:40" x14ac:dyDescent="0.2">
      <c r="A584" s="7" t="s">
        <v>593</v>
      </c>
      <c r="B584" s="10">
        <v>0</v>
      </c>
      <c r="C584" s="10">
        <v>6.2970309499071186</v>
      </c>
      <c r="D584" s="10">
        <v>0</v>
      </c>
      <c r="E584" s="10">
        <v>0</v>
      </c>
      <c r="F584" s="10">
        <v>0</v>
      </c>
      <c r="G584" s="10">
        <v>0</v>
      </c>
      <c r="H584" s="10">
        <v>0</v>
      </c>
      <c r="I584" s="10">
        <v>0</v>
      </c>
      <c r="J584" s="10">
        <v>0</v>
      </c>
      <c r="K584" s="10">
        <v>2.9184724715084123</v>
      </c>
      <c r="L584" s="10">
        <v>0</v>
      </c>
      <c r="M584" s="10">
        <v>0</v>
      </c>
      <c r="N584" s="10">
        <v>3.1479207983127142</v>
      </c>
      <c r="O584" s="10">
        <v>6.7072455019534853</v>
      </c>
      <c r="P584" s="10">
        <v>3.7258518228730044</v>
      </c>
      <c r="Q584" s="10">
        <v>15.534583867334655</v>
      </c>
      <c r="R584" s="10">
        <v>10.585371017254154</v>
      </c>
      <c r="S584" s="10">
        <v>32.504469364537627</v>
      </c>
      <c r="T584" s="10">
        <v>80.432034930483738</v>
      </c>
      <c r="U584" s="7" t="s">
        <v>593</v>
      </c>
      <c r="V584" s="326">
        <f t="shared" si="118"/>
        <v>0</v>
      </c>
      <c r="W584" s="326">
        <f t="shared" si="117"/>
        <v>25</v>
      </c>
      <c r="X584" s="326">
        <f t="shared" si="117"/>
        <v>0</v>
      </c>
      <c r="Y584" s="326">
        <f t="shared" si="117"/>
        <v>0</v>
      </c>
      <c r="Z584" s="326">
        <f t="shared" si="117"/>
        <v>0</v>
      </c>
      <c r="AA584" s="326">
        <f t="shared" si="117"/>
        <v>0</v>
      </c>
      <c r="AB584" s="326">
        <f t="shared" si="117"/>
        <v>0</v>
      </c>
      <c r="AC584" s="326">
        <f t="shared" si="117"/>
        <v>0</v>
      </c>
      <c r="AD584" s="326">
        <f t="shared" si="117"/>
        <v>0</v>
      </c>
      <c r="AE584" s="326">
        <f t="shared" si="117"/>
        <v>1.9999999999999998</v>
      </c>
      <c r="AF584" s="326">
        <f t="shared" si="117"/>
        <v>0</v>
      </c>
      <c r="AG584" s="326">
        <f t="shared" si="117"/>
        <v>0</v>
      </c>
      <c r="AH584" s="326">
        <f t="shared" si="117"/>
        <v>0.58479532163742676</v>
      </c>
      <c r="AI584" s="326">
        <f t="shared" si="117"/>
        <v>0.91324200913242026</v>
      </c>
      <c r="AJ584" s="326">
        <f t="shared" si="117"/>
        <v>0.30303030303030298</v>
      </c>
      <c r="AK584" s="326">
        <f t="shared" si="117"/>
        <v>0.81967213114754101</v>
      </c>
      <c r="AL584" s="326">
        <f t="shared" si="117"/>
        <v>0.31779661016949151</v>
      </c>
      <c r="AM584" s="326">
        <f t="shared" si="117"/>
        <v>0.52990158970476919</v>
      </c>
      <c r="AN584" s="326">
        <f t="shared" si="117"/>
        <v>0.52005943536404153</v>
      </c>
    </row>
    <row r="585" spans="1:40" x14ac:dyDescent="0.2">
      <c r="A585" s="7" t="s">
        <v>61</v>
      </c>
      <c r="B585" s="10">
        <v>0</v>
      </c>
      <c r="C585" s="10">
        <v>0</v>
      </c>
      <c r="D585" s="10">
        <v>0</v>
      </c>
      <c r="E585" s="10">
        <v>0</v>
      </c>
      <c r="F585" s="10">
        <v>0</v>
      </c>
      <c r="G585" s="10">
        <v>0</v>
      </c>
      <c r="H585" s="10">
        <v>0</v>
      </c>
      <c r="I585" s="10">
        <v>0</v>
      </c>
      <c r="J585" s="10">
        <v>0</v>
      </c>
      <c r="K585" s="10">
        <v>5.8369449430168245</v>
      </c>
      <c r="L585" s="10">
        <v>8.6374433167782332</v>
      </c>
      <c r="M585" s="10">
        <v>11.466081896489944</v>
      </c>
      <c r="N585" s="10">
        <v>3.1479207983127142</v>
      </c>
      <c r="O585" s="10">
        <v>20.121736505860454</v>
      </c>
      <c r="P585" s="10">
        <v>100.59799921757111</v>
      </c>
      <c r="Q585" s="10">
        <v>147.57854673967921</v>
      </c>
      <c r="R585" s="10">
        <v>261.10581842560248</v>
      </c>
      <c r="S585" s="10">
        <v>589.72394418518263</v>
      </c>
      <c r="T585" s="10">
        <v>1103.0679076180627</v>
      </c>
      <c r="U585" s="7" t="s">
        <v>61</v>
      </c>
      <c r="V585" s="326">
        <f t="shared" si="118"/>
        <v>0</v>
      </c>
      <c r="W585" s="326">
        <f t="shared" si="117"/>
        <v>0</v>
      </c>
      <c r="X585" s="326">
        <f t="shared" si="117"/>
        <v>0</v>
      </c>
      <c r="Y585" s="326">
        <f t="shared" si="117"/>
        <v>0</v>
      </c>
      <c r="Z585" s="326">
        <f t="shared" si="117"/>
        <v>0</v>
      </c>
      <c r="AA585" s="326">
        <f t="shared" si="117"/>
        <v>0</v>
      </c>
      <c r="AB585" s="326">
        <f t="shared" si="117"/>
        <v>0</v>
      </c>
      <c r="AC585" s="326">
        <f t="shared" si="117"/>
        <v>0</v>
      </c>
      <c r="AD585" s="326">
        <f t="shared" si="117"/>
        <v>0</v>
      </c>
      <c r="AE585" s="326">
        <f t="shared" si="117"/>
        <v>3.9999999999999996</v>
      </c>
      <c r="AF585" s="326">
        <f t="shared" si="117"/>
        <v>4.1666666666666661</v>
      </c>
      <c r="AG585" s="326">
        <f t="shared" si="117"/>
        <v>3.0534351145038165</v>
      </c>
      <c r="AH585" s="326">
        <f t="shared" si="117"/>
        <v>0.58479532163742676</v>
      </c>
      <c r="AI585" s="326">
        <f t="shared" si="117"/>
        <v>2.7397260273972606</v>
      </c>
      <c r="AJ585" s="326">
        <f t="shared" si="117"/>
        <v>8.1818181818181799</v>
      </c>
      <c r="AK585" s="326">
        <f t="shared" si="117"/>
        <v>7.7868852459016393</v>
      </c>
      <c r="AL585" s="326">
        <f t="shared" si="117"/>
        <v>7.8389830508474576</v>
      </c>
      <c r="AM585" s="326">
        <f t="shared" si="117"/>
        <v>9.6139288417865263</v>
      </c>
      <c r="AN585" s="326">
        <f t="shared" si="117"/>
        <v>7.1322436849925701</v>
      </c>
    </row>
    <row r="586" spans="1:40" x14ac:dyDescent="0.2">
      <c r="A586" s="7" t="s">
        <v>594</v>
      </c>
      <c r="B586" s="10">
        <v>0</v>
      </c>
      <c r="C586" s="10">
        <v>0</v>
      </c>
      <c r="D586" s="10">
        <v>0</v>
      </c>
      <c r="E586" s="10">
        <v>4.3445204735527314</v>
      </c>
      <c r="F586" s="10">
        <v>0</v>
      </c>
      <c r="G586" s="10">
        <v>0</v>
      </c>
      <c r="H586" s="10">
        <v>7.6016723679209424</v>
      </c>
      <c r="I586" s="10">
        <v>0</v>
      </c>
      <c r="J586" s="10">
        <v>2.7668257591478178</v>
      </c>
      <c r="K586" s="10">
        <v>2.9184724715084123</v>
      </c>
      <c r="L586" s="10">
        <v>2.8791477722594112</v>
      </c>
      <c r="M586" s="10">
        <v>8.5995614223674579</v>
      </c>
      <c r="N586" s="10">
        <v>12.591683193250857</v>
      </c>
      <c r="O586" s="10">
        <v>20.121736505860454</v>
      </c>
      <c r="P586" s="10">
        <v>29.806814582984035</v>
      </c>
      <c r="Q586" s="10">
        <v>42.720105635170299</v>
      </c>
      <c r="R586" s="10">
        <v>123.49599520129848</v>
      </c>
      <c r="S586" s="10">
        <v>255.39225929279559</v>
      </c>
      <c r="T586" s="10">
        <v>637.71113409169254</v>
      </c>
      <c r="U586" s="7" t="s">
        <v>594</v>
      </c>
      <c r="V586" s="326">
        <f t="shared" si="118"/>
        <v>0</v>
      </c>
      <c r="W586" s="326">
        <f t="shared" si="117"/>
        <v>0</v>
      </c>
      <c r="X586" s="326">
        <f t="shared" si="117"/>
        <v>0</v>
      </c>
      <c r="Y586" s="326">
        <f t="shared" si="117"/>
        <v>25</v>
      </c>
      <c r="Z586" s="326">
        <f t="shared" si="117"/>
        <v>0</v>
      </c>
      <c r="AA586" s="326">
        <f t="shared" si="117"/>
        <v>0</v>
      </c>
      <c r="AB586" s="326">
        <f t="shared" si="117"/>
        <v>14.285714285714283</v>
      </c>
      <c r="AC586" s="326">
        <f t="shared" si="117"/>
        <v>0</v>
      </c>
      <c r="AD586" s="326">
        <f t="shared" si="117"/>
        <v>2.8571428571428572</v>
      </c>
      <c r="AE586" s="326">
        <f t="shared" si="117"/>
        <v>1.9999999999999998</v>
      </c>
      <c r="AF586" s="326">
        <f t="shared" si="117"/>
        <v>1.3888888888888888</v>
      </c>
      <c r="AG586" s="326">
        <f t="shared" si="117"/>
        <v>2.2900763358778624</v>
      </c>
      <c r="AH586" s="326">
        <f t="shared" si="117"/>
        <v>2.339181286549707</v>
      </c>
      <c r="AI586" s="326">
        <f t="shared" si="117"/>
        <v>2.7397260273972606</v>
      </c>
      <c r="AJ586" s="326">
        <f t="shared" si="117"/>
        <v>2.4242424242424239</v>
      </c>
      <c r="AK586" s="326">
        <f t="shared" si="117"/>
        <v>2.2540983606557377</v>
      </c>
      <c r="AL586" s="326">
        <f t="shared" si="117"/>
        <v>3.7076271186440684</v>
      </c>
      <c r="AM586" s="326">
        <f t="shared" si="117"/>
        <v>4.1635124905374719</v>
      </c>
      <c r="AN586" s="326">
        <f t="shared" si="117"/>
        <v>4.1233283803863303</v>
      </c>
    </row>
    <row r="587" spans="1:40" x14ac:dyDescent="0.2">
      <c r="A587" s="7" t="s">
        <v>211</v>
      </c>
      <c r="B587" s="10">
        <v>0</v>
      </c>
      <c r="C587" s="10">
        <v>0</v>
      </c>
      <c r="D587" s="10">
        <v>0</v>
      </c>
      <c r="E587" s="10">
        <v>0</v>
      </c>
      <c r="F587" s="10">
        <v>0</v>
      </c>
      <c r="G587" s="10">
        <v>0</v>
      </c>
      <c r="H587" s="10">
        <v>0</v>
      </c>
      <c r="I587" s="10">
        <v>6.6546882278565249</v>
      </c>
      <c r="J587" s="10">
        <v>19.367780314034722</v>
      </c>
      <c r="K587" s="10">
        <v>29.184724715084126</v>
      </c>
      <c r="L587" s="10">
        <v>57.582955445188226</v>
      </c>
      <c r="M587" s="10">
        <v>85.995614223674593</v>
      </c>
      <c r="N587" s="10">
        <v>141.65643592407216</v>
      </c>
      <c r="O587" s="10">
        <v>174.38838305079062</v>
      </c>
      <c r="P587" s="10">
        <v>301.79399765271336</v>
      </c>
      <c r="Q587" s="10">
        <v>512.64126762204364</v>
      </c>
      <c r="R587" s="10">
        <v>966.79721957587947</v>
      </c>
      <c r="S587" s="10">
        <v>2038.4945787188597</v>
      </c>
      <c r="T587" s="10">
        <v>6130.0700907732962</v>
      </c>
      <c r="U587" s="7" t="s">
        <v>211</v>
      </c>
      <c r="V587" s="326">
        <f t="shared" si="118"/>
        <v>0</v>
      </c>
      <c r="W587" s="326">
        <f t="shared" si="117"/>
        <v>0</v>
      </c>
      <c r="X587" s="326">
        <f t="shared" si="117"/>
        <v>0</v>
      </c>
      <c r="Y587" s="326">
        <f t="shared" si="117"/>
        <v>0</v>
      </c>
      <c r="Z587" s="326">
        <f t="shared" si="117"/>
        <v>0</v>
      </c>
      <c r="AA587" s="326">
        <f t="shared" si="117"/>
        <v>0</v>
      </c>
      <c r="AB587" s="326">
        <f t="shared" si="117"/>
        <v>0</v>
      </c>
      <c r="AC587" s="326">
        <f t="shared" si="117"/>
        <v>12.5</v>
      </c>
      <c r="AD587" s="326">
        <f t="shared" si="117"/>
        <v>20</v>
      </c>
      <c r="AE587" s="326">
        <f t="shared" si="117"/>
        <v>20</v>
      </c>
      <c r="AF587" s="326">
        <f t="shared" si="117"/>
        <v>27.777777777777779</v>
      </c>
      <c r="AG587" s="326">
        <f t="shared" si="117"/>
        <v>22.900763358778626</v>
      </c>
      <c r="AH587" s="326">
        <f t="shared" si="117"/>
        <v>26.315789473684209</v>
      </c>
      <c r="AI587" s="326">
        <f t="shared" si="117"/>
        <v>23.744292237442924</v>
      </c>
      <c r="AJ587" s="326">
        <f t="shared" si="117"/>
        <v>24.545454545454543</v>
      </c>
      <c r="AK587" s="326">
        <f t="shared" si="117"/>
        <v>27.049180327868854</v>
      </c>
      <c r="AL587" s="326">
        <f t="shared" si="117"/>
        <v>29.025423728813561</v>
      </c>
      <c r="AM587" s="326">
        <f t="shared" si="117"/>
        <v>33.232399697199092</v>
      </c>
      <c r="AN587" s="326">
        <f t="shared" si="117"/>
        <v>39.635958395245169</v>
      </c>
    </row>
    <row r="588" spans="1:40" x14ac:dyDescent="0.2">
      <c r="A588" s="7" t="s">
        <v>212</v>
      </c>
      <c r="B588" s="10">
        <v>28.935185185185183</v>
      </c>
      <c r="C588" s="10">
        <v>6.2970309499071186</v>
      </c>
      <c r="D588" s="10">
        <v>0</v>
      </c>
      <c r="E588" s="10">
        <v>0</v>
      </c>
      <c r="F588" s="10">
        <v>0</v>
      </c>
      <c r="G588" s="10">
        <v>0</v>
      </c>
      <c r="H588" s="10">
        <v>3.8008361839604712</v>
      </c>
      <c r="I588" s="10">
        <v>3.3273441139282625</v>
      </c>
      <c r="J588" s="10">
        <v>2.7668257591478178</v>
      </c>
      <c r="K588" s="10">
        <v>2.9184724715084123</v>
      </c>
      <c r="L588" s="10">
        <v>2.8791477722594112</v>
      </c>
      <c r="M588" s="10">
        <v>8.5995614223674579</v>
      </c>
      <c r="N588" s="10">
        <v>25.183366386501714</v>
      </c>
      <c r="O588" s="10">
        <v>40.243473011720909</v>
      </c>
      <c r="P588" s="10">
        <v>55.88777734309506</v>
      </c>
      <c r="Q588" s="10">
        <v>135.92760883917822</v>
      </c>
      <c r="R588" s="10">
        <v>342.26032955788435</v>
      </c>
      <c r="S588" s="10">
        <v>561.86297044415039</v>
      </c>
      <c r="T588" s="10">
        <v>1936.1139836837872</v>
      </c>
      <c r="U588" s="7" t="s">
        <v>212</v>
      </c>
      <c r="V588" s="326">
        <f t="shared" si="118"/>
        <v>11.111111111111112</v>
      </c>
      <c r="W588" s="326">
        <f t="shared" si="117"/>
        <v>25</v>
      </c>
      <c r="X588" s="326">
        <f t="shared" si="117"/>
        <v>0</v>
      </c>
      <c r="Y588" s="326">
        <f t="shared" si="117"/>
        <v>0</v>
      </c>
      <c r="Z588" s="326">
        <f t="shared" si="117"/>
        <v>0</v>
      </c>
      <c r="AA588" s="326">
        <f t="shared" si="117"/>
        <v>0</v>
      </c>
      <c r="AB588" s="326">
        <f t="shared" si="117"/>
        <v>7.1428571428571415</v>
      </c>
      <c r="AC588" s="326">
        <f t="shared" si="117"/>
        <v>6.25</v>
      </c>
      <c r="AD588" s="326">
        <f t="shared" si="117"/>
        <v>2.8571428571428572</v>
      </c>
      <c r="AE588" s="326">
        <f t="shared" si="117"/>
        <v>1.9999999999999998</v>
      </c>
      <c r="AF588" s="326">
        <f t="shared" si="117"/>
        <v>1.3888888888888888</v>
      </c>
      <c r="AG588" s="326">
        <f t="shared" si="117"/>
        <v>2.2900763358778624</v>
      </c>
      <c r="AH588" s="326">
        <f t="shared" si="117"/>
        <v>4.6783625730994141</v>
      </c>
      <c r="AI588" s="326">
        <f t="shared" si="117"/>
        <v>5.4794520547945211</v>
      </c>
      <c r="AJ588" s="326">
        <f t="shared" si="117"/>
        <v>4.545454545454545</v>
      </c>
      <c r="AK588" s="326">
        <f t="shared" si="117"/>
        <v>7.1721311475409832</v>
      </c>
      <c r="AL588" s="326">
        <f t="shared" si="117"/>
        <v>10.275423728813561</v>
      </c>
      <c r="AM588" s="326">
        <f t="shared" si="117"/>
        <v>9.1597274791824397</v>
      </c>
      <c r="AN588" s="326">
        <f t="shared" si="117"/>
        <v>12.518573551263001</v>
      </c>
    </row>
    <row r="589" spans="1:40" x14ac:dyDescent="0.2">
      <c r="A589" s="7" t="s">
        <v>213</v>
      </c>
      <c r="B589" s="10">
        <v>0</v>
      </c>
      <c r="C589" s="10">
        <v>0</v>
      </c>
      <c r="D589" s="10">
        <v>0</v>
      </c>
      <c r="E589" s="10">
        <v>0</v>
      </c>
      <c r="F589" s="10">
        <v>0</v>
      </c>
      <c r="G589" s="10">
        <v>0</v>
      </c>
      <c r="H589" s="10">
        <v>0</v>
      </c>
      <c r="I589" s="10">
        <v>3.3273441139282625</v>
      </c>
      <c r="J589" s="10">
        <v>0</v>
      </c>
      <c r="K589" s="10">
        <v>5.8369449430168245</v>
      </c>
      <c r="L589" s="10">
        <v>5.7582955445188224</v>
      </c>
      <c r="M589" s="10">
        <v>5.7330409482449722</v>
      </c>
      <c r="N589" s="10">
        <v>15.739603991563573</v>
      </c>
      <c r="O589" s="10">
        <v>36.889850260744169</v>
      </c>
      <c r="P589" s="10">
        <v>37.25851822873004</v>
      </c>
      <c r="Q589" s="10">
        <v>89.323857237174266</v>
      </c>
      <c r="R589" s="10">
        <v>98.796796161038785</v>
      </c>
      <c r="S589" s="10">
        <v>227.53128555176335</v>
      </c>
      <c r="T589" s="10">
        <v>522.80822704814432</v>
      </c>
      <c r="U589" s="7" t="s">
        <v>213</v>
      </c>
      <c r="V589" s="326">
        <f t="shared" si="118"/>
        <v>0</v>
      </c>
      <c r="W589" s="326">
        <f t="shared" si="117"/>
        <v>0</v>
      </c>
      <c r="X589" s="326">
        <f t="shared" si="117"/>
        <v>0</v>
      </c>
      <c r="Y589" s="326">
        <f t="shared" si="117"/>
        <v>0</v>
      </c>
      <c r="Z589" s="326">
        <f t="shared" si="117"/>
        <v>0</v>
      </c>
      <c r="AA589" s="326">
        <f t="shared" si="117"/>
        <v>0</v>
      </c>
      <c r="AB589" s="326">
        <f t="shared" si="117"/>
        <v>0</v>
      </c>
      <c r="AC589" s="326">
        <f t="shared" si="117"/>
        <v>6.25</v>
      </c>
      <c r="AD589" s="326">
        <f t="shared" si="117"/>
        <v>0</v>
      </c>
      <c r="AE589" s="326">
        <f t="shared" si="117"/>
        <v>3.9999999999999996</v>
      </c>
      <c r="AF589" s="326">
        <f t="shared" si="117"/>
        <v>2.7777777777777777</v>
      </c>
      <c r="AG589" s="326">
        <f t="shared" si="117"/>
        <v>1.5267175572519083</v>
      </c>
      <c r="AH589" s="326">
        <f t="shared" si="117"/>
        <v>2.9239766081871341</v>
      </c>
      <c r="AI589" s="326">
        <f t="shared" si="117"/>
        <v>5.0228310502283113</v>
      </c>
      <c r="AJ589" s="326">
        <f t="shared" si="117"/>
        <v>3.0303030303030298</v>
      </c>
      <c r="AK589" s="326">
        <f t="shared" si="117"/>
        <v>4.7131147540983607</v>
      </c>
      <c r="AL589" s="326">
        <f t="shared" si="117"/>
        <v>2.9661016949152543</v>
      </c>
      <c r="AM589" s="326">
        <f t="shared" si="117"/>
        <v>3.7093111279333839</v>
      </c>
      <c r="AN589" s="326">
        <f t="shared" si="117"/>
        <v>3.3803863298662709</v>
      </c>
    </row>
    <row r="590" spans="1:40" x14ac:dyDescent="0.2">
      <c r="A590" s="7" t="s">
        <v>595</v>
      </c>
      <c r="B590" s="10">
        <v>0</v>
      </c>
      <c r="C590" s="10">
        <v>0</v>
      </c>
      <c r="D590" s="10">
        <v>0</v>
      </c>
      <c r="E590" s="10">
        <v>0</v>
      </c>
      <c r="F590" s="10">
        <v>0</v>
      </c>
      <c r="G590" s="10">
        <v>0</v>
      </c>
      <c r="H590" s="10">
        <v>0</v>
      </c>
      <c r="I590" s="10">
        <v>0</v>
      </c>
      <c r="J590" s="10">
        <v>0</v>
      </c>
      <c r="K590" s="10">
        <v>0</v>
      </c>
      <c r="L590" s="10">
        <v>0</v>
      </c>
      <c r="M590" s="10">
        <v>2.8665204741224861</v>
      </c>
      <c r="N590" s="10">
        <v>9.443762394938144</v>
      </c>
      <c r="O590" s="10">
        <v>3.3536227509767427</v>
      </c>
      <c r="P590" s="10">
        <v>3.7258518228730044</v>
      </c>
      <c r="Q590" s="10">
        <v>15.534583867334655</v>
      </c>
      <c r="R590" s="10">
        <v>21.170742034508308</v>
      </c>
      <c r="S590" s="10">
        <v>37.147964988043</v>
      </c>
      <c r="T590" s="10">
        <v>40.216017465241869</v>
      </c>
      <c r="U590" s="7" t="s">
        <v>595</v>
      </c>
      <c r="V590" s="326">
        <f t="shared" si="118"/>
        <v>0</v>
      </c>
      <c r="W590" s="326">
        <f t="shared" si="117"/>
        <v>0</v>
      </c>
      <c r="X590" s="326">
        <f t="shared" si="117"/>
        <v>0</v>
      </c>
      <c r="Y590" s="326">
        <f t="shared" si="117"/>
        <v>0</v>
      </c>
      <c r="Z590" s="326">
        <f t="shared" si="117"/>
        <v>0</v>
      </c>
      <c r="AA590" s="326">
        <f t="shared" si="117"/>
        <v>0</v>
      </c>
      <c r="AB590" s="326">
        <f t="shared" si="117"/>
        <v>0</v>
      </c>
      <c r="AC590" s="326">
        <f t="shared" si="117"/>
        <v>0</v>
      </c>
      <c r="AD590" s="326">
        <f t="shared" si="117"/>
        <v>0</v>
      </c>
      <c r="AE590" s="326">
        <f t="shared" si="117"/>
        <v>0</v>
      </c>
      <c r="AF590" s="326">
        <f t="shared" si="117"/>
        <v>0</v>
      </c>
      <c r="AG590" s="326">
        <f t="shared" si="117"/>
        <v>0.76335877862595414</v>
      </c>
      <c r="AH590" s="326">
        <f t="shared" si="117"/>
        <v>1.7543859649122806</v>
      </c>
      <c r="AI590" s="326">
        <f t="shared" si="117"/>
        <v>0.45662100456621013</v>
      </c>
      <c r="AJ590" s="326">
        <f t="shared" si="117"/>
        <v>0.30303030303030298</v>
      </c>
      <c r="AK590" s="326">
        <f t="shared" si="117"/>
        <v>0.81967213114754101</v>
      </c>
      <c r="AL590" s="326">
        <f t="shared" si="117"/>
        <v>0.63559322033898302</v>
      </c>
      <c r="AM590" s="326">
        <f t="shared" si="117"/>
        <v>0.60560181680545055</v>
      </c>
      <c r="AN590" s="326">
        <f t="shared" si="117"/>
        <v>0.26002971768202077</v>
      </c>
    </row>
    <row r="591" spans="1:40" x14ac:dyDescent="0.2">
      <c r="A591" s="7" t="s">
        <v>596</v>
      </c>
      <c r="B591" s="10">
        <v>0</v>
      </c>
      <c r="C591" s="10">
        <v>0</v>
      </c>
      <c r="D591" s="10">
        <v>0</v>
      </c>
      <c r="E591" s="10">
        <v>0</v>
      </c>
      <c r="F591" s="10">
        <v>0</v>
      </c>
      <c r="G591" s="10">
        <v>0</v>
      </c>
      <c r="H591" s="10">
        <v>0</v>
      </c>
      <c r="I591" s="10">
        <v>0</v>
      </c>
      <c r="J591" s="10">
        <v>0</v>
      </c>
      <c r="K591" s="10">
        <v>0</v>
      </c>
      <c r="L591" s="10">
        <v>0</v>
      </c>
      <c r="M591" s="10">
        <v>2.8665204741224861</v>
      </c>
      <c r="N591" s="10">
        <v>0</v>
      </c>
      <c r="O591" s="10">
        <v>6.7072455019534853</v>
      </c>
      <c r="P591" s="10">
        <v>11.177555468619014</v>
      </c>
      <c r="Q591" s="10">
        <v>23.30187580100198</v>
      </c>
      <c r="R591" s="10">
        <v>67.040683109276316</v>
      </c>
      <c r="S591" s="10">
        <v>139.30486870516125</v>
      </c>
      <c r="T591" s="10">
        <v>494.08250028725729</v>
      </c>
      <c r="U591" s="7" t="s">
        <v>596</v>
      </c>
      <c r="V591" s="326">
        <f t="shared" si="118"/>
        <v>0</v>
      </c>
      <c r="W591" s="326">
        <f t="shared" si="117"/>
        <v>0</v>
      </c>
      <c r="X591" s="326">
        <f t="shared" si="117"/>
        <v>0</v>
      </c>
      <c r="Y591" s="326">
        <f t="shared" si="117"/>
        <v>0</v>
      </c>
      <c r="Z591" s="326">
        <f t="shared" si="117"/>
        <v>0</v>
      </c>
      <c r="AA591" s="326">
        <f t="shared" si="117"/>
        <v>0</v>
      </c>
      <c r="AB591" s="326">
        <f t="shared" si="117"/>
        <v>0</v>
      </c>
      <c r="AC591" s="326">
        <f t="shared" si="117"/>
        <v>0</v>
      </c>
      <c r="AD591" s="326">
        <f t="shared" si="117"/>
        <v>0</v>
      </c>
      <c r="AE591" s="326">
        <f t="shared" si="117"/>
        <v>0</v>
      </c>
      <c r="AF591" s="326">
        <f t="shared" si="117"/>
        <v>0</v>
      </c>
      <c r="AG591" s="326">
        <f t="shared" si="117"/>
        <v>0.76335877862595414</v>
      </c>
      <c r="AH591" s="326">
        <f t="shared" si="117"/>
        <v>0</v>
      </c>
      <c r="AI591" s="326">
        <f t="shared" si="117"/>
        <v>0.91324200913242026</v>
      </c>
      <c r="AJ591" s="326">
        <f t="shared" si="117"/>
        <v>0.90909090909090906</v>
      </c>
      <c r="AK591" s="326">
        <f t="shared" si="117"/>
        <v>1.2295081967213115</v>
      </c>
      <c r="AL591" s="326">
        <f t="shared" si="117"/>
        <v>2.0127118644067794</v>
      </c>
      <c r="AM591" s="326">
        <f t="shared" si="117"/>
        <v>2.2710068130204393</v>
      </c>
      <c r="AN591" s="326">
        <f t="shared" si="117"/>
        <v>3.1946508172362562</v>
      </c>
    </row>
    <row r="592" spans="1:40" x14ac:dyDescent="0.2">
      <c r="A592" s="7" t="s">
        <v>597</v>
      </c>
      <c r="B592" s="10">
        <v>173.61111111111111</v>
      </c>
      <c r="C592" s="10">
        <v>0</v>
      </c>
      <c r="D592" s="10">
        <v>0</v>
      </c>
      <c r="E592" s="10">
        <v>0</v>
      </c>
      <c r="F592" s="10">
        <v>0</v>
      </c>
      <c r="G592" s="10">
        <v>0</v>
      </c>
      <c r="H592" s="10">
        <v>0</v>
      </c>
      <c r="I592" s="10">
        <v>0</v>
      </c>
      <c r="J592" s="10">
        <v>0</v>
      </c>
      <c r="K592" s="10">
        <v>0</v>
      </c>
      <c r="L592" s="10">
        <v>0</v>
      </c>
      <c r="M592" s="10">
        <v>0</v>
      </c>
      <c r="N592" s="10">
        <v>0</v>
      </c>
      <c r="O592" s="10">
        <v>0</v>
      </c>
      <c r="P592" s="10">
        <v>0</v>
      </c>
      <c r="Q592" s="10">
        <v>0</v>
      </c>
      <c r="R592" s="10">
        <v>0</v>
      </c>
      <c r="S592" s="10">
        <v>0</v>
      </c>
      <c r="T592" s="10">
        <v>0</v>
      </c>
      <c r="U592" s="7" t="s">
        <v>597</v>
      </c>
      <c r="V592" s="326">
        <f t="shared" si="118"/>
        <v>66.666666666666671</v>
      </c>
      <c r="W592" s="326">
        <f t="shared" si="117"/>
        <v>0</v>
      </c>
      <c r="X592" s="326">
        <f t="shared" si="117"/>
        <v>0</v>
      </c>
      <c r="Y592" s="326">
        <f t="shared" si="117"/>
        <v>0</v>
      </c>
      <c r="Z592" s="326">
        <f t="shared" si="117"/>
        <v>0</v>
      </c>
      <c r="AA592" s="326">
        <f t="shared" si="117"/>
        <v>0</v>
      </c>
      <c r="AB592" s="326">
        <f t="shared" si="117"/>
        <v>0</v>
      </c>
      <c r="AC592" s="326">
        <f t="shared" si="117"/>
        <v>0</v>
      </c>
      <c r="AD592" s="326">
        <f t="shared" si="117"/>
        <v>0</v>
      </c>
      <c r="AE592" s="326">
        <f t="shared" si="117"/>
        <v>0</v>
      </c>
      <c r="AF592" s="326">
        <f t="shared" si="117"/>
        <v>0</v>
      </c>
      <c r="AG592" s="326">
        <f t="shared" si="117"/>
        <v>0</v>
      </c>
      <c r="AH592" s="326">
        <f t="shared" si="117"/>
        <v>0</v>
      </c>
      <c r="AI592" s="326">
        <f t="shared" si="117"/>
        <v>0</v>
      </c>
      <c r="AJ592" s="326">
        <f t="shared" si="117"/>
        <v>0</v>
      </c>
      <c r="AK592" s="326">
        <f t="shared" si="117"/>
        <v>0</v>
      </c>
      <c r="AL592" s="326">
        <f t="shared" si="117"/>
        <v>0</v>
      </c>
      <c r="AM592" s="326">
        <f t="shared" si="117"/>
        <v>0</v>
      </c>
      <c r="AN592" s="326">
        <f t="shared" si="117"/>
        <v>0</v>
      </c>
    </row>
    <row r="593" spans="1:40" x14ac:dyDescent="0.2">
      <c r="A593" s="7" t="s">
        <v>56</v>
      </c>
      <c r="B593" s="10">
        <v>0</v>
      </c>
      <c r="C593" s="10">
        <v>0</v>
      </c>
      <c r="D593" s="10">
        <v>0</v>
      </c>
      <c r="E593" s="10">
        <v>0</v>
      </c>
      <c r="F593" s="10">
        <v>0</v>
      </c>
      <c r="G593" s="10">
        <v>4.0630586705672034</v>
      </c>
      <c r="H593" s="10">
        <v>3.8008361839604712</v>
      </c>
      <c r="I593" s="10">
        <v>0</v>
      </c>
      <c r="J593" s="10">
        <v>2.7668257591478178</v>
      </c>
      <c r="K593" s="10">
        <v>2.9184724715084123</v>
      </c>
      <c r="L593" s="10">
        <v>14.395738861297056</v>
      </c>
      <c r="M593" s="10">
        <v>25.798684267102377</v>
      </c>
      <c r="N593" s="10">
        <v>15.739603991563573</v>
      </c>
      <c r="O593" s="10">
        <v>23.475359256837198</v>
      </c>
      <c r="P593" s="10">
        <v>48.436073697349059</v>
      </c>
      <c r="Q593" s="10">
        <v>77.67291933667326</v>
      </c>
      <c r="R593" s="10">
        <v>148.19519424155817</v>
      </c>
      <c r="S593" s="10">
        <v>315.7577023983655</v>
      </c>
      <c r="T593" s="10">
        <v>1430.5411926921752</v>
      </c>
      <c r="U593" s="7" t="s">
        <v>56</v>
      </c>
      <c r="V593" s="326">
        <f t="shared" si="118"/>
        <v>0</v>
      </c>
      <c r="W593" s="326">
        <f t="shared" si="117"/>
        <v>0</v>
      </c>
      <c r="X593" s="326">
        <f t="shared" si="117"/>
        <v>0</v>
      </c>
      <c r="Y593" s="326">
        <f t="shared" si="117"/>
        <v>0</v>
      </c>
      <c r="Z593" s="326">
        <f t="shared" si="117"/>
        <v>0</v>
      </c>
      <c r="AA593" s="326">
        <f t="shared" si="117"/>
        <v>10</v>
      </c>
      <c r="AB593" s="326">
        <f t="shared" si="117"/>
        <v>7.1428571428571415</v>
      </c>
      <c r="AC593" s="326">
        <f t="shared" si="117"/>
        <v>0</v>
      </c>
      <c r="AD593" s="326">
        <f t="shared" si="117"/>
        <v>2.8571428571428572</v>
      </c>
      <c r="AE593" s="326">
        <f t="shared" si="117"/>
        <v>1.9999999999999998</v>
      </c>
      <c r="AF593" s="326">
        <f t="shared" si="117"/>
        <v>6.9444444444444446</v>
      </c>
      <c r="AG593" s="326">
        <f t="shared" si="117"/>
        <v>6.8702290076335863</v>
      </c>
      <c r="AH593" s="326">
        <f t="shared" si="117"/>
        <v>2.9239766081871341</v>
      </c>
      <c r="AI593" s="326">
        <f t="shared" si="117"/>
        <v>3.1963470319634708</v>
      </c>
      <c r="AJ593" s="326">
        <f t="shared" si="117"/>
        <v>3.939393939393939</v>
      </c>
      <c r="AK593" s="326">
        <f t="shared" si="117"/>
        <v>4.0983606557377046</v>
      </c>
      <c r="AL593" s="326">
        <f t="shared" si="117"/>
        <v>4.4491525423728815</v>
      </c>
      <c r="AM593" s="326">
        <f t="shared" si="117"/>
        <v>5.1476154428463285</v>
      </c>
      <c r="AN593" s="326">
        <f t="shared" si="117"/>
        <v>9.2496285289747409</v>
      </c>
    </row>
    <row r="594" spans="1:40" x14ac:dyDescent="0.2">
      <c r="A594" s="7" t="s">
        <v>54</v>
      </c>
      <c r="B594" s="10">
        <v>0</v>
      </c>
      <c r="C594" s="10">
        <v>6.2970309499071186</v>
      </c>
      <c r="D594" s="10">
        <v>4.731152272135879</v>
      </c>
      <c r="E594" s="10">
        <v>8.6890409471054628</v>
      </c>
      <c r="F594" s="10">
        <v>0</v>
      </c>
      <c r="G594" s="10">
        <v>28.441410693970418</v>
      </c>
      <c r="H594" s="10">
        <v>22.805017103762829</v>
      </c>
      <c r="I594" s="10">
        <v>19.964064683569575</v>
      </c>
      <c r="J594" s="10">
        <v>35.968734868921629</v>
      </c>
      <c r="K594" s="10">
        <v>35.021669658100947</v>
      </c>
      <c r="L594" s="10">
        <v>14.395738861297056</v>
      </c>
      <c r="M594" s="10">
        <v>54.463889008327243</v>
      </c>
      <c r="N594" s="10">
        <v>69.254257562879715</v>
      </c>
      <c r="O594" s="10">
        <v>60.36520951758137</v>
      </c>
      <c r="P594" s="10">
        <v>63.339480988841068</v>
      </c>
      <c r="Q594" s="10">
        <v>100.97479513767524</v>
      </c>
      <c r="R594" s="10">
        <v>141.13828023005539</v>
      </c>
      <c r="S594" s="10">
        <v>260.03575491630102</v>
      </c>
      <c r="T594" s="10">
        <v>402.16017465241868</v>
      </c>
      <c r="U594" s="7" t="s">
        <v>54</v>
      </c>
      <c r="V594" s="326">
        <f t="shared" si="118"/>
        <v>0</v>
      </c>
      <c r="W594" s="326">
        <f t="shared" si="117"/>
        <v>25</v>
      </c>
      <c r="X594" s="326">
        <f t="shared" si="117"/>
        <v>33.333333333333336</v>
      </c>
      <c r="Y594" s="326">
        <f t="shared" si="117"/>
        <v>50</v>
      </c>
      <c r="Z594" s="326">
        <f t="shared" si="117"/>
        <v>0</v>
      </c>
      <c r="AA594" s="326">
        <f t="shared" si="117"/>
        <v>70</v>
      </c>
      <c r="AB594" s="326">
        <f t="shared" si="117"/>
        <v>42.857142857142854</v>
      </c>
      <c r="AC594" s="326">
        <f t="shared" si="117"/>
        <v>37.5</v>
      </c>
      <c r="AD594" s="326">
        <f t="shared" si="117"/>
        <v>37.142857142857146</v>
      </c>
      <c r="AE594" s="326">
        <f t="shared" si="117"/>
        <v>23.999999999999996</v>
      </c>
      <c r="AF594" s="326">
        <f t="shared" si="117"/>
        <v>6.9444444444444446</v>
      </c>
      <c r="AG594" s="326">
        <f t="shared" si="117"/>
        <v>14.503816793893129</v>
      </c>
      <c r="AH594" s="326">
        <f t="shared" si="117"/>
        <v>12.865497076023392</v>
      </c>
      <c r="AI594" s="326">
        <f t="shared" si="117"/>
        <v>8.2191780821917817</v>
      </c>
      <c r="AJ594" s="326">
        <f t="shared" si="117"/>
        <v>5.1515151515151505</v>
      </c>
      <c r="AK594" s="326">
        <f t="shared" si="117"/>
        <v>5.3278688524590159</v>
      </c>
      <c r="AL594" s="326">
        <f t="shared" si="117"/>
        <v>4.2372881355932197</v>
      </c>
      <c r="AM594" s="326">
        <f t="shared" si="117"/>
        <v>4.2392127176381535</v>
      </c>
      <c r="AN594" s="326">
        <f t="shared" si="117"/>
        <v>2.6002971768202077</v>
      </c>
    </row>
    <row r="595" spans="1:40" x14ac:dyDescent="0.2">
      <c r="A595" s="7" t="s">
        <v>55</v>
      </c>
      <c r="B595" s="85">
        <f>B581-SUM(B582:B594)</f>
        <v>57.870370370370324</v>
      </c>
      <c r="C595" s="85">
        <f t="shared" ref="C595:T595" si="119">C581-SUM(C582:C594)</f>
        <v>0</v>
      </c>
      <c r="D595" s="85">
        <f t="shared" si="119"/>
        <v>4.7311522721358781</v>
      </c>
      <c r="E595" s="85">
        <f t="shared" si="119"/>
        <v>4.3445204735527305</v>
      </c>
      <c r="F595" s="85">
        <f t="shared" si="119"/>
        <v>4.254413954477771</v>
      </c>
      <c r="G595" s="85">
        <f t="shared" si="119"/>
        <v>0</v>
      </c>
      <c r="H595" s="85">
        <f t="shared" si="119"/>
        <v>3.8008361839604774</v>
      </c>
      <c r="I595" s="85">
        <f t="shared" si="119"/>
        <v>0</v>
      </c>
      <c r="J595" s="85">
        <f t="shared" si="119"/>
        <v>2.7668257591478209</v>
      </c>
      <c r="K595" s="85">
        <f t="shared" si="119"/>
        <v>5.8369449430168459</v>
      </c>
      <c r="L595" s="85">
        <f t="shared" si="119"/>
        <v>11.516591089037661</v>
      </c>
      <c r="M595" s="85">
        <f t="shared" si="119"/>
        <v>11.466081896490039</v>
      </c>
      <c r="N595" s="85">
        <f t="shared" si="119"/>
        <v>3.147920798312839</v>
      </c>
      <c r="O595" s="85">
        <f t="shared" si="119"/>
        <v>6.70724550195348</v>
      </c>
      <c r="P595" s="85">
        <f t="shared" si="119"/>
        <v>14.903407291492158</v>
      </c>
      <c r="Q595" s="85">
        <f t="shared" si="119"/>
        <v>27.185521767835553</v>
      </c>
      <c r="R595" s="85">
        <f t="shared" si="119"/>
        <v>67.040683109276415</v>
      </c>
      <c r="S595" s="85">
        <f t="shared" si="119"/>
        <v>199.67031181073071</v>
      </c>
      <c r="T595" s="85">
        <f t="shared" si="119"/>
        <v>459.61162817419245</v>
      </c>
      <c r="U595" s="7" t="s">
        <v>55</v>
      </c>
      <c r="V595" s="326">
        <f>IF(B$581=0,"",B595/B$581*100)</f>
        <v>22.222222222222207</v>
      </c>
      <c r="W595" s="326">
        <f t="shared" si="117"/>
        <v>0</v>
      </c>
      <c r="X595" s="326">
        <f t="shared" si="117"/>
        <v>33.333333333333329</v>
      </c>
      <c r="Y595" s="326">
        <f t="shared" si="117"/>
        <v>24.999999999999993</v>
      </c>
      <c r="Z595" s="326">
        <f t="shared" si="117"/>
        <v>50</v>
      </c>
      <c r="AA595" s="326">
        <f t="shared" si="117"/>
        <v>0</v>
      </c>
      <c r="AB595" s="326">
        <f t="shared" si="117"/>
        <v>7.1428571428571539</v>
      </c>
      <c r="AC595" s="326">
        <f t="shared" si="117"/>
        <v>0</v>
      </c>
      <c r="AD595" s="326">
        <f t="shared" si="117"/>
        <v>2.8571428571428603</v>
      </c>
      <c r="AE595" s="326">
        <f t="shared" si="117"/>
        <v>4.0000000000000142</v>
      </c>
      <c r="AF595" s="326">
        <f t="shared" si="117"/>
        <v>5.5555555555555625</v>
      </c>
      <c r="AG595" s="326">
        <f t="shared" si="117"/>
        <v>3.0534351145038414</v>
      </c>
      <c r="AH595" s="326">
        <f t="shared" si="117"/>
        <v>0.58479532163745007</v>
      </c>
      <c r="AI595" s="326">
        <f t="shared" si="117"/>
        <v>0.91324200913241949</v>
      </c>
      <c r="AJ595" s="326">
        <f t="shared" si="117"/>
        <v>1.2121212121212235</v>
      </c>
      <c r="AK595" s="326">
        <f t="shared" si="117"/>
        <v>1.434426229508192</v>
      </c>
      <c r="AL595" s="326">
        <f t="shared" si="117"/>
        <v>2.0127118644067825</v>
      </c>
      <c r="AM595" s="326">
        <f t="shared" si="117"/>
        <v>3.2551097653292893</v>
      </c>
      <c r="AN595" s="326">
        <f t="shared" si="117"/>
        <v>2.9717682020802356</v>
      </c>
    </row>
    <row r="596" spans="1:40" x14ac:dyDescent="0.2">
      <c r="A596" s="7" t="str">
        <f>IF($H$321=0,"","Sem Informação Disponibilizada")</f>
        <v/>
      </c>
      <c r="B596" s="9" t="str">
        <f>IF($H$321=0,"",100-SUM(#REF!))</f>
        <v/>
      </c>
      <c r="C596" s="9" t="str">
        <f>IF($H$321=0,"",100-SUM(#REF!))</f>
        <v/>
      </c>
      <c r="D596" s="9" t="str">
        <f>IF($H$321=0,"",100-SUM(#REF!))</f>
        <v/>
      </c>
      <c r="E596" s="9" t="str">
        <f>IF($H$321=0,"",100-SUM(#REF!))</f>
        <v/>
      </c>
      <c r="F596" s="9" t="str">
        <f>IF($H$321=0,"",100-SUM(#REF!))</f>
        <v/>
      </c>
      <c r="H596" s="11"/>
      <c r="I596" s="11"/>
      <c r="J596" s="11"/>
      <c r="K596" s="11"/>
      <c r="L596" s="11"/>
      <c r="M596" s="11"/>
      <c r="N596" s="13"/>
      <c r="O596" s="13"/>
      <c r="P596" s="11"/>
      <c r="Q596" s="11"/>
      <c r="V596" s="9"/>
      <c r="W596" s="9"/>
      <c r="X596" s="9"/>
      <c r="Y596" s="9"/>
      <c r="Z596" s="9"/>
      <c r="AA596" s="9"/>
      <c r="AB596" s="9"/>
      <c r="AC596" s="9"/>
      <c r="AD596" s="9"/>
      <c r="AE596" s="9"/>
      <c r="AF596" s="9"/>
      <c r="AG596" s="9"/>
      <c r="AH596" s="9"/>
      <c r="AI596" s="9"/>
      <c r="AJ596" s="9"/>
      <c r="AK596" s="9"/>
      <c r="AL596" s="9"/>
      <c r="AM596" s="9"/>
      <c r="AN596" s="9"/>
    </row>
    <row r="597" spans="1:40" x14ac:dyDescent="0.2">
      <c r="A597" s="320" t="s">
        <v>643</v>
      </c>
      <c r="E597" s="65"/>
      <c r="H597" s="11"/>
      <c r="I597" s="11"/>
      <c r="J597" s="11"/>
      <c r="K597" s="11"/>
      <c r="L597" s="11" t="s">
        <v>619</v>
      </c>
      <c r="M597" s="11"/>
      <c r="N597" s="13"/>
      <c r="O597" s="13"/>
      <c r="P597" s="11"/>
      <c r="Q597" s="11"/>
      <c r="S597" s="11" t="s">
        <v>620</v>
      </c>
      <c r="T597" s="11"/>
      <c r="U597" s="13"/>
      <c r="V597" s="13"/>
      <c r="W597" s="11"/>
      <c r="X597" s="11"/>
      <c r="Z597" s="11" t="s">
        <v>644</v>
      </c>
      <c r="AA597" s="11"/>
      <c r="AB597" s="13"/>
      <c r="AC597" s="13"/>
      <c r="AD597" s="11"/>
      <c r="AE597" s="11"/>
    </row>
    <row r="598" spans="1:40" ht="15" customHeight="1" x14ac:dyDescent="0.25">
      <c r="B598" s="1006" t="s">
        <v>16</v>
      </c>
      <c r="C598" s="1007"/>
      <c r="D598" s="1007"/>
      <c r="E598" s="1006" t="str">
        <f>$A$2</f>
        <v>ARS Alentejo</v>
      </c>
      <c r="F598" s="1007"/>
      <c r="G598" s="1007"/>
      <c r="H598" s="1006" t="str">
        <f>$A$3</f>
        <v>ACeS Alentejo Central</v>
      </c>
      <c r="I598" s="1007"/>
      <c r="J598" s="1007"/>
      <c r="K598" s="11"/>
      <c r="L598" s="1006" t="str">
        <f>$A$2</f>
        <v>ARS Alentejo</v>
      </c>
      <c r="M598" s="1007"/>
      <c r="N598" s="1007"/>
      <c r="O598" s="1006" t="str">
        <f>$A$3</f>
        <v>ACeS Alentejo Central</v>
      </c>
      <c r="P598" s="1007"/>
      <c r="Q598" s="1007"/>
      <c r="S598" s="1006" t="str">
        <f>$A$2</f>
        <v>ARS Alentejo</v>
      </c>
      <c r="T598" s="1007"/>
      <c r="U598" s="1007"/>
      <c r="V598" s="1006" t="str">
        <f>$A$3</f>
        <v>ACeS Alentejo Central</v>
      </c>
      <c r="W598" s="1007"/>
      <c r="X598" s="1007"/>
      <c r="Z598" s="1006" t="str">
        <f>$A$2</f>
        <v>ARS Alentejo</v>
      </c>
      <c r="AA598" s="1007"/>
      <c r="AB598" s="1007"/>
      <c r="AC598" s="1006" t="str">
        <f>$A$3</f>
        <v>ACeS Alentejo Central</v>
      </c>
      <c r="AD598" s="1007"/>
      <c r="AE598" s="1007"/>
    </row>
    <row r="599" spans="1:40" x14ac:dyDescent="0.2">
      <c r="B599" s="539" t="s">
        <v>261</v>
      </c>
      <c r="C599" s="539" t="s">
        <v>552</v>
      </c>
      <c r="D599" s="539" t="s">
        <v>555</v>
      </c>
      <c r="E599" s="539" t="s">
        <v>261</v>
      </c>
      <c r="F599" s="539" t="s">
        <v>552</v>
      </c>
      <c r="G599" s="539" t="s">
        <v>555</v>
      </c>
      <c r="H599" s="539" t="s">
        <v>261</v>
      </c>
      <c r="I599" s="539" t="s">
        <v>552</v>
      </c>
      <c r="J599" s="539" t="s">
        <v>555</v>
      </c>
      <c r="K599" s="11"/>
      <c r="L599" s="539" t="s">
        <v>261</v>
      </c>
      <c r="M599" s="539" t="s">
        <v>552</v>
      </c>
      <c r="N599" s="539" t="s">
        <v>555</v>
      </c>
      <c r="O599" s="539" t="s">
        <v>261</v>
      </c>
      <c r="P599" s="539" t="s">
        <v>552</v>
      </c>
      <c r="Q599" s="539" t="s">
        <v>555</v>
      </c>
      <c r="S599" s="539" t="s">
        <v>261</v>
      </c>
      <c r="T599" s="539" t="s">
        <v>552</v>
      </c>
      <c r="U599" s="539" t="s">
        <v>555</v>
      </c>
      <c r="V599" s="539" t="s">
        <v>261</v>
      </c>
      <c r="W599" s="539" t="s">
        <v>552</v>
      </c>
      <c r="X599" s="539" t="s">
        <v>555</v>
      </c>
      <c r="Z599" s="539" t="s">
        <v>261</v>
      </c>
      <c r="AA599" s="539" t="s">
        <v>552</v>
      </c>
      <c r="AB599" s="539" t="s">
        <v>555</v>
      </c>
      <c r="AC599" s="539" t="s">
        <v>261</v>
      </c>
      <c r="AD599" s="539" t="s">
        <v>552</v>
      </c>
      <c r="AE599" s="539" t="s">
        <v>555</v>
      </c>
    </row>
    <row r="600" spans="1:40" x14ac:dyDescent="0.2">
      <c r="A600" s="7" t="s">
        <v>586</v>
      </c>
      <c r="B600" s="9">
        <v>362.11490482515336</v>
      </c>
      <c r="C600" s="9">
        <v>354.18742297276378</v>
      </c>
      <c r="D600" s="241">
        <v>344.73744121492103</v>
      </c>
      <c r="E600" s="379">
        <v>401.04742281811406</v>
      </c>
      <c r="F600" s="379">
        <v>390.24450773986734</v>
      </c>
      <c r="G600" s="379">
        <v>375.81517648950074</v>
      </c>
      <c r="H600" s="322">
        <v>356.9008909890598</v>
      </c>
      <c r="I600" s="10">
        <v>352.15630326195884</v>
      </c>
      <c r="J600" s="322">
        <v>345.20689707157112</v>
      </c>
      <c r="K600" s="11"/>
      <c r="L600" s="561">
        <v>390.68109082875321</v>
      </c>
      <c r="M600" s="561">
        <v>379.95505471947524</v>
      </c>
      <c r="N600" s="561">
        <v>365.66788144419098</v>
      </c>
      <c r="O600" s="322">
        <v>339.63473155639196</v>
      </c>
      <c r="P600" s="322">
        <v>334.89192976200917</v>
      </c>
      <c r="Q600" s="10">
        <v>328.04352660941748</v>
      </c>
      <c r="S600" s="561">
        <v>411.4137548074749</v>
      </c>
      <c r="T600" s="561">
        <v>400.53396076025945</v>
      </c>
      <c r="U600" s="561">
        <v>385.96247153481045</v>
      </c>
      <c r="V600" s="322">
        <v>374.16705042172765</v>
      </c>
      <c r="W600" s="322">
        <v>369.42067676190851</v>
      </c>
      <c r="X600" s="10">
        <v>362.37026753372487</v>
      </c>
      <c r="Z600" s="446">
        <f>IF(S600=0,0,IF(L600&gt;B600,-2,IF(S600&lt;B600,2,IF(E600&gt;B600,-1,1))))</f>
        <v>-2</v>
      </c>
      <c r="AA600" s="446">
        <f t="shared" ref="AA600:AE600" si="120">IF(T600=0,0,IF(M600&gt;C600,-2,IF(T600&lt;C600,2,IF(F600&gt;C600,-1,1))))</f>
        <v>-2</v>
      </c>
      <c r="AB600" s="446">
        <f t="shared" si="120"/>
        <v>-2</v>
      </c>
      <c r="AC600" s="446">
        <f t="shared" si="120"/>
        <v>2</v>
      </c>
      <c r="AD600" s="446">
        <f t="shared" si="120"/>
        <v>2</v>
      </c>
      <c r="AE600" s="446">
        <f t="shared" si="120"/>
        <v>2</v>
      </c>
    </row>
    <row r="601" spans="1:40" x14ac:dyDescent="0.2">
      <c r="A601" s="7" t="s">
        <v>587</v>
      </c>
      <c r="B601" s="9">
        <v>11.830512826152171</v>
      </c>
      <c r="C601" s="9">
        <v>11.020047104208526</v>
      </c>
      <c r="D601" s="241">
        <v>10.409293305305619</v>
      </c>
      <c r="E601" s="379">
        <v>8.5669836763056306</v>
      </c>
      <c r="F601" s="379">
        <v>8.57955984230518</v>
      </c>
      <c r="G601" s="379">
        <v>8.3828322867453089</v>
      </c>
      <c r="H601" s="322">
        <v>7.7118184285497344</v>
      </c>
      <c r="I601" s="10">
        <v>7.4043388718072309</v>
      </c>
      <c r="J601" s="322">
        <v>5.7242599375222873</v>
      </c>
      <c r="K601" s="11"/>
      <c r="L601" s="561">
        <v>7.0537520378269072</v>
      </c>
      <c r="M601" s="561">
        <v>7.0543479049224462</v>
      </c>
      <c r="N601" s="561">
        <v>6.8614788153899315</v>
      </c>
      <c r="O601" s="322">
        <v>5.3952167277659528</v>
      </c>
      <c r="P601" s="322">
        <v>5.1256835939768521</v>
      </c>
      <c r="Q601" s="10">
        <v>3.7388439784769854</v>
      </c>
      <c r="S601" s="561">
        <v>10.080215314784358</v>
      </c>
      <c r="T601" s="561">
        <v>10.104771779687916</v>
      </c>
      <c r="U601" s="561">
        <v>9.9041857581006845</v>
      </c>
      <c r="V601" s="322">
        <v>10.77451465699176</v>
      </c>
      <c r="W601" s="322">
        <v>10.443461716896241</v>
      </c>
      <c r="X601" s="10">
        <v>8.5350887290236983</v>
      </c>
      <c r="Z601" s="446">
        <f t="shared" ref="Z601:Z644" si="121">IF(S601=0,0,IF(L601&gt;B601,-2,IF(S601&lt;B601,2,IF(E601&gt;B601,-1,1))))</f>
        <v>2</v>
      </c>
      <c r="AA601" s="446">
        <f t="shared" ref="AA601:AA644" si="122">IF(T601=0,0,IF(M601&gt;C601,-2,IF(T601&lt;C601,2,IF(F601&gt;C601,-1,1))))</f>
        <v>2</v>
      </c>
      <c r="AB601" s="446">
        <f t="shared" ref="AB601:AB644" si="123">IF(U601=0,0,IF(N601&gt;D601,-2,IF(U601&lt;D601,2,IF(G601&gt;D601,-1,1))))</f>
        <v>2</v>
      </c>
      <c r="AC601" s="446">
        <f t="shared" ref="AC601:AC644" si="124">IF(V601=0,0,IF(O601&gt;E601,-2,IF(V601&lt;E601,2,IF(H601&gt;E601,-1,1))))</f>
        <v>1</v>
      </c>
      <c r="AD601" s="446">
        <f t="shared" ref="AD601:AD644" si="125">IF(W601=0,0,IF(P601&gt;F601,-2,IF(W601&lt;F601,2,IF(I601&gt;F601,-1,1))))</f>
        <v>1</v>
      </c>
      <c r="AE601" s="446">
        <f t="shared" ref="AE601:AE644" si="126">IF(X601=0,0,IF(Q601&gt;G601,-2,IF(X601&lt;G601,2,IF(J601&gt;G601,-1,1))))</f>
        <v>1</v>
      </c>
    </row>
    <row r="602" spans="1:40" x14ac:dyDescent="0.2">
      <c r="A602" s="7" t="s">
        <v>29</v>
      </c>
      <c r="B602" s="9">
        <v>0.99004328479950443</v>
      </c>
      <c r="C602" s="9">
        <v>1.0009498579630716</v>
      </c>
      <c r="D602" s="241">
        <v>0.94886252877404831</v>
      </c>
      <c r="E602" s="379">
        <v>0.87778820646202538</v>
      </c>
      <c r="F602" s="379">
        <v>0.63910715587933242</v>
      </c>
      <c r="G602" s="379">
        <v>0.72694329858458961</v>
      </c>
      <c r="H602" s="322">
        <v>0.22683298060804849</v>
      </c>
      <c r="I602" s="10">
        <v>0.65817210501176449</v>
      </c>
      <c r="J602" s="322">
        <v>0.65844861670828636</v>
      </c>
      <c r="K602" s="11"/>
      <c r="L602" s="561">
        <v>0.46589592636154115</v>
      </c>
      <c r="M602" s="561">
        <v>0.29191402280004153</v>
      </c>
      <c r="N602" s="561">
        <v>0.34822272797192055</v>
      </c>
      <c r="O602" s="322">
        <v>5.7429138473793695E-3</v>
      </c>
      <c r="P602" s="322">
        <v>0.13562829743770893</v>
      </c>
      <c r="Q602" s="10">
        <v>0.13571413708085672</v>
      </c>
      <c r="S602" s="561">
        <v>1.5432531290528517</v>
      </c>
      <c r="T602" s="561">
        <v>1.2537972361119707</v>
      </c>
      <c r="U602" s="561">
        <v>1.3936826652236549</v>
      </c>
      <c r="V602" s="322">
        <v>1.413079408248745</v>
      </c>
      <c r="W602" s="322">
        <v>2.0749086619406234</v>
      </c>
      <c r="X602" s="10">
        <v>2.1607123517265991</v>
      </c>
      <c r="Z602" s="446">
        <f t="shared" si="121"/>
        <v>1</v>
      </c>
      <c r="AA602" s="446">
        <f t="shared" si="122"/>
        <v>1</v>
      </c>
      <c r="AB602" s="446">
        <f t="shared" si="123"/>
        <v>1</v>
      </c>
      <c r="AC602" s="446">
        <f t="shared" si="124"/>
        <v>1</v>
      </c>
      <c r="AD602" s="446">
        <f t="shared" si="125"/>
        <v>-1</v>
      </c>
      <c r="AE602" s="446">
        <f t="shared" si="126"/>
        <v>1</v>
      </c>
    </row>
    <row r="603" spans="1:40" x14ac:dyDescent="0.2">
      <c r="A603" s="7" t="s">
        <v>621</v>
      </c>
      <c r="B603" s="9">
        <v>5.5901745742831768</v>
      </c>
      <c r="C603" s="9">
        <v>4.9591093186461332</v>
      </c>
      <c r="D603" s="241">
        <v>4.5098169001278245</v>
      </c>
      <c r="E603" s="379">
        <v>3.0496310084951537</v>
      </c>
      <c r="F603" s="379">
        <v>2.6934781230194202</v>
      </c>
      <c r="G603" s="379">
        <v>2.1361337130837921</v>
      </c>
      <c r="H603" s="322">
        <v>2.6168447446830148</v>
      </c>
      <c r="I603" s="10">
        <v>2.1896776024042226</v>
      </c>
      <c r="J603" s="322">
        <v>1.5501273871942232</v>
      </c>
      <c r="K603" s="11"/>
      <c r="L603" s="561">
        <v>2.1975196218211348</v>
      </c>
      <c r="M603" s="561">
        <v>1.8953102839763527</v>
      </c>
      <c r="N603" s="561">
        <v>1.4284432442907333</v>
      </c>
      <c r="O603" s="322">
        <v>1.3510362338193393</v>
      </c>
      <c r="P603" s="322">
        <v>1.0496436376184992</v>
      </c>
      <c r="Q603" s="10">
        <v>0.6231246871142273</v>
      </c>
      <c r="S603" s="561">
        <v>4.1478696184225878</v>
      </c>
      <c r="T603" s="561">
        <v>3.7423137924618839</v>
      </c>
      <c r="U603" s="561">
        <v>3.1150031047737161</v>
      </c>
      <c r="V603" s="322">
        <v>4.6753917672026857</v>
      </c>
      <c r="W603" s="322">
        <v>4.1430025894676579</v>
      </c>
      <c r="X603" s="10">
        <v>3.3837816985495905</v>
      </c>
      <c r="Z603" s="446">
        <f t="shared" si="121"/>
        <v>2</v>
      </c>
      <c r="AA603" s="446">
        <f t="shared" si="122"/>
        <v>2</v>
      </c>
      <c r="AB603" s="446">
        <f t="shared" si="123"/>
        <v>2</v>
      </c>
      <c r="AC603" s="446">
        <f t="shared" si="124"/>
        <v>1</v>
      </c>
      <c r="AD603" s="446">
        <f t="shared" si="125"/>
        <v>1</v>
      </c>
      <c r="AE603" s="446">
        <f t="shared" si="126"/>
        <v>1</v>
      </c>
    </row>
    <row r="604" spans="1:40" x14ac:dyDescent="0.2">
      <c r="A604" s="7" t="s">
        <v>23</v>
      </c>
      <c r="B604" s="9">
        <v>139.40176200260393</v>
      </c>
      <c r="C604" s="9">
        <v>138.73506824057674</v>
      </c>
      <c r="D604" s="241">
        <v>137.02758941582994</v>
      </c>
      <c r="E604" s="379">
        <v>142.65182462184924</v>
      </c>
      <c r="F604" s="379">
        <v>136.49685804700209</v>
      </c>
      <c r="G604" s="379">
        <v>136.01922582451658</v>
      </c>
      <c r="H604" s="322">
        <v>138.75976108460199</v>
      </c>
      <c r="I604" s="10">
        <v>129.30951675424552</v>
      </c>
      <c r="J604" s="322">
        <v>134.99988936435221</v>
      </c>
      <c r="K604" s="11"/>
      <c r="L604" s="561">
        <v>136.46308390062137</v>
      </c>
      <c r="M604" s="561">
        <v>130.4147449598924</v>
      </c>
      <c r="N604" s="561">
        <v>129.93254930190272</v>
      </c>
      <c r="O604" s="322">
        <v>127.96538187258581</v>
      </c>
      <c r="P604" s="322">
        <v>118.84437011379433</v>
      </c>
      <c r="Q604" s="10">
        <v>124.28978856748731</v>
      </c>
      <c r="S604" s="561">
        <v>148.84056534307715</v>
      </c>
      <c r="T604" s="561">
        <v>142.57897113411175</v>
      </c>
      <c r="U604" s="561">
        <v>142.10590234713041</v>
      </c>
      <c r="V604" s="322">
        <v>149.5541402966181</v>
      </c>
      <c r="W604" s="322">
        <v>139.77466339469674</v>
      </c>
      <c r="X604" s="10">
        <v>145.70999016121715</v>
      </c>
      <c r="Z604" s="446">
        <f t="shared" si="121"/>
        <v>-1</v>
      </c>
      <c r="AA604" s="446">
        <f t="shared" si="122"/>
        <v>1</v>
      </c>
      <c r="AB604" s="446">
        <f t="shared" si="123"/>
        <v>1</v>
      </c>
      <c r="AC604" s="446">
        <f t="shared" si="124"/>
        <v>1</v>
      </c>
      <c r="AD604" s="446">
        <f t="shared" si="125"/>
        <v>1</v>
      </c>
      <c r="AE604" s="446">
        <f t="shared" si="126"/>
        <v>1</v>
      </c>
    </row>
    <row r="605" spans="1:40" x14ac:dyDescent="0.2">
      <c r="A605" s="7" t="s">
        <v>622</v>
      </c>
      <c r="B605" s="9">
        <v>5.7531149682476306</v>
      </c>
      <c r="C605" s="9">
        <v>5.7302191784779204</v>
      </c>
      <c r="D605" s="241">
        <v>5.4103755937310805</v>
      </c>
      <c r="E605" s="379">
        <v>6.1170601677080034</v>
      </c>
      <c r="F605" s="379">
        <v>5.1339107486141184</v>
      </c>
      <c r="G605" s="379">
        <v>4.2017921853798441</v>
      </c>
      <c r="H605" s="322">
        <v>5.7728058263796171</v>
      </c>
      <c r="I605" s="10">
        <v>5.7915784187610111</v>
      </c>
      <c r="J605" s="322">
        <v>4.4497467481919895</v>
      </c>
      <c r="K605" s="11"/>
      <c r="L605" s="561">
        <v>4.8905956106898891</v>
      </c>
      <c r="M605" s="561">
        <v>4.016242844512715</v>
      </c>
      <c r="N605" s="561">
        <v>3.1983960464355206</v>
      </c>
      <c r="O605" s="322">
        <v>3.7675980107392348</v>
      </c>
      <c r="P605" s="322">
        <v>3.7823320704321857</v>
      </c>
      <c r="Q605" s="10">
        <v>2.7178313844658715</v>
      </c>
      <c r="S605" s="561">
        <v>7.5822586656256936</v>
      </c>
      <c r="T605" s="561">
        <v>6.4940390667254553</v>
      </c>
      <c r="U605" s="561">
        <v>5.4635251626493453</v>
      </c>
      <c r="V605" s="322">
        <v>8.5459233361818558</v>
      </c>
      <c r="W605" s="322">
        <v>8.5775518306910588</v>
      </c>
      <c r="X605" s="10">
        <v>7.0227683910125815</v>
      </c>
      <c r="Z605" s="446">
        <f t="shared" si="121"/>
        <v>-1</v>
      </c>
      <c r="AA605" s="446">
        <f t="shared" si="122"/>
        <v>1</v>
      </c>
      <c r="AB605" s="446">
        <f t="shared" si="123"/>
        <v>1</v>
      </c>
      <c r="AC605" s="446">
        <f t="shared" si="124"/>
        <v>1</v>
      </c>
      <c r="AD605" s="446">
        <f t="shared" si="125"/>
        <v>-1</v>
      </c>
      <c r="AE605" s="446">
        <f t="shared" si="126"/>
        <v>-1</v>
      </c>
    </row>
    <row r="606" spans="1:40" x14ac:dyDescent="0.2">
      <c r="A606" s="7" t="s">
        <v>560</v>
      </c>
      <c r="B606" s="9">
        <v>4.1084743598014963</v>
      </c>
      <c r="C606" s="9">
        <v>4.172485421052607</v>
      </c>
      <c r="D606" s="241">
        <v>4.0994438856228888</v>
      </c>
      <c r="E606" s="379">
        <v>2.4674008229917344</v>
      </c>
      <c r="F606" s="379">
        <v>2.4981990918506836</v>
      </c>
      <c r="G606" s="379">
        <v>3.1958194146969308</v>
      </c>
      <c r="H606" s="322">
        <v>1.5835601253987668</v>
      </c>
      <c r="I606" s="10">
        <v>2.0119499187273342</v>
      </c>
      <c r="J606" s="322">
        <v>3.1144663248434017</v>
      </c>
      <c r="K606" s="11"/>
      <c r="L606" s="561">
        <v>1.7084135017637005</v>
      </c>
      <c r="M606" s="561">
        <v>1.7397035755812282</v>
      </c>
      <c r="N606" s="561">
        <v>2.3309514723273357</v>
      </c>
      <c r="O606" s="322">
        <v>0.63646299382557492</v>
      </c>
      <c r="P606" s="322">
        <v>0.91957112026704013</v>
      </c>
      <c r="Q606" s="10">
        <v>1.7025154335478581</v>
      </c>
      <c r="S606" s="561">
        <v>3.474376608592185</v>
      </c>
      <c r="T606" s="561">
        <v>3.5053958428699405</v>
      </c>
      <c r="U606" s="561">
        <v>4.3215727319367589</v>
      </c>
      <c r="V606" s="322">
        <v>3.3618793743020872</v>
      </c>
      <c r="W606" s="322">
        <v>3.929324611497206</v>
      </c>
      <c r="X606" s="10">
        <v>5.3869642243911029</v>
      </c>
      <c r="Z606" s="446">
        <f t="shared" si="121"/>
        <v>2</v>
      </c>
      <c r="AA606" s="446">
        <f t="shared" si="122"/>
        <v>2</v>
      </c>
      <c r="AB606" s="446">
        <f t="shared" si="123"/>
        <v>1</v>
      </c>
      <c r="AC606" s="446">
        <f t="shared" si="124"/>
        <v>1</v>
      </c>
      <c r="AD606" s="446">
        <f t="shared" si="125"/>
        <v>1</v>
      </c>
      <c r="AE606" s="446">
        <f t="shared" si="126"/>
        <v>1</v>
      </c>
    </row>
    <row r="607" spans="1:40" x14ac:dyDescent="0.2">
      <c r="A607" s="7" t="s">
        <v>180</v>
      </c>
      <c r="B607" s="9">
        <v>12.835217634244529</v>
      </c>
      <c r="C607" s="9">
        <v>12.577322812259354</v>
      </c>
      <c r="D607" s="241">
        <v>12.148376924774274</v>
      </c>
      <c r="E607" s="379">
        <v>10.857239370357114</v>
      </c>
      <c r="F607" s="379">
        <v>10.06416169546058</v>
      </c>
      <c r="G607" s="379">
        <v>9.8739615164644157</v>
      </c>
      <c r="H607" s="322">
        <v>11.511579200575314</v>
      </c>
      <c r="I607" s="10">
        <v>9.7502786467204157</v>
      </c>
      <c r="J607" s="322">
        <v>9.4420065041252066</v>
      </c>
      <c r="K607" s="11"/>
      <c r="L607" s="561">
        <v>9.1581732343996407</v>
      </c>
      <c r="M607" s="561">
        <v>8.4182510672614708</v>
      </c>
      <c r="N607" s="561">
        <v>8.2377070859903032</v>
      </c>
      <c r="O607" s="322">
        <v>8.638973622258117</v>
      </c>
      <c r="P607" s="322">
        <v>7.1092734988799373</v>
      </c>
      <c r="Q607" s="10">
        <v>6.8325987116801539</v>
      </c>
      <c r="S607" s="561">
        <v>12.556305506314587</v>
      </c>
      <c r="T607" s="561">
        <v>11.710072323659691</v>
      </c>
      <c r="U607" s="561">
        <v>11.510215946938526</v>
      </c>
      <c r="V607" s="322">
        <v>15.117987462711183</v>
      </c>
      <c r="W607" s="322">
        <v>13.141823260315729</v>
      </c>
      <c r="X607" s="10">
        <v>12.855832994858551</v>
      </c>
      <c r="Z607" s="446">
        <f t="shared" si="121"/>
        <v>2</v>
      </c>
      <c r="AA607" s="446">
        <f t="shared" si="122"/>
        <v>2</v>
      </c>
      <c r="AB607" s="446">
        <f t="shared" si="123"/>
        <v>2</v>
      </c>
      <c r="AC607" s="446">
        <f t="shared" si="124"/>
        <v>-1</v>
      </c>
      <c r="AD607" s="446">
        <f t="shared" si="125"/>
        <v>1</v>
      </c>
      <c r="AE607" s="446">
        <f t="shared" si="126"/>
        <v>1</v>
      </c>
    </row>
    <row r="608" spans="1:40" x14ac:dyDescent="0.2">
      <c r="A608" s="7" t="s">
        <v>623</v>
      </c>
      <c r="B608" s="9">
        <v>12.626108904648452</v>
      </c>
      <c r="C608" s="9">
        <v>12.544330208277003</v>
      </c>
      <c r="D608" s="241">
        <v>12.165999294904401</v>
      </c>
      <c r="E608" s="379">
        <v>14.856003917327063</v>
      </c>
      <c r="F608" s="379">
        <v>14.013693185349052</v>
      </c>
      <c r="G608" s="379">
        <v>13.790144177118217</v>
      </c>
      <c r="H608" s="322">
        <v>14.452468448134177</v>
      </c>
      <c r="I608" s="10">
        <v>13.446485140799407</v>
      </c>
      <c r="J608" s="322">
        <v>15.752133449857975</v>
      </c>
      <c r="K608" s="11"/>
      <c r="L608" s="561">
        <v>12.871341640482536</v>
      </c>
      <c r="M608" s="561">
        <v>12.073395130675694</v>
      </c>
      <c r="N608" s="561">
        <v>11.853449153028198</v>
      </c>
      <c r="O608" s="322">
        <v>11.16727941781757</v>
      </c>
      <c r="P608" s="322">
        <v>10.281559498239695</v>
      </c>
      <c r="Q608" s="10">
        <v>12.300289544605882</v>
      </c>
      <c r="S608" s="561">
        <v>16.840666194171593</v>
      </c>
      <c r="T608" s="561">
        <v>15.953991240022416</v>
      </c>
      <c r="U608" s="561">
        <v>15.726839201208231</v>
      </c>
      <c r="V608" s="322">
        <v>18.47657091592772</v>
      </c>
      <c r="W608" s="322">
        <v>17.360620176920261</v>
      </c>
      <c r="X608" s="10">
        <v>19.996747376957952</v>
      </c>
      <c r="Z608" s="446">
        <f t="shared" si="121"/>
        <v>-2</v>
      </c>
      <c r="AA608" s="446">
        <f t="shared" si="122"/>
        <v>-1</v>
      </c>
      <c r="AB608" s="446">
        <f t="shared" si="123"/>
        <v>-1</v>
      </c>
      <c r="AC608" s="446">
        <f t="shared" si="124"/>
        <v>1</v>
      </c>
      <c r="AD608" s="446">
        <f t="shared" si="125"/>
        <v>1</v>
      </c>
      <c r="AE608" s="446">
        <f t="shared" si="126"/>
        <v>-1</v>
      </c>
    </row>
    <row r="609" spans="1:31" x14ac:dyDescent="0.2">
      <c r="A609" s="7" t="s">
        <v>624</v>
      </c>
      <c r="B609" s="9">
        <v>5.7840101094215743</v>
      </c>
      <c r="C609" s="9">
        <v>5.64577974860065</v>
      </c>
      <c r="D609" s="241">
        <v>5.5350656786808079</v>
      </c>
      <c r="E609" s="379">
        <v>8.5180569855810848</v>
      </c>
      <c r="F609" s="379">
        <v>7.4428177690485766</v>
      </c>
      <c r="G609" s="379">
        <v>7.690125960270338</v>
      </c>
      <c r="H609" s="322">
        <v>7.5827556026450003</v>
      </c>
      <c r="I609" s="10">
        <v>7.1262061773817678</v>
      </c>
      <c r="J609" s="322">
        <v>8.617612080559951</v>
      </c>
      <c r="K609" s="11"/>
      <c r="L609" s="561">
        <v>7.0074118639823286</v>
      </c>
      <c r="M609" s="561">
        <v>6.0241715616807827</v>
      </c>
      <c r="N609" s="561">
        <v>6.246011376381813</v>
      </c>
      <c r="O609" s="322">
        <v>5.2466435772506319</v>
      </c>
      <c r="P609" s="322">
        <v>4.8729637502428353</v>
      </c>
      <c r="Q609" s="10">
        <v>6.1273005177888997</v>
      </c>
      <c r="S609" s="561">
        <v>10.028702107179845</v>
      </c>
      <c r="T609" s="561">
        <v>8.8614639764163705</v>
      </c>
      <c r="U609" s="561">
        <v>9.1342405441588621</v>
      </c>
      <c r="V609" s="322">
        <v>10.680217956668288</v>
      </c>
      <c r="W609" s="322">
        <v>10.149332828565797</v>
      </c>
      <c r="X609" s="10">
        <v>11.918020552164739</v>
      </c>
      <c r="Z609" s="446">
        <f t="shared" si="121"/>
        <v>-2</v>
      </c>
      <c r="AA609" s="446">
        <f t="shared" si="122"/>
        <v>-2</v>
      </c>
      <c r="AB609" s="446">
        <f t="shared" si="123"/>
        <v>-2</v>
      </c>
      <c r="AC609" s="446">
        <f t="shared" si="124"/>
        <v>1</v>
      </c>
      <c r="AD609" s="446">
        <f t="shared" si="125"/>
        <v>1</v>
      </c>
      <c r="AE609" s="446">
        <f t="shared" si="126"/>
        <v>-1</v>
      </c>
    </row>
    <row r="610" spans="1:31" x14ac:dyDescent="0.2">
      <c r="A610" s="7" t="s">
        <v>625</v>
      </c>
      <c r="B610" s="9">
        <v>5.9495689538640155</v>
      </c>
      <c r="C610" s="9">
        <v>6.1218424674891967</v>
      </c>
      <c r="D610" s="241">
        <v>6.2701883858507035</v>
      </c>
      <c r="E610" s="379">
        <v>4.6187639201109301</v>
      </c>
      <c r="F610" s="379">
        <v>4.6105007174331663</v>
      </c>
      <c r="G610" s="379">
        <v>4.8470983461970638</v>
      </c>
      <c r="H610" s="322">
        <v>4.4728157023331185</v>
      </c>
      <c r="I610" s="10">
        <v>4.0528209328769513</v>
      </c>
      <c r="J610" s="322">
        <v>4.7554835959658162</v>
      </c>
      <c r="K610" s="11"/>
      <c r="L610" s="561">
        <v>3.575865206328277</v>
      </c>
      <c r="M610" s="561">
        <v>3.5643645394592189</v>
      </c>
      <c r="N610" s="561">
        <v>3.7709517451011023</v>
      </c>
      <c r="O610" s="322">
        <v>2.7629175026246591</v>
      </c>
      <c r="P610" s="322">
        <v>2.4383479593964918</v>
      </c>
      <c r="Q610" s="10">
        <v>2.9799458029300911</v>
      </c>
      <c r="S610" s="561">
        <v>5.8988014310126822</v>
      </c>
      <c r="T610" s="561">
        <v>5.8974990040520918</v>
      </c>
      <c r="U610" s="561">
        <v>6.1785585800887421</v>
      </c>
      <c r="V610" s="322">
        <v>6.9459580814067969</v>
      </c>
      <c r="W610" s="322">
        <v>6.4424774863034404</v>
      </c>
      <c r="X610" s="10">
        <v>7.3586206444345583</v>
      </c>
      <c r="Z610" s="446">
        <f t="shared" si="121"/>
        <v>2</v>
      </c>
      <c r="AA610" s="446">
        <f t="shared" si="122"/>
        <v>2</v>
      </c>
      <c r="AB610" s="446">
        <f t="shared" si="123"/>
        <v>2</v>
      </c>
      <c r="AC610" s="446">
        <f t="shared" si="124"/>
        <v>1</v>
      </c>
      <c r="AD610" s="446">
        <f t="shared" si="125"/>
        <v>1</v>
      </c>
      <c r="AE610" s="446">
        <f t="shared" si="126"/>
        <v>1</v>
      </c>
    </row>
    <row r="611" spans="1:31" x14ac:dyDescent="0.2">
      <c r="A611" s="7" t="s">
        <v>181</v>
      </c>
      <c r="B611" s="9">
        <v>7.0850533211430999</v>
      </c>
      <c r="C611" s="9">
        <v>7.0018766969356774</v>
      </c>
      <c r="D611" s="242">
        <v>6.9754947864763182</v>
      </c>
      <c r="E611" s="379">
        <v>7.6030701798534599</v>
      </c>
      <c r="F611" s="379">
        <v>6.91271245789045</v>
      </c>
      <c r="G611" s="447">
        <v>6.2716692590844163</v>
      </c>
      <c r="H611" s="322">
        <v>6.609151375836289</v>
      </c>
      <c r="I611" s="323">
        <v>5.465753738848818</v>
      </c>
      <c r="J611" s="322">
        <v>4.6597015927477425</v>
      </c>
      <c r="K611" s="11"/>
      <c r="L611" s="561">
        <v>6.17713689492839</v>
      </c>
      <c r="M611" s="561">
        <v>5.616644753227642</v>
      </c>
      <c r="N611" s="561">
        <v>5.0363361292250177</v>
      </c>
      <c r="O611" s="322">
        <v>4.4831522987997072</v>
      </c>
      <c r="P611" s="322">
        <v>3.5350400137844913</v>
      </c>
      <c r="Q611" s="10">
        <v>2.8841195093519461</v>
      </c>
      <c r="S611" s="561">
        <v>9.0290034647785262</v>
      </c>
      <c r="T611" s="561">
        <v>8.4467842018894519</v>
      </c>
      <c r="U611" s="561">
        <v>7.7604294398431248</v>
      </c>
      <c r="V611" s="322">
        <v>9.4849989237989192</v>
      </c>
      <c r="W611" s="322">
        <v>8.1688088132568009</v>
      </c>
      <c r="X611" s="10">
        <v>7.2731823229846739</v>
      </c>
      <c r="Z611" s="446">
        <f t="shared" si="121"/>
        <v>-1</v>
      </c>
      <c r="AA611" s="446">
        <f t="shared" si="122"/>
        <v>1</v>
      </c>
      <c r="AB611" s="446">
        <f t="shared" si="123"/>
        <v>1</v>
      </c>
      <c r="AC611" s="446">
        <f t="shared" si="124"/>
        <v>1</v>
      </c>
      <c r="AD611" s="446">
        <f t="shared" si="125"/>
        <v>1</v>
      </c>
      <c r="AE611" s="446">
        <f t="shared" si="126"/>
        <v>1</v>
      </c>
    </row>
    <row r="612" spans="1:31" x14ac:dyDescent="0.2">
      <c r="A612" s="7" t="s">
        <v>626</v>
      </c>
      <c r="B612" s="9">
        <v>27.816443079141969</v>
      </c>
      <c r="C612" s="9">
        <v>28.362174586718627</v>
      </c>
      <c r="D612" s="241">
        <v>28.382669001845628</v>
      </c>
      <c r="E612" s="379">
        <v>28.672447349488753</v>
      </c>
      <c r="F612" s="379">
        <v>27.482714896466863</v>
      </c>
      <c r="G612" s="379">
        <v>27.613831573623006</v>
      </c>
      <c r="H612" s="322">
        <v>26.253458099886824</v>
      </c>
      <c r="I612" s="10">
        <v>26.247504719992353</v>
      </c>
      <c r="J612" s="322">
        <v>27.138930468861947</v>
      </c>
      <c r="K612" s="11"/>
      <c r="L612" s="561">
        <v>25.894838380502375</v>
      </c>
      <c r="M612" s="561">
        <v>24.752073705014048</v>
      </c>
      <c r="N612" s="561">
        <v>24.875899290020598</v>
      </c>
      <c r="O612" s="322">
        <v>21.5605753167895</v>
      </c>
      <c r="P612" s="322">
        <v>21.527244455829535</v>
      </c>
      <c r="Q612" s="10">
        <v>22.341767575974835</v>
      </c>
      <c r="S612" s="561">
        <v>31.450056318475134</v>
      </c>
      <c r="T612" s="561">
        <v>30.213356087919678</v>
      </c>
      <c r="U612" s="561">
        <v>30.351763857225414</v>
      </c>
      <c r="V612" s="322">
        <v>30.946340882984146</v>
      </c>
      <c r="W612" s="322">
        <v>30.967764984155167</v>
      </c>
      <c r="X612" s="10">
        <v>31.936093361749059</v>
      </c>
      <c r="Z612" s="446">
        <f t="shared" si="121"/>
        <v>-1</v>
      </c>
      <c r="AA612" s="446">
        <f t="shared" si="122"/>
        <v>1</v>
      </c>
      <c r="AB612" s="446">
        <f t="shared" si="123"/>
        <v>1</v>
      </c>
      <c r="AC612" s="446">
        <f t="shared" si="124"/>
        <v>1</v>
      </c>
      <c r="AD612" s="446">
        <f t="shared" si="125"/>
        <v>1</v>
      </c>
      <c r="AE612" s="446">
        <f t="shared" si="126"/>
        <v>1</v>
      </c>
    </row>
    <row r="613" spans="1:31" x14ac:dyDescent="0.2">
      <c r="A613" s="7" t="s">
        <v>627</v>
      </c>
      <c r="B613" s="9">
        <v>1.5679587487346356</v>
      </c>
      <c r="C613" s="9">
        <v>1.547208997600352</v>
      </c>
      <c r="D613" s="241">
        <v>1.5525783985548176</v>
      </c>
      <c r="E613" s="379">
        <v>1.6988269325239409</v>
      </c>
      <c r="F613" s="379">
        <v>1.5093174569647818</v>
      </c>
      <c r="G613" s="379">
        <v>1.1376765730791689</v>
      </c>
      <c r="H613" s="322">
        <v>3.0697089757104949</v>
      </c>
      <c r="I613" s="10">
        <v>2.4701057539777973</v>
      </c>
      <c r="J613" s="322">
        <v>1.7772349908561336</v>
      </c>
      <c r="K613" s="11"/>
      <c r="L613" s="561">
        <v>1.0867869491857551</v>
      </c>
      <c r="M613" s="561">
        <v>0.93356552836534346</v>
      </c>
      <c r="N613" s="561">
        <v>0.65020957024627801</v>
      </c>
      <c r="O613" s="322">
        <v>1.6752595734806095</v>
      </c>
      <c r="P613" s="322">
        <v>1.2325566133995181</v>
      </c>
      <c r="Q613" s="10">
        <v>0.76716740417883889</v>
      </c>
      <c r="S613" s="561">
        <v>2.5603948622767252</v>
      </c>
      <c r="T613" s="561">
        <v>2.3405729018296562</v>
      </c>
      <c r="U613" s="561">
        <v>1.9014119443937914</v>
      </c>
      <c r="V613" s="322">
        <v>5.2524241264021283</v>
      </c>
      <c r="W613" s="322">
        <v>4.5233878785274859</v>
      </c>
      <c r="X613" s="10">
        <v>3.6845954934901828</v>
      </c>
      <c r="Z613" s="446">
        <f t="shared" si="121"/>
        <v>-1</v>
      </c>
      <c r="AA613" s="446">
        <f t="shared" si="122"/>
        <v>1</v>
      </c>
      <c r="AB613" s="446">
        <f t="shared" si="123"/>
        <v>1</v>
      </c>
      <c r="AC613" s="446">
        <f t="shared" si="124"/>
        <v>-1</v>
      </c>
      <c r="AD613" s="446">
        <f t="shared" si="125"/>
        <v>-1</v>
      </c>
      <c r="AE613" s="446">
        <f t="shared" si="126"/>
        <v>-1</v>
      </c>
    </row>
    <row r="614" spans="1:31" x14ac:dyDescent="0.2">
      <c r="A614" s="7" t="s">
        <v>628</v>
      </c>
      <c r="B614" s="9">
        <v>10.269893000437186</v>
      </c>
      <c r="C614" s="9">
        <v>9.850506905307812</v>
      </c>
      <c r="D614" s="241">
        <v>9.547107582795169</v>
      </c>
      <c r="E614" s="379">
        <v>9.2739722191488028</v>
      </c>
      <c r="F614" s="379">
        <v>9.4207560938888264</v>
      </c>
      <c r="G614" s="379">
        <v>9.4911417248241641</v>
      </c>
      <c r="H614" s="322">
        <v>9.4402266259700021</v>
      </c>
      <c r="I614" s="10">
        <v>8.825361425038075</v>
      </c>
      <c r="J614" s="322">
        <v>9.548731321433003</v>
      </c>
      <c r="K614" s="11"/>
      <c r="L614" s="561">
        <v>7.6823320761147302</v>
      </c>
      <c r="M614" s="561">
        <v>7.8179729883143629</v>
      </c>
      <c r="N614" s="561">
        <v>7.8772776092170789</v>
      </c>
      <c r="O614" s="322">
        <v>6.826606805886251</v>
      </c>
      <c r="P614" s="322">
        <v>6.3030769967105504</v>
      </c>
      <c r="Q614" s="10">
        <v>6.9093775217300673</v>
      </c>
      <c r="S614" s="561">
        <v>10.865612362182876</v>
      </c>
      <c r="T614" s="561">
        <v>11.02353919946329</v>
      </c>
      <c r="U614" s="561">
        <v>11.105005840431248</v>
      </c>
      <c r="V614" s="322">
        <v>12.803061348113802</v>
      </c>
      <c r="W614" s="322">
        <v>12.107673441650807</v>
      </c>
      <c r="X614" s="10">
        <v>12.996495982900241</v>
      </c>
      <c r="Z614" s="446">
        <f t="shared" si="121"/>
        <v>1</v>
      </c>
      <c r="AA614" s="446">
        <f t="shared" si="122"/>
        <v>1</v>
      </c>
      <c r="AB614" s="446">
        <f t="shared" si="123"/>
        <v>1</v>
      </c>
      <c r="AC614" s="446">
        <f t="shared" si="124"/>
        <v>-1</v>
      </c>
      <c r="AD614" s="446">
        <f t="shared" si="125"/>
        <v>1</v>
      </c>
      <c r="AE614" s="446">
        <f t="shared" si="126"/>
        <v>-1</v>
      </c>
    </row>
    <row r="615" spans="1:31" x14ac:dyDescent="0.2">
      <c r="A615" s="7" t="s">
        <v>183</v>
      </c>
      <c r="B615" s="9">
        <v>1.6713319148462014</v>
      </c>
      <c r="C615" s="9">
        <v>1.6156450261398279</v>
      </c>
      <c r="D615" s="241">
        <v>1.4996594564591563</v>
      </c>
      <c r="E615" s="379">
        <v>1.5232731970851063</v>
      </c>
      <c r="F615" s="379">
        <v>1.9425146745551762</v>
      </c>
      <c r="G615" s="379">
        <v>1.9314029130854211</v>
      </c>
      <c r="H615" s="322">
        <v>1.3394245279719834</v>
      </c>
      <c r="I615" s="10">
        <v>1.1221108800808453</v>
      </c>
      <c r="J615" s="322">
        <v>0.88661901586960601</v>
      </c>
      <c r="K615" s="11"/>
      <c r="L615" s="561">
        <v>0.94253085691459682</v>
      </c>
      <c r="M615" s="561">
        <v>1.2798146237071679</v>
      </c>
      <c r="N615" s="561">
        <v>1.2726025005084656</v>
      </c>
      <c r="O615" s="322">
        <v>0.49136248765700963</v>
      </c>
      <c r="P615" s="322">
        <v>0.36434107464909271</v>
      </c>
      <c r="Q615" s="10">
        <v>0.24156221037371045</v>
      </c>
      <c r="S615" s="561">
        <v>2.357223754686347</v>
      </c>
      <c r="T615" s="561">
        <v>2.8575792383587628</v>
      </c>
      <c r="U615" s="561">
        <v>2.8584961654728929</v>
      </c>
      <c r="V615" s="322">
        <v>3.0242156982154813</v>
      </c>
      <c r="W615" s="322">
        <v>2.741653649854614</v>
      </c>
      <c r="X615" s="10">
        <v>2.4858063720946135</v>
      </c>
      <c r="Z615" s="446">
        <f t="shared" si="121"/>
        <v>1</v>
      </c>
      <c r="AA615" s="446">
        <f t="shared" si="122"/>
        <v>-1</v>
      </c>
      <c r="AB615" s="446">
        <f t="shared" si="123"/>
        <v>-1</v>
      </c>
      <c r="AC615" s="446">
        <f t="shared" si="124"/>
        <v>1</v>
      </c>
      <c r="AD615" s="446">
        <f t="shared" si="125"/>
        <v>1</v>
      </c>
      <c r="AE615" s="446">
        <f t="shared" si="126"/>
        <v>1</v>
      </c>
    </row>
    <row r="616" spans="1:31" x14ac:dyDescent="0.2">
      <c r="A616" s="7" t="s">
        <v>629</v>
      </c>
      <c r="B616" s="9">
        <v>2.1209837323629781</v>
      </c>
      <c r="C616" s="9">
        <v>2.0178108987735617</v>
      </c>
      <c r="D616" s="241">
        <v>1.9715970819227102</v>
      </c>
      <c r="E616" s="379">
        <v>2.6781841395693959</v>
      </c>
      <c r="F616" s="379">
        <v>2.4376941964748284</v>
      </c>
      <c r="G616" s="379">
        <v>2.7564818358872585</v>
      </c>
      <c r="H616" s="322">
        <v>2.2093746000031271</v>
      </c>
      <c r="I616" s="10">
        <v>2.205659486460736</v>
      </c>
      <c r="J616" s="322">
        <v>2.2002734190634339</v>
      </c>
      <c r="K616" s="11"/>
      <c r="L616" s="561">
        <v>1.9017888348587886</v>
      </c>
      <c r="M616" s="561">
        <v>1.6969972127284019</v>
      </c>
      <c r="N616" s="561">
        <v>1.9598369141006382</v>
      </c>
      <c r="O616" s="322">
        <v>1.057189168824284</v>
      </c>
      <c r="P616" s="322">
        <v>1.0566047048930776</v>
      </c>
      <c r="Q616" s="10">
        <v>1.0548250702183766</v>
      </c>
      <c r="S616" s="561">
        <v>3.6958256790418078</v>
      </c>
      <c r="T616" s="561">
        <v>3.4245790394333122</v>
      </c>
      <c r="U616" s="561">
        <v>3.8152508007879979</v>
      </c>
      <c r="V616" s="322">
        <v>4.1681843081235792</v>
      </c>
      <c r="W616" s="322">
        <v>4.1705967116826681</v>
      </c>
      <c r="X616" s="10">
        <v>4.2248096500597789</v>
      </c>
      <c r="Z616" s="446">
        <f t="shared" si="121"/>
        <v>-1</v>
      </c>
      <c r="AA616" s="446">
        <f t="shared" si="122"/>
        <v>-1</v>
      </c>
      <c r="AB616" s="446">
        <f t="shared" si="123"/>
        <v>-1</v>
      </c>
      <c r="AC616" s="446">
        <f t="shared" si="124"/>
        <v>1</v>
      </c>
      <c r="AD616" s="446">
        <f t="shared" si="125"/>
        <v>1</v>
      </c>
      <c r="AE616" s="446">
        <f t="shared" si="126"/>
        <v>1</v>
      </c>
    </row>
    <row r="617" spans="1:31" x14ac:dyDescent="0.2">
      <c r="A617" s="7" t="s">
        <v>630</v>
      </c>
      <c r="B617" s="9">
        <v>2.3545124052080255</v>
      </c>
      <c r="C617" s="9">
        <v>2.3325544941862142</v>
      </c>
      <c r="D617" s="241">
        <v>2.3943467240240248</v>
      </c>
      <c r="E617" s="379">
        <v>2.9801734768052306</v>
      </c>
      <c r="F617" s="379">
        <v>2.5892947711318226</v>
      </c>
      <c r="G617" s="379">
        <v>2.8937872298431797</v>
      </c>
      <c r="H617" s="322">
        <v>3.358247723873411</v>
      </c>
      <c r="I617" s="10">
        <v>3.4628238989611382</v>
      </c>
      <c r="J617" s="322">
        <v>4.4057390632850364</v>
      </c>
      <c r="K617" s="11"/>
      <c r="L617" s="561">
        <v>2.1539435281805859</v>
      </c>
      <c r="M617" s="561">
        <v>1.8219750403199868</v>
      </c>
      <c r="N617" s="561">
        <v>2.0761083340992847</v>
      </c>
      <c r="O617" s="322">
        <v>1.9146375257155777</v>
      </c>
      <c r="P617" s="322">
        <v>1.9771799667065391</v>
      </c>
      <c r="Q617" s="10">
        <v>2.6899298196703341</v>
      </c>
      <c r="S617" s="561">
        <v>4.0477584650001184</v>
      </c>
      <c r="T617" s="561">
        <v>3.6028065735081753</v>
      </c>
      <c r="U617" s="561">
        <v>3.9729039334160303</v>
      </c>
      <c r="V617" s="322">
        <v>5.5719036178007286</v>
      </c>
      <c r="W617" s="322">
        <v>5.7359198992241049</v>
      </c>
      <c r="X617" s="10">
        <v>6.9600944127261029</v>
      </c>
      <c r="Z617" s="446">
        <f t="shared" si="121"/>
        <v>-1</v>
      </c>
      <c r="AA617" s="446">
        <f t="shared" si="122"/>
        <v>-1</v>
      </c>
      <c r="AB617" s="446">
        <f t="shared" si="123"/>
        <v>-1</v>
      </c>
      <c r="AC617" s="446">
        <f t="shared" si="124"/>
        <v>-1</v>
      </c>
      <c r="AD617" s="446">
        <f t="shared" si="125"/>
        <v>-1</v>
      </c>
      <c r="AE617" s="446">
        <f t="shared" si="126"/>
        <v>-1</v>
      </c>
    </row>
    <row r="618" spans="1:31" x14ac:dyDescent="0.2">
      <c r="A618" s="7" t="s">
        <v>178</v>
      </c>
      <c r="B618" s="9">
        <v>4.5788719016949537</v>
      </c>
      <c r="C618" s="9">
        <v>4.5034571299450885</v>
      </c>
      <c r="D618" s="241">
        <v>4.3233136248734567</v>
      </c>
      <c r="E618" s="379">
        <v>4.9569322370917419</v>
      </c>
      <c r="F618" s="379">
        <v>4.5678244102161223</v>
      </c>
      <c r="G618" s="379">
        <v>3.9128771363410544</v>
      </c>
      <c r="H618" s="322">
        <v>4.9866253250659467</v>
      </c>
      <c r="I618" s="10">
        <v>4.2466612987177239</v>
      </c>
      <c r="J618" s="322">
        <v>2.8286331367653208</v>
      </c>
      <c r="K618" s="11"/>
      <c r="L618" s="561">
        <v>3.8945732575020555</v>
      </c>
      <c r="M618" s="561">
        <v>3.5384873240465775</v>
      </c>
      <c r="N618" s="561">
        <v>2.955437373737634</v>
      </c>
      <c r="O618" s="322">
        <v>3.1880343674357987</v>
      </c>
      <c r="P618" s="322">
        <v>2.5920638753574208</v>
      </c>
      <c r="Q618" s="10">
        <v>1.5057888068266743</v>
      </c>
      <c r="S618" s="561">
        <v>6.2510026763523063</v>
      </c>
      <c r="T618" s="561">
        <v>5.8351558033557209</v>
      </c>
      <c r="U618" s="561">
        <v>5.1270813536750302</v>
      </c>
      <c r="V618" s="322">
        <v>7.5359414016710744</v>
      </c>
      <c r="W618" s="322">
        <v>6.6729524144549446</v>
      </c>
      <c r="X618" s="10">
        <v>5.0104415684438619</v>
      </c>
      <c r="Z618" s="446">
        <f t="shared" si="121"/>
        <v>-1</v>
      </c>
      <c r="AA618" s="446">
        <f t="shared" si="122"/>
        <v>-1</v>
      </c>
      <c r="AB618" s="446">
        <f t="shared" si="123"/>
        <v>1</v>
      </c>
      <c r="AC618" s="446">
        <f t="shared" si="124"/>
        <v>-1</v>
      </c>
      <c r="AD618" s="446">
        <f t="shared" si="125"/>
        <v>1</v>
      </c>
      <c r="AE618" s="446">
        <f t="shared" si="126"/>
        <v>1</v>
      </c>
    </row>
    <row r="619" spans="1:31" x14ac:dyDescent="0.2">
      <c r="A619" s="7" t="s">
        <v>631</v>
      </c>
      <c r="B619" s="9">
        <v>2.0016383873079877</v>
      </c>
      <c r="C619" s="9">
        <v>1.9770741260627345</v>
      </c>
      <c r="D619" s="241">
        <v>1.9503910317949364</v>
      </c>
      <c r="E619" s="379">
        <v>2.8324617162031025</v>
      </c>
      <c r="F619" s="379">
        <v>2.4167838736763732</v>
      </c>
      <c r="G619" s="379">
        <v>2.1361102284444757</v>
      </c>
      <c r="H619" s="322">
        <v>3.2367760195703061</v>
      </c>
      <c r="I619" s="10">
        <v>2.8302029701360216</v>
      </c>
      <c r="J619" s="322">
        <v>1.9475481914544412</v>
      </c>
      <c r="K619" s="11"/>
      <c r="L619" s="561">
        <v>2.0216372986777236</v>
      </c>
      <c r="M619" s="561">
        <v>1.6720791218728057</v>
      </c>
      <c r="N619" s="561">
        <v>1.4403630033298411</v>
      </c>
      <c r="O619" s="322">
        <v>1.8085121488414015</v>
      </c>
      <c r="P619" s="322">
        <v>1.5058169464436151</v>
      </c>
      <c r="Q619" s="10">
        <v>0.89036173679120711</v>
      </c>
      <c r="S619" s="561">
        <v>3.8874524410490734</v>
      </c>
      <c r="T619" s="561">
        <v>3.4104711541581199</v>
      </c>
      <c r="U619" s="561">
        <v>3.0984225146157889</v>
      </c>
      <c r="V619" s="322">
        <v>5.4453121514672755</v>
      </c>
      <c r="W619" s="322">
        <v>4.9531089841411369</v>
      </c>
      <c r="X619" s="10">
        <v>3.8870530067286855</v>
      </c>
      <c r="Z619" s="446">
        <f t="shared" si="121"/>
        <v>-2</v>
      </c>
      <c r="AA619" s="446">
        <f t="shared" si="122"/>
        <v>-1</v>
      </c>
      <c r="AB619" s="446">
        <f t="shared" si="123"/>
        <v>-1</v>
      </c>
      <c r="AC619" s="446">
        <f t="shared" si="124"/>
        <v>-1</v>
      </c>
      <c r="AD619" s="446">
        <f t="shared" si="125"/>
        <v>-1</v>
      </c>
      <c r="AE619" s="446">
        <f t="shared" si="126"/>
        <v>1</v>
      </c>
    </row>
    <row r="620" spans="1:31" x14ac:dyDescent="0.2">
      <c r="A620" s="7" t="s">
        <v>184</v>
      </c>
      <c r="B620" s="9">
        <v>3.2068715344871355</v>
      </c>
      <c r="C620" s="9">
        <v>3.3589278769415301</v>
      </c>
      <c r="D620" s="241">
        <v>3.3095851207973195</v>
      </c>
      <c r="E620" s="379">
        <v>3.4340515642273814</v>
      </c>
      <c r="F620" s="379">
        <v>3.5406698643994869</v>
      </c>
      <c r="G620" s="379">
        <v>3.3025387264422914</v>
      </c>
      <c r="H620" s="322">
        <v>3.7633818211161763</v>
      </c>
      <c r="I620" s="10">
        <v>3.6970051220322686</v>
      </c>
      <c r="J620" s="322">
        <v>4.1898099461002323</v>
      </c>
      <c r="K620" s="11"/>
      <c r="L620" s="561">
        <v>2.5534238466552335</v>
      </c>
      <c r="M620" s="561">
        <v>2.6350744278886262</v>
      </c>
      <c r="N620" s="561">
        <v>2.4263275214306845</v>
      </c>
      <c r="O620" s="322">
        <v>2.2254784158477525</v>
      </c>
      <c r="P620" s="322">
        <v>2.1521365422395005</v>
      </c>
      <c r="Q620" s="10">
        <v>2.5222263636824289</v>
      </c>
      <c r="S620" s="561">
        <v>4.5514514481118287</v>
      </c>
      <c r="T620" s="561">
        <v>4.6885115134167723</v>
      </c>
      <c r="U620" s="561">
        <v>4.438022446378235</v>
      </c>
      <c r="V620" s="322">
        <v>6.0648924852999233</v>
      </c>
      <c r="W620" s="322">
        <v>6.0277520216675606</v>
      </c>
      <c r="X620" s="10">
        <v>6.6984689259906061</v>
      </c>
      <c r="Z620" s="446">
        <f t="shared" si="121"/>
        <v>-1</v>
      </c>
      <c r="AA620" s="446">
        <f t="shared" si="122"/>
        <v>-1</v>
      </c>
      <c r="AB620" s="446">
        <f t="shared" si="123"/>
        <v>1</v>
      </c>
      <c r="AC620" s="446">
        <f t="shared" si="124"/>
        <v>-1</v>
      </c>
      <c r="AD620" s="446">
        <f t="shared" si="125"/>
        <v>-1</v>
      </c>
      <c r="AE620" s="446">
        <f t="shared" si="126"/>
        <v>-1</v>
      </c>
    </row>
    <row r="621" spans="1:31" x14ac:dyDescent="0.2">
      <c r="A621" s="7" t="s">
        <v>632</v>
      </c>
      <c r="B621" s="9">
        <v>10.463180925831224</v>
      </c>
      <c r="C621" s="9">
        <v>10.426921829206675</v>
      </c>
      <c r="D621" s="241">
        <v>10.419479203106581</v>
      </c>
      <c r="E621" s="379">
        <v>10.524641036226814</v>
      </c>
      <c r="F621" s="379">
        <v>10.666446645831677</v>
      </c>
      <c r="G621" s="379">
        <v>10.181523381688622</v>
      </c>
      <c r="H621" s="322">
        <v>12.053325635253143</v>
      </c>
      <c r="I621" s="10">
        <v>9.7863710312470111</v>
      </c>
      <c r="J621" s="322">
        <v>8.8196714865574535</v>
      </c>
      <c r="K621" s="11"/>
      <c r="L621" s="561">
        <v>8.8495718383911832</v>
      </c>
      <c r="M621" s="561">
        <v>8.9666208720637162</v>
      </c>
      <c r="N621" s="561">
        <v>8.516915372380657</v>
      </c>
      <c r="O621" s="322">
        <v>9.0692327148012168</v>
      </c>
      <c r="P621" s="322">
        <v>7.1053286654900134</v>
      </c>
      <c r="Q621" s="10">
        <v>6.2989252209558906</v>
      </c>
      <c r="S621" s="561">
        <v>12.199710234062447</v>
      </c>
      <c r="T621" s="561">
        <v>12.366272419599637</v>
      </c>
      <c r="U621" s="561">
        <v>11.846131390996586</v>
      </c>
      <c r="V621" s="322">
        <v>15.781210425168563</v>
      </c>
      <c r="W621" s="322">
        <v>13.228772681589353</v>
      </c>
      <c r="X621" s="10">
        <v>12.149286893808664</v>
      </c>
      <c r="Z621" s="446">
        <f t="shared" si="121"/>
        <v>-1</v>
      </c>
      <c r="AA621" s="446">
        <f t="shared" si="122"/>
        <v>-1</v>
      </c>
      <c r="AB621" s="446">
        <f t="shared" si="123"/>
        <v>1</v>
      </c>
      <c r="AC621" s="446">
        <f t="shared" si="124"/>
        <v>-1</v>
      </c>
      <c r="AD621" s="446">
        <f t="shared" si="125"/>
        <v>1</v>
      </c>
      <c r="AE621" s="446">
        <f t="shared" si="126"/>
        <v>1</v>
      </c>
    </row>
    <row r="622" spans="1:31" x14ac:dyDescent="0.2">
      <c r="A622" s="7" t="s">
        <v>588</v>
      </c>
      <c r="B622" s="9">
        <v>1.0629515235210532</v>
      </c>
      <c r="C622" s="9">
        <v>1.1478122223942087</v>
      </c>
      <c r="D622" s="241">
        <v>1.103673585849865</v>
      </c>
      <c r="E622" s="379">
        <v>1.6116429747387555</v>
      </c>
      <c r="F622" s="379">
        <v>2.1542779916113379</v>
      </c>
      <c r="G622" s="379">
        <v>2.0939783030864558</v>
      </c>
      <c r="H622" s="322">
        <v>2.1305696400649397</v>
      </c>
      <c r="I622" s="10">
        <v>2.2124352754147658</v>
      </c>
      <c r="J622" s="322">
        <v>2.2471153149825907</v>
      </c>
      <c r="K622" s="11"/>
      <c r="L622" s="561">
        <v>1.0175683330032421</v>
      </c>
      <c r="M622" s="561">
        <v>1.451019670649444</v>
      </c>
      <c r="N622" s="561">
        <v>1.4007825617973408</v>
      </c>
      <c r="O622" s="322">
        <v>1.015641337630687</v>
      </c>
      <c r="P622" s="322">
        <v>1.0562178967513871</v>
      </c>
      <c r="Q622" s="10">
        <v>1.0745658768169593</v>
      </c>
      <c r="S622" s="561">
        <v>2.4557806617987175</v>
      </c>
      <c r="T622" s="561">
        <v>3.1093536168476663</v>
      </c>
      <c r="U622" s="561">
        <v>3.0559734413556217</v>
      </c>
      <c r="V622" s="322">
        <v>4.0446210159550446</v>
      </c>
      <c r="W622" s="322">
        <v>4.1881236789275542</v>
      </c>
      <c r="X622" s="10">
        <v>4.3062446410009008</v>
      </c>
      <c r="Z622" s="446">
        <f t="shared" si="121"/>
        <v>-1</v>
      </c>
      <c r="AA622" s="446">
        <f t="shared" si="122"/>
        <v>-2</v>
      </c>
      <c r="AB622" s="446">
        <f t="shared" si="123"/>
        <v>-2</v>
      </c>
      <c r="AC622" s="446">
        <f t="shared" si="124"/>
        <v>-1</v>
      </c>
      <c r="AD622" s="446">
        <f t="shared" si="125"/>
        <v>-1</v>
      </c>
      <c r="AE622" s="446">
        <f t="shared" si="126"/>
        <v>-1</v>
      </c>
    </row>
    <row r="623" spans="1:31" x14ac:dyDescent="0.2">
      <c r="A623" s="7" t="s">
        <v>300</v>
      </c>
      <c r="B623" s="9">
        <v>15.606785615781437</v>
      </c>
      <c r="C623" s="9">
        <v>15.239059712748249</v>
      </c>
      <c r="D623" s="241">
        <v>14.388952925215067</v>
      </c>
      <c r="E623" s="379">
        <v>20.964249047818232</v>
      </c>
      <c r="F623" s="379">
        <v>19.139578356807366</v>
      </c>
      <c r="G623" s="379">
        <v>18.192404444091995</v>
      </c>
      <c r="H623" s="322">
        <v>21.923724957460433</v>
      </c>
      <c r="I623" s="10">
        <v>19.211296085580219</v>
      </c>
      <c r="J623" s="322">
        <v>17.735790381464039</v>
      </c>
      <c r="K623" s="11"/>
      <c r="L623" s="561">
        <v>18.634745874491049</v>
      </c>
      <c r="M623" s="561">
        <v>16.885714319745482</v>
      </c>
      <c r="N623" s="561">
        <v>15.975662307807008</v>
      </c>
      <c r="O623" s="322">
        <v>17.733065483212794</v>
      </c>
      <c r="P623" s="322">
        <v>15.423428337165037</v>
      </c>
      <c r="Q623" s="10">
        <v>14.083725144006408</v>
      </c>
      <c r="S623" s="561">
        <v>23.293752221145404</v>
      </c>
      <c r="T623" s="561">
        <v>21.393442393869254</v>
      </c>
      <c r="U623" s="561">
        <v>20.409146580376969</v>
      </c>
      <c r="V623" s="322">
        <v>26.114384431708068</v>
      </c>
      <c r="W623" s="322">
        <v>23.732569908302327</v>
      </c>
      <c r="X623" s="10">
        <v>22.172063970650012</v>
      </c>
      <c r="Z623" s="446">
        <f t="shared" si="121"/>
        <v>-2</v>
      </c>
      <c r="AA623" s="446">
        <f t="shared" si="122"/>
        <v>-2</v>
      </c>
      <c r="AB623" s="446">
        <f t="shared" si="123"/>
        <v>-2</v>
      </c>
      <c r="AC623" s="446">
        <f t="shared" si="124"/>
        <v>-1</v>
      </c>
      <c r="AD623" s="446">
        <f t="shared" si="125"/>
        <v>-1</v>
      </c>
      <c r="AE623" s="446">
        <f t="shared" si="126"/>
        <v>1</v>
      </c>
    </row>
    <row r="624" spans="1:31" x14ac:dyDescent="0.2">
      <c r="A624" s="7" t="s">
        <v>633</v>
      </c>
      <c r="B624" s="9">
        <v>12.662799769032624</v>
      </c>
      <c r="C624" s="9">
        <v>11.893761270313284</v>
      </c>
      <c r="D624" s="241">
        <v>10.904876095096828</v>
      </c>
      <c r="E624" s="379">
        <v>18.158400821793755</v>
      </c>
      <c r="F624" s="379">
        <v>16.233366575656152</v>
      </c>
      <c r="G624" s="379">
        <v>14.479821936224564</v>
      </c>
      <c r="H624" s="322">
        <v>18.541925689754695</v>
      </c>
      <c r="I624" s="10">
        <v>16.353647948094959</v>
      </c>
      <c r="J624" s="322">
        <v>14.66034472995603</v>
      </c>
      <c r="K624" s="11"/>
      <c r="L624" s="561">
        <v>15.994813425152774</v>
      </c>
      <c r="M624" s="561">
        <v>14.163376250107378</v>
      </c>
      <c r="N624" s="561">
        <v>12.506455700331442</v>
      </c>
      <c r="O624" s="322">
        <v>14.895843563905292</v>
      </c>
      <c r="P624" s="322">
        <v>12.880244261309404</v>
      </c>
      <c r="Q624" s="10">
        <v>11.360592636580241</v>
      </c>
      <c r="S624" s="561">
        <v>20.321988218434736</v>
      </c>
      <c r="T624" s="561">
        <v>18.303356901204932</v>
      </c>
      <c r="U624" s="561">
        <v>16.453188172117681</v>
      </c>
      <c r="V624" s="322">
        <v>22.899093986279809</v>
      </c>
      <c r="W624" s="322">
        <v>20.562596441068923</v>
      </c>
      <c r="X624" s="10">
        <v>18.749223750586381</v>
      </c>
      <c r="Z624" s="446">
        <f t="shared" si="121"/>
        <v>-2</v>
      </c>
      <c r="AA624" s="446">
        <f t="shared" si="122"/>
        <v>-2</v>
      </c>
      <c r="AB624" s="446">
        <f t="shared" si="123"/>
        <v>-2</v>
      </c>
      <c r="AC624" s="446">
        <f t="shared" si="124"/>
        <v>-1</v>
      </c>
      <c r="AD624" s="446">
        <f t="shared" si="125"/>
        <v>-1</v>
      </c>
      <c r="AE624" s="446">
        <f t="shared" si="126"/>
        <v>-1</v>
      </c>
    </row>
    <row r="625" spans="1:31" x14ac:dyDescent="0.2">
      <c r="A625" s="7" t="s">
        <v>634</v>
      </c>
      <c r="B625" s="9">
        <v>9.2621836191733031</v>
      </c>
      <c r="C625" s="9">
        <v>9.2993685539339044</v>
      </c>
      <c r="D625" s="241">
        <v>9.6119562151096734</v>
      </c>
      <c r="E625" s="379">
        <v>10.335424334988701</v>
      </c>
      <c r="F625" s="379">
        <v>9.6826559598355004</v>
      </c>
      <c r="G625" s="379">
        <v>9.9669145457462403</v>
      </c>
      <c r="H625" s="322">
        <v>10.63249429537972</v>
      </c>
      <c r="I625" s="10">
        <v>10.31333740481135</v>
      </c>
      <c r="J625" s="322">
        <v>8.4589815050835639</v>
      </c>
      <c r="K625" s="11"/>
      <c r="L625" s="561">
        <v>8.6596941692385734</v>
      </c>
      <c r="M625" s="561">
        <v>8.0498364845360122</v>
      </c>
      <c r="N625" s="561">
        <v>8.3127793817193876</v>
      </c>
      <c r="O625" s="322">
        <v>7.8551281080094286</v>
      </c>
      <c r="P625" s="322">
        <v>7.5458915042946204</v>
      </c>
      <c r="Q625" s="10">
        <v>5.983509753458911</v>
      </c>
      <c r="S625" s="561">
        <v>12.011154500738833</v>
      </c>
      <c r="T625" s="561">
        <v>11.315475435134989</v>
      </c>
      <c r="U625" s="561">
        <v>11.621049709773095</v>
      </c>
      <c r="V625" s="322">
        <v>14.153066315388132</v>
      </c>
      <c r="W625" s="322">
        <v>13.843613525746081</v>
      </c>
      <c r="X625" s="10">
        <v>11.748667817873866</v>
      </c>
      <c r="Z625" s="446">
        <f t="shared" si="121"/>
        <v>-1</v>
      </c>
      <c r="AA625" s="446">
        <f t="shared" si="122"/>
        <v>-1</v>
      </c>
      <c r="AB625" s="446">
        <f t="shared" si="123"/>
        <v>-1</v>
      </c>
      <c r="AC625" s="446">
        <f t="shared" si="124"/>
        <v>-1</v>
      </c>
      <c r="AD625" s="446">
        <f t="shared" si="125"/>
        <v>-1</v>
      </c>
      <c r="AE625" s="446">
        <f t="shared" si="126"/>
        <v>1</v>
      </c>
    </row>
    <row r="626" spans="1:31" x14ac:dyDescent="0.2">
      <c r="A626" s="7" t="s">
        <v>25</v>
      </c>
      <c r="B626" s="9">
        <v>69.278457155368145</v>
      </c>
      <c r="C626" s="9">
        <v>66.290378823321731</v>
      </c>
      <c r="D626" s="241">
        <v>66.610354345889789</v>
      </c>
      <c r="E626" s="379">
        <v>92.348521429035998</v>
      </c>
      <c r="F626" s="379">
        <v>88.486221063754982</v>
      </c>
      <c r="G626" s="379">
        <v>81.854829124418956</v>
      </c>
      <c r="H626" s="322">
        <v>78.665503555403049</v>
      </c>
      <c r="I626" s="10">
        <v>84.665072056786954</v>
      </c>
      <c r="J626" s="322">
        <v>83.278499487673542</v>
      </c>
      <c r="K626" s="11"/>
      <c r="L626" s="561">
        <v>87.42636636716675</v>
      </c>
      <c r="M626" s="561">
        <v>83.625015338566726</v>
      </c>
      <c r="N626" s="561">
        <v>77.15231403857284</v>
      </c>
      <c r="O626" s="322">
        <v>70.606834862034717</v>
      </c>
      <c r="P626" s="322">
        <v>76.240527267213949</v>
      </c>
      <c r="Q626" s="10">
        <v>74.891947979407519</v>
      </c>
      <c r="S626" s="561">
        <v>97.270676490905231</v>
      </c>
      <c r="T626" s="561">
        <v>93.347426788943238</v>
      </c>
      <c r="U626" s="561">
        <v>86.5573442102651</v>
      </c>
      <c r="V626" s="322">
        <v>86.724172248771367</v>
      </c>
      <c r="W626" s="322">
        <v>93.089616846359945</v>
      </c>
      <c r="X626" s="10">
        <v>91.665050995939609</v>
      </c>
      <c r="Z626" s="446">
        <f t="shared" si="121"/>
        <v>-2</v>
      </c>
      <c r="AA626" s="446">
        <f t="shared" si="122"/>
        <v>-2</v>
      </c>
      <c r="AB626" s="446">
        <f t="shared" si="123"/>
        <v>-2</v>
      </c>
      <c r="AC626" s="446">
        <f t="shared" si="124"/>
        <v>2</v>
      </c>
      <c r="AD626" s="446">
        <f t="shared" si="125"/>
        <v>1</v>
      </c>
      <c r="AE626" s="446">
        <f t="shared" si="126"/>
        <v>-1</v>
      </c>
    </row>
    <row r="627" spans="1:31" x14ac:dyDescent="0.2">
      <c r="A627" s="7" t="s">
        <v>635</v>
      </c>
      <c r="B627" s="9">
        <v>21.959866774088919</v>
      </c>
      <c r="C627" s="9">
        <v>20.944066737257856</v>
      </c>
      <c r="D627" s="241">
        <v>21.920899320714923</v>
      </c>
      <c r="E627" s="379">
        <v>35.343654818808091</v>
      </c>
      <c r="F627" s="379">
        <v>33.211831830184309</v>
      </c>
      <c r="G627" s="379">
        <v>30.291150161738219</v>
      </c>
      <c r="H627" s="322">
        <v>30.096177601062511</v>
      </c>
      <c r="I627" s="10">
        <v>31.462278264730848</v>
      </c>
      <c r="J627" s="322">
        <v>29.756005319022499</v>
      </c>
      <c r="K627" s="11"/>
      <c r="L627" s="561">
        <v>32.293432922759123</v>
      </c>
      <c r="M627" s="561">
        <v>30.229954463435575</v>
      </c>
      <c r="N627" s="561">
        <v>27.426786391922477</v>
      </c>
      <c r="O627" s="322">
        <v>25.110890254324094</v>
      </c>
      <c r="P627" s="322">
        <v>26.318049238012584</v>
      </c>
      <c r="Q627" s="10">
        <v>24.735214754449977</v>
      </c>
      <c r="S627" s="561">
        <v>38.393876714857072</v>
      </c>
      <c r="T627" s="561">
        <v>36.19370919693305</v>
      </c>
      <c r="U627" s="561">
        <v>33.155513931553969</v>
      </c>
      <c r="V627" s="322">
        <v>35.081464947800939</v>
      </c>
      <c r="W627" s="322">
        <v>36.606507291449113</v>
      </c>
      <c r="X627" s="10">
        <v>34.776795883595021</v>
      </c>
      <c r="Z627" s="446">
        <f t="shared" si="121"/>
        <v>-2</v>
      </c>
      <c r="AA627" s="446">
        <f t="shared" si="122"/>
        <v>-2</v>
      </c>
      <c r="AB627" s="446">
        <f t="shared" si="123"/>
        <v>-2</v>
      </c>
      <c r="AC627" s="446">
        <f t="shared" si="124"/>
        <v>2</v>
      </c>
      <c r="AD627" s="446">
        <f t="shared" si="125"/>
        <v>1</v>
      </c>
      <c r="AE627" s="446">
        <f t="shared" si="126"/>
        <v>1</v>
      </c>
    </row>
    <row r="628" spans="1:31" x14ac:dyDescent="0.2">
      <c r="A628" s="7" t="s">
        <v>636</v>
      </c>
      <c r="B628" s="9">
        <v>8.8447472790056061</v>
      </c>
      <c r="C628" s="9">
        <v>8.5900616605569677</v>
      </c>
      <c r="D628" s="241">
        <v>9.0363206499529642</v>
      </c>
      <c r="E628" s="379">
        <v>10.016645867490851</v>
      </c>
      <c r="F628" s="379">
        <v>8.9391069757079133</v>
      </c>
      <c r="G628" s="379">
        <v>8.4939918059248143</v>
      </c>
      <c r="H628" s="322">
        <v>8.7589759045446165</v>
      </c>
      <c r="I628" s="10">
        <v>8.6992553359771474</v>
      </c>
      <c r="J628" s="322">
        <v>7.245751264516513</v>
      </c>
      <c r="K628" s="11"/>
      <c r="L628" s="561">
        <v>8.3950097075020036</v>
      </c>
      <c r="M628" s="561">
        <v>7.3938704710126197</v>
      </c>
      <c r="N628" s="561">
        <v>6.9796694935463197</v>
      </c>
      <c r="O628" s="322">
        <v>6.273144174952173</v>
      </c>
      <c r="P628" s="322">
        <v>6.2121588225544251</v>
      </c>
      <c r="Q628" s="10">
        <v>4.9871184319939612</v>
      </c>
      <c r="S628" s="561">
        <v>11.638282027479695</v>
      </c>
      <c r="T628" s="561">
        <v>10.484343480403206</v>
      </c>
      <c r="U628" s="561">
        <v>10.008314118303307</v>
      </c>
      <c r="V628" s="322">
        <v>11.988173392699331</v>
      </c>
      <c r="W628" s="322">
        <v>11.941603777126158</v>
      </c>
      <c r="X628" s="10">
        <v>10.318775579636581</v>
      </c>
      <c r="Z628" s="446">
        <f t="shared" si="121"/>
        <v>-1</v>
      </c>
      <c r="AA628" s="446">
        <f t="shared" si="122"/>
        <v>-1</v>
      </c>
      <c r="AB628" s="446">
        <f t="shared" si="123"/>
        <v>1</v>
      </c>
      <c r="AC628" s="446">
        <f t="shared" si="124"/>
        <v>1</v>
      </c>
      <c r="AD628" s="446">
        <f t="shared" si="125"/>
        <v>1</v>
      </c>
      <c r="AE628" s="446">
        <f t="shared" si="126"/>
        <v>1</v>
      </c>
    </row>
    <row r="629" spans="1:31" x14ac:dyDescent="0.2">
      <c r="A629" s="7" t="s">
        <v>32</v>
      </c>
      <c r="B629" s="9">
        <v>27.449051838609115</v>
      </c>
      <c r="C629" s="9">
        <v>25.651145919104469</v>
      </c>
      <c r="D629" s="241">
        <v>24.142446872613437</v>
      </c>
      <c r="E629" s="379">
        <v>30.907214732753804</v>
      </c>
      <c r="F629" s="379">
        <v>30.540367284831412</v>
      </c>
      <c r="G629" s="379">
        <v>27.929717292859763</v>
      </c>
      <c r="H629" s="322">
        <v>25.2220181664492</v>
      </c>
      <c r="I629" s="10">
        <v>26.069681184870593</v>
      </c>
      <c r="J629" s="322">
        <v>26.045141964112219</v>
      </c>
      <c r="K629" s="11"/>
      <c r="L629" s="561">
        <v>28.064359893396094</v>
      </c>
      <c r="M629" s="561">
        <v>27.691783289385704</v>
      </c>
      <c r="N629" s="561">
        <v>25.188181901001002</v>
      </c>
      <c r="O629" s="322">
        <v>20.673045103266627</v>
      </c>
      <c r="P629" s="322">
        <v>21.418884243602427</v>
      </c>
      <c r="Q629" s="10">
        <v>21.364364289937679</v>
      </c>
      <c r="S629" s="561">
        <v>33.750069572111528</v>
      </c>
      <c r="T629" s="561">
        <v>33.388951280277134</v>
      </c>
      <c r="U629" s="561">
        <v>30.671252684718525</v>
      </c>
      <c r="V629" s="322">
        <v>29.770991229631772</v>
      </c>
      <c r="W629" s="322">
        <v>30.720478126138744</v>
      </c>
      <c r="X629" s="10">
        <v>30.725919638286754</v>
      </c>
      <c r="Z629" s="446">
        <f t="shared" si="121"/>
        <v>-2</v>
      </c>
      <c r="AA629" s="446">
        <f t="shared" si="122"/>
        <v>-2</v>
      </c>
      <c r="AB629" s="446">
        <f t="shared" si="123"/>
        <v>-2</v>
      </c>
      <c r="AC629" s="446">
        <f t="shared" si="124"/>
        <v>2</v>
      </c>
      <c r="AD629" s="446">
        <f t="shared" si="125"/>
        <v>1</v>
      </c>
      <c r="AE629" s="446">
        <f t="shared" si="126"/>
        <v>1</v>
      </c>
    </row>
    <row r="630" spans="1:31" x14ac:dyDescent="0.2">
      <c r="A630" s="7" t="s">
        <v>26</v>
      </c>
      <c r="B630" s="9">
        <v>20.398371483499457</v>
      </c>
      <c r="C630" s="9">
        <v>20.179832990352804</v>
      </c>
      <c r="D630" s="241">
        <v>19.368864655292001</v>
      </c>
      <c r="E630" s="379">
        <v>21.760132263671963</v>
      </c>
      <c r="F630" s="379">
        <v>23.834989303912877</v>
      </c>
      <c r="G630" s="379">
        <v>24.357580033515418</v>
      </c>
      <c r="H630" s="322">
        <v>15.037024905322049</v>
      </c>
      <c r="I630" s="10">
        <v>17.569984702050984</v>
      </c>
      <c r="J630" s="322">
        <v>17.701952241446072</v>
      </c>
      <c r="K630" s="11"/>
      <c r="L630" s="561">
        <v>19.376121836712223</v>
      </c>
      <c r="M630" s="561">
        <v>21.318650655685285</v>
      </c>
      <c r="N630" s="561">
        <v>21.792187824399814</v>
      </c>
      <c r="O630" s="322">
        <v>11.731622079984676</v>
      </c>
      <c r="P630" s="322">
        <v>13.945236111441357</v>
      </c>
      <c r="Q630" s="10">
        <v>14.029445691566732</v>
      </c>
      <c r="S630" s="561">
        <v>24.144142690631703</v>
      </c>
      <c r="T630" s="561">
        <v>26.351327952140476</v>
      </c>
      <c r="U630" s="561">
        <v>26.922972242631023</v>
      </c>
      <c r="V630" s="322">
        <v>19.068136347508869</v>
      </c>
      <c r="W630" s="322">
        <v>21.932576495872372</v>
      </c>
      <c r="X630" s="10">
        <v>22.16416975117502</v>
      </c>
      <c r="Z630" s="446">
        <f t="shared" si="121"/>
        <v>-1</v>
      </c>
      <c r="AA630" s="446">
        <f t="shared" si="122"/>
        <v>-2</v>
      </c>
      <c r="AB630" s="446">
        <f t="shared" si="123"/>
        <v>-2</v>
      </c>
      <c r="AC630" s="446">
        <f t="shared" si="124"/>
        <v>2</v>
      </c>
      <c r="AD630" s="446">
        <f t="shared" si="125"/>
        <v>2</v>
      </c>
      <c r="AE630" s="446">
        <f t="shared" si="126"/>
        <v>2</v>
      </c>
    </row>
    <row r="631" spans="1:31" x14ac:dyDescent="0.2">
      <c r="A631" s="7" t="s">
        <v>33</v>
      </c>
      <c r="B631" s="9">
        <v>7.7564711102419341</v>
      </c>
      <c r="C631" s="9">
        <v>7.9184067242230398</v>
      </c>
      <c r="D631" s="241">
        <v>7.5526316562003304</v>
      </c>
      <c r="E631" s="379">
        <v>8.3935155908793639</v>
      </c>
      <c r="F631" s="379">
        <v>9.1723266919442388</v>
      </c>
      <c r="G631" s="379">
        <v>9.3710972090701681</v>
      </c>
      <c r="H631" s="322">
        <v>4.3209119604566082</v>
      </c>
      <c r="I631" s="10">
        <v>3.8861212823276436</v>
      </c>
      <c r="J631" s="322">
        <v>4.8409221058119174</v>
      </c>
      <c r="K631" s="11"/>
      <c r="L631" s="561">
        <v>6.9155434334782164</v>
      </c>
      <c r="M631" s="561">
        <v>7.6168870569996967</v>
      </c>
      <c r="N631" s="561">
        <v>7.783558022342973</v>
      </c>
      <c r="O631" s="322">
        <v>2.6336366886072358</v>
      </c>
      <c r="P631" s="322">
        <v>2.3015877947407342</v>
      </c>
      <c r="Q631" s="10">
        <v>3.0324124654492683</v>
      </c>
      <c r="S631" s="561">
        <v>9.8714877482805079</v>
      </c>
      <c r="T631" s="561">
        <v>10.727766326888778</v>
      </c>
      <c r="U631" s="561">
        <v>10.958636395797363</v>
      </c>
      <c r="V631" s="322">
        <v>6.7778567105815464</v>
      </c>
      <c r="W631" s="322">
        <v>6.2518179283538355</v>
      </c>
      <c r="X631" s="10">
        <v>7.4829347927904255</v>
      </c>
      <c r="Z631" s="446">
        <f t="shared" si="121"/>
        <v>-1</v>
      </c>
      <c r="AA631" s="446">
        <f t="shared" si="122"/>
        <v>-1</v>
      </c>
      <c r="AB631" s="446">
        <f t="shared" si="123"/>
        <v>-2</v>
      </c>
      <c r="AC631" s="446">
        <f t="shared" si="124"/>
        <v>2</v>
      </c>
      <c r="AD631" s="446">
        <f t="shared" si="125"/>
        <v>2</v>
      </c>
      <c r="AE631" s="446">
        <f t="shared" si="126"/>
        <v>2</v>
      </c>
    </row>
    <row r="632" spans="1:31" x14ac:dyDescent="0.2">
      <c r="A632" s="7" t="s">
        <v>637</v>
      </c>
      <c r="B632" s="9">
        <v>5.7483197427780652</v>
      </c>
      <c r="C632" s="9">
        <v>5.6612339425867191</v>
      </c>
      <c r="D632" s="241">
        <v>5.4608236537331951</v>
      </c>
      <c r="E632" s="379">
        <v>6.0947949198828262</v>
      </c>
      <c r="F632" s="379">
        <v>6.6654196419327869</v>
      </c>
      <c r="G632" s="379">
        <v>6.5038921459264936</v>
      </c>
      <c r="H632" s="322">
        <v>4.7588099369603025</v>
      </c>
      <c r="I632" s="10">
        <v>5.8133192347811411</v>
      </c>
      <c r="J632" s="322">
        <v>5.2452965159998337</v>
      </c>
      <c r="K632" s="11"/>
      <c r="L632" s="561">
        <v>4.9081252133821351</v>
      </c>
      <c r="M632" s="561">
        <v>5.4030759077412807</v>
      </c>
      <c r="N632" s="561">
        <v>5.2485515513228442</v>
      </c>
      <c r="O632" s="322">
        <v>3.0108528432518558</v>
      </c>
      <c r="P632" s="322">
        <v>3.8288242260479985</v>
      </c>
      <c r="Q632" s="10">
        <v>3.3602677046074851</v>
      </c>
      <c r="S632" s="561">
        <v>7.5120860249060764</v>
      </c>
      <c r="T632" s="561">
        <v>8.1641083196714188</v>
      </c>
      <c r="U632" s="561">
        <v>8.0115449109991363</v>
      </c>
      <c r="V632" s="322">
        <v>7.2573650499051876</v>
      </c>
      <c r="W632" s="322">
        <v>8.5623397507115815</v>
      </c>
      <c r="X632" s="10">
        <v>7.9571542005241671</v>
      </c>
      <c r="Z632" s="446">
        <f t="shared" si="121"/>
        <v>-1</v>
      </c>
      <c r="AA632" s="446">
        <f t="shared" si="122"/>
        <v>-1</v>
      </c>
      <c r="AB632" s="446">
        <f t="shared" si="123"/>
        <v>-1</v>
      </c>
      <c r="AC632" s="446">
        <f t="shared" si="124"/>
        <v>1</v>
      </c>
      <c r="AD632" s="446">
        <f t="shared" si="125"/>
        <v>1</v>
      </c>
      <c r="AE632" s="446">
        <f t="shared" si="126"/>
        <v>1</v>
      </c>
    </row>
    <row r="633" spans="1:31" x14ac:dyDescent="0.2">
      <c r="A633" s="7" t="s">
        <v>27</v>
      </c>
      <c r="B633" s="9">
        <v>21.262693268658914</v>
      </c>
      <c r="C633" s="9">
        <v>20.709595143375953</v>
      </c>
      <c r="D633" s="241">
        <v>19.795628681326885</v>
      </c>
      <c r="E633" s="379">
        <v>21.26332405584408</v>
      </c>
      <c r="F633" s="379">
        <v>20.784373799176421</v>
      </c>
      <c r="G633" s="379">
        <v>18.915176177349462</v>
      </c>
      <c r="H633" s="322">
        <v>13.894499914681528</v>
      </c>
      <c r="I633" s="10">
        <v>13.815210167447939</v>
      </c>
      <c r="J633" s="322">
        <v>12.286960118071567</v>
      </c>
      <c r="K633" s="11"/>
      <c r="L633" s="561">
        <v>18.872780248852923</v>
      </c>
      <c r="M633" s="561">
        <v>18.412469327342531</v>
      </c>
      <c r="N633" s="561">
        <v>16.643425039763397</v>
      </c>
      <c r="O633" s="322">
        <v>10.712703032251245</v>
      </c>
      <c r="P633" s="322">
        <v>10.63570619971739</v>
      </c>
      <c r="Q633" s="10">
        <v>9.280535743199863</v>
      </c>
      <c r="S633" s="561">
        <v>23.653867862835227</v>
      </c>
      <c r="T633" s="561">
        <v>23.156278271010311</v>
      </c>
      <c r="U633" s="561">
        <v>21.186927314935531</v>
      </c>
      <c r="V633" s="322">
        <v>17.806968916196432</v>
      </c>
      <c r="W633" s="322">
        <v>17.735116675941214</v>
      </c>
      <c r="X633" s="10">
        <v>16.088816017022374</v>
      </c>
      <c r="Z633" s="446">
        <f t="shared" si="121"/>
        <v>-1</v>
      </c>
      <c r="AA633" s="446">
        <f t="shared" si="122"/>
        <v>-1</v>
      </c>
      <c r="AB633" s="446">
        <f t="shared" si="123"/>
        <v>1</v>
      </c>
      <c r="AC633" s="446">
        <f t="shared" si="124"/>
        <v>2</v>
      </c>
      <c r="AD633" s="446">
        <f t="shared" si="125"/>
        <v>2</v>
      </c>
      <c r="AE633" s="446">
        <f t="shared" si="126"/>
        <v>2</v>
      </c>
    </row>
    <row r="634" spans="1:31" x14ac:dyDescent="0.2">
      <c r="A634" s="7" t="s">
        <v>638</v>
      </c>
      <c r="B634" s="9">
        <v>11.027704344359027</v>
      </c>
      <c r="C634" s="9">
        <v>10.496474059797437</v>
      </c>
      <c r="D634" s="241">
        <v>9.9615600542772267</v>
      </c>
      <c r="E634" s="379">
        <v>8.9521332703885683</v>
      </c>
      <c r="F634" s="379">
        <v>7.8080848508258915</v>
      </c>
      <c r="G634" s="379">
        <v>7.1879706247936026</v>
      </c>
      <c r="H634" s="322">
        <v>5.4688888364454078</v>
      </c>
      <c r="I634" s="10">
        <v>4.4194492623265917</v>
      </c>
      <c r="J634" s="322">
        <v>4.4223760319136387</v>
      </c>
      <c r="K634" s="11"/>
      <c r="L634" s="561">
        <v>7.3912510257875566</v>
      </c>
      <c r="M634" s="561">
        <v>6.3475751339016773</v>
      </c>
      <c r="N634" s="561">
        <v>5.7857672909027107</v>
      </c>
      <c r="O634" s="322">
        <v>3.5344850134549133</v>
      </c>
      <c r="P634" s="322">
        <v>2.698306723074952</v>
      </c>
      <c r="Q634" s="10">
        <v>2.7010252960387175</v>
      </c>
      <c r="S634" s="561">
        <v>10.513015514989579</v>
      </c>
      <c r="T634" s="561">
        <v>9.2685945677501067</v>
      </c>
      <c r="U634" s="561">
        <v>8.5901739586844936</v>
      </c>
      <c r="V634" s="322">
        <v>8.1680820684884292</v>
      </c>
      <c r="W634" s="322">
        <v>6.9245867195976869</v>
      </c>
      <c r="X634" s="10">
        <v>6.982977817679469</v>
      </c>
      <c r="Z634" s="446">
        <f t="shared" si="121"/>
        <v>2</v>
      </c>
      <c r="AA634" s="446">
        <f t="shared" si="122"/>
        <v>2</v>
      </c>
      <c r="AB634" s="446">
        <f t="shared" si="123"/>
        <v>2</v>
      </c>
      <c r="AC634" s="446">
        <f t="shared" si="124"/>
        <v>2</v>
      </c>
      <c r="AD634" s="446">
        <f t="shared" si="125"/>
        <v>2</v>
      </c>
      <c r="AE634" s="446">
        <f t="shared" si="126"/>
        <v>2</v>
      </c>
    </row>
    <row r="635" spans="1:31" x14ac:dyDescent="0.2">
      <c r="A635" s="7" t="s">
        <v>589</v>
      </c>
      <c r="B635" s="9">
        <v>1.3692217994518605</v>
      </c>
      <c r="C635" s="9">
        <v>1.432049660472869</v>
      </c>
      <c r="D635" s="241">
        <v>1.5646060702221647</v>
      </c>
      <c r="E635" s="379">
        <v>2.2156653988808892</v>
      </c>
      <c r="F635" s="379">
        <v>2.113718152527595</v>
      </c>
      <c r="G635" s="379">
        <v>2.1294447349801175</v>
      </c>
      <c r="H635" s="322">
        <v>2.9427129262604041</v>
      </c>
      <c r="I635" s="10">
        <v>2.3437176090659761</v>
      </c>
      <c r="J635" s="322">
        <v>2.1949114258713256</v>
      </c>
      <c r="K635" s="11"/>
      <c r="L635" s="561">
        <v>1.5128054800329116</v>
      </c>
      <c r="M635" s="561">
        <v>1.42481910532739</v>
      </c>
      <c r="N635" s="561">
        <v>1.43649251857987</v>
      </c>
      <c r="O635" s="322">
        <v>1.605114154642848</v>
      </c>
      <c r="P635" s="322">
        <v>1.1688320904893066</v>
      </c>
      <c r="Q635" s="10">
        <v>1.0522873244114888</v>
      </c>
      <c r="S635" s="561">
        <v>3.1627691263137878</v>
      </c>
      <c r="T635" s="561">
        <v>3.0518848696418979</v>
      </c>
      <c r="U635" s="561">
        <v>3.0883972213483259</v>
      </c>
      <c r="V635" s="322">
        <v>5.0564146704848953</v>
      </c>
      <c r="W635" s="322">
        <v>4.3196183064670262</v>
      </c>
      <c r="X635" s="10">
        <v>4.2159733639997308</v>
      </c>
      <c r="Z635" s="446">
        <f t="shared" si="121"/>
        <v>-2</v>
      </c>
      <c r="AA635" s="446">
        <f t="shared" si="122"/>
        <v>-1</v>
      </c>
      <c r="AB635" s="446">
        <f t="shared" si="123"/>
        <v>-1</v>
      </c>
      <c r="AC635" s="446">
        <f t="shared" si="124"/>
        <v>-1</v>
      </c>
      <c r="AD635" s="446">
        <f t="shared" si="125"/>
        <v>-1</v>
      </c>
      <c r="AE635" s="446">
        <f t="shared" si="126"/>
        <v>-1</v>
      </c>
    </row>
    <row r="636" spans="1:31" x14ac:dyDescent="0.2">
      <c r="A636" s="7" t="s">
        <v>590</v>
      </c>
      <c r="B636" s="9">
        <v>4.4666904184482465</v>
      </c>
      <c r="C636" s="9">
        <v>4.1567885483299296</v>
      </c>
      <c r="D636" s="241">
        <v>4.076557533201334</v>
      </c>
      <c r="E636" s="379">
        <v>5.9546660137168637</v>
      </c>
      <c r="F636" s="379">
        <v>5.3487220246545979</v>
      </c>
      <c r="G636" s="379">
        <v>4.8363448817524608</v>
      </c>
      <c r="H636" s="322">
        <v>4.0133735648847875</v>
      </c>
      <c r="I636" s="10">
        <v>3.0096756356194536</v>
      </c>
      <c r="J636" s="322">
        <v>2.6186269276153058</v>
      </c>
      <c r="K636" s="11"/>
      <c r="L636" s="561">
        <v>4.7708118112674915</v>
      </c>
      <c r="M636" s="561">
        <v>4.2192343651356898</v>
      </c>
      <c r="N636" s="561">
        <v>3.7626379295062433</v>
      </c>
      <c r="O636" s="322">
        <v>2.4113866274392759</v>
      </c>
      <c r="P636" s="322">
        <v>1.6439388011706333</v>
      </c>
      <c r="Q636" s="10">
        <v>1.3528021766055611</v>
      </c>
      <c r="S636" s="561">
        <v>7.3718232325334334</v>
      </c>
      <c r="T636" s="561">
        <v>6.7173737605891528</v>
      </c>
      <c r="U636" s="561">
        <v>6.1651012211854548</v>
      </c>
      <c r="V636" s="322">
        <v>6.3797242247004373</v>
      </c>
      <c r="W636" s="322">
        <v>5.1667751523310113</v>
      </c>
      <c r="X636" s="10">
        <v>4.7492357488986183</v>
      </c>
      <c r="Z636" s="446">
        <f t="shared" si="121"/>
        <v>-2</v>
      </c>
      <c r="AA636" s="446">
        <f t="shared" si="122"/>
        <v>-2</v>
      </c>
      <c r="AB636" s="446">
        <f t="shared" si="123"/>
        <v>-1</v>
      </c>
      <c r="AC636" s="446">
        <f t="shared" si="124"/>
        <v>1</v>
      </c>
      <c r="AD636" s="446">
        <f t="shared" si="125"/>
        <v>2</v>
      </c>
      <c r="AE636" s="446">
        <f t="shared" si="126"/>
        <v>2</v>
      </c>
    </row>
    <row r="637" spans="1:31" x14ac:dyDescent="0.2">
      <c r="A637" s="7" t="s">
        <v>639</v>
      </c>
      <c r="B637" s="9">
        <v>2.8374492380732628</v>
      </c>
      <c r="C637" s="9">
        <v>2.5439801793675643</v>
      </c>
      <c r="D637" s="241">
        <v>2.4630709085976958</v>
      </c>
      <c r="E637" s="379">
        <v>3.4382575994443156</v>
      </c>
      <c r="F637" s="379">
        <v>3.1259230382727456</v>
      </c>
      <c r="G637" s="379">
        <v>2.8772714120173553</v>
      </c>
      <c r="H637" s="322">
        <v>3.417352683666075</v>
      </c>
      <c r="I637" s="10">
        <v>2.5764772564728937</v>
      </c>
      <c r="J637" s="322">
        <v>2.1800509401431092</v>
      </c>
      <c r="K637" s="11"/>
      <c r="L637" s="561">
        <v>2.5564606308299238</v>
      </c>
      <c r="M637" s="561">
        <v>2.2788962032381979</v>
      </c>
      <c r="N637" s="561">
        <v>2.0645645591734603</v>
      </c>
      <c r="O637" s="322">
        <v>1.9489128143088286</v>
      </c>
      <c r="P637" s="322">
        <v>1.3300378769823937</v>
      </c>
      <c r="Q637" s="10">
        <v>1.0451937612095568</v>
      </c>
      <c r="S637" s="561">
        <v>4.5569878415454861</v>
      </c>
      <c r="T637" s="561">
        <v>4.2164042822043735</v>
      </c>
      <c r="U637" s="561">
        <v>3.9507024834869866</v>
      </c>
      <c r="V637" s="322">
        <v>5.6607752918669751</v>
      </c>
      <c r="W637" s="322">
        <v>4.6215362597267573</v>
      </c>
      <c r="X637" s="10">
        <v>4.191595821700969</v>
      </c>
      <c r="Z637" s="446">
        <f t="shared" si="121"/>
        <v>-1</v>
      </c>
      <c r="AA637" s="446">
        <f t="shared" si="122"/>
        <v>-1</v>
      </c>
      <c r="AB637" s="446">
        <f t="shared" si="123"/>
        <v>-1</v>
      </c>
      <c r="AC637" s="446">
        <f t="shared" si="124"/>
        <v>1</v>
      </c>
      <c r="AD637" s="446">
        <f t="shared" si="125"/>
        <v>1</v>
      </c>
      <c r="AE637" s="446">
        <f t="shared" si="126"/>
        <v>1</v>
      </c>
    </row>
    <row r="638" spans="1:31" x14ac:dyDescent="0.2">
      <c r="A638" s="7" t="s">
        <v>591</v>
      </c>
      <c r="B638" s="9">
        <v>1.9373363175502738</v>
      </c>
      <c r="C638" s="9">
        <v>2.0177754779403805</v>
      </c>
      <c r="D638" s="241">
        <v>1.979762920420495</v>
      </c>
      <c r="E638" s="379">
        <v>1.8803000958953049</v>
      </c>
      <c r="F638" s="379">
        <v>2.0468905406675284</v>
      </c>
      <c r="G638" s="379">
        <v>2.1778900601097657</v>
      </c>
      <c r="H638" s="322">
        <v>1.8798405895180088</v>
      </c>
      <c r="I638" s="10">
        <v>1.7050443737798278</v>
      </c>
      <c r="J638" s="322">
        <v>1.9078144078144079</v>
      </c>
      <c r="K638" s="11"/>
      <c r="L638" s="561">
        <v>1.1639354024035851</v>
      </c>
      <c r="M638" s="561">
        <v>1.2827754171461614</v>
      </c>
      <c r="N638" s="561">
        <v>1.3481482817760664</v>
      </c>
      <c r="O638" s="322">
        <v>0.75579342269403615</v>
      </c>
      <c r="P638" s="322">
        <v>0.62572123615276698</v>
      </c>
      <c r="Q638" s="10">
        <v>0.70013426510496235</v>
      </c>
      <c r="S638" s="561">
        <v>2.8764735766477671</v>
      </c>
      <c r="T638" s="561">
        <v>3.0990168785652825</v>
      </c>
      <c r="U638" s="561">
        <v>3.3291363053408372</v>
      </c>
      <c r="V638" s="322">
        <v>3.8911348766223619</v>
      </c>
      <c r="W638" s="322">
        <v>3.7111637845287038</v>
      </c>
      <c r="X638" s="10">
        <v>4.1525087832096341</v>
      </c>
      <c r="Z638" s="446">
        <f t="shared" si="121"/>
        <v>1</v>
      </c>
      <c r="AA638" s="446">
        <f t="shared" si="122"/>
        <v>-1</v>
      </c>
      <c r="AB638" s="446">
        <f t="shared" si="123"/>
        <v>-1</v>
      </c>
      <c r="AC638" s="446">
        <f t="shared" si="124"/>
        <v>1</v>
      </c>
      <c r="AD638" s="446">
        <f t="shared" si="125"/>
        <v>1</v>
      </c>
      <c r="AE638" s="446">
        <f t="shared" si="126"/>
        <v>1</v>
      </c>
    </row>
    <row r="639" spans="1:31" x14ac:dyDescent="0.2">
      <c r="A639" s="7" t="s">
        <v>592</v>
      </c>
      <c r="B639" s="9">
        <v>34.766840392633362</v>
      </c>
      <c r="C639" s="9">
        <v>33.477137580935597</v>
      </c>
      <c r="D639" s="241">
        <v>27.148974422760027</v>
      </c>
      <c r="E639" s="379">
        <v>22.656230250211991</v>
      </c>
      <c r="F639" s="379">
        <v>23.58234740639876</v>
      </c>
      <c r="G639" s="379">
        <v>22.80165416167366</v>
      </c>
      <c r="H639" s="322">
        <v>14.802767302017692</v>
      </c>
      <c r="I639" s="10">
        <v>14.7813415418312</v>
      </c>
      <c r="J639" s="322">
        <v>13.914989034566243</v>
      </c>
      <c r="K639" s="11"/>
      <c r="L639" s="561">
        <v>20.183791869790301</v>
      </c>
      <c r="M639" s="561">
        <v>21.056390908740354</v>
      </c>
      <c r="N639" s="561">
        <v>20.304571900877544</v>
      </c>
      <c r="O639" s="322">
        <v>11.507707268008891</v>
      </c>
      <c r="P639" s="322">
        <v>11.474765780235025</v>
      </c>
      <c r="Q639" s="10">
        <v>10.690403515274108</v>
      </c>
      <c r="S639" s="561">
        <v>25.128668630633683</v>
      </c>
      <c r="T639" s="561">
        <v>26.108303904057163</v>
      </c>
      <c r="U639" s="561">
        <v>25.298736422469762</v>
      </c>
      <c r="V639" s="322">
        <v>18.828128713833205</v>
      </c>
      <c r="W639" s="322">
        <v>18.8293790906915</v>
      </c>
      <c r="X639" s="10">
        <v>17.934141623479245</v>
      </c>
      <c r="Z639" s="446">
        <f t="shared" si="121"/>
        <v>2</v>
      </c>
      <c r="AA639" s="446">
        <f t="shared" si="122"/>
        <v>2</v>
      </c>
      <c r="AB639" s="446">
        <f t="shared" si="123"/>
        <v>2</v>
      </c>
      <c r="AC639" s="446">
        <f t="shared" si="124"/>
        <v>2</v>
      </c>
      <c r="AD639" s="446">
        <f t="shared" si="125"/>
        <v>2</v>
      </c>
      <c r="AE639" s="446">
        <f t="shared" si="126"/>
        <v>2</v>
      </c>
    </row>
    <row r="640" spans="1:31" x14ac:dyDescent="0.2">
      <c r="A640" s="7" t="s">
        <v>54</v>
      </c>
      <c r="B640" s="9">
        <v>26.47476828505572</v>
      </c>
      <c r="C640" s="9">
        <v>24.989007847249304</v>
      </c>
      <c r="D640" s="241">
        <v>25.588003929042902</v>
      </c>
      <c r="E640" s="379">
        <v>43.714451948070945</v>
      </c>
      <c r="F640" s="379">
        <v>42.115092584990194</v>
      </c>
      <c r="G640" s="379">
        <v>37.15025394128412</v>
      </c>
      <c r="H640" s="322">
        <v>37.839713127560223</v>
      </c>
      <c r="I640" s="10">
        <v>38.938892593779386</v>
      </c>
      <c r="J640" s="322">
        <v>34.953620361569165</v>
      </c>
      <c r="K640" s="11"/>
      <c r="L640" s="561">
        <v>40.225955510354375</v>
      </c>
      <c r="M640" s="561">
        <v>38.676662059179129</v>
      </c>
      <c r="N640" s="561">
        <v>33.908989297259069</v>
      </c>
      <c r="O640" s="322">
        <v>32.152519406687226</v>
      </c>
      <c r="P640" s="322">
        <v>33.141425154325773</v>
      </c>
      <c r="Q640" s="10">
        <v>29.439393245206436</v>
      </c>
      <c r="S640" s="561">
        <v>47.202948385787529</v>
      </c>
      <c r="T640" s="561">
        <v>45.553523110801251</v>
      </c>
      <c r="U640" s="561">
        <v>40.391518585309171</v>
      </c>
      <c r="V640" s="322">
        <v>43.526906848433249</v>
      </c>
      <c r="W640" s="322">
        <v>44.736360033232977</v>
      </c>
      <c r="X640" s="10">
        <v>40.467847477931905</v>
      </c>
      <c r="Z640" s="446">
        <f t="shared" si="121"/>
        <v>-2</v>
      </c>
      <c r="AA640" s="446">
        <f t="shared" si="122"/>
        <v>-2</v>
      </c>
      <c r="AB640" s="446">
        <f t="shared" si="123"/>
        <v>-2</v>
      </c>
      <c r="AC640" s="446">
        <f t="shared" si="124"/>
        <v>2</v>
      </c>
      <c r="AD640" s="446">
        <f t="shared" si="125"/>
        <v>1</v>
      </c>
      <c r="AE640" s="446">
        <f t="shared" si="126"/>
        <v>1</v>
      </c>
    </row>
    <row r="641" spans="1:31" x14ac:dyDescent="0.2">
      <c r="A641" s="7" t="s">
        <v>34</v>
      </c>
      <c r="B641" s="9">
        <v>7.6210625556051692</v>
      </c>
      <c r="C641" s="9">
        <v>6.8415864079972408</v>
      </c>
      <c r="D641" s="241">
        <v>6.343286659199312</v>
      </c>
      <c r="E641" s="379">
        <v>12.840285690555314</v>
      </c>
      <c r="F641" s="379">
        <v>12.256229888996819</v>
      </c>
      <c r="G641" s="379">
        <v>10.051892258929815</v>
      </c>
      <c r="H641" s="322">
        <v>10.105905504219058</v>
      </c>
      <c r="I641" s="10">
        <v>9.3504852483735377</v>
      </c>
      <c r="J641" s="322">
        <v>9.2445413540181551</v>
      </c>
      <c r="K641" s="11"/>
      <c r="L641" s="561">
        <v>10.926970257584717</v>
      </c>
      <c r="M641" s="561">
        <v>10.380879413332428</v>
      </c>
      <c r="N641" s="561">
        <v>8.3449168499347763</v>
      </c>
      <c r="O641" s="322">
        <v>7.3655506621918274</v>
      </c>
      <c r="P641" s="322">
        <v>6.7036023794339084</v>
      </c>
      <c r="Q641" s="10">
        <v>6.5962929704712527</v>
      </c>
      <c r="S641" s="561">
        <v>14.753601123525915</v>
      </c>
      <c r="T641" s="561">
        <v>14.131580364661211</v>
      </c>
      <c r="U641" s="561">
        <v>11.758867667924855</v>
      </c>
      <c r="V641" s="322">
        <v>13.60262366703596</v>
      </c>
      <c r="W641" s="322">
        <v>12.770220043658252</v>
      </c>
      <c r="X641" s="10">
        <v>12.720180425460228</v>
      </c>
      <c r="Z641" s="446">
        <f t="shared" si="121"/>
        <v>-2</v>
      </c>
      <c r="AA641" s="446">
        <f t="shared" si="122"/>
        <v>-2</v>
      </c>
      <c r="AB641" s="446">
        <f t="shared" si="123"/>
        <v>-2</v>
      </c>
      <c r="AC641" s="446">
        <f t="shared" si="124"/>
        <v>1</v>
      </c>
      <c r="AD641" s="446">
        <f t="shared" si="125"/>
        <v>1</v>
      </c>
      <c r="AE641" s="446">
        <f t="shared" si="126"/>
        <v>1</v>
      </c>
    </row>
    <row r="642" spans="1:31" x14ac:dyDescent="0.2">
      <c r="A642" s="7" t="s">
        <v>640</v>
      </c>
      <c r="B642" s="9">
        <v>1.465097850715714</v>
      </c>
      <c r="C642" s="9">
        <v>1.5206771369095371</v>
      </c>
      <c r="D642" s="241">
        <v>1.7365453225086931</v>
      </c>
      <c r="E642" s="379">
        <v>1.6656612798734958</v>
      </c>
      <c r="F642" s="379">
        <v>1.5687591748817129</v>
      </c>
      <c r="G642" s="379">
        <v>1.9311371779078432</v>
      </c>
      <c r="H642" s="322">
        <v>1.0571636596470635</v>
      </c>
      <c r="I642" s="10">
        <v>1.3071861711714337</v>
      </c>
      <c r="J642" s="322">
        <v>1.7608232415504033</v>
      </c>
      <c r="K642" s="11"/>
      <c r="L642" s="561">
        <v>1.0655056931096338</v>
      </c>
      <c r="M642" s="561">
        <v>0.9825449457928136</v>
      </c>
      <c r="N642" s="561">
        <v>1.2720719996471017</v>
      </c>
      <c r="O642" s="322">
        <v>0.34174169076701283</v>
      </c>
      <c r="P642" s="322">
        <v>0.4790683418664457</v>
      </c>
      <c r="Q642" s="10">
        <v>0.75996079982707399</v>
      </c>
      <c r="S642" s="561">
        <v>2.5132704013760438</v>
      </c>
      <c r="T642" s="561">
        <v>2.4089722143874814</v>
      </c>
      <c r="U642" s="561">
        <v>2.8586242203649808</v>
      </c>
      <c r="V642" s="322">
        <v>2.6096547185162775</v>
      </c>
      <c r="W642" s="322">
        <v>2.9783159218478215</v>
      </c>
      <c r="X642" s="10">
        <v>3.6568249944087676</v>
      </c>
      <c r="Z642" s="446">
        <f t="shared" si="121"/>
        <v>-1</v>
      </c>
      <c r="AA642" s="446">
        <f t="shared" si="122"/>
        <v>-1</v>
      </c>
      <c r="AB642" s="446">
        <f t="shared" si="123"/>
        <v>-1</v>
      </c>
      <c r="AC642" s="446">
        <f t="shared" si="124"/>
        <v>1</v>
      </c>
      <c r="AD642" s="446">
        <f t="shared" si="125"/>
        <v>1</v>
      </c>
      <c r="AE642" s="446">
        <f t="shared" si="126"/>
        <v>1</v>
      </c>
    </row>
    <row r="643" spans="1:31" x14ac:dyDescent="0.2">
      <c r="A643" s="7" t="s">
        <v>641</v>
      </c>
      <c r="B643" s="9">
        <v>8.0412217865158855</v>
      </c>
      <c r="C643" s="9">
        <v>8.0265017077523062</v>
      </c>
      <c r="D643" s="241">
        <v>8.4581266623957809</v>
      </c>
      <c r="E643" s="379">
        <v>18.98800911587103</v>
      </c>
      <c r="F643" s="379">
        <v>18.067902003031335</v>
      </c>
      <c r="G643" s="379">
        <v>15.182175863905526</v>
      </c>
      <c r="H643" s="322">
        <v>17.34560249765256</v>
      </c>
      <c r="I643" s="10">
        <v>18.660462550875927</v>
      </c>
      <c r="J643" s="322">
        <v>16.735327995743347</v>
      </c>
      <c r="K643" s="11"/>
      <c r="L643" s="561">
        <v>16.704783793931679</v>
      </c>
      <c r="M643" s="561">
        <v>15.834160418149482</v>
      </c>
      <c r="N643" s="561">
        <v>13.126165742005947</v>
      </c>
      <c r="O643" s="322">
        <v>13.725067564581572</v>
      </c>
      <c r="P643" s="322">
        <v>14.880138919962235</v>
      </c>
      <c r="Q643" s="10">
        <v>13.159538198311488</v>
      </c>
      <c r="S643" s="561">
        <v>21.271234437810374</v>
      </c>
      <c r="T643" s="561">
        <v>20.301643587913194</v>
      </c>
      <c r="U643" s="561">
        <v>17.238185985805099</v>
      </c>
      <c r="V643" s="322">
        <v>21.701485313129741</v>
      </c>
      <c r="W643" s="322">
        <v>23.185919915204291</v>
      </c>
      <c r="X643" s="10">
        <v>21.104870992853655</v>
      </c>
      <c r="Z643" s="446">
        <f t="shared" si="121"/>
        <v>-2</v>
      </c>
      <c r="AA643" s="446">
        <f t="shared" si="122"/>
        <v>-2</v>
      </c>
      <c r="AB643" s="446">
        <f t="shared" si="123"/>
        <v>-2</v>
      </c>
      <c r="AC643" s="446">
        <f t="shared" si="124"/>
        <v>1</v>
      </c>
      <c r="AD643" s="446">
        <f t="shared" si="125"/>
        <v>-1</v>
      </c>
      <c r="AE643" s="446">
        <f t="shared" si="126"/>
        <v>-1</v>
      </c>
    </row>
    <row r="644" spans="1:31" x14ac:dyDescent="0.2">
      <c r="A644" s="7" t="s">
        <v>642</v>
      </c>
      <c r="B644" s="9">
        <v>4.1600486141977795</v>
      </c>
      <c r="C644" s="9">
        <v>3.7773182428389069</v>
      </c>
      <c r="D644" s="241">
        <v>3.8096546370316586</v>
      </c>
      <c r="E644" s="379">
        <v>3.2489576468634596</v>
      </c>
      <c r="F644" s="379">
        <v>3.4975728490672053</v>
      </c>
      <c r="G644" s="379">
        <v>3.1112444905981032</v>
      </c>
      <c r="H644" s="322">
        <v>4.5938284336582358</v>
      </c>
      <c r="I644" s="10">
        <v>4.1475814803389826</v>
      </c>
      <c r="J644" s="322">
        <v>2.8545308415591353</v>
      </c>
      <c r="K644" s="11"/>
      <c r="L644" s="561">
        <v>2.3756060017314131</v>
      </c>
      <c r="M644" s="561">
        <v>2.5857569297862995</v>
      </c>
      <c r="N644" s="561">
        <v>2.2497036558172585</v>
      </c>
      <c r="O644" s="322">
        <v>2.838956591076446</v>
      </c>
      <c r="P644" s="322">
        <v>2.4954496033277991</v>
      </c>
      <c r="Q644" s="10">
        <v>1.5196183621009862</v>
      </c>
      <c r="S644" s="561">
        <v>4.3652452505176598</v>
      </c>
      <c r="T644" s="561">
        <v>4.6553382529471801</v>
      </c>
      <c r="U644" s="561">
        <v>4.2368353649779582</v>
      </c>
      <c r="V644" s="322">
        <v>7.1199839527098403</v>
      </c>
      <c r="W644" s="322">
        <v>6.5820970857868533</v>
      </c>
      <c r="X644" s="10">
        <v>5.05086806592593</v>
      </c>
      <c r="Z644" s="446">
        <f t="shared" si="121"/>
        <v>1</v>
      </c>
      <c r="AA644" s="446">
        <f t="shared" si="122"/>
        <v>1</v>
      </c>
      <c r="AB644" s="446">
        <f t="shared" si="123"/>
        <v>1</v>
      </c>
      <c r="AC644" s="446">
        <f t="shared" si="124"/>
        <v>-1</v>
      </c>
      <c r="AD644" s="446">
        <f t="shared" si="125"/>
        <v>-1</v>
      </c>
      <c r="AE644" s="446">
        <f t="shared" si="126"/>
        <v>1</v>
      </c>
    </row>
    <row r="645" spans="1:31" x14ac:dyDescent="0.2">
      <c r="A645" s="7" t="str">
        <f>IF($H$321=0,"","Sem Informação Disponibilizada")</f>
        <v/>
      </c>
      <c r="B645" s="9"/>
      <c r="C645" s="9"/>
      <c r="D645" s="9"/>
      <c r="E645" s="9"/>
      <c r="F645" s="9"/>
      <c r="H645" s="11"/>
      <c r="I645" s="11"/>
      <c r="J645" s="11"/>
      <c r="K645" s="11"/>
      <c r="L645" s="11"/>
      <c r="M645" s="11"/>
      <c r="N645" s="13"/>
      <c r="O645" s="13"/>
      <c r="P645" s="11"/>
      <c r="Q645" s="11"/>
    </row>
    <row r="646" spans="1:31" x14ac:dyDescent="0.2">
      <c r="A646" s="320" t="s">
        <v>645</v>
      </c>
      <c r="E646" s="65"/>
      <c r="H646" s="11"/>
      <c r="I646" s="11"/>
      <c r="J646" s="11"/>
      <c r="K646" s="11"/>
      <c r="L646" s="11" t="s">
        <v>619</v>
      </c>
      <c r="M646" s="11"/>
      <c r="N646" s="13"/>
      <c r="O646" s="13"/>
      <c r="P646" s="11"/>
      <c r="Q646" s="11"/>
      <c r="S646" s="11" t="s">
        <v>620</v>
      </c>
      <c r="T646" s="11"/>
      <c r="U646" s="13"/>
      <c r="V646" s="13"/>
      <c r="W646" s="11"/>
      <c r="X646" s="11"/>
      <c r="Z646" s="11" t="s">
        <v>644</v>
      </c>
      <c r="AA646" s="11"/>
      <c r="AB646" s="13"/>
      <c r="AC646" s="13"/>
      <c r="AD646" s="11"/>
      <c r="AE646" s="11"/>
    </row>
    <row r="647" spans="1:31" ht="15" customHeight="1" x14ac:dyDescent="0.25">
      <c r="B647" s="1006" t="s">
        <v>16</v>
      </c>
      <c r="C647" s="1007"/>
      <c r="D647" s="1007"/>
      <c r="E647" s="1006" t="str">
        <f>A250</f>
        <v>ARS Alentejo</v>
      </c>
      <c r="F647" s="1007"/>
      <c r="G647" s="1007"/>
      <c r="H647" s="1006" t="str">
        <f>A251</f>
        <v>ACeS Alentejo Central</v>
      </c>
      <c r="I647" s="1007"/>
      <c r="J647" s="1007"/>
      <c r="K647" s="11"/>
      <c r="L647" s="1006" t="str">
        <f>$A$2</f>
        <v>ARS Alentejo</v>
      </c>
      <c r="M647" s="1007"/>
      <c r="N647" s="1007"/>
      <c r="O647" s="1006" t="str">
        <f>$A$3</f>
        <v>ACeS Alentejo Central</v>
      </c>
      <c r="P647" s="1007"/>
      <c r="Q647" s="1007"/>
      <c r="S647" s="1006" t="str">
        <f>$A$2</f>
        <v>ARS Alentejo</v>
      </c>
      <c r="T647" s="1007"/>
      <c r="U647" s="1007"/>
      <c r="V647" s="1006" t="str">
        <f>$A$3</f>
        <v>ACeS Alentejo Central</v>
      </c>
      <c r="W647" s="1007"/>
      <c r="X647" s="1007"/>
      <c r="Z647" s="1006" t="str">
        <f>$A$2</f>
        <v>ARS Alentejo</v>
      </c>
      <c r="AA647" s="1007"/>
      <c r="AB647" s="1007"/>
      <c r="AC647" s="1006" t="str">
        <f>$A$3</f>
        <v>ACeS Alentejo Central</v>
      </c>
      <c r="AD647" s="1007"/>
      <c r="AE647" s="1007"/>
    </row>
    <row r="648" spans="1:31" x14ac:dyDescent="0.2">
      <c r="B648" s="539" t="s">
        <v>261</v>
      </c>
      <c r="C648" s="539" t="s">
        <v>552</v>
      </c>
      <c r="D648" s="539" t="s">
        <v>555</v>
      </c>
      <c r="E648" s="539" t="s">
        <v>261</v>
      </c>
      <c r="F648" s="539" t="s">
        <v>552</v>
      </c>
      <c r="G648" s="539" t="s">
        <v>555</v>
      </c>
      <c r="H648" s="539" t="s">
        <v>261</v>
      </c>
      <c r="I648" s="539" t="s">
        <v>552</v>
      </c>
      <c r="J648" s="539" t="s">
        <v>555</v>
      </c>
      <c r="K648" s="11"/>
      <c r="L648" s="539" t="s">
        <v>261</v>
      </c>
      <c r="M648" s="539" t="s">
        <v>552</v>
      </c>
      <c r="N648" s="539" t="s">
        <v>555</v>
      </c>
      <c r="O648" s="539" t="s">
        <v>261</v>
      </c>
      <c r="P648" s="539" t="s">
        <v>552</v>
      </c>
      <c r="Q648" s="539" t="s">
        <v>555</v>
      </c>
      <c r="S648" s="539" t="s">
        <v>261</v>
      </c>
      <c r="T648" s="539" t="s">
        <v>552</v>
      </c>
      <c r="U648" s="539" t="s">
        <v>555</v>
      </c>
      <c r="V648" s="539" t="s">
        <v>261</v>
      </c>
      <c r="W648" s="539" t="s">
        <v>552</v>
      </c>
      <c r="X648" s="539" t="s">
        <v>555</v>
      </c>
      <c r="Z648" s="539" t="s">
        <v>261</v>
      </c>
      <c r="AA648" s="539" t="s">
        <v>552</v>
      </c>
      <c r="AB648" s="539" t="s">
        <v>555</v>
      </c>
      <c r="AC648" s="539" t="s">
        <v>261</v>
      </c>
      <c r="AD648" s="539" t="s">
        <v>552</v>
      </c>
      <c r="AE648" s="539" t="s">
        <v>555</v>
      </c>
    </row>
    <row r="649" spans="1:31" x14ac:dyDescent="0.2">
      <c r="A649" s="7" t="s">
        <v>586</v>
      </c>
      <c r="B649" s="9">
        <v>515.45306822951454</v>
      </c>
      <c r="C649" s="9">
        <v>504.73613952620786</v>
      </c>
      <c r="D649" s="241">
        <v>492.23735672019421</v>
      </c>
      <c r="E649" s="379">
        <v>561.85422624219586</v>
      </c>
      <c r="F649" s="379">
        <v>547.40822922661846</v>
      </c>
      <c r="G649" s="379">
        <v>528.68169850237348</v>
      </c>
      <c r="H649" s="322">
        <v>488.62785347908141</v>
      </c>
      <c r="I649" s="10">
        <v>491.23828009560617</v>
      </c>
      <c r="J649" s="322">
        <v>485.39958889557909</v>
      </c>
      <c r="K649" s="11"/>
      <c r="L649" s="561">
        <v>543.91656340248562</v>
      </c>
      <c r="M649" s="561">
        <v>529.58064154353553</v>
      </c>
      <c r="N649" s="561">
        <v>511.06785256419261</v>
      </c>
      <c r="O649" s="322">
        <v>458.80515706913621</v>
      </c>
      <c r="P649" s="322">
        <v>461.12608980241612</v>
      </c>
      <c r="Q649" s="10">
        <v>455.35352060858366</v>
      </c>
      <c r="S649" s="561">
        <v>579.79188908190599</v>
      </c>
      <c r="T649" s="561">
        <v>565.23581690970127</v>
      </c>
      <c r="U649" s="561">
        <v>546.29554444055418</v>
      </c>
      <c r="V649" s="322">
        <v>518.45054988902643</v>
      </c>
      <c r="W649" s="322">
        <v>521.35047038879623</v>
      </c>
      <c r="X649" s="10">
        <v>515.44565718257445</v>
      </c>
      <c r="Z649" s="446">
        <f t="shared" ref="Z649" si="127">IF(S649=0,0,IF(L649&gt;B649,-2,IF(S649&lt;B649,2,IF(E649&gt;B649,-1,1))))</f>
        <v>-2</v>
      </c>
      <c r="AA649" s="446">
        <f t="shared" ref="AA649" si="128">IF(T649=0,0,IF(M649&gt;C649,-2,IF(T649&lt;C649,2,IF(F649&gt;C649,-1,1))))</f>
        <v>-2</v>
      </c>
      <c r="AB649" s="446">
        <f t="shared" ref="AB649" si="129">IF(U649=0,0,IF(N649&gt;D649,-2,IF(U649&lt;D649,2,IF(G649&gt;D649,-1,1))))</f>
        <v>-2</v>
      </c>
      <c r="AC649" s="324">
        <f t="shared" ref="AC649" si="130">IF(V649=0,0,IF(O649&gt;E649,-2,IF(V649&lt;E649,2,IF(H649&gt;E649,-1,1))))</f>
        <v>2</v>
      </c>
      <c r="AD649" s="324">
        <f t="shared" ref="AD649" si="131">IF(W649=0,0,IF(P649&gt;F649,-2,IF(W649&lt;F649,2,IF(I649&gt;F649,-1,1))))</f>
        <v>2</v>
      </c>
      <c r="AE649" s="84">
        <f t="shared" ref="AE649" si="132">IF(X649=0,0,IF(Q649&gt;G649,-2,IF(X649&lt;G649,2,IF(J649&gt;G649,-1,1))))</f>
        <v>2</v>
      </c>
    </row>
    <row r="650" spans="1:31" x14ac:dyDescent="0.2">
      <c r="A650" s="7" t="s">
        <v>587</v>
      </c>
      <c r="B650" s="9">
        <v>18.02098221959919</v>
      </c>
      <c r="C650" s="9">
        <v>16.59710961859167</v>
      </c>
      <c r="D650" s="241">
        <v>15.785215728984159</v>
      </c>
      <c r="E650" s="379">
        <v>12.285860300268519</v>
      </c>
      <c r="F650" s="379">
        <v>11.817732741698222</v>
      </c>
      <c r="G650" s="379">
        <v>11.576884074075872</v>
      </c>
      <c r="H650" s="322">
        <v>9.1030577714132637</v>
      </c>
      <c r="I650" s="10">
        <v>8.811411373107406</v>
      </c>
      <c r="J650" s="322">
        <v>7.9311545741331724</v>
      </c>
      <c r="K650" s="11"/>
      <c r="L650" s="561">
        <v>9.7967849323997225</v>
      </c>
      <c r="M650" s="561">
        <v>9.3695097250166697</v>
      </c>
      <c r="N650" s="561">
        <v>9.1337566176623639</v>
      </c>
      <c r="O650" s="322">
        <v>5.5561825895004855</v>
      </c>
      <c r="P650" s="322">
        <v>5.3010489355987573</v>
      </c>
      <c r="Q650" s="10">
        <v>4.6154086546433817</v>
      </c>
      <c r="S650" s="561">
        <v>15.255337025832139</v>
      </c>
      <c r="T650" s="561">
        <v>14.751957409732452</v>
      </c>
      <c r="U650" s="561">
        <v>14.539795004517167</v>
      </c>
      <c r="V650" s="322">
        <v>14.201327595005646</v>
      </c>
      <c r="W650" s="322">
        <v>13.898889778963261</v>
      </c>
      <c r="X650" s="10">
        <v>12.945432057851109</v>
      </c>
      <c r="Z650" s="446">
        <f t="shared" ref="Z650:Z693" si="133">IF(S650=0,0,IF(L650&gt;B650,-2,IF(S650&lt;B650,2,IF(E650&gt;B650,-1,1))))</f>
        <v>2</v>
      </c>
      <c r="AA650" s="446">
        <f t="shared" ref="AA650:AA693" si="134">IF(T650=0,0,IF(M650&gt;C650,-2,IF(T650&lt;C650,2,IF(F650&gt;C650,-1,1))))</f>
        <v>2</v>
      </c>
      <c r="AB650" s="446">
        <f t="shared" ref="AB650:AB693" si="135">IF(U650=0,0,IF(N650&gt;D650,-2,IF(U650&lt;D650,2,IF(G650&gt;D650,-1,1))))</f>
        <v>2</v>
      </c>
      <c r="AC650" s="324">
        <f t="shared" ref="AC650:AC693" si="136">IF(V650=0,0,IF(O650&gt;E650,-2,IF(V650&lt;E650,2,IF(H650&gt;E650,-1,1))))</f>
        <v>1</v>
      </c>
      <c r="AD650" s="324">
        <f t="shared" ref="AD650:AD693" si="137">IF(W650=0,0,IF(P650&gt;F650,-2,IF(W650&lt;F650,2,IF(I650&gt;F650,-1,1))))</f>
        <v>1</v>
      </c>
      <c r="AE650" s="84">
        <f t="shared" ref="AE650:AE693" si="138">IF(X650=0,0,IF(Q650&gt;G650,-2,IF(X650&lt;G650,2,IF(J650&gt;G650,-1,1))))</f>
        <v>1</v>
      </c>
    </row>
    <row r="651" spans="1:31" x14ac:dyDescent="0.2">
      <c r="A651" s="7" t="s">
        <v>29</v>
      </c>
      <c r="B651" s="9">
        <v>1.7248028004236409</v>
      </c>
      <c r="C651" s="9">
        <v>1.7624906645783873</v>
      </c>
      <c r="D651" s="241">
        <v>1.7057022987900872</v>
      </c>
      <c r="E651" s="379">
        <v>1.6213271440137709</v>
      </c>
      <c r="F651" s="379">
        <v>1.1842556949570322</v>
      </c>
      <c r="G651" s="379">
        <v>1.3391805329160393</v>
      </c>
      <c r="H651" s="322">
        <v>0.46878369382799384</v>
      </c>
      <c r="I651" s="10">
        <v>1.3579747886623754</v>
      </c>
      <c r="J651" s="322">
        <v>1.3598648653506831</v>
      </c>
      <c r="K651" s="11"/>
      <c r="L651" s="561">
        <v>0.80842623863662511</v>
      </c>
      <c r="M651" s="561">
        <v>0.51117067251408344</v>
      </c>
      <c r="N651" s="561">
        <v>0.61194555347996149</v>
      </c>
      <c r="O651" s="322">
        <v>1.1868575546173959E-2</v>
      </c>
      <c r="P651" s="322">
        <v>0.27949593791638921</v>
      </c>
      <c r="Q651" s="10">
        <v>0.28021652189938068</v>
      </c>
      <c r="S651" s="561">
        <v>2.9568171497683009</v>
      </c>
      <c r="T651" s="561">
        <v>2.3947829254248663</v>
      </c>
      <c r="U651" s="561">
        <v>2.6428164271013173</v>
      </c>
      <c r="V651" s="322">
        <v>2.8296081028822013</v>
      </c>
      <c r="W651" s="322">
        <v>4.1950033552615968</v>
      </c>
      <c r="X651" s="10">
        <v>4.3605741701483298</v>
      </c>
      <c r="Z651" s="446">
        <f t="shared" si="133"/>
        <v>1</v>
      </c>
      <c r="AA651" s="446">
        <f t="shared" si="134"/>
        <v>1</v>
      </c>
      <c r="AB651" s="446">
        <f t="shared" si="135"/>
        <v>1</v>
      </c>
      <c r="AC651" s="324">
        <f t="shared" si="136"/>
        <v>1</v>
      </c>
      <c r="AD651" s="324">
        <f t="shared" si="137"/>
        <v>-1</v>
      </c>
      <c r="AE651" s="84">
        <f t="shared" si="138"/>
        <v>-1</v>
      </c>
    </row>
    <row r="652" spans="1:31" x14ac:dyDescent="0.2">
      <c r="A652" s="7" t="s">
        <v>621</v>
      </c>
      <c r="B652" s="9">
        <v>9.1498836272447335</v>
      </c>
      <c r="C652" s="9">
        <v>8.1060670865271653</v>
      </c>
      <c r="D652" s="241">
        <v>7.2967538477053511</v>
      </c>
      <c r="E652" s="379">
        <v>4.9395017817918312</v>
      </c>
      <c r="F652" s="379">
        <v>4.2246783489189372</v>
      </c>
      <c r="G652" s="379">
        <v>3.0696779896226816</v>
      </c>
      <c r="H652" s="322">
        <v>4.5013442385385378</v>
      </c>
      <c r="I652" s="10">
        <v>3.6360110902186999</v>
      </c>
      <c r="J652" s="322">
        <v>2.6869798289321909</v>
      </c>
      <c r="K652" s="11"/>
      <c r="L652" s="561">
        <v>3.4202449785187672</v>
      </c>
      <c r="M652" s="561">
        <v>2.8289929970444532</v>
      </c>
      <c r="N652" s="561">
        <v>1.8995251761312755</v>
      </c>
      <c r="O652" s="322">
        <v>2.1570611599624101</v>
      </c>
      <c r="P652" s="322">
        <v>1.5684557734036473</v>
      </c>
      <c r="Q652" s="10">
        <v>0.98585384225882422</v>
      </c>
      <c r="S652" s="561">
        <v>6.9505396266366652</v>
      </c>
      <c r="T652" s="561">
        <v>6.1191185558823049</v>
      </c>
      <c r="U652" s="561">
        <v>4.7818101266631343</v>
      </c>
      <c r="V652" s="322">
        <v>8.4456483325649145</v>
      </c>
      <c r="W652" s="322">
        <v>7.3424314802220421</v>
      </c>
      <c r="X652" s="10">
        <v>6.1891202947291468</v>
      </c>
      <c r="Z652" s="446">
        <f t="shared" si="133"/>
        <v>2</v>
      </c>
      <c r="AA652" s="446">
        <f t="shared" si="134"/>
        <v>2</v>
      </c>
      <c r="AB652" s="446">
        <f t="shared" si="135"/>
        <v>2</v>
      </c>
      <c r="AC652" s="324">
        <f t="shared" si="136"/>
        <v>1</v>
      </c>
      <c r="AD652" s="324">
        <f t="shared" si="137"/>
        <v>1</v>
      </c>
      <c r="AE652" s="84">
        <f t="shared" si="138"/>
        <v>1</v>
      </c>
    </row>
    <row r="653" spans="1:31" x14ac:dyDescent="0.2">
      <c r="A653" s="7" t="s">
        <v>23</v>
      </c>
      <c r="B653" s="9">
        <v>191.91748825970203</v>
      </c>
      <c r="C653" s="9">
        <v>191.50481630014156</v>
      </c>
      <c r="D653" s="241">
        <v>189.50114067709663</v>
      </c>
      <c r="E653" s="379">
        <v>195.04421510207266</v>
      </c>
      <c r="F653" s="379">
        <v>184.81540975357709</v>
      </c>
      <c r="G653" s="379">
        <v>184.85206018480713</v>
      </c>
      <c r="H653" s="322">
        <v>191.56030033853258</v>
      </c>
      <c r="I653" s="10">
        <v>178.67072073609512</v>
      </c>
      <c r="J653" s="322">
        <v>184.69469309847619</v>
      </c>
      <c r="K653" s="11"/>
      <c r="L653" s="561">
        <v>184.45691447138276</v>
      </c>
      <c r="M653" s="561">
        <v>174.447530821177</v>
      </c>
      <c r="N653" s="561">
        <v>174.45895983608278</v>
      </c>
      <c r="O653" s="322">
        <v>172.79354906166697</v>
      </c>
      <c r="P653" s="322">
        <v>160.44450518400609</v>
      </c>
      <c r="Q653" s="10">
        <v>166.1713173500485</v>
      </c>
      <c r="S653" s="561">
        <v>205.63151573276252</v>
      </c>
      <c r="T653" s="561">
        <v>195.1832886859772</v>
      </c>
      <c r="U653" s="561">
        <v>195.24516053353145</v>
      </c>
      <c r="V653" s="322">
        <v>210.32705161539815</v>
      </c>
      <c r="W653" s="322">
        <v>196.89693628818418</v>
      </c>
      <c r="X653" s="10">
        <v>203.21806884690386</v>
      </c>
      <c r="Z653" s="446">
        <f t="shared" si="133"/>
        <v>-1</v>
      </c>
      <c r="AA653" s="446">
        <f t="shared" si="134"/>
        <v>1</v>
      </c>
      <c r="AB653" s="446">
        <f t="shared" si="135"/>
        <v>1</v>
      </c>
      <c r="AC653" s="324">
        <f t="shared" si="136"/>
        <v>1</v>
      </c>
      <c r="AD653" s="324">
        <f t="shared" si="137"/>
        <v>1</v>
      </c>
      <c r="AE653" s="84">
        <f t="shared" si="138"/>
        <v>1</v>
      </c>
    </row>
    <row r="654" spans="1:31" x14ac:dyDescent="0.2">
      <c r="A654" s="7" t="s">
        <v>622</v>
      </c>
      <c r="B654" s="9">
        <v>10.928562099287515</v>
      </c>
      <c r="C654" s="9">
        <v>10.787665363612895</v>
      </c>
      <c r="D654" s="241">
        <v>10.289069268907236</v>
      </c>
      <c r="E654" s="379">
        <v>11.351899215606942</v>
      </c>
      <c r="F654" s="379">
        <v>9.7485941720393683</v>
      </c>
      <c r="G654" s="379">
        <v>8.1862749382450719</v>
      </c>
      <c r="H654" s="322">
        <v>11.474769276135314</v>
      </c>
      <c r="I654" s="10">
        <v>11.481591355737976</v>
      </c>
      <c r="J654" s="322">
        <v>8.5733883175021308</v>
      </c>
      <c r="K654" s="11"/>
      <c r="L654" s="561">
        <v>8.9403296211341416</v>
      </c>
      <c r="M654" s="561">
        <v>7.5217332630713125</v>
      </c>
      <c r="N654" s="561">
        <v>6.1651918966783308</v>
      </c>
      <c r="O654" s="322">
        <v>7.345283502789945</v>
      </c>
      <c r="P654" s="322">
        <v>7.3523447201323071</v>
      </c>
      <c r="Q654" s="10">
        <v>5.0778686950676901</v>
      </c>
      <c r="S654" s="561">
        <v>14.250621769406349</v>
      </c>
      <c r="T654" s="561">
        <v>12.468204086076707</v>
      </c>
      <c r="U654" s="561">
        <v>10.730346753120795</v>
      </c>
      <c r="V654" s="322">
        <v>17.180734344074057</v>
      </c>
      <c r="W654" s="322">
        <v>17.195102528416143</v>
      </c>
      <c r="X654" s="10">
        <v>13.775234971639509</v>
      </c>
      <c r="Z654" s="446">
        <f t="shared" si="133"/>
        <v>-1</v>
      </c>
      <c r="AA654" s="446">
        <f t="shared" si="134"/>
        <v>1</v>
      </c>
      <c r="AB654" s="446">
        <f t="shared" si="135"/>
        <v>1</v>
      </c>
      <c r="AC654" s="324">
        <f t="shared" si="136"/>
        <v>-1</v>
      </c>
      <c r="AD654" s="324">
        <f t="shared" si="137"/>
        <v>-1</v>
      </c>
      <c r="AE654" s="84">
        <f t="shared" si="138"/>
        <v>-1</v>
      </c>
    </row>
    <row r="655" spans="1:31" x14ac:dyDescent="0.2">
      <c r="A655" s="7" t="s">
        <v>560</v>
      </c>
      <c r="B655" s="9">
        <v>8.0353521496708638</v>
      </c>
      <c r="C655" s="9">
        <v>8.2777754537645478</v>
      </c>
      <c r="D655" s="241">
        <v>8.1610455882886193</v>
      </c>
      <c r="E655" s="379">
        <v>4.9322679675757231</v>
      </c>
      <c r="F655" s="379">
        <v>4.7577598710204603</v>
      </c>
      <c r="G655" s="379">
        <v>6.2410393684473391</v>
      </c>
      <c r="H655" s="322">
        <v>3.2549201526090679</v>
      </c>
      <c r="I655" s="10">
        <v>3.7973765810114402</v>
      </c>
      <c r="J655" s="322">
        <v>5.7277005551076066</v>
      </c>
      <c r="K655" s="11"/>
      <c r="L655" s="561">
        <v>3.3933357568777378</v>
      </c>
      <c r="M655" s="561">
        <v>3.2529439935550717</v>
      </c>
      <c r="N655" s="561">
        <v>4.4964491710987859</v>
      </c>
      <c r="O655" s="322">
        <v>1.3053814774357055</v>
      </c>
      <c r="P655" s="322">
        <v>1.636759761928996</v>
      </c>
      <c r="Q655" s="10">
        <v>2.9576124900870027</v>
      </c>
      <c r="S655" s="561">
        <v>6.9707557358238841</v>
      </c>
      <c r="T655" s="561">
        <v>6.7645327332946898</v>
      </c>
      <c r="U655" s="561">
        <v>8.5136208687766395</v>
      </c>
      <c r="V655" s="322">
        <v>6.8619565843844157</v>
      </c>
      <c r="W655" s="322">
        <v>7.6246844668876212</v>
      </c>
      <c r="X655" s="10">
        <v>10.245542685449182</v>
      </c>
      <c r="Z655" s="446">
        <f t="shared" si="133"/>
        <v>2</v>
      </c>
      <c r="AA655" s="446">
        <f t="shared" si="134"/>
        <v>2</v>
      </c>
      <c r="AB655" s="446">
        <f t="shared" si="135"/>
        <v>1</v>
      </c>
      <c r="AC655" s="324">
        <f t="shared" si="136"/>
        <v>1</v>
      </c>
      <c r="AD655" s="324">
        <f t="shared" si="137"/>
        <v>1</v>
      </c>
      <c r="AE655" s="84">
        <f t="shared" si="138"/>
        <v>1</v>
      </c>
    </row>
    <row r="656" spans="1:31" x14ac:dyDescent="0.2">
      <c r="A656" s="7" t="s">
        <v>180</v>
      </c>
      <c r="B656" s="9">
        <v>18.797690276554949</v>
      </c>
      <c r="C656" s="9">
        <v>18.330470620304993</v>
      </c>
      <c r="D656" s="241">
        <v>17.62128757998936</v>
      </c>
      <c r="E656" s="379">
        <v>15.355757822097036</v>
      </c>
      <c r="F656" s="379">
        <v>15.005665470173602</v>
      </c>
      <c r="G656" s="379">
        <v>15.450183279366124</v>
      </c>
      <c r="H656" s="322">
        <v>14.952223205076654</v>
      </c>
      <c r="I656" s="10">
        <v>14.4292774614867</v>
      </c>
      <c r="J656" s="322">
        <v>13.108018877919326</v>
      </c>
      <c r="K656" s="11"/>
      <c r="L656" s="561">
        <v>12.399339207684037</v>
      </c>
      <c r="M656" s="561">
        <v>12.062319078583794</v>
      </c>
      <c r="N656" s="561">
        <v>12.448640429754628</v>
      </c>
      <c r="O656" s="322">
        <v>10.22093806660758</v>
      </c>
      <c r="P656" s="322">
        <v>9.7322920612715027</v>
      </c>
      <c r="Q656" s="10">
        <v>8.6337373672424569</v>
      </c>
      <c r="S656" s="561">
        <v>18.312176436510036</v>
      </c>
      <c r="T656" s="561">
        <v>17.94901186176341</v>
      </c>
      <c r="U656" s="561">
        <v>18.451726128977619</v>
      </c>
      <c r="V656" s="322">
        <v>21.225472512068311</v>
      </c>
      <c r="W656" s="322">
        <v>20.701053048123722</v>
      </c>
      <c r="X656" s="10">
        <v>19.269285275339787</v>
      </c>
      <c r="Z656" s="446">
        <f t="shared" si="133"/>
        <v>2</v>
      </c>
      <c r="AA656" s="446">
        <f t="shared" si="134"/>
        <v>2</v>
      </c>
      <c r="AB656" s="446">
        <f t="shared" si="135"/>
        <v>1</v>
      </c>
      <c r="AC656" s="324">
        <f t="shared" si="136"/>
        <v>1</v>
      </c>
      <c r="AD656" s="324">
        <f t="shared" si="137"/>
        <v>1</v>
      </c>
      <c r="AE656" s="84">
        <f t="shared" si="138"/>
        <v>1</v>
      </c>
    </row>
    <row r="657" spans="1:31" x14ac:dyDescent="0.2">
      <c r="A657" s="7" t="s">
        <v>623</v>
      </c>
      <c r="B657" s="9">
        <v>17.032605593756408</v>
      </c>
      <c r="C657" s="9">
        <v>16.745215026070362</v>
      </c>
      <c r="D657" s="241">
        <v>16.29696664091373</v>
      </c>
      <c r="E657" s="379">
        <v>21.284434169253768</v>
      </c>
      <c r="F657" s="379">
        <v>19.259563922606265</v>
      </c>
      <c r="G657" s="379">
        <v>18.739303485484907</v>
      </c>
      <c r="H657" s="322">
        <v>21.358893704672269</v>
      </c>
      <c r="I657" s="10">
        <v>18.897464216801914</v>
      </c>
      <c r="J657" s="322">
        <v>20.279526415723058</v>
      </c>
      <c r="K657" s="11"/>
      <c r="L657" s="561">
        <v>17.788749779351207</v>
      </c>
      <c r="M657" s="561">
        <v>15.907068605310391</v>
      </c>
      <c r="N657" s="561">
        <v>15.424171795511338</v>
      </c>
      <c r="O657" s="322">
        <v>15.507169532878684</v>
      </c>
      <c r="P657" s="322">
        <v>13.431682877196273</v>
      </c>
      <c r="Q657" s="10">
        <v>14.607795640751464</v>
      </c>
      <c r="S657" s="561">
        <v>24.780118559156335</v>
      </c>
      <c r="T657" s="561">
        <v>22.612059239902141</v>
      </c>
      <c r="U657" s="561">
        <v>22.05443517545848</v>
      </c>
      <c r="V657" s="322">
        <v>28.768583842278755</v>
      </c>
      <c r="W657" s="322">
        <v>25.9313426577529</v>
      </c>
      <c r="X657" s="10">
        <v>27.605314398835038</v>
      </c>
      <c r="Z657" s="446">
        <f t="shared" si="133"/>
        <v>-2</v>
      </c>
      <c r="AA657" s="446">
        <f t="shared" si="134"/>
        <v>-1</v>
      </c>
      <c r="AB657" s="446">
        <f t="shared" si="135"/>
        <v>-1</v>
      </c>
      <c r="AC657" s="324">
        <f t="shared" si="136"/>
        <v>-1</v>
      </c>
      <c r="AD657" s="324">
        <f t="shared" si="137"/>
        <v>1</v>
      </c>
      <c r="AE657" s="84">
        <f t="shared" si="138"/>
        <v>-1</v>
      </c>
    </row>
    <row r="658" spans="1:31" x14ac:dyDescent="0.2">
      <c r="A658" s="7" t="s">
        <v>624</v>
      </c>
      <c r="B658" s="9">
        <v>8.5028159483565631</v>
      </c>
      <c r="C658" s="9">
        <v>8.3438206640174979</v>
      </c>
      <c r="D658" s="241">
        <v>7.9799192168701865</v>
      </c>
      <c r="E658" s="379">
        <v>11.844152475439973</v>
      </c>
      <c r="F658" s="379">
        <v>10.187215386675589</v>
      </c>
      <c r="G658" s="379">
        <v>11.012022349061855</v>
      </c>
      <c r="H658" s="322">
        <v>10.299519602974566</v>
      </c>
      <c r="I658" s="10">
        <v>11.167281258731542</v>
      </c>
      <c r="J658" s="322">
        <v>13.389603401237109</v>
      </c>
      <c r="K658" s="11"/>
      <c r="L658" s="561">
        <v>9.3716399327663638</v>
      </c>
      <c r="M658" s="561">
        <v>7.893173932585861</v>
      </c>
      <c r="N658" s="561">
        <v>8.6291083957492223</v>
      </c>
      <c r="O658" s="322">
        <v>6.3672839168222648</v>
      </c>
      <c r="P658" s="322">
        <v>7.0744842473974829</v>
      </c>
      <c r="Q658" s="10">
        <v>8.8914979487748038</v>
      </c>
      <c r="S658" s="561">
        <v>14.804720919530459</v>
      </c>
      <c r="T658" s="561">
        <v>12.977058302506375</v>
      </c>
      <c r="U658" s="561">
        <v>13.916421560635602</v>
      </c>
      <c r="V658" s="322">
        <v>15.836956225708628</v>
      </c>
      <c r="W658" s="322">
        <v>16.858566342943671</v>
      </c>
      <c r="X658" s="10">
        <v>19.56122654933273</v>
      </c>
      <c r="Z658" s="446">
        <f t="shared" si="133"/>
        <v>-2</v>
      </c>
      <c r="AA658" s="446">
        <f t="shared" si="134"/>
        <v>-1</v>
      </c>
      <c r="AB658" s="446">
        <f t="shared" si="135"/>
        <v>-2</v>
      </c>
      <c r="AC658" s="324">
        <f t="shared" si="136"/>
        <v>1</v>
      </c>
      <c r="AD658" s="324">
        <f t="shared" si="137"/>
        <v>-1</v>
      </c>
      <c r="AE658" s="84">
        <f t="shared" si="138"/>
        <v>-1</v>
      </c>
    </row>
    <row r="659" spans="1:31" x14ac:dyDescent="0.2">
      <c r="A659" s="7" t="s">
        <v>625</v>
      </c>
      <c r="B659" s="9">
        <v>10.046069230251099</v>
      </c>
      <c r="C659" s="9">
        <v>10.341897322561612</v>
      </c>
      <c r="D659" s="241">
        <v>10.628591940948306</v>
      </c>
      <c r="E659" s="379">
        <v>7.3225054015948841</v>
      </c>
      <c r="F659" s="379">
        <v>7.063371224133844</v>
      </c>
      <c r="G659" s="379">
        <v>6.787699505557022</v>
      </c>
      <c r="H659" s="322">
        <v>7.7139790530155183</v>
      </c>
      <c r="I659" s="10">
        <v>5.7706604605685614</v>
      </c>
      <c r="J659" s="322">
        <v>6.8074536587939027</v>
      </c>
      <c r="K659" s="11"/>
      <c r="L659" s="561">
        <v>5.4139805686606408</v>
      </c>
      <c r="M659" s="561">
        <v>5.1884476067763989</v>
      </c>
      <c r="N659" s="561">
        <v>4.9490398863119616</v>
      </c>
      <c r="O659" s="322">
        <v>4.4045542735851964</v>
      </c>
      <c r="P659" s="322">
        <v>2.9806670591008659</v>
      </c>
      <c r="Q659" s="10">
        <v>3.7181499024982978</v>
      </c>
      <c r="S659" s="561">
        <v>9.7243257627365161</v>
      </c>
      <c r="T659" s="561">
        <v>9.4361653190504402</v>
      </c>
      <c r="U659" s="561">
        <v>9.1565806180218381</v>
      </c>
      <c r="V659" s="322">
        <v>12.632314441274426</v>
      </c>
      <c r="W659" s="322">
        <v>10.197447636116664</v>
      </c>
      <c r="X659" s="10">
        <v>11.641656106309458</v>
      </c>
      <c r="Z659" s="446">
        <f t="shared" si="133"/>
        <v>2</v>
      </c>
      <c r="AA659" s="446">
        <f t="shared" si="134"/>
        <v>2</v>
      </c>
      <c r="AB659" s="446">
        <f t="shared" si="135"/>
        <v>2</v>
      </c>
      <c r="AC659" s="324">
        <f t="shared" si="136"/>
        <v>-1</v>
      </c>
      <c r="AD659" s="324">
        <f t="shared" si="137"/>
        <v>1</v>
      </c>
      <c r="AE659" s="84">
        <f t="shared" si="138"/>
        <v>-1</v>
      </c>
    </row>
    <row r="660" spans="1:31" x14ac:dyDescent="0.2">
      <c r="A660" s="7" t="s">
        <v>181</v>
      </c>
      <c r="B660" s="9">
        <v>9.5487141582980115</v>
      </c>
      <c r="C660" s="9">
        <v>9.5065250656766942</v>
      </c>
      <c r="D660" s="242">
        <v>9.5576718702532251</v>
      </c>
      <c r="E660" s="379">
        <v>10.564196155662707</v>
      </c>
      <c r="F660" s="379">
        <v>9.1858842781605148</v>
      </c>
      <c r="G660" s="447">
        <v>8.0702187218188008</v>
      </c>
      <c r="H660" s="322">
        <v>8.6807328980759841</v>
      </c>
      <c r="I660" s="323">
        <v>7.9106782416512385</v>
      </c>
      <c r="J660" s="322">
        <v>5.8411962017552321</v>
      </c>
      <c r="K660" s="11"/>
      <c r="L660" s="561">
        <v>8.2304401377243295</v>
      </c>
      <c r="M660" s="561">
        <v>7.0077801222208143</v>
      </c>
      <c r="N660" s="561">
        <v>6.0431647567806541</v>
      </c>
      <c r="O660" s="322">
        <v>5.1377457419486596</v>
      </c>
      <c r="P660" s="322">
        <v>4.5196041962980784</v>
      </c>
      <c r="Q660" s="10">
        <v>3.0165066523564117</v>
      </c>
      <c r="S660" s="561">
        <v>13.389106816914348</v>
      </c>
      <c r="T660" s="561">
        <v>11.863129405756924</v>
      </c>
      <c r="U660" s="561">
        <v>10.62657588609205</v>
      </c>
      <c r="V660" s="322">
        <v>13.825740412595934</v>
      </c>
      <c r="W660" s="322">
        <v>12.937112007030469</v>
      </c>
      <c r="X660" s="10">
        <v>10.426322846269189</v>
      </c>
      <c r="Z660" s="446">
        <f t="shared" si="133"/>
        <v>-1</v>
      </c>
      <c r="AA660" s="446">
        <f t="shared" si="134"/>
        <v>1</v>
      </c>
      <c r="AB660" s="446">
        <f t="shared" si="135"/>
        <v>1</v>
      </c>
      <c r="AC660" s="324">
        <f t="shared" si="136"/>
        <v>1</v>
      </c>
      <c r="AD660" s="324">
        <f t="shared" si="137"/>
        <v>1</v>
      </c>
      <c r="AE660" s="84">
        <f t="shared" si="138"/>
        <v>1</v>
      </c>
    </row>
    <row r="661" spans="1:31" x14ac:dyDescent="0.2">
      <c r="A661" s="7" t="s">
        <v>626</v>
      </c>
      <c r="B661" s="9">
        <v>49.944562624746212</v>
      </c>
      <c r="C661" s="9">
        <v>50.645691452365178</v>
      </c>
      <c r="D661" s="241">
        <v>50.567225329125229</v>
      </c>
      <c r="E661" s="379">
        <v>54.034131550918765</v>
      </c>
      <c r="F661" s="379">
        <v>51.00440406454193</v>
      </c>
      <c r="G661" s="379">
        <v>51.653850960718444</v>
      </c>
      <c r="H661" s="322">
        <v>51.478351466376701</v>
      </c>
      <c r="I661" s="10">
        <v>49.374625793078422</v>
      </c>
      <c r="J661" s="322">
        <v>54.00011977254114</v>
      </c>
      <c r="K661" s="11"/>
      <c r="L661" s="561">
        <v>48.456912946622786</v>
      </c>
      <c r="M661" s="561">
        <v>45.561798480374115</v>
      </c>
      <c r="N661" s="561">
        <v>46.165403529807314</v>
      </c>
      <c r="O661" s="322">
        <v>41.747594764271163</v>
      </c>
      <c r="P661" s="322">
        <v>39.781427081096155</v>
      </c>
      <c r="Q661" s="10">
        <v>43.985419225733835</v>
      </c>
      <c r="S661" s="561">
        <v>59.611350155214716</v>
      </c>
      <c r="T661" s="561">
        <v>56.447009648709745</v>
      </c>
      <c r="U661" s="561">
        <v>57.142298391629545</v>
      </c>
      <c r="V661" s="322">
        <v>61.209108168482238</v>
      </c>
      <c r="W661" s="322">
        <v>58.96782450506069</v>
      </c>
      <c r="X661" s="10">
        <v>64.014820319348445</v>
      </c>
      <c r="Z661" s="446">
        <f t="shared" si="133"/>
        <v>-1</v>
      </c>
      <c r="AA661" s="446">
        <f t="shared" si="134"/>
        <v>-1</v>
      </c>
      <c r="AB661" s="446">
        <f t="shared" si="135"/>
        <v>-1</v>
      </c>
      <c r="AC661" s="324">
        <f t="shared" si="136"/>
        <v>1</v>
      </c>
      <c r="AD661" s="324">
        <f t="shared" si="137"/>
        <v>1</v>
      </c>
      <c r="AE661" s="84">
        <f t="shared" si="138"/>
        <v>-1</v>
      </c>
    </row>
    <row r="662" spans="1:31" x14ac:dyDescent="0.2">
      <c r="A662" s="7" t="s">
        <v>627</v>
      </c>
      <c r="B662" s="9">
        <v>1.9415434304533656</v>
      </c>
      <c r="C662" s="9">
        <v>1.8803609275656772</v>
      </c>
      <c r="D662" s="241">
        <v>1.9336644260824254</v>
      </c>
      <c r="E662" s="379">
        <v>1.9692313488835111</v>
      </c>
      <c r="F662" s="379">
        <v>1.8490841810116512</v>
      </c>
      <c r="G662" s="379">
        <v>1.2163042879287773</v>
      </c>
      <c r="H662" s="322">
        <v>4.8206815513833732</v>
      </c>
      <c r="I662" s="10">
        <v>3.9688421499766693</v>
      </c>
      <c r="J662" s="322">
        <v>2.4447402799248987</v>
      </c>
      <c r="K662" s="11"/>
      <c r="L662" s="561">
        <v>1.0467468709247569</v>
      </c>
      <c r="M662" s="561">
        <v>0.95445079839891278</v>
      </c>
      <c r="N662" s="561">
        <v>0.52446561653233692</v>
      </c>
      <c r="O662" s="322">
        <v>2.3057363924896674</v>
      </c>
      <c r="P662" s="322">
        <v>1.7111606144009164</v>
      </c>
      <c r="Q662" s="10">
        <v>0.7922042640291691</v>
      </c>
      <c r="S662" s="561">
        <v>3.4157710565487056</v>
      </c>
      <c r="T662" s="561">
        <v>3.2771259262836043</v>
      </c>
      <c r="U662" s="561">
        <v>2.4937515348556407</v>
      </c>
      <c r="V662" s="322">
        <v>8.9835582613538865</v>
      </c>
      <c r="W662" s="322">
        <v>7.9220733444401503</v>
      </c>
      <c r="X662" s="10">
        <v>5.971388354823608</v>
      </c>
      <c r="Z662" s="446">
        <f t="shared" si="133"/>
        <v>-1</v>
      </c>
      <c r="AA662" s="446">
        <f t="shared" si="134"/>
        <v>1</v>
      </c>
      <c r="AB662" s="446">
        <f t="shared" si="135"/>
        <v>1</v>
      </c>
      <c r="AC662" s="324">
        <f t="shared" si="136"/>
        <v>-2</v>
      </c>
      <c r="AD662" s="324">
        <f t="shared" si="137"/>
        <v>-1</v>
      </c>
      <c r="AE662" s="84">
        <f t="shared" si="138"/>
        <v>-1</v>
      </c>
    </row>
    <row r="663" spans="1:31" x14ac:dyDescent="0.2">
      <c r="A663" s="7" t="s">
        <v>628</v>
      </c>
      <c r="B663" s="9">
        <v>0.28531528447246574</v>
      </c>
      <c r="C663" s="9">
        <v>0.24532327411564697</v>
      </c>
      <c r="D663" s="241">
        <v>0.24401180742228654</v>
      </c>
      <c r="E663" s="379">
        <v>0.28340417675498369</v>
      </c>
      <c r="F663" s="379">
        <v>0.29265078824461027</v>
      </c>
      <c r="G663" s="379">
        <v>0.1410436240877122</v>
      </c>
      <c r="H663" s="322">
        <v>0.45604314168120302</v>
      </c>
      <c r="I663" s="10">
        <v>0.44628014343443806</v>
      </c>
      <c r="J663" s="322">
        <v>0.43804605178142381</v>
      </c>
      <c r="K663" s="11"/>
      <c r="L663" s="561">
        <v>3.4314923486055159E-2</v>
      </c>
      <c r="M663" s="561">
        <v>3.538391305614038E-2</v>
      </c>
      <c r="N663" s="561">
        <v>3.5709153919619759E-3</v>
      </c>
      <c r="O663" s="322">
        <v>1.1546012693316628E-2</v>
      </c>
      <c r="P663" s="322">
        <v>1.1298834978360935E-2</v>
      </c>
      <c r="Q663" s="10">
        <v>1.109036582697066E-2</v>
      </c>
      <c r="S663" s="561">
        <v>1.1188453748136942</v>
      </c>
      <c r="T663" s="561">
        <v>1.1460205950376021</v>
      </c>
      <c r="U663" s="561">
        <v>0.97095693982333686</v>
      </c>
      <c r="V663" s="322">
        <v>2.7963899044236893</v>
      </c>
      <c r="W663" s="322">
        <v>2.7883334471095895</v>
      </c>
      <c r="X663" s="10">
        <v>2.969865757992757</v>
      </c>
      <c r="Z663" s="446">
        <f t="shared" si="133"/>
        <v>1</v>
      </c>
      <c r="AA663" s="446">
        <f t="shared" si="134"/>
        <v>-1</v>
      </c>
      <c r="AB663" s="446">
        <f t="shared" si="135"/>
        <v>1</v>
      </c>
      <c r="AC663" s="324">
        <f t="shared" si="136"/>
        <v>-1</v>
      </c>
      <c r="AD663" s="324">
        <f t="shared" si="137"/>
        <v>-1</v>
      </c>
      <c r="AE663" s="84">
        <f t="shared" si="138"/>
        <v>-1</v>
      </c>
    </row>
    <row r="664" spans="1:31" x14ac:dyDescent="0.2">
      <c r="A664" s="7" t="s">
        <v>183</v>
      </c>
      <c r="B664" s="9">
        <v>0</v>
      </c>
      <c r="C664" s="9">
        <v>0</v>
      </c>
      <c r="D664" s="241">
        <v>0</v>
      </c>
      <c r="E664" s="379">
        <v>0</v>
      </c>
      <c r="F664" s="379">
        <v>0</v>
      </c>
      <c r="G664" s="379">
        <v>0</v>
      </c>
      <c r="H664" s="322">
        <v>0</v>
      </c>
      <c r="I664" s="10">
        <v>0</v>
      </c>
      <c r="J664" s="322">
        <v>0</v>
      </c>
      <c r="K664" s="11"/>
      <c r="L664" s="561">
        <v>0</v>
      </c>
      <c r="M664" s="561">
        <v>0</v>
      </c>
      <c r="N664" s="561">
        <v>0</v>
      </c>
      <c r="O664" s="322">
        <v>0</v>
      </c>
      <c r="P664" s="322">
        <v>0</v>
      </c>
      <c r="Q664" s="10">
        <v>0</v>
      </c>
      <c r="S664" s="561">
        <v>0</v>
      </c>
      <c r="T664" s="561">
        <v>0</v>
      </c>
      <c r="U664" s="561">
        <v>0</v>
      </c>
      <c r="V664" s="322">
        <v>0</v>
      </c>
      <c r="W664" s="322">
        <v>0</v>
      </c>
      <c r="X664" s="10">
        <v>0</v>
      </c>
      <c r="Z664" s="446">
        <f t="shared" si="133"/>
        <v>0</v>
      </c>
      <c r="AA664" s="446">
        <f t="shared" si="134"/>
        <v>0</v>
      </c>
      <c r="AB664" s="446">
        <f t="shared" si="135"/>
        <v>0</v>
      </c>
      <c r="AC664" s="324">
        <f t="shared" si="136"/>
        <v>0</v>
      </c>
      <c r="AD664" s="324">
        <f t="shared" si="137"/>
        <v>0</v>
      </c>
      <c r="AE664" s="84">
        <f t="shared" si="138"/>
        <v>0</v>
      </c>
    </row>
    <row r="665" spans="1:31" x14ac:dyDescent="0.2">
      <c r="A665" s="7" t="s">
        <v>629</v>
      </c>
      <c r="B665" s="9">
        <v>0</v>
      </c>
      <c r="C665" s="9">
        <v>0</v>
      </c>
      <c r="D665" s="241">
        <v>0</v>
      </c>
      <c r="E665" s="379">
        <v>0</v>
      </c>
      <c r="F665" s="379">
        <v>0</v>
      </c>
      <c r="G665" s="379">
        <v>0</v>
      </c>
      <c r="H665" s="322">
        <v>0</v>
      </c>
      <c r="I665" s="10">
        <v>0</v>
      </c>
      <c r="J665" s="322">
        <v>0</v>
      </c>
      <c r="K665" s="11"/>
      <c r="L665" s="561">
        <v>0</v>
      </c>
      <c r="M665" s="561">
        <v>0</v>
      </c>
      <c r="N665" s="561">
        <v>0</v>
      </c>
      <c r="O665" s="322">
        <v>0</v>
      </c>
      <c r="P665" s="322">
        <v>0</v>
      </c>
      <c r="Q665" s="10">
        <v>0</v>
      </c>
      <c r="S665" s="561">
        <v>0</v>
      </c>
      <c r="T665" s="561">
        <v>0</v>
      </c>
      <c r="U665" s="561">
        <v>0</v>
      </c>
      <c r="V665" s="322">
        <v>0</v>
      </c>
      <c r="W665" s="322">
        <v>0</v>
      </c>
      <c r="X665" s="10">
        <v>0</v>
      </c>
      <c r="Z665" s="446">
        <f t="shared" si="133"/>
        <v>0</v>
      </c>
      <c r="AA665" s="446">
        <f t="shared" si="134"/>
        <v>0</v>
      </c>
      <c r="AB665" s="446">
        <f t="shared" si="135"/>
        <v>0</v>
      </c>
      <c r="AC665" s="324">
        <f t="shared" si="136"/>
        <v>0</v>
      </c>
      <c r="AD665" s="324">
        <f t="shared" si="137"/>
        <v>0</v>
      </c>
      <c r="AE665" s="84">
        <f t="shared" si="138"/>
        <v>0</v>
      </c>
    </row>
    <row r="666" spans="1:31" x14ac:dyDescent="0.2">
      <c r="A666" s="7" t="s">
        <v>630</v>
      </c>
      <c r="B666" s="9">
        <v>0</v>
      </c>
      <c r="C666" s="9">
        <v>0</v>
      </c>
      <c r="D666" s="241">
        <v>0</v>
      </c>
      <c r="E666" s="379">
        <v>0</v>
      </c>
      <c r="F666" s="379">
        <v>0</v>
      </c>
      <c r="G666" s="379">
        <v>0</v>
      </c>
      <c r="H666" s="322">
        <v>0</v>
      </c>
      <c r="I666" s="10">
        <v>0</v>
      </c>
      <c r="J666" s="322">
        <v>0</v>
      </c>
      <c r="K666" s="11"/>
      <c r="L666" s="561">
        <v>0</v>
      </c>
      <c r="M666" s="561">
        <v>0</v>
      </c>
      <c r="N666" s="561">
        <v>0</v>
      </c>
      <c r="O666" s="322">
        <v>0</v>
      </c>
      <c r="P666" s="322">
        <v>0</v>
      </c>
      <c r="Q666" s="10">
        <v>0</v>
      </c>
      <c r="S666" s="561">
        <v>0</v>
      </c>
      <c r="T666" s="561">
        <v>0</v>
      </c>
      <c r="U666" s="561">
        <v>0</v>
      </c>
      <c r="V666" s="322">
        <v>0</v>
      </c>
      <c r="W666" s="322">
        <v>0</v>
      </c>
      <c r="X666" s="10">
        <v>0</v>
      </c>
      <c r="Z666" s="446">
        <f t="shared" si="133"/>
        <v>0</v>
      </c>
      <c r="AA666" s="446">
        <f t="shared" si="134"/>
        <v>0</v>
      </c>
      <c r="AB666" s="446">
        <f t="shared" si="135"/>
        <v>0</v>
      </c>
      <c r="AC666" s="324">
        <f t="shared" si="136"/>
        <v>0</v>
      </c>
      <c r="AD666" s="324">
        <f t="shared" si="137"/>
        <v>0</v>
      </c>
      <c r="AE666" s="84">
        <f t="shared" si="138"/>
        <v>0</v>
      </c>
    </row>
    <row r="667" spans="1:31" x14ac:dyDescent="0.2">
      <c r="A667" s="7" t="s">
        <v>178</v>
      </c>
      <c r="B667" s="9">
        <v>10.142348226894249</v>
      </c>
      <c r="C667" s="9">
        <v>9.978143253498283</v>
      </c>
      <c r="D667" s="241">
        <v>9.5683924960909792</v>
      </c>
      <c r="E667" s="379">
        <v>11.105369550777972</v>
      </c>
      <c r="F667" s="379">
        <v>10.274730510523959</v>
      </c>
      <c r="G667" s="379">
        <v>8.6965804908672695</v>
      </c>
      <c r="H667" s="322">
        <v>11.393548722894696</v>
      </c>
      <c r="I667" s="10">
        <v>9.7632012757732216</v>
      </c>
      <c r="J667" s="322">
        <v>6.5104622074717931</v>
      </c>
      <c r="K667" s="11"/>
      <c r="L667" s="561">
        <v>8.7291415070884408</v>
      </c>
      <c r="M667" s="561">
        <v>7.9614820133015574</v>
      </c>
      <c r="N667" s="561">
        <v>6.5680416114836468</v>
      </c>
      <c r="O667" s="322">
        <v>7.2904577488715772</v>
      </c>
      <c r="P667" s="322">
        <v>5.9618200989920043</v>
      </c>
      <c r="Q667" s="10">
        <v>3.4652091991749892</v>
      </c>
      <c r="S667" s="561">
        <v>13.967238497356927</v>
      </c>
      <c r="T667" s="561">
        <v>13.085887193471278</v>
      </c>
      <c r="U667" s="561">
        <v>11.358166024488169</v>
      </c>
      <c r="V667" s="322">
        <v>17.068991057332997</v>
      </c>
      <c r="W667" s="322">
        <v>15.174822490692224</v>
      </c>
      <c r="X667" s="10">
        <v>11.327184453733969</v>
      </c>
      <c r="Z667" s="446">
        <f t="shared" si="133"/>
        <v>-1</v>
      </c>
      <c r="AA667" s="446">
        <f t="shared" si="134"/>
        <v>-1</v>
      </c>
      <c r="AB667" s="446">
        <f t="shared" si="135"/>
        <v>1</v>
      </c>
      <c r="AC667" s="324">
        <f t="shared" si="136"/>
        <v>-1</v>
      </c>
      <c r="AD667" s="324">
        <f t="shared" si="137"/>
        <v>1</v>
      </c>
      <c r="AE667" s="84">
        <f t="shared" si="138"/>
        <v>1</v>
      </c>
    </row>
    <row r="668" spans="1:31" x14ac:dyDescent="0.2">
      <c r="A668" s="7" t="s">
        <v>631</v>
      </c>
      <c r="B668" s="9">
        <v>3.1763083317049148</v>
      </c>
      <c r="C668" s="9">
        <v>3.1180885307476407</v>
      </c>
      <c r="D668" s="241">
        <v>3.0357615472771617</v>
      </c>
      <c r="E668" s="379">
        <v>3.8665813825344322</v>
      </c>
      <c r="F668" s="379">
        <v>3.172523919734402</v>
      </c>
      <c r="G668" s="379">
        <v>3.0640392543568198</v>
      </c>
      <c r="H668" s="322">
        <v>3.6523774426790956</v>
      </c>
      <c r="I668" s="10">
        <v>3.2989438225580132</v>
      </c>
      <c r="J668" s="322">
        <v>3.4231441869274652</v>
      </c>
      <c r="K668" s="11"/>
      <c r="L668" s="561">
        <v>2.5240551909257913</v>
      </c>
      <c r="M668" s="561">
        <v>1.9624716354334251</v>
      </c>
      <c r="N668" s="561">
        <v>1.8701335560436401</v>
      </c>
      <c r="O668" s="322">
        <v>1.5752948673772942</v>
      </c>
      <c r="P668" s="322">
        <v>1.3239229503235366</v>
      </c>
      <c r="Q668" s="10">
        <v>1.3732469303282451</v>
      </c>
      <c r="S668" s="561">
        <v>5.7121166181282055</v>
      </c>
      <c r="T668" s="561">
        <v>4.897212003715981</v>
      </c>
      <c r="U668" s="561">
        <v>4.8119076754620069</v>
      </c>
      <c r="V668" s="322">
        <v>7.3603225812898616</v>
      </c>
      <c r="W668" s="322">
        <v>6.9498614106114056</v>
      </c>
      <c r="X668" s="10">
        <v>7.3017388044682958</v>
      </c>
      <c r="Z668" s="446">
        <f t="shared" si="133"/>
        <v>-1</v>
      </c>
      <c r="AA668" s="446">
        <f t="shared" si="134"/>
        <v>-1</v>
      </c>
      <c r="AB668" s="446">
        <f t="shared" si="135"/>
        <v>-1</v>
      </c>
      <c r="AC668" s="324">
        <f t="shared" si="136"/>
        <v>1</v>
      </c>
      <c r="AD668" s="324">
        <f t="shared" si="137"/>
        <v>-1</v>
      </c>
      <c r="AE668" s="84">
        <f t="shared" si="138"/>
        <v>-1</v>
      </c>
    </row>
    <row r="669" spans="1:31" x14ac:dyDescent="0.2">
      <c r="A669" s="7" t="s">
        <v>184</v>
      </c>
      <c r="B669" s="9">
        <v>5.8853974413424472</v>
      </c>
      <c r="C669" s="9">
        <v>6.1203953074326334</v>
      </c>
      <c r="D669" s="241">
        <v>5.8961308929507128</v>
      </c>
      <c r="E669" s="379">
        <v>6.3429724040907818</v>
      </c>
      <c r="F669" s="379">
        <v>6.993029405234136</v>
      </c>
      <c r="G669" s="379">
        <v>6.5820183696817471</v>
      </c>
      <c r="H669" s="322">
        <v>6.8567595926296381</v>
      </c>
      <c r="I669" s="10">
        <v>6.6760928107863071</v>
      </c>
      <c r="J669" s="322">
        <v>8.1863436301078227</v>
      </c>
      <c r="K669" s="11"/>
      <c r="L669" s="561">
        <v>4.5869809144023828</v>
      </c>
      <c r="M669" s="561">
        <v>5.118347044784076</v>
      </c>
      <c r="N669" s="561">
        <v>4.7617962878030271</v>
      </c>
      <c r="O669" s="322">
        <v>3.8362002716211392</v>
      </c>
      <c r="P669" s="322">
        <v>3.6478935061033404</v>
      </c>
      <c r="Q669" s="10">
        <v>4.764964539727961</v>
      </c>
      <c r="S669" s="561">
        <v>8.5912376497209042</v>
      </c>
      <c r="T669" s="561">
        <v>9.3688041476461699</v>
      </c>
      <c r="U669" s="561">
        <v>8.9368770222684724</v>
      </c>
      <c r="V669" s="322">
        <v>11.451753219554146</v>
      </c>
      <c r="W669" s="322">
        <v>11.323178168621991</v>
      </c>
      <c r="X669" s="10">
        <v>13.327279564322154</v>
      </c>
      <c r="Z669" s="446">
        <f t="shared" si="133"/>
        <v>-1</v>
      </c>
      <c r="AA669" s="446">
        <f t="shared" si="134"/>
        <v>-1</v>
      </c>
      <c r="AB669" s="446">
        <f t="shared" si="135"/>
        <v>-1</v>
      </c>
      <c r="AC669" s="324">
        <f t="shared" si="136"/>
        <v>-1</v>
      </c>
      <c r="AD669" s="324">
        <f t="shared" si="137"/>
        <v>1</v>
      </c>
      <c r="AE669" s="84">
        <f t="shared" si="138"/>
        <v>-1</v>
      </c>
    </row>
    <row r="670" spans="1:31" x14ac:dyDescent="0.2">
      <c r="A670" s="7" t="s">
        <v>632</v>
      </c>
      <c r="B670" s="9">
        <v>13.274597815788979</v>
      </c>
      <c r="C670" s="9">
        <v>13.02255398340761</v>
      </c>
      <c r="D670" s="241">
        <v>12.955736028052407</v>
      </c>
      <c r="E670" s="379">
        <v>12.285777063858781</v>
      </c>
      <c r="F670" s="379">
        <v>12.857183580527813</v>
      </c>
      <c r="G670" s="379">
        <v>12.680270546228355</v>
      </c>
      <c r="H670" s="322">
        <v>14.88971011473498</v>
      </c>
      <c r="I670" s="10">
        <v>13.131102819901853</v>
      </c>
      <c r="J670" s="322">
        <v>12.635246918826672</v>
      </c>
      <c r="K670" s="11"/>
      <c r="L670" s="561">
        <v>9.7810705571147629</v>
      </c>
      <c r="M670" s="561">
        <v>10.267688771365609</v>
      </c>
      <c r="N670" s="561">
        <v>10.096828980448423</v>
      </c>
      <c r="O670" s="322">
        <v>10.107992218559652</v>
      </c>
      <c r="P670" s="322">
        <v>8.6495415257216077</v>
      </c>
      <c r="Q670" s="10">
        <v>8.2467571968670033</v>
      </c>
      <c r="S670" s="561">
        <v>15.274418446146104</v>
      </c>
      <c r="T670" s="561">
        <v>15.938250031184449</v>
      </c>
      <c r="U670" s="561">
        <v>15.786490262427048</v>
      </c>
      <c r="V670" s="322">
        <v>21.237391229401926</v>
      </c>
      <c r="W670" s="322">
        <v>19.202476354731175</v>
      </c>
      <c r="X670" s="10">
        <v>18.715371702369218</v>
      </c>
      <c r="Z670" s="446">
        <f t="shared" si="133"/>
        <v>1</v>
      </c>
      <c r="AA670" s="446">
        <f t="shared" si="134"/>
        <v>1</v>
      </c>
      <c r="AB670" s="446">
        <f t="shared" si="135"/>
        <v>1</v>
      </c>
      <c r="AC670" s="324">
        <f t="shared" si="136"/>
        <v>-1</v>
      </c>
      <c r="AD670" s="324">
        <f t="shared" si="137"/>
        <v>-1</v>
      </c>
      <c r="AE670" s="84">
        <f t="shared" si="138"/>
        <v>1</v>
      </c>
    </row>
    <row r="671" spans="1:31" x14ac:dyDescent="0.2">
      <c r="A671" s="7" t="s">
        <v>588</v>
      </c>
      <c r="B671" s="9">
        <v>1.2040669840871689</v>
      </c>
      <c r="C671" s="9">
        <v>1.3808002577277116</v>
      </c>
      <c r="D671" s="241">
        <v>1.3592908513188022</v>
      </c>
      <c r="E671" s="379">
        <v>1.9084387310712201</v>
      </c>
      <c r="F671" s="379">
        <v>2.6238764927346616</v>
      </c>
      <c r="G671" s="379">
        <v>2.5089401418627668</v>
      </c>
      <c r="H671" s="322">
        <v>3.2427331313904886</v>
      </c>
      <c r="I671" s="10">
        <v>2.9795646983656976</v>
      </c>
      <c r="J671" s="322">
        <v>3.5379846917514044</v>
      </c>
      <c r="K671" s="11"/>
      <c r="L671" s="561">
        <v>1.0145543702489768</v>
      </c>
      <c r="M671" s="561">
        <v>1.5273418105150323</v>
      </c>
      <c r="N671" s="561">
        <v>1.4332654999218808</v>
      </c>
      <c r="O671" s="322">
        <v>1.3012350710979224</v>
      </c>
      <c r="P671" s="322">
        <v>1.0918342746307004</v>
      </c>
      <c r="Q671" s="10">
        <v>1.4215357906640413</v>
      </c>
      <c r="S671" s="561">
        <v>3.3195486968899948</v>
      </c>
      <c r="T671" s="561">
        <v>4.2449841890685898</v>
      </c>
      <c r="U671" s="561">
        <v>4.1503227743892852</v>
      </c>
      <c r="V671" s="322">
        <v>6.8387510100734863</v>
      </c>
      <c r="W671" s="322">
        <v>6.5916611253373532</v>
      </c>
      <c r="X671" s="10">
        <v>7.5013486395420168</v>
      </c>
      <c r="Z671" s="446">
        <f t="shared" si="133"/>
        <v>-1</v>
      </c>
      <c r="AA671" s="446">
        <f t="shared" si="134"/>
        <v>-2</v>
      </c>
      <c r="AB671" s="446">
        <f t="shared" si="135"/>
        <v>-2</v>
      </c>
      <c r="AC671" s="324">
        <f t="shared" si="136"/>
        <v>-1</v>
      </c>
      <c r="AD671" s="324">
        <f t="shared" si="137"/>
        <v>-1</v>
      </c>
      <c r="AE671" s="84">
        <f t="shared" si="138"/>
        <v>-1</v>
      </c>
    </row>
    <row r="672" spans="1:31" x14ac:dyDescent="0.2">
      <c r="A672" s="7" t="s">
        <v>300</v>
      </c>
      <c r="B672" s="9">
        <v>18.845343317652166</v>
      </c>
      <c r="C672" s="9">
        <v>18.423477135222939</v>
      </c>
      <c r="D672" s="241">
        <v>17.780476577021737</v>
      </c>
      <c r="E672" s="379">
        <v>23.315397497189764</v>
      </c>
      <c r="F672" s="379">
        <v>20.753762790117815</v>
      </c>
      <c r="G672" s="379">
        <v>20.956503115904006</v>
      </c>
      <c r="H672" s="322">
        <v>24.600644279906422</v>
      </c>
      <c r="I672" s="10">
        <v>21.887062021159032</v>
      </c>
      <c r="J672" s="322">
        <v>20.039133019798289</v>
      </c>
      <c r="K672" s="11"/>
      <c r="L672" s="561">
        <v>19.672641011867093</v>
      </c>
      <c r="M672" s="561">
        <v>17.276110538277013</v>
      </c>
      <c r="N672" s="561">
        <v>17.443990130448451</v>
      </c>
      <c r="O672" s="322">
        <v>18.357852835301596</v>
      </c>
      <c r="P672" s="322">
        <v>15.957880422378507</v>
      </c>
      <c r="Q672" s="10">
        <v>14.373105180727828</v>
      </c>
      <c r="S672" s="561">
        <v>26.958153982512435</v>
      </c>
      <c r="T672" s="561">
        <v>24.231415041958616</v>
      </c>
      <c r="U672" s="561">
        <v>24.469016101359568</v>
      </c>
      <c r="V672" s="322">
        <v>32.373839115594883</v>
      </c>
      <c r="W672" s="322">
        <v>29.380740657327514</v>
      </c>
      <c r="X672" s="10">
        <v>27.370081688651936</v>
      </c>
      <c r="Z672" s="446">
        <f t="shared" si="133"/>
        <v>-2</v>
      </c>
      <c r="AA672" s="446">
        <f t="shared" si="134"/>
        <v>-1</v>
      </c>
      <c r="AB672" s="446">
        <f t="shared" si="135"/>
        <v>-1</v>
      </c>
      <c r="AC672" s="324">
        <f t="shared" si="136"/>
        <v>-1</v>
      </c>
      <c r="AD672" s="324">
        <f t="shared" si="137"/>
        <v>-1</v>
      </c>
      <c r="AE672" s="84">
        <f t="shared" si="138"/>
        <v>1</v>
      </c>
    </row>
    <row r="673" spans="1:31" x14ac:dyDescent="0.2">
      <c r="A673" s="7" t="s">
        <v>633</v>
      </c>
      <c r="B673" s="9">
        <v>15.759365090361294</v>
      </c>
      <c r="C673" s="9">
        <v>14.806026948640104</v>
      </c>
      <c r="D673" s="241">
        <v>13.86726264814928</v>
      </c>
      <c r="E673" s="379">
        <v>20.35179945979834</v>
      </c>
      <c r="F673" s="379">
        <v>18.074466341266142</v>
      </c>
      <c r="G673" s="379">
        <v>16.923150078422417</v>
      </c>
      <c r="H673" s="322">
        <v>19.828449622382365</v>
      </c>
      <c r="I673" s="10">
        <v>17.655094109240039</v>
      </c>
      <c r="J673" s="322">
        <v>15.318758334050713</v>
      </c>
      <c r="K673" s="11"/>
      <c r="L673" s="561">
        <v>16.94926564245192</v>
      </c>
      <c r="M673" s="561">
        <v>14.82497983485089</v>
      </c>
      <c r="N673" s="561">
        <v>13.757914077750243</v>
      </c>
      <c r="O673" s="322">
        <v>14.277650914505186</v>
      </c>
      <c r="P673" s="322">
        <v>12.360959026162538</v>
      </c>
      <c r="Q673" s="10">
        <v>10.403682556395818</v>
      </c>
      <c r="S673" s="561">
        <v>23.754333277144763</v>
      </c>
      <c r="T673" s="561">
        <v>21.323952847681397</v>
      </c>
      <c r="U673" s="561">
        <v>20.088386079094597</v>
      </c>
      <c r="V673" s="322">
        <v>26.917336929081628</v>
      </c>
      <c r="W673" s="322">
        <v>24.530422511855107</v>
      </c>
      <c r="X673" s="10">
        <v>21.924563525971102</v>
      </c>
      <c r="Z673" s="446">
        <f t="shared" si="133"/>
        <v>-2</v>
      </c>
      <c r="AA673" s="446">
        <f t="shared" si="134"/>
        <v>-2</v>
      </c>
      <c r="AB673" s="446">
        <f t="shared" si="135"/>
        <v>-1</v>
      </c>
      <c r="AC673" s="324">
        <f t="shared" si="136"/>
        <v>1</v>
      </c>
      <c r="AD673" s="324">
        <f t="shared" si="137"/>
        <v>1</v>
      </c>
      <c r="AE673" s="84">
        <f t="shared" si="138"/>
        <v>1</v>
      </c>
    </row>
    <row r="674" spans="1:31" x14ac:dyDescent="0.2">
      <c r="A674" s="7" t="s">
        <v>634</v>
      </c>
      <c r="B674" s="9">
        <v>11.116104389415641</v>
      </c>
      <c r="C674" s="9">
        <v>11.108878073876339</v>
      </c>
      <c r="D674" s="241">
        <v>11.68963657814677</v>
      </c>
      <c r="E674" s="379">
        <v>10.840776341733079</v>
      </c>
      <c r="F674" s="379">
        <v>9.397332811192749</v>
      </c>
      <c r="G674" s="379">
        <v>10.618589896287345</v>
      </c>
      <c r="H674" s="322">
        <v>10.292984700676497</v>
      </c>
      <c r="I674" s="10">
        <v>10.03037479060205</v>
      </c>
      <c r="J674" s="322">
        <v>10.756573967791123</v>
      </c>
      <c r="K674" s="11"/>
      <c r="L674" s="561">
        <v>8.4919505021393</v>
      </c>
      <c r="M674" s="561">
        <v>7.2026214500416907</v>
      </c>
      <c r="N674" s="561">
        <v>8.2592841586004617</v>
      </c>
      <c r="O674" s="322">
        <v>6.4424634943977432</v>
      </c>
      <c r="P674" s="322">
        <v>6.2037407462223468</v>
      </c>
      <c r="Q674" s="10">
        <v>6.7371168424538848</v>
      </c>
      <c r="S674" s="561">
        <v>13.676228270133372</v>
      </c>
      <c r="T674" s="561">
        <v>12.088203697710751</v>
      </c>
      <c r="U674" s="561">
        <v>13.505391277961806</v>
      </c>
      <c r="V674" s="322">
        <v>15.709948636130129</v>
      </c>
      <c r="W674" s="322">
        <v>15.449223846844735</v>
      </c>
      <c r="X674" s="10">
        <v>16.484046729931976</v>
      </c>
      <c r="Z674" s="446">
        <f t="shared" si="133"/>
        <v>1</v>
      </c>
      <c r="AA674" s="446">
        <f t="shared" si="134"/>
        <v>1</v>
      </c>
      <c r="AB674" s="446">
        <f t="shared" si="135"/>
        <v>1</v>
      </c>
      <c r="AC674" s="324">
        <f t="shared" si="136"/>
        <v>1</v>
      </c>
      <c r="AD674" s="324">
        <f t="shared" si="137"/>
        <v>-1</v>
      </c>
      <c r="AE674" s="84">
        <f t="shared" si="138"/>
        <v>-1</v>
      </c>
    </row>
    <row r="675" spans="1:31" x14ac:dyDescent="0.2">
      <c r="A675" s="7" t="s">
        <v>25</v>
      </c>
      <c r="B675" s="9">
        <v>98.349314333090177</v>
      </c>
      <c r="C675" s="9">
        <v>94.3151579617479</v>
      </c>
      <c r="D675" s="241">
        <v>95.969514827049679</v>
      </c>
      <c r="E675" s="379">
        <v>133.26839762645275</v>
      </c>
      <c r="F675" s="379">
        <v>128.19673863765624</v>
      </c>
      <c r="G675" s="379">
        <v>121.14069005957901</v>
      </c>
      <c r="H675" s="322">
        <v>109.8180971261844</v>
      </c>
      <c r="I675" s="10">
        <v>121.67452274921466</v>
      </c>
      <c r="J675" s="322">
        <v>123.62140148133206</v>
      </c>
      <c r="K675" s="11"/>
      <c r="L675" s="561">
        <v>124.53866081583638</v>
      </c>
      <c r="M675" s="561">
        <v>119.56161664164314</v>
      </c>
      <c r="N675" s="561">
        <v>112.70060331748616</v>
      </c>
      <c r="O675" s="322">
        <v>95.685264436417285</v>
      </c>
      <c r="P675" s="322">
        <v>106.69368019624329</v>
      </c>
      <c r="Q675" s="10">
        <v>108.45435372480333</v>
      </c>
      <c r="S675" s="561">
        <v>141.9981344370691</v>
      </c>
      <c r="T675" s="561">
        <v>136.83186063366935</v>
      </c>
      <c r="U675" s="561">
        <v>129.58077680167193</v>
      </c>
      <c r="V675" s="322">
        <v>123.95092981595153</v>
      </c>
      <c r="W675" s="322">
        <v>136.65536530218603</v>
      </c>
      <c r="X675" s="10">
        <v>138.78844923786079</v>
      </c>
      <c r="Z675" s="446">
        <f t="shared" si="133"/>
        <v>-2</v>
      </c>
      <c r="AA675" s="446">
        <f t="shared" si="134"/>
        <v>-2</v>
      </c>
      <c r="AB675" s="446">
        <f t="shared" si="135"/>
        <v>-2</v>
      </c>
      <c r="AC675" s="324">
        <f t="shared" si="136"/>
        <v>2</v>
      </c>
      <c r="AD675" s="324">
        <f t="shared" si="137"/>
        <v>1</v>
      </c>
      <c r="AE675" s="84">
        <f t="shared" si="138"/>
        <v>-1</v>
      </c>
    </row>
    <row r="676" spans="1:31" x14ac:dyDescent="0.2">
      <c r="A676" s="7" t="s">
        <v>635</v>
      </c>
      <c r="B676" s="9">
        <v>35.089478801625631</v>
      </c>
      <c r="C676" s="9">
        <v>33.728060053785946</v>
      </c>
      <c r="D676" s="241">
        <v>35.786348769121155</v>
      </c>
      <c r="E676" s="379">
        <v>54.378241461626821</v>
      </c>
      <c r="F676" s="379">
        <v>50.681083678303402</v>
      </c>
      <c r="G676" s="379">
        <v>46.23276776081255</v>
      </c>
      <c r="H676" s="322">
        <v>44.352062272981001</v>
      </c>
      <c r="I676" s="10">
        <v>50.613121918109734</v>
      </c>
      <c r="J676" s="322">
        <v>46.223291311761081</v>
      </c>
      <c r="K676" s="11"/>
      <c r="L676" s="561">
        <v>48.8034334442006</v>
      </c>
      <c r="M676" s="561">
        <v>45.257353134028889</v>
      </c>
      <c r="N676" s="561">
        <v>41.038381057295894</v>
      </c>
      <c r="O676" s="322">
        <v>35.820245287954059</v>
      </c>
      <c r="P676" s="322">
        <v>40.964885110801241</v>
      </c>
      <c r="Q676" s="10">
        <v>37.470538879272524</v>
      </c>
      <c r="S676" s="561">
        <v>59.95304947905305</v>
      </c>
      <c r="T676" s="561">
        <v>56.104814222577922</v>
      </c>
      <c r="U676" s="561">
        <v>51.427154464329199</v>
      </c>
      <c r="V676" s="322">
        <v>54.390411564231819</v>
      </c>
      <c r="W676" s="322">
        <v>60.261358725418255</v>
      </c>
      <c r="X676" s="10">
        <v>56.578337090504156</v>
      </c>
      <c r="Z676" s="446">
        <f t="shared" si="133"/>
        <v>-2</v>
      </c>
      <c r="AA676" s="446">
        <f t="shared" si="134"/>
        <v>-2</v>
      </c>
      <c r="AB676" s="446">
        <f t="shared" si="135"/>
        <v>-2</v>
      </c>
      <c r="AC676" s="324">
        <f t="shared" si="136"/>
        <v>1</v>
      </c>
      <c r="AD676" s="324">
        <f t="shared" si="137"/>
        <v>1</v>
      </c>
      <c r="AE676" s="84">
        <f t="shared" si="138"/>
        <v>1</v>
      </c>
    </row>
    <row r="677" spans="1:31" x14ac:dyDescent="0.2">
      <c r="A677" s="7" t="s">
        <v>636</v>
      </c>
      <c r="B677" s="9">
        <v>11.993252515851863</v>
      </c>
      <c r="C677" s="9">
        <v>11.561635926111729</v>
      </c>
      <c r="D677" s="241">
        <v>12.198597256869673</v>
      </c>
      <c r="E677" s="379">
        <v>14.0739557225781</v>
      </c>
      <c r="F677" s="379">
        <v>12.295537910752486</v>
      </c>
      <c r="G677" s="379">
        <v>12.40350862623219</v>
      </c>
      <c r="H677" s="322">
        <v>11.798346731697832</v>
      </c>
      <c r="I677" s="10">
        <v>11.599636157051867</v>
      </c>
      <c r="J677" s="322">
        <v>10.727592119342614</v>
      </c>
      <c r="K677" s="11"/>
      <c r="L677" s="561">
        <v>11.380828084815494</v>
      </c>
      <c r="M677" s="561">
        <v>9.7627299830013552</v>
      </c>
      <c r="N677" s="561">
        <v>9.8335129366789236</v>
      </c>
      <c r="O677" s="322">
        <v>7.6266836553639585</v>
      </c>
      <c r="P677" s="322">
        <v>7.42785425978043</v>
      </c>
      <c r="Q677" s="10">
        <v>6.7177945110874138</v>
      </c>
      <c r="S677" s="561">
        <v>17.249925550315332</v>
      </c>
      <c r="T677" s="561">
        <v>15.321309712662519</v>
      </c>
      <c r="U677" s="561">
        <v>15.500387110891522</v>
      </c>
      <c r="V677" s="322">
        <v>17.534897209666273</v>
      </c>
      <c r="W677" s="322">
        <v>17.363564604798583</v>
      </c>
      <c r="X677" s="10">
        <v>16.443953673544346</v>
      </c>
      <c r="Z677" s="446">
        <f t="shared" si="133"/>
        <v>-1</v>
      </c>
      <c r="AA677" s="446">
        <f t="shared" si="134"/>
        <v>-1</v>
      </c>
      <c r="AB677" s="446">
        <f t="shared" si="135"/>
        <v>-1</v>
      </c>
      <c r="AC677" s="324">
        <f t="shared" si="136"/>
        <v>1</v>
      </c>
      <c r="AD677" s="324">
        <f t="shared" si="137"/>
        <v>1</v>
      </c>
      <c r="AE677" s="84">
        <f t="shared" si="138"/>
        <v>1</v>
      </c>
    </row>
    <row r="678" spans="1:31" x14ac:dyDescent="0.2">
      <c r="A678" s="7" t="s">
        <v>32</v>
      </c>
      <c r="B678" s="9">
        <v>36.888457822005812</v>
      </c>
      <c r="C678" s="9">
        <v>34.632075191227869</v>
      </c>
      <c r="D678" s="241">
        <v>32.910538309795299</v>
      </c>
      <c r="E678" s="379">
        <v>42.319210306345433</v>
      </c>
      <c r="F678" s="379">
        <v>43.174750274718726</v>
      </c>
      <c r="G678" s="379">
        <v>39.828825114157794</v>
      </c>
      <c r="H678" s="322">
        <v>34.71470096990695</v>
      </c>
      <c r="I678" s="10">
        <v>36.504117873431298</v>
      </c>
      <c r="J678" s="322">
        <v>36.546944563656822</v>
      </c>
      <c r="K678" s="11"/>
      <c r="L678" s="561">
        <v>37.395556682441537</v>
      </c>
      <c r="M678" s="561">
        <v>38.158712063121691</v>
      </c>
      <c r="N678" s="561">
        <v>34.982787830161165</v>
      </c>
      <c r="O678" s="322">
        <v>27.24487630800488</v>
      </c>
      <c r="P678" s="322">
        <v>28.755575344948607</v>
      </c>
      <c r="Q678" s="10">
        <v>28.736084870918678</v>
      </c>
      <c r="S678" s="561">
        <v>47.242863930249328</v>
      </c>
      <c r="T678" s="561">
        <v>48.190788486315761</v>
      </c>
      <c r="U678" s="561">
        <v>44.67486239815441</v>
      </c>
      <c r="V678" s="322">
        <v>43.693290222270008</v>
      </c>
      <c r="W678" s="322">
        <v>45.785154757230544</v>
      </c>
      <c r="X678" s="10">
        <v>45.989036128912176</v>
      </c>
      <c r="Z678" s="446">
        <f t="shared" si="133"/>
        <v>-2</v>
      </c>
      <c r="AA678" s="446">
        <f t="shared" si="134"/>
        <v>-2</v>
      </c>
      <c r="AB678" s="446">
        <f t="shared" si="135"/>
        <v>-2</v>
      </c>
      <c r="AC678" s="324">
        <f t="shared" si="136"/>
        <v>1</v>
      </c>
      <c r="AD678" s="324">
        <f t="shared" si="137"/>
        <v>1</v>
      </c>
      <c r="AE678" s="84">
        <f t="shared" si="138"/>
        <v>1</v>
      </c>
    </row>
    <row r="679" spans="1:31" x14ac:dyDescent="0.2">
      <c r="A679" s="7" t="s">
        <v>26</v>
      </c>
      <c r="B679" s="9">
        <v>31.238590736623838</v>
      </c>
      <c r="C679" s="9">
        <v>30.955353413725835</v>
      </c>
      <c r="D679" s="241">
        <v>30.00239318390863</v>
      </c>
      <c r="E679" s="379">
        <v>33.169121099814234</v>
      </c>
      <c r="F679" s="379">
        <v>38.175023483088246</v>
      </c>
      <c r="G679" s="379">
        <v>39.065683754500107</v>
      </c>
      <c r="H679" s="322">
        <v>22.451507754473027</v>
      </c>
      <c r="I679" s="10">
        <v>26.952848248460366</v>
      </c>
      <c r="J679" s="322">
        <v>28.60046322474231</v>
      </c>
      <c r="K679" s="11"/>
      <c r="L679" s="561">
        <v>28.825743634963636</v>
      </c>
      <c r="M679" s="561">
        <v>33.458177559590929</v>
      </c>
      <c r="N679" s="561">
        <v>34.246580099305838</v>
      </c>
      <c r="O679" s="322">
        <v>16.544849323297704</v>
      </c>
      <c r="P679" s="322">
        <v>20.355643277071753</v>
      </c>
      <c r="Q679" s="10">
        <v>21.707113065495598</v>
      </c>
      <c r="S679" s="561">
        <v>37.512498564664824</v>
      </c>
      <c r="T679" s="561">
        <v>42.891869406585556</v>
      </c>
      <c r="U679" s="561">
        <v>43.88478740969439</v>
      </c>
      <c r="V679" s="322">
        <v>29.881381380792575</v>
      </c>
      <c r="W679" s="322">
        <v>35.095688064806104</v>
      </c>
      <c r="X679" s="10">
        <v>37.147349888870288</v>
      </c>
      <c r="Z679" s="446">
        <f t="shared" si="133"/>
        <v>-1</v>
      </c>
      <c r="AA679" s="446">
        <f t="shared" si="134"/>
        <v>-2</v>
      </c>
      <c r="AB679" s="446">
        <f t="shared" si="135"/>
        <v>-2</v>
      </c>
      <c r="AC679" s="324">
        <f t="shared" si="136"/>
        <v>2</v>
      </c>
      <c r="AD679" s="324">
        <f t="shared" si="137"/>
        <v>2</v>
      </c>
      <c r="AE679" s="84">
        <f t="shared" si="138"/>
        <v>2</v>
      </c>
    </row>
    <row r="680" spans="1:31" x14ac:dyDescent="0.2">
      <c r="A680" s="7" t="s">
        <v>33</v>
      </c>
      <c r="B680" s="9">
        <v>11.682567435114921</v>
      </c>
      <c r="C680" s="9">
        <v>11.95116960337605</v>
      </c>
      <c r="D680" s="241">
        <v>11.37756669629972</v>
      </c>
      <c r="E680" s="379">
        <v>12.518199343585071</v>
      </c>
      <c r="F680" s="379">
        <v>14.611498565661114</v>
      </c>
      <c r="G680" s="379">
        <v>14.864228995727787</v>
      </c>
      <c r="H680" s="322">
        <v>6.0847664342465011</v>
      </c>
      <c r="I680" s="10">
        <v>5.6955287475838325</v>
      </c>
      <c r="J680" s="322">
        <v>8.9071248250139501</v>
      </c>
      <c r="K680" s="11"/>
      <c r="L680" s="561">
        <v>9.9939001397785674</v>
      </c>
      <c r="M680" s="561">
        <v>11.847303477604152</v>
      </c>
      <c r="N680" s="561">
        <v>12.037750687632441</v>
      </c>
      <c r="O680" s="322">
        <v>3.2368406032550991</v>
      </c>
      <c r="P680" s="322">
        <v>2.9418827725110428</v>
      </c>
      <c r="Q680" s="10">
        <v>5.2757870387410986</v>
      </c>
      <c r="S680" s="561">
        <v>15.525013215501632</v>
      </c>
      <c r="T680" s="561">
        <v>17.8645516381624</v>
      </c>
      <c r="U680" s="561">
        <v>18.21474438918333</v>
      </c>
      <c r="V680" s="322">
        <v>10.535717442723215</v>
      </c>
      <c r="W680" s="322">
        <v>10.076867344793502</v>
      </c>
      <c r="X680" s="10">
        <v>14.27189240767613</v>
      </c>
      <c r="Z680" s="446">
        <f t="shared" si="133"/>
        <v>-1</v>
      </c>
      <c r="AA680" s="446">
        <f t="shared" si="134"/>
        <v>-1</v>
      </c>
      <c r="AB680" s="446">
        <f t="shared" si="135"/>
        <v>-2</v>
      </c>
      <c r="AC680" s="324">
        <f t="shared" si="136"/>
        <v>2</v>
      </c>
      <c r="AD680" s="324">
        <f t="shared" si="137"/>
        <v>2</v>
      </c>
      <c r="AE680" s="84">
        <f t="shared" si="138"/>
        <v>2</v>
      </c>
    </row>
    <row r="681" spans="1:31" x14ac:dyDescent="0.2">
      <c r="A681" s="7" t="s">
        <v>637</v>
      </c>
      <c r="B681" s="9">
        <v>9.6408736651023048</v>
      </c>
      <c r="C681" s="9">
        <v>9.6736985280148797</v>
      </c>
      <c r="D681" s="241">
        <v>9.3903435121612659</v>
      </c>
      <c r="E681" s="379">
        <v>10.53030781574955</v>
      </c>
      <c r="F681" s="379">
        <v>12.167351243495499</v>
      </c>
      <c r="G681" s="379">
        <v>11.619292444033141</v>
      </c>
      <c r="H681" s="322">
        <v>7.8235081678446914</v>
      </c>
      <c r="I681" s="10">
        <v>10.03716791498044</v>
      </c>
      <c r="J681" s="322">
        <v>7.814676519451492</v>
      </c>
      <c r="K681" s="11"/>
      <c r="L681" s="561">
        <v>8.2348832472437987</v>
      </c>
      <c r="M681" s="561">
        <v>9.6464931528866806</v>
      </c>
      <c r="N681" s="561">
        <v>9.1373536759349516</v>
      </c>
      <c r="O681" s="322">
        <v>4.5540444993558147</v>
      </c>
      <c r="P681" s="322">
        <v>6.2112568089727889</v>
      </c>
      <c r="Q681" s="10">
        <v>4.4631823631996133</v>
      </c>
      <c r="S681" s="561">
        <v>13.308442856183609</v>
      </c>
      <c r="T681" s="561">
        <v>15.181775251266437</v>
      </c>
      <c r="U681" s="561">
        <v>14.628960116372445</v>
      </c>
      <c r="V681" s="322">
        <v>12.663478923471098</v>
      </c>
      <c r="W681" s="322">
        <v>15.454186202664024</v>
      </c>
      <c r="X681" s="10">
        <v>12.901172893770685</v>
      </c>
      <c r="Z681" s="446">
        <f t="shared" si="133"/>
        <v>-1</v>
      </c>
      <c r="AA681" s="446">
        <f t="shared" si="134"/>
        <v>-1</v>
      </c>
      <c r="AB681" s="446">
        <f t="shared" si="135"/>
        <v>-1</v>
      </c>
      <c r="AC681" s="324">
        <f t="shared" si="136"/>
        <v>1</v>
      </c>
      <c r="AD681" s="324">
        <f t="shared" si="137"/>
        <v>1</v>
      </c>
      <c r="AE681" s="84">
        <f t="shared" si="138"/>
        <v>1</v>
      </c>
    </row>
    <row r="682" spans="1:31" x14ac:dyDescent="0.2">
      <c r="A682" s="7" t="s">
        <v>27</v>
      </c>
      <c r="B682" s="9">
        <v>33.420282968858714</v>
      </c>
      <c r="C682" s="9">
        <v>32.547223955002792</v>
      </c>
      <c r="D682" s="241">
        <v>31.330463665170637</v>
      </c>
      <c r="E682" s="379">
        <v>33.174434323560291</v>
      </c>
      <c r="F682" s="379">
        <v>32.659507769712334</v>
      </c>
      <c r="G682" s="379">
        <v>29.989289997214343</v>
      </c>
      <c r="H682" s="322">
        <v>23.735400212283277</v>
      </c>
      <c r="I682" s="10">
        <v>23.106710590415556</v>
      </c>
      <c r="J682" s="322">
        <v>20.835848460068895</v>
      </c>
      <c r="K682" s="11"/>
      <c r="L682" s="561">
        <v>28.811811608019212</v>
      </c>
      <c r="M682" s="561">
        <v>28.309467211897687</v>
      </c>
      <c r="N682" s="561">
        <v>25.805147174500974</v>
      </c>
      <c r="O682" s="322">
        <v>17.602469967937527</v>
      </c>
      <c r="P682" s="322">
        <v>17.030503758027606</v>
      </c>
      <c r="Q682" s="10">
        <v>15.072740813492361</v>
      </c>
      <c r="S682" s="561">
        <v>37.537057039101377</v>
      </c>
      <c r="T682" s="561">
        <v>37.009548327526979</v>
      </c>
      <c r="U682" s="561">
        <v>34.173432819927712</v>
      </c>
      <c r="V682" s="322">
        <v>31.403027870384133</v>
      </c>
      <c r="W682" s="322">
        <v>30.736034910435155</v>
      </c>
      <c r="X682" s="10">
        <v>28.253824165324055</v>
      </c>
      <c r="Z682" s="446">
        <f t="shared" si="133"/>
        <v>1</v>
      </c>
      <c r="AA682" s="446">
        <f t="shared" si="134"/>
        <v>-1</v>
      </c>
      <c r="AB682" s="446">
        <f t="shared" si="135"/>
        <v>1</v>
      </c>
      <c r="AC682" s="324">
        <f t="shared" si="136"/>
        <v>2</v>
      </c>
      <c r="AD682" s="324">
        <f t="shared" si="137"/>
        <v>2</v>
      </c>
      <c r="AE682" s="84">
        <f t="shared" si="138"/>
        <v>2</v>
      </c>
    </row>
    <row r="683" spans="1:31" x14ac:dyDescent="0.2">
      <c r="A683" s="7" t="s">
        <v>638</v>
      </c>
      <c r="B683" s="9">
        <v>18.976279170198087</v>
      </c>
      <c r="C683" s="9">
        <v>17.908536673943377</v>
      </c>
      <c r="D683" s="241">
        <v>17.083484091738839</v>
      </c>
      <c r="E683" s="379">
        <v>17.779194318651534</v>
      </c>
      <c r="F683" s="379">
        <v>15.20375647133849</v>
      </c>
      <c r="G683" s="379">
        <v>13.964674441851329</v>
      </c>
      <c r="H683" s="322">
        <v>11.899413919809549</v>
      </c>
      <c r="I683" s="10">
        <v>9.6329906829147944</v>
      </c>
      <c r="J683" s="322">
        <v>9.6018581732854553</v>
      </c>
      <c r="K683" s="11"/>
      <c r="L683" s="561">
        <v>14.57867662353036</v>
      </c>
      <c r="M683" s="561">
        <v>12.235305947921084</v>
      </c>
      <c r="N683" s="561">
        <v>11.268788339062851</v>
      </c>
      <c r="O683" s="322">
        <v>7.6911959125742539</v>
      </c>
      <c r="P683" s="322">
        <v>5.878953581433529</v>
      </c>
      <c r="Q683" s="10">
        <v>5.8612273467016571</v>
      </c>
      <c r="S683" s="561">
        <v>20.979712013772712</v>
      </c>
      <c r="T683" s="561">
        <v>18.172206994755896</v>
      </c>
      <c r="U683" s="561">
        <v>17.177136089606435</v>
      </c>
      <c r="V683" s="322">
        <v>17.679366950088404</v>
      </c>
      <c r="W683" s="322">
        <v>14.988753989403081</v>
      </c>
      <c r="X683" s="10">
        <v>15.045231895929422</v>
      </c>
      <c r="Z683" s="446">
        <f t="shared" si="133"/>
        <v>1</v>
      </c>
      <c r="AA683" s="446">
        <f t="shared" si="134"/>
        <v>1</v>
      </c>
      <c r="AB683" s="446">
        <f t="shared" si="135"/>
        <v>1</v>
      </c>
      <c r="AC683" s="324">
        <f t="shared" si="136"/>
        <v>2</v>
      </c>
      <c r="AD683" s="324">
        <f t="shared" si="137"/>
        <v>2</v>
      </c>
      <c r="AE683" s="84">
        <f t="shared" si="138"/>
        <v>1</v>
      </c>
    </row>
    <row r="684" spans="1:31" x14ac:dyDescent="0.2">
      <c r="A684" s="7" t="s">
        <v>589</v>
      </c>
      <c r="B684" s="9">
        <v>1.3492625841857087</v>
      </c>
      <c r="C684" s="9">
        <v>1.4273851565518929</v>
      </c>
      <c r="D684" s="241">
        <v>1.4690965064332502</v>
      </c>
      <c r="E684" s="379">
        <v>2.2436842033098601</v>
      </c>
      <c r="F684" s="379">
        <v>2.1192308439814096</v>
      </c>
      <c r="G684" s="379">
        <v>1.525819232278022</v>
      </c>
      <c r="H684" s="322">
        <v>1.4252997906835181</v>
      </c>
      <c r="I684" s="10">
        <v>1.4574285131314308</v>
      </c>
      <c r="J684" s="322">
        <v>0.51066550439197866</v>
      </c>
      <c r="K684" s="11"/>
      <c r="L684" s="561">
        <v>1.2539843342683397</v>
      </c>
      <c r="M684" s="561">
        <v>1.157913137613154</v>
      </c>
      <c r="N684" s="561">
        <v>0.73114384136075772</v>
      </c>
      <c r="O684" s="322">
        <v>0.29203698457082072</v>
      </c>
      <c r="P684" s="322">
        <v>0.30055679772241889</v>
      </c>
      <c r="Q684" s="10">
        <v>1.2928931184037908E-2</v>
      </c>
      <c r="S684" s="561">
        <v>3.7507560797729238</v>
      </c>
      <c r="T684" s="561">
        <v>3.6054988540994062</v>
      </c>
      <c r="U684" s="561">
        <v>2.8972731122459936</v>
      </c>
      <c r="V684" s="322">
        <v>4.328750039377498</v>
      </c>
      <c r="W684" s="322">
        <v>4.4053529791802575</v>
      </c>
      <c r="X684" s="10">
        <v>3.1510075315538271</v>
      </c>
      <c r="Z684" s="446">
        <f t="shared" si="133"/>
        <v>-1</v>
      </c>
      <c r="AA684" s="446">
        <f t="shared" si="134"/>
        <v>-1</v>
      </c>
      <c r="AB684" s="446">
        <f t="shared" si="135"/>
        <v>-1</v>
      </c>
      <c r="AC684" s="324">
        <f t="shared" si="136"/>
        <v>1</v>
      </c>
      <c r="AD684" s="324">
        <f t="shared" si="137"/>
        <v>1</v>
      </c>
      <c r="AE684" s="84">
        <f t="shared" si="138"/>
        <v>1</v>
      </c>
    </row>
    <row r="685" spans="1:31" x14ac:dyDescent="0.2">
      <c r="A685" s="7" t="s">
        <v>590</v>
      </c>
      <c r="B685" s="9">
        <v>5.6362900399559344</v>
      </c>
      <c r="C685" s="9">
        <v>5.0658844995427126</v>
      </c>
      <c r="D685" s="241">
        <v>4.9775088259614426</v>
      </c>
      <c r="E685" s="379">
        <v>7.422666537959774</v>
      </c>
      <c r="F685" s="379">
        <v>6.2169763963575564</v>
      </c>
      <c r="G685" s="379">
        <v>4.9668428164635117</v>
      </c>
      <c r="H685" s="322">
        <v>4.6178809590619574</v>
      </c>
      <c r="I685" s="10">
        <v>2.8477643737919163</v>
      </c>
      <c r="J685" s="322">
        <v>1.4169766457232476</v>
      </c>
      <c r="K685" s="11"/>
      <c r="L685" s="561">
        <v>5.5054406009539836</v>
      </c>
      <c r="M685" s="561">
        <v>4.4600595667987486</v>
      </c>
      <c r="N685" s="561">
        <v>3.4173258339620447</v>
      </c>
      <c r="O685" s="322">
        <v>2.2108991427898728</v>
      </c>
      <c r="P685" s="322">
        <v>1.0444553762161131</v>
      </c>
      <c r="Q685" s="10">
        <v>0.29095054877407889</v>
      </c>
      <c r="S685" s="561">
        <v>9.831395716387977</v>
      </c>
      <c r="T685" s="561">
        <v>8.4761870379949222</v>
      </c>
      <c r="U685" s="561">
        <v>7.0528834600337804</v>
      </c>
      <c r="V685" s="322">
        <v>8.6424451591389975</v>
      </c>
      <c r="W685" s="322">
        <v>6.3462395044633642</v>
      </c>
      <c r="X685" s="10">
        <v>4.4820383718494936</v>
      </c>
      <c r="Z685" s="446">
        <f t="shared" si="133"/>
        <v>-1</v>
      </c>
      <c r="AA685" s="446">
        <f t="shared" si="134"/>
        <v>-1</v>
      </c>
      <c r="AB685" s="446">
        <f t="shared" si="135"/>
        <v>1</v>
      </c>
      <c r="AC685" s="324">
        <f t="shared" si="136"/>
        <v>1</v>
      </c>
      <c r="AD685" s="324">
        <f t="shared" si="137"/>
        <v>1</v>
      </c>
      <c r="AE685" s="84">
        <f t="shared" si="138"/>
        <v>2</v>
      </c>
    </row>
    <row r="686" spans="1:31" x14ac:dyDescent="0.2">
      <c r="A686" s="7" t="s">
        <v>639</v>
      </c>
      <c r="B686" s="9">
        <v>3.777718069346601</v>
      </c>
      <c r="C686" s="9">
        <v>3.3107504537790482</v>
      </c>
      <c r="D686" s="241">
        <v>3.1592663038262225</v>
      </c>
      <c r="E686" s="379">
        <v>4.9066830627237916</v>
      </c>
      <c r="F686" s="379">
        <v>4.401637667674505</v>
      </c>
      <c r="G686" s="379">
        <v>3.3142787776479934</v>
      </c>
      <c r="H686" s="322">
        <v>3.7380622368737804</v>
      </c>
      <c r="I686" s="10">
        <v>2.3619548694147725</v>
      </c>
      <c r="J686" s="322">
        <v>0.90631114133126889</v>
      </c>
      <c r="K686" s="11"/>
      <c r="L686" s="561">
        <v>3.3747050550301805</v>
      </c>
      <c r="M686" s="561">
        <v>2.9468380453354568</v>
      </c>
      <c r="N686" s="561">
        <v>2.0758430859666208</v>
      </c>
      <c r="O686" s="322">
        <v>1.610780003393</v>
      </c>
      <c r="P686" s="322">
        <v>0.76635760486128401</v>
      </c>
      <c r="Q686" s="10">
        <v>0.1095668725099412</v>
      </c>
      <c r="S686" s="561">
        <v>6.9373467008892025</v>
      </c>
      <c r="T686" s="561">
        <v>6.3651337849734917</v>
      </c>
      <c r="U686" s="561">
        <v>5.1000207257185055</v>
      </c>
      <c r="V686" s="322">
        <v>7.5117268150728735</v>
      </c>
      <c r="W686" s="322">
        <v>5.6708335886493684</v>
      </c>
      <c r="X686" s="10">
        <v>3.697093763613835</v>
      </c>
      <c r="Z686" s="446">
        <f t="shared" si="133"/>
        <v>-1</v>
      </c>
      <c r="AA686" s="446">
        <f t="shared" si="134"/>
        <v>-1</v>
      </c>
      <c r="AB686" s="446">
        <f t="shared" si="135"/>
        <v>-1</v>
      </c>
      <c r="AC686" s="324">
        <f t="shared" si="136"/>
        <v>1</v>
      </c>
      <c r="AD686" s="324">
        <f t="shared" si="137"/>
        <v>1</v>
      </c>
      <c r="AE686" s="84">
        <f t="shared" si="138"/>
        <v>1</v>
      </c>
    </row>
    <row r="687" spans="1:31" x14ac:dyDescent="0.2">
      <c r="A687" s="7" t="s">
        <v>591</v>
      </c>
      <c r="B687" s="9">
        <v>2.0565980456242254</v>
      </c>
      <c r="C687" s="9">
        <v>2.2726665062431488</v>
      </c>
      <c r="D687" s="241">
        <v>2.2105907392690436</v>
      </c>
      <c r="E687" s="379">
        <v>1.2198394691258629</v>
      </c>
      <c r="F687" s="379">
        <v>1.5987891836582429</v>
      </c>
      <c r="G687" s="379">
        <v>2.2360177743085621</v>
      </c>
      <c r="H687" s="322">
        <v>1.0556206521624389</v>
      </c>
      <c r="I687" s="10">
        <v>1.039149975320188</v>
      </c>
      <c r="J687" s="322">
        <v>1.2333345666679001</v>
      </c>
      <c r="K687" s="11"/>
      <c r="L687" s="561">
        <v>0.49043873860830905</v>
      </c>
      <c r="M687" s="561">
        <v>0.73106822471406951</v>
      </c>
      <c r="N687" s="561">
        <v>1.1162120240560851</v>
      </c>
      <c r="O687" s="322">
        <v>0.12784055829988891</v>
      </c>
      <c r="P687" s="322">
        <v>0.12584588292216015</v>
      </c>
      <c r="Q687" s="10">
        <v>0.14936253781165471</v>
      </c>
      <c r="S687" s="561">
        <v>2.522145576152437</v>
      </c>
      <c r="T687" s="561">
        <v>3.0413938118743347</v>
      </c>
      <c r="U687" s="561">
        <v>4.0008534529826045</v>
      </c>
      <c r="V687" s="322">
        <v>3.8544411060742059</v>
      </c>
      <c r="W687" s="322">
        <v>3.8292710995858115</v>
      </c>
      <c r="X687" s="10">
        <v>4.4552285170890418</v>
      </c>
      <c r="Z687" s="446">
        <f t="shared" si="133"/>
        <v>1</v>
      </c>
      <c r="AA687" s="446">
        <f t="shared" si="134"/>
        <v>1</v>
      </c>
      <c r="AB687" s="446">
        <f t="shared" si="135"/>
        <v>-1</v>
      </c>
      <c r="AC687" s="324">
        <f t="shared" si="136"/>
        <v>1</v>
      </c>
      <c r="AD687" s="324">
        <f t="shared" si="137"/>
        <v>1</v>
      </c>
      <c r="AE687" s="84">
        <f t="shared" si="138"/>
        <v>1</v>
      </c>
    </row>
    <row r="688" spans="1:31" x14ac:dyDescent="0.2">
      <c r="A688" s="7" t="s">
        <v>592</v>
      </c>
      <c r="B688" s="9">
        <v>53.323771476542824</v>
      </c>
      <c r="C688" s="9">
        <v>51.844068843923957</v>
      </c>
      <c r="D688" s="241">
        <v>41.505399279293073</v>
      </c>
      <c r="E688" s="379">
        <v>32.469654275871974</v>
      </c>
      <c r="F688" s="379">
        <v>34.862856458958781</v>
      </c>
      <c r="G688" s="379">
        <v>32.776436713437931</v>
      </c>
      <c r="H688" s="322">
        <v>22.0148703903266</v>
      </c>
      <c r="I688" s="10">
        <v>22.426155591789492</v>
      </c>
      <c r="J688" s="322">
        <v>21.17501749848606</v>
      </c>
      <c r="K688" s="11"/>
      <c r="L688" s="561">
        <v>28.152034074955424</v>
      </c>
      <c r="M688" s="561">
        <v>30.382223818685134</v>
      </c>
      <c r="N688" s="561">
        <v>28.409784470084077</v>
      </c>
      <c r="O688" s="322">
        <v>16.165091230158211</v>
      </c>
      <c r="P688" s="322">
        <v>16.471190523660123</v>
      </c>
      <c r="Q688" s="10">
        <v>15.375925424382245</v>
      </c>
      <c r="S688" s="561">
        <v>36.787274476788518</v>
      </c>
      <c r="T688" s="561">
        <v>39.343489099232421</v>
      </c>
      <c r="U688" s="561">
        <v>37.143088956791779</v>
      </c>
      <c r="V688" s="322">
        <v>29.390407322343471</v>
      </c>
      <c r="W688" s="322">
        <v>29.928105635988484</v>
      </c>
      <c r="X688" s="10">
        <v>28.623377296358115</v>
      </c>
      <c r="Z688" s="446">
        <f t="shared" si="133"/>
        <v>2</v>
      </c>
      <c r="AA688" s="446">
        <f t="shared" si="134"/>
        <v>2</v>
      </c>
      <c r="AB688" s="446">
        <f t="shared" si="135"/>
        <v>2</v>
      </c>
      <c r="AC688" s="324">
        <f t="shared" si="136"/>
        <v>2</v>
      </c>
      <c r="AD688" s="324">
        <f t="shared" si="137"/>
        <v>2</v>
      </c>
      <c r="AE688" s="84">
        <f t="shared" si="138"/>
        <v>2</v>
      </c>
    </row>
    <row r="689" spans="1:31" x14ac:dyDescent="0.2">
      <c r="A689" s="7" t="s">
        <v>54</v>
      </c>
      <c r="B689" s="9">
        <v>42.713579785794899</v>
      </c>
      <c r="C689" s="9">
        <v>40.469181965677684</v>
      </c>
      <c r="D689" s="241">
        <v>40.963387329143934</v>
      </c>
      <c r="E689" s="379">
        <v>69.690940604961142</v>
      </c>
      <c r="F689" s="379">
        <v>67.480031679333592</v>
      </c>
      <c r="G689" s="379">
        <v>58.113453571963895</v>
      </c>
      <c r="H689" s="322">
        <v>56.599287077387011</v>
      </c>
      <c r="I689" s="10">
        <v>61.340185303487765</v>
      </c>
      <c r="J689" s="322">
        <v>53.809294600450478</v>
      </c>
      <c r="K689" s="11"/>
      <c r="L689" s="561">
        <v>63.39421508285777</v>
      </c>
      <c r="M689" s="561">
        <v>61.252100519059688</v>
      </c>
      <c r="N689" s="561">
        <v>52.307600857345818</v>
      </c>
      <c r="O689" s="322">
        <v>46.574916099735439</v>
      </c>
      <c r="P689" s="322">
        <v>50.818056918190443</v>
      </c>
      <c r="Q689" s="10">
        <v>43.913474712089858</v>
      </c>
      <c r="S689" s="561">
        <v>75.9876661270645</v>
      </c>
      <c r="T689" s="561">
        <v>73.70796283960749</v>
      </c>
      <c r="U689" s="561">
        <v>63.919306286581978</v>
      </c>
      <c r="V689" s="322">
        <v>66.623658055038575</v>
      </c>
      <c r="W689" s="322">
        <v>71.862313688785065</v>
      </c>
      <c r="X689" s="10">
        <v>63.705114488811098</v>
      </c>
      <c r="Z689" s="446">
        <f t="shared" si="133"/>
        <v>-2</v>
      </c>
      <c r="AA689" s="446">
        <f t="shared" si="134"/>
        <v>-2</v>
      </c>
      <c r="AB689" s="446">
        <f t="shared" si="135"/>
        <v>-2</v>
      </c>
      <c r="AC689" s="324">
        <f t="shared" si="136"/>
        <v>2</v>
      </c>
      <c r="AD689" s="324">
        <f t="shared" si="137"/>
        <v>1</v>
      </c>
      <c r="AE689" s="84">
        <f t="shared" si="138"/>
        <v>1</v>
      </c>
    </row>
    <row r="690" spans="1:31" x14ac:dyDescent="0.2">
      <c r="A690" s="7" t="s">
        <v>34</v>
      </c>
      <c r="B690" s="9">
        <v>12.50225845427275</v>
      </c>
      <c r="C690" s="9">
        <v>11.346292849538282</v>
      </c>
      <c r="D690" s="241">
        <v>10.751314395113926</v>
      </c>
      <c r="E690" s="379">
        <v>19.817464726330282</v>
      </c>
      <c r="F690" s="379">
        <v>19.246300283560178</v>
      </c>
      <c r="G690" s="379">
        <v>16.48535745135074</v>
      </c>
      <c r="H690" s="322">
        <v>13.764582533541567</v>
      </c>
      <c r="I690" s="10">
        <v>15.553643625230469</v>
      </c>
      <c r="J690" s="322">
        <v>15.555816302206559</v>
      </c>
      <c r="K690" s="11"/>
      <c r="L690" s="561">
        <v>16.4567790822002</v>
      </c>
      <c r="M690" s="561">
        <v>15.907417024913972</v>
      </c>
      <c r="N690" s="561">
        <v>13.370735077777185</v>
      </c>
      <c r="O690" s="322">
        <v>9.2782130895331587</v>
      </c>
      <c r="P690" s="322">
        <v>10.696715906925174</v>
      </c>
      <c r="Q690" s="10">
        <v>10.697764998348562</v>
      </c>
      <c r="S690" s="561">
        <v>23.178150370460351</v>
      </c>
      <c r="T690" s="561">
        <v>22.58518354220638</v>
      </c>
      <c r="U690" s="561">
        <v>19.599979824924304</v>
      </c>
      <c r="V690" s="322">
        <v>19.783868614301447</v>
      </c>
      <c r="W690" s="322">
        <v>21.966888875722532</v>
      </c>
      <c r="X690" s="10">
        <v>22.066436712626107</v>
      </c>
      <c r="Z690" s="446">
        <f t="shared" si="133"/>
        <v>-2</v>
      </c>
      <c r="AA690" s="446">
        <f t="shared" si="134"/>
        <v>-2</v>
      </c>
      <c r="AB690" s="446">
        <f t="shared" si="135"/>
        <v>-2</v>
      </c>
      <c r="AC690" s="324">
        <f t="shared" si="136"/>
        <v>2</v>
      </c>
      <c r="AD690" s="324">
        <f t="shared" si="137"/>
        <v>1</v>
      </c>
      <c r="AE690" s="84">
        <f t="shared" si="138"/>
        <v>1</v>
      </c>
    </row>
    <row r="691" spans="1:31" x14ac:dyDescent="0.2">
      <c r="A691" s="7" t="s">
        <v>640</v>
      </c>
      <c r="B691" s="9">
        <v>2.4294198459425047</v>
      </c>
      <c r="C691" s="9">
        <v>2.4446444793961395</v>
      </c>
      <c r="D691" s="241">
        <v>2.7705004801196269</v>
      </c>
      <c r="E691" s="379">
        <v>2.7694793930870358</v>
      </c>
      <c r="F691" s="379">
        <v>2.8383779265777687</v>
      </c>
      <c r="G691" s="379">
        <v>3.2781129823000486</v>
      </c>
      <c r="H691" s="322">
        <v>0.90957835844937318</v>
      </c>
      <c r="I691" s="10">
        <v>1.9006255760964241</v>
      </c>
      <c r="J691" s="322">
        <v>2.8128363918207757</v>
      </c>
      <c r="K691" s="11"/>
      <c r="L691" s="561">
        <v>1.6664987716522506</v>
      </c>
      <c r="M691" s="561">
        <v>1.7080599978617237</v>
      </c>
      <c r="N691" s="561">
        <v>2.0533024689631416</v>
      </c>
      <c r="O691" s="322">
        <v>0.1099903525081049</v>
      </c>
      <c r="P691" s="322">
        <v>0.51622155610114617</v>
      </c>
      <c r="Q691" s="10">
        <v>1.0301362741472218</v>
      </c>
      <c r="S691" s="561">
        <v>4.3776319353018049</v>
      </c>
      <c r="T691" s="561">
        <v>4.4828702990320979</v>
      </c>
      <c r="U691" s="561">
        <v>5.0477760319248857</v>
      </c>
      <c r="V691" s="322">
        <v>3.5122286567698748</v>
      </c>
      <c r="W691" s="322">
        <v>5.0303483128077593</v>
      </c>
      <c r="X691" s="10">
        <v>6.4212137500445046</v>
      </c>
      <c r="Z691" s="446">
        <f t="shared" si="133"/>
        <v>-1</v>
      </c>
      <c r="AA691" s="446">
        <f t="shared" si="134"/>
        <v>-1</v>
      </c>
      <c r="AB691" s="446">
        <f t="shared" si="135"/>
        <v>-1</v>
      </c>
      <c r="AC691" s="324">
        <f t="shared" si="136"/>
        <v>1</v>
      </c>
      <c r="AD691" s="324">
        <f t="shared" si="137"/>
        <v>1</v>
      </c>
      <c r="AE691" s="84">
        <f t="shared" si="138"/>
        <v>1</v>
      </c>
    </row>
    <row r="692" spans="1:31" x14ac:dyDescent="0.2">
      <c r="A692" s="7" t="s">
        <v>641</v>
      </c>
      <c r="B692" s="9">
        <v>13.044572492824013</v>
      </c>
      <c r="C692" s="9">
        <v>13.162712611059082</v>
      </c>
      <c r="D692" s="241">
        <v>13.662127135598681</v>
      </c>
      <c r="E692" s="379">
        <v>31.931369380719566</v>
      </c>
      <c r="F692" s="379">
        <v>29.818451234543989</v>
      </c>
      <c r="G692" s="379">
        <v>23.912716946140911</v>
      </c>
      <c r="H692" s="322">
        <v>27.692413936589698</v>
      </c>
      <c r="I692" s="10">
        <v>28.46307402736409</v>
      </c>
      <c r="J692" s="322">
        <v>24.611221646036036</v>
      </c>
      <c r="K692" s="11"/>
      <c r="L692" s="561">
        <v>27.666762991616853</v>
      </c>
      <c r="M692" s="561">
        <v>25.692901874344813</v>
      </c>
      <c r="N692" s="561">
        <v>20.203555185232847</v>
      </c>
      <c r="O692" s="322">
        <v>21.120361547311376</v>
      </c>
      <c r="P692" s="322">
        <v>21.76382407923613</v>
      </c>
      <c r="Q692" s="10">
        <v>18.371410066239132</v>
      </c>
      <c r="S692" s="561">
        <v>36.195975769822269</v>
      </c>
      <c r="T692" s="561">
        <v>33.944000594743166</v>
      </c>
      <c r="U692" s="561">
        <v>27.621878707048975</v>
      </c>
      <c r="V692" s="322">
        <v>35.768167348843818</v>
      </c>
      <c r="W692" s="322">
        <v>36.68047781121291</v>
      </c>
      <c r="X692" s="10">
        <v>32.477388418805425</v>
      </c>
      <c r="Z692" s="446">
        <f t="shared" si="133"/>
        <v>-2</v>
      </c>
      <c r="AA692" s="446">
        <f t="shared" si="134"/>
        <v>-2</v>
      </c>
      <c r="AB692" s="446">
        <f t="shared" si="135"/>
        <v>-2</v>
      </c>
      <c r="AC692" s="324">
        <f t="shared" si="136"/>
        <v>1</v>
      </c>
      <c r="AD692" s="324">
        <f t="shared" si="137"/>
        <v>1</v>
      </c>
      <c r="AE692" s="84">
        <f t="shared" si="138"/>
        <v>-1</v>
      </c>
    </row>
    <row r="693" spans="1:31" x14ac:dyDescent="0.2">
      <c r="A693" s="7" t="s">
        <v>642</v>
      </c>
      <c r="B693" s="9">
        <v>6.5899197880859539</v>
      </c>
      <c r="C693" s="9">
        <v>5.9554922096436238</v>
      </c>
      <c r="D693" s="241">
        <v>5.881129008606381</v>
      </c>
      <c r="E693" s="379">
        <v>5.2765740806530808</v>
      </c>
      <c r="F693" s="379">
        <v>5.6733730523546368</v>
      </c>
      <c r="G693" s="379">
        <v>4.8301482550285328</v>
      </c>
      <c r="H693" s="322">
        <v>7.4060316152647339</v>
      </c>
      <c r="I693" s="10">
        <v>7.0575583175098169</v>
      </c>
      <c r="J693" s="322">
        <v>4.7604773407914074</v>
      </c>
      <c r="K693" s="11"/>
      <c r="L693" s="561">
        <v>3.6938085830422431</v>
      </c>
      <c r="M693" s="561">
        <v>4.0135040428952946</v>
      </c>
      <c r="N693" s="561">
        <v>3.3020550914502094</v>
      </c>
      <c r="O693" s="322">
        <v>4.2265834067988246</v>
      </c>
      <c r="P693" s="322">
        <v>3.9462272128312379</v>
      </c>
      <c r="Q693" s="10">
        <v>2.2809459265349017</v>
      </c>
      <c r="S693" s="561">
        <v>7.3526350895140853</v>
      </c>
      <c r="T693" s="561">
        <v>7.8330054954219168</v>
      </c>
      <c r="U693" s="561">
        <v>6.8962295373879758</v>
      </c>
      <c r="V693" s="322">
        <v>12.16639211095486</v>
      </c>
      <c r="W693" s="322">
        <v>11.77397882347141</v>
      </c>
      <c r="X693" s="10">
        <v>9.006782578628787</v>
      </c>
      <c r="Z693" s="446">
        <f t="shared" si="133"/>
        <v>1</v>
      </c>
      <c r="AA693" s="446">
        <f t="shared" si="134"/>
        <v>1</v>
      </c>
      <c r="AB693" s="446">
        <f t="shared" si="135"/>
        <v>1</v>
      </c>
      <c r="AC693" s="324">
        <f t="shared" si="136"/>
        <v>-1</v>
      </c>
      <c r="AD693" s="324">
        <f t="shared" si="137"/>
        <v>-1</v>
      </c>
      <c r="AE693" s="84">
        <f t="shared" si="138"/>
        <v>1</v>
      </c>
    </row>
    <row r="694" spans="1:31" x14ac:dyDescent="0.2">
      <c r="A694" s="7" t="str">
        <f>IF($H$321=0,"","Sem Informação Disponibilizada")</f>
        <v/>
      </c>
      <c r="B694" s="9"/>
      <c r="C694" s="9"/>
      <c r="D694" s="9"/>
      <c r="E694" s="9"/>
      <c r="F694" s="9"/>
      <c r="H694" s="11"/>
      <c r="I694" s="11"/>
      <c r="J694" s="11"/>
      <c r="K694" s="11"/>
      <c r="L694" s="11"/>
      <c r="M694" s="11"/>
      <c r="N694" s="13"/>
      <c r="O694" s="13"/>
      <c r="P694" s="11"/>
      <c r="Q694" s="11"/>
    </row>
    <row r="695" spans="1:31" x14ac:dyDescent="0.2">
      <c r="A695" s="320" t="s">
        <v>646</v>
      </c>
      <c r="E695" s="65"/>
      <c r="H695" s="11"/>
      <c r="I695" s="11"/>
      <c r="J695" s="11"/>
      <c r="K695" s="11"/>
      <c r="L695" s="11" t="s">
        <v>619</v>
      </c>
      <c r="M695" s="11"/>
      <c r="N695" s="13"/>
      <c r="O695" s="13"/>
      <c r="P695" s="11"/>
      <c r="Q695" s="11"/>
      <c r="S695" s="11" t="s">
        <v>620</v>
      </c>
      <c r="T695" s="11"/>
      <c r="U695" s="13"/>
      <c r="V695" s="13"/>
      <c r="W695" s="11"/>
      <c r="X695" s="11"/>
      <c r="Z695" s="11" t="s">
        <v>644</v>
      </c>
      <c r="AA695" s="11"/>
      <c r="AB695" s="13"/>
      <c r="AC695" s="13"/>
      <c r="AD695" s="11"/>
      <c r="AE695" s="11"/>
    </row>
    <row r="696" spans="1:31" ht="15" customHeight="1" x14ac:dyDescent="0.25">
      <c r="B696" s="1006" t="s">
        <v>16</v>
      </c>
      <c r="C696" s="1007"/>
      <c r="D696" s="1007"/>
      <c r="E696" s="1006" t="str">
        <f>A250</f>
        <v>ARS Alentejo</v>
      </c>
      <c r="F696" s="1007"/>
      <c r="G696" s="1007"/>
      <c r="H696" s="1006" t="str">
        <f>A251</f>
        <v>ACeS Alentejo Central</v>
      </c>
      <c r="I696" s="1007"/>
      <c r="J696" s="1007"/>
      <c r="K696" s="11"/>
      <c r="L696" s="1006" t="str">
        <f>$A$2</f>
        <v>ARS Alentejo</v>
      </c>
      <c r="M696" s="1007"/>
      <c r="N696" s="1007"/>
      <c r="O696" s="1006" t="str">
        <f>$A$3</f>
        <v>ACeS Alentejo Central</v>
      </c>
      <c r="P696" s="1007"/>
      <c r="Q696" s="1007"/>
      <c r="S696" s="1006" t="str">
        <f>$A$2</f>
        <v>ARS Alentejo</v>
      </c>
      <c r="T696" s="1007"/>
      <c r="U696" s="1007"/>
      <c r="V696" s="1006" t="str">
        <f>$A$3</f>
        <v>ACeS Alentejo Central</v>
      </c>
      <c r="W696" s="1007"/>
      <c r="X696" s="1007"/>
      <c r="Z696" s="1006" t="str">
        <f>$A$2</f>
        <v>ARS Alentejo</v>
      </c>
      <c r="AA696" s="1007"/>
      <c r="AB696" s="1007"/>
      <c r="AC696" s="1006" t="str">
        <f>$A$3</f>
        <v>ACeS Alentejo Central</v>
      </c>
      <c r="AD696" s="1007"/>
      <c r="AE696" s="1007"/>
    </row>
    <row r="697" spans="1:31" x14ac:dyDescent="0.2">
      <c r="B697" s="539" t="s">
        <v>261</v>
      </c>
      <c r="C697" s="539" t="s">
        <v>552</v>
      </c>
      <c r="D697" s="539" t="s">
        <v>555</v>
      </c>
      <c r="E697" s="539" t="s">
        <v>261</v>
      </c>
      <c r="F697" s="539" t="s">
        <v>552</v>
      </c>
      <c r="G697" s="539" t="s">
        <v>555</v>
      </c>
      <c r="H697" s="539" t="s">
        <v>261</v>
      </c>
      <c r="I697" s="539" t="s">
        <v>552</v>
      </c>
      <c r="J697" s="539" t="s">
        <v>555</v>
      </c>
      <c r="K697" s="11"/>
      <c r="L697" s="539" t="s">
        <v>261</v>
      </c>
      <c r="M697" s="539" t="s">
        <v>552</v>
      </c>
      <c r="N697" s="539" t="s">
        <v>555</v>
      </c>
      <c r="O697" s="539" t="s">
        <v>261</v>
      </c>
      <c r="P697" s="539" t="s">
        <v>552</v>
      </c>
      <c r="Q697" s="539" t="s">
        <v>555</v>
      </c>
      <c r="S697" s="539" t="s">
        <v>261</v>
      </c>
      <c r="T697" s="539" t="s">
        <v>552</v>
      </c>
      <c r="U697" s="539" t="s">
        <v>555</v>
      </c>
      <c r="V697" s="539" t="s">
        <v>261</v>
      </c>
      <c r="W697" s="539" t="s">
        <v>552</v>
      </c>
      <c r="X697" s="539" t="s">
        <v>555</v>
      </c>
      <c r="Z697" s="539" t="s">
        <v>261</v>
      </c>
      <c r="AA697" s="539" t="s">
        <v>552</v>
      </c>
      <c r="AB697" s="539" t="s">
        <v>555</v>
      </c>
      <c r="AC697" s="539" t="s">
        <v>261</v>
      </c>
      <c r="AD697" s="539" t="s">
        <v>552</v>
      </c>
      <c r="AE697" s="539" t="s">
        <v>555</v>
      </c>
    </row>
    <row r="698" spans="1:31" x14ac:dyDescent="0.2">
      <c r="A698" s="7" t="s">
        <v>586</v>
      </c>
      <c r="B698" s="9">
        <v>229.58665554547051</v>
      </c>
      <c r="C698" s="9">
        <v>224.10941891560094</v>
      </c>
      <c r="D698" s="241">
        <v>217.50823913716224</v>
      </c>
      <c r="E698" s="379">
        <v>259.65975305417226</v>
      </c>
      <c r="F698" s="379">
        <v>251.90512968076717</v>
      </c>
      <c r="G698" s="379">
        <v>241.53847929812136</v>
      </c>
      <c r="H698" s="322">
        <v>247.1162735693263</v>
      </c>
      <c r="I698" s="10">
        <v>234.35349055697174</v>
      </c>
      <c r="J698" s="322">
        <v>226.50847809475502</v>
      </c>
      <c r="K698" s="11"/>
      <c r="L698" s="561">
        <v>248.19945563400023</v>
      </c>
      <c r="M698" s="561">
        <v>240.55139473302421</v>
      </c>
      <c r="N698" s="561">
        <v>230.35946898608515</v>
      </c>
      <c r="O698" s="322">
        <v>227.44844590920255</v>
      </c>
      <c r="P698" s="322">
        <v>215.12843562680544</v>
      </c>
      <c r="Q698" s="10">
        <v>207.49991499741986</v>
      </c>
      <c r="S698" s="561">
        <v>271.12005047434428</v>
      </c>
      <c r="T698" s="561">
        <v>263.25886462851014</v>
      </c>
      <c r="U698" s="561">
        <v>252.71748961015757</v>
      </c>
      <c r="V698" s="322">
        <v>266.78410122945007</v>
      </c>
      <c r="W698" s="322">
        <v>253.57854548713811</v>
      </c>
      <c r="X698" s="10">
        <v>245.51704119209009</v>
      </c>
      <c r="Z698" s="446">
        <f t="shared" ref="Z698" si="139">IF(S698=0,0,IF(L698&gt;B698,-2,IF(S698&lt;B698,2,IF(E698&gt;B698,-1,1))))</f>
        <v>-2</v>
      </c>
      <c r="AA698" s="446">
        <f t="shared" ref="AA698" si="140">IF(T698=0,0,IF(M698&gt;C698,-2,IF(T698&lt;C698,2,IF(F698&gt;C698,-1,1))))</f>
        <v>-2</v>
      </c>
      <c r="AB698" s="446">
        <f t="shared" ref="AB698" si="141">IF(U698=0,0,IF(N698&gt;D698,-2,IF(U698&lt;D698,2,IF(G698&gt;D698,-1,1))))</f>
        <v>-2</v>
      </c>
      <c r="AC698" s="324">
        <f t="shared" ref="AC698" si="142">IF(V698=0,0,IF(O698&gt;E698,-2,IF(V698&lt;E698,2,IF(H698&gt;E698,-1,1))))</f>
        <v>1</v>
      </c>
      <c r="AD698" s="324">
        <f t="shared" ref="AD698" si="143">IF(W698=0,0,IF(P698&gt;F698,-2,IF(W698&lt;F698,2,IF(I698&gt;F698,-1,1))))</f>
        <v>1</v>
      </c>
      <c r="AE698" s="84">
        <f t="shared" ref="AE698" si="144">IF(X698=0,0,IF(Q698&gt;G698,-2,IF(X698&lt;G698,2,IF(J698&gt;G698,-1,1))))</f>
        <v>1</v>
      </c>
    </row>
    <row r="699" spans="1:31" x14ac:dyDescent="0.2">
      <c r="A699" s="7" t="s">
        <v>587</v>
      </c>
      <c r="B699" s="9">
        <v>6.2286100600573153</v>
      </c>
      <c r="C699" s="9">
        <v>5.9871662475361811</v>
      </c>
      <c r="D699" s="241">
        <v>5.5791681108009028</v>
      </c>
      <c r="E699" s="379">
        <v>5.0256664790831973</v>
      </c>
      <c r="F699" s="379">
        <v>5.4984292371407122</v>
      </c>
      <c r="G699" s="379">
        <v>5.473227364658543</v>
      </c>
      <c r="H699" s="322">
        <v>6.3181040111220952</v>
      </c>
      <c r="I699" s="10">
        <v>6.0018082279599296</v>
      </c>
      <c r="J699" s="322">
        <v>3.657129703872946</v>
      </c>
      <c r="K699" s="11"/>
      <c r="L699" s="561">
        <v>3.5782141022210014</v>
      </c>
      <c r="M699" s="561">
        <v>3.9521279563270229</v>
      </c>
      <c r="N699" s="561">
        <v>3.9000705572254852</v>
      </c>
      <c r="O699" s="322">
        <v>3.5981905520917561</v>
      </c>
      <c r="P699" s="322">
        <v>3.3503394504948423</v>
      </c>
      <c r="Q699" s="10">
        <v>1.6677507367469269</v>
      </c>
      <c r="S699" s="561">
        <v>6.9449926663673871</v>
      </c>
      <c r="T699" s="561">
        <v>7.5366215593524553</v>
      </c>
      <c r="U699" s="561">
        <v>7.5727364405287805</v>
      </c>
      <c r="V699" s="322">
        <v>10.567738503381607</v>
      </c>
      <c r="W699" s="322">
        <v>10.298726711592854</v>
      </c>
      <c r="X699" s="10">
        <v>7.428734219477743</v>
      </c>
      <c r="Z699" s="446">
        <f t="shared" ref="Z699:Z742" si="145">IF(S699=0,0,IF(L699&gt;B699,-2,IF(S699&lt;B699,2,IF(E699&gt;B699,-1,1))))</f>
        <v>1</v>
      </c>
      <c r="AA699" s="446">
        <f t="shared" ref="AA699:AA742" si="146">IF(T699=0,0,IF(M699&gt;C699,-2,IF(T699&lt;C699,2,IF(F699&gt;C699,-1,1))))</f>
        <v>1</v>
      </c>
      <c r="AB699" s="446">
        <f t="shared" ref="AB699:AB742" si="147">IF(U699=0,0,IF(N699&gt;D699,-2,IF(U699&lt;D699,2,IF(G699&gt;D699,-1,1))))</f>
        <v>1</v>
      </c>
      <c r="AC699" s="324">
        <f t="shared" ref="AC699:AC742" si="148">IF(V699=0,0,IF(O699&gt;E699,-2,IF(V699&lt;E699,2,IF(H699&gt;E699,-1,1))))</f>
        <v>-1</v>
      </c>
      <c r="AD699" s="324">
        <f t="shared" ref="AD699:AD742" si="149">IF(W699=0,0,IF(P699&gt;F699,-2,IF(W699&lt;F699,2,IF(I699&gt;F699,-1,1))))</f>
        <v>-1</v>
      </c>
      <c r="AE699" s="84">
        <f t="shared" ref="AE699:AE742" si="150">IF(X699=0,0,IF(Q699&gt;G699,-2,IF(X699&lt;G699,2,IF(J699&gt;G699,-1,1))))</f>
        <v>1</v>
      </c>
    </row>
    <row r="700" spans="1:31" x14ac:dyDescent="0.2">
      <c r="A700" s="7" t="s">
        <v>29</v>
      </c>
      <c r="B700" s="9">
        <v>0.34317043923529034</v>
      </c>
      <c r="C700" s="9">
        <v>0.33202547924782727</v>
      </c>
      <c r="D700" s="241">
        <v>0.2830263060694348</v>
      </c>
      <c r="E700" s="379">
        <v>0.21449296811615651</v>
      </c>
      <c r="F700" s="379">
        <v>0.13236437795420747</v>
      </c>
      <c r="G700" s="379">
        <v>0.13127334427914347</v>
      </c>
      <c r="H700" s="322">
        <v>0</v>
      </c>
      <c r="I700" s="10">
        <v>0</v>
      </c>
      <c r="J700" s="322">
        <v>0</v>
      </c>
      <c r="K700" s="11"/>
      <c r="L700" s="561">
        <v>2.5976093532461692E-2</v>
      </c>
      <c r="M700" s="561">
        <v>3.3511759049116093E-3</v>
      </c>
      <c r="N700" s="561">
        <v>3.3235533238227125E-3</v>
      </c>
      <c r="O700" s="322">
        <v>0</v>
      </c>
      <c r="P700" s="322">
        <v>0</v>
      </c>
      <c r="Q700" s="10">
        <v>0</v>
      </c>
      <c r="S700" s="561">
        <v>0.98993168035477996</v>
      </c>
      <c r="T700" s="561">
        <v>0.92562055474384086</v>
      </c>
      <c r="U700" s="561">
        <v>0.97518948258674343</v>
      </c>
      <c r="V700" s="322">
        <v>2.1006418893044847</v>
      </c>
      <c r="W700" s="322">
        <v>2.313763519340942</v>
      </c>
      <c r="X700" s="10">
        <v>2.4215732890593364</v>
      </c>
      <c r="Z700" s="446">
        <f t="shared" si="145"/>
        <v>1</v>
      </c>
      <c r="AA700" s="446">
        <f t="shared" si="146"/>
        <v>1</v>
      </c>
      <c r="AB700" s="446">
        <f t="shared" si="147"/>
        <v>1</v>
      </c>
      <c r="AC700" s="324">
        <f t="shared" si="148"/>
        <v>1</v>
      </c>
      <c r="AD700" s="324">
        <f t="shared" si="149"/>
        <v>1</v>
      </c>
      <c r="AE700" s="84">
        <f t="shared" si="150"/>
        <v>1</v>
      </c>
    </row>
    <row r="701" spans="1:31" x14ac:dyDescent="0.2">
      <c r="A701" s="7" t="s">
        <v>621</v>
      </c>
      <c r="B701" s="9">
        <v>2.30608486079556</v>
      </c>
      <c r="C701" s="9">
        <v>2.0676246615389586</v>
      </c>
      <c r="D701" s="241">
        <v>1.9657529000690026</v>
      </c>
      <c r="E701" s="379">
        <v>1.1650640618482566</v>
      </c>
      <c r="F701" s="379">
        <v>1.203122153844931</v>
      </c>
      <c r="G701" s="379">
        <v>1.2391548458601014</v>
      </c>
      <c r="H701" s="322">
        <v>0.85365310073905731</v>
      </c>
      <c r="I701" s="10">
        <v>0.87296027376034202</v>
      </c>
      <c r="J701" s="322">
        <v>0.44254445359036321</v>
      </c>
      <c r="K701" s="11"/>
      <c r="L701" s="561">
        <v>0.50287795239607536</v>
      </c>
      <c r="M701" s="561">
        <v>0.51604706781876886</v>
      </c>
      <c r="N701" s="561">
        <v>0.52957524482343465</v>
      </c>
      <c r="O701" s="322">
        <v>0.10334388566339416</v>
      </c>
      <c r="P701" s="322">
        <v>0.10571953906219426</v>
      </c>
      <c r="Q701" s="10">
        <v>1.1204255500202405E-2</v>
      </c>
      <c r="S701" s="561">
        <v>2.3708760434752558</v>
      </c>
      <c r="T701" s="561">
        <v>2.4605195598863325</v>
      </c>
      <c r="U701" s="561">
        <v>2.5586193365456023</v>
      </c>
      <c r="V701" s="322">
        <v>3.4506756873866733</v>
      </c>
      <c r="W701" s="322">
        <v>3.6523485507781848</v>
      </c>
      <c r="X701" s="10">
        <v>3.1050553789132929</v>
      </c>
      <c r="Z701" s="446">
        <f t="shared" si="145"/>
        <v>1</v>
      </c>
      <c r="AA701" s="446">
        <f t="shared" si="146"/>
        <v>1</v>
      </c>
      <c r="AB701" s="446">
        <f t="shared" si="147"/>
        <v>1</v>
      </c>
      <c r="AC701" s="324">
        <f t="shared" si="148"/>
        <v>1</v>
      </c>
      <c r="AD701" s="324">
        <f t="shared" si="149"/>
        <v>1</v>
      </c>
      <c r="AE701" s="84">
        <f t="shared" si="150"/>
        <v>1</v>
      </c>
    </row>
    <row r="702" spans="1:31" x14ac:dyDescent="0.2">
      <c r="A702" s="7" t="s">
        <v>23</v>
      </c>
      <c r="B702" s="9">
        <v>94.807703128880348</v>
      </c>
      <c r="C702" s="9">
        <v>93.889339731920458</v>
      </c>
      <c r="D702" s="241">
        <v>92.44006666552221</v>
      </c>
      <c r="E702" s="379">
        <v>98.024081083257542</v>
      </c>
      <c r="F702" s="379">
        <v>95.270402017085686</v>
      </c>
      <c r="G702" s="379">
        <v>94.385990766358347</v>
      </c>
      <c r="H702" s="322">
        <v>96.192133392711554</v>
      </c>
      <c r="I702" s="10">
        <v>88.7141591960482</v>
      </c>
      <c r="J702" s="322">
        <v>93.373863420963531</v>
      </c>
      <c r="K702" s="11"/>
      <c r="L702" s="561">
        <v>90.936535646757704</v>
      </c>
      <c r="M702" s="561">
        <v>88.260586305479208</v>
      </c>
      <c r="N702" s="561">
        <v>87.379698065890508</v>
      </c>
      <c r="O702" s="322">
        <v>83.860238357225711</v>
      </c>
      <c r="P702" s="322">
        <v>76.87487403622815</v>
      </c>
      <c r="Q702" s="10">
        <v>81.205027858305385</v>
      </c>
      <c r="S702" s="561">
        <v>105.11162651975741</v>
      </c>
      <c r="T702" s="561">
        <v>102.28021772869214</v>
      </c>
      <c r="U702" s="561">
        <v>101.39228346682619</v>
      </c>
      <c r="V702" s="322">
        <v>108.52402842819737</v>
      </c>
      <c r="W702" s="322">
        <v>100.55344435586827</v>
      </c>
      <c r="X702" s="10">
        <v>105.54269898362163</v>
      </c>
      <c r="Z702" s="446">
        <f t="shared" si="145"/>
        <v>-1</v>
      </c>
      <c r="AA702" s="446">
        <f t="shared" si="146"/>
        <v>-1</v>
      </c>
      <c r="AB702" s="446">
        <f t="shared" si="147"/>
        <v>-1</v>
      </c>
      <c r="AC702" s="324">
        <f t="shared" si="148"/>
        <v>1</v>
      </c>
      <c r="AD702" s="324">
        <f t="shared" si="149"/>
        <v>1</v>
      </c>
      <c r="AE702" s="84">
        <f t="shared" si="150"/>
        <v>1</v>
      </c>
    </row>
    <row r="703" spans="1:31" x14ac:dyDescent="0.2">
      <c r="A703" s="7" t="s">
        <v>622</v>
      </c>
      <c r="B703" s="9">
        <v>1.1837790545563425</v>
      </c>
      <c r="C703" s="9">
        <v>1.260082563789036</v>
      </c>
      <c r="D703" s="241">
        <v>1.1129215711850566</v>
      </c>
      <c r="E703" s="379">
        <v>1.4068228224886452</v>
      </c>
      <c r="F703" s="379">
        <v>0.99676946413280443</v>
      </c>
      <c r="G703" s="379">
        <v>0.57503609616130458</v>
      </c>
      <c r="H703" s="322">
        <v>0.89344346773636119</v>
      </c>
      <c r="I703" s="10">
        <v>0.87548675270987164</v>
      </c>
      <c r="J703" s="322">
        <v>0.88163202960739973</v>
      </c>
      <c r="K703" s="11"/>
      <c r="L703" s="561">
        <v>0.67396180803191263</v>
      </c>
      <c r="M703" s="561">
        <v>0.40019501478716524</v>
      </c>
      <c r="N703" s="561">
        <v>0.15620130101757956</v>
      </c>
      <c r="O703" s="322">
        <v>0.10804694252145305</v>
      </c>
      <c r="P703" s="322">
        <v>0.10602411964028595</v>
      </c>
      <c r="Q703" s="10">
        <v>0.10676714900958609</v>
      </c>
      <c r="S703" s="561">
        <v>2.6691793687600733</v>
      </c>
      <c r="T703" s="561">
        <v>2.1576983762405084</v>
      </c>
      <c r="U703" s="561">
        <v>1.6266839148592989</v>
      </c>
      <c r="V703" s="322">
        <v>3.5404423794441762</v>
      </c>
      <c r="W703" s="322">
        <v>3.6578541950605485</v>
      </c>
      <c r="X703" s="10">
        <v>3.7533092178980589</v>
      </c>
      <c r="Z703" s="446">
        <f t="shared" si="145"/>
        <v>-1</v>
      </c>
      <c r="AA703" s="446">
        <f t="shared" si="146"/>
        <v>1</v>
      </c>
      <c r="AB703" s="446">
        <f t="shared" si="147"/>
        <v>1</v>
      </c>
      <c r="AC703" s="324">
        <f t="shared" si="148"/>
        <v>1</v>
      </c>
      <c r="AD703" s="324">
        <f t="shared" si="149"/>
        <v>1</v>
      </c>
      <c r="AE703" s="84">
        <f t="shared" si="150"/>
        <v>-1</v>
      </c>
    </row>
    <row r="704" spans="1:31" x14ac:dyDescent="0.2">
      <c r="A704" s="7" t="s">
        <v>560</v>
      </c>
      <c r="B704" s="9">
        <v>0.66312349548023308</v>
      </c>
      <c r="C704" s="9">
        <v>0.57779841996076031</v>
      </c>
      <c r="D704" s="241">
        <v>0.55336506255741458</v>
      </c>
      <c r="E704" s="379">
        <v>0.10724648405807825</v>
      </c>
      <c r="F704" s="379">
        <v>0.40156073992007446</v>
      </c>
      <c r="G704" s="379">
        <v>0.42373240451190269</v>
      </c>
      <c r="H704" s="322">
        <v>0</v>
      </c>
      <c r="I704" s="10">
        <v>0.43900661582970052</v>
      </c>
      <c r="J704" s="322">
        <v>0.87817515203407326</v>
      </c>
      <c r="K704" s="11"/>
      <c r="L704" s="561">
        <v>2.7152458902972893E-3</v>
      </c>
      <c r="M704" s="561">
        <v>8.1785571517283051E-2</v>
      </c>
      <c r="N704" s="561">
        <v>8.7383808841287047E-2</v>
      </c>
      <c r="O704" s="322">
        <v>0</v>
      </c>
      <c r="P704" s="322">
        <v>1.1114685203100867E-2</v>
      </c>
      <c r="Q704" s="10">
        <v>0.10635108501443961</v>
      </c>
      <c r="S704" s="561">
        <v>0.83930658297191507</v>
      </c>
      <c r="T704" s="561">
        <v>1.3241389659226768</v>
      </c>
      <c r="U704" s="561">
        <v>1.4088512009042993</v>
      </c>
      <c r="V704" s="322">
        <v>0</v>
      </c>
      <c r="W704" s="322">
        <v>3.0050523159919709</v>
      </c>
      <c r="X704" s="10">
        <v>3.7458724143102176</v>
      </c>
      <c r="Z704" s="446">
        <f t="shared" si="145"/>
        <v>1</v>
      </c>
      <c r="AA704" s="446">
        <f t="shared" si="146"/>
        <v>1</v>
      </c>
      <c r="AB704" s="446">
        <f t="shared" si="147"/>
        <v>1</v>
      </c>
      <c r="AC704" s="324">
        <f t="shared" si="148"/>
        <v>0</v>
      </c>
      <c r="AD704" s="324">
        <f t="shared" si="149"/>
        <v>-1</v>
      </c>
      <c r="AE704" s="84">
        <f t="shared" si="150"/>
        <v>-1</v>
      </c>
    </row>
    <row r="705" spans="1:31" x14ac:dyDescent="0.2">
      <c r="A705" s="7" t="s">
        <v>180</v>
      </c>
      <c r="B705" s="9">
        <v>7.7558806646439562</v>
      </c>
      <c r="C705" s="9">
        <v>7.6725060934550422</v>
      </c>
      <c r="D705" s="241">
        <v>7.4803744370227143</v>
      </c>
      <c r="E705" s="379">
        <v>6.9587267014156007</v>
      </c>
      <c r="F705" s="379">
        <v>5.7256379250154907</v>
      </c>
      <c r="G705" s="379">
        <v>5.0097229883254721</v>
      </c>
      <c r="H705" s="322">
        <v>8.9629591756178097</v>
      </c>
      <c r="I705" s="10">
        <v>5.9843068144926752</v>
      </c>
      <c r="J705" s="322">
        <v>6.4862956754547367</v>
      </c>
      <c r="K705" s="11"/>
      <c r="L705" s="561">
        <v>5.2135830584225884</v>
      </c>
      <c r="M705" s="561">
        <v>4.1517130610589579</v>
      </c>
      <c r="N705" s="561">
        <v>3.5398171809542465</v>
      </c>
      <c r="O705" s="322">
        <v>5.6014306109641181</v>
      </c>
      <c r="P705" s="322">
        <v>3.3385313029651833</v>
      </c>
      <c r="Q705" s="10">
        <v>3.6984009605476729</v>
      </c>
      <c r="S705" s="561">
        <v>9.1746320806657042</v>
      </c>
      <c r="T705" s="561">
        <v>7.7884617273904775</v>
      </c>
      <c r="U705" s="561">
        <v>6.9985642322364701</v>
      </c>
      <c r="V705" s="322">
        <v>13.842142389531551</v>
      </c>
      <c r="W705" s="322">
        <v>10.275224056708126</v>
      </c>
      <c r="X705" s="10">
        <v>10.971533547181496</v>
      </c>
      <c r="Z705" s="446">
        <f t="shared" si="145"/>
        <v>1</v>
      </c>
      <c r="AA705" s="446">
        <f t="shared" si="146"/>
        <v>1</v>
      </c>
      <c r="AB705" s="446">
        <f t="shared" si="147"/>
        <v>2</v>
      </c>
      <c r="AC705" s="324">
        <f t="shared" si="148"/>
        <v>-1</v>
      </c>
      <c r="AD705" s="324">
        <f t="shared" si="149"/>
        <v>-1</v>
      </c>
      <c r="AE705" s="84">
        <f t="shared" si="150"/>
        <v>-1</v>
      </c>
    </row>
    <row r="706" spans="1:31" x14ac:dyDescent="0.2">
      <c r="A706" s="7" t="s">
        <v>623</v>
      </c>
      <c r="B706" s="9">
        <v>8.9573733344315407</v>
      </c>
      <c r="C706" s="9">
        <v>9.0521613989696714</v>
      </c>
      <c r="D706" s="241">
        <v>8.7287730265553058</v>
      </c>
      <c r="E706" s="379">
        <v>9.4625707856578529</v>
      </c>
      <c r="F706" s="379">
        <v>9.6707084310731535</v>
      </c>
      <c r="G706" s="379">
        <v>9.6176385575405536</v>
      </c>
      <c r="H706" s="322">
        <v>8.8519804505694459</v>
      </c>
      <c r="I706" s="10">
        <v>8.9722438481905495</v>
      </c>
      <c r="J706" s="322">
        <v>11.87093488331179</v>
      </c>
      <c r="K706" s="11"/>
      <c r="L706" s="561">
        <v>7.4120894057479694</v>
      </c>
      <c r="M706" s="561">
        <v>7.5818822918428159</v>
      </c>
      <c r="N706" s="561">
        <v>7.5167707136059301</v>
      </c>
      <c r="O706" s="322">
        <v>5.5239898779955512</v>
      </c>
      <c r="P706" s="322">
        <v>5.6081869167443621</v>
      </c>
      <c r="Q706" s="10">
        <v>7.9368622584248278</v>
      </c>
      <c r="S706" s="561">
        <v>11.977166486577543</v>
      </c>
      <c r="T706" s="561">
        <v>12.239189642263362</v>
      </c>
      <c r="U706" s="561">
        <v>12.225021195968013</v>
      </c>
      <c r="V706" s="322">
        <v>13.694023148204149</v>
      </c>
      <c r="W706" s="322">
        <v>13.949748127294628</v>
      </c>
      <c r="X706" s="10">
        <v>17.439467591910255</v>
      </c>
      <c r="Z706" s="446">
        <f t="shared" si="145"/>
        <v>-1</v>
      </c>
      <c r="AA706" s="446">
        <f t="shared" si="146"/>
        <v>-1</v>
      </c>
      <c r="AB706" s="446">
        <f t="shared" si="147"/>
        <v>-1</v>
      </c>
      <c r="AC706" s="324">
        <f t="shared" si="148"/>
        <v>1</v>
      </c>
      <c r="AD706" s="324">
        <f t="shared" si="149"/>
        <v>1</v>
      </c>
      <c r="AE706" s="84">
        <f t="shared" si="150"/>
        <v>-1</v>
      </c>
    </row>
    <row r="707" spans="1:31" x14ac:dyDescent="0.2">
      <c r="A707" s="7" t="s">
        <v>624</v>
      </c>
      <c r="B707" s="9">
        <v>3.5106161818334236</v>
      </c>
      <c r="C707" s="9">
        <v>3.3755274848030083</v>
      </c>
      <c r="D707" s="241">
        <v>3.4728252092549705</v>
      </c>
      <c r="E707" s="379">
        <v>5.807124659258168</v>
      </c>
      <c r="F707" s="379">
        <v>5.1765866893737815</v>
      </c>
      <c r="G707" s="379">
        <v>4.7373834293314614</v>
      </c>
      <c r="H707" s="322">
        <v>5.620246746141965</v>
      </c>
      <c r="I707" s="10">
        <v>3.7991210974545275</v>
      </c>
      <c r="J707" s="322">
        <v>4.4725696278952389</v>
      </c>
      <c r="K707" s="11"/>
      <c r="L707" s="561">
        <v>4.2100490955516658</v>
      </c>
      <c r="M707" s="561">
        <v>3.6761435504303828</v>
      </c>
      <c r="N707" s="561">
        <v>3.3146789078496983</v>
      </c>
      <c r="O707" s="322">
        <v>2.9860171804663991</v>
      </c>
      <c r="P707" s="322">
        <v>1.7332627153286277</v>
      </c>
      <c r="Q707" s="10">
        <v>2.226938986476215</v>
      </c>
      <c r="S707" s="561">
        <v>7.8828196321433879</v>
      </c>
      <c r="T707" s="561">
        <v>7.171625986420409</v>
      </c>
      <c r="U707" s="561">
        <v>6.6795802271032212</v>
      </c>
      <c r="V707" s="322">
        <v>9.8519348010486372</v>
      </c>
      <c r="W707" s="322">
        <v>7.6028984973316005</v>
      </c>
      <c r="X707" s="10">
        <v>8.4691630976601289</v>
      </c>
      <c r="Z707" s="446">
        <f t="shared" si="145"/>
        <v>-2</v>
      </c>
      <c r="AA707" s="446">
        <f t="shared" si="146"/>
        <v>-2</v>
      </c>
      <c r="AB707" s="446">
        <f t="shared" si="147"/>
        <v>-1</v>
      </c>
      <c r="AC707" s="324">
        <f t="shared" si="148"/>
        <v>1</v>
      </c>
      <c r="AD707" s="324">
        <f t="shared" si="149"/>
        <v>1</v>
      </c>
      <c r="AE707" s="84">
        <f t="shared" si="150"/>
        <v>1</v>
      </c>
    </row>
    <row r="708" spans="1:31" x14ac:dyDescent="0.2">
      <c r="A708" s="7" t="s">
        <v>625</v>
      </c>
      <c r="B708" s="9">
        <v>2.4232915867402443</v>
      </c>
      <c r="C708" s="9">
        <v>2.4811207871501542</v>
      </c>
      <c r="D708" s="241">
        <v>2.5117231102076372</v>
      </c>
      <c r="E708" s="379">
        <v>2.1739529241956501</v>
      </c>
      <c r="F708" s="379">
        <v>2.4058332753970504</v>
      </c>
      <c r="G708" s="379">
        <v>3.0827894377897409</v>
      </c>
      <c r="H708" s="322">
        <v>1.7473220742442084</v>
      </c>
      <c r="I708" s="10">
        <v>2.5286131057088457</v>
      </c>
      <c r="J708" s="322">
        <v>2.9324556493574807</v>
      </c>
      <c r="K708" s="11"/>
      <c r="L708" s="561">
        <v>1.2819536427475278</v>
      </c>
      <c r="M708" s="561">
        <v>1.4426359381464089</v>
      </c>
      <c r="N708" s="561">
        <v>1.9706365210119874</v>
      </c>
      <c r="O708" s="322">
        <v>0.56379578888876047</v>
      </c>
      <c r="P708" s="322">
        <v>1.0147427806921174</v>
      </c>
      <c r="Q708" s="10">
        <v>1.2660262188099072</v>
      </c>
      <c r="S708" s="561">
        <v>3.5521465708963014</v>
      </c>
      <c r="T708" s="561">
        <v>3.8766902558970178</v>
      </c>
      <c r="U708" s="561">
        <v>4.7240377834215117</v>
      </c>
      <c r="V708" s="322">
        <v>4.5684133401784184</v>
      </c>
      <c r="W708" s="322">
        <v>5.7630739279599199</v>
      </c>
      <c r="X708" s="10">
        <v>6.3638958030708723</v>
      </c>
      <c r="Z708" s="446">
        <f t="shared" si="145"/>
        <v>1</v>
      </c>
      <c r="AA708" s="446">
        <f t="shared" si="146"/>
        <v>1</v>
      </c>
      <c r="AB708" s="446">
        <f t="shared" si="147"/>
        <v>-1</v>
      </c>
      <c r="AC708" s="324">
        <f t="shared" si="148"/>
        <v>1</v>
      </c>
      <c r="AD708" s="324">
        <f t="shared" si="149"/>
        <v>-1</v>
      </c>
      <c r="AE708" s="84">
        <f t="shared" si="150"/>
        <v>1</v>
      </c>
    </row>
    <row r="709" spans="1:31" x14ac:dyDescent="0.2">
      <c r="A709" s="7" t="s">
        <v>181</v>
      </c>
      <c r="B709" s="9">
        <v>4.9639045081946795</v>
      </c>
      <c r="C709" s="9">
        <v>4.871847111017229</v>
      </c>
      <c r="D709" s="242">
        <v>4.7726894759799876</v>
      </c>
      <c r="E709" s="379">
        <v>5.0195970807446537</v>
      </c>
      <c r="F709" s="379">
        <v>5.015406660435243</v>
      </c>
      <c r="G709" s="447">
        <v>4.7063595847088964</v>
      </c>
      <c r="H709" s="322">
        <v>4.7955460585399532</v>
      </c>
      <c r="I709" s="323">
        <v>3.4952604147677464</v>
      </c>
      <c r="J709" s="322">
        <v>3.6868491908723877</v>
      </c>
      <c r="K709" s="11"/>
      <c r="L709" s="561">
        <v>3.575184276980242</v>
      </c>
      <c r="M709" s="561">
        <v>3.5593900994456202</v>
      </c>
      <c r="N709" s="561">
        <v>3.292674021452493</v>
      </c>
      <c r="O709" s="322">
        <v>2.5386738377937226</v>
      </c>
      <c r="P709" s="322">
        <v>1.5898118957127882</v>
      </c>
      <c r="Q709" s="10">
        <v>1.6827319137027006</v>
      </c>
      <c r="S709" s="561">
        <v>6.9352232863497107</v>
      </c>
      <c r="T709" s="561">
        <v>6.9604931346885426</v>
      </c>
      <c r="U709" s="561">
        <v>6.6384005473108765</v>
      </c>
      <c r="V709" s="322">
        <v>8.5740302679936207</v>
      </c>
      <c r="W709" s="322">
        <v>7.1066853809581092</v>
      </c>
      <c r="X709" s="10">
        <v>7.475445844460098</v>
      </c>
      <c r="Z709" s="446">
        <f t="shared" si="145"/>
        <v>-1</v>
      </c>
      <c r="AA709" s="446">
        <f t="shared" si="146"/>
        <v>-1</v>
      </c>
      <c r="AB709" s="446">
        <f t="shared" si="147"/>
        <v>1</v>
      </c>
      <c r="AC709" s="324">
        <f t="shared" si="148"/>
        <v>1</v>
      </c>
      <c r="AD709" s="324">
        <f t="shared" si="149"/>
        <v>1</v>
      </c>
      <c r="AE709" s="84">
        <f t="shared" si="150"/>
        <v>1</v>
      </c>
    </row>
    <row r="710" spans="1:31" x14ac:dyDescent="0.2">
      <c r="A710" s="7" t="s">
        <v>626</v>
      </c>
      <c r="B710" s="9">
        <v>8.8493133791134717</v>
      </c>
      <c r="C710" s="9">
        <v>9.2698783631958666</v>
      </c>
      <c r="D710" s="241">
        <v>9.4107249158819748</v>
      </c>
      <c r="E710" s="379">
        <v>6.6559623044188854</v>
      </c>
      <c r="F710" s="379">
        <v>7.0570732938389193</v>
      </c>
      <c r="G710" s="379">
        <v>6.8684718005281375</v>
      </c>
      <c r="H710" s="322">
        <v>5.333940619370086</v>
      </c>
      <c r="I710" s="10">
        <v>7.1025571889837362</v>
      </c>
      <c r="J710" s="322">
        <v>4.6582524583149665</v>
      </c>
      <c r="K710" s="11"/>
      <c r="L710" s="561">
        <v>4.9298331509460418</v>
      </c>
      <c r="M710" s="561">
        <v>5.264898028692663</v>
      </c>
      <c r="N710" s="561">
        <v>5.0949159972279379</v>
      </c>
      <c r="O710" s="322">
        <v>2.8273798129844967</v>
      </c>
      <c r="P710" s="322">
        <v>4.129280557562292</v>
      </c>
      <c r="Q710" s="10">
        <v>2.3227381828847036</v>
      </c>
      <c r="S710" s="561">
        <v>8.8601446073772347</v>
      </c>
      <c r="T710" s="561">
        <v>9.3422980717131185</v>
      </c>
      <c r="U710" s="561">
        <v>9.1612447098503154</v>
      </c>
      <c r="V710" s="322">
        <v>9.4125414075243796</v>
      </c>
      <c r="W710" s="322">
        <v>11.7279574850401</v>
      </c>
      <c r="X710" s="10">
        <v>8.7610766687446535</v>
      </c>
      <c r="Z710" s="446">
        <f t="shared" si="145"/>
        <v>1</v>
      </c>
      <c r="AA710" s="446">
        <f t="shared" si="146"/>
        <v>1</v>
      </c>
      <c r="AB710" s="446">
        <f t="shared" si="147"/>
        <v>2</v>
      </c>
      <c r="AC710" s="324">
        <f t="shared" si="148"/>
        <v>1</v>
      </c>
      <c r="AD710" s="324">
        <f t="shared" si="149"/>
        <v>-1</v>
      </c>
      <c r="AE710" s="84">
        <f t="shared" si="150"/>
        <v>1</v>
      </c>
    </row>
    <row r="711" spans="1:31" x14ac:dyDescent="0.2">
      <c r="A711" s="7" t="s">
        <v>627</v>
      </c>
      <c r="B711" s="9">
        <v>1.2578869601642959</v>
      </c>
      <c r="C711" s="9">
        <v>1.2656176331390112</v>
      </c>
      <c r="D711" s="241">
        <v>1.2313369602563147</v>
      </c>
      <c r="E711" s="379">
        <v>1.5294939770198759</v>
      </c>
      <c r="F711" s="379">
        <v>1.2317223794574244</v>
      </c>
      <c r="G711" s="379">
        <v>1.1048399141044238</v>
      </c>
      <c r="H711" s="322">
        <v>1.7073836966130527</v>
      </c>
      <c r="I711" s="10">
        <v>1.2702080891422811</v>
      </c>
      <c r="J711" s="322">
        <v>1.2721014295198849</v>
      </c>
      <c r="K711" s="11"/>
      <c r="L711" s="561">
        <v>0.7617006617207569</v>
      </c>
      <c r="M711" s="561">
        <v>0.56200648844408874</v>
      </c>
      <c r="N711" s="561">
        <v>0.47656432327985621</v>
      </c>
      <c r="O711" s="322">
        <v>0.46507944303549331</v>
      </c>
      <c r="P711" s="322">
        <v>0.2617890193538962</v>
      </c>
      <c r="Q711" s="10">
        <v>0.26204706220219448</v>
      </c>
      <c r="S711" s="561">
        <v>2.8220338077034639</v>
      </c>
      <c r="T711" s="561">
        <v>2.4487910042956496</v>
      </c>
      <c r="U711" s="561">
        <v>2.3204979597142814</v>
      </c>
      <c r="V711" s="322">
        <v>4.6853656242037021</v>
      </c>
      <c r="W711" s="322">
        <v>4.2041469999636227</v>
      </c>
      <c r="X711" s="10">
        <v>4.2851365317105792</v>
      </c>
      <c r="Z711" s="446">
        <f t="shared" si="145"/>
        <v>-1</v>
      </c>
      <c r="AA711" s="446">
        <f t="shared" si="146"/>
        <v>1</v>
      </c>
      <c r="AB711" s="446">
        <f t="shared" si="147"/>
        <v>1</v>
      </c>
      <c r="AC711" s="324">
        <f t="shared" si="148"/>
        <v>-1</v>
      </c>
      <c r="AD711" s="324">
        <f t="shared" si="149"/>
        <v>-1</v>
      </c>
      <c r="AE711" s="84">
        <f t="shared" si="150"/>
        <v>-1</v>
      </c>
    </row>
    <row r="712" spans="1:31" x14ac:dyDescent="0.2">
      <c r="A712" s="7" t="s">
        <v>628</v>
      </c>
      <c r="B712" s="9">
        <v>19.041142110844536</v>
      </c>
      <c r="C712" s="9">
        <v>18.276174351074669</v>
      </c>
      <c r="D712" s="241">
        <v>17.690166403331105</v>
      </c>
      <c r="E712" s="379">
        <v>17.521135780177925</v>
      </c>
      <c r="F712" s="379">
        <v>17.691903797156254</v>
      </c>
      <c r="G712" s="379">
        <v>18.025122953449362</v>
      </c>
      <c r="H712" s="322">
        <v>17.314584731193751</v>
      </c>
      <c r="I712" s="10">
        <v>16.088190901486907</v>
      </c>
      <c r="J712" s="322">
        <v>17.615718354152985</v>
      </c>
      <c r="K712" s="11"/>
      <c r="L712" s="561">
        <v>14.481772433344634</v>
      </c>
      <c r="M712" s="561">
        <v>14.649465291873899</v>
      </c>
      <c r="N712" s="561">
        <v>14.940084411412828</v>
      </c>
      <c r="O712" s="322">
        <v>12.457657845598916</v>
      </c>
      <c r="P712" s="322">
        <v>11.426656789240646</v>
      </c>
      <c r="Q712" s="10">
        <v>12.682899294993321</v>
      </c>
      <c r="S712" s="561">
        <v>20.560499127011223</v>
      </c>
      <c r="T712" s="561">
        <v>20.734342302438609</v>
      </c>
      <c r="U712" s="561">
        <v>21.110161495485897</v>
      </c>
      <c r="V712" s="322">
        <v>23.649702696790779</v>
      </c>
      <c r="W712" s="322">
        <v>22.316417197097071</v>
      </c>
      <c r="X712" s="10">
        <v>24.163284246181011</v>
      </c>
      <c r="Z712" s="446">
        <f t="shared" si="145"/>
        <v>1</v>
      </c>
      <c r="AA712" s="446">
        <f t="shared" si="146"/>
        <v>1</v>
      </c>
      <c r="AB712" s="446">
        <f t="shared" si="147"/>
        <v>-1</v>
      </c>
      <c r="AC712" s="324">
        <f t="shared" si="148"/>
        <v>1</v>
      </c>
      <c r="AD712" s="324">
        <f t="shared" si="149"/>
        <v>1</v>
      </c>
      <c r="AE712" s="84">
        <f t="shared" si="150"/>
        <v>1</v>
      </c>
    </row>
    <row r="713" spans="1:31" x14ac:dyDescent="0.2">
      <c r="A713" s="7" t="s">
        <v>183</v>
      </c>
      <c r="B713" s="9">
        <v>3.154618140466352</v>
      </c>
      <c r="C713" s="9">
        <v>3.0474326824778584</v>
      </c>
      <c r="D713" s="241">
        <v>2.8234235235335601</v>
      </c>
      <c r="E713" s="379">
        <v>2.9868796485937668</v>
      </c>
      <c r="F713" s="379">
        <v>3.7908604828535641</v>
      </c>
      <c r="G713" s="379">
        <v>3.7637216030861844</v>
      </c>
      <c r="H713" s="322">
        <v>2.6348064680365701</v>
      </c>
      <c r="I713" s="10">
        <v>2.2108765438939266</v>
      </c>
      <c r="J713" s="322">
        <v>1.7518740400833159</v>
      </c>
      <c r="K713" s="11"/>
      <c r="L713" s="561">
        <v>1.8466602244859907</v>
      </c>
      <c r="M713" s="561">
        <v>2.4954924047514941</v>
      </c>
      <c r="N713" s="561">
        <v>2.4777735102758851</v>
      </c>
      <c r="O713" s="322">
        <v>0.96645920398127172</v>
      </c>
      <c r="P713" s="322">
        <v>0.71751507678019188</v>
      </c>
      <c r="Q713" s="10">
        <v>0.47706908127032566</v>
      </c>
      <c r="S713" s="561">
        <v>4.6363436454740832</v>
      </c>
      <c r="T713" s="561">
        <v>5.6008573607638397</v>
      </c>
      <c r="U713" s="561">
        <v>5.5887638917119515</v>
      </c>
      <c r="V713" s="322">
        <v>5.9944802007061435</v>
      </c>
      <c r="W713" s="322">
        <v>5.5523517800759183</v>
      </c>
      <c r="X713" s="10">
        <v>4.9809038006413378</v>
      </c>
      <c r="Z713" s="446">
        <f t="shared" si="145"/>
        <v>1</v>
      </c>
      <c r="AA713" s="446">
        <f t="shared" si="146"/>
        <v>-1</v>
      </c>
      <c r="AB713" s="446">
        <f t="shared" si="147"/>
        <v>-1</v>
      </c>
      <c r="AC713" s="324">
        <f t="shared" si="148"/>
        <v>1</v>
      </c>
      <c r="AD713" s="324">
        <f t="shared" si="149"/>
        <v>1</v>
      </c>
      <c r="AE713" s="84">
        <f t="shared" si="150"/>
        <v>1</v>
      </c>
    </row>
    <row r="714" spans="1:31" x14ac:dyDescent="0.2">
      <c r="A714" s="7" t="s">
        <v>629</v>
      </c>
      <c r="B714" s="9">
        <v>3.9195938502689911</v>
      </c>
      <c r="C714" s="9">
        <v>3.726464460668157</v>
      </c>
      <c r="D714" s="241">
        <v>3.6437508083954206</v>
      </c>
      <c r="E714" s="379">
        <v>4.970811483793927</v>
      </c>
      <c r="F714" s="379">
        <v>4.5230858086573322</v>
      </c>
      <c r="G714" s="379">
        <v>5.1710735533795145</v>
      </c>
      <c r="H714" s="322">
        <v>4.0502503042184639</v>
      </c>
      <c r="I714" s="10">
        <v>3.9624858865467671</v>
      </c>
      <c r="J714" s="322">
        <v>3.9666987383813455</v>
      </c>
      <c r="K714" s="11"/>
      <c r="L714" s="561">
        <v>3.5249301873850571</v>
      </c>
      <c r="M714" s="561">
        <v>3.1445941745516417</v>
      </c>
      <c r="N714" s="561">
        <v>3.672700252036837</v>
      </c>
      <c r="O714" s="322">
        <v>1.9352712704969979</v>
      </c>
      <c r="P714" s="322">
        <v>1.8958337843064101</v>
      </c>
      <c r="Q714" s="10">
        <v>1.8986660126837767</v>
      </c>
      <c r="S714" s="561">
        <v>6.8911478599960336</v>
      </c>
      <c r="T714" s="561">
        <v>6.3939883978865204</v>
      </c>
      <c r="U714" s="561">
        <v>7.1884333991526095</v>
      </c>
      <c r="V714" s="322">
        <v>7.7572656751818441</v>
      </c>
      <c r="W714" s="322">
        <v>7.7238102100218997</v>
      </c>
      <c r="X714" s="10">
        <v>7.7892783877922485</v>
      </c>
      <c r="Z714" s="446">
        <f t="shared" si="145"/>
        <v>-1</v>
      </c>
      <c r="AA714" s="446">
        <f t="shared" si="146"/>
        <v>-1</v>
      </c>
      <c r="AB714" s="446">
        <f t="shared" si="147"/>
        <v>-2</v>
      </c>
      <c r="AC714" s="324">
        <f t="shared" si="148"/>
        <v>1</v>
      </c>
      <c r="AD714" s="324">
        <f t="shared" si="149"/>
        <v>1</v>
      </c>
      <c r="AE714" s="84">
        <f t="shared" si="150"/>
        <v>1</v>
      </c>
    </row>
    <row r="715" spans="1:31" x14ac:dyDescent="0.2">
      <c r="A715" s="7" t="s">
        <v>630</v>
      </c>
      <c r="B715" s="9">
        <v>4.3829522232441382</v>
      </c>
      <c r="C715" s="9">
        <v>4.3422317751480204</v>
      </c>
      <c r="D715" s="241">
        <v>4.4552758622785635</v>
      </c>
      <c r="E715" s="379">
        <v>5.5867167313431887</v>
      </c>
      <c r="F715" s="379">
        <v>4.8413147825949006</v>
      </c>
      <c r="G715" s="379">
        <v>5.4249350967320877</v>
      </c>
      <c r="H715" s="322">
        <v>6.128134268411543</v>
      </c>
      <c r="I715" s="10">
        <v>6.2651412436634519</v>
      </c>
      <c r="J715" s="322">
        <v>7.9673013128623182</v>
      </c>
      <c r="K715" s="11"/>
      <c r="L715" s="561">
        <v>4.0312852673384203</v>
      </c>
      <c r="M715" s="561">
        <v>3.4011948178031544</v>
      </c>
      <c r="N715" s="561">
        <v>3.8869978416646322</v>
      </c>
      <c r="O715" s="322">
        <v>3.482655609260894</v>
      </c>
      <c r="P715" s="322">
        <v>3.5675220163281893</v>
      </c>
      <c r="Q715" s="10">
        <v>4.8545593323879448</v>
      </c>
      <c r="S715" s="561">
        <v>7.6188233299081425</v>
      </c>
      <c r="T715" s="561">
        <v>6.7753719078939199</v>
      </c>
      <c r="U715" s="561">
        <v>7.4805583183721769</v>
      </c>
      <c r="V715" s="322">
        <v>10.291555455298139</v>
      </c>
      <c r="W715" s="322">
        <v>10.592157587595329</v>
      </c>
      <c r="X715" s="10">
        <v>12.741465297798387</v>
      </c>
      <c r="Z715" s="446">
        <f t="shared" si="145"/>
        <v>-1</v>
      </c>
      <c r="AA715" s="446">
        <f t="shared" si="146"/>
        <v>-1</v>
      </c>
      <c r="AB715" s="446">
        <f t="shared" si="147"/>
        <v>-1</v>
      </c>
      <c r="AC715" s="324">
        <f t="shared" si="148"/>
        <v>-1</v>
      </c>
      <c r="AD715" s="324">
        <f t="shared" si="149"/>
        <v>-1</v>
      </c>
      <c r="AE715" s="84">
        <f t="shared" si="150"/>
        <v>-1</v>
      </c>
    </row>
    <row r="716" spans="1:31" x14ac:dyDescent="0.2">
      <c r="A716" s="7" t="s">
        <v>178</v>
      </c>
      <c r="B716" s="9">
        <v>0</v>
      </c>
      <c r="C716" s="9">
        <v>0</v>
      </c>
      <c r="D716" s="241">
        <v>0</v>
      </c>
      <c r="E716" s="379">
        <v>0</v>
      </c>
      <c r="F716" s="379">
        <v>0</v>
      </c>
      <c r="G716" s="379">
        <v>0</v>
      </c>
      <c r="H716" s="322">
        <v>0</v>
      </c>
      <c r="I716" s="10">
        <v>0</v>
      </c>
      <c r="J716" s="322">
        <v>0</v>
      </c>
      <c r="K716" s="11"/>
      <c r="L716" s="561">
        <v>0</v>
      </c>
      <c r="M716" s="561">
        <v>0</v>
      </c>
      <c r="N716" s="561">
        <v>0</v>
      </c>
      <c r="O716" s="322">
        <v>0</v>
      </c>
      <c r="P716" s="322">
        <v>0</v>
      </c>
      <c r="Q716" s="10">
        <v>0</v>
      </c>
      <c r="S716" s="561">
        <v>0</v>
      </c>
      <c r="T716" s="561">
        <v>0</v>
      </c>
      <c r="U716" s="561">
        <v>0</v>
      </c>
      <c r="V716" s="322">
        <v>0</v>
      </c>
      <c r="W716" s="322">
        <v>0</v>
      </c>
      <c r="X716" s="10">
        <v>0</v>
      </c>
      <c r="Z716" s="446">
        <f t="shared" si="145"/>
        <v>0</v>
      </c>
      <c r="AA716" s="446">
        <f t="shared" si="146"/>
        <v>0</v>
      </c>
      <c r="AB716" s="446">
        <f t="shared" si="147"/>
        <v>0</v>
      </c>
      <c r="AC716" s="324">
        <f t="shared" si="148"/>
        <v>0</v>
      </c>
      <c r="AD716" s="324">
        <f t="shared" si="149"/>
        <v>0</v>
      </c>
      <c r="AE716" s="84">
        <f t="shared" si="150"/>
        <v>0</v>
      </c>
    </row>
    <row r="717" spans="1:31" x14ac:dyDescent="0.2">
      <c r="A717" s="7" t="s">
        <v>631</v>
      </c>
      <c r="B717" s="9">
        <v>0.9780636512080878</v>
      </c>
      <c r="C717" s="9">
        <v>0.98964511694926327</v>
      </c>
      <c r="D717" s="241">
        <v>1.015987471479975</v>
      </c>
      <c r="E717" s="379">
        <v>1.8099813977714592</v>
      </c>
      <c r="F717" s="379">
        <v>1.7157577124301455</v>
      </c>
      <c r="G717" s="379">
        <v>1.3395058557995112</v>
      </c>
      <c r="H717" s="322">
        <v>2.7326790820034557</v>
      </c>
      <c r="I717" s="10">
        <v>2.4171824286020431</v>
      </c>
      <c r="J717" s="322">
        <v>0.78550514484719136</v>
      </c>
      <c r="K717" s="11"/>
      <c r="L717" s="561">
        <v>0.98497083326680768</v>
      </c>
      <c r="M717" s="561">
        <v>0.91123071092556662</v>
      </c>
      <c r="N717" s="561">
        <v>0.64160512642771883</v>
      </c>
      <c r="O717" s="322">
        <v>1.0885697317938789</v>
      </c>
      <c r="P717" s="322">
        <v>0.88247254598120983</v>
      </c>
      <c r="Q717" s="10">
        <v>9.4465603171209195E-2</v>
      </c>
      <c r="S717" s="561">
        <v>3.1401452961066854</v>
      </c>
      <c r="T717" s="561">
        <v>3.0472144732364392</v>
      </c>
      <c r="U717" s="561">
        <v>2.6091836994632955</v>
      </c>
      <c r="V717" s="322">
        <v>6.0029082008356927</v>
      </c>
      <c r="W717" s="322">
        <v>5.7369858992291682</v>
      </c>
      <c r="X717" s="10">
        <v>3.5529911326881831</v>
      </c>
      <c r="Z717" s="446">
        <f t="shared" si="145"/>
        <v>-2</v>
      </c>
      <c r="AA717" s="446">
        <f t="shared" si="146"/>
        <v>-1</v>
      </c>
      <c r="AB717" s="446">
        <f t="shared" si="147"/>
        <v>-1</v>
      </c>
      <c r="AC717" s="324">
        <f t="shared" si="148"/>
        <v>-1</v>
      </c>
      <c r="AD717" s="324">
        <f t="shared" si="149"/>
        <v>-1</v>
      </c>
      <c r="AE717" s="84">
        <f t="shared" si="150"/>
        <v>1</v>
      </c>
    </row>
    <row r="718" spans="1:31" x14ac:dyDescent="0.2">
      <c r="A718" s="7" t="s">
        <v>184</v>
      </c>
      <c r="B718" s="9">
        <v>0.96177815874666628</v>
      </c>
      <c r="C718" s="9">
        <v>1.0470523235187053</v>
      </c>
      <c r="D718" s="241">
        <v>1.1416026218177746</v>
      </c>
      <c r="E718" s="379">
        <v>1.0132419740506273</v>
      </c>
      <c r="F718" s="379">
        <v>0.66422061755643402</v>
      </c>
      <c r="G718" s="379">
        <v>0.53872588062480142</v>
      </c>
      <c r="H718" s="322">
        <v>1.2666975189032657</v>
      </c>
      <c r="I718" s="10">
        <v>1.2460173239293595</v>
      </c>
      <c r="J718" s="322">
        <v>0.82955697592952193</v>
      </c>
      <c r="K718" s="11"/>
      <c r="L718" s="561">
        <v>0.43416340241981172</v>
      </c>
      <c r="M718" s="561">
        <v>0.2146478393047663</v>
      </c>
      <c r="N718" s="561">
        <v>0.1459511882696039</v>
      </c>
      <c r="O718" s="322">
        <v>0.26117978127194724</v>
      </c>
      <c r="P718" s="322">
        <v>0.25692851465272654</v>
      </c>
      <c r="Q718" s="10">
        <v>0.10044724254778503</v>
      </c>
      <c r="S718" s="561">
        <v>2.1165238415564462</v>
      </c>
      <c r="T718" s="561">
        <v>1.6859629446251749</v>
      </c>
      <c r="U718" s="561">
        <v>1.5579192680994174</v>
      </c>
      <c r="V718" s="322">
        <v>4.0488998155944289</v>
      </c>
      <c r="W718" s="322">
        <v>4.1549924204058799</v>
      </c>
      <c r="X718" s="10">
        <v>3.6425614644119784</v>
      </c>
      <c r="Z718" s="446">
        <f t="shared" si="145"/>
        <v>-1</v>
      </c>
      <c r="AA718" s="446">
        <f t="shared" si="146"/>
        <v>1</v>
      </c>
      <c r="AB718" s="446">
        <f t="shared" si="147"/>
        <v>1</v>
      </c>
      <c r="AC718" s="324">
        <f t="shared" si="148"/>
        <v>-1</v>
      </c>
      <c r="AD718" s="324">
        <f t="shared" si="149"/>
        <v>-1</v>
      </c>
      <c r="AE718" s="84">
        <f t="shared" si="150"/>
        <v>-1</v>
      </c>
    </row>
    <row r="719" spans="1:31" x14ac:dyDescent="0.2">
      <c r="A719" s="7" t="s">
        <v>632</v>
      </c>
      <c r="B719" s="9">
        <v>8.0725135237066983</v>
      </c>
      <c r="C719" s="9">
        <v>8.2277037895334839</v>
      </c>
      <c r="D719" s="241">
        <v>8.2696956008675411</v>
      </c>
      <c r="E719" s="379">
        <v>8.9575260355124495</v>
      </c>
      <c r="F719" s="379">
        <v>8.736164101288475</v>
      </c>
      <c r="G719" s="379">
        <v>8.0999413045138979</v>
      </c>
      <c r="H719" s="322">
        <v>9.7137207810081296</v>
      </c>
      <c r="I719" s="10">
        <v>6.8811795609627433</v>
      </c>
      <c r="J719" s="322">
        <v>5.5397733590603435</v>
      </c>
      <c r="K719" s="11"/>
      <c r="L719" s="561">
        <v>6.965643927801243</v>
      </c>
      <c r="M719" s="561">
        <v>6.7568551470622289</v>
      </c>
      <c r="N719" s="561">
        <v>6.1874526098279778</v>
      </c>
      <c r="O719" s="322">
        <v>6.1957231009105609</v>
      </c>
      <c r="P719" s="322">
        <v>3.988839632322418</v>
      </c>
      <c r="Q719" s="10">
        <v>3.0222475549016075</v>
      </c>
      <c r="S719" s="561">
        <v>11.414480738034094</v>
      </c>
      <c r="T719" s="561">
        <v>11.197015493083306</v>
      </c>
      <c r="U719" s="561">
        <v>10.521360673507971</v>
      </c>
      <c r="V719" s="322">
        <v>14.743437249160065</v>
      </c>
      <c r="W719" s="322">
        <v>11.414873515663086</v>
      </c>
      <c r="X719" s="10">
        <v>9.7606378676235224</v>
      </c>
      <c r="Z719" s="446">
        <f t="shared" si="145"/>
        <v>-1</v>
      </c>
      <c r="AA719" s="446">
        <f t="shared" si="146"/>
        <v>-1</v>
      </c>
      <c r="AB719" s="446">
        <f t="shared" si="147"/>
        <v>1</v>
      </c>
      <c r="AC719" s="324">
        <f t="shared" si="148"/>
        <v>-1</v>
      </c>
      <c r="AD719" s="324">
        <f t="shared" si="149"/>
        <v>1</v>
      </c>
      <c r="AE719" s="84">
        <f t="shared" si="150"/>
        <v>1</v>
      </c>
    </row>
    <row r="720" spans="1:31" x14ac:dyDescent="0.2">
      <c r="A720" s="7" t="s">
        <v>588</v>
      </c>
      <c r="B720" s="9">
        <v>0.94176089396687157</v>
      </c>
      <c r="C720" s="9">
        <v>0.94768810994565866</v>
      </c>
      <c r="D720" s="241">
        <v>0.88562505552465398</v>
      </c>
      <c r="E720" s="379">
        <v>1.4340107189414439</v>
      </c>
      <c r="F720" s="379">
        <v>1.8919427147299863</v>
      </c>
      <c r="G720" s="379">
        <v>1.8668586204249844</v>
      </c>
      <c r="H720" s="322">
        <v>1.3845102763591075</v>
      </c>
      <c r="I720" s="10">
        <v>1.7942187782723269</v>
      </c>
      <c r="J720" s="322">
        <v>1.3029607280994644</v>
      </c>
      <c r="K720" s="11"/>
      <c r="L720" s="561">
        <v>0.68052717266277152</v>
      </c>
      <c r="M720" s="561">
        <v>1.0029494179531824</v>
      </c>
      <c r="N720" s="561">
        <v>0.98995668482155097</v>
      </c>
      <c r="O720" s="322">
        <v>0.28526822948774577</v>
      </c>
      <c r="P720" s="322">
        <v>0.48760546656835524</v>
      </c>
      <c r="Q720" s="10">
        <v>0.26850955633762358</v>
      </c>
      <c r="S720" s="561">
        <v>2.7253086761064509</v>
      </c>
      <c r="T720" s="561">
        <v>3.3266013541262773</v>
      </c>
      <c r="U720" s="561">
        <v>3.316478884933356</v>
      </c>
      <c r="V720" s="322">
        <v>4.2957410424694435</v>
      </c>
      <c r="W720" s="322">
        <v>4.9943856460425078</v>
      </c>
      <c r="X720" s="10">
        <v>4.3467804158701959</v>
      </c>
      <c r="Z720" s="446">
        <f t="shared" si="145"/>
        <v>-1</v>
      </c>
      <c r="AA720" s="446">
        <f t="shared" si="146"/>
        <v>-2</v>
      </c>
      <c r="AB720" s="446">
        <f t="shared" si="147"/>
        <v>-2</v>
      </c>
      <c r="AC720" s="324">
        <f t="shared" si="148"/>
        <v>1</v>
      </c>
      <c r="AD720" s="324">
        <f t="shared" si="149"/>
        <v>1</v>
      </c>
      <c r="AE720" s="84">
        <f t="shared" si="150"/>
        <v>1</v>
      </c>
    </row>
    <row r="721" spans="1:31" x14ac:dyDescent="0.2">
      <c r="A721" s="7" t="s">
        <v>300</v>
      </c>
      <c r="B721" s="9">
        <v>12.868955559246816</v>
      </c>
      <c r="C721" s="9">
        <v>12.516435362350425</v>
      </c>
      <c r="D721" s="241">
        <v>11.492264869333296</v>
      </c>
      <c r="E721" s="379">
        <v>18.886114593236648</v>
      </c>
      <c r="F721" s="379">
        <v>17.57471987896519</v>
      </c>
      <c r="G721" s="379">
        <v>15.637187776888238</v>
      </c>
      <c r="H721" s="322">
        <v>19.755999066527288</v>
      </c>
      <c r="I721" s="10">
        <v>16.761663055033178</v>
      </c>
      <c r="J721" s="322">
        <v>15.505281665868763</v>
      </c>
      <c r="K721" s="11"/>
      <c r="L721" s="561">
        <v>15.894923710043471</v>
      </c>
      <c r="M721" s="561">
        <v>14.656891633156995</v>
      </c>
      <c r="N721" s="561">
        <v>12.851542376446321</v>
      </c>
      <c r="O721" s="322">
        <v>14.806751338626839</v>
      </c>
      <c r="P721" s="322">
        <v>12.163248357109254</v>
      </c>
      <c r="Q721" s="10">
        <v>11.069532782750723</v>
      </c>
      <c r="S721" s="561">
        <v>21.877305476429822</v>
      </c>
      <c r="T721" s="561">
        <v>20.492548124773382</v>
      </c>
      <c r="U721" s="561">
        <v>18.422833177330155</v>
      </c>
      <c r="V721" s="322">
        <v>26.098574680299219</v>
      </c>
      <c r="W721" s="322">
        <v>22.87106444492041</v>
      </c>
      <c r="X721" s="10">
        <v>21.512244864212594</v>
      </c>
      <c r="Z721" s="446">
        <f t="shared" si="145"/>
        <v>-2</v>
      </c>
      <c r="AA721" s="446">
        <f t="shared" si="146"/>
        <v>-2</v>
      </c>
      <c r="AB721" s="446">
        <f t="shared" si="147"/>
        <v>-2</v>
      </c>
      <c r="AC721" s="324">
        <f t="shared" si="148"/>
        <v>-1</v>
      </c>
      <c r="AD721" s="324">
        <f t="shared" si="149"/>
        <v>1</v>
      </c>
      <c r="AE721" s="84">
        <f t="shared" si="150"/>
        <v>1</v>
      </c>
    </row>
    <row r="722" spans="1:31" x14ac:dyDescent="0.2">
      <c r="A722" s="7" t="s">
        <v>633</v>
      </c>
      <c r="B722" s="9">
        <v>10.050286599700629</v>
      </c>
      <c r="C722" s="9">
        <v>9.4198071275359911</v>
      </c>
      <c r="D722" s="241">
        <v>8.401870258400157</v>
      </c>
      <c r="E722" s="379">
        <v>16.315277272139944</v>
      </c>
      <c r="F722" s="379">
        <v>14.581275714936064</v>
      </c>
      <c r="G722" s="379">
        <v>12.291792636968518</v>
      </c>
      <c r="H722" s="322">
        <v>17.575368574183788</v>
      </c>
      <c r="I722" s="10">
        <v>15.207452301805226</v>
      </c>
      <c r="J722" s="322">
        <v>13.995002010107694</v>
      </c>
      <c r="K722" s="11"/>
      <c r="L722" s="561">
        <v>13.539484206670158</v>
      </c>
      <c r="M722" s="561">
        <v>11.937681866030347</v>
      </c>
      <c r="N722" s="561">
        <v>9.9614814777338392</v>
      </c>
      <c r="O722" s="322">
        <v>12.926121223090357</v>
      </c>
      <c r="P722" s="322">
        <v>10.849913413314908</v>
      </c>
      <c r="Q722" s="10">
        <v>9.7946189390128975</v>
      </c>
      <c r="S722" s="561">
        <v>19.091070337609736</v>
      </c>
      <c r="T722" s="561">
        <v>17.224869563841786</v>
      </c>
      <c r="U722" s="561">
        <v>15.111274477066296</v>
      </c>
      <c r="V722" s="322">
        <v>23.625870443817725</v>
      </c>
      <c r="W722" s="322">
        <v>21.08248648576701</v>
      </c>
      <c r="X722" s="10">
        <v>19.777892892720821</v>
      </c>
      <c r="Z722" s="446">
        <f t="shared" si="145"/>
        <v>-2</v>
      </c>
      <c r="AA722" s="446">
        <f t="shared" si="146"/>
        <v>-2</v>
      </c>
      <c r="AB722" s="446">
        <f t="shared" si="147"/>
        <v>-2</v>
      </c>
      <c r="AC722" s="324">
        <f t="shared" si="148"/>
        <v>-1</v>
      </c>
      <c r="AD722" s="324">
        <f t="shared" si="149"/>
        <v>-1</v>
      </c>
      <c r="AE722" s="84">
        <f t="shared" si="150"/>
        <v>-1</v>
      </c>
    </row>
    <row r="723" spans="1:31" x14ac:dyDescent="0.2">
      <c r="A723" s="7" t="s">
        <v>634</v>
      </c>
      <c r="B723" s="9">
        <v>7.6410269176328836</v>
      </c>
      <c r="C723" s="9">
        <v>7.7207366489123519</v>
      </c>
      <c r="D723" s="241">
        <v>7.8269243400073716</v>
      </c>
      <c r="E723" s="379">
        <v>10.009349615144075</v>
      </c>
      <c r="F723" s="379">
        <v>9.9607835232615862</v>
      </c>
      <c r="G723" s="379">
        <v>9.5909499920019421</v>
      </c>
      <c r="H723" s="322">
        <v>10.779486911707281</v>
      </c>
      <c r="I723" s="10">
        <v>10.53422710202311</v>
      </c>
      <c r="J723" s="322">
        <v>6.842159827284453</v>
      </c>
      <c r="K723" s="11"/>
      <c r="L723" s="561">
        <v>7.8423746510942438</v>
      </c>
      <c r="M723" s="561">
        <v>7.8009248945059424</v>
      </c>
      <c r="N723" s="561">
        <v>7.4759760400595683</v>
      </c>
      <c r="O723" s="322">
        <v>7.0624407233765947</v>
      </c>
      <c r="P723" s="322">
        <v>6.7949167071667054</v>
      </c>
      <c r="Q723" s="10">
        <v>3.9012146962971399</v>
      </c>
      <c r="S723" s="561">
        <v>12.65239423773518</v>
      </c>
      <c r="T723" s="561">
        <v>12.608753904724152</v>
      </c>
      <c r="U723" s="561">
        <v>12.216603508965465</v>
      </c>
      <c r="V723" s="322">
        <v>15.995517603969853</v>
      </c>
      <c r="W723" s="322">
        <v>15.895881459397714</v>
      </c>
      <c r="X723" s="10">
        <v>11.507982543306419</v>
      </c>
      <c r="Z723" s="446">
        <f t="shared" si="145"/>
        <v>-2</v>
      </c>
      <c r="AA723" s="446">
        <f t="shared" si="146"/>
        <v>-2</v>
      </c>
      <c r="AB723" s="446">
        <f t="shared" si="147"/>
        <v>-1</v>
      </c>
      <c r="AC723" s="324">
        <f t="shared" si="148"/>
        <v>-1</v>
      </c>
      <c r="AD723" s="324">
        <f t="shared" si="149"/>
        <v>-1</v>
      </c>
      <c r="AE723" s="84">
        <f t="shared" si="150"/>
        <v>1</v>
      </c>
    </row>
    <row r="724" spans="1:31" x14ac:dyDescent="0.2">
      <c r="A724" s="7" t="s">
        <v>25</v>
      </c>
      <c r="B724" s="9">
        <v>44.541329630159588</v>
      </c>
      <c r="C724" s="9">
        <v>42.441994997342661</v>
      </c>
      <c r="D724" s="241">
        <v>41.59250084760351</v>
      </c>
      <c r="E724" s="379">
        <v>56.960107787792964</v>
      </c>
      <c r="F724" s="379">
        <v>54.310872796583965</v>
      </c>
      <c r="G724" s="379">
        <v>48.088842429218928</v>
      </c>
      <c r="H724" s="322">
        <v>52.815729839429288</v>
      </c>
      <c r="I724" s="10">
        <v>53.678913606016309</v>
      </c>
      <c r="J724" s="322">
        <v>49.757710933694206</v>
      </c>
      <c r="K724" s="11"/>
      <c r="L724" s="561">
        <v>51.732296487916066</v>
      </c>
      <c r="M724" s="561">
        <v>49.140183832464771</v>
      </c>
      <c r="N724" s="561">
        <v>43.184215150121332</v>
      </c>
      <c r="O724" s="322">
        <v>43.851420853292332</v>
      </c>
      <c r="P724" s="322">
        <v>44.576074088920656</v>
      </c>
      <c r="Q724" s="10">
        <v>40.942134103435848</v>
      </c>
      <c r="S724" s="561">
        <v>62.187919087669869</v>
      </c>
      <c r="T724" s="561">
        <v>59.481561760703144</v>
      </c>
      <c r="U724" s="561">
        <v>52.993469708316539</v>
      </c>
      <c r="V724" s="322">
        <v>61.780038825566251</v>
      </c>
      <c r="W724" s="322">
        <v>62.781753123111969</v>
      </c>
      <c r="X724" s="10">
        <v>58.5732877639526</v>
      </c>
      <c r="Z724" s="446">
        <f t="shared" si="145"/>
        <v>-2</v>
      </c>
      <c r="AA724" s="446">
        <f t="shared" si="146"/>
        <v>-2</v>
      </c>
      <c r="AB724" s="446">
        <f t="shared" si="147"/>
        <v>-2</v>
      </c>
      <c r="AC724" s="324">
        <f t="shared" si="148"/>
        <v>1</v>
      </c>
      <c r="AD724" s="324">
        <f t="shared" si="149"/>
        <v>1</v>
      </c>
      <c r="AE724" s="84">
        <f t="shared" si="150"/>
        <v>-1</v>
      </c>
    </row>
    <row r="725" spans="1:31" x14ac:dyDescent="0.2">
      <c r="A725" s="7" t="s">
        <v>635</v>
      </c>
      <c r="B725" s="9">
        <v>10.738167060258847</v>
      </c>
      <c r="C725" s="9">
        <v>10.027166371326187</v>
      </c>
      <c r="D725" s="241">
        <v>10.020362343114551</v>
      </c>
      <c r="E725" s="379">
        <v>18.852957733525844</v>
      </c>
      <c r="F725" s="379">
        <v>18.081285180893193</v>
      </c>
      <c r="G725" s="379">
        <v>16.194893669252551</v>
      </c>
      <c r="H725" s="322">
        <v>18.074122459426651</v>
      </c>
      <c r="I725" s="10">
        <v>15.217073361697896</v>
      </c>
      <c r="J725" s="322">
        <v>15.365224238502099</v>
      </c>
      <c r="K725" s="11"/>
      <c r="L725" s="561">
        <v>15.837189066392671</v>
      </c>
      <c r="M725" s="561">
        <v>15.090063302950245</v>
      </c>
      <c r="N725" s="561">
        <v>13.345675335867574</v>
      </c>
      <c r="O725" s="322">
        <v>13.24397129404554</v>
      </c>
      <c r="P725" s="322">
        <v>10.750055092640018</v>
      </c>
      <c r="Q725" s="10">
        <v>10.863567676451352</v>
      </c>
      <c r="S725" s="561">
        <v>21.868726400659021</v>
      </c>
      <c r="T725" s="561">
        <v>21.072507058836138</v>
      </c>
      <c r="U725" s="561">
        <v>19.044112002637526</v>
      </c>
      <c r="V725" s="322">
        <v>24.336377725552641</v>
      </c>
      <c r="W725" s="322">
        <v>21.236634361082022</v>
      </c>
      <c r="X725" s="10">
        <v>21.467198508949878</v>
      </c>
      <c r="Z725" s="446">
        <f t="shared" si="145"/>
        <v>-2</v>
      </c>
      <c r="AA725" s="446">
        <f t="shared" si="146"/>
        <v>-2</v>
      </c>
      <c r="AB725" s="446">
        <f t="shared" si="147"/>
        <v>-2</v>
      </c>
      <c r="AC725" s="324">
        <f t="shared" si="148"/>
        <v>1</v>
      </c>
      <c r="AD725" s="324">
        <f t="shared" si="149"/>
        <v>1</v>
      </c>
      <c r="AE725" s="84">
        <f t="shared" si="150"/>
        <v>1</v>
      </c>
    </row>
    <row r="726" spans="1:31" x14ac:dyDescent="0.2">
      <c r="A726" s="7" t="s">
        <v>636</v>
      </c>
      <c r="B726" s="9">
        <v>6.141685384432594</v>
      </c>
      <c r="C726" s="9">
        <v>6.0322201241836311</v>
      </c>
      <c r="D726" s="241">
        <v>6.3206147152226348</v>
      </c>
      <c r="E726" s="379">
        <v>6.5410180474074462</v>
      </c>
      <c r="F726" s="379">
        <v>6.1337947066436866</v>
      </c>
      <c r="G726" s="379">
        <v>5.3395745884783725</v>
      </c>
      <c r="H726" s="322">
        <v>6.467248653791291</v>
      </c>
      <c r="I726" s="10">
        <v>6.3327211869010371</v>
      </c>
      <c r="J726" s="322">
        <v>4.4992562766046804</v>
      </c>
      <c r="K726" s="11"/>
      <c r="L726" s="561">
        <v>4.883166561571044</v>
      </c>
      <c r="M726" s="561">
        <v>4.5148835223007602</v>
      </c>
      <c r="N726" s="561">
        <v>3.8263881855809645</v>
      </c>
      <c r="O726" s="322">
        <v>3.6637317086512735</v>
      </c>
      <c r="P726" s="322">
        <v>3.6107869402991004</v>
      </c>
      <c r="Q726" s="10">
        <v>2.243366692071382</v>
      </c>
      <c r="S726" s="561">
        <v>8.6621269078214898</v>
      </c>
      <c r="T726" s="561">
        <v>8.2357223331739817</v>
      </c>
      <c r="U726" s="561">
        <v>7.3672036203515656</v>
      </c>
      <c r="V726" s="322">
        <v>10.823829961960346</v>
      </c>
      <c r="W726" s="322">
        <v>10.686735246506402</v>
      </c>
      <c r="X726" s="10">
        <v>8.5066907630730437</v>
      </c>
      <c r="Z726" s="446">
        <f t="shared" si="145"/>
        <v>-1</v>
      </c>
      <c r="AA726" s="446">
        <f t="shared" si="146"/>
        <v>-1</v>
      </c>
      <c r="AB726" s="446">
        <f t="shared" si="147"/>
        <v>1</v>
      </c>
      <c r="AC726" s="324">
        <f t="shared" si="148"/>
        <v>1</v>
      </c>
      <c r="AD726" s="324">
        <f t="shared" si="149"/>
        <v>-1</v>
      </c>
      <c r="AE726" s="84">
        <f t="shared" si="150"/>
        <v>1</v>
      </c>
    </row>
    <row r="727" spans="1:31" x14ac:dyDescent="0.2">
      <c r="A727" s="7" t="s">
        <v>32</v>
      </c>
      <c r="B727" s="9">
        <v>19.4751290327116</v>
      </c>
      <c r="C727" s="9">
        <v>18.07228692247844</v>
      </c>
      <c r="D727" s="241">
        <v>16.757886077528955</v>
      </c>
      <c r="E727" s="379">
        <v>21.060887841145615</v>
      </c>
      <c r="F727" s="379">
        <v>19.710392079922787</v>
      </c>
      <c r="G727" s="379">
        <v>17.758349115735648</v>
      </c>
      <c r="H727" s="322">
        <v>17.450726960160722</v>
      </c>
      <c r="I727" s="10">
        <v>17.526215606847064</v>
      </c>
      <c r="J727" s="322">
        <v>17.628968132449302</v>
      </c>
      <c r="K727" s="11"/>
      <c r="L727" s="561">
        <v>17.894374742993826</v>
      </c>
      <c r="M727" s="561">
        <v>16.618541222192665</v>
      </c>
      <c r="N727" s="561">
        <v>14.795248407590886</v>
      </c>
      <c r="O727" s="322">
        <v>12.692034085905364</v>
      </c>
      <c r="P727" s="322">
        <v>12.762162275380616</v>
      </c>
      <c r="Q727" s="10">
        <v>12.795346677862474</v>
      </c>
      <c r="S727" s="561">
        <v>24.227400939297404</v>
      </c>
      <c r="T727" s="561">
        <v>22.802242937652906</v>
      </c>
      <c r="U727" s="561">
        <v>20.721449823880409</v>
      </c>
      <c r="V727" s="322">
        <v>23.649658988264864</v>
      </c>
      <c r="W727" s="322">
        <v>23.813713241106786</v>
      </c>
      <c r="X727" s="10">
        <v>24.046040409395079</v>
      </c>
      <c r="Z727" s="446">
        <f t="shared" si="145"/>
        <v>-1</v>
      </c>
      <c r="AA727" s="446">
        <f t="shared" si="146"/>
        <v>-1</v>
      </c>
      <c r="AB727" s="446">
        <f t="shared" si="147"/>
        <v>-1</v>
      </c>
      <c r="AC727" s="324">
        <f t="shared" si="148"/>
        <v>1</v>
      </c>
      <c r="AD727" s="324">
        <f t="shared" si="149"/>
        <v>1</v>
      </c>
      <c r="AE727" s="84">
        <f t="shared" si="150"/>
        <v>1</v>
      </c>
    </row>
    <row r="728" spans="1:31" x14ac:dyDescent="0.2">
      <c r="A728" s="7" t="s">
        <v>26</v>
      </c>
      <c r="B728" s="9">
        <v>11.318169438975183</v>
      </c>
      <c r="C728" s="9">
        <v>11.164496601220915</v>
      </c>
      <c r="D728" s="241">
        <v>10.477619453259242</v>
      </c>
      <c r="E728" s="379">
        <v>12.299886859163431</v>
      </c>
      <c r="F728" s="379">
        <v>11.83132473628004</v>
      </c>
      <c r="G728" s="379">
        <v>12.10163329064493</v>
      </c>
      <c r="H728" s="322">
        <v>8.9845474562886967</v>
      </c>
      <c r="I728" s="10">
        <v>9.8628051904171521</v>
      </c>
      <c r="J728" s="322">
        <v>8.9259888010640953</v>
      </c>
      <c r="K728" s="11"/>
      <c r="L728" s="561">
        <v>9.9613679512328464</v>
      </c>
      <c r="M728" s="561">
        <v>9.547171773283635</v>
      </c>
      <c r="N728" s="561">
        <v>9.7700203918365887</v>
      </c>
      <c r="O728" s="322">
        <v>5.667109731383742</v>
      </c>
      <c r="P728" s="322">
        <v>6.3589010975104685</v>
      </c>
      <c r="Q728" s="10">
        <v>5.574169807237185</v>
      </c>
      <c r="S728" s="561">
        <v>15.095104211479866</v>
      </c>
      <c r="T728" s="561">
        <v>14.583438123762839</v>
      </c>
      <c r="U728" s="561">
        <v>14.926860689459609</v>
      </c>
      <c r="V728" s="322">
        <v>13.797448862802684</v>
      </c>
      <c r="W728" s="322">
        <v>14.952512447294943</v>
      </c>
      <c r="X728" s="10">
        <v>13.940444543875779</v>
      </c>
      <c r="Z728" s="446">
        <f t="shared" si="145"/>
        <v>-1</v>
      </c>
      <c r="AA728" s="446">
        <f t="shared" si="146"/>
        <v>-1</v>
      </c>
      <c r="AB728" s="446">
        <f t="shared" si="147"/>
        <v>-1</v>
      </c>
      <c r="AC728" s="324">
        <f t="shared" si="148"/>
        <v>1</v>
      </c>
      <c r="AD728" s="324">
        <f t="shared" si="149"/>
        <v>1</v>
      </c>
      <c r="AE728" s="84">
        <f t="shared" si="150"/>
        <v>1</v>
      </c>
    </row>
    <row r="729" spans="1:31" x14ac:dyDescent="0.2">
      <c r="A729" s="7" t="s">
        <v>33</v>
      </c>
      <c r="B729" s="9">
        <v>4.4432691226050816</v>
      </c>
      <c r="C729" s="9">
        <v>4.5256890495736268</v>
      </c>
      <c r="D729" s="241">
        <v>4.3360066592290627</v>
      </c>
      <c r="E729" s="379">
        <v>4.988349378380974</v>
      </c>
      <c r="F729" s="379">
        <v>4.6944435379146086</v>
      </c>
      <c r="G729" s="379">
        <v>4.9597905211855462</v>
      </c>
      <c r="H729" s="322">
        <v>2.9349699122611228</v>
      </c>
      <c r="I729" s="10">
        <v>2.4131097742025629</v>
      </c>
      <c r="J729" s="322">
        <v>1.6150621207767131</v>
      </c>
      <c r="K729" s="11"/>
      <c r="L729" s="561">
        <v>3.5495394906836126</v>
      </c>
      <c r="M729" s="561">
        <v>3.2983022198026655</v>
      </c>
      <c r="N729" s="561">
        <v>3.5052658220440489</v>
      </c>
      <c r="O729" s="322">
        <v>1.1653194820346635</v>
      </c>
      <c r="P729" s="322">
        <v>0.88086042504814321</v>
      </c>
      <c r="Q729" s="10">
        <v>0.43895634313835374</v>
      </c>
      <c r="S729" s="561">
        <v>6.8982772914318904</v>
      </c>
      <c r="T729" s="561">
        <v>6.5784407876401323</v>
      </c>
      <c r="U729" s="561">
        <v>6.9310989854072567</v>
      </c>
      <c r="V729" s="322">
        <v>6.3664525057884518</v>
      </c>
      <c r="W729" s="322">
        <v>5.7299684536475421</v>
      </c>
      <c r="X729" s="10">
        <v>4.722093609828832</v>
      </c>
      <c r="Z729" s="446">
        <f t="shared" si="145"/>
        <v>-1</v>
      </c>
      <c r="AA729" s="446">
        <f t="shared" si="146"/>
        <v>-1</v>
      </c>
      <c r="AB729" s="446">
        <f t="shared" si="147"/>
        <v>-1</v>
      </c>
      <c r="AC729" s="324">
        <f t="shared" si="148"/>
        <v>1</v>
      </c>
      <c r="AD729" s="324">
        <f t="shared" si="149"/>
        <v>1</v>
      </c>
      <c r="AE729" s="84">
        <f t="shared" si="150"/>
        <v>2</v>
      </c>
    </row>
    <row r="730" spans="1:31" x14ac:dyDescent="0.2">
      <c r="A730" s="7" t="s">
        <v>637</v>
      </c>
      <c r="B730" s="9">
        <v>2.5300641093458127</v>
      </c>
      <c r="C730" s="9">
        <v>2.3383718263673887</v>
      </c>
      <c r="D730" s="241">
        <v>2.2057989006951364</v>
      </c>
      <c r="E730" s="379">
        <v>2.5442205409779968</v>
      </c>
      <c r="F730" s="379">
        <v>2.1662063330322137</v>
      </c>
      <c r="G730" s="379">
        <v>2.2539979480888155</v>
      </c>
      <c r="H730" s="322">
        <v>2.2931862567238284</v>
      </c>
      <c r="I730" s="10">
        <v>2.4080332196744316</v>
      </c>
      <c r="J730" s="322">
        <v>3.1656205512168452</v>
      </c>
      <c r="K730" s="11"/>
      <c r="L730" s="561">
        <v>1.5465489828965497</v>
      </c>
      <c r="M730" s="561">
        <v>1.257510437875518</v>
      </c>
      <c r="N730" s="561">
        <v>1.3335461311958123</v>
      </c>
      <c r="O730" s="322">
        <v>0.83269004231002719</v>
      </c>
      <c r="P730" s="322">
        <v>0.87925123939784466</v>
      </c>
      <c r="Q730" s="10">
        <v>1.362481577718555</v>
      </c>
      <c r="S730" s="561">
        <v>4.0336324974300073</v>
      </c>
      <c r="T730" s="561">
        <v>3.5869425496011327</v>
      </c>
      <c r="U730" s="561">
        <v>3.7099945681535904</v>
      </c>
      <c r="V730" s="322">
        <v>5.3940071324604384</v>
      </c>
      <c r="W730" s="322">
        <v>5.7204406436581792</v>
      </c>
      <c r="X730" s="10">
        <v>6.7611154151938475</v>
      </c>
      <c r="Z730" s="446">
        <f t="shared" si="145"/>
        <v>-1</v>
      </c>
      <c r="AA730" s="446">
        <f t="shared" si="146"/>
        <v>1</v>
      </c>
      <c r="AB730" s="446">
        <f t="shared" si="147"/>
        <v>-1</v>
      </c>
      <c r="AC730" s="324">
        <f t="shared" si="148"/>
        <v>1</v>
      </c>
      <c r="AD730" s="324">
        <f t="shared" si="149"/>
        <v>-1</v>
      </c>
      <c r="AE730" s="84">
        <f t="shared" si="150"/>
        <v>-1</v>
      </c>
    </row>
    <row r="731" spans="1:31" x14ac:dyDescent="0.2">
      <c r="A731" s="7" t="s">
        <v>27</v>
      </c>
      <c r="B731" s="9">
        <v>10.676243819094825</v>
      </c>
      <c r="C731" s="9">
        <v>10.379060529411511</v>
      </c>
      <c r="D731" s="241">
        <v>9.7375589360906165</v>
      </c>
      <c r="E731" s="379">
        <v>10.560635279054841</v>
      </c>
      <c r="F731" s="379">
        <v>10.052370904391609</v>
      </c>
      <c r="G731" s="379">
        <v>8.8946029682056906</v>
      </c>
      <c r="H731" s="322">
        <v>5.6063791420440019</v>
      </c>
      <c r="I731" s="10">
        <v>5.9948081924040766</v>
      </c>
      <c r="J731" s="322">
        <v>5.0033182000486773</v>
      </c>
      <c r="K731" s="11"/>
      <c r="L731" s="561">
        <v>8.3914103028778424</v>
      </c>
      <c r="M731" s="561">
        <v>7.9463813723423247</v>
      </c>
      <c r="N731" s="561">
        <v>6.9130085958206031</v>
      </c>
      <c r="O731" s="322">
        <v>3.1187110125321267</v>
      </c>
      <c r="P731" s="322">
        <v>3.4178969891038382</v>
      </c>
      <c r="Q731" s="10">
        <v>2.6586216632337036</v>
      </c>
      <c r="S731" s="561">
        <v>13.191352622333183</v>
      </c>
      <c r="T731" s="561">
        <v>12.631344633815688</v>
      </c>
      <c r="U731" s="561">
        <v>11.376103011641062</v>
      </c>
      <c r="V731" s="322">
        <v>9.6069869815741402</v>
      </c>
      <c r="W731" s="322">
        <v>10.178656984467002</v>
      </c>
      <c r="X731" s="10">
        <v>9.0501563055483274</v>
      </c>
      <c r="Z731" s="446">
        <f t="shared" si="145"/>
        <v>1</v>
      </c>
      <c r="AA731" s="446">
        <f t="shared" si="146"/>
        <v>1</v>
      </c>
      <c r="AB731" s="446">
        <f t="shared" si="147"/>
        <v>1</v>
      </c>
      <c r="AC731" s="324">
        <f t="shared" si="148"/>
        <v>2</v>
      </c>
      <c r="AD731" s="324">
        <f t="shared" si="149"/>
        <v>1</v>
      </c>
      <c r="AE731" s="84">
        <f t="shared" si="150"/>
        <v>1</v>
      </c>
    </row>
    <row r="732" spans="1:31" x14ac:dyDescent="0.2">
      <c r="A732" s="7" t="s">
        <v>638</v>
      </c>
      <c r="B732" s="9">
        <v>4.0525727097228152</v>
      </c>
      <c r="C732" s="9">
        <v>3.9851244214258301</v>
      </c>
      <c r="D732" s="241">
        <v>3.705963421606945</v>
      </c>
      <c r="E732" s="379">
        <v>1.0536186732364354</v>
      </c>
      <c r="F732" s="379">
        <v>1.1658826117548788</v>
      </c>
      <c r="G732" s="379">
        <v>1.0541615575775161</v>
      </c>
      <c r="H732" s="322">
        <v>0</v>
      </c>
      <c r="I732" s="10">
        <v>0</v>
      </c>
      <c r="J732" s="322">
        <v>0</v>
      </c>
      <c r="K732" s="11"/>
      <c r="L732" s="561">
        <v>0.45006497676200063</v>
      </c>
      <c r="M732" s="561">
        <v>0.52971609394966079</v>
      </c>
      <c r="N732" s="561">
        <v>0.45360707864754313</v>
      </c>
      <c r="O732" s="322">
        <v>0</v>
      </c>
      <c r="P732" s="322">
        <v>0</v>
      </c>
      <c r="Q732" s="10">
        <v>0</v>
      </c>
      <c r="S732" s="561">
        <v>2.1882282520123564</v>
      </c>
      <c r="T732" s="561">
        <v>2.3428746025399598</v>
      </c>
      <c r="U732" s="561">
        <v>2.2367500319828912</v>
      </c>
      <c r="V732" s="322">
        <v>2.1006418893044847</v>
      </c>
      <c r="W732" s="322">
        <v>2.313763519340942</v>
      </c>
      <c r="X732" s="10">
        <v>2.4215732890593364</v>
      </c>
      <c r="Z732" s="446">
        <f t="shared" si="145"/>
        <v>2</v>
      </c>
      <c r="AA732" s="446">
        <f t="shared" si="146"/>
        <v>2</v>
      </c>
      <c r="AB732" s="446">
        <f t="shared" si="147"/>
        <v>2</v>
      </c>
      <c r="AC732" s="324">
        <f t="shared" si="148"/>
        <v>1</v>
      </c>
      <c r="AD732" s="324">
        <f t="shared" si="149"/>
        <v>1</v>
      </c>
      <c r="AE732" s="84">
        <f t="shared" si="150"/>
        <v>1</v>
      </c>
    </row>
    <row r="733" spans="1:31" x14ac:dyDescent="0.2">
      <c r="A733" s="7" t="s">
        <v>589</v>
      </c>
      <c r="B733" s="9">
        <v>1.3991632272532761</v>
      </c>
      <c r="C733" s="9">
        <v>1.4409137240041181</v>
      </c>
      <c r="D733" s="241">
        <v>1.647450115424453</v>
      </c>
      <c r="E733" s="379">
        <v>2.2421492110772654</v>
      </c>
      <c r="F733" s="379">
        <v>2.1620921547444047</v>
      </c>
      <c r="G733" s="379">
        <v>2.6912356319916046</v>
      </c>
      <c r="H733" s="322">
        <v>4.3624185923618493</v>
      </c>
      <c r="I733" s="10">
        <v>3.1995406023045203</v>
      </c>
      <c r="J733" s="322">
        <v>3.6904910164901308</v>
      </c>
      <c r="K733" s="11"/>
      <c r="L733" s="561">
        <v>1.2981159239625364</v>
      </c>
      <c r="M733" s="561">
        <v>1.2317045986494259</v>
      </c>
      <c r="N733" s="561">
        <v>1.6410391860154474</v>
      </c>
      <c r="O733" s="322">
        <v>2.1644059557065929</v>
      </c>
      <c r="P733" s="322">
        <v>1.375009922489925</v>
      </c>
      <c r="Q733" s="10">
        <v>1.6826138782165194</v>
      </c>
      <c r="S733" s="561">
        <v>3.6899405069337732</v>
      </c>
      <c r="T733" s="561">
        <v>3.6166118106691858</v>
      </c>
      <c r="U733" s="561">
        <v>4.2845345521670968</v>
      </c>
      <c r="V733" s="322">
        <v>8.1349829209915754</v>
      </c>
      <c r="W733" s="322">
        <v>6.7589631273276005</v>
      </c>
      <c r="X733" s="10">
        <v>7.4845449882309714</v>
      </c>
      <c r="Z733" s="446">
        <f t="shared" si="145"/>
        <v>-1</v>
      </c>
      <c r="AA733" s="446">
        <f t="shared" si="146"/>
        <v>-1</v>
      </c>
      <c r="AB733" s="446">
        <f t="shared" si="147"/>
        <v>-1</v>
      </c>
      <c r="AC733" s="324">
        <f t="shared" si="148"/>
        <v>-1</v>
      </c>
      <c r="AD733" s="324">
        <f t="shared" si="149"/>
        <v>-1</v>
      </c>
      <c r="AE733" s="84">
        <f t="shared" si="150"/>
        <v>-1</v>
      </c>
    </row>
    <row r="734" spans="1:31" x14ac:dyDescent="0.2">
      <c r="A734" s="7" t="s">
        <v>590</v>
      </c>
      <c r="B734" s="9">
        <v>3.4929416680455416</v>
      </c>
      <c r="C734" s="9">
        <v>3.4000618815515993</v>
      </c>
      <c r="D734" s="241">
        <v>3.3171213588336754</v>
      </c>
      <c r="E734" s="379">
        <v>4.6312909221297458</v>
      </c>
      <c r="F734" s="379">
        <v>4.5747651819306956</v>
      </c>
      <c r="G734" s="379">
        <v>4.5761543600728194</v>
      </c>
      <c r="H734" s="322">
        <v>3.3434243642744752</v>
      </c>
      <c r="I734" s="10">
        <v>3.0842307412429837</v>
      </c>
      <c r="J734" s="322">
        <v>3.4835593312819779</v>
      </c>
      <c r="K734" s="11"/>
      <c r="L734" s="561">
        <v>3.2658583430010357</v>
      </c>
      <c r="M734" s="561">
        <v>3.1958400820879289</v>
      </c>
      <c r="N734" s="561">
        <v>3.201472325143992</v>
      </c>
      <c r="O734" s="322">
        <v>1.5191869777105842</v>
      </c>
      <c r="P734" s="322">
        <v>1.3264157792736526</v>
      </c>
      <c r="Q734" s="10">
        <v>1.5902643261947382</v>
      </c>
      <c r="S734" s="561">
        <v>6.4639690786015889</v>
      </c>
      <c r="T734" s="561">
        <v>6.442996172195917</v>
      </c>
      <c r="U734" s="561">
        <v>6.4640868253238919</v>
      </c>
      <c r="V734" s="322">
        <v>6.7373405577351315</v>
      </c>
      <c r="W734" s="322">
        <v>6.5622420724525519</v>
      </c>
      <c r="X734" s="10">
        <v>7.1395163147585752</v>
      </c>
      <c r="Z734" s="446">
        <f t="shared" si="145"/>
        <v>-1</v>
      </c>
      <c r="AA734" s="446">
        <f t="shared" si="146"/>
        <v>-1</v>
      </c>
      <c r="AB734" s="446">
        <f t="shared" si="147"/>
        <v>-1</v>
      </c>
      <c r="AC734" s="324">
        <f t="shared" si="148"/>
        <v>1</v>
      </c>
      <c r="AD734" s="324">
        <f t="shared" si="149"/>
        <v>1</v>
      </c>
      <c r="AE734" s="84">
        <f t="shared" si="150"/>
        <v>1</v>
      </c>
    </row>
    <row r="735" spans="1:31" x14ac:dyDescent="0.2">
      <c r="A735" s="7" t="s">
        <v>639</v>
      </c>
      <c r="B735" s="9">
        <v>2.0589306591717662</v>
      </c>
      <c r="C735" s="9">
        <v>1.9059543965145</v>
      </c>
      <c r="D735" s="241">
        <v>1.8817986547535663</v>
      </c>
      <c r="E735" s="379">
        <v>2.1288511676335582</v>
      </c>
      <c r="F735" s="379">
        <v>2.0037034631963366</v>
      </c>
      <c r="G735" s="379">
        <v>2.433671593702976</v>
      </c>
      <c r="H735" s="322">
        <v>3.0103028961948399</v>
      </c>
      <c r="I735" s="10">
        <v>2.6719413695757339</v>
      </c>
      <c r="J735" s="322">
        <v>3.0729505440299629</v>
      </c>
      <c r="K735" s="11"/>
      <c r="L735" s="561">
        <v>1.2564345848665002</v>
      </c>
      <c r="M735" s="561">
        <v>1.14175857827684</v>
      </c>
      <c r="N735" s="561">
        <v>1.4628524026235754</v>
      </c>
      <c r="O735" s="322">
        <v>1.2908387181067209</v>
      </c>
      <c r="P735" s="322">
        <v>1.0694257281204123</v>
      </c>
      <c r="Q735" s="10">
        <v>1.3243092514355816</v>
      </c>
      <c r="S735" s="561">
        <v>3.4836524133629267</v>
      </c>
      <c r="T735" s="561">
        <v>3.3767852211630003</v>
      </c>
      <c r="U735" s="561">
        <v>3.9412439511317419</v>
      </c>
      <c r="V735" s="322">
        <v>6.3206215629386993</v>
      </c>
      <c r="W735" s="322">
        <v>6.0140576545648727</v>
      </c>
      <c r="X735" s="10">
        <v>6.6024780112677881</v>
      </c>
      <c r="Z735" s="446">
        <f t="shared" si="145"/>
        <v>-1</v>
      </c>
      <c r="AA735" s="446">
        <f t="shared" si="146"/>
        <v>-1</v>
      </c>
      <c r="AB735" s="446">
        <f t="shared" si="147"/>
        <v>-1</v>
      </c>
      <c r="AC735" s="324">
        <f t="shared" si="148"/>
        <v>-1</v>
      </c>
      <c r="AD735" s="324">
        <f t="shared" si="149"/>
        <v>-1</v>
      </c>
      <c r="AE735" s="84">
        <f t="shared" si="150"/>
        <v>-1</v>
      </c>
    </row>
    <row r="736" spans="1:31" x14ac:dyDescent="0.2">
      <c r="A736" s="7" t="s">
        <v>591</v>
      </c>
      <c r="B736" s="9">
        <v>1.8118664462584426</v>
      </c>
      <c r="C736" s="9">
        <v>1.748230137118193</v>
      </c>
      <c r="D736" s="241">
        <v>1.739446383740554</v>
      </c>
      <c r="E736" s="379">
        <v>2.5795800443687766</v>
      </c>
      <c r="F736" s="379">
        <v>2.5396825396825395</v>
      </c>
      <c r="G736" s="379">
        <v>2.1173431578055859</v>
      </c>
      <c r="H736" s="322">
        <v>2.7335848231370621</v>
      </c>
      <c r="I736" s="10">
        <v>2.5089066184956597</v>
      </c>
      <c r="J736" s="322">
        <v>2.6258090774219807</v>
      </c>
      <c r="K736" s="11"/>
      <c r="L736" s="561">
        <v>1.4102804204462585</v>
      </c>
      <c r="M736" s="561">
        <v>1.3522740020368171</v>
      </c>
      <c r="N736" s="561">
        <v>1.0153483570409374</v>
      </c>
      <c r="O736" s="322">
        <v>0.8875875535843023</v>
      </c>
      <c r="P736" s="322">
        <v>0.68359261380742375</v>
      </c>
      <c r="Q736" s="10">
        <v>0.71544459939701688</v>
      </c>
      <c r="S736" s="561">
        <v>4.3310483458827971</v>
      </c>
      <c r="T736" s="561">
        <v>4.3429344890252608</v>
      </c>
      <c r="U736" s="561">
        <v>3.893869454830964</v>
      </c>
      <c r="V736" s="322">
        <v>6.423909955816117</v>
      </c>
      <c r="W736" s="322">
        <v>6.4237974030661276</v>
      </c>
      <c r="X736" s="10">
        <v>6.7231141279401756</v>
      </c>
      <c r="Z736" s="446">
        <f t="shared" si="145"/>
        <v>-1</v>
      </c>
      <c r="AA736" s="446">
        <f t="shared" si="146"/>
        <v>-1</v>
      </c>
      <c r="AB736" s="446">
        <f t="shared" si="147"/>
        <v>-1</v>
      </c>
      <c r="AC736" s="324">
        <f t="shared" si="148"/>
        <v>-1</v>
      </c>
      <c r="AD736" s="324">
        <f t="shared" si="149"/>
        <v>1</v>
      </c>
      <c r="AE736" s="84">
        <f t="shared" si="150"/>
        <v>-1</v>
      </c>
    </row>
    <row r="737" spans="1:31" x14ac:dyDescent="0.2">
      <c r="A737" s="7" t="s">
        <v>592</v>
      </c>
      <c r="B737" s="9">
        <v>18.29708499345632</v>
      </c>
      <c r="C737" s="9">
        <v>17.224627420377061</v>
      </c>
      <c r="D737" s="241">
        <v>14.487304936300227</v>
      </c>
      <c r="E737" s="379">
        <v>13.72231554585322</v>
      </c>
      <c r="F737" s="379">
        <v>13.340464715424583</v>
      </c>
      <c r="G737" s="379">
        <v>13.577941018410609</v>
      </c>
      <c r="H737" s="322">
        <v>8.871732682309851</v>
      </c>
      <c r="I737" s="10">
        <v>8.3800505451289347</v>
      </c>
      <c r="J737" s="322">
        <v>7.6808126570003541</v>
      </c>
      <c r="K737" s="11"/>
      <c r="L737" s="561">
        <v>11.096498620936348</v>
      </c>
      <c r="M737" s="561">
        <v>10.748460218751827</v>
      </c>
      <c r="N737" s="561">
        <v>10.957807943818962</v>
      </c>
      <c r="O737" s="322">
        <v>5.5378817485236596</v>
      </c>
      <c r="P737" s="322">
        <v>5.1748602107533248</v>
      </c>
      <c r="Q737" s="10">
        <v>4.6165598798207883</v>
      </c>
      <c r="S737" s="561">
        <v>16.3481324707701</v>
      </c>
      <c r="T737" s="561">
        <v>15.93246921209734</v>
      </c>
      <c r="U737" s="561">
        <v>16.198074093002258</v>
      </c>
      <c r="V737" s="322">
        <v>13.720223450002591</v>
      </c>
      <c r="W737" s="322">
        <v>13.191100554821322</v>
      </c>
      <c r="X737" s="10">
        <v>12.418186861475631</v>
      </c>
      <c r="Z737" s="446">
        <f t="shared" si="145"/>
        <v>2</v>
      </c>
      <c r="AA737" s="446">
        <f t="shared" si="146"/>
        <v>2</v>
      </c>
      <c r="AB737" s="446">
        <f t="shared" si="147"/>
        <v>1</v>
      </c>
      <c r="AC737" s="324">
        <f t="shared" si="148"/>
        <v>2</v>
      </c>
      <c r="AD737" s="324">
        <f t="shared" si="149"/>
        <v>2</v>
      </c>
      <c r="AE737" s="84">
        <f t="shared" si="150"/>
        <v>2</v>
      </c>
    </row>
    <row r="738" spans="1:31" x14ac:dyDescent="0.2">
      <c r="A738" s="7" t="s">
        <v>54</v>
      </c>
      <c r="B738" s="9">
        <v>11.686136070192969</v>
      </c>
      <c r="C738" s="9">
        <v>10.92738959625752</v>
      </c>
      <c r="D738" s="241">
        <v>11.648032183992239</v>
      </c>
      <c r="E738" s="379">
        <v>18.776138419625983</v>
      </c>
      <c r="F738" s="379">
        <v>17.74915625980206</v>
      </c>
      <c r="G738" s="379">
        <v>16.916260872127818</v>
      </c>
      <c r="H738" s="322">
        <v>20.613904658061269</v>
      </c>
      <c r="I738" s="10">
        <v>18.030601182444425</v>
      </c>
      <c r="J738" s="322">
        <v>17.558798576488002</v>
      </c>
      <c r="K738" s="11"/>
      <c r="L738" s="561">
        <v>15.576638918975492</v>
      </c>
      <c r="M738" s="561">
        <v>14.636490512697522</v>
      </c>
      <c r="N738" s="561">
        <v>13.877893527238522</v>
      </c>
      <c r="O738" s="322">
        <v>15.164610322402533</v>
      </c>
      <c r="P738" s="322">
        <v>13.017850817208764</v>
      </c>
      <c r="Q738" s="10">
        <v>12.560749272985449</v>
      </c>
      <c r="S738" s="561">
        <v>21.975637920276483</v>
      </c>
      <c r="T738" s="561">
        <v>20.8618220069066</v>
      </c>
      <c r="U738" s="561">
        <v>19.954628217017113</v>
      </c>
      <c r="V738" s="322">
        <v>27.564758080492407</v>
      </c>
      <c r="W738" s="322">
        <v>24.618230932769805</v>
      </c>
      <c r="X738" s="10">
        <v>24.195377089853153</v>
      </c>
      <c r="Z738" s="446">
        <f t="shared" si="145"/>
        <v>-2</v>
      </c>
      <c r="AA738" s="446">
        <f t="shared" si="146"/>
        <v>-2</v>
      </c>
      <c r="AB738" s="446">
        <f t="shared" si="147"/>
        <v>-2</v>
      </c>
      <c r="AC738" s="324">
        <f t="shared" si="148"/>
        <v>-1</v>
      </c>
      <c r="AD738" s="324">
        <f t="shared" si="149"/>
        <v>-1</v>
      </c>
      <c r="AE738" s="84">
        <f t="shared" si="150"/>
        <v>-1</v>
      </c>
    </row>
    <row r="739" spans="1:31" x14ac:dyDescent="0.2">
      <c r="A739" s="7" t="s">
        <v>34</v>
      </c>
      <c r="B739" s="9">
        <v>3.0859651265539472</v>
      </c>
      <c r="C739" s="9">
        <v>2.6602757061791289</v>
      </c>
      <c r="D739" s="241">
        <v>2.2695101805794953</v>
      </c>
      <c r="E739" s="379">
        <v>5.9989772658048945</v>
      </c>
      <c r="F739" s="379">
        <v>5.5105194938858801</v>
      </c>
      <c r="G739" s="379">
        <v>3.7775995123270918</v>
      </c>
      <c r="H739" s="322">
        <v>6.7455943205833595</v>
      </c>
      <c r="I739" s="10">
        <v>3.566079651608522</v>
      </c>
      <c r="J739" s="322">
        <v>3.2105637730278698</v>
      </c>
      <c r="K739" s="11"/>
      <c r="L739" s="561">
        <v>4.276536720552742</v>
      </c>
      <c r="M739" s="561">
        <v>3.8720559564233512</v>
      </c>
      <c r="N739" s="561">
        <v>2.4623665000888231</v>
      </c>
      <c r="O739" s="322">
        <v>3.7671269309268269</v>
      </c>
      <c r="P739" s="322">
        <v>1.5341216016446437</v>
      </c>
      <c r="Q739" s="10">
        <v>1.2804127534210423</v>
      </c>
      <c r="S739" s="561">
        <v>8.2307454087159044</v>
      </c>
      <c r="T739" s="561">
        <v>7.6709767683084422</v>
      </c>
      <c r="U739" s="561">
        <v>5.6426396396664087</v>
      </c>
      <c r="V739" s="322">
        <v>11.332979088803276</v>
      </c>
      <c r="W739" s="322">
        <v>7.3807706168881024</v>
      </c>
      <c r="X739" s="10">
        <v>7.0232188834609666</v>
      </c>
      <c r="Z739" s="446">
        <f t="shared" si="145"/>
        <v>-2</v>
      </c>
      <c r="AA739" s="446">
        <f t="shared" si="146"/>
        <v>-2</v>
      </c>
      <c r="AB739" s="446">
        <f t="shared" si="147"/>
        <v>-2</v>
      </c>
      <c r="AC739" s="324">
        <f t="shared" si="148"/>
        <v>-1</v>
      </c>
      <c r="AD739" s="324">
        <f t="shared" si="149"/>
        <v>1</v>
      </c>
      <c r="AE739" s="84">
        <f t="shared" si="150"/>
        <v>1</v>
      </c>
    </row>
    <row r="740" spans="1:31" x14ac:dyDescent="0.2">
      <c r="A740" s="7" t="s">
        <v>640</v>
      </c>
      <c r="B740" s="9">
        <v>0.61335950809101725</v>
      </c>
      <c r="C740" s="9">
        <v>0.70744979991629198</v>
      </c>
      <c r="D740" s="241">
        <v>0.82150620990356293</v>
      </c>
      <c r="E740" s="379">
        <v>0.63450048906173651</v>
      </c>
      <c r="F740" s="379">
        <v>0.38994783173094388</v>
      </c>
      <c r="G740" s="379">
        <v>0.61621867620188375</v>
      </c>
      <c r="H740" s="322">
        <v>1.1057357614388965</v>
      </c>
      <c r="I740" s="10">
        <v>0.7917272381699666</v>
      </c>
      <c r="J740" s="322">
        <v>0.80564453218672172</v>
      </c>
      <c r="K740" s="11"/>
      <c r="L740" s="561">
        <v>0.20351517298400551</v>
      </c>
      <c r="M740" s="561">
        <v>7.9608580760691411E-2</v>
      </c>
      <c r="N740" s="561">
        <v>0.19931901327888926</v>
      </c>
      <c r="O740" s="322">
        <v>0.22347876763012414</v>
      </c>
      <c r="P740" s="322">
        <v>9.4109105317497665E-2</v>
      </c>
      <c r="Q740" s="10">
        <v>9.6332573651992701E-2</v>
      </c>
      <c r="S740" s="561">
        <v>1.6126661736588703</v>
      </c>
      <c r="T740" s="561">
        <v>1.300026915302098</v>
      </c>
      <c r="U740" s="561">
        <v>1.6368118125337714</v>
      </c>
      <c r="V740" s="322">
        <v>3.7331763216704204</v>
      </c>
      <c r="W740" s="322">
        <v>3.4847736471090167</v>
      </c>
      <c r="X740" s="10">
        <v>3.596772492226687</v>
      </c>
      <c r="Z740" s="446">
        <f t="shared" si="145"/>
        <v>-1</v>
      </c>
      <c r="AA740" s="446">
        <f t="shared" si="146"/>
        <v>1</v>
      </c>
      <c r="AB740" s="446">
        <f t="shared" si="147"/>
        <v>1</v>
      </c>
      <c r="AC740" s="324">
        <f t="shared" si="148"/>
        <v>-1</v>
      </c>
      <c r="AD740" s="324">
        <f t="shared" si="149"/>
        <v>-1</v>
      </c>
      <c r="AE740" s="84">
        <f t="shared" si="150"/>
        <v>-1</v>
      </c>
    </row>
    <row r="741" spans="1:31" x14ac:dyDescent="0.2">
      <c r="A741" s="7" t="s">
        <v>641</v>
      </c>
      <c r="B741" s="9">
        <v>3.5285713626598576</v>
      </c>
      <c r="C741" s="9">
        <v>3.4024563790631897</v>
      </c>
      <c r="D741" s="241">
        <v>3.7769237515921805</v>
      </c>
      <c r="E741" s="379">
        <v>6.7943426129675526</v>
      </c>
      <c r="F741" s="379">
        <v>6.8771770754878485</v>
      </c>
      <c r="G741" s="379">
        <v>6.8799996521828533</v>
      </c>
      <c r="H741" s="322">
        <v>7.8451966831772717</v>
      </c>
      <c r="I741" s="10">
        <v>9.3503336055681689</v>
      </c>
      <c r="J741" s="322">
        <v>9.4809380156708833</v>
      </c>
      <c r="K741" s="11"/>
      <c r="L741" s="561">
        <v>5.045449401459158</v>
      </c>
      <c r="M741" s="561">
        <v>5.1111309364215245</v>
      </c>
      <c r="N741" s="561">
        <v>5.0970619216101785</v>
      </c>
      <c r="O741" s="322">
        <v>4.7124829787437168</v>
      </c>
      <c r="P741" s="322">
        <v>5.9162087157890344</v>
      </c>
      <c r="Q741" s="10">
        <v>5.9948077566060309</v>
      </c>
      <c r="S741" s="561">
        <v>9.0219417411219744</v>
      </c>
      <c r="T741" s="561">
        <v>9.1363761574573541</v>
      </c>
      <c r="U741" s="561">
        <v>9.1843538302116379</v>
      </c>
      <c r="V741" s="322">
        <v>12.514268087897296</v>
      </c>
      <c r="W741" s="322">
        <v>14.38990634651528</v>
      </c>
      <c r="X741" s="10">
        <v>14.631133894649873</v>
      </c>
      <c r="Z741" s="446">
        <f t="shared" si="145"/>
        <v>-2</v>
      </c>
      <c r="AA741" s="446">
        <f t="shared" si="146"/>
        <v>-2</v>
      </c>
      <c r="AB741" s="446">
        <f t="shared" si="147"/>
        <v>-2</v>
      </c>
      <c r="AC741" s="324">
        <f t="shared" si="148"/>
        <v>-1</v>
      </c>
      <c r="AD741" s="324">
        <f t="shared" si="149"/>
        <v>-1</v>
      </c>
      <c r="AE741" s="84">
        <f t="shared" si="150"/>
        <v>-1</v>
      </c>
    </row>
    <row r="742" spans="1:31" x14ac:dyDescent="0.2">
      <c r="A742" s="7" t="s">
        <v>642</v>
      </c>
      <c r="B742" s="9">
        <v>1.9649738442630849</v>
      </c>
      <c r="C742" s="9">
        <v>1.8235283425613598</v>
      </c>
      <c r="D742" s="241">
        <v>1.956463079993316</v>
      </c>
      <c r="E742" s="379">
        <v>1.3476132352245851</v>
      </c>
      <c r="F742" s="379">
        <v>1.443221652323796</v>
      </c>
      <c r="G742" s="379">
        <v>1.5011390920665897</v>
      </c>
      <c r="H742" s="322">
        <v>2.1073632264300732</v>
      </c>
      <c r="I742" s="10">
        <v>1.4796004476156588</v>
      </c>
      <c r="J742" s="322">
        <v>1.0996708685090555</v>
      </c>
      <c r="K742" s="11"/>
      <c r="L742" s="561">
        <v>0.63851262808953535</v>
      </c>
      <c r="M742" s="561">
        <v>0.71410018683139587</v>
      </c>
      <c r="N742" s="561">
        <v>0.74056395186573409</v>
      </c>
      <c r="O742" s="322">
        <v>0.67472716986830428</v>
      </c>
      <c r="P742" s="322">
        <v>0.40091111008417413</v>
      </c>
      <c r="Q742" s="10">
        <v>0.22677857048204128</v>
      </c>
      <c r="S742" s="561">
        <v>2.5839821478499929</v>
      </c>
      <c r="T742" s="561">
        <v>2.7079248350522462</v>
      </c>
      <c r="U742" s="561">
        <v>2.8368675547065259</v>
      </c>
      <c r="V742" s="322">
        <v>5.2482954008607674</v>
      </c>
      <c r="W742" s="322">
        <v>4.3949929287129423</v>
      </c>
      <c r="X742" s="10">
        <v>3.9463559977114673</v>
      </c>
      <c r="Z742" s="446">
        <f t="shared" si="145"/>
        <v>1</v>
      </c>
      <c r="AA742" s="446">
        <f t="shared" si="146"/>
        <v>1</v>
      </c>
      <c r="AB742" s="446">
        <f t="shared" si="147"/>
        <v>1</v>
      </c>
      <c r="AC742" s="324">
        <f t="shared" si="148"/>
        <v>-1</v>
      </c>
      <c r="AD742" s="324">
        <f t="shared" si="149"/>
        <v>-1</v>
      </c>
      <c r="AE742" s="84">
        <f t="shared" si="150"/>
        <v>1</v>
      </c>
    </row>
  </sheetData>
  <mergeCells count="54">
    <mergeCell ref="AC647:AE647"/>
    <mergeCell ref="Z696:AB696"/>
    <mergeCell ref="AC696:AE696"/>
    <mergeCell ref="S647:U647"/>
    <mergeCell ref="V647:X647"/>
    <mergeCell ref="S696:U696"/>
    <mergeCell ref="V696:X696"/>
    <mergeCell ref="Z647:AB647"/>
    <mergeCell ref="P20:Q20"/>
    <mergeCell ref="B20:E20"/>
    <mergeCell ref="F20:G20"/>
    <mergeCell ref="F21:G21"/>
    <mergeCell ref="B21:C21"/>
    <mergeCell ref="D21:E21"/>
    <mergeCell ref="H20:K20"/>
    <mergeCell ref="H21:I21"/>
    <mergeCell ref="J21:K21"/>
    <mergeCell ref="L20:M20"/>
    <mergeCell ref="L21:M21"/>
    <mergeCell ref="N20:O20"/>
    <mergeCell ref="B332:D332"/>
    <mergeCell ref="E332:G332"/>
    <mergeCell ref="H332:J332"/>
    <mergeCell ref="L332:N332"/>
    <mergeCell ref="O332:Q332"/>
    <mergeCell ref="B369:D369"/>
    <mergeCell ref="E369:G369"/>
    <mergeCell ref="H369:J369"/>
    <mergeCell ref="L369:N369"/>
    <mergeCell ref="O369:Q369"/>
    <mergeCell ref="H598:J598"/>
    <mergeCell ref="L598:N598"/>
    <mergeCell ref="O598:Q598"/>
    <mergeCell ref="B407:D407"/>
    <mergeCell ref="E407:G407"/>
    <mergeCell ref="H407:J407"/>
    <mergeCell ref="L407:N407"/>
    <mergeCell ref="O407:Q407"/>
    <mergeCell ref="S598:U598"/>
    <mergeCell ref="V598:X598"/>
    <mergeCell ref="Z598:AB598"/>
    <mergeCell ref="AC598:AE598"/>
    <mergeCell ref="B696:D696"/>
    <mergeCell ref="E696:G696"/>
    <mergeCell ref="H696:J696"/>
    <mergeCell ref="L696:N696"/>
    <mergeCell ref="O696:Q696"/>
    <mergeCell ref="B647:D647"/>
    <mergeCell ref="E647:G647"/>
    <mergeCell ref="H647:J647"/>
    <mergeCell ref="L647:N647"/>
    <mergeCell ref="O647:Q647"/>
    <mergeCell ref="B598:D598"/>
    <mergeCell ref="E598:G598"/>
  </mergeCells>
  <pageMargins left="0.7" right="0.7" top="0.75" bottom="0.75" header="0.3" footer="0.3"/>
  <pageSetup paperSize="9" orientation="portrait" r:id="rId1"/>
  <ignoredErrors>
    <ignoredError sqref="I41" formula="1"/>
    <ignoredError sqref="F132:F137" formulaRange="1"/>
    <ignoredError sqref="Q80 Q84 Q91 Q209:R209 Q215:R215 Q242 Q260 Q266 Q272 Q278 Q284 Q290" twoDigitTextYear="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
  <dimension ref="A1:L98"/>
  <sheetViews>
    <sheetView zoomScaleNormal="100" workbookViewId="0">
      <selection activeCell="M29" sqref="M29"/>
    </sheetView>
  </sheetViews>
  <sheetFormatPr defaultColWidth="9.140625" defaultRowHeight="14.25" x14ac:dyDescent="0.2"/>
  <cols>
    <col min="1" max="2" width="2.7109375" style="5" customWidth="1"/>
    <col min="3" max="3" width="60.7109375" style="5" customWidth="1"/>
    <col min="4" max="4" width="4.7109375" style="5" customWidth="1"/>
    <col min="5" max="10" width="10.7109375" style="5" customWidth="1"/>
    <col min="11" max="12" width="2.7109375" style="5" customWidth="1"/>
    <col min="13" max="16384" width="9.140625" style="5"/>
  </cols>
  <sheetData>
    <row r="1" spans="1:12" ht="9.9499999999999993" customHeight="1" thickBot="1" x14ac:dyDescent="0.25">
      <c r="A1" s="161"/>
      <c r="B1" s="161"/>
      <c r="C1" s="161"/>
      <c r="D1" s="161"/>
      <c r="E1" s="161"/>
      <c r="F1" s="161"/>
      <c r="G1" s="161"/>
      <c r="H1" s="161"/>
      <c r="I1" s="161"/>
      <c r="J1" s="161"/>
      <c r="K1" s="161"/>
      <c r="L1" s="161"/>
    </row>
    <row r="2" spans="1:12" ht="9.9499999999999993" customHeight="1" thickTop="1" x14ac:dyDescent="0.2">
      <c r="A2" s="161"/>
      <c r="B2" s="164"/>
      <c r="C2" s="165"/>
      <c r="D2" s="165"/>
      <c r="E2" s="165"/>
      <c r="F2" s="165"/>
      <c r="G2" s="165"/>
      <c r="H2" s="165"/>
      <c r="I2" s="165"/>
      <c r="J2" s="165"/>
      <c r="K2" s="166"/>
      <c r="L2" s="161"/>
    </row>
    <row r="3" spans="1:12" ht="20.25" x14ac:dyDescent="0.3">
      <c r="A3" s="161"/>
      <c r="B3" s="167"/>
      <c r="C3" s="176" t="str">
        <f>AUX!A1</f>
        <v>Perfil Local de Saúde 2019</v>
      </c>
      <c r="D3" s="140"/>
      <c r="E3" s="140"/>
      <c r="F3" s="140"/>
      <c r="G3" s="140"/>
      <c r="H3" s="140"/>
      <c r="I3" s="140"/>
      <c r="J3" s="140"/>
      <c r="K3" s="168"/>
      <c r="L3" s="161"/>
    </row>
    <row r="4" spans="1:12" ht="5.0999999999999996" customHeight="1" x14ac:dyDescent="0.2">
      <c r="A4" s="161"/>
      <c r="B4" s="167"/>
      <c r="C4" s="140"/>
      <c r="D4" s="140"/>
      <c r="E4" s="140"/>
      <c r="F4" s="140"/>
      <c r="G4" s="140"/>
      <c r="H4" s="140"/>
      <c r="I4" s="140"/>
      <c r="J4" s="140"/>
      <c r="K4" s="168"/>
      <c r="L4" s="161"/>
    </row>
    <row r="5" spans="1:12" ht="50.1" customHeight="1" x14ac:dyDescent="0.2">
      <c r="A5" s="161"/>
      <c r="B5" s="167"/>
      <c r="C5" s="177" t="str">
        <f>AUX!A3</f>
        <v>ACeS Alentejo Central</v>
      </c>
      <c r="D5" s="140"/>
      <c r="E5" s="140"/>
      <c r="F5" s="140"/>
      <c r="G5" s="140"/>
      <c r="H5" s="140"/>
      <c r="I5" s="140"/>
      <c r="J5" s="140"/>
      <c r="K5" s="168"/>
      <c r="L5" s="161"/>
    </row>
    <row r="6" spans="1:12" ht="20.100000000000001" customHeight="1" x14ac:dyDescent="0.2">
      <c r="A6" s="161"/>
      <c r="B6" s="167"/>
      <c r="C6" s="140"/>
      <c r="D6" s="140"/>
      <c r="E6" s="640" t="s">
        <v>0</v>
      </c>
      <c r="F6" s="640"/>
      <c r="G6" s="640" t="s">
        <v>252</v>
      </c>
      <c r="H6" s="640"/>
      <c r="I6" s="640" t="s">
        <v>1</v>
      </c>
      <c r="J6" s="640"/>
      <c r="K6" s="168"/>
      <c r="L6" s="161"/>
    </row>
    <row r="7" spans="1:12" ht="20.100000000000001" customHeight="1" x14ac:dyDescent="0.2">
      <c r="A7" s="161"/>
      <c r="B7" s="167"/>
      <c r="C7" s="140"/>
      <c r="D7" s="140"/>
      <c r="E7" s="646"/>
      <c r="F7" s="646"/>
      <c r="G7" s="646"/>
      <c r="H7" s="646"/>
      <c r="I7" s="646"/>
      <c r="J7" s="646"/>
      <c r="K7" s="168"/>
      <c r="L7" s="161"/>
    </row>
    <row r="8" spans="1:12" ht="20.100000000000001" customHeight="1" x14ac:dyDescent="0.2">
      <c r="A8" s="161"/>
      <c r="B8" s="167"/>
      <c r="C8" s="140"/>
      <c r="D8" s="140"/>
      <c r="E8" s="140"/>
      <c r="F8" s="140"/>
      <c r="G8" s="140"/>
      <c r="H8" s="140"/>
      <c r="I8" s="140"/>
      <c r="J8" s="140"/>
      <c r="K8" s="168"/>
      <c r="L8" s="161"/>
    </row>
    <row r="9" spans="1:12" ht="20.100000000000001" customHeight="1" x14ac:dyDescent="0.2">
      <c r="A9" s="161"/>
      <c r="B9" s="167"/>
      <c r="C9" s="140"/>
      <c r="D9" s="140"/>
      <c r="E9" s="140"/>
      <c r="F9" s="140"/>
      <c r="G9" s="140"/>
      <c r="H9" s="140"/>
      <c r="I9" s="140"/>
      <c r="J9" s="140"/>
      <c r="K9" s="168"/>
      <c r="L9" s="161"/>
    </row>
    <row r="10" spans="1:12" ht="20.100000000000001" customHeight="1" x14ac:dyDescent="0.2">
      <c r="A10" s="161"/>
      <c r="B10" s="167"/>
      <c r="C10" s="140"/>
      <c r="D10" s="140"/>
      <c r="E10" s="140"/>
      <c r="F10" s="140"/>
      <c r="G10" s="140"/>
      <c r="H10" s="140"/>
      <c r="I10" s="140"/>
      <c r="J10" s="140"/>
      <c r="K10" s="168"/>
      <c r="L10" s="161"/>
    </row>
    <row r="11" spans="1:12" ht="20.100000000000001" customHeight="1" x14ac:dyDescent="0.2">
      <c r="A11" s="161"/>
      <c r="B11" s="167"/>
      <c r="C11" s="140"/>
      <c r="D11" s="140"/>
      <c r="E11" s="140"/>
      <c r="F11" s="140"/>
      <c r="G11" s="140"/>
      <c r="H11" s="140"/>
      <c r="I11" s="140"/>
      <c r="J11" s="140"/>
      <c r="K11" s="168"/>
      <c r="L11" s="161"/>
    </row>
    <row r="12" spans="1:12" ht="20.100000000000001" customHeight="1" x14ac:dyDescent="0.2">
      <c r="A12" s="161"/>
      <c r="B12" s="167"/>
      <c r="C12" s="140"/>
      <c r="D12" s="140"/>
      <c r="E12" s="140"/>
      <c r="F12" s="140"/>
      <c r="G12" s="140"/>
      <c r="H12" s="140"/>
      <c r="I12" s="140"/>
      <c r="J12" s="140"/>
      <c r="K12" s="168"/>
      <c r="L12" s="161"/>
    </row>
    <row r="13" spans="1:12" ht="20.100000000000001" customHeight="1" x14ac:dyDescent="0.2">
      <c r="A13" s="161"/>
      <c r="B13" s="167"/>
      <c r="C13" s="140"/>
      <c r="D13" s="140"/>
      <c r="E13" s="140"/>
      <c r="F13" s="140"/>
      <c r="G13" s="140"/>
      <c r="H13" s="140"/>
      <c r="I13" s="140"/>
      <c r="J13" s="140"/>
      <c r="K13" s="168"/>
      <c r="L13" s="161"/>
    </row>
    <row r="14" spans="1:12" ht="20.100000000000001" customHeight="1" x14ac:dyDescent="0.2">
      <c r="A14" s="161"/>
      <c r="B14" s="167"/>
      <c r="C14" s="140"/>
      <c r="D14" s="140"/>
      <c r="E14" s="140"/>
      <c r="F14" s="140"/>
      <c r="G14" s="140"/>
      <c r="H14" s="140"/>
      <c r="I14" s="140"/>
      <c r="J14" s="140"/>
      <c r="K14" s="168"/>
      <c r="L14" s="161"/>
    </row>
    <row r="15" spans="1:12" ht="20.100000000000001" customHeight="1" x14ac:dyDescent="0.2">
      <c r="A15" s="161"/>
      <c r="B15" s="167"/>
      <c r="C15" s="140"/>
      <c r="D15" s="140"/>
      <c r="E15" s="140"/>
      <c r="F15" s="140"/>
      <c r="G15" s="140"/>
      <c r="H15" s="140"/>
      <c r="I15" s="140"/>
      <c r="J15" s="140"/>
      <c r="K15" s="168"/>
      <c r="L15" s="161"/>
    </row>
    <row r="16" spans="1:12" ht="20.100000000000001" customHeight="1" x14ac:dyDescent="0.2">
      <c r="A16" s="161"/>
      <c r="B16" s="167"/>
      <c r="C16" s="140"/>
      <c r="D16" s="140"/>
      <c r="E16" s="140"/>
      <c r="F16" s="140"/>
      <c r="G16" s="140"/>
      <c r="H16" s="140"/>
      <c r="I16" s="140"/>
      <c r="J16" s="140"/>
      <c r="K16" s="168"/>
      <c r="L16" s="161"/>
    </row>
    <row r="17" spans="1:12" ht="20.100000000000001" customHeight="1" x14ac:dyDescent="0.2">
      <c r="A17" s="161"/>
      <c r="B17" s="167"/>
      <c r="C17" s="140"/>
      <c r="D17" s="140"/>
      <c r="E17" s="140"/>
      <c r="F17" s="140"/>
      <c r="G17" s="140"/>
      <c r="H17" s="140"/>
      <c r="I17" s="140"/>
      <c r="J17" s="140"/>
      <c r="K17" s="168"/>
      <c r="L17" s="161"/>
    </row>
    <row r="18" spans="1:12" ht="65.099999999999994" customHeight="1" x14ac:dyDescent="0.2">
      <c r="A18" s="161"/>
      <c r="B18" s="167"/>
      <c r="C18" s="140"/>
      <c r="D18" s="140"/>
      <c r="E18" s="641" t="s">
        <v>387</v>
      </c>
      <c r="F18" s="641"/>
      <c r="G18" s="641"/>
      <c r="H18" s="641"/>
      <c r="I18" s="641"/>
      <c r="J18" s="641"/>
      <c r="K18" s="168"/>
      <c r="L18" s="161"/>
    </row>
    <row r="19" spans="1:12" ht="5.0999999999999996" customHeight="1" x14ac:dyDescent="0.2">
      <c r="A19" s="161"/>
      <c r="B19" s="167"/>
      <c r="C19" s="140"/>
      <c r="D19" s="140"/>
      <c r="E19" s="142"/>
      <c r="F19" s="142"/>
      <c r="G19" s="142"/>
      <c r="H19" s="142"/>
      <c r="I19" s="142"/>
      <c r="J19" s="142"/>
      <c r="K19" s="168"/>
      <c r="L19" s="161"/>
    </row>
    <row r="20" spans="1:12" ht="29.25" customHeight="1" x14ac:dyDescent="0.2">
      <c r="A20" s="161"/>
      <c r="B20" s="167"/>
      <c r="C20" s="140"/>
      <c r="D20" s="140"/>
      <c r="E20" s="641" t="s">
        <v>388</v>
      </c>
      <c r="F20" s="641"/>
      <c r="G20" s="641"/>
      <c r="H20" s="641"/>
      <c r="I20" s="641"/>
      <c r="J20" s="641"/>
      <c r="K20" s="168"/>
      <c r="L20" s="161"/>
    </row>
    <row r="21" spans="1:12" s="173" customFormat="1" ht="18" customHeight="1" x14ac:dyDescent="0.2">
      <c r="A21" s="169"/>
      <c r="B21" s="170"/>
      <c r="C21" s="171"/>
      <c r="D21" s="171"/>
      <c r="E21" s="642" t="s">
        <v>818</v>
      </c>
      <c r="F21" s="643"/>
      <c r="G21" s="643"/>
      <c r="H21" s="643"/>
      <c r="I21" s="643"/>
      <c r="J21" s="643"/>
      <c r="K21" s="172"/>
      <c r="L21" s="169"/>
    </row>
    <row r="22" spans="1:12" ht="9.9499999999999993" customHeight="1" x14ac:dyDescent="0.2">
      <c r="A22" s="161"/>
      <c r="B22" s="167"/>
      <c r="C22" s="140"/>
      <c r="D22" s="140"/>
      <c r="E22" s="140"/>
      <c r="F22" s="140"/>
      <c r="G22" s="140"/>
      <c r="H22" s="140"/>
      <c r="I22" s="140"/>
      <c r="J22" s="140"/>
      <c r="K22" s="168"/>
      <c r="L22" s="161"/>
    </row>
    <row r="23" spans="1:12" ht="15" customHeight="1" x14ac:dyDescent="0.2">
      <c r="A23" s="161"/>
      <c r="B23" s="167"/>
      <c r="C23" s="140"/>
      <c r="D23" s="140"/>
      <c r="E23" s="649" t="s">
        <v>112</v>
      </c>
      <c r="F23" s="649"/>
      <c r="G23" s="647" t="s">
        <v>819</v>
      </c>
      <c r="H23" s="648"/>
      <c r="I23" s="648"/>
      <c r="J23" s="648"/>
      <c r="K23" s="168"/>
      <c r="L23" s="161"/>
    </row>
    <row r="24" spans="1:12" ht="9.9499999999999993" customHeight="1" thickBot="1" x14ac:dyDescent="0.25">
      <c r="A24" s="161"/>
      <c r="B24" s="174"/>
      <c r="C24" s="19"/>
      <c r="D24" s="19"/>
      <c r="E24" s="19"/>
      <c r="F24" s="19"/>
      <c r="G24" s="19"/>
      <c r="H24" s="19"/>
      <c r="I24" s="19"/>
      <c r="J24" s="19"/>
      <c r="K24" s="175"/>
      <c r="L24" s="161"/>
    </row>
    <row r="25" spans="1:12" ht="20.100000000000001" customHeight="1" thickTop="1" x14ac:dyDescent="0.2">
      <c r="A25" s="161"/>
      <c r="B25" s="161"/>
      <c r="C25" s="161"/>
      <c r="D25" s="161"/>
      <c r="E25" s="161"/>
      <c r="F25" s="161"/>
      <c r="G25" s="161"/>
      <c r="H25" s="161"/>
      <c r="I25" s="161"/>
      <c r="J25" s="161"/>
      <c r="K25" s="161"/>
      <c r="L25" s="161"/>
    </row>
    <row r="26" spans="1:12" ht="9.9499999999999993" customHeight="1" x14ac:dyDescent="0.2">
      <c r="A26" s="583"/>
      <c r="B26" s="583"/>
      <c r="C26" s="375"/>
      <c r="D26" s="583"/>
      <c r="E26" s="583"/>
      <c r="F26" s="583"/>
      <c r="G26" s="583"/>
      <c r="H26" s="583"/>
      <c r="I26" s="583"/>
      <c r="J26" s="583"/>
      <c r="K26" s="583"/>
      <c r="L26" s="583"/>
    </row>
    <row r="27" spans="1:12" ht="24.95" customHeight="1" x14ac:dyDescent="0.2">
      <c r="A27" s="161"/>
      <c r="B27" s="161"/>
      <c r="C27" s="644" t="s">
        <v>252</v>
      </c>
      <c r="D27" s="644"/>
      <c r="E27" s="644"/>
      <c r="F27" s="644"/>
      <c r="G27" s="644"/>
      <c r="H27" s="644"/>
      <c r="I27" s="644"/>
      <c r="J27" s="644"/>
      <c r="K27" s="161"/>
      <c r="L27" s="161"/>
    </row>
    <row r="28" spans="1:12" x14ac:dyDescent="0.2">
      <c r="A28" s="161"/>
      <c r="B28" s="161"/>
      <c r="C28" s="161"/>
      <c r="D28" s="161"/>
      <c r="E28" s="161"/>
      <c r="F28" s="161"/>
      <c r="G28" s="161"/>
      <c r="H28" s="161"/>
      <c r="I28" s="161"/>
      <c r="J28" s="161"/>
      <c r="K28" s="161"/>
      <c r="L28" s="161"/>
    </row>
    <row r="29" spans="1:12" x14ac:dyDescent="0.2">
      <c r="A29" s="161"/>
      <c r="B29" s="161"/>
      <c r="C29" s="634"/>
      <c r="D29" s="161"/>
      <c r="E29" s="161"/>
      <c r="F29" s="161"/>
      <c r="G29" s="161"/>
      <c r="H29" s="161"/>
      <c r="I29" s="161"/>
      <c r="J29" s="161"/>
      <c r="K29" s="161"/>
      <c r="L29" s="161"/>
    </row>
    <row r="30" spans="1:12" x14ac:dyDescent="0.2">
      <c r="A30" s="565"/>
      <c r="B30" s="565"/>
      <c r="C30" s="375"/>
      <c r="D30" s="565"/>
      <c r="E30" s="565"/>
      <c r="F30" s="565"/>
      <c r="G30" s="565"/>
      <c r="H30" s="565"/>
      <c r="I30" s="565"/>
      <c r="J30" s="565"/>
      <c r="K30" s="565"/>
      <c r="L30" s="565"/>
    </row>
    <row r="31" spans="1:12" x14ac:dyDescent="0.2">
      <c r="A31" s="565"/>
      <c r="B31" s="565"/>
      <c r="C31" s="634"/>
      <c r="D31" s="565"/>
      <c r="E31" s="565"/>
      <c r="F31" s="565"/>
      <c r="G31" s="565"/>
      <c r="H31" s="565"/>
      <c r="I31" s="565"/>
      <c r="J31" s="565"/>
      <c r="K31" s="565"/>
      <c r="L31" s="565"/>
    </row>
    <row r="32" spans="1:12" x14ac:dyDescent="0.2">
      <c r="A32" s="565"/>
      <c r="B32" s="565"/>
      <c r="C32" s="634"/>
      <c r="D32" s="565"/>
      <c r="E32" s="565"/>
      <c r="F32" s="565"/>
      <c r="G32" s="565"/>
      <c r="H32" s="565"/>
      <c r="I32" s="565"/>
      <c r="J32" s="565"/>
      <c r="K32" s="565"/>
      <c r="L32" s="565"/>
    </row>
    <row r="33" spans="1:12" x14ac:dyDescent="0.2">
      <c r="A33" s="565"/>
      <c r="B33" s="565"/>
      <c r="C33" s="634"/>
      <c r="D33" s="565"/>
      <c r="E33" s="565"/>
      <c r="F33" s="565"/>
      <c r="G33" s="565"/>
      <c r="H33" s="565"/>
      <c r="I33" s="565"/>
      <c r="J33" s="565"/>
      <c r="K33" s="565"/>
      <c r="L33" s="565"/>
    </row>
    <row r="34" spans="1:12" x14ac:dyDescent="0.2">
      <c r="A34" s="565"/>
      <c r="B34" s="565"/>
      <c r="C34" s="634"/>
      <c r="D34" s="565"/>
      <c r="E34" s="565"/>
      <c r="F34" s="565"/>
      <c r="G34" s="565"/>
      <c r="H34" s="565"/>
      <c r="I34" s="565"/>
      <c r="J34" s="565"/>
      <c r="K34" s="565"/>
      <c r="L34" s="565"/>
    </row>
    <row r="35" spans="1:12" x14ac:dyDescent="0.2">
      <c r="A35" s="565"/>
      <c r="B35" s="565"/>
      <c r="C35" s="634"/>
      <c r="D35" s="565"/>
      <c r="E35" s="565"/>
      <c r="F35" s="565"/>
      <c r="G35" s="565"/>
      <c r="H35" s="565"/>
      <c r="I35" s="565"/>
      <c r="J35" s="565"/>
      <c r="K35" s="565"/>
      <c r="L35" s="565"/>
    </row>
    <row r="36" spans="1:12" x14ac:dyDescent="0.2">
      <c r="A36" s="565"/>
      <c r="B36" s="565"/>
      <c r="C36" s="634"/>
      <c r="D36" s="565"/>
      <c r="E36" s="565"/>
      <c r="F36" s="565"/>
      <c r="G36" s="565"/>
      <c r="H36" s="565"/>
      <c r="I36" s="565"/>
      <c r="J36" s="565"/>
      <c r="K36" s="565"/>
      <c r="L36" s="565"/>
    </row>
    <row r="37" spans="1:12" x14ac:dyDescent="0.2">
      <c r="A37" s="565"/>
      <c r="B37" s="565"/>
      <c r="C37" s="634"/>
      <c r="D37" s="565"/>
      <c r="E37" s="565"/>
      <c r="F37" s="565"/>
      <c r="G37" s="565"/>
      <c r="H37" s="565"/>
      <c r="I37" s="565"/>
      <c r="J37" s="565"/>
      <c r="K37" s="565"/>
      <c r="L37" s="565"/>
    </row>
    <row r="38" spans="1:12" x14ac:dyDescent="0.2">
      <c r="A38" s="565"/>
      <c r="B38" s="565"/>
      <c r="C38" s="634"/>
      <c r="D38" s="565"/>
      <c r="E38" s="565"/>
      <c r="F38" s="565"/>
      <c r="G38" s="565"/>
      <c r="H38" s="565"/>
      <c r="I38" s="565"/>
      <c r="J38" s="565"/>
      <c r="K38" s="565"/>
      <c r="L38" s="565"/>
    </row>
    <row r="39" spans="1:12" x14ac:dyDescent="0.2">
      <c r="A39" s="565"/>
      <c r="B39" s="565"/>
      <c r="C39" s="634"/>
      <c r="D39" s="565"/>
      <c r="E39" s="565"/>
      <c r="F39" s="565"/>
      <c r="G39" s="565"/>
      <c r="H39" s="565"/>
      <c r="I39" s="565"/>
      <c r="J39" s="565"/>
      <c r="K39" s="565"/>
      <c r="L39" s="565"/>
    </row>
    <row r="40" spans="1:12" x14ac:dyDescent="0.2">
      <c r="A40" s="565"/>
      <c r="B40" s="565"/>
      <c r="C40" s="634"/>
      <c r="D40" s="565"/>
      <c r="E40" s="565"/>
      <c r="F40" s="565"/>
      <c r="G40" s="565"/>
      <c r="H40" s="565"/>
      <c r="I40" s="565"/>
      <c r="J40" s="565"/>
      <c r="K40" s="565"/>
      <c r="L40" s="565"/>
    </row>
    <row r="41" spans="1:12" x14ac:dyDescent="0.2">
      <c r="A41" s="565"/>
      <c r="B41" s="565"/>
      <c r="C41" s="634"/>
      <c r="D41" s="565"/>
      <c r="E41" s="565"/>
      <c r="F41" s="565"/>
      <c r="G41" s="565"/>
      <c r="H41" s="565"/>
      <c r="I41" s="565"/>
      <c r="J41" s="565"/>
      <c r="K41" s="565"/>
      <c r="L41" s="565"/>
    </row>
    <row r="42" spans="1:12" x14ac:dyDescent="0.2">
      <c r="A42" s="565"/>
      <c r="B42" s="565"/>
      <c r="C42" s="634"/>
      <c r="D42" s="565"/>
      <c r="E42" s="565"/>
      <c r="F42" s="565"/>
      <c r="G42" s="565"/>
      <c r="H42" s="565"/>
      <c r="I42" s="565"/>
      <c r="J42" s="565"/>
      <c r="K42" s="565"/>
      <c r="L42" s="565"/>
    </row>
    <row r="43" spans="1:12" x14ac:dyDescent="0.2">
      <c r="A43" s="565"/>
      <c r="B43" s="565"/>
      <c r="C43" s="634"/>
      <c r="D43" s="565"/>
      <c r="E43" s="565"/>
      <c r="F43" s="565"/>
      <c r="G43" s="565"/>
      <c r="H43" s="565"/>
      <c r="I43" s="565"/>
      <c r="J43" s="565"/>
      <c r="K43" s="565"/>
      <c r="L43" s="565"/>
    </row>
    <row r="44" spans="1:12" x14ac:dyDescent="0.2">
      <c r="A44" s="565"/>
      <c r="B44" s="565"/>
      <c r="C44" s="634"/>
      <c r="D44" s="565"/>
      <c r="E44" s="565"/>
      <c r="F44" s="565"/>
      <c r="G44" s="565"/>
      <c r="H44" s="565"/>
      <c r="I44" s="565"/>
      <c r="J44" s="565"/>
      <c r="K44" s="565"/>
      <c r="L44" s="565"/>
    </row>
    <row r="45" spans="1:12" x14ac:dyDescent="0.2">
      <c r="A45" s="565"/>
      <c r="B45" s="565"/>
      <c r="C45" s="634"/>
      <c r="D45" s="565"/>
      <c r="E45" s="565"/>
      <c r="F45" s="565"/>
      <c r="G45" s="565"/>
      <c r="H45" s="565"/>
      <c r="I45" s="565"/>
      <c r="J45" s="565"/>
      <c r="K45" s="565"/>
      <c r="L45" s="565"/>
    </row>
    <row r="46" spans="1:12" x14ac:dyDescent="0.2">
      <c r="A46" s="565"/>
      <c r="B46" s="565"/>
      <c r="C46" s="634"/>
      <c r="D46" s="565"/>
      <c r="E46" s="565"/>
      <c r="F46" s="565"/>
      <c r="G46" s="565"/>
      <c r="H46" s="565"/>
      <c r="I46" s="565"/>
      <c r="J46" s="565"/>
      <c r="K46" s="565"/>
      <c r="L46" s="565"/>
    </row>
    <row r="47" spans="1:12" x14ac:dyDescent="0.2">
      <c r="A47" s="565"/>
      <c r="B47" s="565"/>
      <c r="C47" s="634"/>
      <c r="D47" s="565"/>
      <c r="E47" s="565"/>
      <c r="F47" s="565"/>
      <c r="G47" s="565"/>
      <c r="H47" s="565"/>
      <c r="I47" s="565"/>
      <c r="J47" s="565"/>
      <c r="K47" s="565"/>
      <c r="L47" s="565"/>
    </row>
    <row r="48" spans="1:12" x14ac:dyDescent="0.2">
      <c r="A48" s="565"/>
      <c r="B48" s="565"/>
      <c r="C48" s="565"/>
      <c r="D48" s="565"/>
      <c r="E48" s="565"/>
      <c r="F48" s="565"/>
      <c r="G48" s="565"/>
      <c r="H48" s="565"/>
      <c r="I48" s="565"/>
      <c r="J48" s="565"/>
      <c r="K48" s="565"/>
      <c r="L48" s="565"/>
    </row>
    <row r="49" spans="1:12" x14ac:dyDescent="0.2">
      <c r="A49" s="565"/>
      <c r="B49" s="565"/>
      <c r="C49" s="565"/>
      <c r="D49" s="565"/>
      <c r="E49" s="565"/>
      <c r="F49" s="565"/>
      <c r="G49" s="565"/>
      <c r="H49" s="565"/>
      <c r="I49" s="565"/>
      <c r="J49" s="565"/>
      <c r="K49" s="565"/>
      <c r="L49" s="565"/>
    </row>
    <row r="50" spans="1:12" x14ac:dyDescent="0.2">
      <c r="A50" s="565"/>
      <c r="B50" s="565"/>
      <c r="C50" s="565"/>
      <c r="D50" s="565"/>
      <c r="E50" s="565"/>
      <c r="F50" s="565"/>
      <c r="G50" s="565"/>
      <c r="H50" s="565"/>
      <c r="I50" s="565"/>
      <c r="J50" s="565"/>
      <c r="K50" s="565"/>
      <c r="L50" s="565"/>
    </row>
    <row r="51" spans="1:12" x14ac:dyDescent="0.2">
      <c r="A51" s="565"/>
      <c r="B51" s="565"/>
      <c r="C51" s="565"/>
      <c r="D51" s="565"/>
      <c r="E51" s="565"/>
      <c r="F51" s="565"/>
      <c r="G51" s="565"/>
      <c r="H51" s="565"/>
      <c r="I51" s="565"/>
      <c r="J51" s="565"/>
      <c r="K51" s="565"/>
      <c r="L51" s="565"/>
    </row>
    <row r="52" spans="1:12" x14ac:dyDescent="0.2">
      <c r="A52" s="565"/>
      <c r="B52" s="565"/>
      <c r="C52" s="565"/>
      <c r="D52" s="565"/>
      <c r="E52" s="565"/>
      <c r="F52" s="565"/>
      <c r="G52" s="565"/>
      <c r="H52" s="565"/>
      <c r="I52" s="565"/>
      <c r="J52" s="565"/>
      <c r="K52" s="565"/>
      <c r="L52" s="565"/>
    </row>
    <row r="53" spans="1:12" x14ac:dyDescent="0.2">
      <c r="A53" s="565"/>
      <c r="B53" s="565"/>
      <c r="C53" s="565"/>
      <c r="D53" s="565"/>
      <c r="E53" s="565"/>
      <c r="F53" s="565"/>
      <c r="G53" s="565"/>
      <c r="H53" s="565"/>
      <c r="I53" s="565"/>
      <c r="J53" s="565"/>
      <c r="K53" s="565"/>
      <c r="L53" s="565"/>
    </row>
    <row r="54" spans="1:12" x14ac:dyDescent="0.2">
      <c r="A54" s="565"/>
      <c r="B54" s="565"/>
      <c r="C54" s="565"/>
      <c r="D54" s="565"/>
      <c r="E54" s="565"/>
      <c r="F54" s="565"/>
      <c r="G54" s="565"/>
      <c r="H54" s="565"/>
      <c r="I54" s="565"/>
      <c r="J54" s="565"/>
      <c r="K54" s="565"/>
      <c r="L54" s="565"/>
    </row>
    <row r="55" spans="1:12" x14ac:dyDescent="0.2">
      <c r="A55" s="565"/>
      <c r="B55" s="565"/>
      <c r="C55" s="565"/>
      <c r="D55" s="565"/>
      <c r="E55" s="565"/>
      <c r="F55" s="565"/>
      <c r="G55" s="565"/>
      <c r="H55" s="565"/>
      <c r="I55" s="565"/>
      <c r="J55" s="565"/>
      <c r="K55" s="565"/>
      <c r="L55" s="565"/>
    </row>
    <row r="56" spans="1:12" x14ac:dyDescent="0.2">
      <c r="A56" s="565"/>
      <c r="B56" s="565"/>
      <c r="C56" s="565"/>
      <c r="D56" s="565"/>
      <c r="E56" s="565"/>
      <c r="F56" s="565"/>
      <c r="G56" s="565"/>
      <c r="H56" s="565"/>
      <c r="I56" s="565"/>
      <c r="J56" s="565"/>
      <c r="K56" s="565"/>
      <c r="L56" s="565"/>
    </row>
    <row r="57" spans="1:12" x14ac:dyDescent="0.2">
      <c r="A57" s="565"/>
      <c r="B57" s="565"/>
      <c r="C57" s="565"/>
      <c r="D57" s="565"/>
      <c r="E57" s="565"/>
      <c r="F57" s="565"/>
      <c r="G57" s="565"/>
      <c r="H57" s="565"/>
      <c r="I57" s="565"/>
      <c r="J57" s="565"/>
      <c r="K57" s="565"/>
      <c r="L57" s="565"/>
    </row>
    <row r="58" spans="1:12" x14ac:dyDescent="0.2">
      <c r="A58" s="565"/>
      <c r="B58" s="565"/>
      <c r="C58" s="565"/>
      <c r="D58" s="565"/>
      <c r="E58" s="565"/>
      <c r="F58" s="565"/>
      <c r="G58" s="565"/>
      <c r="H58" s="565"/>
      <c r="I58" s="565"/>
      <c r="J58" s="565"/>
      <c r="K58" s="565"/>
      <c r="L58" s="565"/>
    </row>
    <row r="59" spans="1:12" x14ac:dyDescent="0.2">
      <c r="A59" s="565"/>
      <c r="B59" s="565"/>
      <c r="C59" s="565"/>
      <c r="D59" s="565"/>
      <c r="E59" s="565"/>
      <c r="F59" s="565"/>
      <c r="G59" s="565"/>
      <c r="H59" s="565"/>
      <c r="I59" s="565"/>
      <c r="J59" s="565"/>
      <c r="K59" s="565"/>
      <c r="L59" s="565"/>
    </row>
    <row r="60" spans="1:12" x14ac:dyDescent="0.2">
      <c r="A60" s="565"/>
      <c r="B60" s="565"/>
      <c r="C60" s="565"/>
      <c r="D60" s="565"/>
      <c r="E60" s="565"/>
      <c r="F60" s="565"/>
      <c r="G60" s="565"/>
      <c r="H60" s="565"/>
      <c r="I60" s="565"/>
      <c r="J60" s="565"/>
      <c r="K60" s="565"/>
      <c r="L60" s="565"/>
    </row>
    <row r="61" spans="1:12" x14ac:dyDescent="0.2">
      <c r="A61" s="565"/>
      <c r="B61" s="565"/>
      <c r="C61" s="565"/>
      <c r="D61" s="565"/>
      <c r="E61" s="565"/>
      <c r="F61" s="565"/>
      <c r="G61" s="565"/>
      <c r="H61" s="565"/>
      <c r="I61" s="565"/>
      <c r="J61" s="565"/>
      <c r="K61" s="565"/>
      <c r="L61" s="565"/>
    </row>
    <row r="62" spans="1:12" x14ac:dyDescent="0.2">
      <c r="A62" s="565"/>
      <c r="B62" s="565"/>
      <c r="C62" s="565"/>
      <c r="D62" s="565"/>
      <c r="E62" s="565"/>
      <c r="F62" s="565"/>
      <c r="G62" s="565"/>
      <c r="H62" s="565"/>
      <c r="I62" s="565"/>
      <c r="J62" s="565"/>
      <c r="K62" s="565"/>
      <c r="L62" s="565"/>
    </row>
    <row r="63" spans="1:12" x14ac:dyDescent="0.2">
      <c r="A63" s="565"/>
      <c r="B63" s="565"/>
      <c r="C63" s="565"/>
      <c r="D63" s="565"/>
      <c r="E63" s="565"/>
      <c r="F63" s="565"/>
      <c r="G63" s="565"/>
      <c r="H63" s="565"/>
      <c r="I63" s="565"/>
      <c r="J63" s="565"/>
      <c r="K63" s="565"/>
      <c r="L63" s="565"/>
    </row>
    <row r="64" spans="1:12" x14ac:dyDescent="0.2">
      <c r="A64" s="565"/>
      <c r="B64" s="565"/>
      <c r="C64" s="565"/>
      <c r="D64" s="565"/>
      <c r="E64" s="565"/>
      <c r="F64" s="565"/>
      <c r="G64" s="565"/>
      <c r="H64" s="565"/>
      <c r="I64" s="565"/>
      <c r="J64" s="565"/>
      <c r="K64" s="565"/>
      <c r="L64" s="565"/>
    </row>
    <row r="65" spans="1:12" x14ac:dyDescent="0.2">
      <c r="A65" s="565"/>
      <c r="B65" s="565"/>
      <c r="C65" s="565"/>
      <c r="D65" s="565"/>
      <c r="E65" s="565"/>
      <c r="F65" s="565"/>
      <c r="G65" s="565"/>
      <c r="H65" s="565"/>
      <c r="I65" s="565"/>
      <c r="J65" s="565"/>
      <c r="K65" s="565"/>
      <c r="L65" s="565"/>
    </row>
    <row r="66" spans="1:12" x14ac:dyDescent="0.2">
      <c r="A66" s="565"/>
      <c r="B66" s="565"/>
      <c r="C66" s="565"/>
      <c r="D66" s="565"/>
      <c r="E66" s="565"/>
      <c r="F66" s="565"/>
      <c r="G66" s="565"/>
      <c r="H66" s="565"/>
      <c r="I66" s="565"/>
      <c r="J66" s="565"/>
      <c r="K66" s="565"/>
      <c r="L66" s="565"/>
    </row>
    <row r="67" spans="1:12" x14ac:dyDescent="0.2">
      <c r="A67" s="565"/>
      <c r="B67" s="565"/>
      <c r="C67" s="565"/>
      <c r="D67" s="565"/>
      <c r="E67" s="565"/>
      <c r="F67" s="565"/>
      <c r="G67" s="565"/>
      <c r="H67" s="565"/>
      <c r="I67" s="565"/>
      <c r="J67" s="565"/>
      <c r="K67" s="565"/>
      <c r="L67" s="565"/>
    </row>
    <row r="68" spans="1:12" x14ac:dyDescent="0.2">
      <c r="A68" s="161"/>
      <c r="B68" s="161"/>
      <c r="C68" s="375"/>
      <c r="D68" s="161"/>
      <c r="E68" s="161"/>
      <c r="F68" s="161"/>
      <c r="G68" s="161"/>
      <c r="H68" s="161"/>
      <c r="I68" s="161"/>
      <c r="J68" s="161"/>
      <c r="K68" s="161"/>
      <c r="L68" s="161"/>
    </row>
    <row r="69" spans="1:12" x14ac:dyDescent="0.2">
      <c r="A69" s="583"/>
      <c r="B69" s="583"/>
      <c r="C69" s="375"/>
      <c r="D69" s="583"/>
      <c r="E69" s="583"/>
      <c r="F69" s="583"/>
      <c r="G69" s="583"/>
      <c r="H69" s="583"/>
      <c r="I69" s="583"/>
      <c r="J69" s="583"/>
      <c r="K69" s="583"/>
      <c r="L69" s="583"/>
    </row>
    <row r="70" spans="1:12" x14ac:dyDescent="0.2">
      <c r="A70" s="583"/>
      <c r="B70" s="583"/>
      <c r="C70" s="375"/>
      <c r="D70" s="583"/>
      <c r="E70" s="583"/>
      <c r="F70" s="583"/>
      <c r="G70" s="583"/>
      <c r="H70" s="583"/>
      <c r="I70" s="583"/>
      <c r="J70" s="583"/>
      <c r="K70" s="583"/>
      <c r="L70" s="583"/>
    </row>
    <row r="71" spans="1:12" x14ac:dyDescent="0.2">
      <c r="A71" s="583"/>
      <c r="B71" s="583"/>
      <c r="C71" s="375"/>
      <c r="D71" s="583"/>
      <c r="E71" s="583"/>
      <c r="F71" s="583"/>
      <c r="G71" s="583"/>
      <c r="H71" s="583"/>
      <c r="I71" s="583"/>
      <c r="J71" s="583"/>
      <c r="K71" s="583"/>
      <c r="L71" s="583"/>
    </row>
    <row r="72" spans="1:12" x14ac:dyDescent="0.2">
      <c r="A72" s="161"/>
      <c r="B72" s="161"/>
      <c r="C72" s="161"/>
      <c r="D72" s="161"/>
      <c r="E72" s="161"/>
      <c r="F72" s="161"/>
      <c r="G72" s="161"/>
      <c r="H72" s="161"/>
      <c r="I72" s="161"/>
      <c r="J72" s="161"/>
      <c r="K72" s="161"/>
      <c r="L72" s="161"/>
    </row>
    <row r="73" spans="1:12" x14ac:dyDescent="0.2">
      <c r="A73" s="161"/>
      <c r="B73" s="161"/>
      <c r="C73" s="161"/>
      <c r="D73" s="161"/>
      <c r="E73" s="161"/>
      <c r="F73" s="161"/>
      <c r="G73" s="161"/>
      <c r="H73" s="161"/>
      <c r="I73" s="161"/>
      <c r="J73" s="161"/>
      <c r="K73" s="161"/>
      <c r="L73" s="161"/>
    </row>
    <row r="74" spans="1:12" x14ac:dyDescent="0.2">
      <c r="A74" s="161"/>
      <c r="B74" s="161"/>
      <c r="C74" s="161"/>
      <c r="D74" s="161"/>
      <c r="E74" s="161"/>
      <c r="F74" s="161"/>
      <c r="G74" s="161"/>
      <c r="H74" s="161"/>
      <c r="I74" s="161"/>
      <c r="J74" s="161"/>
      <c r="K74" s="161"/>
      <c r="L74" s="161"/>
    </row>
    <row r="75" spans="1:12" x14ac:dyDescent="0.2">
      <c r="A75" s="161"/>
      <c r="B75" s="161"/>
      <c r="C75" s="161"/>
      <c r="D75" s="161"/>
      <c r="E75" s="161"/>
      <c r="F75" s="161"/>
      <c r="G75" s="161"/>
      <c r="H75" s="161"/>
      <c r="I75" s="161"/>
      <c r="J75" s="161"/>
      <c r="K75" s="161"/>
      <c r="L75" s="161"/>
    </row>
    <row r="76" spans="1:12" x14ac:dyDescent="0.2">
      <c r="A76" s="161"/>
      <c r="B76" s="161"/>
      <c r="C76" s="161"/>
      <c r="D76" s="161"/>
      <c r="E76" s="161"/>
      <c r="F76" s="161"/>
      <c r="G76" s="161"/>
      <c r="H76" s="161"/>
      <c r="I76" s="161"/>
      <c r="J76" s="161"/>
      <c r="K76" s="161"/>
      <c r="L76" s="161"/>
    </row>
    <row r="77" spans="1:12" x14ac:dyDescent="0.2">
      <c r="A77" s="161"/>
      <c r="B77" s="161"/>
      <c r="C77" s="161"/>
      <c r="D77" s="161"/>
      <c r="E77" s="161"/>
      <c r="F77" s="161"/>
      <c r="G77" s="161"/>
      <c r="H77" s="161"/>
      <c r="I77" s="161"/>
      <c r="J77" s="161"/>
      <c r="K77" s="161"/>
      <c r="L77" s="161"/>
    </row>
    <row r="78" spans="1:12" x14ac:dyDescent="0.2">
      <c r="A78" s="161"/>
      <c r="B78" s="161"/>
      <c r="C78" s="161"/>
      <c r="D78" s="161"/>
      <c r="E78" s="161"/>
      <c r="F78" s="161"/>
      <c r="G78" s="161"/>
      <c r="H78" s="161"/>
      <c r="I78" s="161"/>
      <c r="J78" s="161"/>
      <c r="K78" s="161"/>
      <c r="L78" s="161"/>
    </row>
    <row r="79" spans="1:12" x14ac:dyDescent="0.2">
      <c r="A79" s="161"/>
      <c r="B79" s="161"/>
      <c r="C79" s="161"/>
      <c r="D79" s="161"/>
      <c r="E79" s="161"/>
      <c r="F79" s="161"/>
      <c r="G79" s="161"/>
      <c r="H79" s="161"/>
      <c r="I79" s="161"/>
      <c r="J79" s="161"/>
      <c r="K79" s="161"/>
      <c r="L79" s="161"/>
    </row>
    <row r="80" spans="1:12" x14ac:dyDescent="0.2">
      <c r="A80" s="161"/>
      <c r="B80" s="161"/>
      <c r="C80" s="161"/>
      <c r="D80" s="161"/>
      <c r="E80" s="161"/>
      <c r="F80" s="161"/>
      <c r="G80" s="161"/>
      <c r="H80" s="161"/>
      <c r="I80" s="161"/>
      <c r="J80" s="161"/>
      <c r="K80" s="161"/>
      <c r="L80" s="161"/>
    </row>
    <row r="81" spans="1:12" x14ac:dyDescent="0.2">
      <c r="A81" s="161"/>
      <c r="B81" s="161"/>
      <c r="C81" s="161"/>
      <c r="D81" s="161"/>
      <c r="E81" s="161"/>
      <c r="F81" s="161"/>
      <c r="G81" s="161"/>
      <c r="H81" s="161"/>
      <c r="I81" s="161"/>
      <c r="J81" s="161"/>
      <c r="K81" s="161"/>
      <c r="L81" s="161"/>
    </row>
    <row r="82" spans="1:12" x14ac:dyDescent="0.2">
      <c r="A82" s="161"/>
      <c r="B82" s="161"/>
      <c r="C82" s="161"/>
      <c r="D82" s="161"/>
      <c r="E82" s="161"/>
      <c r="F82" s="161"/>
      <c r="G82" s="161"/>
      <c r="H82" s="161"/>
      <c r="I82" s="161"/>
      <c r="J82" s="161"/>
      <c r="K82" s="161"/>
      <c r="L82" s="161"/>
    </row>
    <row r="83" spans="1:12" x14ac:dyDescent="0.2">
      <c r="A83" s="161"/>
      <c r="B83" s="161"/>
      <c r="C83" s="161"/>
      <c r="D83" s="161"/>
      <c r="E83" s="161"/>
      <c r="F83" s="161"/>
      <c r="G83" s="161"/>
      <c r="H83" s="161"/>
      <c r="I83" s="161"/>
      <c r="J83" s="161"/>
      <c r="K83" s="161"/>
      <c r="L83" s="161"/>
    </row>
    <row r="84" spans="1:12" x14ac:dyDescent="0.2">
      <c r="A84" s="161"/>
      <c r="B84" s="161"/>
      <c r="C84" s="161"/>
      <c r="D84" s="161"/>
      <c r="E84" s="161"/>
      <c r="F84" s="161"/>
      <c r="G84" s="161"/>
      <c r="H84" s="161"/>
      <c r="I84" s="161"/>
      <c r="J84" s="161"/>
      <c r="K84" s="161"/>
      <c r="L84" s="161"/>
    </row>
    <row r="85" spans="1:12" x14ac:dyDescent="0.2">
      <c r="A85" s="544"/>
      <c r="B85" s="544"/>
      <c r="C85" s="544"/>
      <c r="D85" s="544"/>
      <c r="E85" s="544"/>
      <c r="F85" s="544"/>
      <c r="G85" s="544"/>
      <c r="H85" s="544"/>
      <c r="I85" s="544"/>
      <c r="J85" s="544"/>
      <c r="K85" s="544"/>
      <c r="L85" s="544"/>
    </row>
    <row r="86" spans="1:12" x14ac:dyDescent="0.2">
      <c r="A86" s="544"/>
      <c r="B86" s="544"/>
      <c r="C86" s="544"/>
      <c r="D86" s="544"/>
      <c r="E86" s="544"/>
      <c r="F86" s="544"/>
      <c r="G86" s="544"/>
      <c r="H86" s="544"/>
      <c r="I86" s="544"/>
      <c r="J86" s="544"/>
      <c r="K86" s="544"/>
      <c r="L86" s="544"/>
    </row>
    <row r="87" spans="1:12" x14ac:dyDescent="0.2">
      <c r="A87" s="544"/>
      <c r="B87" s="544"/>
      <c r="C87" s="544"/>
      <c r="D87" s="544"/>
      <c r="E87" s="544"/>
      <c r="F87" s="544"/>
      <c r="G87" s="544"/>
      <c r="H87" s="544"/>
      <c r="I87" s="544"/>
      <c r="J87" s="544"/>
      <c r="K87" s="544"/>
      <c r="L87" s="544"/>
    </row>
    <row r="88" spans="1:12" x14ac:dyDescent="0.2">
      <c r="A88" s="544"/>
      <c r="B88" s="544"/>
      <c r="C88" s="544"/>
      <c r="D88" s="544"/>
      <c r="E88" s="544"/>
      <c r="F88" s="544"/>
      <c r="G88" s="544"/>
      <c r="H88" s="544"/>
      <c r="I88" s="544"/>
      <c r="J88" s="544"/>
      <c r="K88" s="544"/>
      <c r="L88" s="544"/>
    </row>
    <row r="89" spans="1:12" x14ac:dyDescent="0.2">
      <c r="A89" s="544"/>
      <c r="B89" s="544"/>
      <c r="C89" s="544"/>
      <c r="D89" s="544"/>
      <c r="E89" s="544"/>
      <c r="F89" s="544"/>
      <c r="G89" s="544"/>
      <c r="H89" s="544"/>
      <c r="I89" s="544"/>
      <c r="J89" s="544"/>
      <c r="K89" s="544"/>
      <c r="L89" s="544"/>
    </row>
    <row r="90" spans="1:12" x14ac:dyDescent="0.2">
      <c r="A90" s="544"/>
      <c r="B90" s="544"/>
      <c r="C90" s="544"/>
      <c r="D90" s="544"/>
      <c r="E90" s="544"/>
      <c r="F90" s="544"/>
      <c r="G90" s="544"/>
      <c r="H90" s="544"/>
      <c r="I90" s="544"/>
      <c r="J90" s="544"/>
      <c r="K90" s="544"/>
      <c r="L90" s="544"/>
    </row>
    <row r="91" spans="1:12" ht="20.100000000000001" customHeight="1" x14ac:dyDescent="0.2">
      <c r="A91" s="161"/>
      <c r="B91" s="161"/>
      <c r="C91" s="161"/>
      <c r="D91" s="161"/>
      <c r="E91" s="161"/>
      <c r="F91" s="161"/>
      <c r="G91" s="161"/>
      <c r="H91" s="161"/>
      <c r="I91" s="161"/>
      <c r="J91" s="161"/>
      <c r="K91" s="161"/>
      <c r="L91" s="161"/>
    </row>
    <row r="92" spans="1:12" x14ac:dyDescent="0.2">
      <c r="A92" s="161"/>
      <c r="B92" s="645" t="s">
        <v>2</v>
      </c>
      <c r="C92" s="645"/>
      <c r="D92" s="161"/>
      <c r="E92" s="161"/>
      <c r="F92" s="161"/>
      <c r="G92" s="161"/>
      <c r="H92" s="161"/>
      <c r="I92" s="161"/>
      <c r="J92" s="161"/>
      <c r="K92" s="161"/>
      <c r="L92" s="161"/>
    </row>
    <row r="93" spans="1:12" x14ac:dyDescent="0.2">
      <c r="A93" s="161"/>
      <c r="B93" s="645" t="s">
        <v>0</v>
      </c>
      <c r="C93" s="645"/>
      <c r="D93" s="161"/>
      <c r="E93" s="161"/>
      <c r="F93" s="161"/>
      <c r="G93" s="161"/>
      <c r="H93" s="161"/>
      <c r="I93" s="161"/>
      <c r="J93" s="161"/>
      <c r="K93" s="161"/>
      <c r="L93" s="161"/>
    </row>
    <row r="94" spans="1:12" x14ac:dyDescent="0.2">
      <c r="A94" s="161"/>
      <c r="B94" s="161"/>
      <c r="C94" s="161"/>
      <c r="D94" s="161"/>
      <c r="E94" s="161"/>
      <c r="F94" s="161"/>
      <c r="G94" s="161"/>
      <c r="H94" s="161"/>
      <c r="I94" s="161"/>
      <c r="J94" s="161"/>
      <c r="K94" s="161"/>
      <c r="L94" s="161"/>
    </row>
    <row r="95" spans="1:12" x14ac:dyDescent="0.2">
      <c r="A95" s="161"/>
      <c r="B95" s="161"/>
      <c r="C95" s="161"/>
      <c r="D95" s="161"/>
      <c r="E95" s="161"/>
      <c r="F95" s="161"/>
      <c r="G95" s="161"/>
      <c r="H95" s="161"/>
      <c r="I95" s="161"/>
      <c r="J95" s="161"/>
      <c r="K95" s="161"/>
      <c r="L95" s="161"/>
    </row>
    <row r="96" spans="1:12" x14ac:dyDescent="0.2">
      <c r="A96" s="161"/>
      <c r="B96" s="161"/>
      <c r="C96" s="161"/>
      <c r="D96" s="161"/>
      <c r="E96" s="161"/>
      <c r="F96" s="161"/>
      <c r="G96" s="161"/>
      <c r="H96" s="161"/>
      <c r="I96" s="161"/>
      <c r="J96" s="161"/>
      <c r="K96" s="161"/>
      <c r="L96" s="161"/>
    </row>
    <row r="97" spans="1:12" ht="15" thickBot="1" x14ac:dyDescent="0.25">
      <c r="A97" s="161"/>
      <c r="B97" s="161"/>
      <c r="C97" s="161"/>
      <c r="D97" s="161"/>
      <c r="E97" s="161"/>
      <c r="F97" s="161"/>
      <c r="G97" s="161"/>
      <c r="H97" s="161"/>
      <c r="I97" s="161"/>
      <c r="J97" s="161"/>
      <c r="K97" s="161"/>
      <c r="L97" s="161"/>
    </row>
    <row r="98" spans="1:12" ht="9.9499999999999993" customHeight="1" x14ac:dyDescent="0.2">
      <c r="A98" s="161"/>
      <c r="B98" s="639"/>
      <c r="C98" s="639"/>
      <c r="D98" s="639"/>
      <c r="E98" s="639"/>
      <c r="F98" s="639"/>
      <c r="G98" s="639"/>
      <c r="H98" s="639"/>
      <c r="I98" s="639"/>
      <c r="J98" s="639"/>
      <c r="K98" s="639"/>
      <c r="L98" s="161"/>
    </row>
  </sheetData>
  <sheetProtection password="CD06" sheet="1" objects="1" scenarios="1"/>
  <mergeCells count="15">
    <mergeCell ref="B98:K98"/>
    <mergeCell ref="E6:F6"/>
    <mergeCell ref="G6:H6"/>
    <mergeCell ref="I6:J6"/>
    <mergeCell ref="E18:J18"/>
    <mergeCell ref="E21:J21"/>
    <mergeCell ref="C27:J27"/>
    <mergeCell ref="B92:C92"/>
    <mergeCell ref="B93:C93"/>
    <mergeCell ref="E7:F7"/>
    <mergeCell ref="G7:H7"/>
    <mergeCell ref="I7:J7"/>
    <mergeCell ref="E20:J20"/>
    <mergeCell ref="G23:J23"/>
    <mergeCell ref="E23:F23"/>
  </mergeCells>
  <hyperlinks>
    <hyperlink ref="B92:C92" location="PeLS!A1" display="Voltar"/>
    <hyperlink ref="B93:C93" location="INDICE!A1" display="Índice"/>
    <hyperlink ref="E6:F6" location="INDICE!A1" display="Índice"/>
    <hyperlink ref="G6:H6" location="PeLS!A26" display="Aspetos a destacar"/>
    <hyperlink ref="I6:J6" location="LIGA!A1" display="Ligações"/>
  </hyperlinks>
  <printOptions horizontalCentered="1"/>
  <pageMargins left="0.39370078740157483" right="0.19685039370078741" top="0.39370078740157483" bottom="0.39370078740157483" header="0.31496062992125984" footer="0.31496062992125984"/>
  <pageSetup paperSize="9" scale="69" orientation="portrait" r:id="rId1"/>
  <rowBreaks count="1" manualBreakCount="1">
    <brk id="25" max="16383" man="1"/>
  </rowBreaks>
  <drawing r:id="rId2"/>
  <webPublishItems count="1">
    <webPublishItem id="30712" divId="PLS2009_1901_AltoMinho_30712" sourceType="sheet" destinationFile="D:\ARSN_DSP\Perfis_Locais_Saude\PLS_1901_ULS_AltoMinho\PLS2009_1901_AltoMinho.htm"/>
  </webPublishItem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
  <dimension ref="A1:I54"/>
  <sheetViews>
    <sheetView zoomScaleNormal="100" workbookViewId="0">
      <selection activeCell="M29" sqref="M29"/>
    </sheetView>
  </sheetViews>
  <sheetFormatPr defaultColWidth="9.140625" defaultRowHeight="14.25" x14ac:dyDescent="0.2"/>
  <cols>
    <col min="1" max="1" width="2.7109375" style="5" customWidth="1"/>
    <col min="2" max="2" width="4.7109375" style="5" customWidth="1"/>
    <col min="3" max="3" width="16.7109375" style="5" customWidth="1"/>
    <col min="4" max="4" width="40.7109375" style="5" customWidth="1"/>
    <col min="5" max="5" width="10.7109375" style="5" customWidth="1"/>
    <col min="6" max="6" width="40.7109375" style="5" customWidth="1"/>
    <col min="7" max="7" width="16.7109375" style="5" customWidth="1"/>
    <col min="8" max="8" width="4.7109375" style="5" customWidth="1"/>
    <col min="9" max="9" width="2.7109375" style="5" customWidth="1"/>
    <col min="10" max="16384" width="9.140625" style="5"/>
  </cols>
  <sheetData>
    <row r="1" spans="1:9" ht="9.9499999999999993" customHeight="1" x14ac:dyDescent="0.2">
      <c r="A1" s="135"/>
      <c r="B1" s="135"/>
      <c r="C1" s="135"/>
      <c r="D1" s="135"/>
      <c r="E1" s="135"/>
      <c r="F1" s="135"/>
      <c r="G1" s="135"/>
      <c r="H1" s="135"/>
      <c r="I1" s="135"/>
    </row>
    <row r="2" spans="1:9" ht="15" x14ac:dyDescent="0.25">
      <c r="A2" s="135"/>
      <c r="B2" s="135"/>
      <c r="C2" s="651" t="str">
        <f>AUX!A1</f>
        <v>Perfil Local de Saúde 2019</v>
      </c>
      <c r="D2" s="651"/>
      <c r="E2" s="651"/>
      <c r="F2" s="135"/>
      <c r="G2" s="135"/>
      <c r="H2" s="135"/>
      <c r="I2" s="135"/>
    </row>
    <row r="3" spans="1:9" ht="5.0999999999999996" customHeight="1" x14ac:dyDescent="0.2">
      <c r="A3" s="135"/>
      <c r="B3" s="135"/>
      <c r="C3" s="135"/>
      <c r="D3" s="135"/>
      <c r="E3" s="135"/>
      <c r="F3" s="135"/>
      <c r="G3" s="135"/>
      <c r="H3" s="135"/>
      <c r="I3" s="135"/>
    </row>
    <row r="4" spans="1:9" ht="30" customHeight="1" x14ac:dyDescent="0.2">
      <c r="A4" s="135"/>
      <c r="B4" s="650" t="str">
        <f>AUX!A3</f>
        <v>ACeS Alentejo Central</v>
      </c>
      <c r="C4" s="650"/>
      <c r="D4" s="650"/>
      <c r="E4" s="650"/>
      <c r="F4" s="650"/>
      <c r="G4" s="650"/>
      <c r="H4" s="650"/>
      <c r="I4" s="135"/>
    </row>
    <row r="5" spans="1:9" ht="5.0999999999999996" customHeight="1" x14ac:dyDescent="0.2">
      <c r="A5" s="135"/>
      <c r="B5" s="135"/>
      <c r="C5" s="135"/>
      <c r="D5" s="135"/>
      <c r="E5" s="135"/>
      <c r="F5" s="135"/>
      <c r="G5" s="135"/>
      <c r="H5" s="135"/>
      <c r="I5" s="135"/>
    </row>
    <row r="6" spans="1:9" x14ac:dyDescent="0.2">
      <c r="A6" s="135"/>
      <c r="B6" s="658" t="s">
        <v>3</v>
      </c>
      <c r="C6" s="658"/>
      <c r="D6" s="135"/>
      <c r="E6" s="135"/>
      <c r="F6" s="135"/>
      <c r="G6" s="155" t="s">
        <v>81</v>
      </c>
      <c r="H6" s="135"/>
      <c r="I6" s="135"/>
    </row>
    <row r="7" spans="1:9" x14ac:dyDescent="0.2">
      <c r="A7" s="135"/>
      <c r="B7" s="658" t="s">
        <v>1</v>
      </c>
      <c r="C7" s="658"/>
      <c r="D7" s="135"/>
      <c r="E7" s="135"/>
      <c r="F7" s="135"/>
      <c r="G7" s="135"/>
      <c r="H7" s="135"/>
      <c r="I7" s="135"/>
    </row>
    <row r="8" spans="1:9" x14ac:dyDescent="0.2">
      <c r="A8" s="135"/>
      <c r="B8" s="658" t="s">
        <v>252</v>
      </c>
      <c r="C8" s="658"/>
      <c r="D8" s="135"/>
      <c r="E8" s="135"/>
      <c r="F8" s="135"/>
      <c r="G8" s="135"/>
      <c r="H8" s="135"/>
      <c r="I8" s="135"/>
    </row>
    <row r="9" spans="1:9" s="153" customFormat="1" ht="20.100000000000001" customHeight="1" x14ac:dyDescent="0.25">
      <c r="A9" s="152"/>
      <c r="B9" s="152"/>
      <c r="C9" s="152"/>
      <c r="D9" s="660" t="s">
        <v>0</v>
      </c>
      <c r="E9" s="660"/>
      <c r="F9" s="660"/>
      <c r="G9" s="152"/>
      <c r="H9" s="152"/>
      <c r="I9" s="152"/>
    </row>
    <row r="10" spans="1:9" ht="15" customHeight="1" x14ac:dyDescent="0.2">
      <c r="A10" s="135"/>
      <c r="B10" s="135"/>
      <c r="C10" s="135"/>
      <c r="D10" s="135"/>
      <c r="E10" s="135"/>
      <c r="F10" s="135"/>
      <c r="G10" s="135"/>
      <c r="H10" s="135"/>
      <c r="I10" s="135"/>
    </row>
    <row r="11" spans="1:9" ht="17.25" customHeight="1" x14ac:dyDescent="0.25">
      <c r="A11" s="135"/>
      <c r="B11" s="135"/>
      <c r="C11" s="657" t="s">
        <v>4</v>
      </c>
      <c r="D11" s="657"/>
      <c r="E11" s="135"/>
      <c r="F11" s="135"/>
      <c r="G11" s="159" t="s">
        <v>52</v>
      </c>
      <c r="H11" s="135"/>
      <c r="I11" s="135"/>
    </row>
    <row r="12" spans="1:9" ht="5.0999999999999996" customHeight="1" x14ac:dyDescent="0.2">
      <c r="A12" s="135"/>
      <c r="B12" s="135"/>
      <c r="C12" s="659"/>
      <c r="D12" s="659"/>
      <c r="E12" s="659"/>
      <c r="F12" s="659"/>
      <c r="G12" s="659"/>
      <c r="H12" s="135"/>
      <c r="I12" s="135"/>
    </row>
    <row r="13" spans="1:9" ht="18" customHeight="1" x14ac:dyDescent="0.2">
      <c r="A13" s="135"/>
      <c r="B13" s="135"/>
      <c r="C13" s="662" t="s">
        <v>160</v>
      </c>
      <c r="D13" s="662"/>
      <c r="E13" s="135"/>
      <c r="F13" s="135"/>
      <c r="G13" s="135"/>
      <c r="H13" s="135"/>
      <c r="I13" s="135"/>
    </row>
    <row r="14" spans="1:9" x14ac:dyDescent="0.2">
      <c r="A14" s="197"/>
      <c r="B14" s="197"/>
      <c r="C14" s="662" t="s">
        <v>36</v>
      </c>
      <c r="D14" s="662"/>
      <c r="E14" s="197"/>
      <c r="F14" s="197"/>
      <c r="G14" s="197"/>
      <c r="H14" s="197"/>
      <c r="I14" s="197"/>
    </row>
    <row r="15" spans="1:9" x14ac:dyDescent="0.2">
      <c r="A15" s="135"/>
      <c r="B15" s="135"/>
      <c r="C15" s="662" t="s">
        <v>18</v>
      </c>
      <c r="D15" s="662"/>
      <c r="E15" s="135"/>
      <c r="F15" s="135"/>
      <c r="G15" s="135"/>
      <c r="H15" s="135"/>
      <c r="I15" s="135"/>
    </row>
    <row r="16" spans="1:9" x14ac:dyDescent="0.2">
      <c r="A16" s="135"/>
      <c r="B16" s="135"/>
      <c r="C16" s="662" t="s">
        <v>37</v>
      </c>
      <c r="D16" s="662"/>
      <c r="E16" s="135"/>
      <c r="F16" s="135"/>
      <c r="G16" s="135"/>
      <c r="H16" s="135"/>
      <c r="I16" s="135"/>
    </row>
    <row r="17" spans="1:9" x14ac:dyDescent="0.2">
      <c r="A17" s="135"/>
      <c r="B17" s="135"/>
      <c r="C17" s="662" t="s">
        <v>49</v>
      </c>
      <c r="D17" s="662"/>
      <c r="E17" s="135"/>
      <c r="F17" s="135"/>
      <c r="G17" s="135"/>
      <c r="H17" s="135"/>
      <c r="I17" s="135"/>
    </row>
    <row r="18" spans="1:9" ht="9.9499999999999993" customHeight="1" x14ac:dyDescent="0.2">
      <c r="A18" s="135"/>
      <c r="B18" s="135"/>
      <c r="C18" s="135"/>
      <c r="D18" s="135"/>
      <c r="E18" s="135"/>
      <c r="F18" s="135"/>
      <c r="G18" s="135"/>
      <c r="H18" s="135"/>
      <c r="I18" s="135"/>
    </row>
    <row r="19" spans="1:9" ht="15" x14ac:dyDescent="0.25">
      <c r="A19" s="135"/>
      <c r="B19" s="135"/>
      <c r="C19" s="655" t="s">
        <v>5</v>
      </c>
      <c r="D19" s="655"/>
      <c r="E19" s="135"/>
      <c r="F19" s="135"/>
      <c r="G19" s="158" t="s">
        <v>52</v>
      </c>
      <c r="H19" s="135"/>
      <c r="I19" s="135"/>
    </row>
    <row r="20" spans="1:9" ht="5.0999999999999996" customHeight="1" x14ac:dyDescent="0.2">
      <c r="A20" s="135"/>
      <c r="B20" s="135"/>
      <c r="C20" s="652"/>
      <c r="D20" s="652"/>
      <c r="E20" s="652"/>
      <c r="F20" s="652"/>
      <c r="G20" s="652"/>
      <c r="H20" s="135"/>
      <c r="I20" s="135"/>
    </row>
    <row r="21" spans="1:9" x14ac:dyDescent="0.2">
      <c r="A21" s="135"/>
      <c r="B21" s="135"/>
      <c r="C21" s="654" t="s">
        <v>66</v>
      </c>
      <c r="D21" s="654"/>
      <c r="E21" s="427"/>
      <c r="F21" s="427"/>
      <c r="G21" s="427"/>
      <c r="H21" s="427"/>
      <c r="I21" s="427"/>
    </row>
    <row r="22" spans="1:9" x14ac:dyDescent="0.2">
      <c r="A22" s="353"/>
      <c r="B22" s="353"/>
      <c r="C22" s="654" t="s">
        <v>67</v>
      </c>
      <c r="D22" s="654"/>
      <c r="E22" s="427"/>
      <c r="F22" s="427"/>
      <c r="G22" s="427"/>
      <c r="H22" s="427"/>
      <c r="I22" s="427"/>
    </row>
    <row r="23" spans="1:9" x14ac:dyDescent="0.2">
      <c r="A23" s="353"/>
      <c r="B23" s="353"/>
      <c r="C23" s="654" t="s">
        <v>173</v>
      </c>
      <c r="D23" s="654"/>
      <c r="E23" s="427"/>
      <c r="F23" s="427"/>
      <c r="G23" s="427"/>
      <c r="H23" s="427"/>
      <c r="I23" s="427"/>
    </row>
    <row r="24" spans="1:9" x14ac:dyDescent="0.2">
      <c r="A24" s="498"/>
      <c r="B24" s="498"/>
      <c r="C24" s="654" t="s">
        <v>65</v>
      </c>
      <c r="D24" s="654"/>
      <c r="E24" s="427"/>
      <c r="F24" s="427"/>
      <c r="G24" s="427"/>
      <c r="H24" s="427"/>
      <c r="I24" s="427"/>
    </row>
    <row r="25" spans="1:9" x14ac:dyDescent="0.2">
      <c r="A25" s="135"/>
      <c r="B25" s="135"/>
      <c r="C25" s="654" t="s">
        <v>392</v>
      </c>
      <c r="D25" s="654"/>
      <c r="E25" s="427"/>
      <c r="F25" s="427"/>
      <c r="G25" s="427"/>
      <c r="H25" s="427"/>
      <c r="I25" s="427"/>
    </row>
    <row r="26" spans="1:9" x14ac:dyDescent="0.2">
      <c r="A26" s="135"/>
      <c r="B26" s="135"/>
      <c r="C26" s="654" t="s">
        <v>175</v>
      </c>
      <c r="D26" s="654"/>
      <c r="E26" s="427"/>
      <c r="F26" s="427"/>
      <c r="G26" s="427"/>
      <c r="H26" s="427"/>
      <c r="I26" s="427"/>
    </row>
    <row r="27" spans="1:9" ht="9.9499999999999993" customHeight="1" x14ac:dyDescent="0.2">
      <c r="A27" s="135"/>
      <c r="B27" s="135"/>
      <c r="C27" s="135"/>
      <c r="D27" s="135"/>
      <c r="E27" s="135"/>
      <c r="F27" s="135"/>
      <c r="G27" s="135"/>
      <c r="H27" s="135"/>
      <c r="I27" s="135"/>
    </row>
    <row r="28" spans="1:9" ht="15" x14ac:dyDescent="0.25">
      <c r="A28" s="135"/>
      <c r="B28" s="135"/>
      <c r="C28" s="656" t="s">
        <v>6</v>
      </c>
      <c r="D28" s="656"/>
      <c r="E28" s="154"/>
      <c r="F28" s="154"/>
      <c r="G28" s="157" t="s">
        <v>52</v>
      </c>
      <c r="H28" s="135"/>
      <c r="I28" s="135"/>
    </row>
    <row r="29" spans="1:9" ht="5.0999999999999996" customHeight="1" x14ac:dyDescent="0.2">
      <c r="A29" s="135"/>
      <c r="B29" s="135"/>
      <c r="C29" s="653"/>
      <c r="D29" s="653"/>
      <c r="E29" s="653"/>
      <c r="F29" s="653"/>
      <c r="G29" s="653"/>
      <c r="H29" s="135"/>
      <c r="I29" s="135"/>
    </row>
    <row r="30" spans="1:9" x14ac:dyDescent="0.2">
      <c r="A30" s="353"/>
      <c r="B30" s="353"/>
      <c r="C30" s="663" t="s">
        <v>171</v>
      </c>
      <c r="D30" s="663"/>
      <c r="E30" s="353"/>
      <c r="F30" s="353"/>
      <c r="G30" s="353"/>
      <c r="H30" s="353"/>
      <c r="I30" s="353"/>
    </row>
    <row r="31" spans="1:9" x14ac:dyDescent="0.2">
      <c r="A31" s="424"/>
      <c r="B31" s="424"/>
      <c r="C31" s="663" t="s">
        <v>361</v>
      </c>
      <c r="D31" s="663"/>
      <c r="E31" s="663"/>
      <c r="F31" s="424"/>
      <c r="G31" s="424"/>
      <c r="H31" s="424"/>
      <c r="I31" s="424"/>
    </row>
    <row r="32" spans="1:9" ht="9.9499999999999993" customHeight="1" x14ac:dyDescent="0.2">
      <c r="A32" s="353"/>
      <c r="B32" s="353"/>
      <c r="C32" s="353"/>
      <c r="D32" s="353"/>
      <c r="E32" s="353"/>
      <c r="F32" s="353"/>
      <c r="G32" s="353"/>
      <c r="H32" s="353"/>
      <c r="I32" s="353"/>
    </row>
    <row r="33" spans="1:9" ht="15" x14ac:dyDescent="0.25">
      <c r="A33" s="135"/>
      <c r="B33" s="135"/>
      <c r="C33" s="661" t="s">
        <v>7</v>
      </c>
      <c r="D33" s="661"/>
      <c r="E33" s="135"/>
      <c r="F33" s="135"/>
      <c r="G33" s="156" t="s">
        <v>52</v>
      </c>
      <c r="H33" s="135"/>
      <c r="I33" s="135"/>
    </row>
    <row r="34" spans="1:9" ht="5.0999999999999996" customHeight="1" x14ac:dyDescent="0.2">
      <c r="A34" s="135"/>
      <c r="B34" s="135"/>
      <c r="C34" s="666"/>
      <c r="D34" s="666"/>
      <c r="E34" s="666"/>
      <c r="F34" s="666"/>
      <c r="G34" s="666"/>
      <c r="H34" s="135"/>
      <c r="I34" s="135"/>
    </row>
    <row r="35" spans="1:9" x14ac:dyDescent="0.2">
      <c r="A35" s="353"/>
      <c r="B35" s="353"/>
      <c r="C35" s="667" t="s">
        <v>172</v>
      </c>
      <c r="D35" s="667"/>
      <c r="E35" s="141"/>
      <c r="F35" s="141"/>
      <c r="G35" s="141"/>
      <c r="H35" s="353"/>
      <c r="I35" s="353"/>
    </row>
    <row r="36" spans="1:9" x14ac:dyDescent="0.2">
      <c r="A36" s="135"/>
      <c r="B36" s="135"/>
      <c r="C36" s="664" t="s">
        <v>38</v>
      </c>
      <c r="D36" s="664"/>
      <c r="E36" s="141"/>
      <c r="F36" s="141"/>
      <c r="G36" s="141"/>
      <c r="H36" s="135"/>
      <c r="I36" s="135"/>
    </row>
    <row r="37" spans="1:9" x14ac:dyDescent="0.2">
      <c r="A37" s="135"/>
      <c r="B37" s="135"/>
      <c r="C37" s="665" t="s">
        <v>41</v>
      </c>
      <c r="D37" s="665"/>
      <c r="E37" s="141"/>
      <c r="F37" s="141"/>
      <c r="G37" s="141"/>
      <c r="H37" s="135"/>
      <c r="I37" s="135"/>
    </row>
    <row r="38" spans="1:9" x14ac:dyDescent="0.2">
      <c r="A38" s="135"/>
      <c r="B38" s="135"/>
      <c r="C38" s="665" t="s">
        <v>121</v>
      </c>
      <c r="D38" s="665"/>
      <c r="E38" s="141"/>
      <c r="F38" s="141"/>
      <c r="G38" s="141"/>
      <c r="H38" s="135"/>
      <c r="I38" s="135"/>
    </row>
    <row r="39" spans="1:9" x14ac:dyDescent="0.2">
      <c r="A39" s="135"/>
      <c r="B39" s="135"/>
      <c r="C39" s="665" t="s">
        <v>40</v>
      </c>
      <c r="D39" s="665"/>
      <c r="E39" s="141"/>
      <c r="F39" s="141"/>
      <c r="G39" s="141"/>
      <c r="H39" s="135"/>
      <c r="I39" s="135"/>
    </row>
    <row r="40" spans="1:9" x14ac:dyDescent="0.2">
      <c r="A40" s="135"/>
      <c r="B40" s="135"/>
      <c r="C40" s="665" t="s">
        <v>288</v>
      </c>
      <c r="D40" s="665"/>
      <c r="E40" s="141"/>
      <c r="F40" s="141"/>
      <c r="G40" s="141"/>
      <c r="H40" s="135"/>
      <c r="I40" s="135"/>
    </row>
    <row r="41" spans="1:9" x14ac:dyDescent="0.2">
      <c r="A41" s="135"/>
      <c r="B41" s="135"/>
      <c r="C41" s="667" t="s">
        <v>362</v>
      </c>
      <c r="D41" s="667"/>
      <c r="E41" s="141"/>
      <c r="F41" s="141"/>
      <c r="G41" s="141"/>
      <c r="H41" s="135"/>
      <c r="I41" s="135"/>
    </row>
    <row r="42" spans="1:9" x14ac:dyDescent="0.2">
      <c r="A42" s="135"/>
      <c r="B42" s="135"/>
      <c r="C42" s="667" t="s">
        <v>119</v>
      </c>
      <c r="D42" s="667"/>
      <c r="E42" s="141"/>
      <c r="F42" s="141"/>
      <c r="G42" s="141"/>
      <c r="H42" s="135"/>
      <c r="I42" s="135"/>
    </row>
    <row r="43" spans="1:9" x14ac:dyDescent="0.2">
      <c r="A43" s="135"/>
      <c r="B43" s="135"/>
      <c r="C43" s="667" t="s">
        <v>29</v>
      </c>
      <c r="D43" s="667"/>
      <c r="E43" s="141"/>
      <c r="F43" s="141"/>
      <c r="G43" s="141"/>
      <c r="H43" s="135"/>
      <c r="I43" s="135"/>
    </row>
    <row r="44" spans="1:9" ht="9.9499999999999993" customHeight="1" x14ac:dyDescent="0.2">
      <c r="A44" s="135"/>
      <c r="B44" s="135"/>
      <c r="C44" s="135"/>
      <c r="D44" s="135"/>
      <c r="E44" s="135"/>
      <c r="F44" s="135"/>
      <c r="G44" s="135"/>
      <c r="H44" s="135"/>
      <c r="I44" s="135"/>
    </row>
    <row r="45" spans="1:9" ht="15" x14ac:dyDescent="0.25">
      <c r="A45" s="135"/>
      <c r="B45" s="135"/>
      <c r="C45" s="668" t="str">
        <f>RIGHT(AUX!C3,1) &amp; " " &amp; AUX!D3 &amp; " NUM ABRIR E FECHAR DE OLHOS…"</f>
        <v>O ACES ALENTEJO CENTRAL NUM ABRIR E FECHAR DE OLHOS…</v>
      </c>
      <c r="D45" s="668"/>
      <c r="E45" s="668"/>
      <c r="F45" s="668"/>
      <c r="G45" s="512" t="s">
        <v>53</v>
      </c>
      <c r="H45" s="135"/>
      <c r="I45" s="135"/>
    </row>
    <row r="46" spans="1:9" ht="5.0999999999999996" customHeight="1" x14ac:dyDescent="0.2">
      <c r="A46" s="135"/>
      <c r="B46" s="135"/>
      <c r="C46" s="669"/>
      <c r="D46" s="669"/>
      <c r="E46" s="669"/>
      <c r="F46" s="669"/>
      <c r="G46" s="669"/>
      <c r="H46" s="135"/>
      <c r="I46" s="135"/>
    </row>
    <row r="47" spans="1:9" x14ac:dyDescent="0.2">
      <c r="A47" s="135"/>
      <c r="B47" s="135"/>
      <c r="C47" s="126"/>
      <c r="D47" s="126"/>
      <c r="E47" s="135"/>
      <c r="F47" s="135"/>
      <c r="G47" s="135"/>
      <c r="H47" s="135"/>
      <c r="I47" s="135"/>
    </row>
    <row r="48" spans="1:9" x14ac:dyDescent="0.2">
      <c r="A48" s="135"/>
      <c r="B48" s="135"/>
      <c r="C48" s="135"/>
      <c r="D48" s="135"/>
      <c r="E48" s="135"/>
      <c r="F48" s="135"/>
      <c r="G48" s="135"/>
      <c r="H48" s="135"/>
      <c r="I48" s="135"/>
    </row>
    <row r="49" spans="1:9" x14ac:dyDescent="0.2">
      <c r="A49" s="135"/>
      <c r="B49" s="135"/>
      <c r="C49" s="135"/>
      <c r="D49" s="135"/>
      <c r="E49" s="135"/>
      <c r="F49" s="135"/>
      <c r="G49" s="135"/>
      <c r="H49" s="135"/>
      <c r="I49" s="135"/>
    </row>
    <row r="50" spans="1:9" x14ac:dyDescent="0.2">
      <c r="A50" s="135"/>
      <c r="B50" s="135"/>
      <c r="C50" s="135"/>
      <c r="D50" s="135"/>
      <c r="E50" s="135"/>
      <c r="F50" s="135"/>
      <c r="G50" s="135"/>
      <c r="H50" s="135"/>
      <c r="I50" s="135"/>
    </row>
    <row r="51" spans="1:9" x14ac:dyDescent="0.2">
      <c r="A51" s="135"/>
      <c r="B51" s="135"/>
      <c r="C51" s="135"/>
      <c r="D51" s="135"/>
      <c r="E51" s="135"/>
      <c r="F51" s="135"/>
      <c r="G51" s="135"/>
      <c r="H51" s="135"/>
      <c r="I51" s="135"/>
    </row>
    <row r="52" spans="1:9" x14ac:dyDescent="0.2">
      <c r="A52" s="135"/>
      <c r="B52" s="135"/>
      <c r="C52" s="135"/>
      <c r="D52" s="135"/>
      <c r="E52" s="135"/>
      <c r="F52" s="135"/>
      <c r="G52" s="135"/>
      <c r="H52" s="135"/>
      <c r="I52" s="135"/>
    </row>
    <row r="53" spans="1:9" ht="15" thickBot="1" x14ac:dyDescent="0.25">
      <c r="A53" s="135"/>
      <c r="B53" s="135"/>
      <c r="C53" s="135"/>
      <c r="D53" s="135"/>
      <c r="E53" s="135"/>
      <c r="F53" s="135"/>
      <c r="G53" s="135"/>
      <c r="H53" s="135"/>
      <c r="I53" s="135"/>
    </row>
    <row r="54" spans="1:9" ht="9.9499999999999993" customHeight="1" x14ac:dyDescent="0.2">
      <c r="A54" s="135"/>
      <c r="B54" s="639"/>
      <c r="C54" s="639"/>
      <c r="D54" s="639"/>
      <c r="E54" s="639"/>
      <c r="F54" s="639"/>
      <c r="G54" s="639"/>
      <c r="H54" s="639"/>
      <c r="I54" s="135"/>
    </row>
  </sheetData>
  <sheetProtection password="CD06" sheet="1" objects="1" scenarios="1"/>
  <mergeCells count="39">
    <mergeCell ref="C40:D40"/>
    <mergeCell ref="B54:H54"/>
    <mergeCell ref="C45:F45"/>
    <mergeCell ref="C41:D41"/>
    <mergeCell ref="C42:D42"/>
    <mergeCell ref="C46:G46"/>
    <mergeCell ref="C43:D43"/>
    <mergeCell ref="C36:D36"/>
    <mergeCell ref="C37:D37"/>
    <mergeCell ref="C38:D38"/>
    <mergeCell ref="C39:D39"/>
    <mergeCell ref="C34:G34"/>
    <mergeCell ref="C35:D35"/>
    <mergeCell ref="C33:D33"/>
    <mergeCell ref="C21:D21"/>
    <mergeCell ref="C25:D25"/>
    <mergeCell ref="C13:D13"/>
    <mergeCell ref="C15:D15"/>
    <mergeCell ref="C16:D16"/>
    <mergeCell ref="C17:D17"/>
    <mergeCell ref="C14:D14"/>
    <mergeCell ref="C30:D30"/>
    <mergeCell ref="C22:D22"/>
    <mergeCell ref="C23:D23"/>
    <mergeCell ref="C24:D24"/>
    <mergeCell ref="C31:E31"/>
    <mergeCell ref="B4:H4"/>
    <mergeCell ref="C2:E2"/>
    <mergeCell ref="C20:G20"/>
    <mergeCell ref="C29:G29"/>
    <mergeCell ref="C26:D26"/>
    <mergeCell ref="C19:D19"/>
    <mergeCell ref="C28:D28"/>
    <mergeCell ref="C11:D11"/>
    <mergeCell ref="B6:C6"/>
    <mergeCell ref="B7:C7"/>
    <mergeCell ref="B8:C8"/>
    <mergeCell ref="C12:G12"/>
    <mergeCell ref="D9:F9"/>
  </mergeCells>
  <hyperlinks>
    <hyperlink ref="B6:C6" location="PeLS!A1" display="Capa"/>
    <hyperlink ref="B7:C7" location="LIGA!A1" display="Ligações"/>
    <hyperlink ref="C13" location="'A01'!A14" display="Estimativas da População Residente em 2007"/>
    <hyperlink ref="C15" location="'A01'!A54" display="Índices Demográficos"/>
    <hyperlink ref="C16" location="'A01'!A100" display="Natalidade"/>
    <hyperlink ref="C17:D17" location="'A01'!A132" display="Esperança de Vida"/>
    <hyperlink ref="G11" location="'A01'!A1" display="entrar"/>
    <hyperlink ref="G19" location="'B01'!A1" display="entrar"/>
    <hyperlink ref="G28" location="'C01'!A1" display="entrar"/>
    <hyperlink ref="G33" location="'D01'!A1" display="entrar"/>
    <hyperlink ref="G45" location="'E01'!A1" display="Quadro Resumo"/>
    <hyperlink ref="G6" location="FTEC!A1" display="Ficha Técnica"/>
    <hyperlink ref="C41:D41" location="'D04'!A17" display="Morbilidade nos Cuidados de Saúde Primários"/>
    <hyperlink ref="C40:D40" location="'D03'!A17" display="Taxa de Mortalidade Padronizada pela idade (TMP)"/>
    <hyperlink ref="C39:D39" location="'D02'!A17" display="Mortalidade Proporcional"/>
    <hyperlink ref="C37:D37" location="'D01'!A45" display="Óbitos e Taxa Bruta de Mortalidade"/>
    <hyperlink ref="C42:D42" location="'D05'!A17" display="VIH /sida"/>
    <hyperlink ref="C43:D43" location="'D05'!A79" display="Tuberculose"/>
    <hyperlink ref="C14" location="'A01'!A75" display="Pirâmides Etárias"/>
    <hyperlink ref="C14:D14" location="'A01'!A37" display="Pirâmides Etárias"/>
    <hyperlink ref="C15:D15" location="'A01'!A63" display="Índices Demográficos"/>
    <hyperlink ref="C30:D30" location="'C01'!A10" display="Nascimentos em Mulheres em Idade de Risco"/>
    <hyperlink ref="C16:D16" location="'A01'!A101" display="Natalidade"/>
    <hyperlink ref="C35:D35" location="'D01'!A17" display="Nascimentos Pré-Termo e Baixo Peso à Nascença"/>
    <hyperlink ref="C31:D31" location="'C01'!A42" display="Determinantes da Saúde nos Cuidados de Saúde Primários"/>
    <hyperlink ref="C38:D38" location="'D01'!A63" display="Mortalidade Infantil e Componentes"/>
    <hyperlink ref="C31:E31" location="'C01'!A39" display="Determinantes de Saúde - Registo nos Cuidados de Saúde Primários"/>
    <hyperlink ref="C22:I22" location="'B01'!A42" display="Situação Perante o Emprego"/>
    <hyperlink ref="C23:I23" location="'B01'!A104" display="Suporte Social"/>
    <hyperlink ref="C24:I24" location="'B01'!A134" display="Economia"/>
    <hyperlink ref="C26:I26" location="'B01'!A191" display="Segurança"/>
    <hyperlink ref="C21:I21" location="'B01'!A14" display="Educação"/>
    <hyperlink ref="C25:I25" location="'B01'!A162" display="Ambiente - Saneamento Básico"/>
    <hyperlink ref="B8:C8" location="PeLS!A26" display="Aspetos a destacar"/>
    <hyperlink ref="C26:D26" location="'B01'!A192" display="Segurança"/>
    <hyperlink ref="C25:D25" location="'B01'!A163" display="Ambiente - Saneamento Básico"/>
  </hyperlinks>
  <pageMargins left="0.39370078740157483" right="0.19685039370078741" top="0.39370078740157483" bottom="0.39370078740157483" header="0.31496062992125984" footer="0.31496062992125984"/>
  <pageSetup paperSize="9" scale="6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
  <dimension ref="A1:L65"/>
  <sheetViews>
    <sheetView zoomScaleNormal="100" workbookViewId="0">
      <selection activeCell="M29" sqref="M29"/>
    </sheetView>
  </sheetViews>
  <sheetFormatPr defaultColWidth="9.140625" defaultRowHeight="14.25" x14ac:dyDescent="0.2"/>
  <cols>
    <col min="1" max="2" width="2.7109375" style="5" customWidth="1"/>
    <col min="3" max="3" width="15.7109375" style="5" customWidth="1"/>
    <col min="4" max="4" width="25.7109375" style="5" customWidth="1"/>
    <col min="5" max="5" width="2.7109375" style="5" customWidth="1"/>
    <col min="6" max="6" width="15.7109375" style="5" customWidth="1"/>
    <col min="7" max="7" width="25.7109375" style="5" customWidth="1"/>
    <col min="8" max="8" width="2.7109375" style="5" customWidth="1"/>
    <col min="9" max="9" width="15.7109375" style="5" customWidth="1"/>
    <col min="10" max="10" width="25.7109375" style="5" customWidth="1"/>
    <col min="11" max="12" width="2.7109375" style="5" customWidth="1"/>
    <col min="13" max="16384" width="9.140625" style="5"/>
  </cols>
  <sheetData>
    <row r="1" spans="1:12" ht="9.9499999999999993" customHeight="1" x14ac:dyDescent="0.2">
      <c r="A1" s="161"/>
      <c r="B1" s="161"/>
      <c r="C1" s="161"/>
      <c r="D1" s="161"/>
      <c r="E1" s="161"/>
      <c r="F1" s="161"/>
      <c r="G1" s="161"/>
      <c r="H1" s="161"/>
      <c r="I1" s="161"/>
      <c r="J1" s="161"/>
      <c r="K1" s="161"/>
      <c r="L1" s="161"/>
    </row>
    <row r="2" spans="1:12" ht="15" x14ac:dyDescent="0.25">
      <c r="A2" s="161"/>
      <c r="B2" s="161"/>
      <c r="C2" s="651" t="str">
        <f>AUX!A1</f>
        <v>Perfil Local de Saúde 2019</v>
      </c>
      <c r="D2" s="651"/>
      <c r="E2" s="651"/>
      <c r="F2" s="651"/>
      <c r="G2" s="161"/>
      <c r="H2" s="161"/>
      <c r="I2" s="161"/>
      <c r="J2" s="161"/>
      <c r="K2" s="161"/>
      <c r="L2" s="161"/>
    </row>
    <row r="3" spans="1:12" ht="5.0999999999999996" customHeight="1" x14ac:dyDescent="0.2">
      <c r="A3" s="161"/>
      <c r="B3" s="161"/>
      <c r="C3" s="161"/>
      <c r="D3" s="161"/>
      <c r="E3" s="161"/>
      <c r="F3" s="161"/>
      <c r="G3" s="161"/>
      <c r="H3" s="161"/>
      <c r="I3" s="161"/>
      <c r="J3" s="161"/>
      <c r="K3" s="161"/>
      <c r="L3" s="161"/>
    </row>
    <row r="4" spans="1:12" ht="30" customHeight="1" x14ac:dyDescent="0.2">
      <c r="A4" s="161"/>
      <c r="B4" s="650" t="str">
        <f>AUX!A3</f>
        <v>ACeS Alentejo Central</v>
      </c>
      <c r="C4" s="650"/>
      <c r="D4" s="650"/>
      <c r="E4" s="650"/>
      <c r="F4" s="650"/>
      <c r="G4" s="650"/>
      <c r="H4" s="650"/>
      <c r="I4" s="650"/>
      <c r="J4" s="650"/>
      <c r="K4" s="650"/>
      <c r="L4" s="161"/>
    </row>
    <row r="5" spans="1:12" ht="5.0999999999999996" customHeight="1" x14ac:dyDescent="0.2">
      <c r="A5" s="161"/>
      <c r="B5" s="161"/>
      <c r="C5" s="161"/>
      <c r="D5" s="161"/>
      <c r="E5" s="161"/>
      <c r="F5" s="161"/>
      <c r="G5" s="161"/>
      <c r="H5" s="161"/>
      <c r="I5" s="161"/>
      <c r="J5" s="161"/>
      <c r="K5" s="161"/>
      <c r="L5" s="161"/>
    </row>
    <row r="6" spans="1:12" x14ac:dyDescent="0.2">
      <c r="A6" s="161"/>
      <c r="B6" s="658" t="s">
        <v>3</v>
      </c>
      <c r="C6" s="658"/>
      <c r="D6" s="161"/>
      <c r="E6" s="161"/>
      <c r="F6" s="161"/>
      <c r="G6" s="161"/>
      <c r="H6" s="161"/>
      <c r="I6" s="161"/>
      <c r="J6" s="155" t="s">
        <v>81</v>
      </c>
      <c r="K6" s="161"/>
      <c r="L6" s="161"/>
    </row>
    <row r="7" spans="1:12" x14ac:dyDescent="0.2">
      <c r="A7" s="161"/>
      <c r="B7" s="658" t="s">
        <v>0</v>
      </c>
      <c r="C7" s="658"/>
      <c r="D7" s="161"/>
      <c r="E7" s="161"/>
      <c r="F7" s="161"/>
      <c r="G7" s="161"/>
      <c r="H7" s="161"/>
      <c r="I7" s="161"/>
      <c r="J7" s="161"/>
      <c r="K7" s="161"/>
      <c r="L7" s="161"/>
    </row>
    <row r="8" spans="1:12" x14ac:dyDescent="0.2">
      <c r="A8" s="161"/>
      <c r="B8" s="658" t="s">
        <v>252</v>
      </c>
      <c r="C8" s="658"/>
      <c r="D8" s="161"/>
      <c r="E8" s="161"/>
      <c r="F8" s="161"/>
      <c r="G8" s="161"/>
      <c r="H8" s="161"/>
      <c r="I8" s="161"/>
      <c r="J8" s="161"/>
      <c r="K8" s="161"/>
      <c r="L8" s="161"/>
    </row>
    <row r="9" spans="1:12" s="153" customFormat="1" ht="20.100000000000001" customHeight="1" x14ac:dyDescent="0.2">
      <c r="A9" s="152"/>
      <c r="B9" s="152"/>
      <c r="C9" s="152"/>
      <c r="D9" s="1013"/>
      <c r="E9" s="1013"/>
      <c r="F9" s="1013"/>
      <c r="G9" s="1013"/>
      <c r="H9" s="1013"/>
      <c r="I9" s="1013"/>
      <c r="J9" s="152"/>
      <c r="K9" s="152"/>
      <c r="L9" s="152"/>
    </row>
    <row r="10" spans="1:12" ht="20.100000000000001" customHeight="1" x14ac:dyDescent="0.25">
      <c r="A10" s="161"/>
      <c r="B10" s="161"/>
      <c r="C10" s="161"/>
      <c r="D10" s="660" t="s">
        <v>1</v>
      </c>
      <c r="E10" s="660"/>
      <c r="F10" s="660"/>
      <c r="G10" s="660"/>
      <c r="H10" s="660"/>
      <c r="I10" s="660"/>
      <c r="J10" s="161"/>
      <c r="K10" s="161"/>
      <c r="L10" s="161"/>
    </row>
    <row r="11" spans="1:12" ht="20.100000000000001" customHeight="1" x14ac:dyDescent="0.2">
      <c r="A11" s="161"/>
      <c r="B11" s="161"/>
      <c r="C11" s="161"/>
      <c r="D11" s="161"/>
      <c r="E11" s="161"/>
      <c r="F11" s="161"/>
      <c r="G11" s="161"/>
      <c r="H11" s="161"/>
      <c r="I11" s="161"/>
      <c r="J11" s="161"/>
      <c r="K11" s="161"/>
      <c r="L11" s="161"/>
    </row>
    <row r="12" spans="1:12" ht="20.100000000000001" customHeight="1" x14ac:dyDescent="0.2">
      <c r="A12" s="161"/>
      <c r="B12" s="161"/>
      <c r="C12" s="161"/>
      <c r="D12" s="161"/>
      <c r="E12" s="161"/>
      <c r="F12" s="161"/>
      <c r="G12" s="161"/>
      <c r="H12" s="161"/>
      <c r="I12" s="161"/>
      <c r="J12" s="161"/>
      <c r="K12" s="161"/>
      <c r="L12" s="161"/>
    </row>
    <row r="13" spans="1:12" ht="20.100000000000001" customHeight="1" x14ac:dyDescent="0.2">
      <c r="A13" s="161"/>
      <c r="B13" s="161"/>
      <c r="C13" s="161"/>
      <c r="D13" s="161"/>
      <c r="E13" s="161"/>
      <c r="F13" s="161"/>
      <c r="G13" s="161"/>
      <c r="H13" s="161"/>
      <c r="I13" s="161"/>
      <c r="J13" s="161"/>
      <c r="K13" s="161"/>
      <c r="L13" s="161"/>
    </row>
    <row r="14" spans="1:12" ht="15" x14ac:dyDescent="0.25">
      <c r="A14" s="614"/>
      <c r="B14" s="614"/>
      <c r="C14" s="670" t="s">
        <v>822</v>
      </c>
      <c r="D14" s="670"/>
      <c r="E14" s="670"/>
      <c r="F14" s="670"/>
      <c r="G14" s="670"/>
      <c r="H14" s="670"/>
      <c r="I14" s="670"/>
      <c r="J14" s="670"/>
      <c r="K14" s="614"/>
      <c r="L14" s="614"/>
    </row>
    <row r="15" spans="1:12" ht="4.5" customHeight="1" x14ac:dyDescent="0.2">
      <c r="A15" s="614"/>
      <c r="B15" s="614"/>
      <c r="C15" s="672"/>
      <c r="D15" s="672"/>
      <c r="E15" s="672"/>
      <c r="F15" s="672"/>
      <c r="G15" s="672"/>
      <c r="H15" s="672"/>
      <c r="I15" s="672"/>
      <c r="J15" s="672"/>
      <c r="K15" s="614"/>
      <c r="L15" s="614"/>
    </row>
    <row r="16" spans="1:12" ht="9.9499999999999993" customHeight="1" x14ac:dyDescent="0.2">
      <c r="A16" s="614"/>
      <c r="B16" s="614"/>
      <c r="C16" s="614"/>
      <c r="D16" s="614"/>
      <c r="E16" s="614"/>
      <c r="F16" s="614"/>
      <c r="G16" s="614"/>
      <c r="H16" s="614"/>
      <c r="I16" s="614"/>
      <c r="J16" s="614"/>
      <c r="K16" s="614"/>
      <c r="L16" s="614"/>
    </row>
    <row r="17" spans="1:12" ht="28.5" customHeight="1" x14ac:dyDescent="0.2">
      <c r="A17" s="614"/>
      <c r="B17" s="614"/>
      <c r="C17" s="614"/>
      <c r="D17" s="673" t="s">
        <v>823</v>
      </c>
      <c r="E17" s="614"/>
      <c r="F17" s="614"/>
      <c r="G17" s="674" t="s">
        <v>824</v>
      </c>
      <c r="H17" s="614"/>
      <c r="I17" s="614"/>
      <c r="J17" s="674" t="s">
        <v>825</v>
      </c>
      <c r="K17" s="614"/>
      <c r="L17" s="614"/>
    </row>
    <row r="18" spans="1:12" ht="24" customHeight="1" x14ac:dyDescent="0.2">
      <c r="A18" s="614"/>
      <c r="B18" s="614"/>
      <c r="C18" s="614"/>
      <c r="D18" s="673"/>
      <c r="E18" s="614"/>
      <c r="F18" s="614"/>
      <c r="G18" s="674"/>
      <c r="H18" s="614"/>
      <c r="I18" s="614"/>
      <c r="J18" s="674"/>
      <c r="K18" s="614"/>
      <c r="L18" s="614"/>
    </row>
    <row r="19" spans="1:12" ht="20.100000000000001" customHeight="1" x14ac:dyDescent="0.2">
      <c r="A19" s="614"/>
      <c r="B19" s="614"/>
      <c r="C19" s="614"/>
      <c r="D19" s="615"/>
      <c r="E19" s="614"/>
      <c r="F19" s="614"/>
      <c r="G19" s="614"/>
      <c r="H19" s="614"/>
      <c r="I19" s="614"/>
      <c r="J19" s="614"/>
      <c r="K19" s="614"/>
      <c r="L19" s="614"/>
    </row>
    <row r="20" spans="1:12" ht="20.100000000000001" customHeight="1" x14ac:dyDescent="0.2">
      <c r="A20" s="614"/>
      <c r="B20" s="614"/>
      <c r="C20" s="614"/>
      <c r="D20" s="615"/>
      <c r="E20" s="614"/>
      <c r="F20" s="614"/>
      <c r="G20" s="614"/>
      <c r="H20" s="614"/>
      <c r="I20" s="614"/>
      <c r="J20" s="614"/>
      <c r="K20" s="614"/>
      <c r="L20" s="614"/>
    </row>
    <row r="21" spans="1:12" ht="20.100000000000001" customHeight="1" x14ac:dyDescent="0.2">
      <c r="A21" s="614"/>
      <c r="B21" s="614"/>
      <c r="C21" s="614"/>
      <c r="D21" s="618"/>
      <c r="E21" s="614"/>
      <c r="F21" s="614"/>
      <c r="G21" s="614"/>
      <c r="H21" s="614"/>
      <c r="I21" s="614"/>
      <c r="J21" s="614"/>
      <c r="K21" s="614"/>
      <c r="L21" s="614"/>
    </row>
    <row r="22" spans="1:12" ht="30" customHeight="1" x14ac:dyDescent="0.2">
      <c r="A22" s="614"/>
      <c r="B22" s="614"/>
      <c r="C22" s="140"/>
      <c r="D22" s="140"/>
      <c r="E22" s="614"/>
      <c r="F22" s="614"/>
      <c r="G22" s="618"/>
      <c r="H22" s="614"/>
      <c r="I22" s="614"/>
      <c r="J22" s="614"/>
      <c r="K22" s="614"/>
      <c r="L22" s="614"/>
    </row>
    <row r="23" spans="1:12" ht="20.100000000000001" customHeight="1" x14ac:dyDescent="0.2">
      <c r="A23" s="614"/>
      <c r="B23" s="614"/>
      <c r="C23" s="140"/>
      <c r="D23" s="675" t="s">
        <v>826</v>
      </c>
      <c r="E23" s="614"/>
      <c r="F23" s="614"/>
      <c r="G23" s="676" t="s">
        <v>827</v>
      </c>
      <c r="H23" s="614"/>
      <c r="I23" s="614"/>
      <c r="J23" s="677" t="s">
        <v>828</v>
      </c>
      <c r="K23" s="614"/>
      <c r="L23" s="614"/>
    </row>
    <row r="24" spans="1:12" ht="20.100000000000001" customHeight="1" x14ac:dyDescent="0.2">
      <c r="A24" s="614"/>
      <c r="B24" s="614"/>
      <c r="C24" s="140"/>
      <c r="D24" s="675"/>
      <c r="E24" s="614"/>
      <c r="F24" s="614"/>
      <c r="G24" s="676"/>
      <c r="H24" s="614"/>
      <c r="I24" s="614"/>
      <c r="J24" s="677"/>
      <c r="K24" s="614"/>
      <c r="L24" s="614"/>
    </row>
    <row r="25" spans="1:12" ht="20.100000000000001" customHeight="1" x14ac:dyDescent="0.2">
      <c r="A25" s="614"/>
      <c r="B25" s="614"/>
      <c r="C25" s="140"/>
      <c r="D25" s="140"/>
      <c r="E25" s="614"/>
      <c r="F25" s="614"/>
      <c r="G25" s="619"/>
      <c r="H25" s="614"/>
      <c r="I25" s="614"/>
      <c r="J25" s="614"/>
      <c r="K25" s="614"/>
      <c r="L25" s="614"/>
    </row>
    <row r="26" spans="1:12" ht="20.100000000000001" customHeight="1" x14ac:dyDescent="0.2">
      <c r="A26" s="614"/>
      <c r="B26" s="614"/>
      <c r="C26" s="140"/>
      <c r="D26" s="140"/>
      <c r="E26" s="614"/>
      <c r="F26" s="614"/>
      <c r="G26" s="618"/>
      <c r="H26" s="614"/>
      <c r="I26" s="614"/>
      <c r="J26" s="614"/>
      <c r="K26" s="614"/>
      <c r="L26" s="614"/>
    </row>
    <row r="27" spans="1:12" ht="20.100000000000001" customHeight="1" x14ac:dyDescent="0.2">
      <c r="A27" s="614"/>
      <c r="B27" s="614"/>
      <c r="C27" s="140"/>
      <c r="D27" s="140"/>
      <c r="E27" s="614"/>
      <c r="F27" s="614"/>
      <c r="G27" s="618"/>
      <c r="H27" s="614"/>
      <c r="I27" s="614"/>
      <c r="J27" s="614"/>
      <c r="K27" s="614"/>
      <c r="L27" s="614"/>
    </row>
    <row r="28" spans="1:12" ht="20.100000000000001" customHeight="1" x14ac:dyDescent="0.2">
      <c r="A28" s="614"/>
      <c r="B28" s="614"/>
      <c r="C28" s="140"/>
      <c r="D28" s="140"/>
      <c r="E28" s="614"/>
      <c r="F28" s="614"/>
      <c r="G28" s="618"/>
      <c r="H28" s="614"/>
      <c r="I28" s="614"/>
      <c r="J28" s="614"/>
      <c r="K28" s="614"/>
      <c r="L28" s="614"/>
    </row>
    <row r="29" spans="1:12" ht="20.100000000000001" customHeight="1" x14ac:dyDescent="0.2">
      <c r="A29" s="614"/>
      <c r="B29" s="614"/>
      <c r="C29" s="614"/>
      <c r="D29" s="675" t="s">
        <v>829</v>
      </c>
      <c r="E29" s="614"/>
      <c r="F29" s="614"/>
      <c r="G29" s="677" t="s">
        <v>830</v>
      </c>
      <c r="H29" s="614"/>
      <c r="I29" s="614"/>
      <c r="J29" s="675" t="s">
        <v>831</v>
      </c>
      <c r="K29" s="614"/>
      <c r="L29" s="614"/>
    </row>
    <row r="30" spans="1:12" ht="20.100000000000001" customHeight="1" x14ac:dyDescent="0.2">
      <c r="A30" s="614"/>
      <c r="B30" s="614"/>
      <c r="C30" s="614"/>
      <c r="D30" s="675"/>
      <c r="E30" s="614"/>
      <c r="F30" s="614"/>
      <c r="G30" s="677"/>
      <c r="H30" s="614"/>
      <c r="I30" s="614"/>
      <c r="J30" s="675"/>
      <c r="K30" s="614"/>
      <c r="L30" s="614"/>
    </row>
    <row r="31" spans="1:12" ht="20.100000000000001" customHeight="1" x14ac:dyDescent="0.2">
      <c r="A31" s="614"/>
      <c r="B31" s="614"/>
      <c r="C31" s="614"/>
      <c r="D31" s="620"/>
      <c r="E31" s="614"/>
      <c r="F31" s="614"/>
      <c r="G31" s="614"/>
      <c r="H31" s="614"/>
      <c r="I31" s="614"/>
      <c r="J31" s="621"/>
      <c r="K31" s="614"/>
      <c r="L31" s="614"/>
    </row>
    <row r="32" spans="1:12" ht="20.100000000000001" customHeight="1" x14ac:dyDescent="0.2">
      <c r="A32" s="614"/>
      <c r="B32" s="614"/>
      <c r="C32" s="614"/>
      <c r="D32" s="614"/>
      <c r="E32" s="614"/>
      <c r="F32" s="614"/>
      <c r="G32" s="614"/>
      <c r="H32" s="614"/>
      <c r="I32" s="614"/>
      <c r="J32" s="614"/>
      <c r="K32" s="614"/>
      <c r="L32" s="614"/>
    </row>
    <row r="33" spans="1:12" ht="20.100000000000001" customHeight="1" x14ac:dyDescent="0.2">
      <c r="A33" s="614"/>
      <c r="B33" s="614"/>
      <c r="C33" s="614"/>
      <c r="D33" s="614"/>
      <c r="E33" s="614"/>
      <c r="F33" s="614"/>
      <c r="G33" s="614"/>
      <c r="H33" s="614"/>
      <c r="I33" s="614"/>
      <c r="J33" s="614"/>
      <c r="K33" s="614"/>
      <c r="L33" s="614"/>
    </row>
    <row r="34" spans="1:12" ht="20.100000000000001" customHeight="1" x14ac:dyDescent="0.2">
      <c r="A34" s="614"/>
      <c r="B34" s="614"/>
      <c r="C34" s="614"/>
      <c r="D34" s="614"/>
      <c r="E34" s="614"/>
      <c r="F34" s="614"/>
      <c r="G34" s="614"/>
      <c r="H34" s="614"/>
      <c r="I34" s="614"/>
      <c r="J34" s="614"/>
      <c r="K34" s="614"/>
      <c r="L34" s="614"/>
    </row>
    <row r="35" spans="1:12" ht="20.100000000000001" customHeight="1" x14ac:dyDescent="0.2">
      <c r="A35" s="614"/>
      <c r="B35" s="614"/>
      <c r="C35" s="614"/>
      <c r="D35" s="614"/>
      <c r="E35" s="614"/>
      <c r="F35" s="614"/>
      <c r="G35" s="614"/>
      <c r="H35" s="614"/>
      <c r="I35" s="614"/>
      <c r="J35" s="614"/>
      <c r="K35" s="614"/>
      <c r="L35" s="614"/>
    </row>
    <row r="36" spans="1:12" ht="15" x14ac:dyDescent="0.25">
      <c r="A36" s="614"/>
      <c r="B36" s="614"/>
      <c r="C36" s="670" t="s">
        <v>832</v>
      </c>
      <c r="D36" s="670"/>
      <c r="E36" s="670"/>
      <c r="F36" s="670"/>
      <c r="G36" s="670"/>
      <c r="H36" s="670"/>
      <c r="I36" s="670"/>
      <c r="J36" s="670"/>
      <c r="K36" s="614"/>
      <c r="L36" s="614"/>
    </row>
    <row r="37" spans="1:12" ht="5.0999999999999996" customHeight="1" x14ac:dyDescent="0.2">
      <c r="A37" s="614"/>
      <c r="B37" s="614"/>
      <c r="C37" s="678"/>
      <c r="D37" s="678"/>
      <c r="E37" s="678"/>
      <c r="F37" s="678"/>
      <c r="G37" s="678"/>
      <c r="H37" s="678"/>
      <c r="I37" s="678"/>
      <c r="J37" s="678"/>
      <c r="K37" s="614"/>
      <c r="L37" s="614"/>
    </row>
    <row r="38" spans="1:12" ht="9.9499999999999993" customHeight="1" x14ac:dyDescent="0.2">
      <c r="A38" s="614"/>
      <c r="B38" s="614"/>
      <c r="C38" s="614"/>
      <c r="D38" s="614"/>
      <c r="E38" s="614"/>
      <c r="F38" s="614"/>
      <c r="G38" s="614"/>
      <c r="H38" s="614"/>
      <c r="I38" s="614"/>
      <c r="J38" s="614"/>
      <c r="K38" s="614"/>
      <c r="L38" s="614"/>
    </row>
    <row r="39" spans="1:12" ht="15" x14ac:dyDescent="0.25">
      <c r="A39" s="614"/>
      <c r="B39" s="614"/>
      <c r="C39" s="622" t="s">
        <v>833</v>
      </c>
      <c r="D39" s="614"/>
      <c r="E39" s="614"/>
      <c r="F39" s="622" t="s">
        <v>834</v>
      </c>
      <c r="G39" s="614"/>
      <c r="H39" s="614"/>
      <c r="I39" s="614"/>
      <c r="J39" s="614"/>
      <c r="K39" s="614"/>
      <c r="L39" s="614"/>
    </row>
    <row r="40" spans="1:12" ht="9.9499999999999993" customHeight="1" x14ac:dyDescent="0.2">
      <c r="A40" s="614"/>
      <c r="B40" s="614"/>
      <c r="C40" s="614"/>
      <c r="D40" s="614"/>
      <c r="E40" s="614"/>
      <c r="F40" s="614"/>
      <c r="G40" s="614"/>
      <c r="H40" s="614"/>
      <c r="I40" s="614"/>
      <c r="J40" s="614"/>
      <c r="K40" s="614"/>
      <c r="L40" s="614"/>
    </row>
    <row r="41" spans="1:12" ht="20.100000000000001" customHeight="1" x14ac:dyDescent="0.2">
      <c r="A41" s="614"/>
      <c r="B41" s="614"/>
      <c r="C41" s="614"/>
      <c r="D41" s="614"/>
      <c r="E41" s="614"/>
      <c r="F41" s="614"/>
      <c r="G41" s="614"/>
      <c r="H41" s="614"/>
      <c r="I41" s="614"/>
      <c r="J41" s="614"/>
      <c r="K41" s="614"/>
      <c r="L41" s="614"/>
    </row>
    <row r="42" spans="1:12" ht="20.100000000000001" customHeight="1" x14ac:dyDescent="0.2">
      <c r="A42" s="614"/>
      <c r="B42" s="614"/>
      <c r="C42" s="614"/>
      <c r="D42" s="614"/>
      <c r="E42" s="614"/>
      <c r="F42" s="614"/>
      <c r="G42" s="614"/>
      <c r="H42" s="614"/>
      <c r="I42" s="614"/>
      <c r="J42" s="614"/>
      <c r="K42" s="614"/>
      <c r="L42" s="614"/>
    </row>
    <row r="43" spans="1:12" ht="20.100000000000001" customHeight="1" x14ac:dyDescent="0.2">
      <c r="A43" s="614"/>
      <c r="B43" s="614"/>
      <c r="C43" s="614"/>
      <c r="D43" s="614"/>
      <c r="E43" s="614"/>
      <c r="F43" s="614"/>
      <c r="G43" s="614"/>
      <c r="H43" s="614"/>
      <c r="I43" s="614"/>
      <c r="J43" s="614"/>
      <c r="K43" s="614"/>
      <c r="L43" s="614"/>
    </row>
    <row r="44" spans="1:12" ht="20.100000000000001" customHeight="1" x14ac:dyDescent="0.2">
      <c r="A44" s="614"/>
      <c r="B44" s="614"/>
      <c r="C44" s="614"/>
      <c r="D44" s="614"/>
      <c r="E44" s="614"/>
      <c r="F44" s="614"/>
      <c r="G44" s="614"/>
      <c r="H44" s="614"/>
      <c r="I44" s="614"/>
      <c r="J44" s="614"/>
      <c r="K44" s="614"/>
      <c r="L44" s="614"/>
    </row>
    <row r="45" spans="1:12" ht="20.100000000000001" customHeight="1" x14ac:dyDescent="0.2">
      <c r="A45" s="614"/>
      <c r="B45" s="614"/>
      <c r="C45" s="614"/>
      <c r="D45" s="614"/>
      <c r="E45" s="614"/>
      <c r="F45" s="614"/>
      <c r="G45" s="614"/>
      <c r="H45" s="614"/>
      <c r="I45" s="614"/>
      <c r="J45" s="614"/>
      <c r="K45" s="614"/>
      <c r="L45" s="614"/>
    </row>
    <row r="46" spans="1:12" ht="14.25" customHeight="1" x14ac:dyDescent="0.25">
      <c r="A46" s="614"/>
      <c r="B46" s="614"/>
      <c r="C46" s="679" t="s">
        <v>835</v>
      </c>
      <c r="D46" s="679"/>
      <c r="E46" s="614"/>
      <c r="F46" s="673" t="s">
        <v>836</v>
      </c>
      <c r="G46" s="673"/>
      <c r="H46" s="623"/>
      <c r="I46" s="673" t="s">
        <v>837</v>
      </c>
      <c r="J46" s="673"/>
      <c r="K46" s="614"/>
      <c r="L46" s="614"/>
    </row>
    <row r="47" spans="1:12" ht="14.25" customHeight="1" x14ac:dyDescent="0.25">
      <c r="A47" s="614"/>
      <c r="B47" s="614"/>
      <c r="C47" s="679" t="s">
        <v>838</v>
      </c>
      <c r="D47" s="679"/>
      <c r="E47" s="614"/>
      <c r="F47" s="673"/>
      <c r="G47" s="673"/>
      <c r="H47" s="623"/>
      <c r="I47" s="673"/>
      <c r="J47" s="673"/>
      <c r="K47" s="614"/>
      <c r="L47" s="614"/>
    </row>
    <row r="48" spans="1:12" ht="14.25" customHeight="1" x14ac:dyDescent="0.2">
      <c r="A48" s="614"/>
      <c r="B48" s="614"/>
      <c r="C48" s="614"/>
      <c r="D48" s="614"/>
      <c r="E48" s="614"/>
      <c r="F48" s="614"/>
      <c r="G48" s="614"/>
      <c r="H48" s="614"/>
      <c r="I48" s="614"/>
      <c r="J48" s="614"/>
      <c r="K48" s="614"/>
      <c r="L48" s="614"/>
    </row>
    <row r="49" spans="1:12" x14ac:dyDescent="0.2">
      <c r="A49" s="614"/>
      <c r="B49" s="614"/>
      <c r="C49" s="614"/>
      <c r="D49" s="614"/>
      <c r="E49" s="614"/>
      <c r="F49" s="614"/>
      <c r="G49" s="614"/>
      <c r="H49" s="614"/>
      <c r="I49" s="614"/>
      <c r="J49" s="614"/>
      <c r="K49" s="614"/>
      <c r="L49" s="614"/>
    </row>
    <row r="50" spans="1:12" x14ac:dyDescent="0.2">
      <c r="A50" s="614"/>
      <c r="B50" s="614"/>
      <c r="C50" s="614"/>
      <c r="D50" s="614"/>
      <c r="E50" s="614"/>
      <c r="F50" s="614"/>
      <c r="G50" s="614"/>
      <c r="H50" s="614"/>
      <c r="I50" s="614"/>
      <c r="J50" s="614"/>
      <c r="K50" s="614"/>
      <c r="L50" s="614"/>
    </row>
    <row r="51" spans="1:12" ht="20.100000000000001" customHeight="1" x14ac:dyDescent="0.2">
      <c r="A51" s="614"/>
      <c r="B51" s="614"/>
      <c r="C51" s="624"/>
      <c r="D51" s="614"/>
      <c r="E51" s="614"/>
      <c r="F51" s="614"/>
      <c r="G51" s="614"/>
      <c r="H51" s="614"/>
      <c r="I51" s="614"/>
      <c r="J51" s="614"/>
      <c r="K51" s="614"/>
      <c r="L51" s="614"/>
    </row>
    <row r="52" spans="1:12" ht="20.100000000000001" customHeight="1" x14ac:dyDescent="0.2">
      <c r="A52" s="614"/>
      <c r="B52" s="614"/>
      <c r="C52" s="614"/>
      <c r="D52" s="614"/>
      <c r="E52" s="614"/>
      <c r="F52" s="614"/>
      <c r="G52" s="614"/>
      <c r="H52" s="614"/>
      <c r="I52" s="614"/>
      <c r="J52" s="614"/>
      <c r="K52" s="614"/>
      <c r="L52" s="614"/>
    </row>
    <row r="53" spans="1:12" ht="20.100000000000001" customHeight="1" x14ac:dyDescent="0.2">
      <c r="A53" s="614"/>
      <c r="B53" s="614"/>
      <c r="C53" s="614"/>
      <c r="D53" s="614"/>
      <c r="E53" s="614"/>
      <c r="F53" s="614"/>
      <c r="G53" s="614"/>
      <c r="H53" s="614"/>
      <c r="I53" s="614"/>
      <c r="J53" s="614"/>
      <c r="K53" s="614"/>
      <c r="L53" s="614"/>
    </row>
    <row r="54" spans="1:12" ht="20.100000000000001" customHeight="1" x14ac:dyDescent="0.2">
      <c r="A54" s="614"/>
      <c r="B54" s="614"/>
      <c r="C54" s="614"/>
      <c r="D54" s="614"/>
      <c r="E54" s="614"/>
      <c r="F54" s="614"/>
      <c r="G54" s="614"/>
      <c r="H54" s="614"/>
      <c r="I54" s="614"/>
      <c r="J54" s="614"/>
      <c r="K54" s="614"/>
      <c r="L54" s="614"/>
    </row>
    <row r="55" spans="1:12" x14ac:dyDescent="0.2">
      <c r="A55" s="614"/>
      <c r="B55" s="614"/>
      <c r="C55" s="614"/>
      <c r="D55" s="614"/>
      <c r="E55" s="614"/>
      <c r="F55" s="614"/>
      <c r="G55" s="614"/>
      <c r="H55" s="614"/>
      <c r="I55" s="614"/>
      <c r="J55" s="614"/>
      <c r="K55" s="614"/>
      <c r="L55" s="614"/>
    </row>
    <row r="56" spans="1:12" ht="14.25" customHeight="1" x14ac:dyDescent="0.2">
      <c r="A56" s="614"/>
      <c r="B56" s="614"/>
      <c r="C56" s="683"/>
      <c r="D56" s="683"/>
      <c r="E56" s="614"/>
      <c r="F56" s="684"/>
      <c r="G56" s="684"/>
      <c r="H56" s="614"/>
      <c r="I56" s="685"/>
      <c r="J56" s="685"/>
      <c r="K56" s="614"/>
      <c r="L56" s="614"/>
    </row>
    <row r="57" spans="1:12" ht="14.25" customHeight="1" x14ac:dyDescent="0.25">
      <c r="A57" s="614"/>
      <c r="B57" s="614"/>
      <c r="C57" s="686" t="s">
        <v>839</v>
      </c>
      <c r="D57" s="686"/>
      <c r="E57" s="614"/>
      <c r="F57" s="687"/>
      <c r="G57" s="687"/>
      <c r="H57" s="614"/>
      <c r="I57" s="688"/>
      <c r="J57" s="688"/>
      <c r="K57" s="614"/>
      <c r="L57" s="614"/>
    </row>
    <row r="58" spans="1:12" ht="14.25" customHeight="1" x14ac:dyDescent="0.2">
      <c r="A58" s="614"/>
      <c r="B58" s="614"/>
      <c r="C58" s="680"/>
      <c r="D58" s="680"/>
      <c r="E58" s="614"/>
      <c r="F58" s="681"/>
      <c r="G58" s="681"/>
      <c r="H58" s="614"/>
      <c r="I58" s="682"/>
      <c r="J58" s="682"/>
      <c r="K58" s="614"/>
      <c r="L58" s="614"/>
    </row>
    <row r="59" spans="1:12" x14ac:dyDescent="0.2">
      <c r="A59" s="614"/>
      <c r="B59" s="614"/>
      <c r="C59" s="614"/>
      <c r="D59" s="614"/>
      <c r="E59" s="614"/>
      <c r="F59" s="614"/>
      <c r="G59" s="614"/>
      <c r="H59" s="614"/>
      <c r="I59" s="614"/>
      <c r="J59" s="614"/>
      <c r="K59" s="614"/>
      <c r="L59" s="614"/>
    </row>
    <row r="60" spans="1:12" x14ac:dyDescent="0.2">
      <c r="A60" s="614"/>
      <c r="B60" s="614"/>
      <c r="C60" s="614"/>
      <c r="D60" s="614"/>
      <c r="E60" s="614"/>
      <c r="F60" s="614"/>
      <c r="G60" s="614"/>
      <c r="H60" s="614"/>
      <c r="I60" s="614"/>
      <c r="J60" s="614"/>
      <c r="K60" s="614"/>
      <c r="L60" s="614"/>
    </row>
    <row r="61" spans="1:12" x14ac:dyDescent="0.2">
      <c r="A61" s="614"/>
      <c r="B61" s="614"/>
      <c r="C61" s="614"/>
      <c r="D61" s="614"/>
      <c r="E61" s="614"/>
      <c r="F61" s="614"/>
      <c r="G61" s="614"/>
      <c r="H61" s="614"/>
      <c r="I61" s="614"/>
      <c r="J61" s="614"/>
      <c r="K61" s="614"/>
      <c r="L61" s="614"/>
    </row>
    <row r="62" spans="1:12" x14ac:dyDescent="0.2">
      <c r="A62" s="614"/>
      <c r="B62" s="614"/>
      <c r="C62" s="614"/>
      <c r="D62" s="614"/>
      <c r="E62" s="614"/>
      <c r="F62" s="614"/>
      <c r="G62" s="614"/>
      <c r="H62" s="614"/>
      <c r="I62" s="614"/>
      <c r="J62" s="614"/>
      <c r="K62" s="614"/>
      <c r="L62" s="614"/>
    </row>
    <row r="63" spans="1:12" x14ac:dyDescent="0.2">
      <c r="A63" s="614"/>
      <c r="B63" s="614"/>
      <c r="C63" s="614"/>
      <c r="D63" s="614"/>
      <c r="E63" s="614"/>
      <c r="F63" s="614"/>
      <c r="G63" s="614"/>
      <c r="H63" s="614"/>
      <c r="I63" s="614"/>
      <c r="J63" s="614"/>
      <c r="K63" s="614"/>
      <c r="L63" s="614"/>
    </row>
    <row r="64" spans="1:12" ht="15" thickBot="1" x14ac:dyDescent="0.25">
      <c r="A64" s="614"/>
      <c r="B64" s="614"/>
      <c r="C64" s="614"/>
      <c r="D64" s="614"/>
      <c r="E64" s="614"/>
      <c r="F64" s="614"/>
      <c r="G64" s="614"/>
      <c r="H64" s="614"/>
      <c r="I64" s="614"/>
      <c r="J64" s="614"/>
      <c r="K64" s="614"/>
      <c r="L64" s="614"/>
    </row>
    <row r="65" spans="1:12" ht="9.9499999999999993" customHeight="1" x14ac:dyDescent="0.2">
      <c r="A65" s="614"/>
      <c r="B65" s="639"/>
      <c r="C65" s="639"/>
      <c r="D65" s="639"/>
      <c r="E65" s="639"/>
      <c r="F65" s="639"/>
      <c r="G65" s="639"/>
      <c r="H65" s="639"/>
      <c r="I65" s="639"/>
      <c r="J65" s="639"/>
      <c r="K65" s="639"/>
      <c r="L65" s="614"/>
    </row>
  </sheetData>
  <sheetProtection password="CD06" sheet="1" objects="1" scenarios="1"/>
  <mergeCells count="33">
    <mergeCell ref="C58:D58"/>
    <mergeCell ref="F58:G58"/>
    <mergeCell ref="I58:J58"/>
    <mergeCell ref="B65:K65"/>
    <mergeCell ref="C56:D56"/>
    <mergeCell ref="F56:G56"/>
    <mergeCell ref="I56:J56"/>
    <mergeCell ref="C57:D57"/>
    <mergeCell ref="F57:G57"/>
    <mergeCell ref="I57:J57"/>
    <mergeCell ref="C36:J36"/>
    <mergeCell ref="C37:J37"/>
    <mergeCell ref="C46:D46"/>
    <mergeCell ref="F46:G47"/>
    <mergeCell ref="I46:J47"/>
    <mergeCell ref="C47:D47"/>
    <mergeCell ref="D23:D24"/>
    <mergeCell ref="G23:G24"/>
    <mergeCell ref="J23:J24"/>
    <mergeCell ref="D29:D30"/>
    <mergeCell ref="G29:G30"/>
    <mergeCell ref="J29:J30"/>
    <mergeCell ref="C14:J14"/>
    <mergeCell ref="C15:J15"/>
    <mergeCell ref="D17:D18"/>
    <mergeCell ref="G17:G18"/>
    <mergeCell ref="J17:J18"/>
    <mergeCell ref="B4:K4"/>
    <mergeCell ref="C2:F2"/>
    <mergeCell ref="B6:C6"/>
    <mergeCell ref="B7:C7"/>
    <mergeCell ref="B8:C8"/>
    <mergeCell ref="D10:I10"/>
  </mergeCells>
  <hyperlinks>
    <hyperlink ref="J6" location="FTEC!A1" display="Ficha Técnica"/>
    <hyperlink ref="B6:C6" location="PeLS!A1" display="Capa"/>
    <hyperlink ref="B7:C7" location="INDICE!A1" display="Índice"/>
    <hyperlink ref="B8:C8" location="PeLS!A26" display="Aspetos a destacar"/>
    <hyperlink ref="C47:D47" r:id="rId1" display="Documento de Apoio ao Utilizador"/>
    <hyperlink ref="C46:D46" r:id="rId2" display="Aplicação (Excel 2007)"/>
    <hyperlink ref="I46:J46" r:id="rId3" display="Aplicação (Excel 2007)"/>
    <hyperlink ref="C57:D57" r:id="rId4" display="Dashboard da Saúde"/>
    <hyperlink ref="F46:G47" r:id="rId5" display="Portal da Estatística da Saúde"/>
    <hyperlink ref="I46:J47" r:id="rId6" display="GeoSaúde a saúde dos portugueses no mapa"/>
    <hyperlink ref="J29:J30" r:id="rId7" display="Plano Nacional de Saúde Revisão e Extensão a 2020"/>
    <hyperlink ref="D17:D18" r:id="rId8" display="http://www.arsalentejo.min-saude.pt/arsalentejo/PlaneamentoEstrategico/Documents/Perfil_Regional_Saude.pdf"/>
    <hyperlink ref="G17:G18" r:id="rId9" display="Plano Regional de Oncologia do Alentejo - PROA"/>
    <hyperlink ref="J17:J18" r:id="rId10" display="Rede Hospitalar do Alentejo (Carteira de Serviços)"/>
    <hyperlink ref="D23:D24" r:id="rId11" display="http://www.arsalentejo.min-saude.pt/arsalentejo/InstrumentosGestao/Documents/Plano de Atividades/Plano_Atividades_2018_Homologado.pdf"/>
    <hyperlink ref="J23:J24" r:id="rId12" display="Balanço Social 2018 Consolidado"/>
    <hyperlink ref="G29:G30" r:id="rId13" display="Plano Estratégico 2017-2019"/>
    <hyperlink ref="G23:G24" r:id="rId14" display="http://www.arsalentejo.min-saude.pt/arsalentejo/InstrumentosGestao/Documents/Relatório de Atividades/Relatorio_Atividades_2018.pdf"/>
  </hyperlinks>
  <pageMargins left="0.39370078740157483" right="0.19685039370078741" top="0.39370078740157483" bottom="0.39370078740157483" header="0.31496062992125984" footer="0.31496062992125984"/>
  <pageSetup paperSize="9" scale="69" orientation="portrait" r:id="rId15"/>
  <drawing r:id="rId1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4"/>
  <dimension ref="A1:AB167"/>
  <sheetViews>
    <sheetView topLeftCell="A29" zoomScaleNormal="100" workbookViewId="0">
      <selection activeCell="L29" sqref="L29:M29"/>
    </sheetView>
  </sheetViews>
  <sheetFormatPr defaultColWidth="9.140625" defaultRowHeight="14.25" x14ac:dyDescent="0.2"/>
  <cols>
    <col min="1" max="1" width="2.7109375" style="5" customWidth="1"/>
    <col min="2" max="2" width="26.28515625" style="5" customWidth="1"/>
    <col min="3" max="5" width="9.7109375" style="5" customWidth="1"/>
    <col min="6" max="6" width="9.28515625" style="5" bestFit="1" customWidth="1"/>
    <col min="7" max="8" width="8.7109375" style="5" customWidth="1"/>
    <col min="9" max="10" width="9.28515625" style="5" bestFit="1" customWidth="1"/>
    <col min="11" max="11" width="9.7109375" style="5" bestFit="1" customWidth="1"/>
    <col min="12" max="12" width="9.28515625" style="5" bestFit="1" customWidth="1"/>
    <col min="13" max="14" width="8.7109375" style="5" customWidth="1"/>
    <col min="15" max="15" width="2.7109375" style="5" customWidth="1"/>
    <col min="16" max="16384" width="9.140625" style="5"/>
  </cols>
  <sheetData>
    <row r="1" spans="1:15" ht="9.9499999999999993" customHeight="1" x14ac:dyDescent="0.2">
      <c r="A1" s="18"/>
      <c r="B1" s="18"/>
      <c r="C1" s="18"/>
      <c r="D1" s="18"/>
      <c r="E1" s="18"/>
      <c r="F1" s="18"/>
      <c r="G1" s="18"/>
      <c r="H1" s="18"/>
      <c r="I1" s="18"/>
      <c r="J1" s="18"/>
      <c r="K1" s="18"/>
      <c r="L1" s="18"/>
      <c r="M1" s="18"/>
      <c r="N1" s="18"/>
      <c r="O1" s="18"/>
    </row>
    <row r="2" spans="1:15" ht="20.100000000000001" customHeight="1" thickBot="1" x14ac:dyDescent="0.3">
      <c r="A2" s="18"/>
      <c r="B2" s="708" t="str">
        <f>AUX!A1</f>
        <v>Perfil Local de Saúde 2019</v>
      </c>
      <c r="C2" s="708"/>
      <c r="D2" s="19"/>
      <c r="E2" s="19"/>
      <c r="F2" s="19"/>
      <c r="G2" s="19"/>
      <c r="H2" s="19"/>
      <c r="I2" s="702" t="str">
        <f>AUX!A3</f>
        <v>ACeS Alentejo Central</v>
      </c>
      <c r="J2" s="702"/>
      <c r="K2" s="702"/>
      <c r="L2" s="702"/>
      <c r="M2" s="702"/>
      <c r="N2" s="702"/>
      <c r="O2" s="18"/>
    </row>
    <row r="3" spans="1:15" ht="9.9499999999999993" customHeight="1" thickTop="1" x14ac:dyDescent="0.2">
      <c r="A3" s="18"/>
      <c r="B3" s="18"/>
      <c r="C3" s="18"/>
      <c r="D3" s="18"/>
      <c r="E3" s="18"/>
      <c r="F3" s="18"/>
      <c r="G3" s="18"/>
      <c r="H3" s="18"/>
      <c r="I3" s="18"/>
      <c r="J3" s="18"/>
      <c r="K3" s="18"/>
      <c r="L3" s="18"/>
      <c r="M3" s="18"/>
      <c r="N3" s="18"/>
      <c r="O3" s="18"/>
    </row>
    <row r="4" spans="1:15" x14ac:dyDescent="0.2">
      <c r="A4" s="18"/>
      <c r="B4" s="31" t="s">
        <v>0</v>
      </c>
      <c r="C4" s="18"/>
      <c r="D4" s="18"/>
      <c r="E4" s="18"/>
      <c r="F4" s="18"/>
      <c r="G4" s="18"/>
      <c r="H4" s="18"/>
      <c r="I4" s="18"/>
      <c r="J4" s="18"/>
      <c r="K4" s="18"/>
      <c r="L4" s="18"/>
      <c r="M4" s="18"/>
      <c r="N4" s="18"/>
      <c r="O4" s="18"/>
    </row>
    <row r="5" spans="1:15" ht="15" customHeight="1" x14ac:dyDescent="0.2">
      <c r="A5" s="18"/>
      <c r="B5" s="20"/>
      <c r="C5" s="18"/>
      <c r="D5" s="18"/>
      <c r="E5" s="18"/>
      <c r="F5" s="18"/>
      <c r="G5" s="18"/>
      <c r="H5" s="18"/>
      <c r="I5" s="18"/>
      <c r="J5" s="18"/>
      <c r="K5" s="18"/>
      <c r="L5" s="18"/>
      <c r="M5" s="18"/>
      <c r="N5" s="18"/>
      <c r="O5" s="18"/>
    </row>
    <row r="6" spans="1:15" ht="24.95" customHeight="1" x14ac:dyDescent="0.2">
      <c r="A6" s="18"/>
      <c r="B6" s="704" t="s">
        <v>4</v>
      </c>
      <c r="C6" s="704"/>
      <c r="D6" s="704"/>
      <c r="E6" s="704"/>
      <c r="F6" s="704"/>
      <c r="G6" s="704"/>
      <c r="H6" s="704"/>
      <c r="I6" s="704"/>
      <c r="J6" s="704"/>
      <c r="K6" s="704"/>
      <c r="L6" s="704"/>
      <c r="M6" s="704"/>
      <c r="N6" s="704"/>
      <c r="O6" s="18"/>
    </row>
    <row r="7" spans="1:15" ht="18" customHeight="1" x14ac:dyDescent="0.2">
      <c r="A7" s="18"/>
      <c r="B7" s="707" t="s">
        <v>160</v>
      </c>
      <c r="C7" s="707"/>
      <c r="D7" s="707"/>
      <c r="E7" s="707"/>
      <c r="F7" s="707"/>
      <c r="G7" s="707"/>
      <c r="H7" s="707"/>
      <c r="I7" s="18"/>
      <c r="J7" s="18"/>
      <c r="K7" s="18"/>
      <c r="L7" s="18"/>
      <c r="M7" s="18"/>
      <c r="N7" s="18"/>
      <c r="O7" s="18"/>
    </row>
    <row r="8" spans="1:15" ht="15" customHeight="1" x14ac:dyDescent="0.2">
      <c r="A8" s="18"/>
      <c r="B8" s="707" t="s">
        <v>36</v>
      </c>
      <c r="C8" s="707"/>
      <c r="D8" s="707"/>
      <c r="E8" s="707"/>
      <c r="F8" s="707"/>
      <c r="G8" s="707"/>
      <c r="H8" s="707"/>
      <c r="I8" s="18"/>
      <c r="J8" s="18"/>
      <c r="K8" s="18"/>
      <c r="L8" s="18"/>
      <c r="M8" s="18"/>
      <c r="N8" s="18"/>
      <c r="O8" s="18"/>
    </row>
    <row r="9" spans="1:15" ht="15" customHeight="1" x14ac:dyDescent="0.2">
      <c r="A9" s="18"/>
      <c r="B9" s="707" t="s">
        <v>18</v>
      </c>
      <c r="C9" s="707"/>
      <c r="D9" s="707"/>
      <c r="E9" s="707"/>
      <c r="F9" s="707"/>
      <c r="G9" s="707"/>
      <c r="H9" s="707"/>
      <c r="I9" s="18"/>
      <c r="J9" s="18"/>
      <c r="K9" s="18"/>
      <c r="L9" s="18"/>
      <c r="M9" s="18"/>
      <c r="N9" s="18"/>
      <c r="O9" s="18"/>
    </row>
    <row r="10" spans="1:15" ht="15" customHeight="1" x14ac:dyDescent="0.2">
      <c r="A10" s="18"/>
      <c r="B10" s="707" t="s">
        <v>37</v>
      </c>
      <c r="C10" s="707"/>
      <c r="D10" s="707"/>
      <c r="E10" s="707"/>
      <c r="F10" s="707"/>
      <c r="G10" s="707"/>
      <c r="H10" s="707"/>
      <c r="I10" s="18"/>
      <c r="J10" s="18"/>
      <c r="K10" s="18"/>
      <c r="L10" s="18"/>
      <c r="M10" s="18"/>
      <c r="N10" s="18"/>
      <c r="O10" s="18"/>
    </row>
    <row r="11" spans="1:15" ht="15" customHeight="1" x14ac:dyDescent="0.2">
      <c r="A11" s="18"/>
      <c r="B11" s="707" t="s">
        <v>49</v>
      </c>
      <c r="C11" s="707"/>
      <c r="D11" s="707"/>
      <c r="E11" s="707"/>
      <c r="F11" s="707"/>
      <c r="G11" s="707"/>
      <c r="H11" s="707"/>
      <c r="I11" s="18"/>
      <c r="J11" s="18"/>
      <c r="K11" s="18"/>
      <c r="L11" s="18"/>
      <c r="M11" s="18"/>
      <c r="N11" s="18"/>
      <c r="O11" s="18"/>
    </row>
    <row r="12" spans="1:15" ht="9.9499999999999993" customHeight="1" x14ac:dyDescent="0.2">
      <c r="A12" s="18"/>
      <c r="B12" s="18"/>
      <c r="C12" s="18"/>
      <c r="D12" s="18"/>
      <c r="E12" s="18"/>
      <c r="F12" s="18"/>
      <c r="G12" s="18"/>
      <c r="H12" s="18"/>
      <c r="I12" s="18"/>
      <c r="J12" s="18"/>
      <c r="K12" s="18"/>
      <c r="L12" s="18"/>
      <c r="M12" s="18"/>
      <c r="N12" s="18"/>
      <c r="O12" s="18"/>
    </row>
    <row r="13" spans="1:15" ht="9.9499999999999993" customHeight="1" x14ac:dyDescent="0.2">
      <c r="A13" s="18"/>
      <c r="B13" s="18"/>
      <c r="C13" s="18"/>
      <c r="D13" s="18"/>
      <c r="E13" s="18"/>
      <c r="F13" s="18"/>
      <c r="G13" s="18"/>
      <c r="H13" s="18"/>
      <c r="I13" s="18"/>
      <c r="J13" s="18"/>
      <c r="K13" s="18"/>
      <c r="L13" s="18"/>
      <c r="M13" s="18"/>
      <c r="N13" s="18"/>
      <c r="O13" s="18"/>
    </row>
    <row r="14" spans="1:15" ht="20.100000000000001" customHeight="1" thickBot="1" x14ac:dyDescent="0.3">
      <c r="A14" s="18"/>
      <c r="B14" s="705" t="s">
        <v>160</v>
      </c>
      <c r="C14" s="705"/>
      <c r="D14" s="705"/>
      <c r="E14" s="705"/>
      <c r="F14" s="705"/>
      <c r="G14" s="705"/>
      <c r="H14" s="705"/>
      <c r="I14" s="705"/>
      <c r="J14" s="705"/>
      <c r="K14" s="705"/>
      <c r="L14" s="705"/>
      <c r="M14" s="705"/>
      <c r="N14" s="705"/>
      <c r="O14" s="18"/>
    </row>
    <row r="15" spans="1:15" ht="9.9499999999999993" customHeight="1" x14ac:dyDescent="0.2">
      <c r="A15" s="18"/>
      <c r="B15" s="18"/>
      <c r="C15" s="18"/>
      <c r="D15" s="18"/>
      <c r="E15" s="18"/>
      <c r="F15" s="18"/>
      <c r="G15" s="18"/>
      <c r="H15" s="18"/>
      <c r="I15" s="18"/>
      <c r="J15" s="18"/>
      <c r="K15" s="18"/>
      <c r="L15" s="18"/>
      <c r="M15" s="18"/>
      <c r="N15" s="18"/>
      <c r="O15" s="18"/>
    </row>
    <row r="16" spans="1:15" ht="15.95" customHeight="1" x14ac:dyDescent="0.2">
      <c r="A16" s="18"/>
      <c r="B16" s="696" t="s">
        <v>760</v>
      </c>
      <c r="C16" s="696"/>
      <c r="D16" s="696"/>
      <c r="E16" s="696"/>
      <c r="F16" s="696"/>
      <c r="G16" s="696"/>
      <c r="H16" s="696"/>
      <c r="I16" s="696"/>
      <c r="J16" s="696"/>
      <c r="K16" s="696"/>
      <c r="L16" s="696"/>
      <c r="M16" s="696"/>
      <c r="N16" s="696"/>
      <c r="O16" s="18"/>
    </row>
    <row r="17" spans="1:28" ht="5.0999999999999996" customHeight="1" x14ac:dyDescent="0.2">
      <c r="A17" s="18"/>
      <c r="B17" s="18"/>
      <c r="C17" s="18"/>
      <c r="D17" s="18"/>
      <c r="E17" s="18"/>
      <c r="F17" s="18"/>
      <c r="G17" s="18"/>
      <c r="H17" s="18"/>
      <c r="I17" s="18"/>
      <c r="J17" s="18"/>
      <c r="K17" s="18"/>
      <c r="L17" s="18"/>
      <c r="M17" s="18"/>
      <c r="N17" s="18"/>
      <c r="O17" s="18"/>
    </row>
    <row r="18" spans="1:28" ht="15.95" customHeight="1" x14ac:dyDescent="0.2">
      <c r="A18" s="21"/>
      <c r="B18" s="706" t="s">
        <v>8</v>
      </c>
      <c r="C18" s="703" t="s">
        <v>9</v>
      </c>
      <c r="D18" s="703"/>
      <c r="E18" s="703"/>
      <c r="F18" s="703" t="s">
        <v>10</v>
      </c>
      <c r="G18" s="703"/>
      <c r="H18" s="703"/>
      <c r="I18" s="703" t="s">
        <v>11</v>
      </c>
      <c r="J18" s="703"/>
      <c r="K18" s="703"/>
      <c r="L18" s="703" t="s">
        <v>12</v>
      </c>
      <c r="M18" s="703"/>
      <c r="N18" s="703"/>
      <c r="O18" s="21"/>
    </row>
    <row r="19" spans="1:28" ht="15.95" customHeight="1" x14ac:dyDescent="0.2">
      <c r="A19" s="21"/>
      <c r="B19" s="706"/>
      <c r="C19" s="32" t="s">
        <v>13</v>
      </c>
      <c r="D19" s="33" t="s">
        <v>14</v>
      </c>
      <c r="E19" s="34" t="s">
        <v>15</v>
      </c>
      <c r="F19" s="32" t="s">
        <v>13</v>
      </c>
      <c r="G19" s="33" t="s">
        <v>14</v>
      </c>
      <c r="H19" s="34" t="s">
        <v>15</v>
      </c>
      <c r="I19" s="32" t="s">
        <v>13</v>
      </c>
      <c r="J19" s="33" t="s">
        <v>14</v>
      </c>
      <c r="K19" s="34" t="s">
        <v>15</v>
      </c>
      <c r="L19" s="32" t="s">
        <v>13</v>
      </c>
      <c r="M19" s="33" t="s">
        <v>14</v>
      </c>
      <c r="N19" s="34" t="s">
        <v>15</v>
      </c>
      <c r="O19" s="21"/>
    </row>
    <row r="20" spans="1:28" ht="18" customHeight="1" x14ac:dyDescent="0.2">
      <c r="A20" s="21"/>
      <c r="B20" s="573" t="s">
        <v>16</v>
      </c>
      <c r="C20" s="36">
        <f>AUX!B9</f>
        <v>9792797</v>
      </c>
      <c r="D20" s="37">
        <f>AUX!C9</f>
        <v>4630471</v>
      </c>
      <c r="E20" s="38">
        <f>AUX!D9</f>
        <v>5162326</v>
      </c>
      <c r="F20" s="36">
        <f>AUX!E9</f>
        <v>1349734</v>
      </c>
      <c r="G20" s="37">
        <f>AUX!F9</f>
        <v>690243</v>
      </c>
      <c r="H20" s="38">
        <f>AUX!G9</f>
        <v>659491</v>
      </c>
      <c r="I20" s="36">
        <f>AUX!H9</f>
        <v>6306096</v>
      </c>
      <c r="J20" s="37">
        <f>AUX!I9</f>
        <v>3046038</v>
      </c>
      <c r="K20" s="38">
        <f>AUX!J9</f>
        <v>3260058</v>
      </c>
      <c r="L20" s="36">
        <f>AUX!K9</f>
        <v>2136967</v>
      </c>
      <c r="M20" s="37">
        <f>AUX!L9</f>
        <v>894190</v>
      </c>
      <c r="N20" s="38">
        <f>AUX!M9</f>
        <v>1242777</v>
      </c>
      <c r="O20" s="21"/>
      <c r="Q20" s="22"/>
      <c r="R20" s="22"/>
      <c r="S20" s="22"/>
      <c r="T20" s="22"/>
      <c r="U20" s="22"/>
      <c r="V20" s="22"/>
      <c r="W20" s="22"/>
      <c r="X20" s="22"/>
      <c r="Y20" s="22"/>
      <c r="Z20" s="22"/>
      <c r="AA20" s="22"/>
      <c r="AB20" s="22"/>
    </row>
    <row r="21" spans="1:28" ht="18" customHeight="1" x14ac:dyDescent="0.2">
      <c r="A21" s="21"/>
      <c r="B21" s="574" t="str">
        <f>AUX!A2</f>
        <v>ARS Alentejo</v>
      </c>
      <c r="C21" s="39">
        <f>AUX!B10</f>
        <v>473235</v>
      </c>
      <c r="D21" s="40">
        <f>AUX!C10</f>
        <v>228246</v>
      </c>
      <c r="E21" s="41">
        <f>AUX!D10</f>
        <v>244989</v>
      </c>
      <c r="F21" s="39">
        <f>AUX!E10</f>
        <v>58522</v>
      </c>
      <c r="G21" s="40">
        <f>AUX!F10</f>
        <v>29910</v>
      </c>
      <c r="H21" s="41">
        <f>AUX!G10</f>
        <v>28612</v>
      </c>
      <c r="I21" s="39">
        <f>AUX!H10</f>
        <v>292048</v>
      </c>
      <c r="J21" s="40">
        <f>AUX!I10</f>
        <v>146857</v>
      </c>
      <c r="K21" s="41">
        <f>AUX!J10</f>
        <v>145191</v>
      </c>
      <c r="L21" s="39">
        <f>AUX!K10</f>
        <v>122665</v>
      </c>
      <c r="M21" s="40">
        <f>AUX!L10</f>
        <v>51479</v>
      </c>
      <c r="N21" s="41">
        <f>AUX!M10</f>
        <v>71186</v>
      </c>
      <c r="O21" s="21"/>
      <c r="Q21" s="22"/>
      <c r="R21" s="22"/>
      <c r="S21" s="22"/>
      <c r="T21" s="22"/>
      <c r="U21" s="22"/>
      <c r="V21" s="22"/>
      <c r="W21" s="22"/>
      <c r="X21" s="22"/>
      <c r="Y21" s="22"/>
      <c r="Z21" s="22"/>
      <c r="AA21" s="22"/>
      <c r="AB21" s="22"/>
    </row>
    <row r="22" spans="1:28" ht="15.95" customHeight="1" x14ac:dyDescent="0.2">
      <c r="A22" s="21"/>
      <c r="B22" s="575" t="str">
        <f>AUX!A3</f>
        <v>ACeS Alentejo Central</v>
      </c>
      <c r="C22" s="42">
        <f>AUX!B11</f>
        <v>154536</v>
      </c>
      <c r="D22" s="43">
        <f>AUX!C11</f>
        <v>73859</v>
      </c>
      <c r="E22" s="44">
        <f>AUX!D11</f>
        <v>80677</v>
      </c>
      <c r="F22" s="42">
        <f>AUX!E11</f>
        <v>19151</v>
      </c>
      <c r="G22" s="43">
        <f>AUX!F11</f>
        <v>9890</v>
      </c>
      <c r="H22" s="44">
        <f>AUX!G11</f>
        <v>9261</v>
      </c>
      <c r="I22" s="42">
        <f>AUX!H11</f>
        <v>95577</v>
      </c>
      <c r="J22" s="43">
        <f>AUX!I11</f>
        <v>47418</v>
      </c>
      <c r="K22" s="44">
        <f>AUX!J11</f>
        <v>48159</v>
      </c>
      <c r="L22" s="42">
        <f>AUX!K11</f>
        <v>39808</v>
      </c>
      <c r="M22" s="43">
        <f>AUX!L11</f>
        <v>16551</v>
      </c>
      <c r="N22" s="44">
        <f>AUX!M11</f>
        <v>23257</v>
      </c>
      <c r="O22" s="21"/>
      <c r="Q22" s="22"/>
      <c r="R22" s="22"/>
      <c r="S22" s="22"/>
      <c r="T22" s="22"/>
      <c r="U22" s="22"/>
      <c r="V22" s="22"/>
      <c r="W22" s="22"/>
      <c r="X22" s="22"/>
      <c r="Y22" s="22"/>
      <c r="Z22" s="22"/>
      <c r="AA22" s="22"/>
      <c r="AB22" s="22"/>
    </row>
    <row r="23" spans="1:28" ht="12.75" customHeight="1" x14ac:dyDescent="0.2">
      <c r="A23" s="18"/>
      <c r="B23" s="709" t="s">
        <v>51</v>
      </c>
      <c r="C23" s="709"/>
      <c r="D23" s="709"/>
      <c r="E23" s="709"/>
      <c r="F23" s="23"/>
      <c r="G23" s="23"/>
      <c r="H23" s="23"/>
      <c r="I23" s="23"/>
      <c r="J23" s="23"/>
      <c r="K23" s="700" t="s">
        <v>536</v>
      </c>
      <c r="L23" s="700"/>
      <c r="M23" s="700"/>
      <c r="N23" s="700"/>
      <c r="O23" s="18"/>
    </row>
    <row r="24" spans="1:28" ht="20.100000000000001" customHeight="1" x14ac:dyDescent="0.2">
      <c r="A24" s="18"/>
      <c r="B24" s="18"/>
      <c r="C24" s="18"/>
      <c r="D24" s="18"/>
      <c r="E24" s="18"/>
      <c r="F24" s="18"/>
      <c r="G24" s="18"/>
      <c r="H24" s="18"/>
      <c r="I24" s="18"/>
      <c r="J24" s="18"/>
      <c r="K24" s="18"/>
      <c r="L24" s="18"/>
      <c r="M24" s="18"/>
      <c r="N24" s="18"/>
      <c r="O24" s="18"/>
    </row>
    <row r="25" spans="1:28" ht="15.95" customHeight="1" x14ac:dyDescent="0.2">
      <c r="A25" s="18"/>
      <c r="B25" s="696" t="s">
        <v>161</v>
      </c>
      <c r="C25" s="696"/>
      <c r="D25" s="696"/>
      <c r="E25" s="696"/>
      <c r="F25" s="696"/>
      <c r="G25" s="696"/>
      <c r="H25" s="696"/>
      <c r="I25" s="696"/>
      <c r="J25" s="696"/>
      <c r="K25" s="696"/>
      <c r="L25" s="696"/>
      <c r="M25" s="696"/>
      <c r="N25" s="696"/>
      <c r="O25" s="18"/>
    </row>
    <row r="26" spans="1:28" ht="5.0999999999999996" customHeight="1" x14ac:dyDescent="0.2">
      <c r="A26" s="18"/>
      <c r="B26" s="18"/>
      <c r="C26" s="18"/>
      <c r="D26" s="18"/>
      <c r="E26" s="18"/>
      <c r="F26" s="18"/>
      <c r="G26" s="18"/>
      <c r="H26" s="18"/>
      <c r="I26" s="18"/>
      <c r="J26" s="18"/>
      <c r="K26" s="18"/>
      <c r="L26" s="18"/>
      <c r="M26" s="18"/>
      <c r="N26" s="18"/>
      <c r="O26" s="18"/>
    </row>
    <row r="27" spans="1:28" ht="15.95" customHeight="1" x14ac:dyDescent="0.2">
      <c r="A27" s="21"/>
      <c r="B27" s="710" t="s">
        <v>8</v>
      </c>
      <c r="C27" s="712" t="s">
        <v>160</v>
      </c>
      <c r="D27" s="713"/>
      <c r="E27" s="713"/>
      <c r="F27" s="713"/>
      <c r="G27" s="713"/>
      <c r="H27" s="714"/>
      <c r="I27" s="718" t="s">
        <v>162</v>
      </c>
      <c r="J27" s="719"/>
      <c r="K27" s="719"/>
      <c r="L27" s="719"/>
      <c r="M27" s="719"/>
      <c r="N27" s="720"/>
      <c r="O27" s="21"/>
    </row>
    <row r="28" spans="1:28" ht="15.95" customHeight="1" x14ac:dyDescent="0.2">
      <c r="A28" s="21"/>
      <c r="B28" s="710"/>
      <c r="C28" s="715"/>
      <c r="D28" s="716"/>
      <c r="E28" s="716"/>
      <c r="F28" s="716"/>
      <c r="G28" s="716"/>
      <c r="H28" s="717"/>
      <c r="I28" s="703" t="s">
        <v>163</v>
      </c>
      <c r="J28" s="703"/>
      <c r="K28" s="703"/>
      <c r="L28" s="703" t="s">
        <v>164</v>
      </c>
      <c r="M28" s="703"/>
      <c r="N28" s="703"/>
      <c r="O28" s="21"/>
    </row>
    <row r="29" spans="1:28" ht="15.95" customHeight="1" x14ac:dyDescent="0.2">
      <c r="A29" s="21"/>
      <c r="B29" s="711"/>
      <c r="C29" s="722">
        <v>1991</v>
      </c>
      <c r="D29" s="722"/>
      <c r="E29" s="722">
        <v>2001</v>
      </c>
      <c r="F29" s="722"/>
      <c r="G29" s="722">
        <v>2011</v>
      </c>
      <c r="H29" s="722"/>
      <c r="I29" s="721" t="s">
        <v>165</v>
      </c>
      <c r="J29" s="721"/>
      <c r="K29" s="77" t="s">
        <v>110</v>
      </c>
      <c r="L29" s="721" t="s">
        <v>165</v>
      </c>
      <c r="M29" s="721"/>
      <c r="N29" s="77" t="s">
        <v>110</v>
      </c>
      <c r="O29" s="21"/>
    </row>
    <row r="30" spans="1:28" ht="18" customHeight="1" x14ac:dyDescent="0.2">
      <c r="A30" s="21"/>
      <c r="B30" s="573" t="s">
        <v>16</v>
      </c>
      <c r="C30" s="725">
        <f>AUX!B15</f>
        <v>9375926</v>
      </c>
      <c r="D30" s="725"/>
      <c r="E30" s="725">
        <f>AUX!C15</f>
        <v>9869343</v>
      </c>
      <c r="F30" s="725"/>
      <c r="G30" s="725">
        <f>AUX!D15</f>
        <v>10047621</v>
      </c>
      <c r="H30" s="725"/>
      <c r="I30" s="723">
        <f>E30-C30</f>
        <v>493417</v>
      </c>
      <c r="J30" s="724"/>
      <c r="K30" s="78">
        <f>I30/C30*100</f>
        <v>5.2625948626301016</v>
      </c>
      <c r="L30" s="723">
        <f>G30-E30</f>
        <v>178278</v>
      </c>
      <c r="M30" s="724"/>
      <c r="N30" s="78">
        <f>L30/E30*100</f>
        <v>1.8063816406016084</v>
      </c>
      <c r="O30" s="21"/>
      <c r="Q30" s="22"/>
      <c r="R30" s="22"/>
      <c r="S30" s="22"/>
      <c r="T30" s="22"/>
      <c r="U30" s="22"/>
      <c r="V30" s="22"/>
      <c r="W30" s="22"/>
      <c r="X30" s="22"/>
      <c r="Y30" s="22"/>
      <c r="Z30" s="22"/>
      <c r="AA30" s="22"/>
      <c r="AB30" s="22"/>
    </row>
    <row r="31" spans="1:28" ht="18" customHeight="1" x14ac:dyDescent="0.2">
      <c r="A31" s="21"/>
      <c r="B31" s="574" t="str">
        <f>AUX!A2</f>
        <v>ARS Alentejo</v>
      </c>
      <c r="C31" s="728">
        <f>AUX!B16</f>
        <v>549362</v>
      </c>
      <c r="D31" s="729"/>
      <c r="E31" s="728">
        <f>AUX!C16</f>
        <v>535753</v>
      </c>
      <c r="F31" s="729"/>
      <c r="G31" s="728">
        <f>AUX!D16</f>
        <v>509849</v>
      </c>
      <c r="H31" s="729"/>
      <c r="I31" s="726">
        <f>E31-C31</f>
        <v>-13609</v>
      </c>
      <c r="J31" s="727"/>
      <c r="K31" s="79">
        <f>I31/C31*100</f>
        <v>-2.4772372315522371</v>
      </c>
      <c r="L31" s="726">
        <f>G31-E31</f>
        <v>-25904</v>
      </c>
      <c r="M31" s="727"/>
      <c r="N31" s="79">
        <f>L31/E31*100</f>
        <v>-4.8350639193807599</v>
      </c>
      <c r="O31" s="21"/>
      <c r="Q31" s="22"/>
      <c r="R31" s="22"/>
      <c r="S31" s="22"/>
      <c r="T31" s="22"/>
      <c r="U31" s="22"/>
      <c r="V31" s="22"/>
      <c r="W31" s="22"/>
      <c r="X31" s="22"/>
      <c r="Y31" s="22"/>
      <c r="Z31" s="22"/>
      <c r="AA31" s="22"/>
      <c r="AB31" s="22"/>
    </row>
    <row r="32" spans="1:28" ht="15.95" customHeight="1" x14ac:dyDescent="0.2">
      <c r="A32" s="21"/>
      <c r="B32" s="575" t="str">
        <f>AUX!A3</f>
        <v>ACeS Alentejo Central</v>
      </c>
      <c r="C32" s="730">
        <f>AUX!B17</f>
        <v>173654</v>
      </c>
      <c r="D32" s="731"/>
      <c r="E32" s="730">
        <f>AUX!C17</f>
        <v>173654</v>
      </c>
      <c r="F32" s="731"/>
      <c r="G32" s="730">
        <f>AUX!D17</f>
        <v>166726</v>
      </c>
      <c r="H32" s="731"/>
      <c r="I32" s="736">
        <f>E32-C32</f>
        <v>0</v>
      </c>
      <c r="J32" s="737"/>
      <c r="K32" s="80">
        <f>I32/C32*100</f>
        <v>0</v>
      </c>
      <c r="L32" s="736">
        <f>G32-E32</f>
        <v>-6928</v>
      </c>
      <c r="M32" s="737"/>
      <c r="N32" s="80">
        <f>L32/E32*100</f>
        <v>-3.9895424234397132</v>
      </c>
      <c r="O32" s="21"/>
      <c r="Q32" s="22"/>
      <c r="R32" s="22"/>
      <c r="S32" s="22"/>
      <c r="T32" s="22"/>
      <c r="U32" s="22"/>
      <c r="V32" s="22"/>
      <c r="W32" s="22"/>
      <c r="X32" s="22"/>
      <c r="Y32" s="22"/>
      <c r="Z32" s="22"/>
      <c r="AA32" s="22"/>
      <c r="AB32" s="22"/>
    </row>
    <row r="33" spans="1:15" ht="12.75" customHeight="1" x14ac:dyDescent="0.2">
      <c r="A33" s="18"/>
      <c r="B33" s="709"/>
      <c r="C33" s="709"/>
      <c r="D33" s="709"/>
      <c r="E33" s="709"/>
      <c r="F33" s="23"/>
      <c r="G33" s="23"/>
      <c r="H33" s="23"/>
      <c r="I33" s="23"/>
      <c r="J33" s="23"/>
      <c r="K33" s="700" t="s">
        <v>536</v>
      </c>
      <c r="L33" s="700"/>
      <c r="M33" s="700"/>
      <c r="N33" s="700"/>
      <c r="O33" s="18"/>
    </row>
    <row r="34" spans="1:15" ht="9.9499999999999993" customHeight="1" x14ac:dyDescent="0.2">
      <c r="A34" s="18"/>
      <c r="B34" s="18"/>
      <c r="C34" s="18"/>
      <c r="D34" s="18"/>
      <c r="E34" s="18"/>
      <c r="F34" s="18"/>
      <c r="G34" s="18"/>
      <c r="H34" s="18"/>
      <c r="I34" s="18"/>
      <c r="J34" s="18"/>
      <c r="K34" s="18"/>
      <c r="L34" s="18"/>
      <c r="M34" s="18"/>
      <c r="N34" s="18"/>
      <c r="O34" s="18"/>
    </row>
    <row r="35" spans="1:15" x14ac:dyDescent="0.2">
      <c r="A35" s="18"/>
      <c r="B35" s="112" t="s">
        <v>28</v>
      </c>
      <c r="C35" s="18"/>
      <c r="D35" s="18"/>
      <c r="E35" s="18"/>
      <c r="F35" s="18"/>
      <c r="G35" s="18"/>
      <c r="H35" s="18"/>
      <c r="I35" s="18"/>
      <c r="J35" s="18"/>
      <c r="K35" s="18"/>
      <c r="L35" s="18"/>
      <c r="M35" s="18"/>
      <c r="N35" s="18"/>
      <c r="O35" s="18"/>
    </row>
    <row r="36" spans="1:15" ht="20.100000000000001" customHeight="1" x14ac:dyDescent="0.2">
      <c r="A36" s="18"/>
      <c r="B36" s="18"/>
      <c r="C36" s="18"/>
      <c r="D36" s="18"/>
      <c r="E36" s="18"/>
      <c r="F36" s="18"/>
      <c r="G36" s="18"/>
      <c r="H36" s="18"/>
      <c r="I36" s="18"/>
      <c r="J36" s="18"/>
      <c r="K36" s="18"/>
      <c r="L36" s="18"/>
      <c r="M36" s="18"/>
      <c r="N36" s="18"/>
      <c r="O36" s="18"/>
    </row>
    <row r="37" spans="1:15" ht="20.100000000000001" customHeight="1" thickBot="1" x14ac:dyDescent="0.3">
      <c r="A37" s="18"/>
      <c r="B37" s="697" t="s">
        <v>36</v>
      </c>
      <c r="C37" s="697"/>
      <c r="D37" s="697"/>
      <c r="E37" s="697"/>
      <c r="F37" s="697"/>
      <c r="G37" s="697"/>
      <c r="H37" s="697"/>
      <c r="I37" s="697"/>
      <c r="J37" s="697"/>
      <c r="K37" s="697"/>
      <c r="L37" s="697"/>
      <c r="M37" s="697"/>
      <c r="N37" s="697"/>
      <c r="O37" s="18"/>
    </row>
    <row r="38" spans="1:15" ht="9.9499999999999993" customHeight="1" x14ac:dyDescent="0.2">
      <c r="A38" s="18"/>
      <c r="B38" s="18"/>
      <c r="C38" s="18"/>
      <c r="D38" s="18"/>
      <c r="E38" s="18"/>
      <c r="F38" s="18"/>
      <c r="G38" s="18"/>
      <c r="H38" s="18"/>
      <c r="I38" s="18"/>
      <c r="J38" s="18"/>
      <c r="K38" s="18"/>
      <c r="L38" s="18"/>
      <c r="M38" s="18"/>
      <c r="N38" s="18"/>
      <c r="O38" s="18"/>
    </row>
    <row r="39" spans="1:15" ht="24.95" customHeight="1" x14ac:dyDescent="0.2">
      <c r="A39" s="18"/>
      <c r="B39" s="695" t="str">
        <f>"PIRÂMIDES ETÁRIAS " &amp; AUX!F3 &amp; ", 1991 e 2017"</f>
        <v>PIRÂMIDES ETÁRIAS DO ACES ALENTEJO CENTRAL, 1991 e 2017</v>
      </c>
      <c r="C39" s="695"/>
      <c r="D39" s="695"/>
      <c r="E39" s="695"/>
      <c r="F39" s="695"/>
      <c r="G39" s="58"/>
      <c r="H39" s="695" t="str">
        <f>"PIRÂMIDES ETÁRIAS " &amp; AUX!I2 &amp; " E " &amp; AUX!F3 &amp; " (ESTIMATIVAS 2017)"</f>
        <v>PIRÂMIDES ETÁRIAS DA ARS ALENTEJO E DO ACES ALENTEJO CENTRAL (ESTIMATIVAS 2017)</v>
      </c>
      <c r="I39" s="695"/>
      <c r="J39" s="695"/>
      <c r="K39" s="695"/>
      <c r="L39" s="695"/>
      <c r="M39" s="695"/>
      <c r="N39" s="695"/>
      <c r="O39" s="18"/>
    </row>
    <row r="40" spans="1:15" ht="15.95" customHeight="1" x14ac:dyDescent="0.2">
      <c r="A40" s="18"/>
      <c r="B40" s="738"/>
      <c r="C40" s="738"/>
      <c r="D40" s="738"/>
      <c r="E40" s="738"/>
      <c r="F40" s="738"/>
      <c r="G40" s="25"/>
      <c r="H40" s="738"/>
      <c r="I40" s="738"/>
      <c r="J40" s="738"/>
      <c r="K40" s="738"/>
      <c r="L40" s="738"/>
      <c r="M40" s="738"/>
      <c r="N40" s="738"/>
      <c r="O40" s="18"/>
    </row>
    <row r="41" spans="1:15" ht="15.95" customHeight="1" x14ac:dyDescent="0.2">
      <c r="A41" s="18"/>
      <c r="B41" s="26"/>
      <c r="C41" s="26"/>
      <c r="D41" s="26"/>
      <c r="E41" s="26"/>
      <c r="F41" s="27"/>
      <c r="G41" s="27"/>
      <c r="H41" s="27"/>
      <c r="I41" s="27"/>
      <c r="J41" s="27"/>
      <c r="K41" s="27"/>
      <c r="L41" s="27"/>
      <c r="M41" s="27"/>
      <c r="N41" s="27"/>
      <c r="O41" s="18"/>
    </row>
    <row r="42" spans="1:15" ht="15.95" customHeight="1" x14ac:dyDescent="0.2">
      <c r="A42" s="18"/>
      <c r="B42" s="26"/>
      <c r="C42" s="26"/>
      <c r="D42" s="26"/>
      <c r="E42" s="26"/>
      <c r="F42" s="27"/>
      <c r="G42" s="27"/>
      <c r="H42" s="27"/>
      <c r="I42" s="27"/>
      <c r="J42" s="27"/>
      <c r="K42" s="27"/>
      <c r="L42" s="27"/>
      <c r="M42" s="27"/>
      <c r="N42" s="27"/>
      <c r="O42" s="18"/>
    </row>
    <row r="43" spans="1:15" ht="15.95" customHeight="1" x14ac:dyDescent="0.2">
      <c r="A43" s="18"/>
      <c r="B43" s="26"/>
      <c r="C43" s="26"/>
      <c r="D43" s="26"/>
      <c r="E43" s="26"/>
      <c r="F43" s="27"/>
      <c r="G43" s="27"/>
      <c r="H43" s="27"/>
      <c r="I43" s="27"/>
      <c r="J43" s="27"/>
      <c r="K43" s="27"/>
      <c r="L43" s="27"/>
      <c r="M43" s="27"/>
      <c r="N43" s="27"/>
      <c r="O43" s="18"/>
    </row>
    <row r="44" spans="1:15" ht="15.95" customHeight="1" x14ac:dyDescent="0.2">
      <c r="A44" s="18"/>
      <c r="B44" s="26"/>
      <c r="C44" s="26"/>
      <c r="D44" s="26"/>
      <c r="E44" s="26"/>
      <c r="F44" s="27"/>
      <c r="G44" s="27"/>
      <c r="H44" s="27"/>
      <c r="I44" s="27"/>
      <c r="J44" s="27"/>
      <c r="K44" s="27"/>
      <c r="L44" s="27"/>
      <c r="M44" s="27"/>
      <c r="N44" s="27"/>
      <c r="O44" s="18"/>
    </row>
    <row r="45" spans="1:15" ht="15.95" customHeight="1" x14ac:dyDescent="0.2">
      <c r="A45" s="18"/>
      <c r="B45" s="26"/>
      <c r="C45" s="26"/>
      <c r="D45" s="26"/>
      <c r="E45" s="26"/>
      <c r="F45" s="27"/>
      <c r="G45" s="27"/>
      <c r="H45" s="27"/>
      <c r="I45" s="27"/>
      <c r="J45" s="27"/>
      <c r="K45" s="27"/>
      <c r="L45" s="27"/>
      <c r="M45" s="27"/>
      <c r="N45" s="27"/>
      <c r="O45" s="18"/>
    </row>
    <row r="46" spans="1:15" ht="15.95" customHeight="1" x14ac:dyDescent="0.2">
      <c r="A46" s="18"/>
      <c r="B46" s="26"/>
      <c r="C46" s="26"/>
      <c r="D46" s="26"/>
      <c r="E46" s="26"/>
      <c r="F46" s="27"/>
      <c r="G46" s="27"/>
      <c r="H46" s="27"/>
      <c r="I46" s="27"/>
      <c r="J46" s="27"/>
      <c r="K46" s="27"/>
      <c r="L46" s="27"/>
      <c r="M46" s="27"/>
      <c r="N46" s="27"/>
      <c r="O46" s="18"/>
    </row>
    <row r="47" spans="1:15" ht="15.95" customHeight="1" x14ac:dyDescent="0.2">
      <c r="A47" s="18"/>
      <c r="B47" s="26"/>
      <c r="C47" s="26"/>
      <c r="D47" s="26"/>
      <c r="E47" s="26"/>
      <c r="F47" s="27"/>
      <c r="G47" s="27"/>
      <c r="H47" s="27"/>
      <c r="I47" s="27"/>
      <c r="J47" s="27"/>
      <c r="K47" s="27"/>
      <c r="L47" s="27"/>
      <c r="M47" s="27"/>
      <c r="N47" s="27"/>
      <c r="O47" s="18"/>
    </row>
    <row r="48" spans="1:15" ht="15.95" customHeight="1" x14ac:dyDescent="0.2">
      <c r="A48" s="18"/>
      <c r="B48" s="26"/>
      <c r="C48" s="26"/>
      <c r="D48" s="26"/>
      <c r="E48" s="26"/>
      <c r="F48" s="27"/>
      <c r="G48" s="27"/>
      <c r="H48" s="27"/>
      <c r="I48" s="27"/>
      <c r="J48" s="27"/>
      <c r="K48" s="27"/>
      <c r="L48" s="27"/>
      <c r="M48" s="27"/>
      <c r="N48" s="27"/>
      <c r="O48" s="18"/>
    </row>
    <row r="49" spans="1:15" ht="15.95" customHeight="1" x14ac:dyDescent="0.2">
      <c r="A49" s="18"/>
      <c r="B49" s="26"/>
      <c r="C49" s="26"/>
      <c r="D49" s="26"/>
      <c r="E49" s="26"/>
      <c r="F49" s="27"/>
      <c r="G49" s="27"/>
      <c r="H49" s="27"/>
      <c r="I49" s="27"/>
      <c r="J49" s="27"/>
      <c r="K49" s="27"/>
      <c r="L49" s="27"/>
      <c r="M49" s="27"/>
      <c r="N49" s="27"/>
      <c r="O49" s="18"/>
    </row>
    <row r="50" spans="1:15" ht="15.95" customHeight="1" x14ac:dyDescent="0.2">
      <c r="A50" s="18"/>
      <c r="B50" s="26"/>
      <c r="C50" s="26"/>
      <c r="D50" s="26"/>
      <c r="E50" s="26"/>
      <c r="F50" s="27"/>
      <c r="G50" s="27"/>
      <c r="H50" s="27"/>
      <c r="I50" s="27"/>
      <c r="J50" s="27"/>
      <c r="K50" s="27"/>
      <c r="L50" s="27"/>
      <c r="M50" s="27"/>
      <c r="N50" s="27"/>
      <c r="O50" s="18"/>
    </row>
    <row r="51" spans="1:15" ht="15.95" customHeight="1" x14ac:dyDescent="0.2">
      <c r="A51" s="18"/>
      <c r="B51" s="26"/>
      <c r="C51" s="26"/>
      <c r="D51" s="26"/>
      <c r="E51" s="26"/>
      <c r="F51" s="27"/>
      <c r="G51" s="27"/>
      <c r="H51" s="27"/>
      <c r="I51" s="27"/>
      <c r="J51" s="27"/>
      <c r="K51" s="27"/>
      <c r="L51" s="27"/>
      <c r="M51" s="27"/>
      <c r="N51" s="27"/>
      <c r="O51" s="18"/>
    </row>
    <row r="52" spans="1:15" ht="15.95" customHeight="1" x14ac:dyDescent="0.2">
      <c r="A52" s="18"/>
      <c r="B52" s="26"/>
      <c r="C52" s="26"/>
      <c r="D52" s="26"/>
      <c r="E52" s="26"/>
      <c r="F52" s="27"/>
      <c r="G52" s="27"/>
      <c r="H52" s="27"/>
      <c r="I52" s="27"/>
      <c r="J52" s="27"/>
      <c r="K52" s="27"/>
      <c r="L52" s="27"/>
      <c r="M52" s="27"/>
      <c r="N52" s="27"/>
      <c r="O52" s="18"/>
    </row>
    <row r="53" spans="1:15" ht="15.95" customHeight="1" x14ac:dyDescent="0.2">
      <c r="A53" s="18"/>
      <c r="B53" s="26"/>
      <c r="C53" s="26"/>
      <c r="D53" s="26"/>
      <c r="E53" s="26"/>
      <c r="F53" s="27"/>
      <c r="G53" s="27"/>
      <c r="H53" s="27"/>
      <c r="I53" s="27"/>
      <c r="J53" s="27"/>
      <c r="K53" s="27"/>
      <c r="L53" s="27"/>
      <c r="M53" s="27"/>
      <c r="N53" s="27"/>
      <c r="O53" s="18"/>
    </row>
    <row r="54" spans="1:15" ht="15.95" customHeight="1" x14ac:dyDescent="0.2">
      <c r="A54" s="18"/>
      <c r="B54" s="26"/>
      <c r="C54" s="26"/>
      <c r="D54" s="26"/>
      <c r="E54" s="26"/>
      <c r="F54" s="27"/>
      <c r="G54" s="27"/>
      <c r="H54" s="27"/>
      <c r="I54" s="27"/>
      <c r="J54" s="27"/>
      <c r="K54" s="27"/>
      <c r="L54" s="27"/>
      <c r="M54" s="27"/>
      <c r="N54" s="27"/>
      <c r="O54" s="18"/>
    </row>
    <row r="55" spans="1:15" ht="15.95" customHeight="1" x14ac:dyDescent="0.2">
      <c r="A55" s="18"/>
      <c r="B55" s="26"/>
      <c r="C55" s="26"/>
      <c r="D55" s="26"/>
      <c r="E55" s="26"/>
      <c r="F55" s="27"/>
      <c r="G55" s="27"/>
      <c r="H55" s="27"/>
      <c r="I55" s="27"/>
      <c r="J55" s="27"/>
      <c r="K55" s="27"/>
      <c r="L55" s="27"/>
      <c r="M55" s="27"/>
      <c r="N55" s="27"/>
      <c r="O55" s="18"/>
    </row>
    <row r="56" spans="1:15" ht="15.95" customHeight="1" x14ac:dyDescent="0.2">
      <c r="A56" s="18"/>
      <c r="B56" s="26"/>
      <c r="C56" s="26"/>
      <c r="D56" s="26"/>
      <c r="E56" s="26"/>
      <c r="F56" s="27"/>
      <c r="G56" s="27"/>
      <c r="H56" s="27"/>
      <c r="I56" s="27"/>
      <c r="J56" s="27"/>
      <c r="K56" s="27"/>
      <c r="L56" s="27"/>
      <c r="M56" s="27"/>
      <c r="N56" s="27"/>
      <c r="O56" s="18"/>
    </row>
    <row r="57" spans="1:15" ht="15" customHeight="1" x14ac:dyDescent="0.2">
      <c r="A57" s="18"/>
      <c r="B57" s="26"/>
      <c r="C57" s="26"/>
      <c r="D57" s="26"/>
      <c r="E57" s="26"/>
      <c r="F57" s="27"/>
      <c r="G57" s="27"/>
      <c r="H57" s="27"/>
      <c r="I57" s="27"/>
      <c r="J57" s="27"/>
      <c r="K57" s="27"/>
      <c r="L57" s="27"/>
      <c r="M57" s="27"/>
      <c r="N57" s="27"/>
      <c r="O57" s="18"/>
    </row>
    <row r="58" spans="1:15" ht="15" customHeight="1" x14ac:dyDescent="0.2">
      <c r="A58" s="18"/>
      <c r="B58" s="26"/>
      <c r="C58" s="26"/>
      <c r="D58" s="26"/>
      <c r="E58" s="26"/>
      <c r="F58" s="27"/>
      <c r="G58" s="27"/>
      <c r="H58" s="27"/>
      <c r="I58" s="27"/>
      <c r="J58" s="27"/>
      <c r="K58" s="27"/>
      <c r="L58" s="27"/>
      <c r="M58" s="27"/>
      <c r="N58" s="27"/>
      <c r="O58" s="18"/>
    </row>
    <row r="59" spans="1:15" ht="9.9499999999999993" customHeight="1" x14ac:dyDescent="0.2">
      <c r="A59" s="18"/>
      <c r="B59" s="26"/>
      <c r="C59" s="26"/>
      <c r="D59" s="26"/>
      <c r="E59" s="26"/>
      <c r="F59" s="27"/>
      <c r="G59" s="27"/>
      <c r="H59" s="27"/>
      <c r="I59" s="27"/>
      <c r="J59" s="27"/>
      <c r="K59" s="27"/>
      <c r="L59" s="27"/>
      <c r="M59" s="27"/>
      <c r="N59" s="27"/>
      <c r="O59" s="18"/>
    </row>
    <row r="60" spans="1:15" ht="15" customHeight="1" x14ac:dyDescent="0.2">
      <c r="A60" s="18"/>
      <c r="B60" s="26"/>
      <c r="C60" s="701" t="s">
        <v>536</v>
      </c>
      <c r="D60" s="701"/>
      <c r="E60" s="701"/>
      <c r="F60" s="701"/>
      <c r="G60" s="27"/>
      <c r="H60" s="27"/>
      <c r="I60" s="27"/>
      <c r="J60" s="27"/>
      <c r="K60" s="701" t="s">
        <v>536</v>
      </c>
      <c r="L60" s="701"/>
      <c r="M60" s="701"/>
      <c r="N60" s="701"/>
      <c r="O60" s="18"/>
    </row>
    <row r="61" spans="1:15" ht="12.75" customHeight="1" x14ac:dyDescent="0.2">
      <c r="A61" s="18"/>
      <c r="B61" s="112" t="s">
        <v>28</v>
      </c>
      <c r="C61" s="23"/>
      <c r="D61" s="23"/>
      <c r="E61" s="24"/>
      <c r="F61" s="23"/>
      <c r="G61" s="23"/>
      <c r="H61" s="23"/>
      <c r="I61" s="23"/>
      <c r="J61" s="23"/>
      <c r="K61" s="23"/>
      <c r="L61" s="23"/>
      <c r="M61" s="23"/>
      <c r="O61" s="18"/>
    </row>
    <row r="62" spans="1:15" ht="20.100000000000001" customHeight="1" x14ac:dyDescent="0.2">
      <c r="A62" s="18"/>
      <c r="B62" s="26"/>
      <c r="C62" s="26"/>
      <c r="D62" s="26"/>
      <c r="E62" s="26"/>
      <c r="F62" s="27"/>
      <c r="G62" s="27"/>
      <c r="H62" s="27"/>
      <c r="I62" s="27"/>
      <c r="J62" s="27"/>
      <c r="K62" s="27"/>
      <c r="L62" s="27"/>
      <c r="M62" s="27"/>
      <c r="N62" s="27"/>
      <c r="O62" s="18"/>
    </row>
    <row r="63" spans="1:15" ht="20.100000000000001" customHeight="1" thickBot="1" x14ac:dyDescent="0.3">
      <c r="A63" s="18"/>
      <c r="B63" s="739" t="s">
        <v>18</v>
      </c>
      <c r="C63" s="739"/>
      <c r="D63" s="739"/>
      <c r="E63" s="739"/>
      <c r="F63" s="739"/>
      <c r="G63" s="739"/>
      <c r="H63" s="739"/>
      <c r="I63" s="739"/>
      <c r="J63" s="739"/>
      <c r="K63" s="739"/>
      <c r="L63" s="739"/>
      <c r="M63" s="739"/>
      <c r="N63" s="739"/>
      <c r="O63" s="18"/>
    </row>
    <row r="64" spans="1:15" ht="9.9499999999999993" customHeight="1" x14ac:dyDescent="0.2">
      <c r="A64" s="18"/>
      <c r="B64" s="18"/>
      <c r="C64" s="18"/>
      <c r="D64" s="18"/>
      <c r="E64" s="18"/>
      <c r="F64" s="18"/>
      <c r="G64" s="18"/>
      <c r="H64" s="18"/>
      <c r="I64" s="18"/>
      <c r="J64" s="18"/>
      <c r="K64" s="18"/>
      <c r="L64" s="18"/>
      <c r="M64" s="18"/>
      <c r="N64" s="18"/>
      <c r="O64" s="18"/>
    </row>
    <row r="65" spans="1:28" ht="15.95" customHeight="1" x14ac:dyDescent="0.2">
      <c r="A65" s="18"/>
      <c r="B65" s="696" t="s">
        <v>761</v>
      </c>
      <c r="C65" s="696"/>
      <c r="D65" s="696"/>
      <c r="E65" s="696"/>
      <c r="F65" s="696"/>
      <c r="H65" s="696" t="s">
        <v>707</v>
      </c>
      <c r="I65" s="696"/>
      <c r="J65" s="696"/>
      <c r="K65" s="696"/>
      <c r="L65" s="696"/>
      <c r="M65" s="696"/>
      <c r="N65" s="696"/>
      <c r="O65" s="18"/>
    </row>
    <row r="66" spans="1:28" ht="5.0999999999999996" customHeight="1" x14ac:dyDescent="0.2">
      <c r="A66" s="18"/>
      <c r="B66" s="18"/>
      <c r="C66" s="18"/>
      <c r="D66" s="18"/>
      <c r="E66" s="18"/>
      <c r="F66" s="18"/>
      <c r="G66" s="18"/>
      <c r="H66" s="18"/>
      <c r="I66" s="18"/>
      <c r="J66" s="18"/>
      <c r="K66" s="18"/>
      <c r="L66" s="18"/>
      <c r="M66" s="18"/>
      <c r="N66" s="18"/>
      <c r="O66" s="18"/>
    </row>
    <row r="67" spans="1:28" ht="18" customHeight="1" x14ac:dyDescent="0.2">
      <c r="A67" s="21"/>
      <c r="B67" s="76" t="s">
        <v>8</v>
      </c>
      <c r="C67" s="60">
        <v>1991</v>
      </c>
      <c r="D67" s="62">
        <v>2001</v>
      </c>
      <c r="E67" s="63">
        <v>2011</v>
      </c>
      <c r="F67" s="61">
        <v>2017</v>
      </c>
      <c r="G67" s="59"/>
      <c r="H67" s="59"/>
      <c r="I67" s="732"/>
      <c r="J67" s="732"/>
      <c r="K67" s="732"/>
      <c r="L67" s="732"/>
      <c r="M67" s="732"/>
      <c r="N67" s="732"/>
      <c r="O67" s="21"/>
    </row>
    <row r="68" spans="1:28" ht="17.100000000000001" customHeight="1" x14ac:dyDescent="0.2">
      <c r="A68" s="21"/>
      <c r="B68" s="692" t="s">
        <v>145</v>
      </c>
      <c r="C68" s="693"/>
      <c r="D68" s="693"/>
      <c r="E68" s="693"/>
      <c r="F68" s="694"/>
      <c r="G68" s="28"/>
      <c r="H68" s="28"/>
      <c r="I68" s="28"/>
      <c r="J68" s="28"/>
      <c r="K68" s="28"/>
      <c r="L68" s="28"/>
      <c r="M68" s="28"/>
      <c r="N68" s="28"/>
      <c r="O68" s="21"/>
      <c r="Q68" s="22"/>
      <c r="R68" s="22"/>
      <c r="S68" s="22"/>
      <c r="T68" s="22"/>
      <c r="U68" s="22"/>
      <c r="V68" s="22"/>
      <c r="W68" s="22"/>
      <c r="X68" s="22"/>
      <c r="Y68" s="22"/>
      <c r="Z68" s="22"/>
      <c r="AA68" s="22"/>
      <c r="AB68" s="22"/>
    </row>
    <row r="69" spans="1:28" ht="14.1" customHeight="1" x14ac:dyDescent="0.2">
      <c r="A69" s="21"/>
      <c r="B69" s="56" t="s">
        <v>16</v>
      </c>
      <c r="C69" s="69">
        <f>AUX!B45</f>
        <v>73.597977157125527</v>
      </c>
      <c r="D69" s="70">
        <f>AUX!L45</f>
        <v>104.84773387015626</v>
      </c>
      <c r="E69" s="70">
        <f>AUX!V45</f>
        <v>130.48516699754603</v>
      </c>
      <c r="F69" s="75">
        <f>AUX!AB45</f>
        <v>158.32504775014928</v>
      </c>
      <c r="G69" s="28"/>
      <c r="H69" s="28"/>
      <c r="I69" s="28"/>
      <c r="J69" s="28"/>
      <c r="K69" s="28"/>
      <c r="L69" s="28"/>
      <c r="M69" s="28"/>
      <c r="N69" s="28"/>
      <c r="O69" s="21"/>
      <c r="Q69" s="22"/>
      <c r="R69" s="22"/>
      <c r="S69" s="22"/>
      <c r="T69" s="22"/>
      <c r="U69" s="22"/>
      <c r="V69" s="22"/>
      <c r="W69" s="22"/>
      <c r="X69" s="22"/>
      <c r="Y69" s="22"/>
      <c r="Z69" s="22"/>
      <c r="AA69" s="22"/>
      <c r="AB69" s="22"/>
    </row>
    <row r="70" spans="1:28" ht="14.1" customHeight="1" x14ac:dyDescent="0.2">
      <c r="A70" s="21"/>
      <c r="B70" s="57" t="str">
        <f>AUX!A2</f>
        <v>ARS Alentejo</v>
      </c>
      <c r="C70" s="69">
        <f>AUX!B46</f>
        <v>118.69731552327842</v>
      </c>
      <c r="D70" s="70">
        <f>AUX!L46</f>
        <v>175.08082600740161</v>
      </c>
      <c r="E70" s="70">
        <f>AUX!V46</f>
        <v>189.15052251107784</v>
      </c>
      <c r="F70" s="75">
        <f>AUX!AB46</f>
        <v>209.60493489627834</v>
      </c>
      <c r="G70" s="29"/>
      <c r="H70" s="29"/>
      <c r="I70" s="29"/>
      <c r="J70" s="29"/>
      <c r="K70" s="29"/>
      <c r="L70" s="29"/>
      <c r="M70" s="29"/>
      <c r="N70" s="29"/>
      <c r="O70" s="21"/>
      <c r="Q70" s="22"/>
      <c r="R70" s="22"/>
      <c r="S70" s="22"/>
      <c r="T70" s="22"/>
      <c r="U70" s="22"/>
      <c r="V70" s="22"/>
      <c r="W70" s="22"/>
      <c r="X70" s="22"/>
      <c r="Y70" s="22"/>
      <c r="Z70" s="22"/>
      <c r="AA70" s="22"/>
      <c r="AB70" s="22"/>
    </row>
    <row r="71" spans="1:28" ht="14.1" customHeight="1" x14ac:dyDescent="0.2">
      <c r="A71" s="21"/>
      <c r="B71" s="531" t="str">
        <f>AUX!A3</f>
        <v>ACeS Alentejo Central</v>
      </c>
      <c r="C71" s="71">
        <f>AUX!B47</f>
        <v>111.68721499746665</v>
      </c>
      <c r="D71" s="72">
        <f>AUX!L47</f>
        <v>162.76209344560013</v>
      </c>
      <c r="E71" s="72">
        <f>AUX!V47</f>
        <v>183.53194609955082</v>
      </c>
      <c r="F71" s="81">
        <f>AUX!AB47</f>
        <v>207.86381912171689</v>
      </c>
      <c r="G71" s="28"/>
      <c r="H71" s="28"/>
      <c r="I71" s="28"/>
      <c r="J71" s="28"/>
      <c r="K71" s="28"/>
      <c r="L71" s="28"/>
      <c r="M71" s="28"/>
      <c r="N71" s="28"/>
      <c r="O71" s="21"/>
      <c r="Q71" s="22"/>
      <c r="R71" s="22"/>
      <c r="S71" s="22"/>
      <c r="T71" s="22"/>
      <c r="U71" s="22"/>
      <c r="V71" s="22"/>
      <c r="W71" s="22"/>
      <c r="X71" s="22"/>
      <c r="Y71" s="22"/>
      <c r="Z71" s="22"/>
      <c r="AA71" s="22"/>
      <c r="AB71" s="22"/>
    </row>
    <row r="72" spans="1:28" ht="17.100000000000001" customHeight="1" x14ac:dyDescent="0.2">
      <c r="A72" s="21"/>
      <c r="B72" s="692" t="s">
        <v>146</v>
      </c>
      <c r="C72" s="693"/>
      <c r="D72" s="693"/>
      <c r="E72" s="693"/>
      <c r="F72" s="694"/>
      <c r="G72" s="28"/>
      <c r="H72" s="28"/>
      <c r="I72" s="28"/>
      <c r="J72" s="28"/>
      <c r="K72" s="28"/>
      <c r="L72" s="28"/>
      <c r="M72" s="28"/>
      <c r="N72" s="28"/>
      <c r="O72" s="21"/>
      <c r="Q72" s="22"/>
      <c r="R72" s="22"/>
      <c r="S72" s="22"/>
      <c r="T72" s="22"/>
      <c r="U72" s="22"/>
      <c r="V72" s="22"/>
      <c r="W72" s="22"/>
      <c r="X72" s="22"/>
      <c r="Y72" s="22"/>
      <c r="Z72" s="22"/>
      <c r="AA72" s="22"/>
      <c r="AB72" s="22"/>
    </row>
    <row r="73" spans="1:28" ht="14.1" customHeight="1" x14ac:dyDescent="0.2">
      <c r="A73" s="21"/>
      <c r="B73" s="56" t="s">
        <v>16</v>
      </c>
      <c r="C73" s="69">
        <f>AUX!B51</f>
        <v>28.536817399626358</v>
      </c>
      <c r="D73" s="70">
        <f>AUX!L51</f>
        <v>23.700558061275899</v>
      </c>
      <c r="E73" s="70">
        <f>AUX!V51</f>
        <v>22.470303037639859</v>
      </c>
      <c r="F73" s="75">
        <f>AUX!AB51</f>
        <v>21.403638637914803</v>
      </c>
      <c r="G73" s="28"/>
      <c r="H73" s="28"/>
      <c r="I73" s="28"/>
      <c r="J73" s="28"/>
      <c r="K73" s="28"/>
      <c r="L73" s="28"/>
      <c r="M73" s="28"/>
      <c r="N73" s="28"/>
      <c r="O73" s="21"/>
      <c r="Q73" s="22"/>
      <c r="R73" s="22"/>
      <c r="S73" s="22"/>
      <c r="T73" s="22"/>
      <c r="U73" s="22"/>
      <c r="V73" s="22"/>
      <c r="W73" s="22"/>
      <c r="X73" s="22"/>
      <c r="Y73" s="22"/>
      <c r="Z73" s="22"/>
      <c r="AA73" s="22"/>
      <c r="AB73" s="22"/>
    </row>
    <row r="74" spans="1:28" ht="14.1" customHeight="1" x14ac:dyDescent="0.2">
      <c r="A74" s="21"/>
      <c r="B74" s="57" t="str">
        <f>AUX!A2</f>
        <v>ARS Alentejo</v>
      </c>
      <c r="C74" s="69">
        <f>AUX!B52</f>
        <v>26.549449540494713</v>
      </c>
      <c r="D74" s="70">
        <f>AUX!L52</f>
        <v>21.723550508069337</v>
      </c>
      <c r="E74" s="70">
        <f>AUX!V52</f>
        <v>20.951321755496622</v>
      </c>
      <c r="F74" s="75">
        <f>AUX!AB52</f>
        <v>20.038486824083712</v>
      </c>
      <c r="G74" s="28"/>
      <c r="H74" s="28"/>
      <c r="I74" s="28"/>
      <c r="J74" s="28"/>
      <c r="K74" s="28"/>
      <c r="L74" s="28"/>
      <c r="M74" s="28"/>
      <c r="N74" s="28"/>
      <c r="O74" s="21"/>
      <c r="Q74" s="22"/>
      <c r="R74" s="22"/>
      <c r="S74" s="22"/>
      <c r="T74" s="22"/>
      <c r="U74" s="22"/>
      <c r="V74" s="22"/>
      <c r="W74" s="22"/>
      <c r="X74" s="22"/>
      <c r="Y74" s="22"/>
      <c r="Z74" s="22"/>
      <c r="AA74" s="22"/>
      <c r="AB74" s="22"/>
    </row>
    <row r="75" spans="1:28" ht="14.1" customHeight="1" x14ac:dyDescent="0.2">
      <c r="A75" s="21"/>
      <c r="B75" s="531" t="str">
        <f>AUX!A3</f>
        <v>ACeS Alentejo Central</v>
      </c>
      <c r="C75" s="71">
        <f>AUX!B53</f>
        <v>26.463516013980389</v>
      </c>
      <c r="D75" s="72">
        <f>AUX!L53</f>
        <v>22.078040423554285</v>
      </c>
      <c r="E75" s="72">
        <f>AUX!V53</f>
        <v>21.0138018049255</v>
      </c>
      <c r="F75" s="81">
        <f>AUX!AB53</f>
        <v>20.037247454931624</v>
      </c>
      <c r="G75" s="28"/>
      <c r="H75" s="28"/>
      <c r="I75" s="28"/>
      <c r="J75" s="28"/>
      <c r="K75" s="28"/>
      <c r="L75" s="28"/>
      <c r="M75" s="28"/>
      <c r="N75" s="28"/>
      <c r="O75" s="21"/>
      <c r="Q75" s="22"/>
      <c r="R75" s="22"/>
      <c r="S75" s="22"/>
      <c r="T75" s="22"/>
      <c r="U75" s="22"/>
      <c r="V75" s="22"/>
      <c r="W75" s="22"/>
      <c r="X75" s="22"/>
      <c r="Y75" s="22"/>
      <c r="Z75" s="22"/>
      <c r="AA75" s="22"/>
      <c r="AB75" s="22"/>
    </row>
    <row r="76" spans="1:28" ht="17.100000000000001" customHeight="1" x14ac:dyDescent="0.2">
      <c r="A76" s="21"/>
      <c r="B76" s="692" t="s">
        <v>147</v>
      </c>
      <c r="C76" s="693"/>
      <c r="D76" s="693"/>
      <c r="E76" s="693"/>
      <c r="F76" s="694"/>
      <c r="G76" s="28"/>
      <c r="H76" s="28"/>
      <c r="I76" s="28"/>
      <c r="J76" s="28"/>
      <c r="K76" s="28"/>
      <c r="L76" s="28"/>
      <c r="M76" s="28"/>
      <c r="N76" s="28"/>
      <c r="O76" s="21"/>
      <c r="Q76" s="22"/>
      <c r="R76" s="22"/>
      <c r="S76" s="22"/>
      <c r="T76" s="22"/>
      <c r="U76" s="22"/>
      <c r="V76" s="22"/>
      <c r="W76" s="22"/>
      <c r="X76" s="22"/>
      <c r="Y76" s="22"/>
      <c r="Z76" s="22"/>
      <c r="AA76" s="22"/>
      <c r="AB76" s="22"/>
    </row>
    <row r="77" spans="1:28" ht="14.1" customHeight="1" x14ac:dyDescent="0.2">
      <c r="A77" s="21"/>
      <c r="B77" s="56" t="s">
        <v>16</v>
      </c>
      <c r="C77" s="69">
        <f>AUX!B57</f>
        <v>21.002520351147631</v>
      </c>
      <c r="D77" s="70">
        <f>AUX!L57</f>
        <v>24.849498041828422</v>
      </c>
      <c r="E77" s="70">
        <f>AUX!V57</f>
        <v>29.320412443519029</v>
      </c>
      <c r="F77" s="75">
        <f>AUX!AB57</f>
        <v>33.887321093748021</v>
      </c>
      <c r="G77" s="28"/>
      <c r="H77" s="28"/>
      <c r="I77" s="28"/>
      <c r="J77" s="28"/>
      <c r="K77" s="28"/>
      <c r="L77" s="28"/>
      <c r="M77" s="28"/>
      <c r="N77" s="28"/>
      <c r="O77" s="21"/>
      <c r="Q77" s="22"/>
      <c r="R77" s="22"/>
      <c r="S77" s="22"/>
      <c r="T77" s="22"/>
      <c r="U77" s="22"/>
      <c r="V77" s="22"/>
      <c r="W77" s="22"/>
      <c r="X77" s="22"/>
      <c r="Y77" s="22"/>
      <c r="Z77" s="22"/>
      <c r="AA77" s="22"/>
      <c r="AB77" s="22"/>
    </row>
    <row r="78" spans="1:28" ht="14.1" customHeight="1" x14ac:dyDescent="0.2">
      <c r="A78" s="21"/>
      <c r="B78" s="57" t="str">
        <f>AUX!A2</f>
        <v>ARS Alentejo</v>
      </c>
      <c r="C78" s="69">
        <f>AUX!B58</f>
        <v>31.513483890774602</v>
      </c>
      <c r="D78" s="70">
        <f>AUX!L58</f>
        <v>38.033771667662883</v>
      </c>
      <c r="E78" s="70">
        <f>AUX!V58</f>
        <v>39.629534573498987</v>
      </c>
      <c r="F78" s="75">
        <f>AUX!AB58</f>
        <v>42.001657261819972</v>
      </c>
      <c r="G78" s="28"/>
      <c r="H78" s="28"/>
      <c r="I78" s="28"/>
      <c r="J78" s="28"/>
      <c r="K78" s="28"/>
      <c r="L78" s="28"/>
      <c r="M78" s="28"/>
      <c r="N78" s="28"/>
      <c r="O78" s="21"/>
      <c r="Q78" s="22"/>
      <c r="R78" s="22"/>
      <c r="S78" s="22"/>
      <c r="T78" s="22"/>
      <c r="U78" s="22"/>
      <c r="V78" s="22"/>
      <c r="W78" s="22"/>
      <c r="X78" s="22"/>
      <c r="Y78" s="22"/>
      <c r="Z78" s="22"/>
      <c r="AA78" s="22"/>
      <c r="AB78" s="22"/>
    </row>
    <row r="79" spans="1:28" ht="14.1" customHeight="1" x14ac:dyDescent="0.2">
      <c r="A79" s="21"/>
      <c r="B79" s="532" t="str">
        <f>AUX!A3</f>
        <v>ACeS Alentejo Central</v>
      </c>
      <c r="C79" s="73">
        <f>AUX!B59</f>
        <v>29.556364026423292</v>
      </c>
      <c r="D79" s="74">
        <f>AUX!L59</f>
        <v>35.934680785142795</v>
      </c>
      <c r="E79" s="74">
        <f>AUX!V59</f>
        <v>38.567039402082308</v>
      </c>
      <c r="F79" s="82">
        <f>AUX!AB59</f>
        <v>41.650187806689893</v>
      </c>
      <c r="G79" s="28"/>
      <c r="H79" s="28"/>
      <c r="I79" s="28"/>
      <c r="J79" s="28"/>
      <c r="K79" s="28"/>
      <c r="L79" s="28"/>
      <c r="M79" s="28"/>
      <c r="N79" s="28"/>
      <c r="O79" s="21"/>
      <c r="Q79" s="22"/>
      <c r="R79" s="22"/>
      <c r="S79" s="22"/>
      <c r="T79" s="22"/>
      <c r="U79" s="22"/>
      <c r="V79" s="22"/>
      <c r="W79" s="22"/>
      <c r="X79" s="22"/>
      <c r="Y79" s="22"/>
      <c r="Z79" s="22"/>
      <c r="AA79" s="22"/>
      <c r="AB79" s="22"/>
    </row>
    <row r="80" spans="1:28" ht="14.1" customHeight="1" x14ac:dyDescent="0.2">
      <c r="A80" s="18"/>
      <c r="B80" s="45"/>
      <c r="C80" s="700" t="s">
        <v>536</v>
      </c>
      <c r="D80" s="700"/>
      <c r="E80" s="700"/>
      <c r="F80" s="700"/>
      <c r="G80" s="23"/>
      <c r="H80" s="23"/>
      <c r="I80" s="23"/>
      <c r="J80" s="23"/>
      <c r="K80" s="505"/>
      <c r="L80" s="505"/>
      <c r="M80" s="505"/>
      <c r="N80" s="500"/>
      <c r="O80" s="140"/>
    </row>
    <row r="81" spans="1:15" ht="20.100000000000001" customHeight="1" x14ac:dyDescent="0.2">
      <c r="A81" s="18"/>
      <c r="B81" s="26"/>
      <c r="C81" s="26"/>
      <c r="D81" s="26"/>
      <c r="E81" s="26"/>
      <c r="F81" s="27"/>
      <c r="G81" s="27"/>
      <c r="H81" s="27"/>
      <c r="I81" s="27"/>
      <c r="J81" s="27"/>
      <c r="K81" s="735" t="s">
        <v>536</v>
      </c>
      <c r="L81" s="735"/>
      <c r="M81" s="735"/>
      <c r="N81" s="735"/>
      <c r="O81" s="140"/>
    </row>
    <row r="82" spans="1:15" ht="15.95" customHeight="1" x14ac:dyDescent="0.2">
      <c r="A82" s="18"/>
      <c r="B82" s="696" t="s">
        <v>708</v>
      </c>
      <c r="C82" s="696"/>
      <c r="D82" s="696"/>
      <c r="E82" s="696"/>
      <c r="F82" s="696"/>
      <c r="H82" s="696" t="s">
        <v>709</v>
      </c>
      <c r="I82" s="696"/>
      <c r="J82" s="696"/>
      <c r="K82" s="696"/>
      <c r="L82" s="696"/>
      <c r="M82" s="696"/>
      <c r="N82" s="696"/>
      <c r="O82" s="18"/>
    </row>
    <row r="83" spans="1:15" ht="5.0999999999999996" customHeight="1" x14ac:dyDescent="0.2">
      <c r="A83" s="18"/>
      <c r="B83" s="18"/>
      <c r="C83" s="18"/>
      <c r="D83" s="18"/>
      <c r="E83" s="18"/>
      <c r="F83" s="18"/>
      <c r="G83" s="18"/>
      <c r="H83" s="18"/>
      <c r="I83" s="18"/>
      <c r="J83" s="18"/>
      <c r="K83" s="18"/>
      <c r="L83" s="18"/>
      <c r="M83" s="18"/>
      <c r="N83" s="18"/>
      <c r="O83" s="18"/>
    </row>
    <row r="84" spans="1:15" ht="15" customHeight="1" x14ac:dyDescent="0.2">
      <c r="A84" s="18"/>
      <c r="B84" s="26"/>
      <c r="C84" s="26"/>
      <c r="D84" s="26"/>
      <c r="E84" s="26"/>
      <c r="F84" s="27"/>
      <c r="G84" s="27"/>
      <c r="H84" s="27"/>
      <c r="I84" s="27"/>
      <c r="J84" s="27"/>
      <c r="K84" s="27"/>
      <c r="L84" s="27"/>
      <c r="M84" s="27"/>
      <c r="N84" s="27"/>
      <c r="O84" s="18"/>
    </row>
    <row r="85" spans="1:15" ht="15" customHeight="1" x14ac:dyDescent="0.2">
      <c r="A85" s="18"/>
      <c r="B85" s="26"/>
      <c r="C85" s="26"/>
      <c r="D85" s="26"/>
      <c r="E85" s="26"/>
      <c r="F85" s="27"/>
      <c r="G85" s="27"/>
      <c r="H85" s="27"/>
      <c r="I85" s="27"/>
      <c r="J85" s="27"/>
      <c r="K85" s="27"/>
      <c r="L85" s="27"/>
      <c r="M85" s="27"/>
      <c r="N85" s="27"/>
      <c r="O85" s="18"/>
    </row>
    <row r="86" spans="1:15" ht="15" customHeight="1" x14ac:dyDescent="0.2">
      <c r="A86" s="18"/>
      <c r="B86" s="26"/>
      <c r="C86" s="26"/>
      <c r="D86" s="26"/>
      <c r="E86" s="26"/>
      <c r="F86" s="27"/>
      <c r="G86" s="27"/>
      <c r="H86" s="27"/>
      <c r="I86" s="27"/>
      <c r="J86" s="27"/>
      <c r="K86" s="27"/>
      <c r="L86" s="27"/>
      <c r="M86" s="27"/>
      <c r="N86" s="27"/>
      <c r="O86" s="18"/>
    </row>
    <row r="87" spans="1:15" ht="15" customHeight="1" x14ac:dyDescent="0.2">
      <c r="A87" s="18"/>
      <c r="B87" s="26"/>
      <c r="C87" s="26"/>
      <c r="D87" s="26"/>
      <c r="E87" s="26"/>
      <c r="F87" s="27"/>
      <c r="G87" s="27"/>
      <c r="H87" s="27"/>
      <c r="I87" s="27"/>
      <c r="J87" s="27"/>
      <c r="K87" s="27"/>
      <c r="L87" s="27"/>
      <c r="M87" s="27"/>
      <c r="N87" s="27"/>
      <c r="O87" s="18"/>
    </row>
    <row r="88" spans="1:15" ht="15" customHeight="1" x14ac:dyDescent="0.2">
      <c r="A88" s="18"/>
      <c r="B88" s="26"/>
      <c r="C88" s="26"/>
      <c r="D88" s="26"/>
      <c r="E88" s="26"/>
      <c r="F88" s="27"/>
      <c r="G88" s="27"/>
      <c r="H88" s="27"/>
      <c r="I88" s="27"/>
      <c r="J88" s="27"/>
      <c r="K88" s="27"/>
      <c r="L88" s="27"/>
      <c r="M88" s="27"/>
      <c r="N88" s="27"/>
      <c r="O88" s="18"/>
    </row>
    <row r="89" spans="1:15" ht="15" customHeight="1" x14ac:dyDescent="0.2">
      <c r="A89" s="18"/>
      <c r="B89" s="18"/>
      <c r="C89" s="18"/>
      <c r="D89" s="18"/>
      <c r="E89" s="18"/>
      <c r="F89" s="18"/>
      <c r="G89" s="18"/>
      <c r="H89" s="18"/>
      <c r="I89" s="18"/>
      <c r="J89" s="18"/>
      <c r="K89" s="18"/>
      <c r="L89" s="18"/>
      <c r="M89" s="18"/>
      <c r="N89" s="18"/>
      <c r="O89" s="18"/>
    </row>
    <row r="90" spans="1:15" ht="15" customHeight="1" x14ac:dyDescent="0.2">
      <c r="A90" s="18"/>
      <c r="B90" s="18"/>
      <c r="C90" s="18"/>
      <c r="D90" s="18"/>
      <c r="E90" s="18"/>
      <c r="F90" s="18"/>
      <c r="G90" s="18"/>
      <c r="H90" s="18"/>
      <c r="I90" s="18"/>
      <c r="J90" s="18"/>
      <c r="K90" s="18"/>
      <c r="L90" s="18"/>
      <c r="M90" s="18"/>
      <c r="N90" s="18"/>
      <c r="O90" s="18"/>
    </row>
    <row r="91" spans="1:15" ht="15" customHeight="1" x14ac:dyDescent="0.2">
      <c r="A91" s="18"/>
      <c r="B91" s="30"/>
      <c r="C91" s="26"/>
      <c r="D91" s="26"/>
      <c r="E91" s="26"/>
      <c r="F91" s="27"/>
      <c r="G91" s="27"/>
      <c r="H91" s="27"/>
      <c r="I91" s="27"/>
      <c r="J91" s="27"/>
      <c r="K91" s="27"/>
      <c r="L91" s="27"/>
      <c r="M91" s="27"/>
      <c r="N91" s="27"/>
      <c r="O91" s="18"/>
    </row>
    <row r="92" spans="1:15" ht="15" customHeight="1" x14ac:dyDescent="0.2">
      <c r="A92" s="18"/>
      <c r="B92" s="26"/>
      <c r="C92" s="26"/>
      <c r="D92" s="26"/>
      <c r="E92" s="26"/>
      <c r="F92" s="27"/>
      <c r="G92" s="27"/>
      <c r="H92" s="27"/>
      <c r="I92" s="27"/>
      <c r="J92" s="27"/>
      <c r="K92" s="27"/>
      <c r="L92" s="27"/>
      <c r="M92" s="27"/>
      <c r="N92" s="27"/>
      <c r="O92" s="18"/>
    </row>
    <row r="93" spans="1:15" ht="15" customHeight="1" x14ac:dyDescent="0.2">
      <c r="A93" s="18"/>
      <c r="B93" s="26"/>
      <c r="C93" s="26"/>
      <c r="D93" s="26"/>
      <c r="E93" s="26"/>
      <c r="F93" s="27"/>
      <c r="G93" s="27"/>
      <c r="H93" s="27"/>
      <c r="I93" s="27"/>
      <c r="J93" s="27"/>
      <c r="K93" s="27"/>
      <c r="L93" s="27"/>
      <c r="M93" s="27"/>
      <c r="N93" s="27"/>
      <c r="O93" s="18"/>
    </row>
    <row r="94" spans="1:15" ht="15" customHeight="1" x14ac:dyDescent="0.2">
      <c r="A94" s="18"/>
      <c r="B94" s="18"/>
      <c r="C94" s="18"/>
      <c r="D94" s="18"/>
      <c r="E94" s="18"/>
      <c r="F94" s="18"/>
      <c r="G94" s="18"/>
      <c r="H94" s="18"/>
      <c r="I94" s="18"/>
      <c r="J94" s="18"/>
      <c r="K94" s="18"/>
      <c r="L94" s="18"/>
      <c r="M94" s="18"/>
      <c r="N94" s="18"/>
      <c r="O94" s="18"/>
    </row>
    <row r="95" spans="1:15" ht="15" customHeight="1" x14ac:dyDescent="0.2">
      <c r="A95" s="18"/>
      <c r="B95" s="18"/>
      <c r="C95" s="18"/>
      <c r="D95" s="18"/>
      <c r="E95" s="18"/>
      <c r="F95" s="18"/>
      <c r="G95" s="18"/>
      <c r="H95" s="18"/>
      <c r="I95" s="18"/>
      <c r="J95" s="18"/>
      <c r="K95" s="18"/>
      <c r="L95" s="18"/>
      <c r="M95" s="18"/>
      <c r="N95" s="18"/>
      <c r="O95" s="18"/>
    </row>
    <row r="96" spans="1:15" ht="15" customHeight="1" x14ac:dyDescent="0.2">
      <c r="A96" s="18"/>
      <c r="B96" s="30"/>
      <c r="C96" s="26"/>
      <c r="D96" s="26"/>
      <c r="E96" s="26"/>
      <c r="F96" s="27"/>
      <c r="G96" s="27"/>
      <c r="H96" s="27"/>
      <c r="I96" s="27"/>
      <c r="J96" s="27"/>
      <c r="K96" s="27"/>
      <c r="L96" s="27"/>
      <c r="M96" s="27"/>
      <c r="N96" s="27"/>
      <c r="O96" s="18"/>
    </row>
    <row r="97" spans="1:15" ht="15" customHeight="1" x14ac:dyDescent="0.2">
      <c r="A97" s="18"/>
      <c r="B97" s="26"/>
      <c r="C97" s="26"/>
      <c r="D97" s="26"/>
      <c r="E97" s="26"/>
      <c r="F97" s="27"/>
      <c r="G97" s="27"/>
      <c r="H97" s="27"/>
      <c r="I97" s="27"/>
      <c r="J97" s="27"/>
      <c r="K97" s="27"/>
      <c r="L97" s="27"/>
      <c r="M97" s="27"/>
      <c r="N97" s="27"/>
      <c r="O97" s="18"/>
    </row>
    <row r="98" spans="1:15" ht="15" customHeight="1" x14ac:dyDescent="0.2">
      <c r="A98" s="18"/>
      <c r="B98" s="26"/>
      <c r="C98" s="740" t="s">
        <v>536</v>
      </c>
      <c r="D98" s="740"/>
      <c r="E98" s="740"/>
      <c r="F98" s="740"/>
      <c r="G98" s="27"/>
      <c r="H98" s="27"/>
      <c r="I98" s="27"/>
      <c r="J98" s="27"/>
      <c r="K98" s="740" t="s">
        <v>536</v>
      </c>
      <c r="L98" s="740"/>
      <c r="M98" s="740"/>
      <c r="N98" s="740"/>
      <c r="O98" s="18"/>
    </row>
    <row r="99" spans="1:15" ht="12.75" customHeight="1" x14ac:dyDescent="0.2">
      <c r="A99" s="18"/>
      <c r="B99" s="112" t="s">
        <v>28</v>
      </c>
      <c r="C99" s="23"/>
      <c r="D99" s="23"/>
      <c r="E99" s="24"/>
      <c r="F99" s="23"/>
      <c r="G99" s="23"/>
      <c r="H99" s="23"/>
      <c r="I99" s="23"/>
      <c r="J99" s="23"/>
      <c r="K99" s="23"/>
      <c r="L99" s="23"/>
      <c r="M99" s="23"/>
      <c r="O99" s="18"/>
    </row>
    <row r="100" spans="1:15" ht="20.100000000000001" customHeight="1" x14ac:dyDescent="0.2">
      <c r="A100" s="18"/>
      <c r="B100" s="18"/>
      <c r="C100" s="18"/>
      <c r="D100" s="18"/>
      <c r="E100" s="18"/>
      <c r="F100" s="18"/>
      <c r="G100" s="18"/>
      <c r="H100" s="18"/>
      <c r="I100" s="18"/>
      <c r="J100" s="18"/>
      <c r="K100" s="18"/>
      <c r="L100" s="18"/>
      <c r="M100" s="18"/>
      <c r="N100" s="18"/>
      <c r="O100" s="18"/>
    </row>
    <row r="101" spans="1:15" ht="20.100000000000001" customHeight="1" thickBot="1" x14ac:dyDescent="0.3">
      <c r="A101" s="18"/>
      <c r="B101" s="697" t="s">
        <v>37</v>
      </c>
      <c r="C101" s="697"/>
      <c r="D101" s="697"/>
      <c r="E101" s="697"/>
      <c r="F101" s="697"/>
      <c r="G101" s="697"/>
      <c r="H101" s="697"/>
      <c r="I101" s="697"/>
      <c r="J101" s="697"/>
      <c r="K101" s="697"/>
      <c r="L101" s="697"/>
      <c r="M101" s="697"/>
      <c r="N101" s="697"/>
      <c r="O101" s="18"/>
    </row>
    <row r="102" spans="1:15" ht="9.9499999999999993" customHeight="1" x14ac:dyDescent="0.2">
      <c r="A102" s="18"/>
      <c r="B102" s="18"/>
      <c r="C102" s="18"/>
      <c r="D102" s="18"/>
      <c r="E102" s="18"/>
      <c r="F102" s="18"/>
      <c r="G102" s="18"/>
      <c r="H102" s="18"/>
      <c r="I102" s="18"/>
      <c r="J102" s="18"/>
      <c r="K102" s="18"/>
      <c r="L102" s="18"/>
      <c r="M102" s="18"/>
      <c r="N102" s="18"/>
      <c r="O102" s="18"/>
    </row>
    <row r="103" spans="1:15" ht="15.95" customHeight="1" x14ac:dyDescent="0.2">
      <c r="A103" s="18"/>
      <c r="B103" s="696" t="s">
        <v>763</v>
      </c>
      <c r="C103" s="696"/>
      <c r="D103" s="696"/>
      <c r="E103" s="696"/>
      <c r="F103" s="696"/>
      <c r="G103" s="58"/>
      <c r="H103" s="696" t="s">
        <v>711</v>
      </c>
      <c r="I103" s="696"/>
      <c r="J103" s="696"/>
      <c r="K103" s="696"/>
      <c r="L103" s="696"/>
      <c r="M103" s="696"/>
      <c r="N103" s="696"/>
      <c r="O103" s="18"/>
    </row>
    <row r="104" spans="1:15" ht="5.0999999999999996" customHeight="1" x14ac:dyDescent="0.2">
      <c r="A104" s="18"/>
      <c r="B104" s="26"/>
      <c r="C104" s="26"/>
      <c r="D104" s="26"/>
      <c r="E104" s="26"/>
      <c r="F104" s="26"/>
      <c r="G104" s="26"/>
      <c r="H104" s="26"/>
      <c r="I104" s="26"/>
      <c r="J104" s="26"/>
      <c r="K104" s="26"/>
      <c r="L104" s="26"/>
      <c r="M104" s="26"/>
      <c r="N104" s="26"/>
      <c r="O104" s="18"/>
    </row>
    <row r="105" spans="1:15" ht="21.95" customHeight="1" x14ac:dyDescent="0.2">
      <c r="A105" s="18"/>
      <c r="B105" s="46" t="s">
        <v>8</v>
      </c>
      <c r="C105" s="47">
        <v>2002</v>
      </c>
      <c r="D105" s="47">
        <v>2007</v>
      </c>
      <c r="E105" s="47">
        <v>2012</v>
      </c>
      <c r="F105" s="47">
        <v>2017</v>
      </c>
      <c r="G105" s="86"/>
      <c r="H105" s="86"/>
      <c r="I105" s="86"/>
      <c r="J105" s="86"/>
      <c r="K105" s="86"/>
      <c r="L105" s="86"/>
      <c r="M105" s="86"/>
      <c r="N105" s="86"/>
      <c r="O105" s="18"/>
    </row>
    <row r="106" spans="1:15" ht="18" customHeight="1" x14ac:dyDescent="0.2">
      <c r="A106" s="18"/>
      <c r="B106" s="571" t="s">
        <v>16</v>
      </c>
      <c r="C106" s="528">
        <f>AUX!H63</f>
        <v>108192</v>
      </c>
      <c r="D106" s="528">
        <f>AUX!M63</f>
        <v>96925</v>
      </c>
      <c r="E106" s="528">
        <f>AUX!R63</f>
        <v>85306</v>
      </c>
      <c r="F106" s="528">
        <f>AUX!W63</f>
        <v>81975</v>
      </c>
      <c r="G106" s="87"/>
      <c r="H106" s="87"/>
      <c r="I106" s="87"/>
      <c r="J106" s="87"/>
      <c r="K106" s="87"/>
      <c r="L106" s="87"/>
      <c r="M106" s="87"/>
      <c r="N106" s="87"/>
      <c r="O106" s="18"/>
    </row>
    <row r="107" spans="1:15" ht="18" customHeight="1" x14ac:dyDescent="0.2">
      <c r="A107" s="18"/>
      <c r="B107" s="576" t="str">
        <f>AUX!A2</f>
        <v>ARS Alentejo</v>
      </c>
      <c r="C107" s="529">
        <f>AUX!H64</f>
        <v>4543</v>
      </c>
      <c r="D107" s="529">
        <f>AUX!M64</f>
        <v>3999</v>
      </c>
      <c r="E107" s="529">
        <f>AUX!R64</f>
        <v>3937</v>
      </c>
      <c r="F107" s="529">
        <f>AUX!W64</f>
        <v>3518</v>
      </c>
      <c r="G107" s="87"/>
      <c r="H107" s="87"/>
      <c r="I107" s="87"/>
      <c r="J107" s="87"/>
      <c r="K107" s="87"/>
      <c r="L107" s="87"/>
      <c r="M107" s="87"/>
      <c r="N107" s="87"/>
      <c r="O107" s="18"/>
    </row>
    <row r="108" spans="1:15" ht="18" customHeight="1" x14ac:dyDescent="0.2">
      <c r="A108" s="18"/>
      <c r="B108" s="577" t="str">
        <f>AUX!A3</f>
        <v>ACeS Alentejo Central</v>
      </c>
      <c r="C108" s="530">
        <f>AUX!H65</f>
        <v>1532</v>
      </c>
      <c r="D108" s="530">
        <f>AUX!M65</f>
        <v>1356</v>
      </c>
      <c r="E108" s="530">
        <f>AUX!R65</f>
        <v>1289</v>
      </c>
      <c r="F108" s="530">
        <f>AUX!W65</f>
        <v>1162</v>
      </c>
      <c r="G108" s="88"/>
      <c r="H108" s="88"/>
      <c r="I108" s="88"/>
      <c r="J108" s="88"/>
      <c r="K108" s="88"/>
      <c r="L108" s="88"/>
      <c r="M108" s="88"/>
      <c r="N108" s="88"/>
      <c r="O108" s="18"/>
    </row>
    <row r="109" spans="1:15" ht="20.100000000000001" customHeight="1" x14ac:dyDescent="0.2">
      <c r="A109" s="18"/>
      <c r="B109" s="30"/>
      <c r="C109" s="741" t="s">
        <v>536</v>
      </c>
      <c r="D109" s="741"/>
      <c r="E109" s="741"/>
      <c r="F109" s="741"/>
      <c r="G109" s="27"/>
      <c r="H109" s="27"/>
      <c r="I109" s="27"/>
      <c r="J109" s="27"/>
      <c r="K109" s="27"/>
      <c r="L109" s="27"/>
      <c r="M109" s="27"/>
      <c r="N109" s="27"/>
      <c r="O109" s="18"/>
    </row>
    <row r="110" spans="1:15" ht="15.95" customHeight="1" x14ac:dyDescent="0.2">
      <c r="A110" s="18"/>
      <c r="B110" s="696" t="s">
        <v>762</v>
      </c>
      <c r="C110" s="696"/>
      <c r="D110" s="696"/>
      <c r="E110" s="696"/>
      <c r="F110" s="696"/>
      <c r="G110" s="696"/>
      <c r="H110" s="696"/>
      <c r="I110" s="696"/>
      <c r="J110" s="696"/>
      <c r="K110" s="696"/>
      <c r="L110" s="696"/>
      <c r="M110" s="696"/>
      <c r="N110" s="696"/>
      <c r="O110" s="18"/>
    </row>
    <row r="111" spans="1:15" ht="5.0999999999999996" customHeight="1" x14ac:dyDescent="0.2">
      <c r="A111" s="18"/>
      <c r="B111" s="26"/>
      <c r="C111" s="26"/>
      <c r="D111" s="26"/>
      <c r="E111" s="26"/>
      <c r="F111" s="26"/>
      <c r="G111" s="26"/>
      <c r="H111" s="26"/>
      <c r="I111" s="26"/>
      <c r="J111" s="26"/>
      <c r="K111" s="26"/>
      <c r="L111" s="26"/>
      <c r="M111" s="26"/>
      <c r="N111" s="26"/>
      <c r="O111" s="18"/>
    </row>
    <row r="112" spans="1:15" ht="21.95" customHeight="1" x14ac:dyDescent="0.2">
      <c r="A112" s="18"/>
      <c r="B112" s="46" t="s">
        <v>8</v>
      </c>
      <c r="C112" s="47">
        <v>2002</v>
      </c>
      <c r="D112" s="47">
        <v>2007</v>
      </c>
      <c r="E112" s="47">
        <v>2012</v>
      </c>
      <c r="F112" s="47">
        <v>2017</v>
      </c>
      <c r="G112" s="86"/>
      <c r="H112" s="86"/>
      <c r="I112" s="86"/>
      <c r="J112" s="86"/>
      <c r="K112" s="86"/>
      <c r="L112" s="86"/>
      <c r="M112" s="86"/>
      <c r="N112" s="86"/>
      <c r="O112" s="18"/>
    </row>
    <row r="113" spans="1:15" ht="18" customHeight="1" x14ac:dyDescent="0.2">
      <c r="A113" s="18"/>
      <c r="B113" s="571" t="s">
        <v>16</v>
      </c>
      <c r="C113" s="50">
        <f>AUX!H69</f>
        <v>10.898670928677733</v>
      </c>
      <c r="D113" s="50">
        <f>AUX!M69</f>
        <v>9.6590035416180218</v>
      </c>
      <c r="E113" s="50">
        <f>AUX!R69</f>
        <v>8.527352357854511</v>
      </c>
      <c r="F113" s="50">
        <f>AUX!W69</f>
        <v>8.3638524246065913</v>
      </c>
      <c r="G113" s="89"/>
      <c r="H113" s="89"/>
      <c r="I113" s="89"/>
      <c r="J113" s="89"/>
      <c r="K113" s="89"/>
      <c r="L113" s="89"/>
      <c r="M113" s="89"/>
      <c r="N113" s="89"/>
      <c r="O113" s="18"/>
    </row>
    <row r="114" spans="1:15" ht="18" customHeight="1" x14ac:dyDescent="0.2">
      <c r="A114" s="18"/>
      <c r="B114" s="576" t="str">
        <f>AUX!A2</f>
        <v>ARS Alentejo</v>
      </c>
      <c r="C114" s="91">
        <f>AUX!H70</f>
        <v>8.5115551433737089</v>
      </c>
      <c r="D114" s="91">
        <f>AUX!M70</f>
        <v>7.6612424278417866</v>
      </c>
      <c r="E114" s="91">
        <f>AUX!R70</f>
        <v>7.8072867348507007</v>
      </c>
      <c r="F114" s="91">
        <f>AUX!W70</f>
        <v>7.3958448302140658</v>
      </c>
      <c r="G114" s="89"/>
      <c r="H114" s="89"/>
      <c r="I114" s="89"/>
      <c r="J114" s="89"/>
      <c r="K114" s="89"/>
      <c r="L114" s="89"/>
      <c r="M114" s="89"/>
      <c r="N114" s="89"/>
      <c r="O114" s="18"/>
    </row>
    <row r="115" spans="1:15" ht="18" customHeight="1" x14ac:dyDescent="0.2">
      <c r="A115" s="18"/>
      <c r="B115" s="577" t="str">
        <f>AUX!A3</f>
        <v>ACeS Alentejo Central</v>
      </c>
      <c r="C115" s="92">
        <f>AUX!H71</f>
        <v>8.8441677274472283</v>
      </c>
      <c r="D115" s="92">
        <f>AUX!M71</f>
        <v>7.9589608743118081</v>
      </c>
      <c r="E115" s="92">
        <f>AUX!R71</f>
        <v>7.8199885945860679</v>
      </c>
      <c r="F115" s="92">
        <f>AUX!W71</f>
        <v>7.4788490810734274</v>
      </c>
      <c r="G115" s="90"/>
      <c r="H115" s="90"/>
      <c r="I115" s="90"/>
      <c r="J115" s="90"/>
      <c r="K115" s="90"/>
      <c r="L115" s="90"/>
      <c r="M115" s="90"/>
      <c r="N115" s="90"/>
      <c r="O115" s="18"/>
    </row>
    <row r="116" spans="1:15" ht="15" customHeight="1" x14ac:dyDescent="0.2">
      <c r="A116" s="18"/>
      <c r="B116" s="30"/>
      <c r="C116" s="700" t="s">
        <v>536</v>
      </c>
      <c r="D116" s="700"/>
      <c r="E116" s="700"/>
      <c r="F116" s="700"/>
      <c r="G116" s="27"/>
      <c r="H116" s="27"/>
      <c r="I116" s="27"/>
      <c r="J116" s="27"/>
      <c r="K116" s="27"/>
      <c r="L116" s="27"/>
      <c r="M116" s="27"/>
      <c r="N116" s="27"/>
      <c r="O116" s="18"/>
    </row>
    <row r="117" spans="1:15" ht="20.100000000000001" customHeight="1" x14ac:dyDescent="0.2">
      <c r="A117" s="18"/>
      <c r="B117" s="30"/>
      <c r="C117" s="26"/>
      <c r="D117" s="26"/>
      <c r="E117" s="26"/>
      <c r="F117" s="27"/>
      <c r="G117" s="27"/>
      <c r="H117" s="27"/>
      <c r="I117" s="27"/>
      <c r="J117" s="27"/>
      <c r="K117" s="740" t="s">
        <v>536</v>
      </c>
      <c r="L117" s="740"/>
      <c r="M117" s="740"/>
      <c r="N117" s="740"/>
      <c r="O117" s="18"/>
    </row>
    <row r="118" spans="1:15" ht="15.95" customHeight="1" x14ac:dyDescent="0.2">
      <c r="A118" s="18"/>
      <c r="B118" s="696" t="s">
        <v>764</v>
      </c>
      <c r="C118" s="696"/>
      <c r="D118" s="696"/>
      <c r="E118" s="696"/>
      <c r="F118" s="696"/>
      <c r="G118" s="58"/>
      <c r="H118" s="696" t="s">
        <v>712</v>
      </c>
      <c r="I118" s="696"/>
      <c r="J118" s="696"/>
      <c r="K118" s="696"/>
      <c r="L118" s="696"/>
      <c r="M118" s="696"/>
      <c r="N118" s="696"/>
      <c r="O118" s="18"/>
    </row>
    <row r="119" spans="1:15" ht="5.0999999999999996" customHeight="1" x14ac:dyDescent="0.2">
      <c r="A119" s="18"/>
      <c r="B119" s="26"/>
      <c r="C119" s="26"/>
      <c r="D119" s="26"/>
      <c r="E119" s="26"/>
      <c r="F119" s="26"/>
      <c r="G119" s="26"/>
      <c r="H119" s="26"/>
      <c r="I119" s="26"/>
      <c r="J119" s="26"/>
      <c r="K119" s="26"/>
      <c r="L119" s="26"/>
      <c r="M119" s="26"/>
      <c r="N119" s="26"/>
      <c r="O119" s="18"/>
    </row>
    <row r="120" spans="1:15" ht="21.95" customHeight="1" x14ac:dyDescent="0.2">
      <c r="A120" s="18"/>
      <c r="B120" s="46" t="s">
        <v>8</v>
      </c>
      <c r="C120" s="47">
        <v>2002</v>
      </c>
      <c r="D120" s="47">
        <v>2007</v>
      </c>
      <c r="E120" s="47">
        <v>2012</v>
      </c>
      <c r="F120" s="47">
        <v>2017</v>
      </c>
      <c r="G120" s="86"/>
      <c r="H120" s="86"/>
      <c r="I120" s="86"/>
      <c r="J120" s="86"/>
      <c r="K120" s="86"/>
      <c r="L120" s="86"/>
      <c r="M120" s="86"/>
      <c r="N120" s="86"/>
      <c r="O120" s="18"/>
    </row>
    <row r="121" spans="1:15" ht="18" customHeight="1" x14ac:dyDescent="0.2">
      <c r="A121" s="18"/>
      <c r="B121" s="571" t="s">
        <v>16</v>
      </c>
      <c r="C121" s="97">
        <f>AUX!H75</f>
        <v>1.4624444371409304</v>
      </c>
      <c r="D121" s="97">
        <f>AUX!M75</f>
        <v>1.3502316877831153</v>
      </c>
      <c r="E121" s="97">
        <f>AUX!R75</f>
        <v>1.2877062357186866</v>
      </c>
      <c r="F121" s="97">
        <f>AUX!W75</f>
        <v>1.383630075554515</v>
      </c>
      <c r="G121" s="87"/>
      <c r="H121" s="87"/>
      <c r="I121" s="87"/>
      <c r="J121" s="87"/>
      <c r="K121" s="87"/>
      <c r="L121" s="87"/>
      <c r="M121" s="87"/>
      <c r="N121" s="87"/>
      <c r="O121" s="18"/>
    </row>
    <row r="122" spans="1:15" ht="18" customHeight="1" x14ac:dyDescent="0.2">
      <c r="A122" s="18"/>
      <c r="B122" s="576" t="str">
        <f>AUX!A2</f>
        <v>ARS Alentejo</v>
      </c>
      <c r="C122" s="98">
        <f>AUX!H76</f>
        <v>1.3577297198797247</v>
      </c>
      <c r="D122" s="98">
        <f>AUX!M76</f>
        <v>1.2410718359326536</v>
      </c>
      <c r="E122" s="98">
        <f>AUX!R76</f>
        <v>1.3411172216283358</v>
      </c>
      <c r="F122" s="98">
        <f>AUX!W76</f>
        <v>1.3794192556804401</v>
      </c>
      <c r="G122" s="87"/>
      <c r="H122" s="87"/>
      <c r="I122" s="87"/>
      <c r="J122" s="87"/>
      <c r="K122" s="87"/>
      <c r="L122" s="87"/>
      <c r="M122" s="87"/>
      <c r="N122" s="87"/>
      <c r="O122" s="18"/>
    </row>
    <row r="123" spans="1:15" ht="18" customHeight="1" x14ac:dyDescent="0.2">
      <c r="A123" s="18"/>
      <c r="B123" s="577" t="str">
        <f>AUX!A3</f>
        <v>ACeS Alentejo Central</v>
      </c>
      <c r="C123" s="99">
        <f>AUX!H77</f>
        <v>1.3333550034355162</v>
      </c>
      <c r="D123" s="99">
        <f>AUX!M77</f>
        <v>1.2299684147337193</v>
      </c>
      <c r="E123" s="99">
        <f>AUX!R77</f>
        <v>1.2898363111771878</v>
      </c>
      <c r="F123" s="99">
        <f>AUX!W77</f>
        <v>1.364969463531136</v>
      </c>
      <c r="G123" s="88"/>
      <c r="H123" s="88"/>
      <c r="I123" s="88"/>
      <c r="J123" s="88"/>
      <c r="K123" s="88"/>
      <c r="L123" s="88"/>
      <c r="M123" s="88"/>
      <c r="N123" s="88"/>
      <c r="O123" s="18"/>
    </row>
    <row r="124" spans="1:15" ht="15" customHeight="1" x14ac:dyDescent="0.2">
      <c r="A124" s="18"/>
      <c r="B124" s="30"/>
      <c r="C124" s="700" t="s">
        <v>536</v>
      </c>
      <c r="D124" s="700"/>
      <c r="E124" s="700"/>
      <c r="F124" s="700"/>
      <c r="G124" s="27"/>
      <c r="H124" s="27"/>
      <c r="I124" s="27"/>
      <c r="J124" s="27"/>
      <c r="K124" s="27"/>
      <c r="L124" s="27"/>
      <c r="M124" s="27"/>
      <c r="N124" s="27"/>
      <c r="O124" s="18"/>
    </row>
    <row r="125" spans="1:15" ht="9.9499999999999993" customHeight="1" x14ac:dyDescent="0.2">
      <c r="A125" s="18"/>
      <c r="B125" s="696"/>
      <c r="C125" s="696"/>
      <c r="D125" s="696"/>
      <c r="E125" s="696"/>
      <c r="F125" s="696"/>
      <c r="G125" s="696"/>
      <c r="H125" s="696"/>
      <c r="I125" s="696"/>
      <c r="J125" s="696"/>
      <c r="K125" s="696"/>
      <c r="L125" s="696"/>
      <c r="M125" s="696"/>
      <c r="N125" s="696"/>
      <c r="O125" s="18"/>
    </row>
    <row r="126" spans="1:15" ht="20.100000000000001" customHeight="1" x14ac:dyDescent="0.2">
      <c r="A126" s="18"/>
      <c r="B126" s="742" t="s">
        <v>260</v>
      </c>
      <c r="C126" s="742"/>
      <c r="D126" s="742"/>
      <c r="E126" s="742"/>
      <c r="F126" s="742"/>
      <c r="G126" s="26"/>
      <c r="H126" s="26"/>
      <c r="I126" s="26"/>
      <c r="J126" s="26"/>
      <c r="K126" s="26"/>
      <c r="L126" s="26"/>
      <c r="M126" s="26"/>
      <c r="N126" s="26"/>
      <c r="O126" s="18"/>
    </row>
    <row r="127" spans="1:15" ht="20.100000000000001" customHeight="1" x14ac:dyDescent="0.2">
      <c r="A127" s="18"/>
      <c r="B127" s="742"/>
      <c r="C127" s="742"/>
      <c r="D127" s="742"/>
      <c r="E127" s="742"/>
      <c r="F127" s="742"/>
      <c r="G127" s="86"/>
      <c r="H127" s="86"/>
      <c r="I127" s="86"/>
      <c r="J127" s="86"/>
      <c r="K127" s="86"/>
      <c r="L127" s="86"/>
      <c r="M127" s="86"/>
      <c r="N127" s="86"/>
      <c r="O127" s="18"/>
    </row>
    <row r="128" spans="1:15" ht="31.5" customHeight="1" x14ac:dyDescent="0.2">
      <c r="A128" s="18"/>
      <c r="B128" s="742"/>
      <c r="C128" s="742"/>
      <c r="D128" s="742"/>
      <c r="E128" s="742"/>
      <c r="F128" s="742"/>
      <c r="G128" s="89"/>
      <c r="H128" s="89"/>
      <c r="I128" s="89"/>
      <c r="J128" s="89"/>
      <c r="K128" s="89"/>
      <c r="L128" s="89"/>
      <c r="M128" s="89"/>
      <c r="N128" s="89"/>
      <c r="O128" s="18"/>
    </row>
    <row r="129" spans="1:15" ht="15" customHeight="1" x14ac:dyDescent="0.2">
      <c r="A129" s="18"/>
      <c r="B129" s="93"/>
      <c r="C129" s="94"/>
      <c r="D129" s="94"/>
      <c r="E129" s="94"/>
      <c r="F129" s="94"/>
      <c r="G129" s="89"/>
      <c r="H129" s="89"/>
      <c r="I129" s="89"/>
      <c r="J129" s="89"/>
      <c r="K129" s="89"/>
      <c r="L129" s="89"/>
      <c r="M129" s="89"/>
      <c r="N129" s="89"/>
      <c r="O129" s="18"/>
    </row>
    <row r="130" spans="1:15" ht="12.75" customHeight="1" x14ac:dyDescent="0.2">
      <c r="A130" s="18"/>
      <c r="B130" s="112" t="s">
        <v>28</v>
      </c>
      <c r="C130" s="23"/>
      <c r="D130" s="23"/>
      <c r="E130" s="24"/>
      <c r="F130" s="23"/>
      <c r="G130" s="23"/>
      <c r="H130" s="23"/>
      <c r="I130" s="23"/>
      <c r="J130" s="23"/>
      <c r="K130" s="23"/>
      <c r="L130" s="23"/>
      <c r="M130" s="23"/>
      <c r="O130" s="18"/>
    </row>
    <row r="131" spans="1:15" ht="20.100000000000001" customHeight="1" x14ac:dyDescent="0.2">
      <c r="A131" s="18"/>
      <c r="B131" s="18"/>
      <c r="C131" s="18"/>
      <c r="D131" s="18"/>
      <c r="E131" s="18"/>
      <c r="F131" s="18"/>
      <c r="G131" s="18"/>
      <c r="H131" s="18"/>
      <c r="I131" s="18"/>
      <c r="J131" s="18"/>
      <c r="K131" s="740" t="s">
        <v>536</v>
      </c>
      <c r="L131" s="740"/>
      <c r="M131" s="740"/>
      <c r="N131" s="740"/>
      <c r="O131" s="18"/>
    </row>
    <row r="132" spans="1:15" ht="20.100000000000001" customHeight="1" thickBot="1" x14ac:dyDescent="0.3">
      <c r="A132" s="18"/>
      <c r="B132" s="697" t="s">
        <v>49</v>
      </c>
      <c r="C132" s="697"/>
      <c r="D132" s="697"/>
      <c r="E132" s="697"/>
      <c r="F132" s="697"/>
      <c r="G132" s="697"/>
      <c r="H132" s="697"/>
      <c r="I132" s="697"/>
      <c r="J132" s="697"/>
      <c r="K132" s="697"/>
      <c r="L132" s="697"/>
      <c r="M132" s="697"/>
      <c r="N132" s="697"/>
      <c r="O132" s="18"/>
    </row>
    <row r="133" spans="1:15" ht="9.9499999999999993" customHeight="1" x14ac:dyDescent="0.2">
      <c r="A133" s="18"/>
      <c r="B133" s="18"/>
      <c r="C133" s="18"/>
      <c r="D133" s="18"/>
      <c r="E133" s="18"/>
      <c r="F133" s="18"/>
      <c r="G133" s="18"/>
      <c r="H133" s="18"/>
      <c r="I133" s="18"/>
      <c r="J133" s="18"/>
      <c r="K133" s="18"/>
      <c r="L133" s="18"/>
      <c r="M133" s="18"/>
      <c r="N133" s="18"/>
      <c r="O133" s="18"/>
    </row>
    <row r="134" spans="1:15" ht="15.95" customHeight="1" x14ac:dyDescent="0.2">
      <c r="A134" s="18"/>
      <c r="B134" s="696" t="s">
        <v>765</v>
      </c>
      <c r="C134" s="696"/>
      <c r="D134" s="696"/>
      <c r="E134" s="696"/>
      <c r="F134" s="696"/>
      <c r="G134" s="696"/>
      <c r="H134" s="696"/>
      <c r="I134" s="696"/>
      <c r="J134" s="696"/>
      <c r="K134" s="696"/>
      <c r="L134" s="696"/>
      <c r="M134" s="696"/>
      <c r="N134" s="696"/>
      <c r="O134" s="18"/>
    </row>
    <row r="135" spans="1:15" ht="5.0999999999999996" customHeight="1" x14ac:dyDescent="0.2">
      <c r="A135" s="18"/>
      <c r="B135" s="26"/>
      <c r="C135" s="26"/>
      <c r="D135" s="26"/>
      <c r="E135" s="26"/>
      <c r="F135" s="26"/>
      <c r="G135" s="26"/>
      <c r="H135" s="26"/>
      <c r="I135" s="26"/>
      <c r="J135" s="26"/>
      <c r="K135" s="26"/>
      <c r="L135" s="26"/>
      <c r="M135" s="26"/>
      <c r="N135" s="26"/>
      <c r="O135" s="18"/>
    </row>
    <row r="136" spans="1:15" ht="15" customHeight="1" x14ac:dyDescent="0.2">
      <c r="A136" s="18"/>
      <c r="B136" s="698" t="s">
        <v>50</v>
      </c>
      <c r="C136" s="689" t="s">
        <v>16</v>
      </c>
      <c r="D136" s="690"/>
      <c r="E136" s="691"/>
      <c r="F136" s="689" t="str">
        <f>AUX!A2</f>
        <v>ARS Alentejo</v>
      </c>
      <c r="G136" s="690"/>
      <c r="H136" s="691"/>
      <c r="I136" s="689" t="str">
        <f>AUX!A3</f>
        <v>ACeS Alentejo Central</v>
      </c>
      <c r="J136" s="690"/>
      <c r="K136" s="691"/>
      <c r="L136" s="502"/>
      <c r="M136" s="503"/>
      <c r="N136" s="503"/>
      <c r="O136" s="18"/>
    </row>
    <row r="137" spans="1:15" ht="15" customHeight="1" x14ac:dyDescent="0.2">
      <c r="A137" s="18"/>
      <c r="B137" s="699"/>
      <c r="C137" s="587" t="s">
        <v>13</v>
      </c>
      <c r="D137" s="588" t="s">
        <v>14</v>
      </c>
      <c r="E137" s="589" t="s">
        <v>15</v>
      </c>
      <c r="F137" s="587" t="s">
        <v>13</v>
      </c>
      <c r="G137" s="588" t="s">
        <v>14</v>
      </c>
      <c r="H137" s="589" t="s">
        <v>15</v>
      </c>
      <c r="I137" s="587" t="s">
        <v>13</v>
      </c>
      <c r="J137" s="588" t="s">
        <v>14</v>
      </c>
      <c r="K137" s="48" t="s">
        <v>15</v>
      </c>
      <c r="L137" s="502"/>
      <c r="M137" s="503"/>
      <c r="N137" s="503"/>
      <c r="O137" s="18"/>
    </row>
    <row r="138" spans="1:15" ht="24.95" customHeight="1" x14ac:dyDescent="0.2">
      <c r="A138" s="18"/>
      <c r="B138" s="49" t="s">
        <v>124</v>
      </c>
      <c r="C138" s="51">
        <f>AUX!B81</f>
        <v>75.842931027107568</v>
      </c>
      <c r="D138" s="94">
        <f>AUX!B85</f>
        <v>72.236034473125429</v>
      </c>
      <c r="E138" s="52">
        <f>AUX!B92</f>
        <v>79.443923615595722</v>
      </c>
      <c r="F138" s="51">
        <f>AUX!B82</f>
        <v>75.691022309697189</v>
      </c>
      <c r="G138" s="94">
        <f>AUX!B86</f>
        <v>72.163344621993545</v>
      </c>
      <c r="H138" s="52">
        <f>AUX!B93</f>
        <v>79.47611044107407</v>
      </c>
      <c r="I138" s="51">
        <f>AUX!B83</f>
        <v>76.520100764030616</v>
      </c>
      <c r="J138" s="94">
        <f>AUX!B87</f>
        <v>73.292625014271422</v>
      </c>
      <c r="K138" s="52">
        <f>AUX!B94</f>
        <v>79.846242629299738</v>
      </c>
      <c r="L138" s="733" t="s">
        <v>539</v>
      </c>
      <c r="M138" s="734"/>
      <c r="N138" s="734"/>
      <c r="O138" s="18"/>
    </row>
    <row r="139" spans="1:15" ht="24.95" customHeight="1" x14ac:dyDescent="0.2">
      <c r="A139" s="586"/>
      <c r="B139" s="596" t="s">
        <v>701</v>
      </c>
      <c r="C139" s="597">
        <f>AUX!K81</f>
        <v>78.961769893920803</v>
      </c>
      <c r="D139" s="598">
        <f>AUX!K85</f>
        <v>75.58199477957811</v>
      </c>
      <c r="E139" s="599">
        <f>AUX!K92</f>
        <v>82.244534380367867</v>
      </c>
      <c r="F139" s="597">
        <f>AUX!K82</f>
        <v>78.409718002508654</v>
      </c>
      <c r="G139" s="598">
        <f>AUX!K86</f>
        <v>75.208232057260446</v>
      </c>
      <c r="H139" s="599">
        <f>AUX!K93</f>
        <v>81.72776445871537</v>
      </c>
      <c r="I139" s="597">
        <f>AUX!K83</f>
        <v>79.357123793539699</v>
      </c>
      <c r="J139" s="598">
        <f>AUX!K87</f>
        <v>76.55801290435862</v>
      </c>
      <c r="K139" s="599">
        <f>AUX!K94</f>
        <v>82.105931420728709</v>
      </c>
      <c r="L139" s="733"/>
      <c r="M139" s="734"/>
      <c r="N139" s="734"/>
      <c r="O139" s="586"/>
    </row>
    <row r="140" spans="1:15" ht="24.95" customHeight="1" x14ac:dyDescent="0.2">
      <c r="A140" s="18"/>
      <c r="B140" s="53" t="s">
        <v>766</v>
      </c>
      <c r="C140" s="54">
        <f>AUX!U81</f>
        <v>81.513261440596324</v>
      </c>
      <c r="D140" s="595">
        <f>AUX!U85</f>
        <v>78.364230577404697</v>
      </c>
      <c r="E140" s="55">
        <f>AUX!U92</f>
        <v>84.467277173369297</v>
      </c>
      <c r="F140" s="54">
        <f>AUX!U82</f>
        <v>80.258165824318866</v>
      </c>
      <c r="G140" s="595">
        <f>AUX!U86</f>
        <v>77.103925518232842</v>
      </c>
      <c r="H140" s="55">
        <f>AUX!U93</f>
        <v>83.448897994807751</v>
      </c>
      <c r="I140" s="54">
        <f>AUX!U83</f>
        <v>81.249070943608302</v>
      </c>
      <c r="J140" s="595">
        <f>AUX!U87</f>
        <v>78.121374220675591</v>
      </c>
      <c r="K140" s="55">
        <f>AUX!U94</f>
        <v>84.304041499211081</v>
      </c>
      <c r="L140" s="733"/>
      <c r="M140" s="734"/>
      <c r="N140" s="734"/>
      <c r="O140" s="18"/>
    </row>
    <row r="141" spans="1:15" ht="15" customHeight="1" x14ac:dyDescent="0.2">
      <c r="A141" s="18"/>
      <c r="B141" s="744" t="s">
        <v>51</v>
      </c>
      <c r="C141" s="744"/>
      <c r="D141" s="744"/>
      <c r="E141" s="744"/>
      <c r="F141" s="18"/>
      <c r="G141" s="18"/>
      <c r="H141" s="18"/>
      <c r="I141" s="18"/>
      <c r="J141" s="18"/>
      <c r="K141" s="18"/>
      <c r="L141" s="18"/>
      <c r="M141" s="18"/>
      <c r="N141" s="18"/>
      <c r="O141" s="18"/>
    </row>
    <row r="142" spans="1:15" ht="9.9499999999999993" customHeight="1" x14ac:dyDescent="0.2">
      <c r="A142" s="18"/>
      <c r="B142" s="18"/>
      <c r="C142" s="18"/>
      <c r="D142" s="18"/>
      <c r="E142" s="18"/>
      <c r="F142" s="18"/>
      <c r="G142" s="18"/>
      <c r="H142" s="18"/>
      <c r="I142" s="18"/>
      <c r="J142" s="18"/>
      <c r="K142" s="18"/>
      <c r="L142" s="18"/>
      <c r="M142" s="18"/>
      <c r="N142" s="18"/>
      <c r="O142" s="18"/>
    </row>
    <row r="143" spans="1:15" ht="48" customHeight="1" x14ac:dyDescent="0.2">
      <c r="A143" s="18"/>
      <c r="B143" s="743" t="s">
        <v>532</v>
      </c>
      <c r="C143" s="743"/>
      <c r="D143" s="743"/>
      <c r="E143" s="743"/>
      <c r="F143" s="743"/>
      <c r="G143" s="743"/>
      <c r="H143" s="743"/>
      <c r="I143" s="743"/>
      <c r="J143" s="743"/>
      <c r="K143" s="743"/>
      <c r="L143" s="18"/>
      <c r="M143" s="18"/>
      <c r="N143" s="18"/>
      <c r="O143" s="18"/>
    </row>
    <row r="144" spans="1:15" ht="15" customHeight="1" x14ac:dyDescent="0.2">
      <c r="A144" s="18"/>
      <c r="B144" s="18"/>
      <c r="C144" s="18"/>
      <c r="D144" s="18"/>
      <c r="E144" s="18"/>
      <c r="F144" s="18"/>
      <c r="G144" s="18"/>
      <c r="H144" s="18"/>
      <c r="I144" s="18"/>
      <c r="J144" s="18"/>
      <c r="K144" s="18"/>
      <c r="L144" s="18"/>
      <c r="M144" s="18"/>
      <c r="N144" s="18"/>
      <c r="O144" s="18"/>
    </row>
    <row r="145" spans="1:15" ht="26.1" customHeight="1" x14ac:dyDescent="0.2">
      <c r="A145" s="18"/>
      <c r="B145" s="695" t="s">
        <v>682</v>
      </c>
      <c r="C145" s="695"/>
      <c r="D145" s="695"/>
      <c r="E145" s="695"/>
      <c r="F145" s="695"/>
      <c r="G145" s="58"/>
      <c r="H145" s="695" t="s">
        <v>683</v>
      </c>
      <c r="I145" s="695"/>
      <c r="J145" s="695"/>
      <c r="K145" s="695"/>
      <c r="L145" s="695"/>
      <c r="M145" s="695"/>
      <c r="N145" s="695"/>
      <c r="O145" s="18"/>
    </row>
    <row r="146" spans="1:15" ht="5.0999999999999996" customHeight="1" x14ac:dyDescent="0.2">
      <c r="A146" s="18"/>
      <c r="B146" s="26"/>
      <c r="C146" s="26"/>
      <c r="D146" s="26"/>
      <c r="E146" s="26"/>
      <c r="F146" s="26"/>
      <c r="G146" s="26"/>
      <c r="H146" s="26"/>
      <c r="I146" s="26"/>
      <c r="J146" s="26"/>
      <c r="K146" s="26"/>
      <c r="L146" s="26"/>
      <c r="M146" s="26"/>
      <c r="N146" s="26"/>
      <c r="O146" s="18"/>
    </row>
    <row r="147" spans="1:15" ht="15" customHeight="1" x14ac:dyDescent="0.2">
      <c r="A147" s="18"/>
      <c r="B147" s="18"/>
      <c r="C147" s="18"/>
      <c r="D147" s="18"/>
      <c r="E147" s="18"/>
      <c r="F147" s="18"/>
      <c r="G147" s="18"/>
      <c r="H147" s="18"/>
      <c r="I147" s="18"/>
      <c r="J147" s="18"/>
      <c r="K147" s="18"/>
      <c r="L147" s="18"/>
      <c r="M147" s="18"/>
      <c r="N147" s="18"/>
      <c r="O147" s="18"/>
    </row>
    <row r="148" spans="1:15" ht="15" customHeight="1" x14ac:dyDescent="0.2">
      <c r="A148" s="18"/>
      <c r="B148" s="18"/>
      <c r="C148" s="18"/>
      <c r="D148" s="18"/>
      <c r="E148" s="18"/>
      <c r="F148" s="18"/>
      <c r="G148" s="18"/>
      <c r="H148" s="18"/>
      <c r="I148" s="18"/>
      <c r="J148" s="18"/>
      <c r="K148" s="18"/>
      <c r="L148" s="18"/>
      <c r="M148" s="18"/>
      <c r="N148" s="18"/>
      <c r="O148" s="18"/>
    </row>
    <row r="149" spans="1:15" ht="15" customHeight="1" x14ac:dyDescent="0.2">
      <c r="A149" s="18"/>
      <c r="B149" s="18"/>
      <c r="C149" s="18"/>
      <c r="D149" s="18"/>
      <c r="E149" s="18"/>
      <c r="F149" s="18"/>
      <c r="G149" s="18"/>
      <c r="H149" s="18"/>
      <c r="I149" s="18"/>
      <c r="J149" s="18"/>
      <c r="K149" s="18"/>
      <c r="L149" s="18"/>
      <c r="M149" s="18"/>
      <c r="N149" s="18"/>
      <c r="O149" s="18"/>
    </row>
    <row r="150" spans="1:15" ht="15" customHeight="1" x14ac:dyDescent="0.2">
      <c r="A150" s="18"/>
      <c r="B150" s="18"/>
      <c r="C150" s="18"/>
      <c r="D150" s="18"/>
      <c r="E150" s="18"/>
      <c r="F150" s="18"/>
      <c r="G150" s="18"/>
      <c r="H150" s="18"/>
      <c r="I150" s="18"/>
      <c r="J150" s="18"/>
      <c r="K150" s="18"/>
      <c r="L150" s="18"/>
      <c r="M150" s="18"/>
      <c r="N150" s="18"/>
      <c r="O150" s="18"/>
    </row>
    <row r="151" spans="1:15" ht="15" customHeight="1" x14ac:dyDescent="0.2">
      <c r="A151" s="18"/>
      <c r="B151" s="18"/>
      <c r="C151" s="18"/>
      <c r="D151" s="18"/>
      <c r="E151" s="18"/>
      <c r="F151" s="18"/>
      <c r="G151" s="18"/>
      <c r="H151" s="18"/>
      <c r="I151" s="18"/>
      <c r="J151" s="18"/>
      <c r="K151" s="18"/>
      <c r="L151" s="18"/>
      <c r="M151" s="18"/>
      <c r="N151" s="18"/>
      <c r="O151" s="18"/>
    </row>
    <row r="152" spans="1:15" ht="15" customHeight="1" x14ac:dyDescent="0.2">
      <c r="A152" s="18"/>
      <c r="B152" s="18"/>
      <c r="C152" s="18"/>
      <c r="D152" s="18"/>
      <c r="E152" s="18"/>
      <c r="F152" s="18"/>
      <c r="G152" s="18"/>
      <c r="H152" s="18"/>
      <c r="I152" s="18"/>
      <c r="J152" s="18"/>
      <c r="K152" s="18"/>
      <c r="L152" s="18"/>
      <c r="M152" s="18"/>
      <c r="N152" s="18"/>
      <c r="O152" s="18"/>
    </row>
    <row r="153" spans="1:15" ht="15" customHeight="1" x14ac:dyDescent="0.2">
      <c r="A153" s="18"/>
      <c r="B153" s="18"/>
      <c r="C153" s="18"/>
      <c r="D153" s="18"/>
      <c r="E153" s="18"/>
      <c r="F153" s="18"/>
      <c r="G153" s="18"/>
      <c r="H153" s="18"/>
      <c r="I153" s="18"/>
      <c r="J153" s="18"/>
      <c r="K153" s="18"/>
      <c r="L153" s="18"/>
      <c r="M153" s="18"/>
      <c r="N153" s="18"/>
      <c r="O153" s="18"/>
    </row>
    <row r="154" spans="1:15" ht="15" customHeight="1" x14ac:dyDescent="0.2">
      <c r="A154" s="18"/>
      <c r="B154" s="18"/>
      <c r="C154" s="18"/>
      <c r="D154" s="18"/>
      <c r="E154" s="18"/>
      <c r="F154" s="18"/>
      <c r="G154" s="18"/>
      <c r="H154" s="18"/>
      <c r="I154" s="18"/>
      <c r="J154" s="18"/>
      <c r="K154" s="18"/>
      <c r="L154" s="18"/>
      <c r="M154" s="18"/>
      <c r="N154" s="18"/>
      <c r="O154" s="18"/>
    </row>
    <row r="155" spans="1:15" ht="15" customHeight="1" x14ac:dyDescent="0.2">
      <c r="A155" s="18"/>
      <c r="B155" s="18"/>
      <c r="C155" s="18"/>
      <c r="D155" s="18"/>
      <c r="E155" s="18"/>
      <c r="F155" s="18"/>
      <c r="G155" s="18"/>
      <c r="H155" s="18"/>
      <c r="I155" s="18"/>
      <c r="J155" s="18"/>
      <c r="K155" s="18"/>
      <c r="L155" s="18"/>
      <c r="M155" s="18"/>
      <c r="N155" s="18"/>
      <c r="O155" s="18"/>
    </row>
    <row r="156" spans="1:15" ht="15" customHeight="1" x14ac:dyDescent="0.2">
      <c r="A156" s="18"/>
      <c r="B156" s="18"/>
      <c r="C156" s="18"/>
      <c r="D156" s="18"/>
      <c r="E156" s="18"/>
      <c r="F156" s="18"/>
      <c r="G156" s="18"/>
      <c r="H156" s="18"/>
      <c r="I156" s="18"/>
      <c r="J156" s="18"/>
      <c r="K156" s="18"/>
      <c r="L156" s="18"/>
      <c r="M156" s="18"/>
      <c r="N156" s="18"/>
      <c r="O156" s="18"/>
    </row>
    <row r="157" spans="1:15" ht="15" customHeight="1" x14ac:dyDescent="0.2">
      <c r="A157" s="18"/>
      <c r="B157" s="18"/>
      <c r="C157" s="18"/>
      <c r="D157" s="18"/>
      <c r="E157" s="18"/>
      <c r="F157" s="18"/>
      <c r="G157" s="18"/>
      <c r="H157" s="18"/>
      <c r="I157" s="18"/>
      <c r="J157" s="18"/>
      <c r="K157" s="18"/>
      <c r="L157" s="18"/>
      <c r="M157" s="18"/>
      <c r="N157" s="18"/>
      <c r="O157" s="18"/>
    </row>
    <row r="158" spans="1:15" ht="15" customHeight="1" x14ac:dyDescent="0.2">
      <c r="A158" s="18"/>
      <c r="B158" s="18"/>
      <c r="C158" s="18"/>
      <c r="D158" s="18"/>
      <c r="E158" s="18"/>
      <c r="F158" s="18"/>
      <c r="G158" s="18"/>
      <c r="H158" s="18"/>
      <c r="I158" s="18"/>
      <c r="J158" s="18"/>
      <c r="K158" s="18"/>
      <c r="L158" s="18"/>
      <c r="M158" s="18"/>
      <c r="N158" s="18"/>
      <c r="O158" s="18"/>
    </row>
    <row r="159" spans="1:15" ht="15" customHeight="1" x14ac:dyDescent="0.2">
      <c r="A159" s="18"/>
      <c r="B159" s="18"/>
      <c r="C159" s="18"/>
      <c r="D159" s="18"/>
      <c r="E159" s="18"/>
      <c r="F159" s="18"/>
      <c r="G159" s="18"/>
      <c r="H159" s="18"/>
      <c r="I159" s="18"/>
      <c r="J159" s="18"/>
      <c r="K159" s="18"/>
      <c r="L159" s="18"/>
      <c r="M159" s="18"/>
      <c r="N159" s="18"/>
      <c r="O159" s="18"/>
    </row>
    <row r="160" spans="1:15" ht="15" customHeight="1" x14ac:dyDescent="0.2">
      <c r="A160" s="18"/>
      <c r="B160" s="18"/>
      <c r="C160" s="18"/>
      <c r="D160" s="18"/>
      <c r="E160" s="18"/>
      <c r="F160" s="18"/>
      <c r="G160" s="18"/>
      <c r="H160" s="18"/>
      <c r="I160" s="18"/>
      <c r="J160" s="18"/>
      <c r="K160" s="18"/>
      <c r="L160" s="18"/>
      <c r="M160" s="18"/>
      <c r="N160" s="18"/>
      <c r="O160" s="18"/>
    </row>
    <row r="161" spans="1:15" ht="15" customHeight="1" x14ac:dyDescent="0.2">
      <c r="A161" s="18"/>
      <c r="B161" s="18"/>
      <c r="C161" s="740" t="s">
        <v>536</v>
      </c>
      <c r="D161" s="740"/>
      <c r="E161" s="740"/>
      <c r="F161" s="740"/>
      <c r="G161" s="18"/>
      <c r="H161" s="18"/>
      <c r="I161" s="18"/>
      <c r="J161" s="18"/>
      <c r="K161" s="740" t="s">
        <v>536</v>
      </c>
      <c r="L161" s="740"/>
      <c r="M161" s="740"/>
      <c r="N161" s="740"/>
      <c r="O161" s="18"/>
    </row>
    <row r="162" spans="1:15" ht="12.75" customHeight="1" x14ac:dyDescent="0.2">
      <c r="A162" s="18"/>
      <c r="B162" s="112" t="s">
        <v>28</v>
      </c>
      <c r="C162" s="23"/>
      <c r="D162" s="23"/>
      <c r="E162" s="24"/>
      <c r="F162" s="23"/>
      <c r="G162" s="23"/>
      <c r="H162" s="23"/>
      <c r="I162" s="23"/>
      <c r="J162" s="23"/>
      <c r="K162" s="23"/>
      <c r="L162" s="23"/>
      <c r="M162" s="23"/>
      <c r="O162" s="18"/>
    </row>
    <row r="163" spans="1:15" ht="15" customHeight="1" x14ac:dyDescent="0.2">
      <c r="A163" s="18"/>
      <c r="B163" s="18"/>
      <c r="C163" s="18"/>
      <c r="D163" s="18"/>
      <c r="E163" s="18"/>
      <c r="F163" s="18"/>
      <c r="G163" s="18"/>
      <c r="H163" s="18"/>
      <c r="I163" s="18"/>
      <c r="J163" s="18"/>
      <c r="K163" s="18"/>
      <c r="L163" s="18"/>
      <c r="M163" s="18"/>
      <c r="N163" s="18"/>
      <c r="O163" s="18"/>
    </row>
    <row r="164" spans="1:15" ht="15" customHeight="1" x14ac:dyDescent="0.2">
      <c r="A164" s="18"/>
      <c r="B164" s="18"/>
      <c r="C164" s="18"/>
      <c r="D164" s="18"/>
      <c r="E164" s="18"/>
      <c r="F164" s="18"/>
      <c r="G164" s="18"/>
      <c r="H164" s="18"/>
      <c r="I164" s="18"/>
      <c r="J164" s="18"/>
      <c r="K164" s="18"/>
      <c r="L164" s="18"/>
      <c r="M164" s="18"/>
      <c r="N164" s="18"/>
      <c r="O164" s="18"/>
    </row>
    <row r="165" spans="1:15" ht="15" customHeight="1" x14ac:dyDescent="0.2">
      <c r="A165" s="18"/>
      <c r="B165" s="18"/>
      <c r="C165" s="18"/>
      <c r="D165" s="18"/>
      <c r="E165" s="18"/>
      <c r="F165" s="18"/>
      <c r="G165" s="18"/>
      <c r="H165" s="18"/>
      <c r="I165" s="18"/>
      <c r="J165" s="18"/>
      <c r="K165" s="18"/>
      <c r="L165" s="18"/>
      <c r="M165" s="18"/>
      <c r="N165" s="18"/>
      <c r="O165" s="18"/>
    </row>
    <row r="166" spans="1:15" ht="15" customHeight="1" thickBot="1" x14ac:dyDescent="0.25">
      <c r="A166" s="18"/>
      <c r="B166" s="18"/>
      <c r="C166" s="18"/>
      <c r="D166" s="18"/>
      <c r="E166" s="18"/>
      <c r="F166" s="18"/>
      <c r="G166" s="18"/>
      <c r="H166" s="18"/>
      <c r="I166" s="18"/>
      <c r="J166" s="18"/>
      <c r="K166" s="18"/>
      <c r="L166" s="18"/>
      <c r="M166" s="18"/>
      <c r="N166" s="18"/>
      <c r="O166" s="18"/>
    </row>
    <row r="167" spans="1:15" ht="9.9499999999999993" customHeight="1" x14ac:dyDescent="0.2">
      <c r="A167" s="18"/>
      <c r="B167" s="639"/>
      <c r="C167" s="639"/>
      <c r="D167" s="639"/>
      <c r="E167" s="639"/>
      <c r="F167" s="639"/>
      <c r="G167" s="639"/>
      <c r="H167" s="639"/>
      <c r="I167" s="639"/>
      <c r="J167" s="639"/>
      <c r="K167" s="639"/>
      <c r="L167" s="639"/>
      <c r="M167" s="639"/>
      <c r="N167" s="639"/>
      <c r="O167" s="18"/>
    </row>
  </sheetData>
  <sheetProtection password="CD06" sheet="1" objects="1" scenarios="1"/>
  <mergeCells count="93">
    <mergeCell ref="C161:F161"/>
    <mergeCell ref="K161:N161"/>
    <mergeCell ref="C98:F98"/>
    <mergeCell ref="K98:N98"/>
    <mergeCell ref="C109:F109"/>
    <mergeCell ref="K117:N117"/>
    <mergeCell ref="K131:N131"/>
    <mergeCell ref="B145:F145"/>
    <mergeCell ref="H145:N145"/>
    <mergeCell ref="H118:N118"/>
    <mergeCell ref="B126:F128"/>
    <mergeCell ref="B103:F103"/>
    <mergeCell ref="B143:K143"/>
    <mergeCell ref="B110:N110"/>
    <mergeCell ref="B141:E141"/>
    <mergeCell ref="B132:N132"/>
    <mergeCell ref="K33:N33"/>
    <mergeCell ref="K23:N23"/>
    <mergeCell ref="K60:N60"/>
    <mergeCell ref="L138:N140"/>
    <mergeCell ref="K81:N81"/>
    <mergeCell ref="L30:M30"/>
    <mergeCell ref="L31:M31"/>
    <mergeCell ref="L32:M32"/>
    <mergeCell ref="H40:N40"/>
    <mergeCell ref="L67:N67"/>
    <mergeCell ref="H39:N39"/>
    <mergeCell ref="H65:N65"/>
    <mergeCell ref="I32:J32"/>
    <mergeCell ref="B63:N63"/>
    <mergeCell ref="B37:N37"/>
    <mergeCell ref="B40:F40"/>
    <mergeCell ref="B167:N167"/>
    <mergeCell ref="I30:J30"/>
    <mergeCell ref="C30:D30"/>
    <mergeCell ref="E30:F30"/>
    <mergeCell ref="G30:H30"/>
    <mergeCell ref="I31:J31"/>
    <mergeCell ref="B33:E33"/>
    <mergeCell ref="C31:D31"/>
    <mergeCell ref="E31:F31"/>
    <mergeCell ref="G31:H31"/>
    <mergeCell ref="C32:D32"/>
    <mergeCell ref="E32:F32"/>
    <mergeCell ref="G32:H32"/>
    <mergeCell ref="B72:F72"/>
    <mergeCell ref="B68:F68"/>
    <mergeCell ref="I67:K67"/>
    <mergeCell ref="F18:H18"/>
    <mergeCell ref="B23:E23"/>
    <mergeCell ref="B27:B29"/>
    <mergeCell ref="I28:K28"/>
    <mergeCell ref="L28:N28"/>
    <mergeCell ref="C27:H28"/>
    <mergeCell ref="I27:N27"/>
    <mergeCell ref="I29:J29"/>
    <mergeCell ref="L29:M29"/>
    <mergeCell ref="C29:D29"/>
    <mergeCell ref="E29:F29"/>
    <mergeCell ref="G29:H29"/>
    <mergeCell ref="B25:N25"/>
    <mergeCell ref="H103:N103"/>
    <mergeCell ref="C60:F60"/>
    <mergeCell ref="I2:N2"/>
    <mergeCell ref="I18:K18"/>
    <mergeCell ref="L18:N18"/>
    <mergeCell ref="B6:N6"/>
    <mergeCell ref="B14:N14"/>
    <mergeCell ref="B16:N16"/>
    <mergeCell ref="B18:B19"/>
    <mergeCell ref="B7:H7"/>
    <mergeCell ref="B9:H9"/>
    <mergeCell ref="B10:H10"/>
    <mergeCell ref="B11:H11"/>
    <mergeCell ref="B2:C2"/>
    <mergeCell ref="B8:H8"/>
    <mergeCell ref="C18:E18"/>
    <mergeCell ref="I136:K136"/>
    <mergeCell ref="B76:F76"/>
    <mergeCell ref="B39:F39"/>
    <mergeCell ref="C136:E136"/>
    <mergeCell ref="F136:H136"/>
    <mergeCell ref="B65:F65"/>
    <mergeCell ref="B101:N101"/>
    <mergeCell ref="B134:N134"/>
    <mergeCell ref="B136:B137"/>
    <mergeCell ref="C80:F80"/>
    <mergeCell ref="C116:F116"/>
    <mergeCell ref="C124:F124"/>
    <mergeCell ref="H82:N82"/>
    <mergeCell ref="B82:F82"/>
    <mergeCell ref="B118:F118"/>
    <mergeCell ref="B125:N125"/>
  </mergeCells>
  <hyperlinks>
    <hyperlink ref="B61" location="'A01'!A1" display="Topo"/>
    <hyperlink ref="B11:H11" location="'A01'!A132" display="Esperança de Vida"/>
    <hyperlink ref="B10" location="'A01'!A100" display="Natalidade"/>
    <hyperlink ref="B9" location="'A01'!A54" display="Índices Demográficos"/>
    <hyperlink ref="B7" location="'A01'!A14" display="Estimativas da População Residente em 2007"/>
    <hyperlink ref="B4" location="INDICE!A1" display="Índice"/>
    <hyperlink ref="B35" location="'A01'!A1" display="Topo"/>
    <hyperlink ref="B8" location="'A01'!A75" display="Pirâmides Etárias"/>
    <hyperlink ref="B99" location="'A01'!A1" display="Topo"/>
    <hyperlink ref="B130" location="'A01'!A1" display="Topo"/>
    <hyperlink ref="B162" location="'A01'!A1" display="Topo"/>
    <hyperlink ref="B8:H8" location="'A01'!A37" display="Pirâmides Etárias"/>
    <hyperlink ref="B9:H9" location="'A01'!A63" display="Índices Demográficos"/>
    <hyperlink ref="B10:H10" location="'A01'!A101" display="Natalidade"/>
  </hyperlinks>
  <pageMargins left="0.39370078740157483" right="0.19685039370078741" top="0.39370078740157483" bottom="0.39370078740157483" header="0.31496062992125984" footer="0.31496062992125984"/>
  <pageSetup paperSize="9" scale="68" orientation="portrait" r:id="rId1"/>
  <rowBreaks count="2" manualBreakCount="2">
    <brk id="61" max="14" man="1"/>
    <brk id="130" max="14"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5"/>
  <dimension ref="A1:X202"/>
  <sheetViews>
    <sheetView zoomScaleNormal="100" workbookViewId="0">
      <selection activeCell="O183" sqref="O183:O184"/>
    </sheetView>
  </sheetViews>
  <sheetFormatPr defaultColWidth="9.140625" defaultRowHeight="14.25" x14ac:dyDescent="0.2"/>
  <cols>
    <col min="1" max="1" width="2.7109375" style="5" customWidth="1"/>
    <col min="2" max="2" width="26.28515625" style="5" customWidth="1"/>
    <col min="3" max="3" width="14.140625" style="5" customWidth="1"/>
    <col min="4" max="4" width="13.85546875" style="5" customWidth="1"/>
    <col min="5" max="6" width="12.28515625" style="5" customWidth="1"/>
    <col min="7" max="10" width="14.28515625" style="5" customWidth="1"/>
    <col min="11" max="11" width="2.7109375" style="5" customWidth="1"/>
    <col min="12" max="16384" width="9.140625" style="5"/>
  </cols>
  <sheetData>
    <row r="1" spans="1:11" ht="9.9499999999999993" customHeight="1" x14ac:dyDescent="0.2">
      <c r="A1" s="18"/>
      <c r="B1" s="18"/>
      <c r="C1" s="18"/>
      <c r="D1" s="18"/>
      <c r="E1" s="18"/>
      <c r="F1" s="18"/>
      <c r="G1" s="18"/>
      <c r="H1" s="18"/>
      <c r="I1" s="18"/>
      <c r="J1" s="18"/>
      <c r="K1" s="18"/>
    </row>
    <row r="2" spans="1:11" ht="20.100000000000001" customHeight="1" thickBot="1" x14ac:dyDescent="0.3">
      <c r="A2" s="18"/>
      <c r="B2" s="752" t="str">
        <f>AUX!A1</f>
        <v>Perfil Local de Saúde 2019</v>
      </c>
      <c r="C2" s="752"/>
      <c r="D2" s="752"/>
      <c r="E2" s="104"/>
      <c r="F2" s="104"/>
      <c r="G2" s="104"/>
      <c r="H2" s="756" t="str">
        <f>AUX!A3</f>
        <v>ACeS Alentejo Central</v>
      </c>
      <c r="I2" s="756"/>
      <c r="J2" s="756"/>
      <c r="K2" s="18"/>
    </row>
    <row r="3" spans="1:11" ht="9.9499999999999993" customHeight="1" thickTop="1" x14ac:dyDescent="0.2">
      <c r="A3" s="18"/>
      <c r="B3" s="18"/>
      <c r="C3" s="18"/>
      <c r="D3" s="18"/>
      <c r="E3" s="18"/>
      <c r="F3" s="18"/>
      <c r="G3" s="18"/>
      <c r="H3" s="18"/>
      <c r="I3" s="18"/>
      <c r="J3" s="18"/>
      <c r="K3" s="18"/>
    </row>
    <row r="4" spans="1:11" x14ac:dyDescent="0.2">
      <c r="A4" s="18"/>
      <c r="B4" s="106" t="s">
        <v>0</v>
      </c>
      <c r="C4" s="18"/>
      <c r="D4" s="18"/>
      <c r="E4" s="18"/>
      <c r="F4" s="18"/>
      <c r="G4" s="18"/>
      <c r="H4" s="18"/>
      <c r="I4" s="18"/>
      <c r="J4" s="18"/>
      <c r="K4" s="18"/>
    </row>
    <row r="5" spans="1:11" ht="15" customHeight="1" x14ac:dyDescent="0.2">
      <c r="A5" s="18"/>
      <c r="B5" s="20"/>
      <c r="C5" s="18"/>
      <c r="D5" s="18"/>
      <c r="E5" s="18"/>
      <c r="F5" s="18"/>
      <c r="G5" s="18"/>
      <c r="H5" s="18"/>
      <c r="I5" s="18"/>
      <c r="J5" s="18"/>
      <c r="K5" s="18"/>
    </row>
    <row r="6" spans="1:11" ht="24.95" customHeight="1" x14ac:dyDescent="0.2">
      <c r="A6" s="18"/>
      <c r="B6" s="753" t="s">
        <v>5</v>
      </c>
      <c r="C6" s="753"/>
      <c r="D6" s="753"/>
      <c r="E6" s="753"/>
      <c r="F6" s="753"/>
      <c r="G6" s="753"/>
      <c r="H6" s="753"/>
      <c r="I6" s="753"/>
      <c r="J6" s="753"/>
      <c r="K6" s="18"/>
    </row>
    <row r="7" spans="1:11" ht="18" customHeight="1" x14ac:dyDescent="0.2">
      <c r="A7" s="550"/>
      <c r="B7" s="754" t="s">
        <v>66</v>
      </c>
      <c r="C7" s="754"/>
      <c r="D7" s="754"/>
      <c r="E7" s="754"/>
      <c r="F7" s="754"/>
      <c r="G7" s="754"/>
      <c r="H7" s="754"/>
      <c r="I7" s="550"/>
      <c r="J7" s="550"/>
      <c r="K7" s="550"/>
    </row>
    <row r="8" spans="1:11" ht="15" customHeight="1" x14ac:dyDescent="0.2">
      <c r="A8" s="18"/>
      <c r="B8" s="754" t="s">
        <v>67</v>
      </c>
      <c r="C8" s="754"/>
      <c r="D8" s="754"/>
      <c r="E8" s="754"/>
      <c r="F8" s="754"/>
      <c r="G8" s="754"/>
      <c r="H8" s="754"/>
      <c r="I8" s="18"/>
      <c r="J8" s="18"/>
      <c r="K8" s="18"/>
    </row>
    <row r="9" spans="1:11" ht="15" customHeight="1" x14ac:dyDescent="0.2">
      <c r="A9" s="18"/>
      <c r="B9" s="754" t="s">
        <v>173</v>
      </c>
      <c r="C9" s="754"/>
      <c r="D9" s="754"/>
      <c r="E9" s="754"/>
      <c r="F9" s="754"/>
      <c r="G9" s="754"/>
      <c r="H9" s="754"/>
      <c r="I9" s="18"/>
      <c r="J9" s="18"/>
      <c r="K9" s="18"/>
    </row>
    <row r="10" spans="1:11" ht="15" customHeight="1" x14ac:dyDescent="0.2">
      <c r="A10" s="498"/>
      <c r="B10" s="754" t="s">
        <v>65</v>
      </c>
      <c r="C10" s="754"/>
      <c r="D10" s="754"/>
      <c r="E10" s="754"/>
      <c r="F10" s="754"/>
      <c r="G10" s="754"/>
      <c r="H10" s="754"/>
      <c r="I10" s="498"/>
      <c r="J10" s="498"/>
      <c r="K10" s="498"/>
    </row>
    <row r="11" spans="1:11" ht="15" customHeight="1" x14ac:dyDescent="0.2">
      <c r="A11" s="18"/>
      <c r="B11" s="754" t="s">
        <v>392</v>
      </c>
      <c r="C11" s="754"/>
      <c r="D11" s="754"/>
      <c r="E11" s="754"/>
      <c r="F11" s="754"/>
      <c r="G11" s="754"/>
      <c r="H11" s="754"/>
      <c r="I11" s="18"/>
      <c r="J11" s="18"/>
      <c r="K11" s="18"/>
    </row>
    <row r="12" spans="1:11" ht="15" customHeight="1" x14ac:dyDescent="0.2">
      <c r="A12" s="550"/>
      <c r="B12" s="754" t="s">
        <v>175</v>
      </c>
      <c r="C12" s="754"/>
      <c r="D12" s="754"/>
      <c r="E12" s="754"/>
      <c r="F12" s="754"/>
      <c r="G12" s="754"/>
      <c r="H12" s="754"/>
      <c r="I12" s="550"/>
      <c r="J12" s="550"/>
      <c r="K12" s="550"/>
    </row>
    <row r="13" spans="1:11" ht="20.100000000000001" customHeight="1" x14ac:dyDescent="0.2">
      <c r="A13" s="18"/>
      <c r="B13" s="18"/>
      <c r="C13" s="18"/>
      <c r="D13" s="18"/>
      <c r="E13" s="18"/>
      <c r="F13" s="18"/>
      <c r="G13" s="18"/>
      <c r="H13" s="18"/>
      <c r="I13" s="18"/>
      <c r="J13" s="18"/>
      <c r="K13" s="18"/>
    </row>
    <row r="14" spans="1:11" ht="20.100000000000001" customHeight="1" thickBot="1" x14ac:dyDescent="0.3">
      <c r="A14" s="546"/>
      <c r="B14" s="748" t="s">
        <v>66</v>
      </c>
      <c r="C14" s="748"/>
      <c r="D14" s="748"/>
      <c r="E14" s="748"/>
      <c r="F14" s="748"/>
      <c r="G14" s="748"/>
      <c r="H14" s="748"/>
      <c r="I14" s="748"/>
      <c r="J14" s="748"/>
      <c r="K14" s="546"/>
    </row>
    <row r="15" spans="1:11" ht="9.9499999999999993" customHeight="1" x14ac:dyDescent="0.2">
      <c r="A15" s="546"/>
      <c r="B15" s="546"/>
      <c r="C15" s="546"/>
      <c r="D15" s="546"/>
      <c r="E15" s="546"/>
      <c r="F15" s="546"/>
      <c r="G15" s="546"/>
      <c r="H15" s="546"/>
      <c r="I15" s="546"/>
      <c r="J15" s="546"/>
      <c r="K15" s="546"/>
    </row>
    <row r="16" spans="1:11" ht="27.95" customHeight="1" x14ac:dyDescent="0.2">
      <c r="A16" s="546"/>
      <c r="B16" s="755" t="s">
        <v>269</v>
      </c>
      <c r="C16" s="755"/>
      <c r="D16" s="755"/>
      <c r="E16" s="755"/>
      <c r="F16" s="755"/>
      <c r="G16" s="750" t="s">
        <v>383</v>
      </c>
      <c r="H16" s="750"/>
      <c r="I16" s="750"/>
      <c r="J16" s="750"/>
      <c r="K16" s="546"/>
    </row>
    <row r="17" spans="1:11" ht="5.0999999999999996" customHeight="1" x14ac:dyDescent="0.2">
      <c r="A17" s="546"/>
      <c r="B17" s="546"/>
      <c r="C17" s="546"/>
      <c r="D17" s="546"/>
      <c r="E17" s="546"/>
      <c r="F17" s="546"/>
      <c r="G17" s="546"/>
      <c r="H17" s="546"/>
      <c r="I17" s="546"/>
      <c r="J17" s="546"/>
      <c r="K17" s="546"/>
    </row>
    <row r="18" spans="1:11" ht="18" customHeight="1" x14ac:dyDescent="0.2">
      <c r="A18" s="546"/>
      <c r="B18" s="757" t="s">
        <v>8</v>
      </c>
      <c r="C18" s="759" t="s">
        <v>268</v>
      </c>
      <c r="D18" s="760"/>
      <c r="E18" s="759" t="s">
        <v>245</v>
      </c>
      <c r="F18" s="760"/>
      <c r="G18" s="546"/>
      <c r="H18" s="546"/>
      <c r="I18" s="546"/>
      <c r="J18" s="546"/>
      <c r="K18" s="546"/>
    </row>
    <row r="19" spans="1:11" ht="15" customHeight="1" x14ac:dyDescent="0.2">
      <c r="A19" s="546"/>
      <c r="B19" s="758"/>
      <c r="C19" s="120">
        <v>2001</v>
      </c>
      <c r="D19" s="120">
        <v>2011</v>
      </c>
      <c r="E19" s="120">
        <v>2001</v>
      </c>
      <c r="F19" s="399">
        <v>2011</v>
      </c>
      <c r="G19" s="546"/>
      <c r="H19" s="546"/>
      <c r="I19" s="546"/>
      <c r="J19" s="546"/>
      <c r="K19" s="546"/>
    </row>
    <row r="20" spans="1:11" ht="15" customHeight="1" x14ac:dyDescent="0.2">
      <c r="A20" s="546"/>
      <c r="B20" s="407" t="s">
        <v>16</v>
      </c>
      <c r="C20" s="238">
        <f>AUX!B186</f>
        <v>2.71</v>
      </c>
      <c r="D20" s="238">
        <f>AUX!C186</f>
        <v>1.5395037470714941</v>
      </c>
      <c r="E20" s="238">
        <f>AUX!D186</f>
        <v>8.9330724620986928</v>
      </c>
      <c r="F20" s="238">
        <f>AUX!E186</f>
        <v>5.1874562546237728</v>
      </c>
      <c r="G20" s="546"/>
      <c r="H20" s="546"/>
      <c r="I20" s="546"/>
      <c r="J20" s="546"/>
      <c r="K20" s="546"/>
    </row>
    <row r="21" spans="1:11" ht="15" customHeight="1" x14ac:dyDescent="0.2">
      <c r="A21" s="546"/>
      <c r="B21" s="118" t="str">
        <f>AUX!A2</f>
        <v>ARS Alentejo</v>
      </c>
      <c r="C21" s="223" t="str">
        <f>IF(AUX!B187="","",AUX!B187)</f>
        <v/>
      </c>
      <c r="D21" s="223">
        <f>IF(AUX!C187="","",AUX!C187)</f>
        <v>1.7058127572016457</v>
      </c>
      <c r="E21" s="223">
        <f>IF(AUX!D187="","",AUX!D187)</f>
        <v>17.143614705492109</v>
      </c>
      <c r="F21" s="223">
        <f>IF(AUX!E187="","",AUX!E187)</f>
        <v>10.556395505945181</v>
      </c>
      <c r="G21" s="546"/>
      <c r="H21" s="546"/>
      <c r="I21" s="546"/>
      <c r="J21" s="546"/>
      <c r="K21" s="546"/>
    </row>
    <row r="22" spans="1:11" ht="15" customHeight="1" x14ac:dyDescent="0.2">
      <c r="A22" s="546"/>
      <c r="B22" s="535" t="str">
        <f>IF(AUX!A188="","",AUX!A188)</f>
        <v>ACeS Alentejo Central</v>
      </c>
      <c r="C22" s="408" t="str">
        <f>IF(AUX!B188="","",AUX!B188)</f>
        <v/>
      </c>
      <c r="D22" s="408">
        <f>IF(AUX!C188="","",AUX!C188)</f>
        <v>1.1703674762407603</v>
      </c>
      <c r="E22" s="408">
        <f>IF(AUX!D188="","",AUX!D188)</f>
        <v>14.786311803896282</v>
      </c>
      <c r="F22" s="408">
        <f>IF(AUX!E188="","",AUX!E188)</f>
        <v>9.2423111498417665</v>
      </c>
      <c r="G22" s="546"/>
      <c r="H22" s="546"/>
      <c r="I22" s="546"/>
      <c r="J22" s="546"/>
      <c r="K22" s="546"/>
    </row>
    <row r="23" spans="1:11" ht="14.1" customHeight="1" x14ac:dyDescent="0.2">
      <c r="A23" s="546"/>
      <c r="B23" s="409" t="str">
        <f>IF(AUX!A189="","",AUX!A189)</f>
        <v>Alandroal</v>
      </c>
      <c r="C23" s="223">
        <f>IF(AUX!B189="","",AUX!B189)</f>
        <v>4.72</v>
      </c>
      <c r="D23" s="223">
        <f>IF(AUX!C189="","",AUX!C189)</f>
        <v>0.7</v>
      </c>
      <c r="E23" s="223">
        <f>IF(AUX!D189="","",AUX!D189)</f>
        <v>20.98</v>
      </c>
      <c r="F23" s="223">
        <f>IF(AUX!E189="","",AUX!E189)</f>
        <v>13.88</v>
      </c>
      <c r="G23" s="546"/>
      <c r="H23" s="546"/>
      <c r="I23" s="546"/>
      <c r="J23" s="546"/>
      <c r="K23" s="546"/>
    </row>
    <row r="24" spans="1:11" ht="14.1" customHeight="1" x14ac:dyDescent="0.2">
      <c r="A24" s="546"/>
      <c r="B24" s="236" t="str">
        <f>IF(AUX!A190="","",AUX!A190)</f>
        <v>Arraiolos</v>
      </c>
      <c r="C24" s="239">
        <f>IF(AUX!B190="","",AUX!B190)</f>
        <v>2.31</v>
      </c>
      <c r="D24" s="239">
        <f>IF(AUX!C190="","",AUX!C190)</f>
        <v>0.76</v>
      </c>
      <c r="E24" s="239">
        <f>IF(AUX!D190="","",AUX!D190)</f>
        <v>17.05</v>
      </c>
      <c r="F24" s="239">
        <f>IF(AUX!E190="","",AUX!E190)</f>
        <v>10.029999999999999</v>
      </c>
      <c r="G24" s="546"/>
      <c r="H24" s="546"/>
      <c r="I24" s="546"/>
      <c r="J24" s="546"/>
      <c r="K24" s="546"/>
    </row>
    <row r="25" spans="1:11" ht="14.1" customHeight="1" x14ac:dyDescent="0.2">
      <c r="A25" s="546"/>
      <c r="B25" s="409" t="str">
        <f>IF(AUX!A191="","",AUX!A191)</f>
        <v>Borba</v>
      </c>
      <c r="C25" s="223">
        <f>IF(AUX!B191="","",AUX!B191)</f>
        <v>4.0999999999999996</v>
      </c>
      <c r="D25" s="223">
        <f>IF(AUX!C191="","",AUX!C191)</f>
        <v>1.83</v>
      </c>
      <c r="E25" s="223">
        <f>IF(AUX!D191="","",AUX!D191)</f>
        <v>18.260000000000002</v>
      </c>
      <c r="F25" s="223">
        <f>IF(AUX!E191="","",AUX!E191)</f>
        <v>12.44</v>
      </c>
      <c r="G25" s="546"/>
      <c r="H25" s="546"/>
      <c r="I25" s="546"/>
      <c r="J25" s="546"/>
      <c r="K25" s="546"/>
    </row>
    <row r="26" spans="1:11" ht="14.1" customHeight="1" x14ac:dyDescent="0.2">
      <c r="A26" s="546"/>
      <c r="B26" s="236" t="str">
        <f>IF(AUX!A192="","",AUX!A192)</f>
        <v>Estremoz</v>
      </c>
      <c r="C26" s="239">
        <f>IF(AUX!B192="","",AUX!B192)</f>
        <v>2.5</v>
      </c>
      <c r="D26" s="239">
        <f>IF(AUX!C192="","",AUX!C192)</f>
        <v>1.61</v>
      </c>
      <c r="E26" s="239">
        <f>IF(AUX!D192="","",AUX!D192)</f>
        <v>17.5</v>
      </c>
      <c r="F26" s="239">
        <f>IF(AUX!E192="","",AUX!E192)</f>
        <v>11.93</v>
      </c>
      <c r="G26" s="546"/>
      <c r="H26" s="546"/>
      <c r="I26" s="546"/>
      <c r="J26" s="546"/>
      <c r="K26" s="546"/>
    </row>
    <row r="27" spans="1:11" ht="14.1" customHeight="1" x14ac:dyDescent="0.2">
      <c r="A27" s="546"/>
      <c r="B27" s="409" t="str">
        <f>IF(AUX!A193="","",AUX!A193)</f>
        <v>Évora</v>
      </c>
      <c r="C27" s="223">
        <f>IF(AUX!B193="","",AUX!B193)</f>
        <v>2.37</v>
      </c>
      <c r="D27" s="223">
        <f>IF(AUX!C193="","",AUX!C193)</f>
        <v>1.33</v>
      </c>
      <c r="E27" s="223">
        <f>IF(AUX!D193="","",AUX!D193)</f>
        <v>9.57</v>
      </c>
      <c r="F27" s="223">
        <f>IF(AUX!E193="","",AUX!E193)</f>
        <v>5.54</v>
      </c>
      <c r="G27" s="546"/>
      <c r="H27" s="546"/>
      <c r="I27" s="546"/>
      <c r="J27" s="546"/>
      <c r="K27" s="546"/>
    </row>
    <row r="28" spans="1:11" ht="14.1" customHeight="1" x14ac:dyDescent="0.2">
      <c r="A28" s="546"/>
      <c r="B28" s="236" t="str">
        <f>IF(AUX!A194="","",AUX!A194)</f>
        <v>Montemor-o-Novo</v>
      </c>
      <c r="C28" s="239">
        <f>IF(AUX!B194="","",AUX!B194)</f>
        <v>2.48</v>
      </c>
      <c r="D28" s="239">
        <f>IF(AUX!C194="","",AUX!C194)</f>
        <v>1.1599999999999999</v>
      </c>
      <c r="E28" s="239">
        <f>IF(AUX!D194="","",AUX!D194)</f>
        <v>17.46</v>
      </c>
      <c r="F28" s="239">
        <f>IF(AUX!E194="","",AUX!E194)</f>
        <v>11.37</v>
      </c>
      <c r="G28" s="546"/>
      <c r="H28" s="546"/>
      <c r="I28" s="546"/>
      <c r="J28" s="546"/>
      <c r="K28" s="546"/>
    </row>
    <row r="29" spans="1:11" ht="14.1" customHeight="1" x14ac:dyDescent="0.2">
      <c r="A29" s="546"/>
      <c r="B29" s="409" t="str">
        <f>IF(AUX!A195="","",AUX!A195)</f>
        <v>Mora</v>
      </c>
      <c r="C29" s="223">
        <f>IF(AUX!B195="","",AUX!B195)</f>
        <v>1.57</v>
      </c>
      <c r="D29" s="223">
        <f>IF(AUX!C195="","",AUX!C195)</f>
        <v>1.32</v>
      </c>
      <c r="E29" s="223">
        <f>IF(AUX!D195="","",AUX!D195)</f>
        <v>20.73</v>
      </c>
      <c r="F29" s="223">
        <f>IF(AUX!E195="","",AUX!E195)</f>
        <v>13.99</v>
      </c>
      <c r="G29" s="546"/>
      <c r="H29" s="546"/>
      <c r="I29" s="546"/>
      <c r="J29" s="546"/>
      <c r="K29" s="546"/>
    </row>
    <row r="30" spans="1:11" ht="14.1" customHeight="1" x14ac:dyDescent="0.2">
      <c r="A30" s="546"/>
      <c r="B30" s="236" t="str">
        <f>IF(AUX!A196="","",AUX!A196)</f>
        <v>Mourão</v>
      </c>
      <c r="C30" s="239">
        <f>IF(AUX!B196="","",AUX!B196)</f>
        <v>4.25</v>
      </c>
      <c r="D30" s="239">
        <f>IF(AUX!C196="","",AUX!C196)</f>
        <v>1.02</v>
      </c>
      <c r="E30" s="239">
        <f>IF(AUX!D196="","",AUX!D196)</f>
        <v>19.579999999999998</v>
      </c>
      <c r="F30" s="239">
        <f>IF(AUX!E196="","",AUX!E196)</f>
        <v>11.79</v>
      </c>
      <c r="G30" s="546"/>
      <c r="H30" s="546"/>
      <c r="I30" s="546"/>
      <c r="J30" s="546"/>
      <c r="K30" s="546"/>
    </row>
    <row r="31" spans="1:11" ht="14.1" customHeight="1" x14ac:dyDescent="0.2">
      <c r="A31" s="546"/>
      <c r="B31" s="409" t="str">
        <f>IF(AUX!A197="","",AUX!A197)</f>
        <v>Portel</v>
      </c>
      <c r="C31" s="223">
        <f>IF(AUX!B197="","",AUX!B197)</f>
        <v>4.42</v>
      </c>
      <c r="D31" s="223">
        <f>IF(AUX!C197="","",AUX!C197)</f>
        <v>0.82</v>
      </c>
      <c r="E31" s="223">
        <f>IF(AUX!D197="","",AUX!D197)</f>
        <v>18.97</v>
      </c>
      <c r="F31" s="223">
        <f>IF(AUX!E197="","",AUX!E197)</f>
        <v>12.16</v>
      </c>
      <c r="G31" s="546"/>
      <c r="H31" s="546"/>
      <c r="I31" s="546"/>
      <c r="J31" s="546"/>
      <c r="K31" s="546"/>
    </row>
    <row r="32" spans="1:11" ht="14.1" customHeight="1" x14ac:dyDescent="0.2">
      <c r="A32" s="546"/>
      <c r="B32" s="236" t="str">
        <f>IF(AUX!A198="","",AUX!A198)</f>
        <v>Redondo</v>
      </c>
      <c r="C32" s="239">
        <f>IF(AUX!B198="","",AUX!B198)</f>
        <v>5.25</v>
      </c>
      <c r="D32" s="239">
        <f>IF(AUX!C198="","",AUX!C198)</f>
        <v>0.76</v>
      </c>
      <c r="E32" s="239">
        <f>IF(AUX!D198="","",AUX!D198)</f>
        <v>16.5</v>
      </c>
      <c r="F32" s="239">
        <f>IF(AUX!E198="","",AUX!E198)</f>
        <v>10.35</v>
      </c>
      <c r="G32" s="546"/>
      <c r="H32" s="546"/>
      <c r="I32" s="546"/>
      <c r="J32" s="546"/>
      <c r="K32" s="546"/>
    </row>
    <row r="33" spans="1:11" ht="14.1" customHeight="1" x14ac:dyDescent="0.2">
      <c r="A33" s="546"/>
      <c r="B33" s="409" t="str">
        <f>IF(AUX!A199="","",AUX!A199)</f>
        <v>Reguengos de Monsaraz</v>
      </c>
      <c r="C33" s="223">
        <f>IF(AUX!B199="","",AUX!B199)</f>
        <v>3.39</v>
      </c>
      <c r="D33" s="223">
        <f>IF(AUX!C199="","",AUX!C199)</f>
        <v>1.05</v>
      </c>
      <c r="E33" s="223">
        <f>IF(AUX!D199="","",AUX!D199)</f>
        <v>17.13</v>
      </c>
      <c r="F33" s="223">
        <f>IF(AUX!E199="","",AUX!E199)</f>
        <v>10.41</v>
      </c>
      <c r="G33" s="546"/>
      <c r="H33" s="546"/>
      <c r="I33" s="546"/>
      <c r="J33" s="546"/>
      <c r="K33" s="546"/>
    </row>
    <row r="34" spans="1:11" ht="14.1" customHeight="1" x14ac:dyDescent="0.2">
      <c r="A34" s="546"/>
      <c r="B34" s="236" t="str">
        <f>IF(AUX!A200="","",AUX!A200)</f>
        <v>Vendas Novas</v>
      </c>
      <c r="C34" s="239">
        <f>IF(AUX!B200="","",AUX!B200)</f>
        <v>1.65</v>
      </c>
      <c r="D34" s="239">
        <f>IF(AUX!C200="","",AUX!C200)</f>
        <v>0.73</v>
      </c>
      <c r="E34" s="239">
        <f>IF(AUX!D200="","",AUX!D200)</f>
        <v>13</v>
      </c>
      <c r="F34" s="239">
        <f>IF(AUX!E200="","",AUX!E200)</f>
        <v>8.2100000000000009</v>
      </c>
      <c r="G34" s="546"/>
      <c r="H34" s="546"/>
      <c r="I34" s="546"/>
      <c r="J34" s="546"/>
      <c r="K34" s="546"/>
    </row>
    <row r="35" spans="1:11" ht="14.1" customHeight="1" x14ac:dyDescent="0.2">
      <c r="A35" s="546"/>
      <c r="B35" s="409" t="str">
        <f>IF(AUX!A201="","",AUX!A201)</f>
        <v>Viana do Alentejo</v>
      </c>
      <c r="C35" s="223">
        <f>IF(AUX!B201="","",AUX!B201)</f>
        <v>1.78</v>
      </c>
      <c r="D35" s="223">
        <f>IF(AUX!C201="","",AUX!C201)</f>
        <v>1.19</v>
      </c>
      <c r="E35" s="223">
        <f>IF(AUX!D201="","",AUX!D201)</f>
        <v>18.940000000000001</v>
      </c>
      <c r="F35" s="223">
        <f>IF(AUX!E201="","",AUX!E201)</f>
        <v>12.39</v>
      </c>
      <c r="G35" s="546"/>
      <c r="H35" s="546"/>
      <c r="I35" s="546"/>
      <c r="J35" s="546"/>
      <c r="K35" s="546"/>
    </row>
    <row r="36" spans="1:11" ht="14.1" customHeight="1" x14ac:dyDescent="0.2">
      <c r="A36" s="546"/>
      <c r="B36" s="236" t="str">
        <f>IF(AUX!A202="","",AUX!A202)</f>
        <v>Vila Viçosa</v>
      </c>
      <c r="C36" s="239">
        <f>IF(AUX!B202="","",AUX!B202)</f>
        <v>2.33</v>
      </c>
      <c r="D36" s="239">
        <f>IF(AUX!C202="","",AUX!C202)</f>
        <v>0.83</v>
      </c>
      <c r="E36" s="239">
        <f>IF(AUX!D202="","",AUX!D202)</f>
        <v>13.83</v>
      </c>
      <c r="F36" s="239">
        <f>IF(AUX!E202="","",AUX!E202)</f>
        <v>9.2799999999999994</v>
      </c>
      <c r="G36" s="546"/>
      <c r="H36" s="546"/>
      <c r="I36" s="546"/>
      <c r="J36" s="546"/>
      <c r="K36" s="546"/>
    </row>
    <row r="37" spans="1:11" ht="14.1" customHeight="1" x14ac:dyDescent="0.2">
      <c r="A37" s="546"/>
      <c r="B37" s="362" t="str">
        <f>IF(AUX!A203="","",AUX!A203)</f>
        <v/>
      </c>
      <c r="C37" s="410" t="str">
        <f>IF(AUX!B203="","",AUX!B203)</f>
        <v/>
      </c>
      <c r="D37" s="410" t="str">
        <f>IF(AUX!C203="","",AUX!C203)</f>
        <v/>
      </c>
      <c r="E37" s="410" t="str">
        <f>IF(AUX!D203="","",AUX!D203)</f>
        <v/>
      </c>
      <c r="F37" s="410" t="str">
        <f>IF(AUX!E203="","",AUX!E203)</f>
        <v/>
      </c>
      <c r="G37" s="546"/>
      <c r="H37" s="740" t="s">
        <v>536</v>
      </c>
      <c r="I37" s="740"/>
      <c r="J37" s="740"/>
      <c r="K37" s="546"/>
    </row>
    <row r="38" spans="1:11" ht="15" customHeight="1" x14ac:dyDescent="0.2">
      <c r="A38" s="546"/>
      <c r="B38" s="398"/>
      <c r="C38" s="398"/>
      <c r="D38" s="735" t="s">
        <v>536</v>
      </c>
      <c r="E38" s="735"/>
      <c r="F38" s="735"/>
      <c r="G38" s="546"/>
      <c r="H38" s="546"/>
      <c r="I38" s="546"/>
      <c r="J38" s="546"/>
      <c r="K38" s="546"/>
    </row>
    <row r="39" spans="1:11" ht="15" customHeight="1" x14ac:dyDescent="0.2">
      <c r="A39" s="546"/>
      <c r="B39" s="546"/>
      <c r="C39" s="546"/>
      <c r="D39" s="546"/>
      <c r="E39" s="546"/>
      <c r="F39" s="546"/>
      <c r="G39" s="546"/>
      <c r="H39" s="546"/>
      <c r="I39" s="546"/>
      <c r="J39" s="546"/>
      <c r="K39" s="546"/>
    </row>
    <row r="40" spans="1:11" ht="15" customHeight="1" x14ac:dyDescent="0.2">
      <c r="A40" s="546"/>
      <c r="B40" s="107" t="s">
        <v>28</v>
      </c>
      <c r="C40" s="546"/>
      <c r="D40" s="546"/>
      <c r="E40" s="546"/>
      <c r="F40" s="546"/>
      <c r="G40" s="546"/>
      <c r="H40" s="546"/>
      <c r="I40" s="546"/>
      <c r="J40" s="546"/>
      <c r="K40" s="546"/>
    </row>
    <row r="41" spans="1:11" ht="20.100000000000001" customHeight="1" x14ac:dyDescent="0.2">
      <c r="A41" s="546"/>
      <c r="B41" s="546"/>
      <c r="C41" s="546"/>
      <c r="D41" s="546"/>
      <c r="E41" s="546"/>
      <c r="F41" s="546"/>
      <c r="G41" s="546"/>
      <c r="H41" s="546"/>
      <c r="I41" s="546"/>
      <c r="J41" s="546"/>
      <c r="K41" s="546"/>
    </row>
    <row r="42" spans="1:11" ht="20.100000000000001" customHeight="1" thickBot="1" x14ac:dyDescent="0.3">
      <c r="A42" s="18"/>
      <c r="B42" s="748" t="s">
        <v>67</v>
      </c>
      <c r="C42" s="748"/>
      <c r="D42" s="748"/>
      <c r="E42" s="748"/>
      <c r="F42" s="748"/>
      <c r="G42" s="748"/>
      <c r="H42" s="748"/>
      <c r="I42" s="748"/>
      <c r="J42" s="748"/>
      <c r="K42" s="18"/>
    </row>
    <row r="43" spans="1:11" ht="9.9499999999999993" customHeight="1" x14ac:dyDescent="0.2">
      <c r="A43" s="18"/>
      <c r="B43" s="18"/>
      <c r="C43" s="18"/>
      <c r="D43" s="18"/>
      <c r="E43" s="18"/>
      <c r="F43" s="18"/>
      <c r="G43" s="18"/>
      <c r="H43" s="18"/>
      <c r="I43" s="18"/>
      <c r="J43" s="18"/>
      <c r="K43" s="18"/>
    </row>
    <row r="44" spans="1:11" ht="39.950000000000003" customHeight="1" x14ac:dyDescent="0.2">
      <c r="A44" s="382"/>
      <c r="B44" s="755" t="s">
        <v>464</v>
      </c>
      <c r="C44" s="755"/>
      <c r="D44" s="755"/>
      <c r="E44" s="755"/>
      <c r="F44" s="750" t="str">
        <f>"EVOLUÇÃO MENSAL DO NÚMERO DE DESEMPREGADOS INSCRITOS NO INSTITUTO DE EMPREGO E FORMAÇÃO PROFISSIONAL (IEFP) " &amp; AUX!E3 &amp; " , POR GÉNERO (JAN-04 A DEZ-17)"</f>
        <v>EVOLUÇÃO MENSAL DO NÚMERO DE DESEMPREGADOS INSCRITOS NO INSTITUTO DE EMPREGO E FORMAÇÃO PROFISSIONAL (IEFP) NO ACES ALENTEJO CENTRAL , POR GÉNERO (JAN-04 A DEZ-17)</v>
      </c>
      <c r="G44" s="750"/>
      <c r="H44" s="750"/>
      <c r="I44" s="750"/>
      <c r="J44" s="750"/>
      <c r="K44" s="382"/>
    </row>
    <row r="45" spans="1:11" ht="5.0999999999999996" customHeight="1" x14ac:dyDescent="0.2">
      <c r="A45" s="382"/>
      <c r="B45" s="382"/>
      <c r="C45" s="382"/>
      <c r="D45" s="382"/>
      <c r="E45" s="382"/>
      <c r="F45" s="382"/>
      <c r="G45" s="382"/>
      <c r="H45" s="382"/>
      <c r="I45" s="382"/>
      <c r="J45" s="382"/>
      <c r="K45" s="382"/>
    </row>
    <row r="46" spans="1:11" ht="15" customHeight="1" x14ac:dyDescent="0.2">
      <c r="A46" s="382"/>
      <c r="B46" s="383" t="s">
        <v>8</v>
      </c>
      <c r="C46" s="388">
        <v>42339</v>
      </c>
      <c r="D46" s="388">
        <v>42705</v>
      </c>
      <c r="E46" s="388">
        <v>43070</v>
      </c>
      <c r="F46" s="382"/>
      <c r="G46" s="382"/>
      <c r="H46" s="382"/>
      <c r="I46" s="382"/>
      <c r="J46" s="382"/>
      <c r="K46" s="382"/>
    </row>
    <row r="47" spans="1:11" ht="15" customHeight="1" x14ac:dyDescent="0.2">
      <c r="A47" s="382"/>
      <c r="B47" s="751" t="s">
        <v>264</v>
      </c>
      <c r="C47" s="751"/>
      <c r="D47" s="751"/>
      <c r="E47" s="751"/>
      <c r="F47" s="382"/>
      <c r="G47" s="382"/>
      <c r="H47" s="382"/>
      <c r="I47" s="382"/>
      <c r="J47" s="382"/>
      <c r="K47" s="382"/>
    </row>
    <row r="48" spans="1:11" ht="15" customHeight="1" x14ac:dyDescent="0.2">
      <c r="A48" s="382"/>
      <c r="B48" s="235" t="s">
        <v>16</v>
      </c>
      <c r="C48" s="392">
        <f>AUX!EO104</f>
        <v>521611</v>
      </c>
      <c r="D48" s="392">
        <f>AUX!FA104</f>
        <v>452652</v>
      </c>
      <c r="E48" s="392">
        <f>AUX!FM104</f>
        <v>377791</v>
      </c>
      <c r="F48" s="382"/>
      <c r="G48" s="382"/>
      <c r="H48" s="382"/>
      <c r="I48" s="382"/>
      <c r="J48" s="382"/>
      <c r="K48" s="382"/>
    </row>
    <row r="49" spans="1:11" ht="15" customHeight="1" x14ac:dyDescent="0.2">
      <c r="A49" s="382"/>
      <c r="B49" s="236" t="str">
        <f>AUX!A2</f>
        <v>ARS Alentejo</v>
      </c>
      <c r="C49" s="393">
        <f>AUX!EO105</f>
        <v>25232</v>
      </c>
      <c r="D49" s="393">
        <f>AUX!FA105</f>
        <v>22983</v>
      </c>
      <c r="E49" s="393">
        <f>AUX!FM105</f>
        <v>18587</v>
      </c>
      <c r="F49" s="382"/>
      <c r="G49" s="382"/>
      <c r="H49" s="382"/>
      <c r="I49" s="382"/>
      <c r="J49" s="382"/>
      <c r="K49" s="382"/>
    </row>
    <row r="50" spans="1:11" ht="15" customHeight="1" x14ac:dyDescent="0.2">
      <c r="A50" s="382"/>
      <c r="B50" s="533" t="str">
        <f>AUX!A3</f>
        <v>ACeS Alentejo Central</v>
      </c>
      <c r="C50" s="394">
        <f>AUX!EO106</f>
        <v>7681</v>
      </c>
      <c r="D50" s="394">
        <f>AUX!FA106</f>
        <v>6981</v>
      </c>
      <c r="E50" s="394">
        <f>AUX!FM106</f>
        <v>5351</v>
      </c>
      <c r="F50" s="382"/>
      <c r="G50" s="382"/>
      <c r="H50" s="382"/>
      <c r="I50" s="382"/>
      <c r="J50" s="382"/>
      <c r="K50" s="382"/>
    </row>
    <row r="51" spans="1:11" ht="12.95" customHeight="1" x14ac:dyDescent="0.2">
      <c r="A51" s="382"/>
      <c r="B51" s="390" t="s">
        <v>62</v>
      </c>
      <c r="C51" s="395">
        <f>AUX!EO107</f>
        <v>3721</v>
      </c>
      <c r="D51" s="395">
        <f>AUX!FA107</f>
        <v>3318</v>
      </c>
      <c r="E51" s="395">
        <f>AUX!FM107</f>
        <v>2420</v>
      </c>
      <c r="F51" s="382"/>
      <c r="G51" s="382"/>
      <c r="H51" s="382"/>
      <c r="I51" s="382"/>
      <c r="J51" s="382"/>
      <c r="K51" s="382"/>
    </row>
    <row r="52" spans="1:11" ht="12.95" customHeight="1" x14ac:dyDescent="0.2">
      <c r="A52" s="382"/>
      <c r="B52" s="391" t="s">
        <v>63</v>
      </c>
      <c r="C52" s="396">
        <f>AUX!EO108</f>
        <v>3960</v>
      </c>
      <c r="D52" s="396">
        <f>AUX!FA108</f>
        <v>3663</v>
      </c>
      <c r="E52" s="396">
        <f>AUX!FM108</f>
        <v>2931</v>
      </c>
      <c r="F52" s="382"/>
      <c r="G52" s="382"/>
      <c r="H52" s="382"/>
      <c r="I52" s="382"/>
      <c r="J52" s="382"/>
      <c r="K52" s="382"/>
    </row>
    <row r="53" spans="1:11" ht="15" customHeight="1" x14ac:dyDescent="0.2">
      <c r="A53" s="382"/>
      <c r="B53" s="745" t="s">
        <v>684</v>
      </c>
      <c r="C53" s="746"/>
      <c r="D53" s="746"/>
      <c r="E53" s="747"/>
      <c r="F53" s="382"/>
      <c r="G53" s="382"/>
      <c r="H53" s="382"/>
      <c r="I53" s="382"/>
      <c r="J53" s="382"/>
      <c r="K53" s="382"/>
    </row>
    <row r="54" spans="1:11" ht="15" customHeight="1" x14ac:dyDescent="0.2">
      <c r="A54" s="382"/>
      <c r="B54" s="235" t="s">
        <v>16</v>
      </c>
      <c r="C54" s="238">
        <f>AUX!EC112</f>
        <v>-7.5669133387204237</v>
      </c>
      <c r="D54" s="238">
        <f>AUX!EO112</f>
        <v>-13.220388373711444</v>
      </c>
      <c r="E54" s="238">
        <f>AUX!FA112</f>
        <v>-16.538311992435688</v>
      </c>
      <c r="F54" s="382"/>
      <c r="G54" s="382"/>
      <c r="H54" s="382"/>
      <c r="I54" s="382"/>
      <c r="J54" s="382"/>
      <c r="K54" s="382"/>
    </row>
    <row r="55" spans="1:11" ht="15" customHeight="1" x14ac:dyDescent="0.2">
      <c r="A55" s="382"/>
      <c r="B55" s="236" t="str">
        <f>AUX!A2</f>
        <v>ARS Alentejo</v>
      </c>
      <c r="C55" s="239">
        <f>AUX!EC113</f>
        <v>-4.1555876319987846</v>
      </c>
      <c r="D55" s="239">
        <f>AUX!EO113</f>
        <v>-8.9132847178186427</v>
      </c>
      <c r="E55" s="239">
        <f>AUX!FA113</f>
        <v>-19.127180959839883</v>
      </c>
      <c r="F55" s="382"/>
      <c r="G55" s="382"/>
      <c r="H55" s="382"/>
      <c r="I55" s="382"/>
      <c r="J55" s="382"/>
      <c r="K55" s="382"/>
    </row>
    <row r="56" spans="1:11" ht="15" customHeight="1" x14ac:dyDescent="0.2">
      <c r="A56" s="382"/>
      <c r="B56" s="534" t="str">
        <f>AUX!A3</f>
        <v>ACeS Alentejo Central</v>
      </c>
      <c r="C56" s="240">
        <f>AUX!EC114</f>
        <v>-9.1005917159763321</v>
      </c>
      <c r="D56" s="240">
        <f>AUX!EO114</f>
        <v>-9.113396693138915</v>
      </c>
      <c r="E56" s="240">
        <f>AUX!FA114</f>
        <v>-23.349090388196533</v>
      </c>
      <c r="F56" s="382"/>
      <c r="G56" s="382"/>
      <c r="H56" s="382"/>
      <c r="I56" s="382"/>
      <c r="J56" s="382"/>
      <c r="K56" s="382"/>
    </row>
    <row r="57" spans="1:11" ht="15" customHeight="1" x14ac:dyDescent="0.2">
      <c r="A57" s="382"/>
      <c r="B57" s="497" t="s">
        <v>382</v>
      </c>
      <c r="C57" s="384"/>
      <c r="D57" s="384"/>
      <c r="E57" s="385"/>
      <c r="F57" s="382"/>
      <c r="G57" s="382"/>
      <c r="H57" s="382"/>
      <c r="I57" s="382"/>
      <c r="J57" s="382"/>
      <c r="K57" s="382"/>
    </row>
    <row r="58" spans="1:11" ht="15" customHeight="1" x14ac:dyDescent="0.2">
      <c r="A58" s="382"/>
      <c r="B58" s="235" t="s">
        <v>16</v>
      </c>
      <c r="C58" s="238">
        <f>AUX!EO118</f>
        <v>61.680986657392637</v>
      </c>
      <c r="D58" s="238">
        <f>AUX!FA118</f>
        <v>53.611680934626371</v>
      </c>
      <c r="E58" s="238">
        <f>AUX!FM118</f>
        <v>44.745727942572501</v>
      </c>
      <c r="F58" s="382"/>
      <c r="G58" s="382"/>
      <c r="H58" s="382"/>
      <c r="I58" s="382"/>
      <c r="J58" s="382"/>
      <c r="K58" s="382"/>
    </row>
    <row r="59" spans="1:11" ht="15" customHeight="1" x14ac:dyDescent="0.2">
      <c r="A59" s="382"/>
      <c r="B59" s="236" t="str">
        <f>AUX!A2</f>
        <v>ARS Alentejo</v>
      </c>
      <c r="C59" s="239">
        <f>AUX!EO119</f>
        <v>59.703470240545926</v>
      </c>
      <c r="D59" s="239">
        <f>AUX!FA119</f>
        <v>54.913232648321639</v>
      </c>
      <c r="E59" s="239">
        <f>AUX!FM119</f>
        <v>44.818947079064316</v>
      </c>
      <c r="F59" s="382"/>
      <c r="G59" s="382"/>
      <c r="H59" s="382"/>
      <c r="I59" s="382"/>
      <c r="J59" s="382"/>
      <c r="K59" s="382"/>
    </row>
    <row r="60" spans="1:11" ht="15" customHeight="1" x14ac:dyDescent="0.2">
      <c r="A60" s="382"/>
      <c r="B60" s="534" t="str">
        <f>AUX!A3</f>
        <v>ACeS Alentejo Central</v>
      </c>
      <c r="C60" s="240">
        <f>AUX!EO120</f>
        <v>55.655387290776027</v>
      </c>
      <c r="D60" s="240">
        <f>AUX!FA120</f>
        <v>51.063176142722341</v>
      </c>
      <c r="E60" s="240">
        <f>AUX!FM120</f>
        <v>39.524319533183146</v>
      </c>
      <c r="F60" s="382"/>
      <c r="G60" s="382"/>
      <c r="H60" s="382"/>
      <c r="I60" s="382"/>
      <c r="J60" s="382"/>
      <c r="K60" s="382"/>
    </row>
    <row r="61" spans="1:11" ht="15" customHeight="1" x14ac:dyDescent="0.2">
      <c r="A61" s="382"/>
      <c r="B61" s="389"/>
      <c r="C61" s="741" t="s">
        <v>540</v>
      </c>
      <c r="D61" s="741"/>
      <c r="E61" s="741"/>
      <c r="F61" s="504"/>
      <c r="G61" s="382"/>
      <c r="H61" s="140"/>
      <c r="I61" s="140"/>
      <c r="J61" s="140"/>
      <c r="K61" s="382"/>
    </row>
    <row r="62" spans="1:11" ht="24.95" customHeight="1" x14ac:dyDescent="0.2">
      <c r="A62" s="382"/>
      <c r="B62" s="742" t="s">
        <v>64</v>
      </c>
      <c r="C62" s="742"/>
      <c r="D62" s="742"/>
      <c r="E62" s="105"/>
      <c r="G62" s="382"/>
      <c r="H62" s="735" t="s">
        <v>540</v>
      </c>
      <c r="I62" s="735"/>
      <c r="J62" s="735"/>
      <c r="K62" s="382"/>
    </row>
    <row r="63" spans="1:11" ht="15" customHeight="1" x14ac:dyDescent="0.2">
      <c r="A63" s="382"/>
      <c r="B63" s="382"/>
      <c r="C63" s="382"/>
      <c r="D63" s="382"/>
      <c r="E63" s="382"/>
      <c r="F63" s="382"/>
      <c r="G63" s="382"/>
      <c r="H63" s="382"/>
      <c r="I63" s="382"/>
      <c r="J63" s="382"/>
      <c r="K63" s="382"/>
    </row>
    <row r="64" spans="1:11" ht="50.1" customHeight="1" x14ac:dyDescent="0.2">
      <c r="A64" s="18"/>
      <c r="B64" s="755" t="str">
        <f>"VARIAÇÃO HOMÓLOGA* DO NÚMERO DE DESEMPREGADOS INSCRITOS NO INSTITUTO DE EMPREGO E FORMAÇÃO PROFISSIONAL (IEFP) " &amp; AUX!F2 &amp; " E " &amp; AUX!E3 &amp; " (JAN-05 A DEZ-17)"</f>
        <v>VARIAÇÃO HOMÓLOGA* DO NÚMERO DE DESEMPREGADOS INSCRITOS NO INSTITUTO DE EMPREGO E FORMAÇÃO PROFISSIONAL (IEFP) NA ARS ALENTEJO E NO ACES ALENTEJO CENTRAL (JAN-05 A DEZ-17)</v>
      </c>
      <c r="C64" s="755"/>
      <c r="D64" s="755"/>
      <c r="E64" s="755"/>
      <c r="F64" s="750" t="str">
        <f>"EVOLUÇÃO MENSAL DOS DESEMPREGADOS INSCRITOS NO INSTITUTO DE EMPREGO E FORMAÇÃO PROFISSIONAL (IEFP) / 1000 HABITANTES DA POPULAÇÃO ATIVA (15+ ANOS) NO CONTINENTE, " &amp; AUX!F2 &amp; " E " &amp; AUX!E3 &amp; " (JAN-04 A DEZ-17)"</f>
        <v>EVOLUÇÃO MENSAL DOS DESEMPREGADOS INSCRITOS NO INSTITUTO DE EMPREGO E FORMAÇÃO PROFISSIONAL (IEFP) / 1000 HABITANTES DA POPULAÇÃO ATIVA (15+ ANOS) NO CONTINENTE, NA ARS ALENTEJO E NO ACES ALENTEJO CENTRAL (JAN-04 A DEZ-17)</v>
      </c>
      <c r="G64" s="750"/>
      <c r="H64" s="750"/>
      <c r="I64" s="750"/>
      <c r="J64" s="750"/>
      <c r="K64" s="18"/>
    </row>
    <row r="65" spans="1:11" ht="5.0999999999999996" customHeight="1" x14ac:dyDescent="0.2">
      <c r="A65" s="18"/>
      <c r="B65" s="18"/>
      <c r="C65" s="18"/>
      <c r="D65" s="18"/>
      <c r="E65" s="18"/>
      <c r="F65" s="18"/>
      <c r="G65" s="18"/>
      <c r="H65" s="18"/>
      <c r="I65" s="18"/>
      <c r="J65" s="18"/>
      <c r="K65" s="18"/>
    </row>
    <row r="66" spans="1:11" ht="15" customHeight="1" x14ac:dyDescent="0.2">
      <c r="A66" s="18"/>
      <c r="B66" s="18"/>
      <c r="C66" s="18"/>
      <c r="D66" s="18"/>
      <c r="E66" s="18"/>
      <c r="F66" s="18"/>
      <c r="G66" s="18"/>
      <c r="H66" s="18"/>
      <c r="I66" s="18"/>
      <c r="J66" s="18"/>
      <c r="K66" s="18"/>
    </row>
    <row r="67" spans="1:11" ht="15" customHeight="1" x14ac:dyDescent="0.2">
      <c r="A67" s="18"/>
      <c r="B67" s="18"/>
      <c r="C67" s="18"/>
      <c r="D67" s="18"/>
      <c r="E67" s="18"/>
      <c r="F67" s="18"/>
      <c r="G67" s="18"/>
      <c r="H67" s="18"/>
      <c r="I67" s="18"/>
      <c r="J67" s="18"/>
      <c r="K67" s="18"/>
    </row>
    <row r="68" spans="1:11" ht="15" customHeight="1" x14ac:dyDescent="0.2">
      <c r="A68" s="18"/>
      <c r="B68" s="18"/>
      <c r="C68" s="18"/>
      <c r="D68" s="18"/>
      <c r="E68" s="18"/>
      <c r="F68" s="18"/>
      <c r="G68" s="18"/>
      <c r="H68" s="18"/>
      <c r="I68" s="18"/>
      <c r="J68" s="18"/>
      <c r="K68" s="18"/>
    </row>
    <row r="69" spans="1:11" ht="15" customHeight="1" x14ac:dyDescent="0.2">
      <c r="A69" s="18"/>
      <c r="B69" s="18"/>
      <c r="C69" s="18"/>
      <c r="D69" s="18"/>
      <c r="E69" s="18"/>
      <c r="F69" s="18"/>
      <c r="G69" s="18"/>
      <c r="H69" s="18"/>
      <c r="I69" s="18"/>
      <c r="J69" s="18"/>
      <c r="K69" s="18"/>
    </row>
    <row r="70" spans="1:11" ht="15" customHeight="1" x14ac:dyDescent="0.2">
      <c r="A70" s="18"/>
      <c r="B70" s="18"/>
      <c r="C70" s="18"/>
      <c r="D70" s="18"/>
      <c r="E70" s="18"/>
      <c r="F70" s="18"/>
      <c r="G70" s="18"/>
      <c r="H70" s="18"/>
      <c r="I70" s="18"/>
      <c r="J70" s="18"/>
      <c r="K70" s="18"/>
    </row>
    <row r="71" spans="1:11" ht="15" customHeight="1" x14ac:dyDescent="0.2">
      <c r="A71" s="18"/>
      <c r="B71" s="18"/>
      <c r="C71" s="18"/>
      <c r="D71" s="18"/>
      <c r="E71" s="18"/>
      <c r="F71" s="18"/>
      <c r="G71" s="18"/>
      <c r="H71" s="18"/>
      <c r="I71" s="18"/>
      <c r="J71" s="18"/>
      <c r="K71" s="18"/>
    </row>
    <row r="72" spans="1:11" ht="15" customHeight="1" x14ac:dyDescent="0.2">
      <c r="A72" s="18"/>
      <c r="B72" s="18"/>
      <c r="C72" s="18"/>
      <c r="D72" s="18"/>
      <c r="E72" s="18"/>
      <c r="F72" s="18"/>
      <c r="G72" s="18"/>
      <c r="H72" s="18"/>
      <c r="I72" s="18"/>
      <c r="J72" s="18"/>
      <c r="K72" s="18"/>
    </row>
    <row r="73" spans="1:11" ht="15" customHeight="1" x14ac:dyDescent="0.2">
      <c r="A73" s="18"/>
      <c r="B73" s="18"/>
      <c r="C73" s="18"/>
      <c r="D73" s="18"/>
      <c r="E73" s="18"/>
      <c r="F73" s="18"/>
      <c r="G73" s="18"/>
      <c r="H73" s="18"/>
      <c r="I73" s="18"/>
      <c r="J73" s="18"/>
      <c r="K73" s="18"/>
    </row>
    <row r="74" spans="1:11" ht="15" customHeight="1" x14ac:dyDescent="0.2">
      <c r="A74" s="18"/>
      <c r="B74" s="18"/>
      <c r="C74" s="18"/>
      <c r="D74" s="18"/>
      <c r="E74" s="18"/>
      <c r="F74" s="18"/>
      <c r="G74" s="18"/>
      <c r="H74" s="18"/>
      <c r="I74" s="18"/>
      <c r="J74" s="18"/>
      <c r="K74" s="18"/>
    </row>
    <row r="75" spans="1:11" ht="15" customHeight="1" x14ac:dyDescent="0.2">
      <c r="A75" s="18"/>
      <c r="B75" s="18"/>
      <c r="C75" s="18"/>
      <c r="D75" s="18"/>
      <c r="E75" s="18"/>
      <c r="F75" s="18"/>
      <c r="G75" s="18"/>
      <c r="H75" s="18"/>
      <c r="I75" s="18"/>
      <c r="J75" s="18"/>
      <c r="K75" s="18"/>
    </row>
    <row r="76" spans="1:11" ht="15" customHeight="1" x14ac:dyDescent="0.2">
      <c r="A76" s="18"/>
      <c r="B76" s="18"/>
      <c r="C76" s="18"/>
      <c r="D76" s="18"/>
      <c r="E76" s="18"/>
      <c r="F76" s="18"/>
      <c r="G76" s="18"/>
      <c r="H76" s="18"/>
      <c r="I76" s="18"/>
      <c r="J76" s="18"/>
      <c r="K76" s="18"/>
    </row>
    <row r="77" spans="1:11" ht="15" customHeight="1" x14ac:dyDescent="0.2">
      <c r="A77" s="18"/>
      <c r="B77" s="18"/>
      <c r="C77" s="18"/>
      <c r="D77" s="18"/>
      <c r="E77" s="18"/>
      <c r="F77" s="18"/>
      <c r="G77" s="18"/>
      <c r="H77" s="18"/>
      <c r="I77" s="18"/>
      <c r="J77" s="18"/>
      <c r="K77" s="18"/>
    </row>
    <row r="78" spans="1:11" ht="15" customHeight="1" x14ac:dyDescent="0.2">
      <c r="A78" s="18"/>
      <c r="B78" s="498"/>
      <c r="C78" s="498"/>
      <c r="D78" s="498"/>
      <c r="E78" s="498"/>
      <c r="F78" s="498"/>
      <c r="G78" s="498"/>
      <c r="H78" s="498"/>
      <c r="I78" s="498"/>
      <c r="J78" s="498"/>
      <c r="K78" s="498"/>
    </row>
    <row r="79" spans="1:11" ht="15" customHeight="1" x14ac:dyDescent="0.2">
      <c r="A79" s="18"/>
      <c r="B79" s="498"/>
      <c r="C79" s="498"/>
      <c r="D79" s="498"/>
      <c r="E79" s="498"/>
      <c r="F79" s="498"/>
      <c r="G79" s="498"/>
      <c r="H79" s="498"/>
      <c r="I79" s="498"/>
      <c r="J79" s="498"/>
      <c r="K79" s="498"/>
    </row>
    <row r="80" spans="1:11" ht="30" customHeight="1" x14ac:dyDescent="0.2">
      <c r="A80" s="18"/>
      <c r="B80" s="498"/>
      <c r="C80" s="498"/>
      <c r="D80" s="498"/>
      <c r="E80" s="498"/>
      <c r="F80" s="498"/>
      <c r="G80" s="498"/>
      <c r="H80" s="140"/>
      <c r="I80" s="140"/>
      <c r="J80" s="140"/>
      <c r="K80" s="498"/>
    </row>
    <row r="81" spans="1:11" ht="15" customHeight="1" x14ac:dyDescent="0.2">
      <c r="A81" s="18"/>
      <c r="B81" s="498"/>
      <c r="C81" s="735" t="s">
        <v>540</v>
      </c>
      <c r="D81" s="735"/>
      <c r="E81" s="735"/>
      <c r="F81" s="498"/>
      <c r="G81" s="498"/>
      <c r="H81" s="735" t="s">
        <v>540</v>
      </c>
      <c r="I81" s="735"/>
      <c r="J81" s="735"/>
      <c r="K81" s="498"/>
    </row>
    <row r="82" spans="1:11" ht="24.95" customHeight="1" x14ac:dyDescent="0.2">
      <c r="A82" s="18"/>
      <c r="B82" s="742" t="s">
        <v>64</v>
      </c>
      <c r="C82" s="742"/>
      <c r="D82" s="742"/>
      <c r="E82" s="105"/>
      <c r="F82" s="498"/>
      <c r="G82" s="498"/>
      <c r="H82" s="498"/>
      <c r="I82" s="498"/>
      <c r="J82" s="105"/>
      <c r="K82" s="498"/>
    </row>
    <row r="83" spans="1:11" ht="24.95" customHeight="1" x14ac:dyDescent="0.2">
      <c r="A83" s="18"/>
      <c r="B83" s="107" t="s">
        <v>28</v>
      </c>
      <c r="C83" s="18"/>
      <c r="D83" s="18"/>
      <c r="E83" s="18"/>
      <c r="F83" s="775"/>
      <c r="G83" s="775"/>
      <c r="H83" s="775"/>
      <c r="I83" s="775"/>
      <c r="J83" s="775"/>
      <c r="K83" s="18"/>
    </row>
    <row r="84" spans="1:11" ht="20.100000000000001" customHeight="1" x14ac:dyDescent="0.2">
      <c r="A84" s="18"/>
      <c r="B84" s="18"/>
      <c r="C84" s="18"/>
      <c r="D84" s="18"/>
      <c r="E84" s="18"/>
      <c r="F84" s="18"/>
      <c r="G84" s="18"/>
      <c r="H84" s="18"/>
      <c r="I84" s="18"/>
      <c r="J84" s="18"/>
      <c r="K84" s="18"/>
    </row>
    <row r="85" spans="1:11" ht="24.95" customHeight="1" x14ac:dyDescent="0.2">
      <c r="A85" s="382"/>
      <c r="B85" s="755" t="s">
        <v>253</v>
      </c>
      <c r="C85" s="755"/>
      <c r="D85" s="755"/>
      <c r="E85" s="755"/>
      <c r="F85" s="750" t="s">
        <v>253</v>
      </c>
      <c r="G85" s="750"/>
      <c r="H85" s="750"/>
      <c r="I85" s="750"/>
      <c r="J85" s="750"/>
      <c r="K85" s="382"/>
    </row>
    <row r="86" spans="1:11" ht="4.5" customHeight="1" x14ac:dyDescent="0.2">
      <c r="A86" s="382"/>
      <c r="B86" s="382"/>
      <c r="C86" s="382"/>
      <c r="D86" s="382"/>
      <c r="E86" s="382"/>
      <c r="F86" s="382"/>
      <c r="G86" s="382"/>
      <c r="H86" s="382"/>
      <c r="I86" s="382"/>
      <c r="J86" s="382"/>
      <c r="K86" s="382"/>
    </row>
    <row r="87" spans="1:11" ht="30" customHeight="1" x14ac:dyDescent="0.2">
      <c r="A87" s="382"/>
      <c r="B87" s="397" t="s">
        <v>8</v>
      </c>
      <c r="C87" s="233" t="s">
        <v>254</v>
      </c>
      <c r="D87" s="233" t="s">
        <v>255</v>
      </c>
      <c r="E87" s="233" t="s">
        <v>256</v>
      </c>
      <c r="F87" s="382"/>
      <c r="G87" s="382"/>
      <c r="H87" s="382"/>
      <c r="I87" s="382"/>
      <c r="J87" s="382"/>
      <c r="K87" s="382"/>
    </row>
    <row r="88" spans="1:11" ht="20.100000000000001" customHeight="1" x14ac:dyDescent="0.2">
      <c r="A88" s="386"/>
      <c r="B88" s="751" t="s">
        <v>265</v>
      </c>
      <c r="C88" s="751"/>
      <c r="D88" s="751"/>
      <c r="E88" s="751"/>
      <c r="F88" s="386"/>
      <c r="G88" s="386"/>
      <c r="H88" s="386"/>
      <c r="I88" s="386"/>
      <c r="J88" s="386"/>
      <c r="K88" s="386"/>
    </row>
    <row r="89" spans="1:11" ht="15.95" customHeight="1" x14ac:dyDescent="0.2">
      <c r="A89" s="386"/>
      <c r="B89" s="235" t="s">
        <v>16</v>
      </c>
      <c r="C89" s="238">
        <f>AUX!C132</f>
        <v>4.7543639656675083</v>
      </c>
      <c r="D89" s="238">
        <f>AUX!D132</f>
        <v>35.537602868395638</v>
      </c>
      <c r="E89" s="238">
        <f>AUX!E132</f>
        <v>59.708033165936861</v>
      </c>
      <c r="F89" s="386"/>
      <c r="G89" s="386"/>
      <c r="H89" s="386"/>
      <c r="I89" s="386"/>
      <c r="J89" s="386"/>
      <c r="K89" s="386"/>
    </row>
    <row r="90" spans="1:11" ht="15.95" customHeight="1" x14ac:dyDescent="0.2">
      <c r="A90" s="382"/>
      <c r="B90" s="236" t="str">
        <f>AUX!A2</f>
        <v>ARS Alentejo</v>
      </c>
      <c r="C90" s="239">
        <f>AUX!C134</f>
        <v>12.952968744234106</v>
      </c>
      <c r="D90" s="239">
        <f>AUX!D134</f>
        <v>26.054466954500167</v>
      </c>
      <c r="E90" s="239">
        <f>AUX!E134</f>
        <v>60.99256430126573</v>
      </c>
      <c r="F90" s="382"/>
      <c r="G90" s="382"/>
      <c r="H90" s="382"/>
      <c r="I90" s="382"/>
      <c r="J90" s="382"/>
      <c r="K90" s="382"/>
    </row>
    <row r="91" spans="1:11" ht="15.95" customHeight="1" x14ac:dyDescent="0.2">
      <c r="A91" s="382"/>
      <c r="B91" s="534" t="str">
        <f>AUX!A3</f>
        <v>ACeS Alentejo Central</v>
      </c>
      <c r="C91" s="240">
        <f>AUX!C136</f>
        <v>11.923671586959681</v>
      </c>
      <c r="D91" s="240">
        <f>AUX!D136</f>
        <v>27.941273637889342</v>
      </c>
      <c r="E91" s="240">
        <f>AUX!E136</f>
        <v>60.135054775150977</v>
      </c>
      <c r="F91" s="382"/>
      <c r="G91" s="382"/>
      <c r="H91" s="382"/>
      <c r="I91" s="382"/>
      <c r="J91" s="382"/>
      <c r="K91" s="382"/>
    </row>
    <row r="92" spans="1:11" ht="20.100000000000001" customHeight="1" x14ac:dyDescent="0.2">
      <c r="A92" s="382"/>
      <c r="B92" s="745" t="s">
        <v>266</v>
      </c>
      <c r="C92" s="746"/>
      <c r="D92" s="746"/>
      <c r="E92" s="747"/>
      <c r="F92" s="382"/>
      <c r="G92" s="382"/>
      <c r="H92" s="382"/>
      <c r="I92" s="382"/>
      <c r="J92" s="382"/>
      <c r="K92" s="382"/>
    </row>
    <row r="93" spans="1:11" ht="15.95" customHeight="1" x14ac:dyDescent="0.2">
      <c r="A93" s="382"/>
      <c r="B93" s="235" t="s">
        <v>16</v>
      </c>
      <c r="C93" s="238">
        <f>AUX!C133</f>
        <v>2.916810834619199</v>
      </c>
      <c r="D93" s="238">
        <f>AUX!D133</f>
        <v>26.874440395426589</v>
      </c>
      <c r="E93" s="238">
        <f>AUX!E133</f>
        <v>70.208748769954212</v>
      </c>
      <c r="F93" s="382"/>
      <c r="G93" s="382"/>
      <c r="H93" s="382"/>
      <c r="I93" s="382"/>
      <c r="J93" s="382"/>
      <c r="K93" s="382"/>
    </row>
    <row r="94" spans="1:11" ht="15.95" customHeight="1" x14ac:dyDescent="0.2">
      <c r="A94" s="382"/>
      <c r="B94" s="236" t="str">
        <f>AUX!A2</f>
        <v>ARS Alentejo</v>
      </c>
      <c r="C94" s="239">
        <f>AUX!C135</f>
        <v>10.482494673169944</v>
      </c>
      <c r="D94" s="239">
        <f>AUX!D135</f>
        <v>20.809981116261223</v>
      </c>
      <c r="E94" s="239">
        <f>AUX!E135</f>
        <v>68.707524210568835</v>
      </c>
      <c r="F94" s="382"/>
      <c r="G94" s="382"/>
      <c r="H94" s="382"/>
      <c r="I94" s="382"/>
      <c r="J94" s="382"/>
      <c r="K94" s="382"/>
    </row>
    <row r="95" spans="1:11" ht="15.95" customHeight="1" x14ac:dyDescent="0.2">
      <c r="A95" s="382"/>
      <c r="B95" s="534" t="str">
        <f>AUX!A3</f>
        <v>ACeS Alentejo Central</v>
      </c>
      <c r="C95" s="240">
        <f>AUX!C137</f>
        <v>9.3324310806437385</v>
      </c>
      <c r="D95" s="240">
        <f>AUX!D137</f>
        <v>21.273058930830562</v>
      </c>
      <c r="E95" s="240">
        <f>AUX!E137</f>
        <v>69.394509988525698</v>
      </c>
      <c r="F95" s="382"/>
      <c r="G95" s="382"/>
      <c r="H95" s="382"/>
      <c r="I95" s="382"/>
      <c r="J95" s="382"/>
      <c r="K95" s="382"/>
    </row>
    <row r="96" spans="1:11" ht="15" customHeight="1" x14ac:dyDescent="0.2">
      <c r="A96" s="382"/>
      <c r="B96" s="398"/>
      <c r="C96" s="741" t="s">
        <v>536</v>
      </c>
      <c r="D96" s="741"/>
      <c r="E96" s="741"/>
      <c r="F96" s="382"/>
      <c r="G96" s="382"/>
      <c r="H96" s="382"/>
      <c r="I96" s="382"/>
      <c r="J96" s="382"/>
      <c r="K96" s="382"/>
    </row>
    <row r="97" spans="1:24" ht="15" customHeight="1" x14ac:dyDescent="0.2">
      <c r="A97" s="382"/>
      <c r="B97" s="398"/>
      <c r="C97" s="398"/>
      <c r="D97" s="398"/>
      <c r="E97" s="398"/>
      <c r="F97" s="382"/>
      <c r="G97" s="382"/>
      <c r="H97" s="382"/>
      <c r="I97" s="382"/>
      <c r="J97" s="382"/>
      <c r="K97" s="382"/>
    </row>
    <row r="98" spans="1:24" ht="15" customHeight="1" x14ac:dyDescent="0.2">
      <c r="A98" s="382"/>
      <c r="B98" s="398"/>
      <c r="C98" s="398"/>
      <c r="D98" s="398"/>
      <c r="E98" s="398"/>
      <c r="F98" s="382"/>
      <c r="G98" s="382"/>
      <c r="H98" s="382"/>
      <c r="I98" s="382"/>
      <c r="J98" s="382"/>
      <c r="K98" s="382"/>
    </row>
    <row r="99" spans="1:24" ht="15" customHeight="1" x14ac:dyDescent="0.2">
      <c r="A99" s="382"/>
      <c r="B99" s="398"/>
      <c r="C99" s="398"/>
      <c r="D99" s="398"/>
      <c r="E99" s="398"/>
      <c r="F99" s="382"/>
      <c r="G99" s="382"/>
      <c r="H99" s="382"/>
      <c r="I99" s="382"/>
      <c r="J99" s="382"/>
      <c r="K99" s="382"/>
    </row>
    <row r="100" spans="1:24" ht="15" customHeight="1" x14ac:dyDescent="0.2">
      <c r="A100" s="382"/>
      <c r="B100" s="398"/>
      <c r="C100" s="398"/>
      <c r="D100" s="398"/>
      <c r="E100" s="398"/>
      <c r="F100" s="382"/>
      <c r="G100" s="382"/>
      <c r="H100" s="382"/>
      <c r="I100" s="382"/>
      <c r="J100" s="382"/>
      <c r="K100" s="382"/>
    </row>
    <row r="101" spans="1:24" ht="15" customHeight="1" x14ac:dyDescent="0.2">
      <c r="A101" s="382"/>
      <c r="B101" s="398"/>
      <c r="C101" s="398"/>
      <c r="D101" s="398"/>
      <c r="E101" s="398"/>
      <c r="F101" s="382"/>
      <c r="G101" s="382"/>
      <c r="H101" s="382"/>
      <c r="I101" s="382"/>
      <c r="J101" s="382"/>
      <c r="K101" s="382"/>
    </row>
    <row r="102" spans="1:24" ht="15" customHeight="1" x14ac:dyDescent="0.2">
      <c r="A102" s="382"/>
      <c r="B102" s="107" t="s">
        <v>28</v>
      </c>
      <c r="C102" s="389"/>
      <c r="D102" s="389"/>
      <c r="F102" s="382"/>
      <c r="G102" s="382"/>
      <c r="H102" s="735" t="s">
        <v>536</v>
      </c>
      <c r="I102" s="735"/>
      <c r="J102" s="735"/>
      <c r="K102" s="382"/>
    </row>
    <row r="103" spans="1:24" ht="24.95" customHeight="1" x14ac:dyDescent="0.2">
      <c r="A103" s="382"/>
      <c r="B103" s="742"/>
      <c r="C103" s="742"/>
      <c r="D103" s="742"/>
      <c r="E103" s="105"/>
      <c r="G103" s="382"/>
      <c r="H103" s="382"/>
      <c r="I103" s="382"/>
      <c r="J103" s="105"/>
      <c r="K103" s="382"/>
    </row>
    <row r="104" spans="1:24" ht="20.100000000000001" customHeight="1" thickBot="1" x14ac:dyDescent="0.3">
      <c r="A104" s="18"/>
      <c r="B104" s="748" t="s">
        <v>173</v>
      </c>
      <c r="C104" s="748"/>
      <c r="D104" s="748"/>
      <c r="E104" s="748"/>
      <c r="F104" s="748"/>
      <c r="G104" s="748"/>
      <c r="H104" s="748"/>
      <c r="I104" s="748"/>
      <c r="J104" s="748"/>
      <c r="K104" s="18"/>
    </row>
    <row r="105" spans="1:24" ht="9.9499999999999993" customHeight="1" x14ac:dyDescent="0.2">
      <c r="A105" s="18"/>
      <c r="B105" s="18"/>
      <c r="C105" s="18"/>
      <c r="D105" s="18"/>
      <c r="E105" s="18"/>
      <c r="F105" s="18"/>
      <c r="G105" s="18"/>
      <c r="H105" s="18"/>
      <c r="I105" s="18"/>
      <c r="J105" s="18"/>
      <c r="K105" s="18"/>
    </row>
    <row r="106" spans="1:24" ht="15.95" customHeight="1" x14ac:dyDescent="0.2">
      <c r="A106" s="18"/>
      <c r="B106" s="749" t="s">
        <v>767</v>
      </c>
      <c r="C106" s="749"/>
      <c r="D106" s="749"/>
      <c r="E106" s="749"/>
      <c r="F106" s="749"/>
      <c r="G106" s="749"/>
      <c r="H106" s="749"/>
      <c r="I106" s="749"/>
      <c r="J106" s="749"/>
      <c r="K106" s="18"/>
    </row>
    <row r="107" spans="1:24" ht="5.0999999999999996" customHeight="1" x14ac:dyDescent="0.2">
      <c r="A107" s="18"/>
      <c r="B107" s="18"/>
      <c r="C107" s="18"/>
      <c r="D107" s="18"/>
      <c r="E107" s="18"/>
      <c r="F107" s="18"/>
      <c r="G107" s="18"/>
      <c r="H107" s="18"/>
      <c r="I107" s="18"/>
      <c r="J107" s="18"/>
      <c r="K107" s="18"/>
    </row>
    <row r="108" spans="1:24" ht="30" customHeight="1" x14ac:dyDescent="0.2">
      <c r="A108" s="21"/>
      <c r="B108" s="771" t="s">
        <v>8</v>
      </c>
      <c r="C108" s="762" t="s">
        <v>389</v>
      </c>
      <c r="D108" s="773"/>
      <c r="E108" s="774" t="s">
        <v>390</v>
      </c>
      <c r="F108" s="774"/>
      <c r="G108" s="774"/>
      <c r="H108" s="762" t="s">
        <v>391</v>
      </c>
      <c r="I108" s="773"/>
      <c r="J108" s="478"/>
      <c r="K108" s="21"/>
    </row>
    <row r="109" spans="1:24" ht="39.950000000000003" customHeight="1" x14ac:dyDescent="0.2">
      <c r="A109" s="21"/>
      <c r="B109" s="771"/>
      <c r="C109" s="402" t="s">
        <v>376</v>
      </c>
      <c r="D109" s="402" t="s">
        <v>377</v>
      </c>
      <c r="E109" s="179" t="s">
        <v>378</v>
      </c>
      <c r="F109" s="482" t="s">
        <v>379</v>
      </c>
      <c r="G109" s="402" t="s">
        <v>380</v>
      </c>
      <c r="H109" s="179" t="s">
        <v>376</v>
      </c>
      <c r="I109" s="402" t="s">
        <v>379</v>
      </c>
      <c r="J109" s="479"/>
      <c r="K109" s="21"/>
    </row>
    <row r="110" spans="1:24" ht="18" customHeight="1" x14ac:dyDescent="0.2">
      <c r="A110" s="21"/>
      <c r="B110" s="35" t="s">
        <v>16</v>
      </c>
      <c r="C110" s="219">
        <f>AUX!B141</f>
        <v>258194</v>
      </c>
      <c r="D110" s="116">
        <f>AUX!C141</f>
        <v>30.58043234416601</v>
      </c>
      <c r="E110" s="212">
        <f>AUX!D141</f>
        <v>2902386</v>
      </c>
      <c r="F110" s="222">
        <f>AUX!E141</f>
        <v>343.75984165935984</v>
      </c>
      <c r="G110" s="211">
        <f>AUX!F141</f>
        <v>5309.5952778162518</v>
      </c>
      <c r="H110" s="219">
        <f>AUX!G141</f>
        <v>141706</v>
      </c>
      <c r="I110" s="475">
        <f>AUX!H141</f>
        <v>16.783622957010575</v>
      </c>
      <c r="J110" s="480"/>
      <c r="K110" s="21"/>
      <c r="M110" s="22"/>
      <c r="N110" s="22"/>
      <c r="O110" s="22"/>
      <c r="P110" s="22"/>
      <c r="Q110" s="22"/>
      <c r="R110" s="22"/>
      <c r="S110" s="22"/>
      <c r="T110" s="22"/>
      <c r="U110" s="22"/>
      <c r="V110" s="22"/>
      <c r="W110" s="22"/>
      <c r="X110" s="22"/>
    </row>
    <row r="111" spans="1:24" ht="18" customHeight="1" x14ac:dyDescent="0.2">
      <c r="A111" s="21"/>
      <c r="B111" s="118" t="str">
        <f>AUX!A2</f>
        <v>ARS Alentejo</v>
      </c>
      <c r="C111" s="220">
        <f>AUX!B142</f>
        <v>17164</v>
      </c>
      <c r="D111" s="119">
        <f>AUX!C142</f>
        <v>40.810552157450168</v>
      </c>
      <c r="E111" s="215">
        <f>AUX!D142</f>
        <v>184515</v>
      </c>
      <c r="F111" s="223">
        <f>AUX!E142</f>
        <v>440.86129409150533</v>
      </c>
      <c r="G111" s="213">
        <f>AUX!F142</f>
        <v>4473.370728667046</v>
      </c>
      <c r="H111" s="220">
        <f>AUX!G142</f>
        <v>8275</v>
      </c>
      <c r="I111" s="476">
        <f>AUX!H142</f>
        <v>19.675327377237252</v>
      </c>
      <c r="J111" s="480"/>
      <c r="K111" s="21"/>
      <c r="M111" s="22"/>
      <c r="N111" s="22"/>
      <c r="O111" s="22"/>
      <c r="P111" s="22"/>
      <c r="Q111" s="22"/>
      <c r="R111" s="22"/>
      <c r="S111" s="22"/>
      <c r="T111" s="22"/>
      <c r="U111" s="22"/>
      <c r="V111" s="22"/>
      <c r="W111" s="22"/>
      <c r="X111" s="22"/>
    </row>
    <row r="112" spans="1:24" ht="15.95" customHeight="1" x14ac:dyDescent="0.2">
      <c r="A112" s="21"/>
      <c r="B112" s="578" t="str">
        <f>AUX!A3</f>
        <v>ACeS Alentejo Central</v>
      </c>
      <c r="C112" s="221">
        <f>AUX!B143</f>
        <v>5113</v>
      </c>
      <c r="D112" s="117">
        <f>AUX!C143</f>
        <v>37.222948206011147</v>
      </c>
      <c r="E112" s="216">
        <f>AUX!D143</f>
        <v>59959</v>
      </c>
      <c r="F112" s="224">
        <f>AUX!E143</f>
        <v>438.57570238382596</v>
      </c>
      <c r="G112" s="214">
        <f>AUX!F143</f>
        <v>4660.3345619506663</v>
      </c>
      <c r="H112" s="221">
        <f>AUX!G143</f>
        <v>2561</v>
      </c>
      <c r="I112" s="477">
        <f>AUX!H143</f>
        <v>18.64423437426062</v>
      </c>
      <c r="J112" s="481"/>
      <c r="K112" s="21"/>
      <c r="M112" s="22"/>
      <c r="N112" s="22"/>
      <c r="O112" s="22"/>
      <c r="P112" s="22"/>
      <c r="Q112" s="22"/>
      <c r="R112" s="22"/>
      <c r="S112" s="22"/>
      <c r="T112" s="22"/>
      <c r="U112" s="22"/>
      <c r="V112" s="22"/>
      <c r="W112" s="22"/>
      <c r="X112" s="22"/>
    </row>
    <row r="113" spans="1:11" ht="14.1" customHeight="1" x14ac:dyDescent="0.2">
      <c r="A113" s="163"/>
      <c r="B113" s="777"/>
      <c r="C113" s="777"/>
      <c r="D113" s="777"/>
      <c r="E113" s="777"/>
      <c r="F113" s="700" t="s">
        <v>541</v>
      </c>
      <c r="G113" s="700"/>
      <c r="H113" s="700"/>
      <c r="I113" s="700"/>
      <c r="K113" s="163"/>
    </row>
    <row r="114" spans="1:11" ht="15" customHeight="1" x14ac:dyDescent="0.2">
      <c r="A114" s="207"/>
      <c r="B114" s="207"/>
      <c r="C114" s="207"/>
      <c r="D114" s="207"/>
      <c r="E114" s="207"/>
      <c r="F114" s="207"/>
      <c r="G114" s="207"/>
      <c r="H114" s="207"/>
      <c r="I114" s="207"/>
      <c r="J114" s="207"/>
      <c r="K114" s="207"/>
    </row>
    <row r="115" spans="1:11" ht="26.1" customHeight="1" x14ac:dyDescent="0.2">
      <c r="A115" s="207"/>
      <c r="B115" s="755" t="s">
        <v>723</v>
      </c>
      <c r="C115" s="755"/>
      <c r="D115" s="755"/>
      <c r="E115" s="755"/>
      <c r="F115" s="750" t="s">
        <v>724</v>
      </c>
      <c r="G115" s="750"/>
      <c r="H115" s="750"/>
      <c r="I115" s="750"/>
      <c r="J115" s="750"/>
      <c r="K115" s="207"/>
    </row>
    <row r="116" spans="1:11" ht="5.0999999999999996" customHeight="1" x14ac:dyDescent="0.2">
      <c r="A116" s="207"/>
      <c r="B116" s="207"/>
      <c r="C116" s="207"/>
      <c r="D116" s="207"/>
      <c r="E116" s="207"/>
      <c r="F116" s="207"/>
      <c r="G116" s="207"/>
      <c r="H116" s="207"/>
      <c r="I116" s="207"/>
      <c r="J116" s="207"/>
      <c r="K116" s="207"/>
    </row>
    <row r="117" spans="1:11" ht="15" customHeight="1" x14ac:dyDescent="0.2">
      <c r="A117" s="207"/>
      <c r="B117" s="207"/>
      <c r="C117" s="207"/>
      <c r="D117" s="207"/>
      <c r="E117" s="207"/>
      <c r="F117" s="207"/>
      <c r="G117" s="207"/>
      <c r="H117" s="207"/>
      <c r="I117" s="207"/>
      <c r="J117" s="207"/>
      <c r="K117" s="207"/>
    </row>
    <row r="118" spans="1:11" ht="15" customHeight="1" x14ac:dyDescent="0.2">
      <c r="A118" s="207"/>
      <c r="B118" s="207"/>
      <c r="C118" s="207"/>
      <c r="D118" s="207"/>
      <c r="E118" s="207"/>
      <c r="F118" s="207"/>
      <c r="G118" s="207"/>
      <c r="H118" s="207"/>
      <c r="I118" s="207"/>
      <c r="J118" s="207"/>
      <c r="K118" s="207"/>
    </row>
    <row r="119" spans="1:11" ht="15" customHeight="1" x14ac:dyDescent="0.2">
      <c r="A119" s="207"/>
      <c r="B119" s="207"/>
      <c r="C119" s="207"/>
      <c r="D119" s="207"/>
      <c r="E119" s="207"/>
      <c r="F119" s="207"/>
      <c r="G119" s="207"/>
      <c r="H119" s="207"/>
      <c r="I119" s="207"/>
      <c r="J119" s="207"/>
      <c r="K119" s="207"/>
    </row>
    <row r="120" spans="1:11" ht="15" customHeight="1" x14ac:dyDescent="0.2">
      <c r="A120" s="207"/>
      <c r="B120" s="207"/>
      <c r="C120" s="207"/>
      <c r="D120" s="207"/>
      <c r="E120" s="207"/>
      <c r="F120" s="207"/>
      <c r="G120" s="207"/>
      <c r="H120" s="207"/>
      <c r="I120" s="207"/>
      <c r="J120" s="207"/>
      <c r="K120" s="207"/>
    </row>
    <row r="121" spans="1:11" ht="15" customHeight="1" x14ac:dyDescent="0.2">
      <c r="A121" s="207"/>
      <c r="B121" s="207"/>
      <c r="C121" s="207"/>
      <c r="D121" s="207"/>
      <c r="E121" s="207"/>
      <c r="F121" s="207"/>
      <c r="G121" s="207"/>
      <c r="H121" s="207"/>
      <c r="I121" s="207"/>
      <c r="J121" s="207"/>
      <c r="K121" s="207"/>
    </row>
    <row r="122" spans="1:11" ht="15" customHeight="1" x14ac:dyDescent="0.2">
      <c r="A122" s="207"/>
      <c r="B122" s="207"/>
      <c r="C122" s="207"/>
      <c r="D122" s="207"/>
      <c r="E122" s="207"/>
      <c r="F122" s="207"/>
      <c r="G122" s="207"/>
      <c r="H122" s="207"/>
      <c r="I122" s="207"/>
      <c r="J122" s="207"/>
      <c r="K122" s="207"/>
    </row>
    <row r="123" spans="1:11" ht="15" customHeight="1" x14ac:dyDescent="0.2">
      <c r="A123" s="207"/>
      <c r="B123" s="207"/>
      <c r="C123" s="207"/>
      <c r="D123" s="207"/>
      <c r="E123" s="207"/>
      <c r="F123" s="207"/>
      <c r="G123" s="207"/>
      <c r="H123" s="207"/>
      <c r="I123" s="207"/>
      <c r="J123" s="207"/>
      <c r="K123" s="207"/>
    </row>
    <row r="124" spans="1:11" ht="15" customHeight="1" x14ac:dyDescent="0.2">
      <c r="A124" s="207"/>
      <c r="B124" s="207"/>
      <c r="C124" s="207"/>
      <c r="D124" s="207"/>
      <c r="E124" s="207"/>
      <c r="F124" s="207"/>
      <c r="G124" s="207"/>
      <c r="H124" s="207"/>
      <c r="I124" s="207"/>
      <c r="J124" s="207"/>
      <c r="K124" s="207"/>
    </row>
    <row r="125" spans="1:11" ht="15" customHeight="1" x14ac:dyDescent="0.2">
      <c r="A125" s="207"/>
      <c r="B125" s="207"/>
      <c r="C125" s="207"/>
      <c r="D125" s="207"/>
      <c r="E125" s="207"/>
      <c r="F125" s="207"/>
      <c r="G125" s="207"/>
      <c r="H125" s="207"/>
      <c r="I125" s="207"/>
      <c r="J125" s="207"/>
      <c r="K125" s="207"/>
    </row>
    <row r="126" spans="1:11" ht="15" customHeight="1" x14ac:dyDescent="0.2">
      <c r="A126" s="207"/>
      <c r="B126" s="207"/>
      <c r="C126" s="207"/>
      <c r="D126" s="207"/>
      <c r="E126" s="207"/>
      <c r="F126" s="207"/>
      <c r="G126" s="207"/>
      <c r="H126" s="207"/>
      <c r="I126" s="207"/>
      <c r="J126" s="207"/>
      <c r="K126" s="207"/>
    </row>
    <row r="127" spans="1:11" ht="15" customHeight="1" x14ac:dyDescent="0.2">
      <c r="A127" s="207"/>
      <c r="B127" s="207"/>
      <c r="C127" s="207"/>
      <c r="D127" s="207"/>
      <c r="E127" s="207"/>
      <c r="F127" s="207"/>
      <c r="G127" s="207"/>
      <c r="H127" s="207"/>
      <c r="I127" s="207"/>
      <c r="J127" s="207"/>
      <c r="K127" s="207"/>
    </row>
    <row r="128" spans="1:11" ht="15" customHeight="1" x14ac:dyDescent="0.2">
      <c r="A128" s="207"/>
      <c r="B128" s="207"/>
      <c r="C128" s="207"/>
      <c r="D128" s="207"/>
      <c r="E128" s="207"/>
      <c r="F128" s="207"/>
      <c r="G128" s="207"/>
      <c r="H128" s="207"/>
      <c r="I128" s="207"/>
      <c r="J128" s="207"/>
      <c r="K128" s="207"/>
    </row>
    <row r="129" spans="1:24" ht="15" customHeight="1" x14ac:dyDescent="0.2">
      <c r="A129" s="207"/>
      <c r="B129" s="207"/>
      <c r="C129" s="207"/>
      <c r="D129" s="207"/>
      <c r="E129" s="207"/>
      <c r="F129" s="207"/>
      <c r="G129" s="207"/>
      <c r="H129" s="207"/>
      <c r="I129" s="207"/>
      <c r="J129" s="207"/>
      <c r="K129" s="207"/>
    </row>
    <row r="130" spans="1:24" ht="9.9499999999999993" customHeight="1" x14ac:dyDescent="0.2">
      <c r="A130" s="207"/>
      <c r="B130" s="207"/>
      <c r="C130" s="207"/>
      <c r="D130" s="207"/>
      <c r="E130" s="207"/>
      <c r="F130" s="207"/>
      <c r="G130" s="207"/>
      <c r="H130" s="207"/>
      <c r="I130" s="207"/>
      <c r="J130" s="207"/>
      <c r="K130" s="207"/>
    </row>
    <row r="131" spans="1:24" ht="15" customHeight="1" x14ac:dyDescent="0.2">
      <c r="A131" s="207"/>
      <c r="B131" s="207"/>
      <c r="C131" s="735" t="s">
        <v>536</v>
      </c>
      <c r="D131" s="735"/>
      <c r="E131" s="735"/>
      <c r="F131" s="207"/>
      <c r="G131" s="207"/>
      <c r="H131" s="735" t="s">
        <v>536</v>
      </c>
      <c r="I131" s="735"/>
      <c r="J131" s="735"/>
      <c r="K131" s="207"/>
    </row>
    <row r="132" spans="1:24" x14ac:dyDescent="0.2">
      <c r="A132" s="163"/>
      <c r="B132" s="107" t="s">
        <v>28</v>
      </c>
      <c r="C132" s="163"/>
      <c r="D132" s="163"/>
      <c r="E132" s="163"/>
      <c r="F132" s="163"/>
      <c r="G132" s="163"/>
      <c r="H132" s="163"/>
      <c r="I132" s="163"/>
      <c r="J132" s="163"/>
      <c r="K132" s="163"/>
    </row>
    <row r="133" spans="1:24" ht="20.100000000000001" customHeight="1" x14ac:dyDescent="0.2">
      <c r="A133" s="18"/>
      <c r="B133" s="18"/>
      <c r="C133" s="18"/>
      <c r="D133" s="18"/>
      <c r="E133" s="18"/>
      <c r="F133" s="18"/>
      <c r="G133" s="18"/>
      <c r="H133" s="18"/>
      <c r="I133" s="18"/>
      <c r="J133" s="18"/>
      <c r="K133" s="18"/>
    </row>
    <row r="134" spans="1:24" ht="20.100000000000001" customHeight="1" thickBot="1" x14ac:dyDescent="0.3">
      <c r="A134" s="401"/>
      <c r="B134" s="748" t="s">
        <v>65</v>
      </c>
      <c r="C134" s="748"/>
      <c r="D134" s="748"/>
      <c r="E134" s="748"/>
      <c r="F134" s="748"/>
      <c r="G134" s="748"/>
      <c r="H134" s="748"/>
      <c r="I134" s="748"/>
      <c r="J134" s="748"/>
      <c r="K134" s="401"/>
    </row>
    <row r="135" spans="1:24" ht="9.9499999999999993" customHeight="1" x14ac:dyDescent="0.2">
      <c r="A135" s="401"/>
      <c r="B135" s="401"/>
      <c r="C135" s="401"/>
      <c r="D135" s="401"/>
      <c r="E135" s="401"/>
      <c r="F135" s="401"/>
      <c r="G135" s="401"/>
      <c r="H135" s="401"/>
      <c r="I135" s="401"/>
      <c r="J135" s="401"/>
      <c r="K135" s="401"/>
    </row>
    <row r="136" spans="1:24" ht="15.95" customHeight="1" x14ac:dyDescent="0.2">
      <c r="A136" s="401"/>
      <c r="B136" s="749" t="s">
        <v>274</v>
      </c>
      <c r="C136" s="749"/>
      <c r="D136" s="749"/>
      <c r="E136" s="749"/>
      <c r="F136" s="749"/>
      <c r="G136" s="749"/>
      <c r="H136" s="749"/>
      <c r="I136" s="749"/>
      <c r="J136" s="749"/>
      <c r="K136" s="401"/>
    </row>
    <row r="137" spans="1:24" ht="5.0999999999999996" customHeight="1" x14ac:dyDescent="0.2">
      <c r="A137" s="401"/>
      <c r="B137" s="401"/>
      <c r="C137" s="401"/>
      <c r="D137" s="401"/>
      <c r="E137" s="401"/>
      <c r="F137" s="401"/>
      <c r="G137" s="401"/>
      <c r="H137" s="401"/>
      <c r="I137" s="401"/>
      <c r="J137" s="401"/>
      <c r="K137" s="401"/>
    </row>
    <row r="138" spans="1:24" ht="24.95" customHeight="1" x14ac:dyDescent="0.2">
      <c r="A138" s="403"/>
      <c r="B138" s="771" t="s">
        <v>8</v>
      </c>
      <c r="C138" s="762" t="s">
        <v>702</v>
      </c>
      <c r="D138" s="763"/>
      <c r="E138" s="763"/>
      <c r="F138" s="764"/>
      <c r="G138" s="765" t="s">
        <v>703</v>
      </c>
      <c r="H138" s="766"/>
      <c r="I138" s="766"/>
      <c r="J138" s="767"/>
      <c r="K138" s="403"/>
    </row>
    <row r="139" spans="1:24" ht="15.95" customHeight="1" x14ac:dyDescent="0.2">
      <c r="A139" s="403"/>
      <c r="B139" s="771"/>
      <c r="C139" s="402">
        <v>2005</v>
      </c>
      <c r="D139" s="402">
        <v>2008</v>
      </c>
      <c r="E139" s="120">
        <v>2011</v>
      </c>
      <c r="F139" s="120">
        <v>2014</v>
      </c>
      <c r="G139" s="411">
        <v>1993</v>
      </c>
      <c r="H139" s="402">
        <v>2000</v>
      </c>
      <c r="I139" s="402">
        <v>2007</v>
      </c>
      <c r="J139" s="402">
        <v>2015</v>
      </c>
      <c r="K139" s="403"/>
    </row>
    <row r="140" spans="1:24" ht="18" customHeight="1" x14ac:dyDescent="0.2">
      <c r="A140" s="403"/>
      <c r="B140" s="35" t="s">
        <v>16</v>
      </c>
      <c r="C140" s="116">
        <f>AUX!F186</f>
        <v>909.17</v>
      </c>
      <c r="D140" s="116">
        <f>AUX!G186</f>
        <v>1010.38</v>
      </c>
      <c r="E140" s="367">
        <f>AUX!H186</f>
        <v>1084.55</v>
      </c>
      <c r="F140" s="367">
        <f>AUX!I186</f>
        <v>1093.2</v>
      </c>
      <c r="G140" s="412">
        <f>AUX!J186</f>
        <v>101.76</v>
      </c>
      <c r="H140" s="116">
        <f>AUX!K186</f>
        <v>101.65</v>
      </c>
      <c r="I140" s="116">
        <f>AUX!L186</f>
        <v>100.51</v>
      </c>
      <c r="J140" s="116">
        <f>AUX!M186</f>
        <v>100.7</v>
      </c>
      <c r="K140" s="403"/>
      <c r="M140" s="22"/>
      <c r="N140" s="22"/>
      <c r="O140" s="22"/>
      <c r="P140" s="22"/>
      <c r="Q140" s="22"/>
      <c r="R140" s="22"/>
      <c r="S140" s="22"/>
      <c r="T140" s="22"/>
      <c r="U140" s="22"/>
      <c r="V140" s="22"/>
      <c r="W140" s="22"/>
      <c r="X140" s="22"/>
    </row>
    <row r="141" spans="1:24" ht="18" customHeight="1" x14ac:dyDescent="0.2">
      <c r="A141" s="403"/>
      <c r="B141" s="118" t="str">
        <f>IF(AUX!G2=1,AUX!A2,CONCATENATE(AUX!A2," *"))</f>
        <v>ARS Alentejo *</v>
      </c>
      <c r="C141" s="119">
        <f>IF(AUX!F187="","",AUX!F187)</f>
        <v>767.27</v>
      </c>
      <c r="D141" s="119">
        <f>IF(AUX!G187="","",AUX!G187)</f>
        <v>854.37</v>
      </c>
      <c r="E141" s="368">
        <f>IF(AUX!H187="","",AUX!H187)</f>
        <v>991.76</v>
      </c>
      <c r="F141" s="368">
        <f>IF(AUX!I187="","",AUX!I187)</f>
        <v>990.2</v>
      </c>
      <c r="G141" s="413">
        <f>IF(AUX!J187="","",AUX!J187)</f>
        <v>68.69</v>
      </c>
      <c r="H141" s="119">
        <f>IF(AUX!K187="","",AUX!K187)</f>
        <v>70.099999999999994</v>
      </c>
      <c r="I141" s="119">
        <f>IF(AUX!L187="","",AUX!L187)</f>
        <v>87.33</v>
      </c>
      <c r="J141" s="119">
        <f>IF(AUX!M187="","",AUX!M187)</f>
        <v>91.04</v>
      </c>
      <c r="K141" s="403"/>
      <c r="M141" s="22"/>
      <c r="N141" s="22"/>
      <c r="O141" s="22"/>
      <c r="P141" s="22"/>
      <c r="Q141" s="22"/>
      <c r="R141" s="22"/>
      <c r="S141" s="22"/>
      <c r="T141" s="22"/>
      <c r="U141" s="22"/>
      <c r="V141" s="22"/>
      <c r="W141" s="22"/>
      <c r="X141" s="22"/>
    </row>
    <row r="142" spans="1:24" ht="15.95" customHeight="1" x14ac:dyDescent="0.2">
      <c r="A142" s="403"/>
      <c r="B142" s="536" t="str">
        <f>IF(AUX!A188="","",AUX!A188)</f>
        <v>ACeS Alentejo Central</v>
      </c>
      <c r="C142" s="121" t="str">
        <f>IF(AUX!F188="","",AUX!F188)</f>
        <v/>
      </c>
      <c r="D142" s="121" t="str">
        <f>IF(AUX!G188="","",AUX!G188)</f>
        <v/>
      </c>
      <c r="E142" s="369" t="str">
        <f>IF(AUX!H188="","",AUX!H188)</f>
        <v/>
      </c>
      <c r="F142" s="369">
        <f>IF(AUX!I188="","",AUX!I188)</f>
        <v>955.7</v>
      </c>
      <c r="G142" s="487" t="str">
        <f>IF(AUX!J188="","",AUX!J188)</f>
        <v/>
      </c>
      <c r="H142" s="488" t="str">
        <f>IF(AUX!K188="","",AUX!K188)</f>
        <v/>
      </c>
      <c r="I142" s="488">
        <f>IF(AUX!L188="","",AUX!L188)</f>
        <v>89.93</v>
      </c>
      <c r="J142" s="488">
        <f>IF(AUX!M188="","",AUX!M188)</f>
        <v>94.35</v>
      </c>
      <c r="K142" s="403"/>
      <c r="M142" s="22"/>
      <c r="N142" s="22"/>
      <c r="O142" s="22"/>
      <c r="P142" s="22"/>
      <c r="Q142" s="22"/>
      <c r="R142" s="22"/>
      <c r="S142" s="22"/>
      <c r="T142" s="22"/>
      <c r="U142" s="22"/>
      <c r="V142" s="22"/>
      <c r="W142" s="22"/>
      <c r="X142" s="22"/>
    </row>
    <row r="143" spans="1:24" ht="12.95" customHeight="1" x14ac:dyDescent="0.2">
      <c r="A143" s="403"/>
      <c r="B143" s="359" t="str">
        <f>IF(AUX!A189="","",AUX!A189)</f>
        <v>Alandroal</v>
      </c>
      <c r="C143" s="119">
        <f>IF(AUX!F189="","",AUX!F189)</f>
        <v>642.38</v>
      </c>
      <c r="D143" s="119">
        <f>IF(AUX!G189="","",AUX!G189)</f>
        <v>692.2</v>
      </c>
      <c r="E143" s="368">
        <f>IF(AUX!H189="","",AUX!H189)</f>
        <v>764.72</v>
      </c>
      <c r="F143" s="368">
        <f>IF(AUX!I189="","",AUX!I189)</f>
        <v>825.1</v>
      </c>
      <c r="G143" s="489">
        <f>IF(AUX!J189="","",AUX!J189)</f>
        <v>37.49</v>
      </c>
      <c r="H143" s="490">
        <f>IF(AUX!K189="","",AUX!K189)</f>
        <v>44.59</v>
      </c>
      <c r="I143" s="490">
        <f>IF(AUX!L189="","",AUX!L189)</f>
        <v>55.27</v>
      </c>
      <c r="J143" s="490">
        <f>IF(AUX!M189="","",AUX!M189)</f>
        <v>64.61</v>
      </c>
      <c r="K143" s="403"/>
      <c r="M143" s="22"/>
      <c r="N143" s="22"/>
      <c r="O143" s="22"/>
      <c r="P143" s="22"/>
      <c r="Q143" s="22"/>
      <c r="R143" s="22"/>
      <c r="S143" s="22"/>
      <c r="T143" s="22"/>
      <c r="U143" s="22"/>
      <c r="V143" s="22"/>
      <c r="W143" s="22"/>
      <c r="X143" s="22"/>
    </row>
    <row r="144" spans="1:24" ht="12.95" customHeight="1" x14ac:dyDescent="0.2">
      <c r="A144" s="403"/>
      <c r="B144" s="360" t="str">
        <f>IF(AUX!A190="","",AUX!A190)</f>
        <v>Arraiolos</v>
      </c>
      <c r="C144" s="122">
        <f>IF(AUX!F190="","",AUX!F190)</f>
        <v>662.6</v>
      </c>
      <c r="D144" s="122">
        <f>IF(AUX!G190="","",AUX!G190)</f>
        <v>776.39</v>
      </c>
      <c r="E144" s="370">
        <f>IF(AUX!H190="","",AUX!H190)</f>
        <v>845.16</v>
      </c>
      <c r="F144" s="370">
        <f>IF(AUX!I190="","",AUX!I190)</f>
        <v>861.5</v>
      </c>
      <c r="G144" s="491">
        <f>IF(AUX!J190="","",AUX!J190)</f>
        <v>44.13</v>
      </c>
      <c r="H144" s="492">
        <f>IF(AUX!K190="","",AUX!K190)</f>
        <v>47.16</v>
      </c>
      <c r="I144" s="492">
        <f>IF(AUX!L190="","",AUX!L190)</f>
        <v>65.62</v>
      </c>
      <c r="J144" s="492">
        <f>IF(AUX!M190="","",AUX!M190)</f>
        <v>72.67</v>
      </c>
      <c r="K144" s="403"/>
      <c r="M144" s="22"/>
      <c r="N144" s="22"/>
      <c r="O144" s="22"/>
      <c r="P144" s="22"/>
      <c r="Q144" s="22"/>
      <c r="R144" s="22"/>
      <c r="S144" s="22"/>
      <c r="T144" s="22"/>
      <c r="U144" s="22"/>
      <c r="V144" s="22"/>
      <c r="W144" s="22"/>
      <c r="X144" s="22"/>
    </row>
    <row r="145" spans="1:24" ht="12.95" customHeight="1" x14ac:dyDescent="0.2">
      <c r="A145" s="403"/>
      <c r="B145" s="359" t="str">
        <f>IF(AUX!A191="","",AUX!A191)</f>
        <v>Borba</v>
      </c>
      <c r="C145" s="119">
        <f>IF(AUX!F191="","",AUX!F191)</f>
        <v>744.52</v>
      </c>
      <c r="D145" s="119">
        <f>IF(AUX!G191="","",AUX!G191)</f>
        <v>843.75</v>
      </c>
      <c r="E145" s="368">
        <f>IF(AUX!H191="","",AUX!H191)</f>
        <v>898.47</v>
      </c>
      <c r="F145" s="368">
        <f>IF(AUX!I191="","",AUX!I191)</f>
        <v>888.1</v>
      </c>
      <c r="G145" s="489">
        <f>IF(AUX!J191="","",AUX!J191)</f>
        <v>62.21</v>
      </c>
      <c r="H145" s="490">
        <f>IF(AUX!K191="","",AUX!K191)</f>
        <v>63.16</v>
      </c>
      <c r="I145" s="490">
        <f>IF(AUX!L191="","",AUX!L191)</f>
        <v>65.78</v>
      </c>
      <c r="J145" s="490">
        <f>IF(AUX!M191="","",AUX!M191)</f>
        <v>74.959999999999994</v>
      </c>
      <c r="K145" s="403"/>
      <c r="M145" s="22"/>
      <c r="N145" s="22"/>
      <c r="O145" s="22"/>
      <c r="P145" s="22"/>
      <c r="Q145" s="22"/>
      <c r="R145" s="22"/>
      <c r="S145" s="22"/>
      <c r="T145" s="22"/>
      <c r="U145" s="22"/>
      <c r="V145" s="22"/>
      <c r="W145" s="22"/>
      <c r="X145" s="22"/>
    </row>
    <row r="146" spans="1:24" ht="12.95" customHeight="1" x14ac:dyDescent="0.2">
      <c r="A146" s="403"/>
      <c r="B146" s="360" t="str">
        <f>IF(AUX!A192="","",AUX!A192)</f>
        <v>Estremoz</v>
      </c>
      <c r="C146" s="122">
        <f>IF(AUX!F192="","",AUX!F192)</f>
        <v>731.88</v>
      </c>
      <c r="D146" s="122">
        <f>IF(AUX!G192="","",AUX!G192)</f>
        <v>830.12</v>
      </c>
      <c r="E146" s="370">
        <f>IF(AUX!H192="","",AUX!H192)</f>
        <v>854.76</v>
      </c>
      <c r="F146" s="370">
        <f>IF(AUX!I192="","",AUX!I192)</f>
        <v>869.9</v>
      </c>
      <c r="G146" s="491">
        <f>IF(AUX!J192="","",AUX!J192)</f>
        <v>78.05</v>
      </c>
      <c r="H146" s="492">
        <f>IF(AUX!K192="","",AUX!K192)</f>
        <v>73.05</v>
      </c>
      <c r="I146" s="492">
        <f>IF(AUX!L192="","",AUX!L192)</f>
        <v>87.52</v>
      </c>
      <c r="J146" s="492">
        <f>IF(AUX!M192="","",AUX!M192)</f>
        <v>95.22</v>
      </c>
      <c r="K146" s="403"/>
      <c r="M146" s="22"/>
      <c r="N146" s="22"/>
      <c r="O146" s="22"/>
      <c r="P146" s="22"/>
      <c r="Q146" s="22"/>
      <c r="R146" s="22"/>
      <c r="S146" s="22"/>
      <c r="T146" s="22"/>
      <c r="U146" s="22"/>
      <c r="V146" s="22"/>
      <c r="W146" s="22"/>
      <c r="X146" s="22"/>
    </row>
    <row r="147" spans="1:24" ht="12.95" customHeight="1" x14ac:dyDescent="0.2">
      <c r="A147" s="403"/>
      <c r="B147" s="359" t="str">
        <f>IF(AUX!A193="","",AUX!A193)</f>
        <v>Évora</v>
      </c>
      <c r="C147" s="119">
        <f>IF(AUX!F193="","",AUX!F193)</f>
        <v>824.47</v>
      </c>
      <c r="D147" s="119">
        <f>IF(AUX!G193="","",AUX!G193)</f>
        <v>926.1</v>
      </c>
      <c r="E147" s="368">
        <f>IF(AUX!H193="","",AUX!H193)</f>
        <v>1002.11</v>
      </c>
      <c r="F147" s="368">
        <f>IF(AUX!I193="","",AUX!I193)</f>
        <v>1038.5999999999999</v>
      </c>
      <c r="G147" s="489">
        <f>IF(AUX!J193="","",AUX!J193)</f>
        <v>111.98</v>
      </c>
      <c r="H147" s="490">
        <f>IF(AUX!K193="","",AUX!K193)</f>
        <v>105</v>
      </c>
      <c r="I147" s="490">
        <f>IF(AUX!L193="","",AUX!L193)</f>
        <v>118.94</v>
      </c>
      <c r="J147" s="490">
        <f>IF(AUX!M193="","",AUX!M193)</f>
        <v>116.39</v>
      </c>
      <c r="K147" s="403"/>
      <c r="M147" s="22"/>
      <c r="N147" s="22"/>
      <c r="O147" s="22"/>
      <c r="P147" s="22"/>
      <c r="Q147" s="22"/>
      <c r="R147" s="22"/>
      <c r="S147" s="22"/>
      <c r="T147" s="22"/>
      <c r="U147" s="22"/>
      <c r="V147" s="22"/>
      <c r="W147" s="22"/>
      <c r="X147" s="22"/>
    </row>
    <row r="148" spans="1:24" ht="12.95" customHeight="1" x14ac:dyDescent="0.2">
      <c r="A148" s="403"/>
      <c r="B148" s="360" t="str">
        <f>IF(AUX!A194="","",AUX!A194)</f>
        <v>Montemor-o-Novo</v>
      </c>
      <c r="C148" s="122">
        <f>IF(AUX!F194="","",AUX!F194)</f>
        <v>710.14</v>
      </c>
      <c r="D148" s="122">
        <f>IF(AUX!G194="","",AUX!G194)</f>
        <v>824</v>
      </c>
      <c r="E148" s="370">
        <f>IF(AUX!H194="","",AUX!H194)</f>
        <v>875.88</v>
      </c>
      <c r="F148" s="370">
        <f>IF(AUX!I194="","",AUX!I194)</f>
        <v>891.1</v>
      </c>
      <c r="G148" s="491">
        <f>IF(AUX!J194="","",AUX!J194)</f>
        <v>66.13</v>
      </c>
      <c r="H148" s="492">
        <f>IF(AUX!K194="","",AUX!K194)</f>
        <v>64.900000000000006</v>
      </c>
      <c r="I148" s="492">
        <f>IF(AUX!L194="","",AUX!L194)</f>
        <v>82.46</v>
      </c>
      <c r="J148" s="492">
        <f>IF(AUX!M194="","",AUX!M194)</f>
        <v>87.26</v>
      </c>
      <c r="K148" s="403"/>
      <c r="M148" s="22"/>
      <c r="N148" s="22"/>
      <c r="O148" s="22"/>
      <c r="P148" s="22"/>
      <c r="Q148" s="22"/>
      <c r="R148" s="22"/>
      <c r="S148" s="22"/>
      <c r="T148" s="22"/>
      <c r="U148" s="22"/>
      <c r="V148" s="22"/>
      <c r="W148" s="22"/>
      <c r="X148" s="22"/>
    </row>
    <row r="149" spans="1:24" ht="12.95" customHeight="1" x14ac:dyDescent="0.2">
      <c r="A149" s="403"/>
      <c r="B149" s="359" t="str">
        <f>IF(AUX!A195="","",AUX!A195)</f>
        <v>Mora</v>
      </c>
      <c r="C149" s="119">
        <f>IF(AUX!F195="","",AUX!F195)</f>
        <v>671.27</v>
      </c>
      <c r="D149" s="119">
        <f>IF(AUX!G195="","",AUX!G195)</f>
        <v>761.31</v>
      </c>
      <c r="E149" s="368">
        <f>IF(AUX!H195="","",AUX!H195)</f>
        <v>857.49</v>
      </c>
      <c r="F149" s="368">
        <f>IF(AUX!I195="","",AUX!I195)</f>
        <v>826.5</v>
      </c>
      <c r="G149" s="489">
        <f>IF(AUX!J195="","",AUX!J195)</f>
        <v>42.54</v>
      </c>
      <c r="H149" s="490">
        <f>IF(AUX!K195="","",AUX!K195)</f>
        <v>57.97</v>
      </c>
      <c r="I149" s="490">
        <f>IF(AUX!L195="","",AUX!L195)</f>
        <v>69.89</v>
      </c>
      <c r="J149" s="490">
        <f>IF(AUX!M195="","",AUX!M195)</f>
        <v>82.42</v>
      </c>
      <c r="K149" s="403"/>
      <c r="M149" s="22"/>
      <c r="N149" s="22"/>
      <c r="O149" s="22"/>
      <c r="P149" s="22"/>
      <c r="Q149" s="22"/>
      <c r="R149" s="22"/>
      <c r="S149" s="22"/>
      <c r="T149" s="22"/>
      <c r="U149" s="22"/>
      <c r="V149" s="22"/>
      <c r="W149" s="22"/>
      <c r="X149" s="22"/>
    </row>
    <row r="150" spans="1:24" ht="12.95" customHeight="1" x14ac:dyDescent="0.2">
      <c r="A150" s="403"/>
      <c r="B150" s="360" t="str">
        <f>IF(AUX!A196="","",AUX!A196)</f>
        <v>Mourão</v>
      </c>
      <c r="C150" s="122">
        <f>IF(AUX!F196="","",AUX!F196)</f>
        <v>690.22</v>
      </c>
      <c r="D150" s="122">
        <f>IF(AUX!G196="","",AUX!G196)</f>
        <v>769.88</v>
      </c>
      <c r="E150" s="370">
        <f>IF(AUX!H196="","",AUX!H196)</f>
        <v>801.18</v>
      </c>
      <c r="F150" s="370">
        <f>IF(AUX!I196="","",AUX!I196)</f>
        <v>842.1</v>
      </c>
      <c r="G150" s="491">
        <f>IF(AUX!J196="","",AUX!J196)</f>
        <v>43.03</v>
      </c>
      <c r="H150" s="492">
        <f>IF(AUX!K196="","",AUX!K196)</f>
        <v>53.09</v>
      </c>
      <c r="I150" s="492">
        <f>IF(AUX!L196="","",AUX!L196)</f>
        <v>52.22</v>
      </c>
      <c r="J150" s="492">
        <f>IF(AUX!M196="","",AUX!M196)</f>
        <v>70.38</v>
      </c>
      <c r="K150" s="403"/>
      <c r="M150" s="22"/>
      <c r="N150" s="22"/>
      <c r="O150" s="22"/>
      <c r="P150" s="22"/>
      <c r="Q150" s="22"/>
      <c r="R150" s="22"/>
      <c r="S150" s="22"/>
      <c r="T150" s="22"/>
      <c r="U150" s="22"/>
      <c r="V150" s="22"/>
      <c r="W150" s="22"/>
      <c r="X150" s="22"/>
    </row>
    <row r="151" spans="1:24" ht="12.95" customHeight="1" x14ac:dyDescent="0.2">
      <c r="A151" s="403"/>
      <c r="B151" s="359" t="str">
        <f>IF(AUX!A197="","",AUX!A197)</f>
        <v>Portel</v>
      </c>
      <c r="C151" s="119">
        <f>IF(AUX!F197="","",AUX!F197)</f>
        <v>709.42</v>
      </c>
      <c r="D151" s="119">
        <f>IF(AUX!G197="","",AUX!G197)</f>
        <v>779.38</v>
      </c>
      <c r="E151" s="368">
        <f>IF(AUX!H197="","",AUX!H197)</f>
        <v>840.18</v>
      </c>
      <c r="F151" s="368">
        <f>IF(AUX!I197="","",AUX!I197)</f>
        <v>823</v>
      </c>
      <c r="G151" s="489">
        <f>IF(AUX!J197="","",AUX!J197)</f>
        <v>32.53</v>
      </c>
      <c r="H151" s="490">
        <f>IF(AUX!K197="","",AUX!K197)</f>
        <v>43.22</v>
      </c>
      <c r="I151" s="490">
        <f>IF(AUX!L197="","",AUX!L197)</f>
        <v>54.32</v>
      </c>
      <c r="J151" s="490">
        <f>IF(AUX!M197="","",AUX!M197)</f>
        <v>64.959999999999994</v>
      </c>
      <c r="K151" s="403"/>
      <c r="M151" s="22"/>
      <c r="N151" s="22"/>
      <c r="O151" s="22"/>
      <c r="P151" s="22"/>
      <c r="Q151" s="22"/>
      <c r="R151" s="22"/>
      <c r="S151" s="22"/>
      <c r="T151" s="22"/>
      <c r="U151" s="22"/>
      <c r="V151" s="22"/>
      <c r="W151" s="22"/>
      <c r="X151" s="22"/>
    </row>
    <row r="152" spans="1:24" ht="12.95" customHeight="1" x14ac:dyDescent="0.2">
      <c r="A152" s="403"/>
      <c r="B152" s="361" t="str">
        <f>IF(AUX!A198="","",AUX!A198)</f>
        <v>Redondo</v>
      </c>
      <c r="C152" s="234">
        <f>IF(AUX!F198="","",AUX!F198)</f>
        <v>581.30999999999995</v>
      </c>
      <c r="D152" s="234">
        <f>IF(AUX!G198="","",AUX!G198)</f>
        <v>727.76</v>
      </c>
      <c r="E152" s="371">
        <f>IF(AUX!H198="","",AUX!H198)</f>
        <v>802.08</v>
      </c>
      <c r="F152" s="371">
        <f>IF(AUX!I198="","",AUX!I198)</f>
        <v>816.5</v>
      </c>
      <c r="G152" s="493">
        <f>IF(AUX!J198="","",AUX!J198)</f>
        <v>49.72</v>
      </c>
      <c r="H152" s="494">
        <f>IF(AUX!K198="","",AUX!K198)</f>
        <v>54.65</v>
      </c>
      <c r="I152" s="494">
        <f>IF(AUX!L198="","",AUX!L198)</f>
        <v>65.27</v>
      </c>
      <c r="J152" s="494">
        <f>IF(AUX!M198="","",AUX!M198)</f>
        <v>71.97</v>
      </c>
      <c r="K152" s="403"/>
      <c r="M152" s="22"/>
      <c r="N152" s="22"/>
      <c r="O152" s="22"/>
      <c r="P152" s="22"/>
      <c r="Q152" s="22"/>
      <c r="R152" s="22"/>
      <c r="S152" s="22"/>
      <c r="T152" s="22"/>
      <c r="U152" s="22"/>
      <c r="V152" s="22"/>
      <c r="W152" s="22"/>
      <c r="X152" s="22"/>
    </row>
    <row r="153" spans="1:24" ht="12.95" customHeight="1" x14ac:dyDescent="0.2">
      <c r="A153" s="403"/>
      <c r="B153" s="359" t="str">
        <f>IF(AUX!A199="","",AUX!A199)</f>
        <v>Reguengos de Monsaraz</v>
      </c>
      <c r="C153" s="119">
        <f>IF(AUX!F199="","",AUX!F199)</f>
        <v>668.91</v>
      </c>
      <c r="D153" s="119">
        <f>IF(AUX!G199="","",AUX!G199)</f>
        <v>782.08</v>
      </c>
      <c r="E153" s="368">
        <f>IF(AUX!H199="","",AUX!H199)</f>
        <v>912.28</v>
      </c>
      <c r="F153" s="368">
        <f>IF(AUX!I199="","",AUX!I199)</f>
        <v>863.7</v>
      </c>
      <c r="G153" s="489">
        <f>IF(AUX!J199="","",AUX!J199)</f>
        <v>63.87</v>
      </c>
      <c r="H153" s="490">
        <f>IF(AUX!K199="","",AUX!K199)</f>
        <v>60.98</v>
      </c>
      <c r="I153" s="490">
        <f>IF(AUX!L199="","",AUX!L199)</f>
        <v>82.26</v>
      </c>
      <c r="J153" s="490">
        <f>IF(AUX!M199="","",AUX!M199)</f>
        <v>89.8</v>
      </c>
      <c r="K153" s="403"/>
      <c r="M153" s="22"/>
      <c r="N153" s="22"/>
      <c r="O153" s="22"/>
      <c r="P153" s="22"/>
      <c r="Q153" s="22"/>
      <c r="R153" s="22"/>
      <c r="S153" s="22"/>
      <c r="T153" s="22"/>
      <c r="U153" s="22"/>
      <c r="V153" s="22"/>
      <c r="W153" s="22"/>
      <c r="X153" s="22"/>
    </row>
    <row r="154" spans="1:24" ht="12.95" customHeight="1" x14ac:dyDescent="0.2">
      <c r="A154" s="403"/>
      <c r="B154" s="361" t="str">
        <f>IF(AUX!A200="","",AUX!A200)</f>
        <v>Vendas Novas</v>
      </c>
      <c r="C154" s="234">
        <f>IF(AUX!F200="","",AUX!F200)</f>
        <v>802.65</v>
      </c>
      <c r="D154" s="234">
        <f>IF(AUX!G200="","",AUX!G200)</f>
        <v>874.21</v>
      </c>
      <c r="E154" s="371">
        <f>IF(AUX!H200="","",AUX!H200)</f>
        <v>970.01</v>
      </c>
      <c r="F154" s="371">
        <f>IF(AUX!I200="","",AUX!I200)</f>
        <v>1005.1</v>
      </c>
      <c r="G154" s="493">
        <f>IF(AUX!J200="","",AUX!J200)</f>
        <v>87.28</v>
      </c>
      <c r="H154" s="494">
        <f>IF(AUX!K200="","",AUX!K200)</f>
        <v>94.48</v>
      </c>
      <c r="I154" s="494">
        <f>IF(AUX!L200="","",AUX!L200)</f>
        <v>91.39</v>
      </c>
      <c r="J154" s="494">
        <f>IF(AUX!M200="","",AUX!M200)</f>
        <v>95.96</v>
      </c>
      <c r="K154" s="403"/>
      <c r="M154" s="22"/>
      <c r="N154" s="22"/>
      <c r="O154" s="22"/>
      <c r="P154" s="22"/>
      <c r="Q154" s="22"/>
      <c r="R154" s="22"/>
      <c r="S154" s="22"/>
      <c r="T154" s="22"/>
      <c r="U154" s="22"/>
      <c r="V154" s="22"/>
      <c r="W154" s="22"/>
      <c r="X154" s="22"/>
    </row>
    <row r="155" spans="1:24" ht="12.95" customHeight="1" x14ac:dyDescent="0.2">
      <c r="A155" s="403"/>
      <c r="B155" s="359" t="str">
        <f>IF(AUX!A201="","",AUX!A201)</f>
        <v>Viana do Alentejo</v>
      </c>
      <c r="C155" s="119">
        <f>IF(AUX!F201="","",AUX!F201)</f>
        <v>668.66</v>
      </c>
      <c r="D155" s="119">
        <f>IF(AUX!G201="","",AUX!G201)</f>
        <v>741.35</v>
      </c>
      <c r="E155" s="368">
        <f>IF(AUX!H201="","",AUX!H201)</f>
        <v>802.66</v>
      </c>
      <c r="F155" s="368">
        <f>IF(AUX!I201="","",AUX!I201)</f>
        <v>814.6</v>
      </c>
      <c r="G155" s="489">
        <f>IF(AUX!J201="","",AUX!J201)</f>
        <v>44.21</v>
      </c>
      <c r="H155" s="490">
        <f>IF(AUX!K201="","",AUX!K201)</f>
        <v>56.92</v>
      </c>
      <c r="I155" s="490">
        <f>IF(AUX!L201="","",AUX!L201)</f>
        <v>69.02</v>
      </c>
      <c r="J155" s="490">
        <f>IF(AUX!M201="","",AUX!M201)</f>
        <v>78.88</v>
      </c>
      <c r="K155" s="403"/>
      <c r="M155" s="22"/>
      <c r="N155" s="22"/>
      <c r="O155" s="22"/>
      <c r="P155" s="22"/>
      <c r="Q155" s="22"/>
      <c r="R155" s="22"/>
      <c r="S155" s="22"/>
      <c r="T155" s="22"/>
      <c r="U155" s="22"/>
      <c r="V155" s="22"/>
      <c r="W155" s="22"/>
      <c r="X155" s="22"/>
    </row>
    <row r="156" spans="1:24" ht="12.95" customHeight="1" x14ac:dyDescent="0.2">
      <c r="A156" s="403"/>
      <c r="B156" s="361" t="str">
        <f>IF(AUX!A202="","",AUX!A202)</f>
        <v>Vila Viçosa</v>
      </c>
      <c r="C156" s="234">
        <f>IF(AUX!F202="","",AUX!F202)</f>
        <v>829.58</v>
      </c>
      <c r="D156" s="234">
        <f>IF(AUX!G202="","",AUX!G202)</f>
        <v>933.01</v>
      </c>
      <c r="E156" s="371">
        <f>IF(AUX!H202="","",AUX!H202)</f>
        <v>1000.35</v>
      </c>
      <c r="F156" s="371">
        <f>IF(AUX!I202="","",AUX!I202)</f>
        <v>1005.4</v>
      </c>
      <c r="G156" s="493">
        <f>IF(AUX!J202="","",AUX!J202)</f>
        <v>81.59</v>
      </c>
      <c r="H156" s="494">
        <f>IF(AUX!K202="","",AUX!K202)</f>
        <v>65.010000000000005</v>
      </c>
      <c r="I156" s="494">
        <f>IF(AUX!L202="","",AUX!L202)</f>
        <v>88.29</v>
      </c>
      <c r="J156" s="494">
        <f>IF(AUX!M202="","",AUX!M202)</f>
        <v>84.86</v>
      </c>
      <c r="K156" s="403"/>
      <c r="M156" s="22"/>
      <c r="N156" s="22"/>
      <c r="O156" s="22"/>
      <c r="P156" s="22"/>
      <c r="Q156" s="22"/>
      <c r="R156" s="22"/>
      <c r="S156" s="22"/>
      <c r="T156" s="22"/>
      <c r="U156" s="22"/>
      <c r="V156" s="22"/>
      <c r="W156" s="22"/>
      <c r="X156" s="22"/>
    </row>
    <row r="157" spans="1:24" ht="12.95" customHeight="1" x14ac:dyDescent="0.2">
      <c r="A157" s="403"/>
      <c r="B157" s="362" t="str">
        <f>IF(AUX!A203="","",AUX!A203)</f>
        <v/>
      </c>
      <c r="C157" s="339" t="str">
        <f>IF(AUX!F203="","",AUX!F203)</f>
        <v/>
      </c>
      <c r="D157" s="339" t="str">
        <f>IF(AUX!G203="","",AUX!G203)</f>
        <v/>
      </c>
      <c r="E157" s="372" t="str">
        <f>IF(AUX!H203="","",AUX!H203)</f>
        <v/>
      </c>
      <c r="F157" s="372" t="str">
        <f>IF(AUX!I203="","",AUX!I203)</f>
        <v/>
      </c>
      <c r="G157" s="495" t="str">
        <f>IF(AUX!J203="","",AUX!J203)</f>
        <v/>
      </c>
      <c r="H157" s="496" t="str">
        <f>IF(AUX!K203="","",AUX!K203)</f>
        <v/>
      </c>
      <c r="I157" s="496" t="str">
        <f>IF(AUX!L203="","",AUX!L203)</f>
        <v/>
      </c>
      <c r="J157" s="496" t="str">
        <f>IF(AUX!M203="","",AUX!M203)</f>
        <v/>
      </c>
      <c r="K157" s="403"/>
      <c r="M157" s="22"/>
      <c r="N157" s="22"/>
      <c r="O157" s="22"/>
      <c r="P157" s="22"/>
      <c r="Q157" s="22"/>
      <c r="R157" s="22"/>
      <c r="S157" s="22"/>
      <c r="T157" s="22"/>
      <c r="U157" s="22"/>
      <c r="V157" s="22"/>
      <c r="W157" s="22"/>
      <c r="X157" s="22"/>
    </row>
    <row r="158" spans="1:24" ht="14.1" customHeight="1" x14ac:dyDescent="0.2">
      <c r="A158" s="401"/>
      <c r="B158" s="591" t="s">
        <v>699</v>
      </c>
      <c r="C158" s="591"/>
      <c r="D158" s="591"/>
      <c r="E158" s="591"/>
      <c r="F158" s="591"/>
      <c r="H158" s="700" t="s">
        <v>536</v>
      </c>
      <c r="I158" s="700"/>
      <c r="J158" s="700"/>
      <c r="K158" s="401"/>
    </row>
    <row r="159" spans="1:24" ht="15" customHeight="1" x14ac:dyDescent="0.2">
      <c r="A159" s="401"/>
      <c r="B159" s="590" t="s">
        <v>700</v>
      </c>
      <c r="C159" s="590"/>
      <c r="D159" s="590"/>
      <c r="E159" s="590"/>
      <c r="F159" s="590"/>
      <c r="H159" s="401"/>
      <c r="I159" s="401"/>
      <c r="J159" s="401"/>
      <c r="K159" s="401"/>
    </row>
    <row r="160" spans="1:24" ht="15" customHeight="1" x14ac:dyDescent="0.2">
      <c r="A160" s="586"/>
      <c r="B160" s="586"/>
      <c r="C160" s="590"/>
      <c r="D160" s="590"/>
      <c r="E160" s="590"/>
      <c r="F160" s="590"/>
      <c r="G160" s="590"/>
      <c r="H160" s="586"/>
      <c r="I160" s="586"/>
      <c r="J160" s="586"/>
      <c r="K160" s="586"/>
    </row>
    <row r="161" spans="1:24" x14ac:dyDescent="0.2">
      <c r="A161" s="401"/>
      <c r="B161" s="107" t="s">
        <v>28</v>
      </c>
      <c r="C161" s="401"/>
      <c r="D161" s="401"/>
      <c r="E161" s="401"/>
      <c r="F161" s="401"/>
      <c r="G161" s="401"/>
      <c r="H161" s="401"/>
      <c r="I161" s="401"/>
      <c r="J161" s="401"/>
      <c r="K161" s="401"/>
    </row>
    <row r="162" spans="1:24" ht="20.100000000000001" customHeight="1" x14ac:dyDescent="0.2">
      <c r="A162" s="18"/>
      <c r="B162" s="18"/>
      <c r="C162" s="18"/>
      <c r="D162" s="18"/>
      <c r="E162" s="18"/>
      <c r="F162" s="18"/>
      <c r="G162" s="18"/>
      <c r="H162" s="18"/>
      <c r="I162" s="18"/>
      <c r="J162" s="18"/>
      <c r="K162" s="18"/>
    </row>
    <row r="163" spans="1:24" ht="20.100000000000001" customHeight="1" thickBot="1" x14ac:dyDescent="0.3">
      <c r="A163" s="18"/>
      <c r="B163" s="748" t="s">
        <v>755</v>
      </c>
      <c r="C163" s="748"/>
      <c r="D163" s="748"/>
      <c r="E163" s="748"/>
      <c r="F163" s="748"/>
      <c r="G163" s="748"/>
      <c r="H163" s="748"/>
      <c r="I163" s="748"/>
      <c r="J163" s="748"/>
      <c r="K163" s="18"/>
    </row>
    <row r="164" spans="1:24" ht="9.9499999999999993" customHeight="1" x14ac:dyDescent="0.2">
      <c r="A164" s="18"/>
      <c r="B164" s="18"/>
      <c r="C164" s="18"/>
      <c r="D164" s="18"/>
      <c r="E164" s="18"/>
      <c r="F164" s="18"/>
      <c r="G164" s="18"/>
      <c r="H164" s="18"/>
      <c r="I164" s="18"/>
      <c r="J164" s="18"/>
      <c r="K164" s="18"/>
    </row>
    <row r="165" spans="1:24" ht="15.95" customHeight="1" x14ac:dyDescent="0.2">
      <c r="A165" s="18"/>
      <c r="B165" s="749" t="s">
        <v>792</v>
      </c>
      <c r="C165" s="749"/>
      <c r="D165" s="749"/>
      <c r="E165" s="749"/>
      <c r="F165" s="749"/>
      <c r="G165" s="749"/>
      <c r="H165" s="749"/>
      <c r="I165" s="749"/>
      <c r="J165" s="749"/>
      <c r="K165" s="18"/>
    </row>
    <row r="166" spans="1:24" ht="5.0999999999999996" customHeight="1" x14ac:dyDescent="0.2">
      <c r="A166" s="18"/>
      <c r="B166" s="18"/>
      <c r="C166" s="18"/>
      <c r="D166" s="18"/>
      <c r="E166" s="18"/>
      <c r="F166" s="18"/>
      <c r="G166" s="18"/>
      <c r="H166" s="18"/>
      <c r="I166" s="18"/>
      <c r="J166" s="18"/>
      <c r="K166" s="18"/>
    </row>
    <row r="167" spans="1:24" ht="33.75" customHeight="1" x14ac:dyDescent="0.2">
      <c r="A167" s="21"/>
      <c r="B167" s="771" t="s">
        <v>8</v>
      </c>
      <c r="C167" s="778" t="s">
        <v>752</v>
      </c>
      <c r="D167" s="779"/>
      <c r="E167" s="778" t="s">
        <v>753</v>
      </c>
      <c r="F167" s="779"/>
      <c r="G167" s="414"/>
      <c r="H167" s="776"/>
      <c r="I167" s="776"/>
      <c r="J167" s="776"/>
      <c r="K167" s="21"/>
    </row>
    <row r="168" spans="1:24" ht="30" customHeight="1" x14ac:dyDescent="0.2">
      <c r="A168" s="21"/>
      <c r="B168" s="771"/>
      <c r="C168" s="768" t="s">
        <v>756</v>
      </c>
      <c r="D168" s="768" t="s">
        <v>801</v>
      </c>
      <c r="E168" s="769" t="s">
        <v>757</v>
      </c>
      <c r="F168" s="769" t="s">
        <v>758</v>
      </c>
      <c r="G168" s="414"/>
      <c r="H168" s="772"/>
      <c r="I168" s="772"/>
      <c r="J168" s="772"/>
      <c r="K168" s="21"/>
    </row>
    <row r="169" spans="1:24" ht="15.95" customHeight="1" x14ac:dyDescent="0.2">
      <c r="A169" s="21"/>
      <c r="B169" s="771"/>
      <c r="C169" s="768"/>
      <c r="D169" s="768"/>
      <c r="E169" s="770"/>
      <c r="F169" s="770"/>
      <c r="G169" s="414"/>
      <c r="H169" s="772"/>
      <c r="I169" s="772"/>
      <c r="J169" s="772"/>
      <c r="K169" s="21"/>
    </row>
    <row r="170" spans="1:24" ht="18" customHeight="1" x14ac:dyDescent="0.2">
      <c r="A170" s="21"/>
      <c r="B170" s="35" t="s">
        <v>16</v>
      </c>
      <c r="C170" s="211">
        <f>AUX!N186</f>
        <v>96</v>
      </c>
      <c r="D170" s="211">
        <f>AUX!O186</f>
        <v>85</v>
      </c>
      <c r="E170" s="211">
        <f>AUX!P186</f>
        <v>484</v>
      </c>
      <c r="F170" s="211">
        <f>AUX!Q186</f>
        <v>88</v>
      </c>
      <c r="G170" s="228"/>
      <c r="H170" s="226"/>
      <c r="I170" s="226"/>
      <c r="J170" s="226"/>
      <c r="K170" s="21"/>
      <c r="M170" s="22"/>
      <c r="N170" s="22"/>
      <c r="O170" s="22"/>
      <c r="P170" s="22"/>
      <c r="Q170" s="22"/>
      <c r="R170" s="22"/>
      <c r="S170" s="22"/>
      <c r="T170" s="22"/>
      <c r="U170" s="22"/>
      <c r="V170" s="22"/>
      <c r="W170" s="22"/>
      <c r="X170" s="22"/>
    </row>
    <row r="171" spans="1:24" ht="18" customHeight="1" x14ac:dyDescent="0.2">
      <c r="A171" s="21"/>
      <c r="B171" s="118" t="str">
        <f>AUX!A2</f>
        <v>ARS Alentejo</v>
      </c>
      <c r="C171" s="213">
        <f>IF(AUX!N187="","",AUX!N187)</f>
        <v>84.8848702440187</v>
      </c>
      <c r="D171" s="213">
        <f>IF(AUX!O187="","",AUX!O187)</f>
        <v>78.76561094061914</v>
      </c>
      <c r="E171" s="213">
        <f>IF(AUX!P187="","",AUX!P187)</f>
        <v>541.7738980075577</v>
      </c>
      <c r="F171" s="213">
        <f>IF(AUX!Q187="","",AUX!Q187)</f>
        <v>87.185183082898419</v>
      </c>
      <c r="G171" s="228"/>
      <c r="H171" s="226"/>
      <c r="I171" s="226"/>
      <c r="J171" s="226"/>
      <c r="K171" s="21"/>
      <c r="M171" s="22"/>
      <c r="N171" s="22"/>
      <c r="O171" s="22"/>
      <c r="P171" s="22"/>
      <c r="Q171" s="22"/>
      <c r="R171" s="22"/>
      <c r="S171" s="22"/>
      <c r="T171" s="22"/>
      <c r="U171" s="22"/>
      <c r="V171" s="22"/>
      <c r="W171" s="22"/>
      <c r="X171" s="22"/>
    </row>
    <row r="172" spans="1:24" ht="15.95" customHeight="1" x14ac:dyDescent="0.2">
      <c r="A172" s="21"/>
      <c r="B172" s="536" t="str">
        <f>IF(AUX!A188="","",AUX!A188)</f>
        <v>ACeS Alentejo Central</v>
      </c>
      <c r="C172" s="340">
        <f>IF(AUX!N188="","",AUX!N188)</f>
        <v>85.288534441038863</v>
      </c>
      <c r="D172" s="340">
        <f>IF(AUX!O188="","",AUX!O188)</f>
        <v>78.745936844652377</v>
      </c>
      <c r="E172" s="340">
        <f>IF(AUX!P188="","",AUX!P188)</f>
        <v>542.92804021329528</v>
      </c>
      <c r="F172" s="340">
        <f>IF(AUX!Q188="","",AUX!Q188)</f>
        <v>90.860839986741453</v>
      </c>
      <c r="G172" s="232"/>
      <c r="H172" s="230"/>
      <c r="I172" s="230"/>
      <c r="J172" s="230"/>
      <c r="K172" s="21"/>
      <c r="M172" s="22"/>
      <c r="N172" s="22"/>
      <c r="O172" s="22"/>
      <c r="P172" s="22"/>
      <c r="Q172" s="22"/>
      <c r="R172" s="22"/>
      <c r="S172" s="22"/>
      <c r="T172" s="22"/>
      <c r="U172" s="22"/>
      <c r="V172" s="22"/>
      <c r="W172" s="22"/>
      <c r="X172" s="22"/>
    </row>
    <row r="173" spans="1:24" ht="24.95" customHeight="1" x14ac:dyDescent="0.2">
      <c r="A173" s="18"/>
      <c r="B173" s="741" t="s">
        <v>754</v>
      </c>
      <c r="C173" s="741"/>
      <c r="D173" s="741"/>
      <c r="E173" s="741"/>
      <c r="F173" s="741"/>
      <c r="G173" s="415"/>
      <c r="H173" s="415"/>
      <c r="I173" s="415"/>
      <c r="K173" s="18"/>
    </row>
    <row r="174" spans="1:24" ht="15" customHeight="1" x14ac:dyDescent="0.2">
      <c r="A174" s="373"/>
      <c r="B174" s="373"/>
      <c r="C174" s="373"/>
      <c r="D174" s="373"/>
      <c r="E174" s="373"/>
      <c r="F174" s="373"/>
      <c r="G174" s="373"/>
      <c r="H174" s="373"/>
      <c r="I174" s="373"/>
      <c r="J174" s="373"/>
      <c r="K174" s="373"/>
    </row>
    <row r="175" spans="1:24" x14ac:dyDescent="0.2">
      <c r="A175" s="18"/>
      <c r="B175" s="107" t="s">
        <v>28</v>
      </c>
      <c r="C175" s="18"/>
      <c r="D175" s="18"/>
      <c r="E175" s="18"/>
      <c r="F175" s="18"/>
      <c r="G175" s="18"/>
      <c r="H175" s="18"/>
      <c r="I175" s="18"/>
      <c r="J175" s="18"/>
      <c r="K175" s="18"/>
    </row>
    <row r="176" spans="1:24" ht="20.100000000000001" customHeight="1" x14ac:dyDescent="0.2">
      <c r="A176" s="18"/>
      <c r="B176" s="18"/>
      <c r="C176" s="18"/>
      <c r="D176" s="18"/>
      <c r="E176" s="18"/>
      <c r="F176" s="18"/>
      <c r="G176" s="18"/>
      <c r="H176" s="18"/>
      <c r="I176" s="18"/>
      <c r="J176" s="18"/>
      <c r="K176" s="18"/>
    </row>
    <row r="177" spans="1:24" ht="20.100000000000001" customHeight="1" thickBot="1" x14ac:dyDescent="0.3">
      <c r="A177" s="546"/>
      <c r="B177" s="748" t="s">
        <v>175</v>
      </c>
      <c r="C177" s="748"/>
      <c r="D177" s="748"/>
      <c r="E177" s="748"/>
      <c r="F177" s="748"/>
      <c r="G177" s="748"/>
      <c r="H177" s="748"/>
      <c r="I177" s="748"/>
      <c r="J177" s="748"/>
      <c r="K177" s="546"/>
    </row>
    <row r="178" spans="1:24" ht="9.9499999999999993" customHeight="1" x14ac:dyDescent="0.2">
      <c r="A178" s="546"/>
      <c r="B178" s="546"/>
      <c r="C178" s="546"/>
      <c r="D178" s="546"/>
      <c r="E178" s="546"/>
      <c r="F178" s="546"/>
      <c r="G178" s="546"/>
      <c r="H178" s="546"/>
      <c r="I178" s="546"/>
      <c r="J178" s="546"/>
      <c r="K178" s="546"/>
    </row>
    <row r="179" spans="1:24" ht="26.1" customHeight="1" x14ac:dyDescent="0.2">
      <c r="A179" s="546"/>
      <c r="B179" s="749" t="s">
        <v>768</v>
      </c>
      <c r="C179" s="749"/>
      <c r="D179" s="749"/>
      <c r="E179" s="749"/>
      <c r="F179" s="750" t="s">
        <v>769</v>
      </c>
      <c r="G179" s="750"/>
      <c r="H179" s="750"/>
      <c r="I179" s="750"/>
      <c r="J179" s="750"/>
      <c r="K179" s="546"/>
    </row>
    <row r="180" spans="1:24" ht="5.0999999999999996" customHeight="1" x14ac:dyDescent="0.2">
      <c r="A180" s="546"/>
      <c r="B180" s="546"/>
      <c r="C180" s="546"/>
      <c r="D180" s="546"/>
      <c r="E180" s="546"/>
      <c r="F180" s="546"/>
      <c r="G180" s="546"/>
      <c r="H180" s="546"/>
      <c r="I180" s="546"/>
      <c r="J180" s="546"/>
      <c r="K180" s="546"/>
    </row>
    <row r="181" spans="1:24" ht="18" customHeight="1" x14ac:dyDescent="0.2">
      <c r="A181" s="442"/>
      <c r="B181" s="547" t="s">
        <v>8</v>
      </c>
      <c r="C181" s="233">
        <v>2007</v>
      </c>
      <c r="D181" s="233">
        <v>2012</v>
      </c>
      <c r="E181" s="233">
        <v>2017</v>
      </c>
      <c r="F181" s="548"/>
      <c r="G181" s="548"/>
      <c r="H181" s="548"/>
      <c r="I181" s="548"/>
      <c r="J181" s="548"/>
      <c r="K181" s="442"/>
    </row>
    <row r="182" spans="1:24" ht="15.95" customHeight="1" x14ac:dyDescent="0.2">
      <c r="A182" s="442"/>
      <c r="B182" s="751" t="s">
        <v>176</v>
      </c>
      <c r="C182" s="751"/>
      <c r="D182" s="751"/>
      <c r="E182" s="751"/>
      <c r="F182" s="225"/>
      <c r="G182" s="226"/>
      <c r="H182" s="227"/>
      <c r="I182" s="228"/>
      <c r="J182" s="227"/>
      <c r="K182" s="442"/>
      <c r="M182" s="22"/>
      <c r="N182" s="22"/>
      <c r="O182" s="22"/>
      <c r="P182" s="22"/>
      <c r="Q182" s="22"/>
      <c r="R182" s="22"/>
      <c r="S182" s="22"/>
      <c r="T182" s="22"/>
      <c r="U182" s="22"/>
      <c r="V182" s="22"/>
      <c r="W182" s="22"/>
      <c r="X182" s="22"/>
    </row>
    <row r="183" spans="1:24" ht="14.1" customHeight="1" x14ac:dyDescent="0.2">
      <c r="A183" s="442"/>
      <c r="B183" s="235" t="s">
        <v>16</v>
      </c>
      <c r="C183" s="238">
        <f>AUX!K159</f>
        <v>36.700000000000003</v>
      </c>
      <c r="D183" s="238">
        <f>AUX!P159</f>
        <v>38.5</v>
      </c>
      <c r="E183" s="238">
        <f>AUX!U159</f>
        <v>32.215330186054103</v>
      </c>
      <c r="F183" s="225"/>
      <c r="G183" s="226"/>
      <c r="H183" s="227"/>
      <c r="I183" s="228"/>
      <c r="J183" s="227"/>
      <c r="K183" s="442"/>
      <c r="M183" s="22"/>
      <c r="N183" s="22"/>
      <c r="O183" s="22"/>
      <c r="P183" s="22"/>
      <c r="Q183" s="22"/>
      <c r="R183" s="22"/>
      <c r="S183" s="22"/>
      <c r="T183" s="22"/>
      <c r="U183" s="22"/>
      <c r="V183" s="22"/>
      <c r="W183" s="22"/>
      <c r="X183" s="22"/>
    </row>
    <row r="184" spans="1:24" ht="14.1" customHeight="1" x14ac:dyDescent="0.2">
      <c r="A184" s="442"/>
      <c r="B184" s="236" t="str">
        <f>AUX!A2</f>
        <v>ARS Alentejo</v>
      </c>
      <c r="C184" s="239">
        <f>AUX!K160</f>
        <v>28.23606680788221</v>
      </c>
      <c r="D184" s="239">
        <f>AUX!P160</f>
        <v>30.971784584661194</v>
      </c>
      <c r="E184" s="239">
        <f>AUX!U160</f>
        <v>28.418880049024263</v>
      </c>
      <c r="F184" s="225"/>
      <c r="G184" s="226"/>
      <c r="H184" s="227"/>
      <c r="I184" s="228"/>
      <c r="J184" s="227"/>
      <c r="K184" s="442"/>
      <c r="M184" s="22"/>
      <c r="N184" s="22"/>
      <c r="O184" s="22"/>
      <c r="P184" s="22"/>
      <c r="Q184" s="22"/>
      <c r="R184" s="22"/>
      <c r="S184" s="22"/>
      <c r="T184" s="22"/>
      <c r="U184" s="22"/>
      <c r="V184" s="22"/>
      <c r="W184" s="22"/>
      <c r="X184" s="22"/>
    </row>
    <row r="185" spans="1:24" ht="14.1" customHeight="1" x14ac:dyDescent="0.2">
      <c r="A185" s="442"/>
      <c r="B185" s="534" t="str">
        <f>AUX!A3</f>
        <v>ACeS Alentejo Central</v>
      </c>
      <c r="C185" s="240">
        <f>AUX!K161</f>
        <v>29.06631377738568</v>
      </c>
      <c r="D185" s="240">
        <f>AUX!P161</f>
        <v>29.637760702524698</v>
      </c>
      <c r="E185" s="240">
        <f>AUX!U161</f>
        <v>26.43340774965057</v>
      </c>
      <c r="F185" s="229"/>
      <c r="G185" s="230"/>
      <c r="H185" s="231"/>
      <c r="I185" s="232"/>
      <c r="J185" s="231"/>
      <c r="K185" s="442"/>
      <c r="M185" s="22"/>
      <c r="N185" s="22"/>
      <c r="O185" s="22"/>
      <c r="P185" s="22"/>
      <c r="Q185" s="22"/>
      <c r="R185" s="22"/>
      <c r="S185" s="22"/>
      <c r="T185" s="22"/>
      <c r="U185" s="22"/>
      <c r="V185" s="22"/>
      <c r="W185" s="22"/>
      <c r="X185" s="22"/>
    </row>
    <row r="186" spans="1:24" ht="15.95" customHeight="1" x14ac:dyDescent="0.2">
      <c r="A186" s="442"/>
      <c r="B186" s="745" t="s">
        <v>177</v>
      </c>
      <c r="C186" s="746"/>
      <c r="D186" s="746"/>
      <c r="E186" s="747"/>
      <c r="F186" s="225"/>
      <c r="G186" s="226"/>
      <c r="H186" s="227"/>
      <c r="I186" s="228"/>
      <c r="J186" s="227"/>
      <c r="K186" s="442"/>
      <c r="M186" s="22"/>
      <c r="N186" s="22"/>
      <c r="O186" s="22"/>
      <c r="P186" s="22"/>
      <c r="Q186" s="22"/>
      <c r="R186" s="22"/>
      <c r="S186" s="22"/>
      <c r="T186" s="22"/>
      <c r="U186" s="22"/>
      <c r="V186" s="22"/>
      <c r="W186" s="22"/>
      <c r="X186" s="22"/>
    </row>
    <row r="187" spans="1:24" ht="14.1" customHeight="1" x14ac:dyDescent="0.2">
      <c r="A187" s="442"/>
      <c r="B187" s="235" t="s">
        <v>16</v>
      </c>
      <c r="C187" s="238">
        <f>AUX!K165</f>
        <v>5.5</v>
      </c>
      <c r="D187" s="238">
        <f>AUX!P165</f>
        <v>5.2</v>
      </c>
      <c r="E187" s="238">
        <f>AUX!U165</f>
        <v>4.6732218550682942</v>
      </c>
      <c r="F187" s="225"/>
      <c r="G187" s="226"/>
      <c r="H187" s="227"/>
      <c r="I187" s="228"/>
      <c r="J187" s="227"/>
      <c r="K187" s="442"/>
      <c r="M187" s="22"/>
      <c r="N187" s="22"/>
      <c r="O187" s="22"/>
      <c r="P187" s="22"/>
      <c r="Q187" s="22"/>
      <c r="R187" s="22"/>
      <c r="S187" s="22"/>
      <c r="T187" s="22"/>
      <c r="U187" s="22"/>
      <c r="V187" s="22"/>
      <c r="W187" s="22"/>
      <c r="X187" s="22"/>
    </row>
    <row r="188" spans="1:24" ht="14.1" customHeight="1" x14ac:dyDescent="0.2">
      <c r="A188" s="442"/>
      <c r="B188" s="236" t="str">
        <f>AUX!A2</f>
        <v>ARS Alentejo</v>
      </c>
      <c r="C188" s="239">
        <f>AUX!K166</f>
        <v>3.9075745558527948</v>
      </c>
      <c r="D188" s="239">
        <f>AUX!P166</f>
        <v>5.086561228115511</v>
      </c>
      <c r="E188" s="239">
        <f>AUX!U166</f>
        <v>4.3847588480706543</v>
      </c>
      <c r="F188" s="225"/>
      <c r="G188" s="226"/>
      <c r="H188" s="227"/>
      <c r="I188" s="228"/>
      <c r="J188" s="227"/>
      <c r="K188" s="442"/>
      <c r="M188" s="22"/>
      <c r="N188" s="22"/>
      <c r="O188" s="22"/>
      <c r="P188" s="22"/>
      <c r="Q188" s="22"/>
      <c r="R188" s="22"/>
      <c r="S188" s="22"/>
      <c r="T188" s="22"/>
      <c r="U188" s="22"/>
      <c r="V188" s="22"/>
      <c r="W188" s="22"/>
      <c r="X188" s="22"/>
    </row>
    <row r="189" spans="1:24" ht="14.1" customHeight="1" x14ac:dyDescent="0.2">
      <c r="A189" s="442"/>
      <c r="B189" s="534" t="str">
        <f>AUX!A3</f>
        <v>ACeS Alentejo Central</v>
      </c>
      <c r="C189" s="240">
        <f>AUX!K167</f>
        <v>3.1566716659314804</v>
      </c>
      <c r="D189" s="240">
        <f>AUX!P167</f>
        <v>5.6541852664959134</v>
      </c>
      <c r="E189" s="240">
        <f>AUX!U167</f>
        <v>4.5951503713835553</v>
      </c>
      <c r="F189" s="229"/>
      <c r="G189" s="230"/>
      <c r="H189" s="231"/>
      <c r="I189" s="232"/>
      <c r="J189" s="231"/>
      <c r="K189" s="442"/>
      <c r="M189" s="22"/>
      <c r="N189" s="22"/>
      <c r="O189" s="22"/>
      <c r="P189" s="22"/>
      <c r="Q189" s="22"/>
      <c r="R189" s="22"/>
      <c r="S189" s="22"/>
      <c r="T189" s="22"/>
      <c r="U189" s="22"/>
      <c r="V189" s="22"/>
      <c r="W189" s="22"/>
      <c r="X189" s="22"/>
    </row>
    <row r="190" spans="1:24" ht="15.95" customHeight="1" x14ac:dyDescent="0.2">
      <c r="A190" s="442"/>
      <c r="B190" s="745" t="s">
        <v>426</v>
      </c>
      <c r="C190" s="746"/>
      <c r="D190" s="746"/>
      <c r="E190" s="747"/>
      <c r="F190" s="225"/>
      <c r="G190" s="226"/>
      <c r="H190" s="227"/>
      <c r="I190" s="228"/>
      <c r="J190" s="227"/>
      <c r="K190" s="442"/>
      <c r="M190" s="22"/>
      <c r="N190" s="22"/>
      <c r="O190" s="22"/>
      <c r="P190" s="22"/>
      <c r="Q190" s="22"/>
      <c r="R190" s="22"/>
      <c r="S190" s="22"/>
      <c r="T190" s="22"/>
      <c r="U190" s="22"/>
      <c r="V190" s="22"/>
      <c r="W190" s="22"/>
      <c r="X190" s="22"/>
    </row>
    <row r="191" spans="1:24" ht="14.1" customHeight="1" x14ac:dyDescent="0.2">
      <c r="A191" s="442"/>
      <c r="B191" s="235" t="s">
        <v>16</v>
      </c>
      <c r="C191" s="238">
        <f>AUX!K171</f>
        <v>1.9</v>
      </c>
      <c r="D191" s="238">
        <f>AUX!P171</f>
        <v>2.4</v>
      </c>
      <c r="E191" s="238">
        <f>AUX!U171</f>
        <v>1.6129055796565446</v>
      </c>
      <c r="F191" s="225"/>
      <c r="G191" s="226"/>
      <c r="H191" s="227"/>
      <c r="I191" s="228"/>
      <c r="J191" s="227"/>
      <c r="K191" s="442"/>
      <c r="M191" s="22"/>
      <c r="N191" s="22"/>
      <c r="O191" s="22"/>
      <c r="P191" s="22"/>
      <c r="Q191" s="22"/>
      <c r="R191" s="22"/>
      <c r="S191" s="22"/>
      <c r="T191" s="22"/>
      <c r="U191" s="22"/>
      <c r="V191" s="22"/>
      <c r="W191" s="22"/>
      <c r="X191" s="22"/>
    </row>
    <row r="192" spans="1:24" ht="14.1" customHeight="1" x14ac:dyDescent="0.2">
      <c r="A192" s="442"/>
      <c r="B192" s="236" t="str">
        <f>AUX!A2</f>
        <v>ARS Alentejo</v>
      </c>
      <c r="C192" s="239">
        <f>AUX!K172</f>
        <v>3.3540623793730555</v>
      </c>
      <c r="D192" s="239">
        <f>AUX!P172</f>
        <v>2.2393273900989943</v>
      </c>
      <c r="E192" s="239">
        <f>AUX!U172</f>
        <v>1.538770476085868</v>
      </c>
      <c r="F192" s="225"/>
      <c r="G192" s="226"/>
      <c r="H192" s="227"/>
      <c r="I192" s="228"/>
      <c r="J192" s="227"/>
      <c r="K192" s="442"/>
      <c r="M192" s="22"/>
      <c r="N192" s="22"/>
      <c r="O192" s="22"/>
      <c r="P192" s="22"/>
      <c r="Q192" s="22"/>
      <c r="R192" s="22"/>
      <c r="S192" s="22"/>
      <c r="T192" s="22"/>
      <c r="U192" s="22"/>
      <c r="V192" s="22"/>
      <c r="W192" s="22"/>
      <c r="X192" s="22"/>
    </row>
    <row r="193" spans="1:24" ht="14.1" customHeight="1" x14ac:dyDescent="0.2">
      <c r="A193" s="442"/>
      <c r="B193" s="534" t="str">
        <f>AUX!A3</f>
        <v>ACeS Alentejo Central</v>
      </c>
      <c r="C193" s="240">
        <f>AUX!K173</f>
        <v>3.4360270548448764</v>
      </c>
      <c r="D193" s="240">
        <f>AUX!P173</f>
        <v>2.4647676545920234</v>
      </c>
      <c r="E193" s="240">
        <f>AUX!U173</f>
        <v>1.1301435323856848</v>
      </c>
      <c r="F193" s="229"/>
      <c r="G193" s="230"/>
      <c r="H193" s="231"/>
      <c r="I193" s="232"/>
      <c r="J193" s="231"/>
      <c r="K193" s="442"/>
      <c r="M193" s="22"/>
      <c r="N193" s="22"/>
      <c r="O193" s="22"/>
      <c r="P193" s="22"/>
      <c r="Q193" s="22"/>
      <c r="R193" s="22"/>
      <c r="S193" s="22"/>
      <c r="T193" s="22"/>
      <c r="U193" s="22"/>
      <c r="V193" s="22"/>
      <c r="W193" s="22"/>
      <c r="X193" s="22"/>
    </row>
    <row r="194" spans="1:24" ht="15" customHeight="1" x14ac:dyDescent="0.2">
      <c r="A194" s="546"/>
      <c r="B194" s="237"/>
      <c r="C194" s="735" t="s">
        <v>542</v>
      </c>
      <c r="D194" s="735"/>
      <c r="E194" s="735"/>
      <c r="F194" s="23"/>
      <c r="G194" s="23"/>
      <c r="H194" s="23"/>
      <c r="I194" s="23"/>
      <c r="J194" s="549"/>
      <c r="K194" s="546"/>
    </row>
    <row r="195" spans="1:24" ht="15" customHeight="1" x14ac:dyDescent="0.2">
      <c r="A195" s="546"/>
      <c r="B195" s="546"/>
      <c r="C195" s="546"/>
      <c r="D195" s="546"/>
      <c r="E195" s="546"/>
      <c r="F195" s="546"/>
      <c r="G195" s="546"/>
      <c r="H195" s="546"/>
      <c r="I195" s="546"/>
      <c r="J195" s="546"/>
      <c r="K195" s="546"/>
    </row>
    <row r="196" spans="1:24" x14ac:dyDescent="0.2">
      <c r="A196" s="546"/>
      <c r="B196" s="107" t="s">
        <v>28</v>
      </c>
      <c r="C196" s="546"/>
      <c r="D196" s="546"/>
      <c r="E196" s="546"/>
      <c r="F196" s="546"/>
      <c r="G196" s="546"/>
      <c r="H196" s="740" t="s">
        <v>536</v>
      </c>
      <c r="I196" s="740"/>
      <c r="J196" s="740"/>
      <c r="K196" s="546"/>
    </row>
    <row r="197" spans="1:24" ht="20.100000000000001" customHeight="1" x14ac:dyDescent="0.2">
      <c r="A197" s="546"/>
      <c r="B197" s="546"/>
      <c r="C197" s="546"/>
      <c r="D197" s="546"/>
      <c r="E197" s="546"/>
      <c r="F197" s="546"/>
      <c r="G197" s="546"/>
      <c r="H197" s="546"/>
      <c r="I197" s="546"/>
      <c r="J197" s="546"/>
      <c r="K197" s="546"/>
    </row>
    <row r="198" spans="1:24" ht="15" customHeight="1" x14ac:dyDescent="0.2">
      <c r="A198" s="18"/>
      <c r="B198" s="18"/>
      <c r="C198" s="18"/>
      <c r="D198" s="18"/>
      <c r="E198" s="18"/>
      <c r="F198" s="18"/>
      <c r="G198" s="18"/>
      <c r="H198" s="18"/>
      <c r="I198" s="18"/>
      <c r="J198" s="18"/>
      <c r="K198" s="18"/>
    </row>
    <row r="199" spans="1:24" ht="15" customHeight="1" x14ac:dyDescent="0.2">
      <c r="A199" s="18"/>
      <c r="B199" s="18"/>
      <c r="C199" s="18"/>
      <c r="D199" s="18"/>
      <c r="E199" s="18"/>
      <c r="F199" s="18"/>
      <c r="G199" s="18"/>
      <c r="H199" s="18"/>
      <c r="I199" s="18"/>
      <c r="J199" s="18"/>
      <c r="K199" s="18"/>
    </row>
    <row r="200" spans="1:24" ht="15" customHeight="1" x14ac:dyDescent="0.2">
      <c r="A200" s="18"/>
      <c r="B200" s="18"/>
      <c r="C200" s="18"/>
      <c r="D200" s="18"/>
      <c r="E200" s="18"/>
      <c r="F200" s="18"/>
      <c r="G200" s="18"/>
      <c r="H200" s="18"/>
      <c r="I200" s="18"/>
      <c r="J200" s="18"/>
      <c r="K200" s="18"/>
    </row>
    <row r="201" spans="1:24" ht="15" customHeight="1" thickBot="1" x14ac:dyDescent="0.25">
      <c r="A201" s="18"/>
      <c r="B201" s="18"/>
      <c r="C201" s="18"/>
      <c r="D201" s="18"/>
      <c r="E201" s="18"/>
      <c r="F201" s="18"/>
      <c r="G201" s="18"/>
      <c r="H201" s="18"/>
      <c r="I201" s="18"/>
      <c r="J201" s="18"/>
      <c r="K201" s="18"/>
    </row>
    <row r="202" spans="1:24" ht="9.9499999999999993" customHeight="1" x14ac:dyDescent="0.2">
      <c r="A202" s="18"/>
      <c r="B202" s="761"/>
      <c r="C202" s="761"/>
      <c r="D202" s="761"/>
      <c r="E202" s="761"/>
      <c r="F202" s="761"/>
      <c r="G202" s="761"/>
      <c r="H202" s="761"/>
      <c r="I202" s="761"/>
      <c r="J202" s="761"/>
      <c r="K202" s="18"/>
    </row>
  </sheetData>
  <sheetProtection password="CD06" sheet="1" objects="1" scenarios="1"/>
  <mergeCells count="79">
    <mergeCell ref="H167:J167"/>
    <mergeCell ref="F168:F169"/>
    <mergeCell ref="F85:J85"/>
    <mergeCell ref="C131:E131"/>
    <mergeCell ref="H131:J131"/>
    <mergeCell ref="B103:D103"/>
    <mergeCell ref="B85:E85"/>
    <mergeCell ref="B115:E115"/>
    <mergeCell ref="F115:J115"/>
    <mergeCell ref="H108:I108"/>
    <mergeCell ref="B134:J134"/>
    <mergeCell ref="B136:J136"/>
    <mergeCell ref="B113:E113"/>
    <mergeCell ref="C167:D167"/>
    <mergeCell ref="E167:F167"/>
    <mergeCell ref="E18:F18"/>
    <mergeCell ref="C81:E81"/>
    <mergeCell ref="C108:D108"/>
    <mergeCell ref="B88:E88"/>
    <mergeCell ref="B92:E92"/>
    <mergeCell ref="B104:J104"/>
    <mergeCell ref="B106:J106"/>
    <mergeCell ref="B108:B109"/>
    <mergeCell ref="E108:G108"/>
    <mergeCell ref="C96:E96"/>
    <mergeCell ref="H102:J102"/>
    <mergeCell ref="H81:J81"/>
    <mergeCell ref="F64:J64"/>
    <mergeCell ref="B82:D82"/>
    <mergeCell ref="B64:E64"/>
    <mergeCell ref="F83:J83"/>
    <mergeCell ref="B202:J202"/>
    <mergeCell ref="B165:J165"/>
    <mergeCell ref="C138:F138"/>
    <mergeCell ref="G138:J138"/>
    <mergeCell ref="C168:C169"/>
    <mergeCell ref="D168:D169"/>
    <mergeCell ref="E168:E169"/>
    <mergeCell ref="B167:B169"/>
    <mergeCell ref="J168:J169"/>
    <mergeCell ref="H168:H169"/>
    <mergeCell ref="B182:E182"/>
    <mergeCell ref="H158:J158"/>
    <mergeCell ref="I168:I169"/>
    <mergeCell ref="B163:J163"/>
    <mergeCell ref="B138:B139"/>
    <mergeCell ref="B186:E186"/>
    <mergeCell ref="B2:D2"/>
    <mergeCell ref="B6:J6"/>
    <mergeCell ref="B8:H8"/>
    <mergeCell ref="F44:J44"/>
    <mergeCell ref="B9:H9"/>
    <mergeCell ref="B44:E44"/>
    <mergeCell ref="H2:J2"/>
    <mergeCell ref="B11:H11"/>
    <mergeCell ref="B10:H10"/>
    <mergeCell ref="B7:H7"/>
    <mergeCell ref="B12:H12"/>
    <mergeCell ref="B14:J14"/>
    <mergeCell ref="B16:F16"/>
    <mergeCell ref="G16:J16"/>
    <mergeCell ref="B18:B19"/>
    <mergeCell ref="C18:D18"/>
    <mergeCell ref="B190:E190"/>
    <mergeCell ref="C194:E194"/>
    <mergeCell ref="H196:J196"/>
    <mergeCell ref="H37:J37"/>
    <mergeCell ref="D38:F38"/>
    <mergeCell ref="B177:J177"/>
    <mergeCell ref="B179:E179"/>
    <mergeCell ref="F179:J179"/>
    <mergeCell ref="F113:I113"/>
    <mergeCell ref="B42:J42"/>
    <mergeCell ref="B62:D62"/>
    <mergeCell ref="B47:E47"/>
    <mergeCell ref="B53:E53"/>
    <mergeCell ref="C61:E61"/>
    <mergeCell ref="H62:J62"/>
    <mergeCell ref="B173:F173"/>
  </mergeCells>
  <hyperlinks>
    <hyperlink ref="B4" location="INDICE!A1" display="Índice"/>
    <hyperlink ref="B175" location="'B01'!A1" display="Topo"/>
    <hyperlink ref="B83" location="'B01'!A1" display="Topo"/>
    <hyperlink ref="B8:H8" location="'B01'!A42" display="Situação Perante o Emprego"/>
    <hyperlink ref="B9:H9" location="'B01'!A104" display="Suporte Social"/>
    <hyperlink ref="B132" location="'B01'!A1" display="Topo"/>
    <hyperlink ref="B102" location="'B01'!A1" display="Topo"/>
    <hyperlink ref="B161" location="'B01'!A1" display="Topo"/>
    <hyperlink ref="B10:H10" location="'B01'!A134" display="Economia"/>
    <hyperlink ref="B40" location="'B01'!A1" display="Topo"/>
    <hyperlink ref="B196" location="'B01'!A1" display="Topo"/>
    <hyperlink ref="B12:H12" location="'B01'!A192" display="Segurança"/>
    <hyperlink ref="B7:H7" location="'B01'!A14" display="Educação"/>
    <hyperlink ref="B11:H11" location="'B01'!A163" display="Ambiente - Saneamento Básico"/>
  </hyperlinks>
  <pageMargins left="0.39370078740157483" right="0.19685039370078741" top="0.39370078740157483" bottom="0.39370078740157483" header="0.31496062992125984" footer="0.31496062992125984"/>
  <pageSetup paperSize="9" scale="69" orientation="portrait" r:id="rId1"/>
  <rowBreaks count="3" manualBreakCount="3">
    <brk id="62" max="10" man="1"/>
    <brk id="102" max="10" man="1"/>
    <brk id="161" max="10"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6"/>
  <dimension ref="A1:O67"/>
  <sheetViews>
    <sheetView zoomScaleNormal="100" workbookViewId="0">
      <selection activeCell="M29" sqref="M29"/>
    </sheetView>
  </sheetViews>
  <sheetFormatPr defaultColWidth="9.140625" defaultRowHeight="14.25" x14ac:dyDescent="0.2"/>
  <cols>
    <col min="1" max="1" width="2.7109375" style="5" customWidth="1"/>
    <col min="2" max="2" width="26.28515625" style="5" customWidth="1"/>
    <col min="3" max="7" width="9.140625" style="5" customWidth="1"/>
    <col min="8" max="10" width="8.85546875" style="5" customWidth="1"/>
    <col min="11" max="14" width="9.140625" style="5" customWidth="1"/>
    <col min="15" max="15" width="2.7109375" style="5" customWidth="1"/>
    <col min="16" max="16384" width="9.140625" style="5"/>
  </cols>
  <sheetData>
    <row r="1" spans="1:15" ht="9.9499999999999993" customHeight="1" x14ac:dyDescent="0.2">
      <c r="A1" s="18"/>
      <c r="B1" s="18"/>
      <c r="C1" s="18"/>
      <c r="D1" s="18"/>
      <c r="E1" s="18"/>
      <c r="F1" s="18"/>
      <c r="G1" s="18"/>
      <c r="H1" s="18"/>
      <c r="I1" s="18"/>
      <c r="J1" s="18"/>
      <c r="K1" s="18"/>
      <c r="L1" s="18"/>
      <c r="M1" s="18"/>
      <c r="N1" s="18"/>
      <c r="O1" s="18"/>
    </row>
    <row r="2" spans="1:15" ht="20.100000000000001" customHeight="1" thickBot="1" x14ac:dyDescent="0.3">
      <c r="A2" s="18"/>
      <c r="B2" s="794" t="str">
        <f>AUX!A1</f>
        <v>Perfil Local de Saúde 2019</v>
      </c>
      <c r="C2" s="794"/>
      <c r="D2" s="794"/>
      <c r="E2" s="113"/>
      <c r="F2" s="113"/>
      <c r="G2" s="113"/>
      <c r="H2" s="113"/>
      <c r="I2" s="113"/>
      <c r="J2" s="795" t="str">
        <f>AUX!A3</f>
        <v>ACeS Alentejo Central</v>
      </c>
      <c r="K2" s="795"/>
      <c r="L2" s="795"/>
      <c r="M2" s="795"/>
      <c r="N2" s="795"/>
      <c r="O2" s="18"/>
    </row>
    <row r="3" spans="1:15" ht="9.9499999999999993" customHeight="1" thickTop="1" x14ac:dyDescent="0.2">
      <c r="A3" s="18"/>
      <c r="B3" s="18"/>
      <c r="C3" s="18"/>
      <c r="D3" s="18"/>
      <c r="E3" s="18"/>
      <c r="F3" s="18"/>
      <c r="G3" s="18"/>
      <c r="H3" s="18"/>
      <c r="I3" s="18"/>
      <c r="J3" s="18"/>
      <c r="K3" s="18"/>
      <c r="L3" s="18"/>
      <c r="M3" s="18"/>
      <c r="N3" s="18"/>
      <c r="O3" s="18"/>
    </row>
    <row r="4" spans="1:15" x14ac:dyDescent="0.2">
      <c r="A4" s="18"/>
      <c r="B4" s="115" t="s">
        <v>0</v>
      </c>
      <c r="C4" s="18"/>
      <c r="D4" s="18"/>
      <c r="E4" s="18"/>
      <c r="F4" s="18"/>
      <c r="G4" s="18"/>
      <c r="H4" s="18"/>
      <c r="I4" s="18"/>
      <c r="J4" s="18"/>
      <c r="K4" s="18"/>
      <c r="L4" s="18"/>
      <c r="M4" s="18"/>
      <c r="N4" s="18"/>
      <c r="O4" s="18"/>
    </row>
    <row r="5" spans="1:15" ht="15" customHeight="1" x14ac:dyDescent="0.2">
      <c r="A5" s="18"/>
      <c r="B5" s="20"/>
      <c r="C5" s="18"/>
      <c r="D5" s="18"/>
      <c r="E5" s="18"/>
      <c r="F5" s="18"/>
      <c r="G5" s="18"/>
      <c r="H5" s="18"/>
      <c r="I5" s="18"/>
      <c r="J5" s="18"/>
      <c r="K5" s="18"/>
      <c r="L5" s="18"/>
      <c r="M5" s="18"/>
      <c r="N5" s="18"/>
      <c r="O5" s="18"/>
    </row>
    <row r="6" spans="1:15" ht="24.95" customHeight="1" x14ac:dyDescent="0.2">
      <c r="A6" s="18"/>
      <c r="B6" s="796" t="s">
        <v>6</v>
      </c>
      <c r="C6" s="796"/>
      <c r="D6" s="796"/>
      <c r="E6" s="796"/>
      <c r="F6" s="796"/>
      <c r="G6" s="796"/>
      <c r="H6" s="796"/>
      <c r="I6" s="796"/>
      <c r="J6" s="796"/>
      <c r="K6" s="796"/>
      <c r="L6" s="796"/>
      <c r="M6" s="796"/>
      <c r="N6" s="796"/>
      <c r="O6" s="18"/>
    </row>
    <row r="7" spans="1:15" ht="18" customHeight="1" x14ac:dyDescent="0.2">
      <c r="A7" s="424"/>
      <c r="B7" s="797" t="s">
        <v>171</v>
      </c>
      <c r="C7" s="797"/>
      <c r="D7" s="797"/>
      <c r="E7" s="797"/>
      <c r="F7" s="797"/>
      <c r="G7" s="797"/>
      <c r="H7" s="427"/>
      <c r="I7" s="424"/>
      <c r="J7" s="424"/>
      <c r="K7" s="424"/>
      <c r="L7" s="424"/>
      <c r="M7" s="424"/>
      <c r="N7" s="424"/>
      <c r="O7" s="424"/>
    </row>
    <row r="8" spans="1:15" ht="15" customHeight="1" x14ac:dyDescent="0.2">
      <c r="A8" s="424"/>
      <c r="B8" s="797" t="s">
        <v>361</v>
      </c>
      <c r="C8" s="797"/>
      <c r="D8" s="797"/>
      <c r="E8" s="797"/>
      <c r="F8" s="797"/>
      <c r="G8" s="797"/>
      <c r="H8" s="427"/>
      <c r="I8" s="424"/>
      <c r="J8" s="424"/>
      <c r="K8" s="424"/>
      <c r="L8" s="424"/>
      <c r="M8" s="424"/>
      <c r="N8" s="424"/>
      <c r="O8" s="424"/>
    </row>
    <row r="9" spans="1:15" ht="20.100000000000001" customHeight="1" x14ac:dyDescent="0.2">
      <c r="A9" s="18"/>
      <c r="B9" s="18"/>
      <c r="C9" s="18"/>
      <c r="D9" s="18"/>
      <c r="E9" s="18"/>
      <c r="F9" s="18"/>
      <c r="G9" s="18"/>
      <c r="H9" s="18"/>
      <c r="I9" s="18"/>
      <c r="J9" s="18"/>
      <c r="K9" s="18"/>
      <c r="L9" s="18"/>
      <c r="M9" s="18"/>
      <c r="N9" s="18"/>
      <c r="O9" s="18"/>
    </row>
    <row r="10" spans="1:15" ht="20.100000000000001" customHeight="1" thickBot="1" x14ac:dyDescent="0.3">
      <c r="A10" s="163"/>
      <c r="B10" s="780" t="s">
        <v>171</v>
      </c>
      <c r="C10" s="780"/>
      <c r="D10" s="780"/>
      <c r="E10" s="780"/>
      <c r="F10" s="780"/>
      <c r="G10" s="780"/>
      <c r="H10" s="780"/>
      <c r="I10" s="780"/>
      <c r="J10" s="780"/>
      <c r="K10" s="780"/>
      <c r="L10" s="780"/>
      <c r="M10" s="780"/>
      <c r="N10" s="780"/>
      <c r="O10" s="163"/>
    </row>
    <row r="11" spans="1:15" ht="9.9499999999999993" customHeight="1" x14ac:dyDescent="0.2">
      <c r="A11" s="163"/>
      <c r="B11" s="163"/>
      <c r="C11" s="163"/>
      <c r="D11" s="163"/>
      <c r="E11" s="163"/>
      <c r="F11" s="163"/>
      <c r="G11" s="163"/>
      <c r="H11" s="163"/>
      <c r="I11" s="163"/>
      <c r="J11" s="163"/>
      <c r="K11" s="163"/>
      <c r="L11" s="163"/>
      <c r="M11" s="163"/>
      <c r="N11" s="163"/>
      <c r="O11" s="163"/>
    </row>
    <row r="12" spans="1:15" ht="38.1" customHeight="1" x14ac:dyDescent="0.2">
      <c r="A12" s="163"/>
      <c r="B12" s="781" t="s">
        <v>770</v>
      </c>
      <c r="C12" s="781"/>
      <c r="D12" s="781"/>
      <c r="E12" s="781"/>
      <c r="F12" s="781"/>
      <c r="G12" s="194"/>
      <c r="H12" s="781" t="s">
        <v>771</v>
      </c>
      <c r="I12" s="781"/>
      <c r="J12" s="781"/>
      <c r="K12" s="781"/>
      <c r="L12" s="781"/>
      <c r="M12" s="781"/>
      <c r="N12" s="781"/>
      <c r="O12" s="163"/>
    </row>
    <row r="13" spans="1:15" ht="5.0999999999999996" customHeight="1" x14ac:dyDescent="0.2">
      <c r="A13" s="163"/>
      <c r="B13" s="26"/>
      <c r="C13" s="26"/>
      <c r="D13" s="26"/>
      <c r="E13" s="26"/>
      <c r="F13" s="26"/>
      <c r="G13" s="26"/>
      <c r="H13" s="26"/>
      <c r="I13" s="26"/>
      <c r="J13" s="26"/>
      <c r="K13" s="26"/>
      <c r="L13" s="26"/>
      <c r="M13" s="26"/>
      <c r="N13" s="26"/>
      <c r="O13" s="163"/>
    </row>
    <row r="14" spans="1:15" ht="20.100000000000001" customHeight="1" x14ac:dyDescent="0.2">
      <c r="A14" s="163"/>
      <c r="B14" s="182" t="s">
        <v>8</v>
      </c>
      <c r="C14" s="417" t="s">
        <v>166</v>
      </c>
      <c r="D14" s="418" t="s">
        <v>206</v>
      </c>
      <c r="E14" s="318" t="s">
        <v>555</v>
      </c>
      <c r="F14" s="318" t="s">
        <v>714</v>
      </c>
      <c r="G14" s="193"/>
      <c r="H14" s="782" t="s">
        <v>8</v>
      </c>
      <c r="I14" s="783"/>
      <c r="J14" s="784"/>
      <c r="K14" s="417" t="s">
        <v>166</v>
      </c>
      <c r="L14" s="418" t="s">
        <v>206</v>
      </c>
      <c r="M14" s="318" t="s">
        <v>555</v>
      </c>
      <c r="N14" s="318" t="s">
        <v>714</v>
      </c>
      <c r="O14" s="163"/>
    </row>
    <row r="15" spans="1:15" ht="15" customHeight="1" x14ac:dyDescent="0.2">
      <c r="A15" s="163"/>
      <c r="B15" s="566" t="s">
        <v>16</v>
      </c>
      <c r="C15" s="130">
        <f>AUX!L210</f>
        <v>4.3757926241566478</v>
      </c>
      <c r="D15" s="130">
        <f>AUX!O210</f>
        <v>3.8928681549633715</v>
      </c>
      <c r="E15" s="130">
        <f>AUX!R210</f>
        <v>3.2697007728383647</v>
      </c>
      <c r="F15" s="130">
        <f>AUX!U210</f>
        <v>2.4956146049896053</v>
      </c>
      <c r="G15" s="130"/>
      <c r="H15" s="785" t="s">
        <v>16</v>
      </c>
      <c r="I15" s="786"/>
      <c r="J15" s="787"/>
      <c r="K15" s="130">
        <f>AUX!L216</f>
        <v>18.401393327584167</v>
      </c>
      <c r="L15" s="130">
        <f>AUX!O216</f>
        <v>22.210329710055042</v>
      </c>
      <c r="M15" s="130">
        <f>AUX!R216</f>
        <v>26.669529030979589</v>
      </c>
      <c r="N15" s="130">
        <f>AUX!U216</f>
        <v>31.218327702702702</v>
      </c>
      <c r="O15" s="163"/>
    </row>
    <row r="16" spans="1:15" ht="15" customHeight="1" x14ac:dyDescent="0.2">
      <c r="A16" s="163"/>
      <c r="B16" s="567" t="str">
        <f>AUX!A2</f>
        <v>ARS Alentejo</v>
      </c>
      <c r="C16" s="180">
        <f>AUX!L211</f>
        <v>5.9809585808446579</v>
      </c>
      <c r="D16" s="180">
        <f>AUX!O211</f>
        <v>5.3613623400961457</v>
      </c>
      <c r="E16" s="180">
        <f>AUX!R211</f>
        <v>5.0708632431437515</v>
      </c>
      <c r="F16" s="180">
        <f>AUX!U211</f>
        <v>4.4767819074983777</v>
      </c>
      <c r="G16" s="130"/>
      <c r="H16" s="788" t="str">
        <f>AUX!A2</f>
        <v>ARS Alentejo</v>
      </c>
      <c r="I16" s="789"/>
      <c r="J16" s="790"/>
      <c r="K16" s="180">
        <f>AUX!L217</f>
        <v>16.429327040442672</v>
      </c>
      <c r="L16" s="180">
        <f>AUX!O217</f>
        <v>19.620304733968872</v>
      </c>
      <c r="M16" s="181">
        <f>AUX!R217</f>
        <v>23.246824958586416</v>
      </c>
      <c r="N16" s="181">
        <f>AUX!U217</f>
        <v>28.084159792381129</v>
      </c>
      <c r="O16" s="163"/>
    </row>
    <row r="17" spans="1:15" ht="15" customHeight="1" x14ac:dyDescent="0.2">
      <c r="A17" s="163"/>
      <c r="B17" s="568" t="str">
        <f>AUX!A3</f>
        <v>ACeS Alentejo Central</v>
      </c>
      <c r="C17" s="183">
        <f>AUX!L212</f>
        <v>5.2955082742316781</v>
      </c>
      <c r="D17" s="183">
        <f>AUX!O212</f>
        <v>4.0090202956652474</v>
      </c>
      <c r="E17" s="183">
        <f>AUX!R212</f>
        <v>3.7821055602596667</v>
      </c>
      <c r="F17" s="183">
        <f>AUX!U212</f>
        <v>3.0777839955232231</v>
      </c>
      <c r="G17" s="192"/>
      <c r="H17" s="791" t="str">
        <f>AUX!A3</f>
        <v>ACeS Alentejo Central</v>
      </c>
      <c r="I17" s="792"/>
      <c r="J17" s="793"/>
      <c r="K17" s="183">
        <f>AUX!L218</f>
        <v>15.768321513002364</v>
      </c>
      <c r="L17" s="183">
        <f>AUX!O218</f>
        <v>21.297920320721627</v>
      </c>
      <c r="M17" s="184">
        <f>AUX!R218</f>
        <v>24.753034151848716</v>
      </c>
      <c r="N17" s="184">
        <f>AUX!U218</f>
        <v>30.609960828203693</v>
      </c>
      <c r="O17" s="163"/>
    </row>
    <row r="18" spans="1:15" ht="15" customHeight="1" x14ac:dyDescent="0.2">
      <c r="A18" s="163"/>
      <c r="B18" s="30"/>
      <c r="C18" s="700" t="s">
        <v>536</v>
      </c>
      <c r="D18" s="700"/>
      <c r="E18" s="700"/>
      <c r="F18" s="700"/>
      <c r="G18" s="27"/>
      <c r="H18" s="27"/>
      <c r="I18" s="27"/>
      <c r="J18" s="27"/>
      <c r="K18" s="700" t="s">
        <v>536</v>
      </c>
      <c r="L18" s="700"/>
      <c r="M18" s="700"/>
      <c r="N18" s="700"/>
      <c r="O18" s="163"/>
    </row>
    <row r="19" spans="1:15" ht="15" customHeight="1" x14ac:dyDescent="0.2">
      <c r="A19" s="163"/>
      <c r="B19" s="30"/>
      <c r="C19" s="26"/>
      <c r="D19" s="26"/>
      <c r="E19" s="26"/>
      <c r="F19" s="27"/>
      <c r="G19" s="27"/>
      <c r="H19" s="27"/>
      <c r="I19" s="27"/>
      <c r="J19" s="27"/>
      <c r="K19" s="27"/>
      <c r="L19" s="27"/>
      <c r="M19" s="27"/>
      <c r="N19" s="27"/>
      <c r="O19" s="163"/>
    </row>
    <row r="20" spans="1:15" ht="24" customHeight="1" x14ac:dyDescent="0.2">
      <c r="A20" s="163"/>
      <c r="B20" s="781" t="s">
        <v>729</v>
      </c>
      <c r="C20" s="781"/>
      <c r="D20" s="781"/>
      <c r="E20" s="781"/>
      <c r="F20" s="781"/>
      <c r="H20" s="781" t="s">
        <v>730</v>
      </c>
      <c r="I20" s="781"/>
      <c r="J20" s="781"/>
      <c r="K20" s="781"/>
      <c r="L20" s="781"/>
      <c r="M20" s="781"/>
      <c r="N20" s="781"/>
      <c r="O20" s="163"/>
    </row>
    <row r="21" spans="1:15" ht="5.0999999999999996" customHeight="1" x14ac:dyDescent="0.2">
      <c r="A21" s="163"/>
      <c r="B21" s="163"/>
      <c r="C21" s="163"/>
      <c r="D21" s="163"/>
      <c r="E21" s="163"/>
      <c r="F21" s="163"/>
      <c r="G21" s="163"/>
      <c r="H21" s="163"/>
      <c r="I21" s="163"/>
      <c r="J21" s="163"/>
      <c r="K21" s="163"/>
      <c r="L21" s="163"/>
      <c r="M21" s="163"/>
      <c r="N21" s="163"/>
      <c r="O21" s="163"/>
    </row>
    <row r="22" spans="1:15" ht="15" customHeight="1" x14ac:dyDescent="0.2">
      <c r="A22" s="163"/>
      <c r="B22" s="26"/>
      <c r="C22" s="26"/>
      <c r="D22" s="26"/>
      <c r="E22" s="26"/>
      <c r="F22" s="27"/>
      <c r="G22" s="27"/>
      <c r="H22" s="27"/>
      <c r="I22" s="27"/>
      <c r="J22" s="27"/>
      <c r="K22" s="27"/>
      <c r="L22" s="27"/>
      <c r="M22" s="27"/>
      <c r="N22" s="27"/>
      <c r="O22" s="163"/>
    </row>
    <row r="23" spans="1:15" ht="15" customHeight="1" x14ac:dyDescent="0.2">
      <c r="A23" s="163"/>
      <c r="B23" s="26"/>
      <c r="C23" s="26"/>
      <c r="D23" s="26"/>
      <c r="E23" s="26"/>
      <c r="F23" s="27"/>
      <c r="G23" s="27"/>
      <c r="H23" s="27"/>
      <c r="I23" s="27"/>
      <c r="J23" s="27"/>
      <c r="K23" s="27"/>
      <c r="L23" s="27"/>
      <c r="M23" s="27"/>
      <c r="N23" s="27"/>
      <c r="O23" s="163"/>
    </row>
    <row r="24" spans="1:15" ht="15" customHeight="1" x14ac:dyDescent="0.2">
      <c r="A24" s="163"/>
      <c r="B24" s="26"/>
      <c r="C24" s="26"/>
      <c r="D24" s="26"/>
      <c r="E24" s="26"/>
      <c r="F24" s="27"/>
      <c r="G24" s="27"/>
      <c r="H24" s="27"/>
      <c r="I24" s="27"/>
      <c r="J24" s="27"/>
      <c r="K24" s="27"/>
      <c r="L24" s="27"/>
      <c r="M24" s="27"/>
      <c r="N24" s="27"/>
      <c r="O24" s="163"/>
    </row>
    <row r="25" spans="1:15" ht="15" customHeight="1" x14ac:dyDescent="0.2">
      <c r="A25" s="163"/>
      <c r="B25" s="26"/>
      <c r="C25" s="26"/>
      <c r="D25" s="26"/>
      <c r="E25" s="26"/>
      <c r="F25" s="27"/>
      <c r="G25" s="27"/>
      <c r="H25" s="27"/>
      <c r="I25" s="27"/>
      <c r="J25" s="27"/>
      <c r="K25" s="27"/>
      <c r="L25" s="27"/>
      <c r="M25" s="27"/>
      <c r="N25" s="27"/>
      <c r="O25" s="163"/>
    </row>
    <row r="26" spans="1:15" ht="15" customHeight="1" x14ac:dyDescent="0.2">
      <c r="A26" s="163"/>
      <c r="B26" s="26"/>
      <c r="C26" s="26"/>
      <c r="D26" s="26"/>
      <c r="E26" s="26"/>
      <c r="F26" s="27"/>
      <c r="G26" s="27"/>
      <c r="H26" s="27"/>
      <c r="I26" s="27"/>
      <c r="J26" s="27"/>
      <c r="K26" s="27"/>
      <c r="L26" s="27"/>
      <c r="M26" s="27"/>
      <c r="N26" s="27"/>
      <c r="O26" s="163"/>
    </row>
    <row r="27" spans="1:15" ht="15" customHeight="1" x14ac:dyDescent="0.2">
      <c r="A27" s="163"/>
      <c r="B27" s="163"/>
      <c r="C27" s="163"/>
      <c r="D27" s="163"/>
      <c r="E27" s="163"/>
      <c r="F27" s="163"/>
      <c r="G27" s="163"/>
      <c r="H27" s="163"/>
      <c r="I27" s="163"/>
      <c r="J27" s="163"/>
      <c r="K27" s="163"/>
      <c r="L27" s="163"/>
      <c r="M27" s="163"/>
      <c r="N27" s="163"/>
      <c r="O27" s="163"/>
    </row>
    <row r="28" spans="1:15" ht="15" customHeight="1" x14ac:dyDescent="0.2">
      <c r="A28" s="163"/>
      <c r="B28" s="163"/>
      <c r="C28" s="163"/>
      <c r="D28" s="163"/>
      <c r="E28" s="163"/>
      <c r="F28" s="163"/>
      <c r="G28" s="163"/>
      <c r="H28" s="163"/>
      <c r="I28" s="163"/>
      <c r="J28" s="163"/>
      <c r="K28" s="163"/>
      <c r="L28" s="163"/>
      <c r="M28" s="163"/>
      <c r="N28" s="163"/>
      <c r="O28" s="163"/>
    </row>
    <row r="29" spans="1:15" ht="15" customHeight="1" x14ac:dyDescent="0.2">
      <c r="A29" s="163"/>
      <c r="B29" s="30"/>
      <c r="C29" s="26"/>
      <c r="D29" s="26"/>
      <c r="E29" s="26"/>
      <c r="F29" s="27"/>
      <c r="G29" s="27"/>
      <c r="H29" s="27"/>
      <c r="I29" s="27"/>
      <c r="J29" s="27"/>
      <c r="K29" s="27"/>
      <c r="L29" s="27"/>
      <c r="M29" s="27"/>
      <c r="N29" s="27"/>
      <c r="O29" s="163"/>
    </row>
    <row r="30" spans="1:15" ht="15" customHeight="1" x14ac:dyDescent="0.2">
      <c r="A30" s="163"/>
      <c r="B30" s="26"/>
      <c r="C30" s="26"/>
      <c r="D30" s="26"/>
      <c r="E30" s="26"/>
      <c r="F30" s="27"/>
      <c r="G30" s="27"/>
      <c r="H30" s="27"/>
      <c r="I30" s="27"/>
      <c r="J30" s="27"/>
      <c r="K30" s="27"/>
      <c r="L30" s="27"/>
      <c r="M30" s="27"/>
      <c r="N30" s="27"/>
      <c r="O30" s="163"/>
    </row>
    <row r="31" spans="1:15" ht="15" customHeight="1" x14ac:dyDescent="0.2">
      <c r="A31" s="163"/>
      <c r="B31" s="26"/>
      <c r="C31" s="26"/>
      <c r="D31" s="26"/>
      <c r="E31" s="26"/>
      <c r="F31" s="27"/>
      <c r="G31" s="27"/>
      <c r="H31" s="27"/>
      <c r="I31" s="27"/>
      <c r="J31" s="27"/>
      <c r="K31" s="27"/>
      <c r="L31" s="27"/>
      <c r="M31" s="27"/>
      <c r="N31" s="27"/>
      <c r="O31" s="163"/>
    </row>
    <row r="32" spans="1:15" ht="15" customHeight="1" x14ac:dyDescent="0.2">
      <c r="A32" s="163"/>
      <c r="B32" s="163"/>
      <c r="C32" s="163"/>
      <c r="D32" s="163"/>
      <c r="E32" s="163"/>
      <c r="F32" s="163"/>
      <c r="G32" s="163"/>
      <c r="H32" s="163"/>
      <c r="I32" s="163"/>
      <c r="J32" s="163"/>
      <c r="K32" s="163"/>
      <c r="L32" s="163"/>
      <c r="M32" s="163"/>
      <c r="N32" s="163"/>
      <c r="O32" s="163"/>
    </row>
    <row r="33" spans="1:15" ht="15" customHeight="1" x14ac:dyDescent="0.2">
      <c r="A33" s="163"/>
      <c r="B33" s="163"/>
      <c r="C33" s="163"/>
      <c r="D33" s="163"/>
      <c r="E33" s="163"/>
      <c r="F33" s="163"/>
      <c r="G33" s="163"/>
      <c r="H33" s="163"/>
      <c r="I33" s="163"/>
      <c r="J33" s="163"/>
      <c r="K33" s="163"/>
      <c r="L33" s="163"/>
      <c r="M33" s="163"/>
      <c r="N33" s="163"/>
      <c r="O33" s="163"/>
    </row>
    <row r="34" spans="1:15" ht="15" customHeight="1" x14ac:dyDescent="0.2">
      <c r="A34" s="163"/>
      <c r="B34" s="30"/>
      <c r="C34" s="26"/>
      <c r="D34" s="26"/>
      <c r="E34" s="26"/>
      <c r="F34" s="27"/>
      <c r="G34" s="27"/>
      <c r="H34" s="27"/>
      <c r="I34" s="27"/>
      <c r="J34" s="27"/>
      <c r="K34" s="27"/>
      <c r="L34" s="27"/>
      <c r="M34" s="27"/>
      <c r="N34" s="27"/>
      <c r="O34" s="163"/>
    </row>
    <row r="35" spans="1:15" ht="12" customHeight="1" x14ac:dyDescent="0.2">
      <c r="A35" s="163"/>
      <c r="B35" s="26"/>
      <c r="C35" s="26"/>
      <c r="D35" s="26"/>
      <c r="E35" s="26"/>
      <c r="F35" s="27"/>
      <c r="G35" s="27"/>
      <c r="H35" s="27"/>
      <c r="I35" s="27"/>
      <c r="J35" s="27"/>
      <c r="K35" s="27"/>
      <c r="L35" s="27"/>
      <c r="M35" s="27"/>
      <c r="N35" s="27"/>
      <c r="O35" s="163"/>
    </row>
    <row r="36" spans="1:15" ht="18" customHeight="1" x14ac:dyDescent="0.2">
      <c r="A36" s="163"/>
      <c r="B36" s="26"/>
      <c r="C36" s="735" t="s">
        <v>536</v>
      </c>
      <c r="D36" s="735"/>
      <c r="E36" s="735"/>
      <c r="F36" s="735"/>
      <c r="H36" s="27"/>
      <c r="I36" s="27"/>
      <c r="J36" s="27"/>
      <c r="K36" s="735" t="s">
        <v>536</v>
      </c>
      <c r="L36" s="735"/>
      <c r="M36" s="735"/>
      <c r="N36" s="735"/>
      <c r="O36" s="163"/>
    </row>
    <row r="37" spans="1:15" ht="15" customHeight="1" x14ac:dyDescent="0.2">
      <c r="A37" s="18"/>
      <c r="B37" s="185" t="s">
        <v>28</v>
      </c>
      <c r="C37" s="18"/>
      <c r="D37" s="18"/>
      <c r="E37" s="18"/>
      <c r="F37" s="18"/>
      <c r="G37" s="18"/>
      <c r="H37" s="18"/>
      <c r="I37" s="18"/>
      <c r="J37" s="18"/>
      <c r="K37" s="18"/>
      <c r="L37" s="18"/>
      <c r="M37" s="18"/>
      <c r="N37" s="18"/>
      <c r="O37" s="18"/>
    </row>
    <row r="38" spans="1:15" ht="15" customHeight="1" x14ac:dyDescent="0.2">
      <c r="A38" s="18"/>
      <c r="B38" s="18"/>
      <c r="C38" s="18"/>
      <c r="D38" s="18"/>
      <c r="E38" s="18"/>
      <c r="F38" s="18"/>
      <c r="G38" s="18"/>
      <c r="H38" s="18"/>
      <c r="I38" s="18"/>
      <c r="J38" s="18"/>
      <c r="K38" s="18"/>
      <c r="L38" s="18"/>
      <c r="M38" s="18"/>
      <c r="N38" s="18"/>
      <c r="O38" s="18"/>
    </row>
    <row r="39" spans="1:15" ht="20.100000000000001" customHeight="1" thickBot="1" x14ac:dyDescent="0.3">
      <c r="A39" s="401"/>
      <c r="B39" s="780" t="s">
        <v>361</v>
      </c>
      <c r="C39" s="780"/>
      <c r="D39" s="780"/>
      <c r="E39" s="780"/>
      <c r="F39" s="780"/>
      <c r="G39" s="780"/>
      <c r="H39" s="780"/>
      <c r="I39" s="780"/>
      <c r="J39" s="780"/>
      <c r="K39" s="780"/>
      <c r="L39" s="780"/>
      <c r="M39" s="780"/>
      <c r="N39" s="780"/>
      <c r="O39" s="401"/>
    </row>
    <row r="40" spans="1:15" ht="9.9499999999999993" customHeight="1" x14ac:dyDescent="0.2">
      <c r="A40" s="401"/>
      <c r="B40" s="401"/>
      <c r="C40" s="401"/>
      <c r="D40" s="401"/>
      <c r="E40" s="401"/>
      <c r="F40" s="401"/>
      <c r="G40" s="401"/>
      <c r="H40" s="401"/>
      <c r="I40" s="401"/>
      <c r="J40" s="401"/>
      <c r="K40" s="401"/>
      <c r="L40" s="401"/>
      <c r="M40" s="401"/>
      <c r="N40" s="401"/>
      <c r="O40" s="401"/>
    </row>
    <row r="41" spans="1:15" ht="14.1" customHeight="1" x14ac:dyDescent="0.2">
      <c r="A41" s="401"/>
      <c r="B41" s="781" t="s">
        <v>772</v>
      </c>
      <c r="C41" s="781"/>
      <c r="D41" s="781"/>
      <c r="E41" s="781"/>
      <c r="F41" s="781"/>
      <c r="G41" s="781"/>
      <c r="H41" s="781"/>
      <c r="I41" s="781"/>
      <c r="J41" s="781"/>
      <c r="K41" s="781"/>
      <c r="L41" s="781"/>
      <c r="M41" s="781"/>
      <c r="N41" s="781"/>
      <c r="O41" s="401"/>
    </row>
    <row r="42" spans="1:15" ht="5.0999999999999996" customHeight="1" x14ac:dyDescent="0.2">
      <c r="A42" s="401"/>
      <c r="B42" s="26"/>
      <c r="C42" s="26"/>
      <c r="D42" s="26"/>
      <c r="E42" s="26"/>
      <c r="F42" s="26"/>
      <c r="G42" s="26"/>
      <c r="H42" s="26"/>
      <c r="I42" s="26"/>
      <c r="J42" s="26"/>
      <c r="K42" s="26"/>
      <c r="L42" s="26"/>
      <c r="M42" s="26"/>
      <c r="N42" s="26"/>
      <c r="O42" s="401"/>
    </row>
    <row r="43" spans="1:15" ht="30" customHeight="1" x14ac:dyDescent="0.2">
      <c r="A43" s="401"/>
      <c r="B43" s="816" t="s">
        <v>287</v>
      </c>
      <c r="C43" s="799" t="s">
        <v>16</v>
      </c>
      <c r="D43" s="800"/>
      <c r="E43" s="801"/>
      <c r="F43" s="799" t="str">
        <f>AUX!A2</f>
        <v>ARS Alentejo</v>
      </c>
      <c r="G43" s="800"/>
      <c r="H43" s="801"/>
      <c r="I43" s="799" t="str">
        <f>AUX!C5</f>
        <v>ACeS Alentejo Central</v>
      </c>
      <c r="J43" s="800"/>
      <c r="K43" s="800"/>
      <c r="L43" s="802"/>
      <c r="M43" s="803"/>
      <c r="N43" s="803"/>
      <c r="O43" s="140"/>
    </row>
    <row r="44" spans="1:15" ht="14.1" customHeight="1" x14ac:dyDescent="0.2">
      <c r="A44" s="424"/>
      <c r="B44" s="817"/>
      <c r="C44" s="439" t="s">
        <v>13</v>
      </c>
      <c r="D44" s="439" t="s">
        <v>14</v>
      </c>
      <c r="E44" s="439" t="s">
        <v>15</v>
      </c>
      <c r="F44" s="439" t="s">
        <v>13</v>
      </c>
      <c r="G44" s="439" t="s">
        <v>14</v>
      </c>
      <c r="H44" s="439" t="s">
        <v>15</v>
      </c>
      <c r="I44" s="439" t="s">
        <v>13</v>
      </c>
      <c r="J44" s="439" t="s">
        <v>14</v>
      </c>
      <c r="K44" s="625" t="s">
        <v>15</v>
      </c>
      <c r="L44" s="630"/>
      <c r="M44" s="631"/>
      <c r="N44" s="631"/>
      <c r="O44" s="140"/>
    </row>
    <row r="45" spans="1:15" ht="15.95" customHeight="1" x14ac:dyDescent="0.2">
      <c r="A45" s="401"/>
      <c r="B45" s="420" t="str">
        <f>AUX!S228</f>
        <v>Abuso do tabaco (P17)</v>
      </c>
      <c r="C45" s="130">
        <f>IF(AUX!$B$232=0,"",AUX!U228)</f>
        <v>10.437319358744279</v>
      </c>
      <c r="D45" s="130">
        <f>IF(AUX!$B$232=0,"",AUX!V228)</f>
        <v>13.288019614511896</v>
      </c>
      <c r="E45" s="130">
        <f>IF(AUX!$B$232=0,"",AUX!W228)</f>
        <v>7.8982433381755337</v>
      </c>
      <c r="F45" s="130">
        <f>AUX!X228</f>
        <v>12.511901886536346</v>
      </c>
      <c r="G45" s="130">
        <f>AUX!Y228</f>
        <v>15.289974424975791</v>
      </c>
      <c r="H45" s="130">
        <f>AUX!Z228</f>
        <v>9.9233020603172033</v>
      </c>
      <c r="I45" s="451">
        <f>AUX!AA228</f>
        <v>12.930569699874198</v>
      </c>
      <c r="J45" s="130">
        <f>AUX!AB228</f>
        <v>16.640354039506235</v>
      </c>
      <c r="K45" s="626">
        <f>AUX!AC228</f>
        <v>9.4800374622775667</v>
      </c>
      <c r="L45" s="626"/>
      <c r="M45" s="629"/>
      <c r="N45" s="629"/>
      <c r="O45" s="140"/>
    </row>
    <row r="46" spans="1:15" ht="15.95" customHeight="1" x14ac:dyDescent="0.2">
      <c r="A46" s="401"/>
      <c r="B46" s="421" t="str">
        <f>AUX!S229</f>
        <v>Excesso de peso (T83)</v>
      </c>
      <c r="C46" s="180">
        <f>IF(AUX!$B$232=0,"",AUX!U229)</f>
        <v>6.3912342228635941</v>
      </c>
      <c r="D46" s="180">
        <f>IF(AUX!$B$232=0,"",AUX!V229)</f>
        <v>6.5549221561749667</v>
      </c>
      <c r="E46" s="180">
        <f>IF(AUX!$B$232=0,"",AUX!W229)</f>
        <v>6.245439832349728</v>
      </c>
      <c r="F46" s="180">
        <f>AUX!X229</f>
        <v>10.741539929456994</v>
      </c>
      <c r="G46" s="180">
        <f>AUX!Y229</f>
        <v>10.172486571043112</v>
      </c>
      <c r="H46" s="180">
        <f>AUX!Z229</f>
        <v>11.271782176308859</v>
      </c>
      <c r="I46" s="472">
        <f>AUX!AA229</f>
        <v>11.063919007967412</v>
      </c>
      <c r="J46" s="180">
        <f>AUX!AB229</f>
        <v>10.736794997700235</v>
      </c>
      <c r="K46" s="627">
        <f>AUX!AC229</f>
        <v>11.368182501416397</v>
      </c>
      <c r="L46" s="626"/>
      <c r="M46" s="629"/>
      <c r="N46" s="629"/>
      <c r="O46" s="140"/>
    </row>
    <row r="47" spans="1:15" ht="15.95" customHeight="1" x14ac:dyDescent="0.2">
      <c r="A47" s="401"/>
      <c r="B47" s="420" t="str">
        <f>AUX!S230</f>
        <v>Abuso crónico do álcool (P15)</v>
      </c>
      <c r="C47" s="130">
        <f>IF(AUX!$B$232=0,"",AUX!U230)</f>
        <v>1.4408953419353951</v>
      </c>
      <c r="D47" s="130">
        <f>IF(AUX!$B$232=0,"",AUX!V230)</f>
        <v>2.7193519021440258</v>
      </c>
      <c r="E47" s="130">
        <f>IF(AUX!$B$232=0,"",AUX!W230)</f>
        <v>0.30219323223552724</v>
      </c>
      <c r="F47" s="130">
        <f>AUX!X230</f>
        <v>1.2421876715418656</v>
      </c>
      <c r="G47" s="130">
        <f>AUX!Y230</f>
        <v>2.4312826412626944</v>
      </c>
      <c r="H47" s="130">
        <f>AUX!Z230</f>
        <v>0.13419247365315873</v>
      </c>
      <c r="I47" s="451">
        <f>AUX!AA230</f>
        <v>1.2628047684658239</v>
      </c>
      <c r="J47" s="130">
        <f>AUX!AB230</f>
        <v>2.4775306738933156</v>
      </c>
      <c r="K47" s="626">
        <f>AUX!AC230</f>
        <v>0.13296796050273452</v>
      </c>
      <c r="L47" s="626"/>
      <c r="M47" s="629"/>
      <c r="N47" s="629"/>
      <c r="O47" s="140"/>
    </row>
    <row r="48" spans="1:15" ht="15.95" customHeight="1" x14ac:dyDescent="0.2">
      <c r="A48" s="401"/>
      <c r="B48" s="422" t="str">
        <f>AUX!S231</f>
        <v>Abuso de drogas (P19)</v>
      </c>
      <c r="C48" s="423">
        <f>IF(AUX!$B$232=0,"",AUX!U231)</f>
        <v>0.46121404873456584</v>
      </c>
      <c r="D48" s="423">
        <f>IF(AUX!$B$232=0,"",AUX!V231)</f>
        <v>0.67473531745830306</v>
      </c>
      <c r="E48" s="423">
        <f>IF(AUX!$B$232=0,"",AUX!W231)</f>
        <v>0.27103385276307779</v>
      </c>
      <c r="F48" s="423">
        <f>AUX!X231</f>
        <v>0.43036423266017393</v>
      </c>
      <c r="G48" s="423">
        <f>AUX!Y231</f>
        <v>0.62489136822241165</v>
      </c>
      <c r="H48" s="423">
        <f>AUX!Z231</f>
        <v>0.24910441948258777</v>
      </c>
      <c r="I48" s="473">
        <f>AUX!AA231</f>
        <v>0.344455759899359</v>
      </c>
      <c r="J48" s="423">
        <f>AUX!AB231</f>
        <v>0.53578310107778171</v>
      </c>
      <c r="K48" s="628">
        <f>AUX!AC231</f>
        <v>0.16649901141211973</v>
      </c>
      <c r="L48" s="626"/>
      <c r="M48" s="629"/>
      <c r="N48" s="629"/>
      <c r="O48" s="140"/>
    </row>
    <row r="49" spans="1:15" ht="14.1" customHeight="1" x14ac:dyDescent="0.2">
      <c r="A49" s="401"/>
      <c r="B49" s="709" t="s">
        <v>51</v>
      </c>
      <c r="C49" s="709"/>
      <c r="D49" s="709"/>
      <c r="E49" s="709"/>
      <c r="F49" s="425"/>
      <c r="G49" s="25"/>
      <c r="H49" s="25"/>
      <c r="I49" s="700" t="str">
        <f>IF(AUX!B5=1,"Fonte: Observatórios Regionais de Saúde (dados: SIARS)","")</f>
        <v>Fonte: Observatórios Regionais de Saúde (dados: SIARS)</v>
      </c>
      <c r="J49" s="700"/>
      <c r="K49" s="700"/>
      <c r="L49" s="701"/>
      <c r="M49" s="701"/>
      <c r="N49" s="701"/>
      <c r="O49" s="140"/>
    </row>
    <row r="50" spans="1:15" ht="15" customHeight="1" x14ac:dyDescent="0.2">
      <c r="A50" s="401"/>
      <c r="B50" s="30"/>
      <c r="C50" s="26"/>
      <c r="D50" s="26"/>
      <c r="E50" s="26"/>
      <c r="F50" s="27"/>
      <c r="G50" s="27"/>
      <c r="H50" s="27"/>
      <c r="I50" s="27"/>
      <c r="J50" s="27"/>
      <c r="K50" s="27"/>
      <c r="L50" s="27"/>
      <c r="M50" s="27"/>
      <c r="N50" s="27"/>
      <c r="O50" s="401"/>
    </row>
    <row r="51" spans="1:15" ht="14.1" customHeight="1" x14ac:dyDescent="0.2">
      <c r="A51" s="401"/>
      <c r="B51" s="781" t="str">
        <f>"PROPORÇÃO DE INSCRITOS (%) POR DIAGNÓSTICO ATIVO " &amp; AUX!C6 &amp; ", POR SEXO, DEZEMBRO 2018 (ORDEM DECRESCENTE)"</f>
        <v>PROPORÇÃO DE INSCRITOS (%) POR DIAGNÓSTICO ATIVO NO ACES ALENTEJO CENTRAL, POR SEXO, DEZEMBRO 2018 (ORDEM DECRESCENTE)</v>
      </c>
      <c r="C51" s="781"/>
      <c r="D51" s="781"/>
      <c r="E51" s="781"/>
      <c r="F51" s="781"/>
      <c r="G51" s="781"/>
      <c r="H51" s="781"/>
      <c r="I51" s="781"/>
      <c r="J51" s="781"/>
      <c r="K51" s="781"/>
      <c r="L51" s="781"/>
      <c r="M51" s="781"/>
      <c r="N51" s="781"/>
      <c r="O51" s="401"/>
    </row>
    <row r="52" spans="1:15" ht="5.0999999999999996" customHeight="1" x14ac:dyDescent="0.2">
      <c r="A52" s="424"/>
      <c r="B52" s="26"/>
      <c r="C52" s="26"/>
      <c r="D52" s="26"/>
      <c r="E52" s="26"/>
      <c r="F52" s="27"/>
      <c r="G52" s="27"/>
      <c r="H52" s="27"/>
      <c r="I52" s="27"/>
      <c r="J52" s="27"/>
      <c r="K52" s="27"/>
      <c r="L52" s="27"/>
      <c r="M52" s="27"/>
      <c r="N52" s="27"/>
      <c r="O52" s="424"/>
    </row>
    <row r="53" spans="1:15" ht="14.1" customHeight="1" x14ac:dyDescent="0.2">
      <c r="A53" s="424"/>
      <c r="B53" s="428" t="s">
        <v>62</v>
      </c>
      <c r="C53" s="26"/>
      <c r="D53" s="26"/>
      <c r="E53" s="26"/>
      <c r="F53" s="818" t="s">
        <v>63</v>
      </c>
      <c r="G53" s="818"/>
      <c r="H53" s="818"/>
      <c r="I53" s="27"/>
      <c r="J53" s="27"/>
      <c r="K53" s="27"/>
      <c r="L53" s="27"/>
      <c r="M53" s="27"/>
      <c r="N53" s="27"/>
      <c r="O53" s="424"/>
    </row>
    <row r="54" spans="1:15" ht="17.100000000000001" customHeight="1" x14ac:dyDescent="0.2">
      <c r="A54" s="424"/>
      <c r="B54" s="429"/>
      <c r="C54" s="804" t="str">
        <f>AUX!S228</f>
        <v>Abuso do tabaco (P17)</v>
      </c>
      <c r="D54" s="805"/>
      <c r="E54" s="806"/>
      <c r="F54" s="431"/>
      <c r="G54" s="432"/>
      <c r="H54" s="433"/>
      <c r="I54" s="27"/>
      <c r="J54" s="27"/>
      <c r="K54" s="27"/>
      <c r="L54" s="27"/>
      <c r="M54" s="27"/>
      <c r="N54" s="27"/>
      <c r="O54" s="424"/>
    </row>
    <row r="55" spans="1:15" ht="17.100000000000001" customHeight="1" x14ac:dyDescent="0.2">
      <c r="A55" s="424"/>
      <c r="B55" s="430"/>
      <c r="C55" s="807" t="str">
        <f>AUX!S229</f>
        <v>Excesso de peso (T83)</v>
      </c>
      <c r="D55" s="808"/>
      <c r="E55" s="809"/>
      <c r="F55" s="434"/>
      <c r="G55" s="25"/>
      <c r="H55" s="435"/>
      <c r="I55" s="27"/>
      <c r="J55" s="27"/>
      <c r="K55" s="27"/>
      <c r="L55" s="27"/>
      <c r="M55" s="27"/>
      <c r="N55" s="27"/>
      <c r="O55" s="424"/>
    </row>
    <row r="56" spans="1:15" ht="17.100000000000001" customHeight="1" x14ac:dyDescent="0.2">
      <c r="A56" s="424"/>
      <c r="B56" s="430"/>
      <c r="C56" s="807" t="str">
        <f>AUX!S230</f>
        <v>Abuso crónico do álcool (P15)</v>
      </c>
      <c r="D56" s="808"/>
      <c r="E56" s="809"/>
      <c r="F56" s="434"/>
      <c r="G56" s="25"/>
      <c r="H56" s="435"/>
      <c r="I56" s="27"/>
      <c r="J56" s="27"/>
      <c r="K56" s="27"/>
      <c r="L56" s="27"/>
      <c r="M56" s="27"/>
      <c r="N56" s="27"/>
      <c r="O56" s="424"/>
    </row>
    <row r="57" spans="1:15" ht="17.100000000000001" customHeight="1" x14ac:dyDescent="0.2">
      <c r="A57" s="401"/>
      <c r="B57" s="430"/>
      <c r="C57" s="810" t="str">
        <f>AUX!S231</f>
        <v>Abuso de drogas (P19)</v>
      </c>
      <c r="D57" s="811"/>
      <c r="E57" s="812"/>
      <c r="F57" s="434"/>
      <c r="G57" s="25"/>
      <c r="H57" s="435"/>
      <c r="I57" s="27"/>
      <c r="J57" s="27"/>
      <c r="K57" s="27"/>
      <c r="L57" s="27"/>
      <c r="M57" s="27"/>
      <c r="N57" s="27"/>
      <c r="O57" s="401"/>
    </row>
    <row r="58" spans="1:15" ht="26.45" customHeight="1" x14ac:dyDescent="0.2">
      <c r="A58" s="401"/>
      <c r="B58" s="436"/>
      <c r="C58" s="813"/>
      <c r="D58" s="814"/>
      <c r="E58" s="815"/>
      <c r="F58" s="437"/>
      <c r="G58" s="437"/>
      <c r="H58" s="438"/>
      <c r="I58" s="401"/>
      <c r="J58" s="401"/>
      <c r="K58" s="401"/>
      <c r="L58" s="401"/>
      <c r="M58" s="401"/>
      <c r="N58" s="401"/>
      <c r="O58" s="401"/>
    </row>
    <row r="59" spans="1:15" ht="15" customHeight="1" x14ac:dyDescent="0.2">
      <c r="A59" s="401"/>
      <c r="B59" s="401"/>
      <c r="C59" s="401"/>
      <c r="D59" s="401"/>
      <c r="E59" s="735" t="s">
        <v>393</v>
      </c>
      <c r="F59" s="735"/>
      <c r="G59" s="735"/>
      <c r="H59" s="735"/>
      <c r="I59" s="401"/>
      <c r="J59" s="401"/>
      <c r="K59" s="401"/>
      <c r="L59" s="401"/>
      <c r="M59" s="401"/>
      <c r="N59" s="401"/>
      <c r="O59" s="401"/>
    </row>
    <row r="60" spans="1:15" ht="15" customHeight="1" x14ac:dyDescent="0.2">
      <c r="A60" s="401"/>
      <c r="B60" s="30"/>
      <c r="C60" s="26"/>
      <c r="D60" s="26"/>
      <c r="E60" s="26"/>
      <c r="F60" s="27"/>
      <c r="G60" s="27"/>
      <c r="H60" s="27"/>
      <c r="I60" s="27"/>
      <c r="J60" s="27"/>
      <c r="K60" s="27"/>
      <c r="L60" s="27"/>
      <c r="M60" s="27"/>
      <c r="N60" s="27"/>
      <c r="O60" s="401"/>
    </row>
    <row r="61" spans="1:15" ht="15" customHeight="1" x14ac:dyDescent="0.2">
      <c r="A61" s="401"/>
      <c r="B61" s="185" t="s">
        <v>28</v>
      </c>
      <c r="C61" s="401"/>
      <c r="D61" s="401"/>
      <c r="E61" s="401"/>
      <c r="F61" s="401"/>
      <c r="G61" s="401"/>
      <c r="H61" s="401"/>
      <c r="I61" s="401"/>
      <c r="J61" s="401"/>
      <c r="K61" s="401"/>
      <c r="L61" s="401"/>
      <c r="M61" s="401"/>
      <c r="N61" s="401"/>
      <c r="O61" s="401"/>
    </row>
    <row r="62" spans="1:15" ht="15" customHeight="1" x14ac:dyDescent="0.2">
      <c r="A62" s="401"/>
      <c r="B62" s="401"/>
      <c r="C62" s="401"/>
      <c r="D62" s="401"/>
      <c r="E62" s="401"/>
      <c r="F62" s="401"/>
      <c r="G62" s="401"/>
      <c r="H62" s="401"/>
      <c r="I62" s="401"/>
      <c r="J62" s="401"/>
      <c r="K62" s="401"/>
      <c r="L62" s="401"/>
      <c r="M62" s="401"/>
      <c r="N62" s="401"/>
      <c r="O62" s="401"/>
    </row>
    <row r="63" spans="1:15" ht="15" customHeight="1" x14ac:dyDescent="0.2">
      <c r="A63" s="18"/>
      <c r="B63" s="18"/>
      <c r="C63" s="18"/>
      <c r="D63" s="18"/>
      <c r="E63" s="18"/>
      <c r="F63" s="18"/>
      <c r="G63" s="18"/>
      <c r="H63" s="18"/>
      <c r="I63" s="18"/>
      <c r="J63" s="18"/>
      <c r="K63" s="18"/>
      <c r="L63" s="18"/>
      <c r="M63" s="18"/>
      <c r="N63" s="18"/>
      <c r="O63" s="18"/>
    </row>
    <row r="64" spans="1:15" ht="15" customHeight="1" x14ac:dyDescent="0.2">
      <c r="A64" s="18"/>
      <c r="B64" s="18"/>
      <c r="C64" s="18"/>
      <c r="D64" s="18"/>
      <c r="E64" s="18"/>
      <c r="F64" s="18"/>
      <c r="G64" s="18"/>
      <c r="H64" s="18"/>
      <c r="I64" s="18"/>
      <c r="J64" s="18"/>
      <c r="K64" s="18"/>
      <c r="L64" s="18"/>
      <c r="M64" s="18"/>
      <c r="N64" s="18"/>
      <c r="O64" s="18"/>
    </row>
    <row r="65" spans="1:15" ht="15" customHeight="1" x14ac:dyDescent="0.2">
      <c r="A65" s="18"/>
      <c r="B65" s="18"/>
      <c r="C65" s="18"/>
      <c r="D65" s="18"/>
      <c r="E65" s="18"/>
      <c r="F65" s="18"/>
      <c r="G65" s="18"/>
      <c r="H65" s="18"/>
      <c r="I65" s="18"/>
      <c r="J65" s="18"/>
      <c r="K65" s="18"/>
      <c r="L65" s="18"/>
      <c r="M65" s="18"/>
      <c r="N65" s="18"/>
      <c r="O65" s="18"/>
    </row>
    <row r="66" spans="1:15" ht="15" customHeight="1" thickBot="1" x14ac:dyDescent="0.25">
      <c r="A66" s="18"/>
      <c r="B66" s="18"/>
      <c r="C66" s="18"/>
      <c r="D66" s="18"/>
      <c r="E66" s="18"/>
      <c r="F66" s="18"/>
      <c r="G66" s="18"/>
      <c r="H66" s="18"/>
      <c r="I66" s="18"/>
      <c r="J66" s="18"/>
      <c r="K66" s="18"/>
      <c r="L66" s="18"/>
      <c r="M66" s="18"/>
      <c r="N66" s="18"/>
      <c r="O66" s="18"/>
    </row>
    <row r="67" spans="1:15" ht="9.9499999999999993" customHeight="1" x14ac:dyDescent="0.2">
      <c r="A67" s="18"/>
      <c r="B67" s="798"/>
      <c r="C67" s="798"/>
      <c r="D67" s="798"/>
      <c r="E67" s="798"/>
      <c r="F67" s="798"/>
      <c r="G67" s="798"/>
      <c r="H67" s="798"/>
      <c r="I67" s="798"/>
      <c r="J67" s="798"/>
      <c r="K67" s="798"/>
      <c r="L67" s="798"/>
      <c r="M67" s="798"/>
      <c r="N67" s="798"/>
      <c r="O67" s="18"/>
    </row>
  </sheetData>
  <sheetProtection password="CD06" sheet="1" objects="1" scenarios="1"/>
  <mergeCells count="37">
    <mergeCell ref="C36:F36"/>
    <mergeCell ref="K36:N36"/>
    <mergeCell ref="E59:H59"/>
    <mergeCell ref="I43:K43"/>
    <mergeCell ref="B39:N39"/>
    <mergeCell ref="B41:N41"/>
    <mergeCell ref="B51:N51"/>
    <mergeCell ref="B67:N67"/>
    <mergeCell ref="F43:H43"/>
    <mergeCell ref="L43:N43"/>
    <mergeCell ref="I49:K49"/>
    <mergeCell ref="C54:E54"/>
    <mergeCell ref="C55:E55"/>
    <mergeCell ref="C56:E56"/>
    <mergeCell ref="C57:E57"/>
    <mergeCell ref="C58:E58"/>
    <mergeCell ref="L49:N49"/>
    <mergeCell ref="B43:B44"/>
    <mergeCell ref="C43:E43"/>
    <mergeCell ref="F53:H53"/>
    <mergeCell ref="B49:E49"/>
    <mergeCell ref="B2:D2"/>
    <mergeCell ref="J2:N2"/>
    <mergeCell ref="B6:N6"/>
    <mergeCell ref="B7:G7"/>
    <mergeCell ref="B8:G8"/>
    <mergeCell ref="B10:N10"/>
    <mergeCell ref="B20:F20"/>
    <mergeCell ref="H14:J14"/>
    <mergeCell ref="H15:J15"/>
    <mergeCell ref="H16:J16"/>
    <mergeCell ref="H17:J17"/>
    <mergeCell ref="B12:F12"/>
    <mergeCell ref="H12:N12"/>
    <mergeCell ref="H20:N20"/>
    <mergeCell ref="C18:F18"/>
    <mergeCell ref="K18:N18"/>
  </mergeCells>
  <hyperlinks>
    <hyperlink ref="B4" location="INDICE!A1" display="Índice"/>
    <hyperlink ref="B37" location="'C01'!A1" display="Topo"/>
    <hyperlink ref="B61" location="'C01'!A1" display="Topo"/>
    <hyperlink ref="B7:H7" location="'B01'!A13" display="Situação Perante o Emprego"/>
    <hyperlink ref="B8:H8" location="'B01'!A36" display="Suporte Social"/>
    <hyperlink ref="B7:G7" location="'C01'!A10" display="Nascimentos em Mulheres em Idade de Risco"/>
    <hyperlink ref="B8:G8" location="'C01'!A39" display="Determinantes da Saúde nos Cuidados de Saúde Primários"/>
  </hyperlinks>
  <pageMargins left="0.39370078740157483" right="0.19685039370078741" top="0.39370078740157483" bottom="0.39370078740157483" header="0.31496062992125984" footer="0.31496062992125984"/>
  <pageSetup paperSize="9" scale="67"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7"/>
  <dimension ref="A1:O133"/>
  <sheetViews>
    <sheetView topLeftCell="A29" zoomScaleNormal="100" workbookViewId="0">
      <selection activeCell="M29" sqref="M29"/>
    </sheetView>
  </sheetViews>
  <sheetFormatPr defaultColWidth="9.140625" defaultRowHeight="14.25" x14ac:dyDescent="0.2"/>
  <cols>
    <col min="1" max="1" width="2.7109375" style="5" customWidth="1"/>
    <col min="2" max="2" width="26.28515625" style="5" customWidth="1"/>
    <col min="3" max="7" width="9.140625" style="5" customWidth="1"/>
    <col min="8" max="10" width="8.85546875" style="5" customWidth="1"/>
    <col min="11" max="14" width="9.140625" style="5" customWidth="1"/>
    <col min="15" max="15" width="2.7109375" style="5" customWidth="1"/>
    <col min="16" max="16384" width="9.140625" style="5"/>
  </cols>
  <sheetData>
    <row r="1" spans="1:15" ht="9.9499999999999993" customHeight="1" x14ac:dyDescent="0.2">
      <c r="A1" s="18"/>
      <c r="B1" s="18"/>
      <c r="C1" s="18"/>
      <c r="D1" s="18"/>
      <c r="E1" s="18"/>
      <c r="F1" s="18"/>
      <c r="G1" s="18"/>
      <c r="H1" s="18"/>
      <c r="I1" s="18"/>
      <c r="J1" s="18"/>
      <c r="K1" s="18"/>
      <c r="L1" s="18"/>
      <c r="M1" s="18"/>
      <c r="N1" s="18"/>
      <c r="O1" s="18"/>
    </row>
    <row r="2" spans="1:15" ht="20.100000000000001" customHeight="1" thickBot="1" x14ac:dyDescent="0.3">
      <c r="A2" s="18"/>
      <c r="B2" s="845" t="str">
        <f>AUX!A1</f>
        <v>Perfil Local de Saúde 2019</v>
      </c>
      <c r="C2" s="845"/>
      <c r="D2" s="123"/>
      <c r="E2" s="123"/>
      <c r="F2" s="123"/>
      <c r="G2" s="846" t="str">
        <f>AUX!A3</f>
        <v>ACeS Alentejo Central</v>
      </c>
      <c r="H2" s="846"/>
      <c r="I2" s="846"/>
      <c r="J2" s="846"/>
      <c r="K2" s="846"/>
      <c r="L2" s="846"/>
      <c r="M2" s="846"/>
      <c r="N2" s="846"/>
      <c r="O2" s="18"/>
    </row>
    <row r="3" spans="1:15" ht="9.9499999999999993" customHeight="1" thickTop="1" x14ac:dyDescent="0.2">
      <c r="A3" s="18"/>
      <c r="B3" s="18"/>
      <c r="C3" s="18"/>
      <c r="D3" s="18"/>
      <c r="E3" s="18"/>
      <c r="F3" s="18"/>
      <c r="G3" s="18"/>
      <c r="H3" s="18"/>
      <c r="I3" s="18"/>
      <c r="J3" s="18"/>
      <c r="K3" s="18"/>
      <c r="L3" s="18"/>
      <c r="M3" s="18"/>
      <c r="N3" s="18"/>
      <c r="O3" s="18"/>
    </row>
    <row r="4" spans="1:15" x14ac:dyDescent="0.2">
      <c r="A4" s="18"/>
      <c r="B4" s="127" t="s">
        <v>0</v>
      </c>
      <c r="C4" s="18"/>
      <c r="D4" s="18"/>
      <c r="E4" s="18"/>
      <c r="F4" s="18"/>
      <c r="G4" s="18"/>
      <c r="H4" s="18"/>
      <c r="I4" s="18"/>
      <c r="J4" s="18"/>
      <c r="K4" s="18"/>
      <c r="L4" s="18"/>
      <c r="M4" s="18"/>
      <c r="N4" s="18"/>
      <c r="O4" s="18"/>
    </row>
    <row r="5" spans="1:15" ht="15" customHeight="1" x14ac:dyDescent="0.2">
      <c r="A5" s="18"/>
      <c r="B5" s="20"/>
      <c r="C5" s="18"/>
      <c r="D5" s="18"/>
      <c r="E5" s="18"/>
      <c r="F5" s="18"/>
      <c r="G5" s="18"/>
      <c r="H5" s="18"/>
      <c r="I5" s="18"/>
      <c r="J5" s="18"/>
      <c r="K5" s="18"/>
      <c r="L5" s="18"/>
      <c r="M5" s="18"/>
      <c r="N5" s="18"/>
      <c r="O5" s="18"/>
    </row>
    <row r="6" spans="1:15" s="125" customFormat="1" ht="24.95" customHeight="1" x14ac:dyDescent="0.25">
      <c r="A6" s="124"/>
      <c r="B6" s="847" t="s">
        <v>7</v>
      </c>
      <c r="C6" s="847"/>
      <c r="D6" s="847"/>
      <c r="E6" s="847"/>
      <c r="F6" s="847"/>
      <c r="G6" s="847"/>
      <c r="H6" s="847"/>
      <c r="I6" s="847"/>
      <c r="J6" s="847"/>
      <c r="K6" s="847"/>
      <c r="L6" s="847"/>
      <c r="M6" s="847"/>
      <c r="N6" s="847"/>
      <c r="O6" s="124"/>
    </row>
    <row r="7" spans="1:15" ht="18" customHeight="1" x14ac:dyDescent="0.2">
      <c r="A7" s="178"/>
      <c r="B7" s="844" t="s">
        <v>172</v>
      </c>
      <c r="C7" s="844"/>
      <c r="D7" s="844"/>
      <c r="E7" s="844"/>
      <c r="F7" s="844"/>
      <c r="G7" s="844"/>
      <c r="H7" s="178"/>
      <c r="I7" s="178"/>
      <c r="J7" s="178"/>
      <c r="K7" s="178"/>
      <c r="L7" s="178"/>
      <c r="M7" s="178"/>
      <c r="N7" s="178"/>
      <c r="O7" s="178"/>
    </row>
    <row r="8" spans="1:15" ht="15" customHeight="1" x14ac:dyDescent="0.2">
      <c r="A8" s="18"/>
      <c r="B8" s="848" t="s">
        <v>38</v>
      </c>
      <c r="C8" s="848"/>
      <c r="D8" s="848"/>
      <c r="E8" s="848"/>
      <c r="F8" s="848"/>
      <c r="G8" s="848"/>
      <c r="H8" s="18"/>
      <c r="I8" s="18"/>
      <c r="J8" s="18"/>
      <c r="K8" s="18"/>
      <c r="L8" s="18"/>
      <c r="M8" s="18"/>
      <c r="N8" s="18"/>
      <c r="O8" s="18"/>
    </row>
    <row r="9" spans="1:15" ht="15" customHeight="1" x14ac:dyDescent="0.2">
      <c r="A9" s="18"/>
      <c r="B9" s="849" t="s">
        <v>41</v>
      </c>
      <c r="C9" s="849"/>
      <c r="D9" s="849"/>
      <c r="E9" s="849"/>
      <c r="F9" s="849"/>
      <c r="G9" s="849"/>
      <c r="H9" s="18"/>
      <c r="I9" s="18"/>
      <c r="J9" s="18"/>
      <c r="K9" s="18"/>
      <c r="L9" s="18"/>
      <c r="M9" s="18"/>
      <c r="N9" s="18"/>
      <c r="O9" s="18"/>
    </row>
    <row r="10" spans="1:15" ht="15" customHeight="1" x14ac:dyDescent="0.2">
      <c r="A10" s="18"/>
      <c r="B10" s="849" t="s">
        <v>121</v>
      </c>
      <c r="C10" s="849"/>
      <c r="D10" s="849"/>
      <c r="E10" s="849"/>
      <c r="F10" s="849"/>
      <c r="G10" s="849"/>
      <c r="H10" s="18"/>
      <c r="I10" s="18"/>
      <c r="J10" s="18"/>
      <c r="K10" s="18"/>
      <c r="L10" s="18"/>
      <c r="M10" s="18"/>
      <c r="N10" s="18"/>
      <c r="O10" s="18"/>
    </row>
    <row r="11" spans="1:15" ht="15" customHeight="1" x14ac:dyDescent="0.2">
      <c r="A11" s="18"/>
      <c r="B11" s="849" t="s">
        <v>40</v>
      </c>
      <c r="C11" s="849"/>
      <c r="D11" s="849"/>
      <c r="E11" s="849"/>
      <c r="F11" s="849"/>
      <c r="G11" s="849"/>
      <c r="H11" s="126"/>
      <c r="I11" s="18"/>
      <c r="J11" s="18"/>
      <c r="K11" s="18"/>
      <c r="L11" s="18"/>
      <c r="M11" s="18"/>
      <c r="N11" s="18"/>
      <c r="O11" s="18"/>
    </row>
    <row r="12" spans="1:15" ht="15" customHeight="1" x14ac:dyDescent="0.2">
      <c r="A12" s="18"/>
      <c r="B12" s="849" t="s">
        <v>288</v>
      </c>
      <c r="C12" s="849"/>
      <c r="D12" s="849"/>
      <c r="E12" s="849"/>
      <c r="F12" s="849"/>
      <c r="G12" s="849"/>
      <c r="H12" s="18"/>
      <c r="I12" s="18"/>
      <c r="J12" s="18"/>
      <c r="K12" s="18"/>
      <c r="L12" s="18"/>
      <c r="M12" s="18"/>
      <c r="N12" s="18"/>
      <c r="O12" s="18"/>
    </row>
    <row r="13" spans="1:15" ht="15" customHeight="1" x14ac:dyDescent="0.2">
      <c r="A13" s="18"/>
      <c r="B13" s="844" t="s">
        <v>362</v>
      </c>
      <c r="C13" s="844"/>
      <c r="D13" s="844"/>
      <c r="E13" s="844"/>
      <c r="F13" s="844"/>
      <c r="G13" s="844"/>
      <c r="H13" s="18"/>
      <c r="I13" s="18"/>
      <c r="J13" s="18"/>
      <c r="K13" s="18"/>
      <c r="L13" s="18"/>
      <c r="M13" s="18"/>
      <c r="N13" s="18"/>
      <c r="O13" s="18"/>
    </row>
    <row r="14" spans="1:15" ht="15" customHeight="1" x14ac:dyDescent="0.2">
      <c r="A14" s="18"/>
      <c r="B14" s="844" t="s">
        <v>119</v>
      </c>
      <c r="C14" s="844"/>
      <c r="D14" s="844"/>
      <c r="E14" s="844"/>
      <c r="F14" s="844"/>
      <c r="G14" s="844"/>
      <c r="H14" s="18"/>
      <c r="I14" s="18"/>
      <c r="J14" s="18"/>
      <c r="K14" s="18"/>
      <c r="L14" s="18"/>
      <c r="M14" s="18"/>
      <c r="N14" s="18"/>
      <c r="O14" s="18"/>
    </row>
    <row r="15" spans="1:15" ht="15" customHeight="1" x14ac:dyDescent="0.2">
      <c r="A15" s="18"/>
      <c r="B15" s="844" t="s">
        <v>29</v>
      </c>
      <c r="C15" s="844"/>
      <c r="D15" s="844"/>
      <c r="E15" s="844"/>
      <c r="F15" s="844"/>
      <c r="G15" s="844"/>
      <c r="H15" s="18"/>
      <c r="I15" s="18"/>
      <c r="J15" s="18"/>
      <c r="K15" s="18"/>
      <c r="L15" s="18"/>
      <c r="M15" s="18"/>
      <c r="N15" s="18"/>
      <c r="O15" s="18"/>
    </row>
    <row r="16" spans="1:15" ht="20.100000000000001" customHeight="1" x14ac:dyDescent="0.2">
      <c r="A16" s="18"/>
      <c r="B16" s="18"/>
      <c r="C16" s="18"/>
      <c r="D16" s="18"/>
      <c r="E16" s="18"/>
      <c r="F16" s="18"/>
      <c r="G16" s="18"/>
      <c r="H16" s="18"/>
      <c r="I16" s="18"/>
      <c r="J16" s="18"/>
      <c r="K16" s="18"/>
      <c r="L16" s="18"/>
      <c r="M16" s="18"/>
      <c r="N16" s="18"/>
      <c r="O16" s="18"/>
    </row>
    <row r="17" spans="1:15" ht="20.100000000000001" customHeight="1" thickBot="1" x14ac:dyDescent="0.3">
      <c r="A17" s="178"/>
      <c r="B17" s="820" t="s">
        <v>172</v>
      </c>
      <c r="C17" s="820"/>
      <c r="D17" s="820"/>
      <c r="E17" s="820"/>
      <c r="F17" s="820"/>
      <c r="G17" s="820"/>
      <c r="H17" s="820"/>
      <c r="I17" s="820"/>
      <c r="J17" s="820"/>
      <c r="K17" s="820"/>
      <c r="L17" s="820"/>
      <c r="M17" s="820"/>
      <c r="N17" s="820"/>
      <c r="O17" s="178"/>
    </row>
    <row r="18" spans="1:15" ht="9.9499999999999993" customHeight="1" x14ac:dyDescent="0.2">
      <c r="A18" s="178"/>
      <c r="B18" s="178"/>
      <c r="C18" s="178"/>
      <c r="D18" s="178"/>
      <c r="E18" s="178"/>
      <c r="F18" s="178"/>
      <c r="G18" s="178"/>
      <c r="H18" s="178"/>
      <c r="I18" s="178"/>
      <c r="J18" s="178"/>
      <c r="K18" s="178"/>
      <c r="L18" s="178"/>
      <c r="M18" s="178"/>
      <c r="N18" s="178"/>
      <c r="O18" s="178"/>
    </row>
    <row r="19" spans="1:15" ht="26.1" customHeight="1" x14ac:dyDescent="0.2">
      <c r="A19" s="178"/>
      <c r="B19" s="819" t="s">
        <v>773</v>
      </c>
      <c r="C19" s="819"/>
      <c r="D19" s="819"/>
      <c r="E19" s="819"/>
      <c r="F19" s="819"/>
      <c r="G19" s="128"/>
      <c r="H19" s="819" t="s">
        <v>774</v>
      </c>
      <c r="I19" s="819"/>
      <c r="J19" s="819"/>
      <c r="K19" s="819"/>
      <c r="L19" s="819"/>
      <c r="M19" s="819"/>
      <c r="N19" s="819"/>
      <c r="O19" s="178"/>
    </row>
    <row r="20" spans="1:15" ht="5.0999999999999996" customHeight="1" x14ac:dyDescent="0.2">
      <c r="A20" s="178"/>
      <c r="B20" s="26"/>
      <c r="C20" s="26"/>
      <c r="D20" s="26"/>
      <c r="E20" s="26"/>
      <c r="F20" s="26"/>
      <c r="G20" s="26"/>
      <c r="H20" s="26"/>
      <c r="I20" s="26"/>
      <c r="J20" s="26"/>
      <c r="K20" s="26"/>
      <c r="L20" s="26"/>
      <c r="M20" s="26"/>
      <c r="N20" s="26"/>
      <c r="O20" s="178"/>
    </row>
    <row r="21" spans="1:15" ht="20.100000000000001" customHeight="1" x14ac:dyDescent="0.2">
      <c r="A21" s="178"/>
      <c r="B21" s="195" t="s">
        <v>8</v>
      </c>
      <c r="C21" s="444" t="s">
        <v>166</v>
      </c>
      <c r="D21" s="190" t="s">
        <v>206</v>
      </c>
      <c r="E21" s="190" t="s">
        <v>555</v>
      </c>
      <c r="F21" s="190" t="s">
        <v>714</v>
      </c>
      <c r="G21" s="193"/>
      <c r="H21" s="821" t="s">
        <v>8</v>
      </c>
      <c r="I21" s="822"/>
      <c r="J21" s="823"/>
      <c r="K21" s="444" t="s">
        <v>166</v>
      </c>
      <c r="L21" s="190" t="s">
        <v>206</v>
      </c>
      <c r="M21" s="190" t="s">
        <v>555</v>
      </c>
      <c r="N21" s="190" t="s">
        <v>714</v>
      </c>
      <c r="O21" s="178"/>
    </row>
    <row r="22" spans="1:15" ht="15" customHeight="1" x14ac:dyDescent="0.2">
      <c r="A22" s="178"/>
      <c r="B22" s="566" t="s">
        <v>16</v>
      </c>
      <c r="C22" s="130">
        <f>AUX!L237</f>
        <v>8.6653477400700041</v>
      </c>
      <c r="D22" s="130">
        <f>AUX!O237</f>
        <v>8.0210378582212805</v>
      </c>
      <c r="E22" s="130">
        <f>AUX!R237</f>
        <v>7.8517906904737327</v>
      </c>
      <c r="F22" s="130">
        <f>AUX!U237</f>
        <v>8.0155275467775464</v>
      </c>
      <c r="G22" s="130"/>
      <c r="H22" s="824" t="s">
        <v>16</v>
      </c>
      <c r="I22" s="825"/>
      <c r="J22" s="826"/>
      <c r="K22" s="130">
        <f>AUX!L243</f>
        <v>7.7140296589391104</v>
      </c>
      <c r="L22" s="130">
        <f>AUX!O243</f>
        <v>8.3258611340494841</v>
      </c>
      <c r="M22" s="131">
        <f>AUX!R243</f>
        <v>8.6671840940616942</v>
      </c>
      <c r="N22" s="131">
        <f>AUX!U243</f>
        <v>8.8113955301455302</v>
      </c>
      <c r="O22" s="178"/>
    </row>
    <row r="23" spans="1:15" ht="15" customHeight="1" x14ac:dyDescent="0.2">
      <c r="A23" s="178"/>
      <c r="B23" s="569" t="str">
        <f>AUX!A2</f>
        <v>ARS Alentejo</v>
      </c>
      <c r="C23" s="132">
        <f>AUX!L238</f>
        <v>8.5686386199039788</v>
      </c>
      <c r="D23" s="132">
        <f>AUX!O238</f>
        <v>7.463537847307097</v>
      </c>
      <c r="E23" s="132">
        <f>AUX!R238</f>
        <v>7.0863243143751156</v>
      </c>
      <c r="F23" s="132">
        <f>AUX!U238</f>
        <v>7.5261840763740846</v>
      </c>
      <c r="G23" s="130"/>
      <c r="H23" s="827" t="str">
        <f>AUX!A2</f>
        <v>ARS Alentejo</v>
      </c>
      <c r="I23" s="828"/>
      <c r="J23" s="829"/>
      <c r="K23" s="132">
        <f>AUX!L244</f>
        <v>8.5035397509968256</v>
      </c>
      <c r="L23" s="132">
        <f>AUX!O244</f>
        <v>8.8242483500366653</v>
      </c>
      <c r="M23" s="133">
        <f>AUX!R244</f>
        <v>8.5219952144303335</v>
      </c>
      <c r="N23" s="133">
        <f>AUX!U244</f>
        <v>8.9813699138010925</v>
      </c>
      <c r="O23" s="178"/>
    </row>
    <row r="24" spans="1:15" ht="15" customHeight="1" x14ac:dyDescent="0.2">
      <c r="A24" s="178"/>
      <c r="B24" s="570" t="str">
        <f>AUX!A3</f>
        <v>ACeS Alentejo Central</v>
      </c>
      <c r="C24" s="111">
        <f>AUX!L239</f>
        <v>8.132387706855793</v>
      </c>
      <c r="D24" s="111">
        <f>AUX!O239</f>
        <v>7.1661237785016292</v>
      </c>
      <c r="E24" s="111">
        <f>AUX!R239</f>
        <v>7.394863110358453</v>
      </c>
      <c r="F24" s="111">
        <f>AUX!U239</f>
        <v>8.5898153329602689</v>
      </c>
      <c r="G24" s="130"/>
      <c r="H24" s="830" t="str">
        <f>AUX!A3</f>
        <v>ACeS Alentejo Central</v>
      </c>
      <c r="I24" s="831"/>
      <c r="J24" s="832"/>
      <c r="K24" s="111">
        <f>AUX!L245</f>
        <v>9.0070921985815602</v>
      </c>
      <c r="L24" s="111">
        <f>AUX!O245</f>
        <v>8.8198446504635424</v>
      </c>
      <c r="M24" s="196">
        <f>AUX!R245</f>
        <v>9.144792548687553</v>
      </c>
      <c r="N24" s="196">
        <f>AUX!U245</f>
        <v>10.324566312255175</v>
      </c>
      <c r="O24" s="178"/>
    </row>
    <row r="25" spans="1:15" ht="15" customHeight="1" x14ac:dyDescent="0.2">
      <c r="A25" s="178"/>
      <c r="B25" s="30"/>
      <c r="C25" s="735" t="s">
        <v>536</v>
      </c>
      <c r="D25" s="735"/>
      <c r="E25" s="735"/>
      <c r="F25" s="735"/>
      <c r="G25" s="27"/>
      <c r="H25" s="27"/>
      <c r="I25" s="27"/>
      <c r="J25" s="27"/>
      <c r="K25" s="735" t="s">
        <v>536</v>
      </c>
      <c r="L25" s="735"/>
      <c r="M25" s="735"/>
      <c r="N25" s="735"/>
      <c r="O25" s="178"/>
    </row>
    <row r="26" spans="1:15" ht="15" customHeight="1" x14ac:dyDescent="0.2">
      <c r="A26" s="178"/>
      <c r="B26" s="30"/>
      <c r="C26" s="26"/>
      <c r="D26" s="26"/>
      <c r="E26" s="26"/>
      <c r="F26" s="27"/>
      <c r="G26" s="27"/>
      <c r="H26" s="27"/>
      <c r="I26" s="27"/>
      <c r="J26" s="27"/>
      <c r="K26" s="27"/>
      <c r="L26" s="27"/>
      <c r="M26" s="27"/>
      <c r="N26" s="27"/>
      <c r="O26" s="178"/>
    </row>
    <row r="27" spans="1:15" ht="24" customHeight="1" x14ac:dyDescent="0.2">
      <c r="A27" s="178"/>
      <c r="B27" s="819" t="s">
        <v>731</v>
      </c>
      <c r="C27" s="819"/>
      <c r="D27" s="819"/>
      <c r="E27" s="819"/>
      <c r="F27" s="819"/>
      <c r="H27" s="819" t="s">
        <v>732</v>
      </c>
      <c r="I27" s="819"/>
      <c r="J27" s="819"/>
      <c r="K27" s="819"/>
      <c r="L27" s="819"/>
      <c r="M27" s="819"/>
      <c r="N27" s="819"/>
      <c r="O27" s="178"/>
    </row>
    <row r="28" spans="1:15" ht="5.0999999999999996" customHeight="1" x14ac:dyDescent="0.2">
      <c r="A28" s="178"/>
      <c r="B28" s="178"/>
      <c r="C28" s="178"/>
      <c r="D28" s="178"/>
      <c r="E28" s="178"/>
      <c r="F28" s="178"/>
      <c r="G28" s="178"/>
      <c r="H28" s="178"/>
      <c r="I28" s="178"/>
      <c r="J28" s="178"/>
      <c r="K28" s="178"/>
      <c r="L28" s="178"/>
      <c r="M28" s="178"/>
      <c r="N28" s="178"/>
      <c r="O28" s="178"/>
    </row>
    <row r="29" spans="1:15" ht="15" customHeight="1" x14ac:dyDescent="0.2">
      <c r="A29" s="178"/>
      <c r="B29" s="26"/>
      <c r="C29" s="26"/>
      <c r="D29" s="26"/>
      <c r="E29" s="26"/>
      <c r="F29" s="27"/>
      <c r="G29" s="27"/>
      <c r="H29" s="27"/>
      <c r="I29" s="27"/>
      <c r="J29" s="27"/>
      <c r="K29" s="27"/>
      <c r="L29" s="27"/>
      <c r="M29" s="27"/>
      <c r="N29" s="27"/>
      <c r="O29" s="178"/>
    </row>
    <row r="30" spans="1:15" ht="15" customHeight="1" x14ac:dyDescent="0.2">
      <c r="A30" s="178"/>
      <c r="B30" s="26"/>
      <c r="C30" s="26"/>
      <c r="D30" s="26"/>
      <c r="E30" s="26"/>
      <c r="F30" s="27"/>
      <c r="G30" s="27"/>
      <c r="H30" s="27"/>
      <c r="I30" s="27"/>
      <c r="J30" s="27"/>
      <c r="K30" s="27"/>
      <c r="L30" s="27"/>
      <c r="M30" s="27"/>
      <c r="N30" s="27"/>
      <c r="O30" s="178"/>
    </row>
    <row r="31" spans="1:15" ht="15" customHeight="1" x14ac:dyDescent="0.2">
      <c r="A31" s="178"/>
      <c r="B31" s="26"/>
      <c r="C31" s="26"/>
      <c r="D31" s="26"/>
      <c r="E31" s="26"/>
      <c r="F31" s="27"/>
      <c r="G31" s="27"/>
      <c r="H31" s="27"/>
      <c r="I31" s="27"/>
      <c r="J31" s="27"/>
      <c r="K31" s="27"/>
      <c r="L31" s="27"/>
      <c r="M31" s="27"/>
      <c r="N31" s="27"/>
      <c r="O31" s="178"/>
    </row>
    <row r="32" spans="1:15" ht="15" customHeight="1" x14ac:dyDescent="0.2">
      <c r="A32" s="178"/>
      <c r="B32" s="26"/>
      <c r="C32" s="26"/>
      <c r="D32" s="26"/>
      <c r="E32" s="26"/>
      <c r="F32" s="27"/>
      <c r="G32" s="27"/>
      <c r="H32" s="27"/>
      <c r="I32" s="27"/>
      <c r="J32" s="27"/>
      <c r="K32" s="27"/>
      <c r="L32" s="27"/>
      <c r="M32" s="27"/>
      <c r="N32" s="27"/>
      <c r="O32" s="178"/>
    </row>
    <row r="33" spans="1:15" ht="15" customHeight="1" x14ac:dyDescent="0.2">
      <c r="A33" s="178"/>
      <c r="B33" s="26"/>
      <c r="C33" s="26"/>
      <c r="D33" s="26"/>
      <c r="E33" s="26"/>
      <c r="F33" s="27"/>
      <c r="G33" s="27"/>
      <c r="H33" s="27"/>
      <c r="I33" s="27"/>
      <c r="J33" s="27"/>
      <c r="K33" s="27"/>
      <c r="L33" s="27"/>
      <c r="M33" s="27"/>
      <c r="N33" s="27"/>
      <c r="O33" s="178"/>
    </row>
    <row r="34" spans="1:15" ht="15" customHeight="1" x14ac:dyDescent="0.2">
      <c r="A34" s="178"/>
      <c r="B34" s="178"/>
      <c r="C34" s="178"/>
      <c r="D34" s="178"/>
      <c r="E34" s="178"/>
      <c r="F34" s="178"/>
      <c r="G34" s="178"/>
      <c r="H34" s="178"/>
      <c r="I34" s="178"/>
      <c r="J34" s="178"/>
      <c r="K34" s="178"/>
      <c r="L34" s="178"/>
      <c r="M34" s="178"/>
      <c r="N34" s="178"/>
      <c r="O34" s="178"/>
    </row>
    <row r="35" spans="1:15" ht="15" customHeight="1" x14ac:dyDescent="0.2">
      <c r="A35" s="178"/>
      <c r="B35" s="178"/>
      <c r="C35" s="178"/>
      <c r="D35" s="178"/>
      <c r="E35" s="178"/>
      <c r="F35" s="178"/>
      <c r="G35" s="178"/>
      <c r="H35" s="178"/>
      <c r="I35" s="178"/>
      <c r="J35" s="178"/>
      <c r="K35" s="178"/>
      <c r="L35" s="178"/>
      <c r="M35" s="178"/>
      <c r="N35" s="178"/>
      <c r="O35" s="178"/>
    </row>
    <row r="36" spans="1:15" ht="15" customHeight="1" x14ac:dyDescent="0.2">
      <c r="A36" s="178"/>
      <c r="B36" s="30"/>
      <c r="C36" s="26"/>
      <c r="D36" s="26"/>
      <c r="E36" s="26"/>
      <c r="F36" s="27"/>
      <c r="G36" s="27"/>
      <c r="H36" s="27"/>
      <c r="I36" s="27"/>
      <c r="J36" s="27"/>
      <c r="K36" s="27"/>
      <c r="L36" s="27"/>
      <c r="M36" s="27"/>
      <c r="N36" s="27"/>
      <c r="O36" s="178"/>
    </row>
    <row r="37" spans="1:15" ht="15" customHeight="1" x14ac:dyDescent="0.2">
      <c r="A37" s="178"/>
      <c r="B37" s="26"/>
      <c r="C37" s="26"/>
      <c r="D37" s="26"/>
      <c r="E37" s="26"/>
      <c r="F37" s="27"/>
      <c r="G37" s="27"/>
      <c r="H37" s="27"/>
      <c r="I37" s="27"/>
      <c r="J37" s="27"/>
      <c r="K37" s="27"/>
      <c r="L37" s="27"/>
      <c r="M37" s="27"/>
      <c r="N37" s="27"/>
      <c r="O37" s="178"/>
    </row>
    <row r="38" spans="1:15" ht="15" customHeight="1" x14ac:dyDescent="0.2">
      <c r="A38" s="178"/>
      <c r="B38" s="26"/>
      <c r="C38" s="26"/>
      <c r="D38" s="26"/>
      <c r="E38" s="26"/>
      <c r="F38" s="27"/>
      <c r="G38" s="27"/>
      <c r="H38" s="27"/>
      <c r="I38" s="27"/>
      <c r="J38" s="27"/>
      <c r="K38" s="27"/>
      <c r="L38" s="27"/>
      <c r="M38" s="27"/>
      <c r="N38" s="27"/>
      <c r="O38" s="178"/>
    </row>
    <row r="39" spans="1:15" ht="15" customHeight="1" x14ac:dyDescent="0.2">
      <c r="A39" s="178"/>
      <c r="B39" s="178"/>
      <c r="C39" s="178"/>
      <c r="D39" s="178"/>
      <c r="E39" s="178"/>
      <c r="F39" s="178"/>
      <c r="G39" s="178"/>
      <c r="H39" s="178"/>
      <c r="I39" s="178"/>
      <c r="J39" s="178"/>
      <c r="K39" s="178"/>
      <c r="L39" s="178"/>
      <c r="M39" s="178"/>
      <c r="N39" s="178"/>
      <c r="O39" s="178"/>
    </row>
    <row r="40" spans="1:15" ht="15" customHeight="1" x14ac:dyDescent="0.2">
      <c r="A40" s="178"/>
      <c r="B40" s="178"/>
      <c r="C40" s="178"/>
      <c r="D40" s="178"/>
      <c r="E40" s="178"/>
      <c r="F40" s="178"/>
      <c r="G40" s="178"/>
      <c r="H40" s="178"/>
      <c r="I40" s="178"/>
      <c r="J40" s="178"/>
      <c r="K40" s="178"/>
      <c r="L40" s="178"/>
      <c r="M40" s="178"/>
      <c r="N40" s="178"/>
      <c r="O40" s="178"/>
    </row>
    <row r="41" spans="1:15" ht="15" customHeight="1" x14ac:dyDescent="0.2">
      <c r="A41" s="178"/>
      <c r="B41" s="30"/>
      <c r="C41" s="26"/>
      <c r="D41" s="26"/>
      <c r="E41" s="26"/>
      <c r="F41" s="27"/>
      <c r="G41" s="27"/>
      <c r="H41" s="27"/>
      <c r="I41" s="27"/>
      <c r="J41" s="27"/>
      <c r="K41" s="27"/>
      <c r="L41" s="27"/>
      <c r="M41" s="27"/>
      <c r="N41" s="27"/>
      <c r="O41" s="178"/>
    </row>
    <row r="42" spans="1:15" ht="15" customHeight="1" x14ac:dyDescent="0.2">
      <c r="A42" s="178"/>
      <c r="B42" s="26"/>
      <c r="C42" s="26"/>
      <c r="D42" s="26"/>
      <c r="E42" s="26"/>
      <c r="F42" s="27"/>
      <c r="G42" s="27"/>
      <c r="H42" s="27"/>
      <c r="I42" s="27"/>
      <c r="J42" s="27"/>
      <c r="K42" s="27"/>
      <c r="L42" s="27"/>
      <c r="M42" s="27"/>
      <c r="N42" s="27"/>
      <c r="O42" s="178"/>
    </row>
    <row r="43" spans="1:15" ht="15" customHeight="1" x14ac:dyDescent="0.2">
      <c r="A43" s="178"/>
      <c r="B43" s="107" t="s">
        <v>28</v>
      </c>
      <c r="C43" s="735" t="s">
        <v>536</v>
      </c>
      <c r="D43" s="735"/>
      <c r="E43" s="735"/>
      <c r="F43" s="735"/>
      <c r="G43" s="27"/>
      <c r="H43" s="27"/>
      <c r="I43" s="27"/>
      <c r="J43" s="27"/>
      <c r="K43" s="735" t="s">
        <v>536</v>
      </c>
      <c r="L43" s="735"/>
      <c r="M43" s="735"/>
      <c r="N43" s="735"/>
      <c r="O43" s="178"/>
    </row>
    <row r="44" spans="1:15" ht="20.100000000000001" customHeight="1" x14ac:dyDescent="0.2">
      <c r="A44" s="178"/>
      <c r="B44" s="178"/>
      <c r="C44" s="178"/>
      <c r="D44" s="178"/>
      <c r="E44" s="178"/>
      <c r="F44" s="178"/>
      <c r="G44" s="178"/>
      <c r="H44" s="178"/>
      <c r="I44" s="178"/>
      <c r="J44" s="178"/>
      <c r="K44" s="178"/>
      <c r="L44" s="178"/>
      <c r="M44" s="178"/>
      <c r="N44" s="178"/>
      <c r="O44" s="178"/>
    </row>
    <row r="45" spans="1:15" s="601" customFormat="1" ht="20.100000000000001" customHeight="1" thickBot="1" x14ac:dyDescent="0.3">
      <c r="B45" s="820" t="s">
        <v>41</v>
      </c>
      <c r="C45" s="820"/>
      <c r="D45" s="820"/>
      <c r="E45" s="820"/>
      <c r="F45" s="820"/>
      <c r="G45" s="820"/>
      <c r="H45" s="820"/>
      <c r="I45" s="820"/>
      <c r="J45" s="820"/>
      <c r="K45" s="820"/>
      <c r="L45" s="820"/>
      <c r="M45" s="820"/>
      <c r="N45" s="820"/>
    </row>
    <row r="46" spans="1:15" ht="9.9499999999999993" customHeight="1" x14ac:dyDescent="0.2">
      <c r="A46" s="18"/>
      <c r="B46" s="18"/>
      <c r="C46" s="18"/>
      <c r="D46" s="18"/>
      <c r="E46" s="18"/>
      <c r="F46" s="18"/>
      <c r="G46" s="18"/>
      <c r="H46" s="18"/>
      <c r="I46" s="18"/>
      <c r="J46" s="18"/>
      <c r="K46" s="18"/>
      <c r="L46" s="18"/>
      <c r="M46" s="18"/>
      <c r="N46" s="18"/>
      <c r="O46" s="18"/>
    </row>
    <row r="47" spans="1:15" ht="15.95" customHeight="1" x14ac:dyDescent="0.2">
      <c r="A47" s="18"/>
      <c r="B47" s="834" t="s">
        <v>776</v>
      </c>
      <c r="C47" s="834"/>
      <c r="D47" s="834"/>
      <c r="E47" s="834"/>
      <c r="F47" s="834"/>
      <c r="G47" s="58"/>
      <c r="H47" s="834" t="s">
        <v>734</v>
      </c>
      <c r="I47" s="834"/>
      <c r="J47" s="834"/>
      <c r="K47" s="834"/>
      <c r="L47" s="834"/>
      <c r="M47" s="834"/>
      <c r="N47" s="834"/>
      <c r="O47" s="18"/>
    </row>
    <row r="48" spans="1:15" ht="5.0999999999999996" customHeight="1" x14ac:dyDescent="0.2">
      <c r="A48" s="18"/>
      <c r="B48" s="26"/>
      <c r="C48" s="26"/>
      <c r="D48" s="26"/>
      <c r="E48" s="26"/>
      <c r="F48" s="26"/>
      <c r="G48" s="26"/>
      <c r="H48" s="26"/>
      <c r="I48" s="26"/>
      <c r="J48" s="26"/>
      <c r="K48" s="26"/>
      <c r="L48" s="26"/>
      <c r="M48" s="26"/>
      <c r="N48" s="26"/>
      <c r="O48" s="18"/>
    </row>
    <row r="49" spans="1:15" ht="21.95" customHeight="1" x14ac:dyDescent="0.2">
      <c r="A49" s="18"/>
      <c r="B49" s="108" t="s">
        <v>8</v>
      </c>
      <c r="C49" s="109">
        <v>2002</v>
      </c>
      <c r="D49" s="109">
        <v>2007</v>
      </c>
      <c r="E49" s="109">
        <v>2012</v>
      </c>
      <c r="F49" s="109">
        <v>2017</v>
      </c>
      <c r="G49" s="86"/>
      <c r="H49" s="86"/>
      <c r="I49" s="86"/>
      <c r="J49" s="86"/>
      <c r="K49" s="86"/>
      <c r="L49" s="86"/>
      <c r="M49" s="86"/>
      <c r="N49" s="86"/>
      <c r="O49" s="18"/>
    </row>
    <row r="50" spans="1:15" ht="18" customHeight="1" x14ac:dyDescent="0.2">
      <c r="A50" s="18"/>
      <c r="B50" s="566" t="s">
        <v>16</v>
      </c>
      <c r="C50" s="1010">
        <f>AUX!H249</f>
        <v>100880</v>
      </c>
      <c r="D50" s="1010">
        <f>AUX!N249</f>
        <v>99401</v>
      </c>
      <c r="E50" s="1010">
        <f>AUX!R249</f>
        <v>102821</v>
      </c>
      <c r="F50" s="1010">
        <f>AUX!W249</f>
        <v>104818</v>
      </c>
      <c r="G50" s="87"/>
      <c r="H50" s="87"/>
      <c r="I50" s="87"/>
      <c r="J50" s="87"/>
      <c r="K50" s="87"/>
      <c r="L50" s="87"/>
      <c r="M50" s="87"/>
      <c r="N50" s="87"/>
      <c r="O50" s="18"/>
    </row>
    <row r="51" spans="1:15" ht="18" customHeight="1" x14ac:dyDescent="0.2">
      <c r="A51" s="18"/>
      <c r="B51" s="569" t="str">
        <f>AUX!A2</f>
        <v>ARS Alentejo</v>
      </c>
      <c r="C51" s="1011">
        <f>AUX!H250</f>
        <v>7572</v>
      </c>
      <c r="D51" s="1011">
        <f>AUX!N250</f>
        <v>7538</v>
      </c>
      <c r="E51" s="1011">
        <f>AUX!R250</f>
        <v>7492</v>
      </c>
      <c r="F51" s="1011">
        <f>AUX!W250</f>
        <v>7130</v>
      </c>
      <c r="G51" s="87"/>
      <c r="H51" s="87"/>
      <c r="I51" s="87"/>
      <c r="J51" s="87"/>
      <c r="K51" s="87"/>
      <c r="L51" s="87"/>
      <c r="M51" s="87"/>
      <c r="N51" s="87"/>
      <c r="O51" s="18"/>
    </row>
    <row r="52" spans="1:15" ht="18" customHeight="1" x14ac:dyDescent="0.2">
      <c r="A52" s="18"/>
      <c r="B52" s="570" t="str">
        <f>AUX!A3</f>
        <v>ACeS Alentejo Central</v>
      </c>
      <c r="C52" s="1012">
        <f>AUX!H251</f>
        <v>2181</v>
      </c>
      <c r="D52" s="1012">
        <f>AUX!N251</f>
        <v>2295</v>
      </c>
      <c r="E52" s="1012">
        <f>AUX!R251</f>
        <v>2199</v>
      </c>
      <c r="F52" s="1012">
        <f>AUX!W251</f>
        <v>2263</v>
      </c>
      <c r="G52" s="88"/>
      <c r="H52" s="88"/>
      <c r="I52" s="88"/>
      <c r="J52" s="88"/>
      <c r="K52" s="88"/>
      <c r="L52" s="88"/>
      <c r="M52" s="88"/>
      <c r="N52" s="88"/>
      <c r="O52" s="18"/>
    </row>
    <row r="53" spans="1:15" ht="20.100000000000001" customHeight="1" x14ac:dyDescent="0.2">
      <c r="A53" s="18"/>
      <c r="B53" s="30"/>
      <c r="C53" s="735" t="s">
        <v>536</v>
      </c>
      <c r="D53" s="735"/>
      <c r="E53" s="735"/>
      <c r="F53" s="735"/>
      <c r="G53" s="27"/>
      <c r="H53" s="27"/>
      <c r="I53" s="27"/>
      <c r="J53" s="27"/>
      <c r="K53" s="27"/>
      <c r="L53" s="27"/>
      <c r="M53" s="27"/>
      <c r="N53" s="27"/>
      <c r="O53" s="18"/>
    </row>
    <row r="54" spans="1:15" ht="15.95" customHeight="1" x14ac:dyDescent="0.2">
      <c r="A54" s="18"/>
      <c r="B54" s="834" t="s">
        <v>775</v>
      </c>
      <c r="C54" s="834"/>
      <c r="D54" s="834"/>
      <c r="E54" s="834"/>
      <c r="F54" s="834"/>
      <c r="G54" s="834"/>
      <c r="H54" s="128"/>
      <c r="I54" s="128"/>
      <c r="J54" s="128"/>
      <c r="K54" s="128"/>
      <c r="L54" s="128"/>
      <c r="M54" s="128"/>
      <c r="N54" s="128"/>
      <c r="O54" s="18"/>
    </row>
    <row r="55" spans="1:15" ht="5.0999999999999996" customHeight="1" x14ac:dyDescent="0.2">
      <c r="A55" s="18"/>
      <c r="B55" s="26"/>
      <c r="C55" s="26"/>
      <c r="D55" s="26"/>
      <c r="E55" s="26"/>
      <c r="F55" s="26"/>
      <c r="G55" s="26"/>
      <c r="H55" s="26"/>
      <c r="I55" s="26"/>
      <c r="J55" s="26"/>
      <c r="K55" s="26"/>
      <c r="L55" s="26"/>
      <c r="M55" s="26"/>
      <c r="N55" s="26"/>
      <c r="O55" s="18"/>
    </row>
    <row r="56" spans="1:15" ht="21.95" customHeight="1" x14ac:dyDescent="0.2">
      <c r="A56" s="18"/>
      <c r="B56" s="108" t="s">
        <v>8</v>
      </c>
      <c r="C56" s="109">
        <v>2002</v>
      </c>
      <c r="D56" s="109">
        <v>2007</v>
      </c>
      <c r="E56" s="109">
        <v>2012</v>
      </c>
      <c r="F56" s="109">
        <v>2017</v>
      </c>
      <c r="G56" s="86"/>
      <c r="H56" s="86"/>
      <c r="I56" s="86"/>
      <c r="J56" s="86"/>
      <c r="K56" s="86"/>
      <c r="L56" s="86"/>
      <c r="M56" s="86"/>
      <c r="N56" s="86"/>
      <c r="O56" s="18"/>
    </row>
    <row r="57" spans="1:15" ht="18" customHeight="1" x14ac:dyDescent="0.2">
      <c r="A57" s="18"/>
      <c r="B57" s="566" t="s">
        <v>16</v>
      </c>
      <c r="C57" s="50">
        <f>AUX!H255</f>
        <v>10.162100000785729</v>
      </c>
      <c r="D57" s="50">
        <f>AUX!N255</f>
        <v>9.8932426349082832</v>
      </c>
      <c r="E57" s="50">
        <f>AUX!R255</f>
        <v>10.276886047948638</v>
      </c>
      <c r="F57" s="50">
        <f>AUX!W255</f>
        <v>10.694507879748871</v>
      </c>
      <c r="G57" s="89"/>
      <c r="H57" s="89"/>
      <c r="I57" s="89"/>
      <c r="J57" s="89"/>
      <c r="K57" s="89"/>
      <c r="L57" s="89"/>
      <c r="M57" s="89"/>
      <c r="N57" s="89"/>
      <c r="O57" s="18"/>
    </row>
    <row r="58" spans="1:15" ht="18" customHeight="1" x14ac:dyDescent="0.2">
      <c r="A58" s="18"/>
      <c r="B58" s="569" t="str">
        <f>AUX!A2</f>
        <v>ARS Alentejo</v>
      </c>
      <c r="C58" s="110">
        <f>AUX!H256</f>
        <v>14.186549756906388</v>
      </c>
      <c r="D58" s="110">
        <f>AUX!N256</f>
        <v>14.521944260624398</v>
      </c>
      <c r="E58" s="110">
        <f>AUX!R256</f>
        <v>14.857046537338443</v>
      </c>
      <c r="F58" s="110">
        <f>AUX!W256</f>
        <v>14.989304616096158</v>
      </c>
      <c r="G58" s="89"/>
      <c r="H58" s="89"/>
      <c r="I58" s="89"/>
      <c r="J58" s="89"/>
      <c r="K58" s="89"/>
      <c r="L58" s="89"/>
      <c r="M58" s="89"/>
      <c r="N58" s="89"/>
      <c r="O58" s="18"/>
    </row>
    <row r="59" spans="1:15" ht="18" customHeight="1" x14ac:dyDescent="0.2">
      <c r="A59" s="18"/>
      <c r="B59" s="570" t="str">
        <f>AUX!A3</f>
        <v>ACeS Alentejo Central</v>
      </c>
      <c r="C59" s="111">
        <f>AUX!H257</f>
        <v>12.590815805197391</v>
      </c>
      <c r="D59" s="111">
        <f>AUX!N257</f>
        <v>13.537307226090727</v>
      </c>
      <c r="E59" s="111">
        <f>AUX!R257</f>
        <v>13.340694274239537</v>
      </c>
      <c r="F59" s="111">
        <f>AUX!W257</f>
        <v>14.565090766324582</v>
      </c>
      <c r="G59" s="90"/>
      <c r="H59" s="90"/>
      <c r="I59" s="90"/>
      <c r="J59" s="90"/>
      <c r="K59" s="90"/>
      <c r="L59" s="90"/>
      <c r="M59" s="90"/>
      <c r="N59" s="90"/>
      <c r="O59" s="18"/>
    </row>
    <row r="60" spans="1:15" ht="15" customHeight="1" x14ac:dyDescent="0.2">
      <c r="A60" s="18"/>
      <c r="B60" s="30"/>
      <c r="C60" s="735" t="s">
        <v>536</v>
      </c>
      <c r="D60" s="735"/>
      <c r="E60" s="735"/>
      <c r="F60" s="735"/>
      <c r="G60" s="27"/>
      <c r="H60" s="27"/>
      <c r="I60" s="27"/>
      <c r="J60" s="27"/>
      <c r="K60" s="27"/>
      <c r="L60" s="27"/>
      <c r="M60" s="27"/>
      <c r="N60" s="27"/>
      <c r="O60" s="18"/>
    </row>
    <row r="61" spans="1:15" ht="15" customHeight="1" x14ac:dyDescent="0.2">
      <c r="A61" s="18"/>
      <c r="B61" s="107" t="s">
        <v>28</v>
      </c>
      <c r="C61" s="26"/>
      <c r="D61" s="26"/>
      <c r="E61" s="26"/>
      <c r="F61" s="27"/>
      <c r="G61" s="27"/>
      <c r="H61" s="27"/>
      <c r="I61" s="27"/>
      <c r="J61" s="27"/>
      <c r="K61" s="735" t="s">
        <v>536</v>
      </c>
      <c r="L61" s="735"/>
      <c r="M61" s="735"/>
      <c r="N61" s="735"/>
      <c r="O61" s="18"/>
    </row>
    <row r="62" spans="1:15" ht="20.100000000000001" customHeight="1" x14ac:dyDescent="0.2">
      <c r="A62" s="18"/>
      <c r="B62" s="18"/>
      <c r="C62" s="18"/>
      <c r="D62" s="18"/>
      <c r="E62" s="18"/>
      <c r="F62" s="18"/>
      <c r="G62" s="18"/>
      <c r="H62" s="18"/>
      <c r="I62" s="18"/>
      <c r="J62" s="18"/>
      <c r="K62" s="18"/>
      <c r="L62" s="18"/>
      <c r="M62" s="18"/>
      <c r="N62" s="18"/>
      <c r="O62" s="18"/>
    </row>
    <row r="63" spans="1:15" ht="20.100000000000001" customHeight="1" thickBot="1" x14ac:dyDescent="0.3">
      <c r="A63" s="18"/>
      <c r="B63" s="820" t="s">
        <v>121</v>
      </c>
      <c r="C63" s="820"/>
      <c r="D63" s="820"/>
      <c r="E63" s="820"/>
      <c r="F63" s="820"/>
      <c r="G63" s="820"/>
      <c r="H63" s="820"/>
      <c r="I63" s="820"/>
      <c r="J63" s="820"/>
      <c r="K63" s="820"/>
      <c r="L63" s="820"/>
      <c r="M63" s="820"/>
      <c r="N63" s="820"/>
      <c r="O63" s="18"/>
    </row>
    <row r="64" spans="1:15" ht="9.9499999999999993" customHeight="1" x14ac:dyDescent="0.2">
      <c r="A64" s="18"/>
      <c r="B64" s="18"/>
      <c r="C64" s="18"/>
      <c r="D64" s="18"/>
      <c r="E64" s="18"/>
      <c r="F64" s="18"/>
      <c r="G64" s="18"/>
      <c r="H64" s="18"/>
      <c r="I64" s="18"/>
      <c r="J64" s="18"/>
      <c r="K64" s="18"/>
      <c r="L64" s="18"/>
      <c r="M64" s="18"/>
      <c r="N64" s="18"/>
      <c r="O64" s="18"/>
    </row>
    <row r="65" spans="1:15" ht="15.95" customHeight="1" x14ac:dyDescent="0.2">
      <c r="A65" s="18"/>
      <c r="B65" s="834" t="str">
        <f>"EVOLUÇÃO DE INDICADORES DE MORTALIDADE INFANTIL E COMPONENTES " &amp; AUX!E3 &amp; " (2006-2008 A 2015-2017)"</f>
        <v>EVOLUÇÃO DE INDICADORES DE MORTALIDADE INFANTIL E COMPONENTES NO ACES ALENTEJO CENTRAL (2006-2008 A 2015-2017)</v>
      </c>
      <c r="C65" s="834"/>
      <c r="D65" s="834"/>
      <c r="E65" s="834"/>
      <c r="F65" s="834"/>
      <c r="G65" s="834"/>
      <c r="H65" s="834"/>
      <c r="I65" s="834"/>
      <c r="J65" s="834"/>
      <c r="K65" s="834"/>
      <c r="L65" s="834"/>
      <c r="M65" s="834"/>
      <c r="N65" s="834"/>
      <c r="O65" s="18"/>
    </row>
    <row r="66" spans="1:15" ht="5.0999999999999996" customHeight="1" x14ac:dyDescent="0.2">
      <c r="A66" s="18"/>
      <c r="B66" s="26"/>
      <c r="C66" s="26"/>
      <c r="D66" s="26"/>
      <c r="E66" s="26"/>
      <c r="F66" s="26"/>
      <c r="G66" s="26"/>
      <c r="H66" s="26"/>
      <c r="I66" s="26"/>
      <c r="J66" s="26"/>
      <c r="K66" s="26"/>
      <c r="L66" s="26"/>
      <c r="M66" s="26"/>
      <c r="N66" s="26"/>
      <c r="O66" s="18"/>
    </row>
    <row r="67" spans="1:15" ht="20.100000000000001" customHeight="1" x14ac:dyDescent="0.2">
      <c r="A67" s="18"/>
      <c r="B67" s="187" t="s">
        <v>71</v>
      </c>
      <c r="C67" s="188"/>
      <c r="D67" s="189"/>
      <c r="E67" s="190" t="s">
        <v>166</v>
      </c>
      <c r="F67" s="190" t="s">
        <v>123</v>
      </c>
      <c r="G67" s="191" t="s">
        <v>167</v>
      </c>
      <c r="H67" s="190" t="s">
        <v>206</v>
      </c>
      <c r="I67" s="190" t="s">
        <v>261</v>
      </c>
      <c r="J67" s="190" t="s">
        <v>552</v>
      </c>
      <c r="K67" s="190" t="s">
        <v>555</v>
      </c>
      <c r="L67" s="444" t="s">
        <v>556</v>
      </c>
      <c r="M67" s="444" t="s">
        <v>681</v>
      </c>
      <c r="N67" s="444" t="s">
        <v>714</v>
      </c>
      <c r="O67" s="18"/>
    </row>
    <row r="68" spans="1:15" ht="15" customHeight="1" x14ac:dyDescent="0.2">
      <c r="A68" s="18"/>
      <c r="B68" s="835" t="s">
        <v>395</v>
      </c>
      <c r="C68" s="836"/>
      <c r="D68" s="837"/>
      <c r="E68" s="130">
        <f>AUX!L263</f>
        <v>1.8912529550827422</v>
      </c>
      <c r="F68" s="130">
        <f>AUX!M263</f>
        <v>2.94478527607362</v>
      </c>
      <c r="G68" s="130">
        <f>AUX!N263</f>
        <v>2.723446397623174</v>
      </c>
      <c r="H68" s="130">
        <f>AUX!O263</f>
        <v>3.0067652217489349</v>
      </c>
      <c r="I68" s="130">
        <f>AUX!P263</f>
        <v>2.7686886483765418</v>
      </c>
      <c r="J68" s="130">
        <f>AUX!Q263</f>
        <v>2.6281208935611038</v>
      </c>
      <c r="K68" s="130">
        <f>AUX!R263</f>
        <v>2.5402201524132089</v>
      </c>
      <c r="L68" s="130">
        <f>AUX!S263</f>
        <v>2.326934264107039</v>
      </c>
      <c r="M68" s="130">
        <f>AUX!T263</f>
        <v>1.707455890722823</v>
      </c>
      <c r="N68" s="130">
        <f>AUX!U263</f>
        <v>1.9585898153329602</v>
      </c>
      <c r="O68" s="18"/>
    </row>
    <row r="69" spans="1:15" ht="15" customHeight="1" x14ac:dyDescent="0.2">
      <c r="A69" s="18"/>
      <c r="B69" s="838" t="s">
        <v>396</v>
      </c>
      <c r="C69" s="839"/>
      <c r="D69" s="840"/>
      <c r="E69" s="132">
        <f>AUX!L269</f>
        <v>1.4184397163120568</v>
      </c>
      <c r="F69" s="132">
        <f>AUX!M269</f>
        <v>1.96319018404908</v>
      </c>
      <c r="G69" s="132">
        <f>AUX!N269</f>
        <v>1.4855162168853677</v>
      </c>
      <c r="H69" s="132">
        <f>AUX!O269</f>
        <v>1.7539463793535455</v>
      </c>
      <c r="I69" s="132">
        <f>AUX!P269</f>
        <v>2.2652907123080794</v>
      </c>
      <c r="J69" s="132">
        <f>AUX!Q269</f>
        <v>2.1024967148488831</v>
      </c>
      <c r="K69" s="132">
        <f>AUX!R269</f>
        <v>1.9757267852102736</v>
      </c>
      <c r="L69" s="132">
        <f>AUX!S269</f>
        <v>0.87260034904013961</v>
      </c>
      <c r="M69" s="132">
        <f>AUX!T269</f>
        <v>0.8537279453614115</v>
      </c>
      <c r="N69" s="132">
        <f>AUX!U269</f>
        <v>1.1191941801902632</v>
      </c>
      <c r="O69" s="18"/>
    </row>
    <row r="70" spans="1:15" ht="15" customHeight="1" x14ac:dyDescent="0.2">
      <c r="A70" s="18"/>
      <c r="B70" s="835" t="s">
        <v>397</v>
      </c>
      <c r="C70" s="836"/>
      <c r="D70" s="837"/>
      <c r="E70" s="130">
        <f>AUX!L275</f>
        <v>1.1820330969267139</v>
      </c>
      <c r="F70" s="130">
        <f>AUX!M275</f>
        <v>1.47239263803681</v>
      </c>
      <c r="G70" s="130">
        <f>AUX!N275</f>
        <v>1.2379301807378065</v>
      </c>
      <c r="H70" s="130">
        <f>AUX!O275</f>
        <v>1.2528188423953897</v>
      </c>
      <c r="I70" s="130">
        <f>AUX!P275</f>
        <v>1.7618927762396175</v>
      </c>
      <c r="J70" s="130">
        <f>AUX!Q275</f>
        <v>1.5768725361366622</v>
      </c>
      <c r="K70" s="130">
        <f>AUX!R275</f>
        <v>1.6934801016088061</v>
      </c>
      <c r="L70" s="130">
        <f>AUX!S275</f>
        <v>0.87260034904013961</v>
      </c>
      <c r="M70" s="130">
        <f>AUX!T275</f>
        <v>0.56915196357427433</v>
      </c>
      <c r="N70" s="130">
        <f>AUX!U275</f>
        <v>0.55959709009513159</v>
      </c>
      <c r="O70" s="18"/>
    </row>
    <row r="71" spans="1:15" ht="15" customHeight="1" x14ac:dyDescent="0.2">
      <c r="A71" s="18"/>
      <c r="B71" s="838" t="s">
        <v>398</v>
      </c>
      <c r="C71" s="839"/>
      <c r="D71" s="840"/>
      <c r="E71" s="132">
        <f>AUX!L281</f>
        <v>0.47281323877068554</v>
      </c>
      <c r="F71" s="132">
        <f>AUX!M281</f>
        <v>0.98159509202453998</v>
      </c>
      <c r="G71" s="132">
        <f>AUX!N281</f>
        <v>1.2379301807378065</v>
      </c>
      <c r="H71" s="132">
        <f>AUX!O281</f>
        <v>1.2528188423953897</v>
      </c>
      <c r="I71" s="132">
        <f>AUX!P281</f>
        <v>0.50339793606846217</v>
      </c>
      <c r="J71" s="132">
        <f>AUX!Q281</f>
        <v>0.52562417871222078</v>
      </c>
      <c r="K71" s="132">
        <f>AUX!R281</f>
        <v>0.56449336720293541</v>
      </c>
      <c r="L71" s="132">
        <f>AUX!S281</f>
        <v>1.4543339150668992</v>
      </c>
      <c r="M71" s="132">
        <f>AUX!T281</f>
        <v>0.8537279453614115</v>
      </c>
      <c r="N71" s="132">
        <f>AUX!U281</f>
        <v>0.83939563514269733</v>
      </c>
      <c r="O71" s="18"/>
    </row>
    <row r="72" spans="1:15" ht="15" customHeight="1" x14ac:dyDescent="0.2">
      <c r="A72" s="18"/>
      <c r="B72" s="835" t="s">
        <v>399</v>
      </c>
      <c r="C72" s="836"/>
      <c r="D72" s="837"/>
      <c r="E72" s="130">
        <f>AUX!L287</f>
        <v>3.0638699033702568</v>
      </c>
      <c r="F72" s="130">
        <f>AUX!M287</f>
        <v>3.4238200048911716</v>
      </c>
      <c r="G72" s="130">
        <f>AUX!N287</f>
        <v>2.9622315477659837</v>
      </c>
      <c r="H72" s="130">
        <f>AUX!O287</f>
        <v>3.4956304619225969</v>
      </c>
      <c r="I72" s="130">
        <f>AUX!P287</f>
        <v>3.2614149523331659</v>
      </c>
      <c r="J72" s="130">
        <f>AUX!Q287</f>
        <v>3.9267015706806281</v>
      </c>
      <c r="K72" s="130">
        <f>AUX!R287</f>
        <v>3.0951041080472708</v>
      </c>
      <c r="L72" s="130">
        <f>AUX!S287</f>
        <v>3.4782608695652177</v>
      </c>
      <c r="M72" s="130">
        <f>AUX!T287</f>
        <v>2.8376844494892168</v>
      </c>
      <c r="N72" s="130">
        <f>AUX!U287</f>
        <v>3.6241984945637022</v>
      </c>
      <c r="O72" s="18"/>
    </row>
    <row r="73" spans="1:15" ht="15" customHeight="1" x14ac:dyDescent="0.2">
      <c r="A73" s="18"/>
      <c r="B73" s="841" t="s">
        <v>400</v>
      </c>
      <c r="C73" s="842"/>
      <c r="D73" s="843"/>
      <c r="E73" s="134">
        <f>AUX!L293</f>
        <v>4.2422814046665094</v>
      </c>
      <c r="F73" s="134">
        <f>AUX!M293</f>
        <v>4.8911714355588165</v>
      </c>
      <c r="G73" s="134">
        <f>AUX!N293</f>
        <v>4.1964946926684767</v>
      </c>
      <c r="H73" s="134">
        <f>AUX!O293</f>
        <v>4.7440699126092385</v>
      </c>
      <c r="I73" s="134">
        <f>AUX!P293</f>
        <v>5.0175614651279474</v>
      </c>
      <c r="J73" s="134">
        <f>AUX!Q293</f>
        <v>5.4973821989528799</v>
      </c>
      <c r="K73" s="134">
        <f>AUX!R293</f>
        <v>4.7833427124366903</v>
      </c>
      <c r="L73" s="134">
        <f>AUX!S293</f>
        <v>4.3478260869565215</v>
      </c>
      <c r="M73" s="134">
        <f>AUX!T293</f>
        <v>3.4052213393870598</v>
      </c>
      <c r="N73" s="134">
        <f>AUX!U293</f>
        <v>4.1817674937273486</v>
      </c>
      <c r="O73" s="18"/>
    </row>
    <row r="74" spans="1:15" ht="15" customHeight="1" x14ac:dyDescent="0.2">
      <c r="A74" s="18"/>
      <c r="B74" s="709" t="s">
        <v>394</v>
      </c>
      <c r="C74" s="709"/>
      <c r="D74" s="709"/>
      <c r="E74" s="709"/>
      <c r="F74" s="27"/>
      <c r="G74" s="27"/>
      <c r="H74" s="27"/>
      <c r="I74" s="27"/>
      <c r="J74" s="27"/>
      <c r="K74" s="735" t="s">
        <v>536</v>
      </c>
      <c r="L74" s="735"/>
      <c r="M74" s="735"/>
      <c r="N74" s="735"/>
      <c r="O74" s="18"/>
    </row>
    <row r="75" spans="1:15" ht="15" customHeight="1" x14ac:dyDescent="0.2">
      <c r="A75" s="18"/>
      <c r="B75" s="30"/>
      <c r="C75" s="26"/>
      <c r="D75" s="26"/>
      <c r="E75" s="26"/>
      <c r="F75" s="27"/>
      <c r="G75" s="27"/>
      <c r="H75" s="27"/>
      <c r="I75" s="27"/>
      <c r="J75" s="27"/>
      <c r="K75" s="27"/>
      <c r="L75" s="27"/>
      <c r="M75" s="27"/>
      <c r="N75" s="27"/>
      <c r="O75" s="18"/>
    </row>
    <row r="76" spans="1:15" ht="24" customHeight="1" x14ac:dyDescent="0.2">
      <c r="A76" s="18"/>
      <c r="B76" s="819" t="s">
        <v>735</v>
      </c>
      <c r="C76" s="819"/>
      <c r="D76" s="819"/>
      <c r="E76" s="819"/>
      <c r="F76" s="819"/>
      <c r="H76" s="819" t="s">
        <v>736</v>
      </c>
      <c r="I76" s="819"/>
      <c r="J76" s="819"/>
      <c r="K76" s="819"/>
      <c r="L76" s="819"/>
      <c r="M76" s="819"/>
      <c r="N76" s="819"/>
      <c r="O76" s="18"/>
    </row>
    <row r="77" spans="1:15" ht="5.0999999999999996" customHeight="1" x14ac:dyDescent="0.2">
      <c r="A77" s="18"/>
      <c r="B77" s="18"/>
      <c r="C77" s="18"/>
      <c r="D77" s="18"/>
      <c r="E77" s="18"/>
      <c r="F77" s="18"/>
      <c r="G77" s="18"/>
      <c r="H77" s="18"/>
      <c r="I77" s="18"/>
      <c r="J77" s="18"/>
      <c r="K77" s="18"/>
      <c r="L77" s="18"/>
      <c r="M77" s="18"/>
      <c r="N77" s="18"/>
      <c r="O77" s="18"/>
    </row>
    <row r="78" spans="1:15" ht="15" customHeight="1" x14ac:dyDescent="0.2">
      <c r="A78" s="18"/>
      <c r="B78" s="26"/>
      <c r="C78" s="26"/>
      <c r="D78" s="26"/>
      <c r="E78" s="26"/>
      <c r="F78" s="27"/>
      <c r="G78" s="27"/>
      <c r="H78" s="27"/>
      <c r="I78" s="27"/>
      <c r="J78" s="27"/>
      <c r="K78" s="27"/>
      <c r="L78" s="27"/>
      <c r="M78" s="27"/>
      <c r="N78" s="27"/>
      <c r="O78" s="18"/>
    </row>
    <row r="79" spans="1:15" ht="15" customHeight="1" x14ac:dyDescent="0.2">
      <c r="A79" s="18"/>
      <c r="B79" s="26"/>
      <c r="C79" s="26"/>
      <c r="D79" s="26"/>
      <c r="E79" s="26"/>
      <c r="F79" s="27"/>
      <c r="G79" s="27"/>
      <c r="H79" s="27"/>
      <c r="I79" s="27"/>
      <c r="J79" s="27"/>
      <c r="K79" s="27"/>
      <c r="L79" s="27"/>
      <c r="M79" s="27"/>
      <c r="N79" s="27"/>
      <c r="O79" s="18"/>
    </row>
    <row r="80" spans="1:15" ht="15" customHeight="1" x14ac:dyDescent="0.2">
      <c r="A80" s="18"/>
      <c r="B80" s="26"/>
      <c r="C80" s="26"/>
      <c r="D80" s="26"/>
      <c r="E80" s="26"/>
      <c r="F80" s="27"/>
      <c r="G80" s="27"/>
      <c r="H80" s="27"/>
      <c r="I80" s="27"/>
      <c r="J80" s="27"/>
      <c r="K80" s="27"/>
      <c r="L80" s="27"/>
      <c r="M80" s="27"/>
      <c r="N80" s="27"/>
      <c r="O80" s="18"/>
    </row>
    <row r="81" spans="1:15" ht="15" customHeight="1" x14ac:dyDescent="0.2">
      <c r="A81" s="18"/>
      <c r="B81" s="26"/>
      <c r="C81" s="26"/>
      <c r="D81" s="26"/>
      <c r="E81" s="26"/>
      <c r="F81" s="27"/>
      <c r="G81" s="27"/>
      <c r="H81" s="27"/>
      <c r="I81" s="27"/>
      <c r="J81" s="27"/>
      <c r="K81" s="27"/>
      <c r="L81" s="27"/>
      <c r="M81" s="27"/>
      <c r="N81" s="27"/>
      <c r="O81" s="18"/>
    </row>
    <row r="82" spans="1:15" ht="15" customHeight="1" x14ac:dyDescent="0.2">
      <c r="A82" s="18"/>
      <c r="B82" s="26"/>
      <c r="C82" s="26"/>
      <c r="D82" s="26"/>
      <c r="E82" s="26"/>
      <c r="F82" s="27"/>
      <c r="G82" s="27"/>
      <c r="H82" s="27"/>
      <c r="I82" s="27"/>
      <c r="J82" s="27"/>
      <c r="K82" s="27"/>
      <c r="L82" s="27"/>
      <c r="M82" s="27"/>
      <c r="N82" s="27"/>
      <c r="O82" s="18"/>
    </row>
    <row r="83" spans="1:15" ht="15" customHeight="1" x14ac:dyDescent="0.2">
      <c r="A83" s="18"/>
      <c r="B83" s="18"/>
      <c r="C83" s="18"/>
      <c r="D83" s="18"/>
      <c r="E83" s="18"/>
      <c r="F83" s="18"/>
      <c r="G83" s="18"/>
      <c r="H83" s="18"/>
      <c r="I83" s="18"/>
      <c r="J83" s="18"/>
      <c r="K83" s="18"/>
      <c r="L83" s="18"/>
      <c r="M83" s="18"/>
      <c r="N83" s="18"/>
      <c r="O83" s="18"/>
    </row>
    <row r="84" spans="1:15" ht="15" customHeight="1" x14ac:dyDescent="0.2">
      <c r="A84" s="18"/>
      <c r="B84" s="18"/>
      <c r="C84" s="18"/>
      <c r="D84" s="18"/>
      <c r="E84" s="18"/>
      <c r="F84" s="18"/>
      <c r="G84" s="18"/>
      <c r="H84" s="18"/>
      <c r="I84" s="18"/>
      <c r="J84" s="18"/>
      <c r="K84" s="18"/>
      <c r="L84" s="18"/>
      <c r="M84" s="18"/>
      <c r="N84" s="18"/>
      <c r="O84" s="18"/>
    </row>
    <row r="85" spans="1:15" ht="15" customHeight="1" x14ac:dyDescent="0.2">
      <c r="A85" s="18"/>
      <c r="B85" s="30"/>
      <c r="C85" s="26"/>
      <c r="D85" s="26"/>
      <c r="E85" s="26"/>
      <c r="F85" s="27"/>
      <c r="G85" s="27"/>
      <c r="H85" s="27"/>
      <c r="I85" s="27"/>
      <c r="J85" s="27"/>
      <c r="K85" s="27"/>
      <c r="L85" s="27"/>
      <c r="M85" s="27"/>
      <c r="N85" s="27"/>
      <c r="O85" s="18"/>
    </row>
    <row r="86" spans="1:15" ht="15" customHeight="1" x14ac:dyDescent="0.2">
      <c r="A86" s="18"/>
      <c r="B86" s="26"/>
      <c r="C86" s="26"/>
      <c r="D86" s="26"/>
      <c r="E86" s="26"/>
      <c r="F86" s="27"/>
      <c r="G86" s="27"/>
      <c r="H86" s="27"/>
      <c r="I86" s="27"/>
      <c r="J86" s="27"/>
      <c r="K86" s="27"/>
      <c r="L86" s="27"/>
      <c r="M86" s="27"/>
      <c r="N86" s="27"/>
      <c r="O86" s="18"/>
    </row>
    <row r="87" spans="1:15" ht="15" customHeight="1" x14ac:dyDescent="0.2">
      <c r="A87" s="18"/>
      <c r="B87" s="26"/>
      <c r="C87" s="26"/>
      <c r="D87" s="26"/>
      <c r="E87" s="26"/>
      <c r="F87" s="27"/>
      <c r="G87" s="27"/>
      <c r="H87" s="27"/>
      <c r="I87" s="27"/>
      <c r="J87" s="27"/>
      <c r="K87" s="27"/>
      <c r="L87" s="27"/>
      <c r="M87" s="27"/>
      <c r="N87" s="27"/>
      <c r="O87" s="18"/>
    </row>
    <row r="88" spans="1:15" ht="15" customHeight="1" x14ac:dyDescent="0.2">
      <c r="A88" s="18"/>
      <c r="B88" s="18"/>
      <c r="C88" s="18"/>
      <c r="D88" s="18"/>
      <c r="E88" s="18"/>
      <c r="F88" s="18"/>
      <c r="G88" s="18"/>
      <c r="H88" s="18"/>
      <c r="I88" s="18"/>
      <c r="J88" s="18"/>
      <c r="K88" s="18"/>
      <c r="L88" s="18"/>
      <c r="M88" s="18"/>
      <c r="N88" s="18"/>
      <c r="O88" s="18"/>
    </row>
    <row r="89" spans="1:15" ht="15" customHeight="1" x14ac:dyDescent="0.2">
      <c r="A89" s="18"/>
      <c r="B89" s="18"/>
      <c r="C89" s="18"/>
      <c r="D89" s="18"/>
      <c r="E89" s="18"/>
      <c r="F89" s="18"/>
      <c r="G89" s="18"/>
      <c r="H89" s="18"/>
      <c r="I89" s="18"/>
      <c r="J89" s="18"/>
      <c r="K89" s="18"/>
      <c r="L89" s="18"/>
      <c r="M89" s="18"/>
      <c r="N89" s="18"/>
      <c r="O89" s="18"/>
    </row>
    <row r="90" spans="1:15" ht="24.95" customHeight="1" x14ac:dyDescent="0.2">
      <c r="A90" s="18"/>
      <c r="B90" s="30"/>
      <c r="C90" s="26"/>
      <c r="D90" s="26"/>
      <c r="E90" s="26"/>
      <c r="F90" s="27"/>
      <c r="G90" s="27"/>
      <c r="H90" s="27"/>
      <c r="I90" s="27"/>
      <c r="J90" s="27"/>
      <c r="K90" s="27"/>
      <c r="L90" s="27"/>
      <c r="M90" s="27"/>
      <c r="N90" s="27"/>
      <c r="O90" s="18"/>
    </row>
    <row r="91" spans="1:15" ht="15" customHeight="1" x14ac:dyDescent="0.2">
      <c r="A91" s="18"/>
      <c r="B91" s="26"/>
      <c r="C91" s="735" t="s">
        <v>536</v>
      </c>
      <c r="D91" s="735"/>
      <c r="E91" s="735"/>
      <c r="F91" s="735"/>
      <c r="G91" s="27"/>
      <c r="H91" s="27"/>
      <c r="I91" s="27"/>
      <c r="J91" s="27"/>
      <c r="K91" s="735" t="s">
        <v>536</v>
      </c>
      <c r="L91" s="735"/>
      <c r="M91" s="735"/>
      <c r="N91" s="735"/>
      <c r="O91" s="18"/>
    </row>
    <row r="92" spans="1:15" ht="15" customHeight="1" x14ac:dyDescent="0.2">
      <c r="A92" s="18"/>
      <c r="B92" s="26"/>
      <c r="C92" s="26"/>
      <c r="D92" s="26"/>
      <c r="E92" s="26"/>
      <c r="F92" s="27"/>
      <c r="G92" s="27"/>
      <c r="H92" s="27"/>
      <c r="I92" s="27"/>
      <c r="J92" s="27"/>
      <c r="K92" s="27"/>
      <c r="L92" s="27"/>
      <c r="M92" s="27"/>
      <c r="N92" s="27"/>
      <c r="O92" s="18"/>
    </row>
    <row r="93" spans="1:15" ht="24" customHeight="1" x14ac:dyDescent="0.2">
      <c r="A93" s="114"/>
      <c r="B93" s="819" t="s">
        <v>737</v>
      </c>
      <c r="C93" s="819"/>
      <c r="D93" s="819"/>
      <c r="E93" s="819"/>
      <c r="F93" s="819"/>
      <c r="H93" s="819" t="s">
        <v>738</v>
      </c>
      <c r="I93" s="819"/>
      <c r="J93" s="819"/>
      <c r="K93" s="819"/>
      <c r="L93" s="819"/>
      <c r="M93" s="819"/>
      <c r="N93" s="819"/>
      <c r="O93" s="114"/>
    </row>
    <row r="94" spans="1:15" ht="5.0999999999999996" customHeight="1" x14ac:dyDescent="0.2">
      <c r="A94" s="114"/>
      <c r="B94" s="114"/>
      <c r="C94" s="114"/>
      <c r="D94" s="114"/>
      <c r="E94" s="114"/>
      <c r="F94" s="114"/>
      <c r="G94" s="114"/>
      <c r="H94" s="114"/>
      <c r="I94" s="114"/>
      <c r="J94" s="114"/>
      <c r="K94" s="114"/>
      <c r="L94" s="114"/>
      <c r="M94" s="114"/>
      <c r="N94" s="114"/>
      <c r="O94" s="114"/>
    </row>
    <row r="95" spans="1:15" ht="15" customHeight="1" x14ac:dyDescent="0.2">
      <c r="A95" s="114"/>
      <c r="B95" s="26"/>
      <c r="C95" s="26"/>
      <c r="D95" s="26"/>
      <c r="E95" s="26"/>
      <c r="F95" s="27"/>
      <c r="G95" s="27"/>
      <c r="H95" s="27"/>
      <c r="I95" s="27"/>
      <c r="J95" s="27"/>
      <c r="K95" s="27"/>
      <c r="L95" s="27"/>
      <c r="M95" s="27"/>
      <c r="N95" s="27"/>
      <c r="O95" s="114"/>
    </row>
    <row r="96" spans="1:15" ht="15" customHeight="1" x14ac:dyDescent="0.2">
      <c r="A96" s="114"/>
      <c r="B96" s="26"/>
      <c r="C96" s="26"/>
      <c r="D96" s="26"/>
      <c r="E96" s="26"/>
      <c r="F96" s="27"/>
      <c r="G96" s="27"/>
      <c r="H96" s="27"/>
      <c r="I96" s="27"/>
      <c r="J96" s="27"/>
      <c r="K96" s="27"/>
      <c r="L96" s="27"/>
      <c r="M96" s="27"/>
      <c r="N96" s="27"/>
      <c r="O96" s="114"/>
    </row>
    <row r="97" spans="1:15" ht="15" customHeight="1" x14ac:dyDescent="0.2">
      <c r="A97" s="114"/>
      <c r="B97" s="26"/>
      <c r="C97" s="26"/>
      <c r="D97" s="26"/>
      <c r="E97" s="26"/>
      <c r="F97" s="27"/>
      <c r="G97" s="27"/>
      <c r="H97" s="27"/>
      <c r="I97" s="27"/>
      <c r="J97" s="27"/>
      <c r="K97" s="27"/>
      <c r="L97" s="27"/>
      <c r="M97" s="27"/>
      <c r="N97" s="27"/>
      <c r="O97" s="114"/>
    </row>
    <row r="98" spans="1:15" ht="15" customHeight="1" x14ac:dyDescent="0.2">
      <c r="A98" s="114"/>
      <c r="B98" s="26"/>
      <c r="C98" s="26"/>
      <c r="D98" s="26"/>
      <c r="E98" s="26"/>
      <c r="F98" s="27"/>
      <c r="G98" s="27"/>
      <c r="H98" s="27"/>
      <c r="I98" s="27"/>
      <c r="J98" s="27"/>
      <c r="K98" s="27"/>
      <c r="L98" s="27"/>
      <c r="M98" s="27"/>
      <c r="N98" s="27"/>
      <c r="O98" s="114"/>
    </row>
    <row r="99" spans="1:15" ht="15" customHeight="1" x14ac:dyDescent="0.2">
      <c r="A99" s="114"/>
      <c r="B99" s="26"/>
      <c r="C99" s="26"/>
      <c r="D99" s="26"/>
      <c r="E99" s="26"/>
      <c r="F99" s="27"/>
      <c r="G99" s="27"/>
      <c r="H99" s="27"/>
      <c r="I99" s="27"/>
      <c r="J99" s="27"/>
      <c r="K99" s="27"/>
      <c r="L99" s="27"/>
      <c r="M99" s="27"/>
      <c r="N99" s="27"/>
      <c r="O99" s="114"/>
    </row>
    <row r="100" spans="1:15" ht="15" customHeight="1" x14ac:dyDescent="0.2">
      <c r="A100" s="114"/>
      <c r="B100" s="114"/>
      <c r="C100" s="114"/>
      <c r="D100" s="114"/>
      <c r="E100" s="114"/>
      <c r="F100" s="114"/>
      <c r="G100" s="114"/>
      <c r="H100" s="114"/>
      <c r="I100" s="114"/>
      <c r="J100" s="114"/>
      <c r="K100" s="114"/>
      <c r="L100" s="114"/>
      <c r="M100" s="114"/>
      <c r="N100" s="114"/>
      <c r="O100" s="114"/>
    </row>
    <row r="101" spans="1:15" ht="15" customHeight="1" x14ac:dyDescent="0.2">
      <c r="A101" s="114"/>
      <c r="B101" s="114"/>
      <c r="C101" s="114"/>
      <c r="D101" s="114"/>
      <c r="E101" s="114"/>
      <c r="F101" s="114"/>
      <c r="G101" s="114"/>
      <c r="H101" s="114"/>
      <c r="I101" s="114"/>
      <c r="J101" s="114"/>
      <c r="K101" s="114"/>
      <c r="L101" s="114"/>
      <c r="M101" s="114"/>
      <c r="N101" s="114"/>
      <c r="O101" s="114"/>
    </row>
    <row r="102" spans="1:15" ht="15" customHeight="1" x14ac:dyDescent="0.2">
      <c r="A102" s="114"/>
      <c r="B102" s="30"/>
      <c r="C102" s="26"/>
      <c r="D102" s="26"/>
      <c r="E102" s="26"/>
      <c r="F102" s="27"/>
      <c r="G102" s="27"/>
      <c r="H102" s="27"/>
      <c r="I102" s="27"/>
      <c r="J102" s="27"/>
      <c r="K102" s="27"/>
      <c r="L102" s="27"/>
      <c r="M102" s="27"/>
      <c r="N102" s="27"/>
      <c r="O102" s="114"/>
    </row>
    <row r="103" spans="1:15" ht="15" customHeight="1" x14ac:dyDescent="0.2">
      <c r="A103" s="114"/>
      <c r="B103" s="26"/>
      <c r="C103" s="26"/>
      <c r="D103" s="26"/>
      <c r="E103" s="26"/>
      <c r="F103" s="27"/>
      <c r="G103" s="27"/>
      <c r="H103" s="27"/>
      <c r="I103" s="27"/>
      <c r="J103" s="27"/>
      <c r="K103" s="27"/>
      <c r="L103" s="27"/>
      <c r="M103" s="27"/>
      <c r="N103" s="27"/>
      <c r="O103" s="114"/>
    </row>
    <row r="104" spans="1:15" ht="15" customHeight="1" x14ac:dyDescent="0.2">
      <c r="A104" s="114"/>
      <c r="B104" s="26"/>
      <c r="C104" s="26"/>
      <c r="D104" s="26"/>
      <c r="E104" s="26"/>
      <c r="F104" s="27"/>
      <c r="G104" s="27"/>
      <c r="H104" s="27"/>
      <c r="I104" s="27"/>
      <c r="J104" s="27"/>
      <c r="K104" s="27"/>
      <c r="L104" s="27"/>
      <c r="M104" s="27"/>
      <c r="N104" s="27"/>
      <c r="O104" s="114"/>
    </row>
    <row r="105" spans="1:15" ht="15" customHeight="1" x14ac:dyDescent="0.2">
      <c r="A105" s="114"/>
      <c r="B105" s="114"/>
      <c r="C105" s="114"/>
      <c r="D105" s="114"/>
      <c r="E105" s="114"/>
      <c r="F105" s="114"/>
      <c r="G105" s="114"/>
      <c r="H105" s="114"/>
      <c r="I105" s="114"/>
      <c r="J105" s="114"/>
      <c r="K105" s="114"/>
      <c r="L105" s="114"/>
      <c r="M105" s="114"/>
      <c r="N105" s="114"/>
      <c r="O105" s="114"/>
    </row>
    <row r="106" spans="1:15" ht="15" customHeight="1" x14ac:dyDescent="0.2">
      <c r="A106" s="114"/>
      <c r="B106" s="114"/>
      <c r="C106" s="114"/>
      <c r="D106" s="114"/>
      <c r="E106" s="114"/>
      <c r="F106" s="114"/>
      <c r="G106" s="114"/>
      <c r="H106" s="114"/>
      <c r="I106" s="114"/>
      <c r="J106" s="114"/>
      <c r="K106" s="114"/>
      <c r="L106" s="114"/>
      <c r="M106" s="114"/>
      <c r="N106" s="114"/>
      <c r="O106" s="114"/>
    </row>
    <row r="107" spans="1:15" ht="30" customHeight="1" x14ac:dyDescent="0.2">
      <c r="A107" s="114"/>
      <c r="B107" s="30"/>
      <c r="C107" s="26"/>
      <c r="D107" s="26"/>
      <c r="E107" s="26"/>
      <c r="F107" s="27"/>
      <c r="G107" s="27"/>
      <c r="H107" s="27"/>
      <c r="I107" s="27"/>
      <c r="J107" s="27"/>
      <c r="K107" s="27"/>
      <c r="L107" s="27"/>
      <c r="M107" s="27"/>
      <c r="N107" s="27"/>
      <c r="O107" s="114"/>
    </row>
    <row r="108" spans="1:15" ht="15" customHeight="1" x14ac:dyDescent="0.2">
      <c r="A108" s="114"/>
      <c r="B108" s="26"/>
      <c r="C108" s="735" t="s">
        <v>536</v>
      </c>
      <c r="D108" s="735"/>
      <c r="E108" s="735"/>
      <c r="F108" s="735"/>
      <c r="G108" s="27"/>
      <c r="H108" s="27"/>
      <c r="I108" s="27"/>
      <c r="J108" s="27"/>
      <c r="K108" s="735" t="s">
        <v>536</v>
      </c>
      <c r="L108" s="735"/>
      <c r="M108" s="735"/>
      <c r="N108" s="735"/>
      <c r="O108" s="114"/>
    </row>
    <row r="109" spans="1:15" ht="15" customHeight="1" x14ac:dyDescent="0.2">
      <c r="A109" s="114"/>
      <c r="B109" s="26"/>
      <c r="C109" s="26"/>
      <c r="D109" s="26"/>
      <c r="E109" s="26"/>
      <c r="F109" s="27"/>
      <c r="G109" s="27"/>
      <c r="H109" s="27"/>
      <c r="I109" s="27"/>
      <c r="J109" s="27"/>
      <c r="K109" s="27"/>
      <c r="L109" s="27"/>
      <c r="M109" s="27"/>
      <c r="N109" s="27"/>
      <c r="O109" s="114"/>
    </row>
    <row r="110" spans="1:15" ht="24" customHeight="1" x14ac:dyDescent="0.2">
      <c r="A110" s="114"/>
      <c r="B110" s="819" t="s">
        <v>739</v>
      </c>
      <c r="C110" s="819"/>
      <c r="D110" s="819"/>
      <c r="E110" s="819"/>
      <c r="F110" s="819"/>
      <c r="H110" s="819" t="s">
        <v>740</v>
      </c>
      <c r="I110" s="819"/>
      <c r="J110" s="819"/>
      <c r="K110" s="819"/>
      <c r="L110" s="819"/>
      <c r="M110" s="819"/>
      <c r="N110" s="819"/>
      <c r="O110" s="114"/>
    </row>
    <row r="111" spans="1:15" ht="5.0999999999999996" customHeight="1" x14ac:dyDescent="0.2">
      <c r="A111" s="114"/>
      <c r="B111" s="114"/>
      <c r="C111" s="114"/>
      <c r="D111" s="114"/>
      <c r="E111" s="114"/>
      <c r="F111" s="114"/>
      <c r="G111" s="114"/>
      <c r="H111" s="114"/>
      <c r="I111" s="114"/>
      <c r="J111" s="114"/>
      <c r="K111" s="114"/>
      <c r="L111" s="114"/>
      <c r="M111" s="114"/>
      <c r="N111" s="114"/>
      <c r="O111" s="114"/>
    </row>
    <row r="112" spans="1:15" ht="15" customHeight="1" x14ac:dyDescent="0.2">
      <c r="A112" s="114"/>
      <c r="B112" s="26"/>
      <c r="C112" s="26"/>
      <c r="D112" s="26"/>
      <c r="E112" s="26"/>
      <c r="F112" s="27"/>
      <c r="G112" s="27"/>
      <c r="H112" s="27"/>
      <c r="I112" s="27"/>
      <c r="J112" s="27"/>
      <c r="K112" s="27"/>
      <c r="L112" s="27"/>
      <c r="M112" s="27"/>
      <c r="N112" s="27"/>
      <c r="O112" s="114"/>
    </row>
    <row r="113" spans="1:15" ht="15" customHeight="1" x14ac:dyDescent="0.2">
      <c r="A113" s="114"/>
      <c r="B113" s="26"/>
      <c r="C113" s="26"/>
      <c r="D113" s="26"/>
      <c r="E113" s="26"/>
      <c r="F113" s="27"/>
      <c r="G113" s="27"/>
      <c r="H113" s="27"/>
      <c r="I113" s="27"/>
      <c r="J113" s="27"/>
      <c r="K113" s="27"/>
      <c r="L113" s="27"/>
      <c r="M113" s="27"/>
      <c r="N113" s="27"/>
      <c r="O113" s="114"/>
    </row>
    <row r="114" spans="1:15" ht="15" customHeight="1" x14ac:dyDescent="0.2">
      <c r="A114" s="114"/>
      <c r="B114" s="26"/>
      <c r="C114" s="26"/>
      <c r="D114" s="26"/>
      <c r="E114" s="26"/>
      <c r="F114" s="27"/>
      <c r="G114" s="27"/>
      <c r="H114" s="27"/>
      <c r="I114" s="27"/>
      <c r="J114" s="27"/>
      <c r="K114" s="27"/>
      <c r="L114" s="27"/>
      <c r="M114" s="27"/>
      <c r="N114" s="27"/>
      <c r="O114" s="114"/>
    </row>
    <row r="115" spans="1:15" ht="15" customHeight="1" x14ac:dyDescent="0.2">
      <c r="A115" s="114"/>
      <c r="B115" s="26"/>
      <c r="C115" s="26"/>
      <c r="D115" s="26"/>
      <c r="E115" s="26"/>
      <c r="F115" s="27"/>
      <c r="G115" s="27"/>
      <c r="H115" s="27"/>
      <c r="I115" s="27"/>
      <c r="J115" s="27"/>
      <c r="K115" s="27"/>
      <c r="L115" s="27"/>
      <c r="M115" s="27"/>
      <c r="N115" s="27"/>
      <c r="O115" s="114"/>
    </row>
    <row r="116" spans="1:15" ht="15" customHeight="1" x14ac:dyDescent="0.2">
      <c r="A116" s="114"/>
      <c r="B116" s="26"/>
      <c r="C116" s="26"/>
      <c r="D116" s="26"/>
      <c r="E116" s="26"/>
      <c r="F116" s="27"/>
      <c r="G116" s="27"/>
      <c r="H116" s="27"/>
      <c r="I116" s="27"/>
      <c r="J116" s="27"/>
      <c r="K116" s="27"/>
      <c r="L116" s="27"/>
      <c r="M116" s="27"/>
      <c r="N116" s="27"/>
      <c r="O116" s="114"/>
    </row>
    <row r="117" spans="1:15" ht="15" customHeight="1" x14ac:dyDescent="0.2">
      <c r="A117" s="114"/>
      <c r="B117" s="114"/>
      <c r="C117" s="114"/>
      <c r="D117" s="114"/>
      <c r="E117" s="114"/>
      <c r="F117" s="114"/>
      <c r="G117" s="114"/>
      <c r="H117" s="114"/>
      <c r="I117" s="114"/>
      <c r="J117" s="114"/>
      <c r="K117" s="114"/>
      <c r="L117" s="114"/>
      <c r="M117" s="114"/>
      <c r="N117" s="114"/>
      <c r="O117" s="114"/>
    </row>
    <row r="118" spans="1:15" ht="15" customHeight="1" x14ac:dyDescent="0.2">
      <c r="A118" s="114"/>
      <c r="B118" s="114"/>
      <c r="C118" s="114"/>
      <c r="D118" s="114"/>
      <c r="E118" s="114"/>
      <c r="F118" s="114"/>
      <c r="G118" s="114"/>
      <c r="H118" s="114"/>
      <c r="I118" s="114"/>
      <c r="J118" s="114"/>
      <c r="K118" s="114"/>
      <c r="L118" s="114"/>
      <c r="M118" s="114"/>
      <c r="N118" s="114"/>
      <c r="O118" s="114"/>
    </row>
    <row r="119" spans="1:15" ht="15" customHeight="1" x14ac:dyDescent="0.2">
      <c r="A119" s="114"/>
      <c r="B119" s="30"/>
      <c r="C119" s="26"/>
      <c r="D119" s="26"/>
      <c r="E119" s="26"/>
      <c r="F119" s="27"/>
      <c r="G119" s="27"/>
      <c r="H119" s="27"/>
      <c r="I119" s="27"/>
      <c r="J119" s="27"/>
      <c r="K119" s="27"/>
      <c r="L119" s="27"/>
      <c r="M119" s="27"/>
      <c r="N119" s="27"/>
      <c r="O119" s="114"/>
    </row>
    <row r="120" spans="1:15" ht="15" customHeight="1" x14ac:dyDescent="0.2">
      <c r="A120" s="114"/>
      <c r="B120" s="26"/>
      <c r="C120" s="26"/>
      <c r="D120" s="26"/>
      <c r="E120" s="26"/>
      <c r="F120" s="27"/>
      <c r="G120" s="27"/>
      <c r="H120" s="27"/>
      <c r="I120" s="27"/>
      <c r="J120" s="27"/>
      <c r="K120" s="27"/>
      <c r="L120" s="27"/>
      <c r="M120" s="27"/>
      <c r="N120" s="27"/>
      <c r="O120" s="114"/>
    </row>
    <row r="121" spans="1:15" ht="15" customHeight="1" x14ac:dyDescent="0.2">
      <c r="A121" s="114"/>
      <c r="B121" s="26"/>
      <c r="C121" s="26"/>
      <c r="D121" s="26"/>
      <c r="E121" s="26"/>
      <c r="F121" s="27"/>
      <c r="G121" s="27"/>
      <c r="H121" s="27"/>
      <c r="I121" s="27"/>
      <c r="J121" s="27"/>
      <c r="K121" s="27"/>
      <c r="L121" s="27"/>
      <c r="M121" s="27"/>
      <c r="N121" s="27"/>
      <c r="O121" s="114"/>
    </row>
    <row r="122" spans="1:15" ht="15" customHeight="1" x14ac:dyDescent="0.2">
      <c r="A122" s="114"/>
      <c r="B122" s="114"/>
      <c r="C122" s="114"/>
      <c r="D122" s="114"/>
      <c r="E122" s="114"/>
      <c r="F122" s="114"/>
      <c r="G122" s="114"/>
      <c r="H122" s="114"/>
      <c r="I122" s="114"/>
      <c r="J122" s="114"/>
      <c r="K122" s="114"/>
      <c r="L122" s="114"/>
      <c r="M122" s="114"/>
      <c r="N122" s="114"/>
      <c r="O122" s="114"/>
    </row>
    <row r="123" spans="1:15" ht="15" customHeight="1" x14ac:dyDescent="0.2">
      <c r="A123" s="114"/>
      <c r="B123" s="114"/>
      <c r="C123" s="114"/>
      <c r="D123" s="114"/>
      <c r="E123" s="114"/>
      <c r="F123" s="114"/>
      <c r="G123" s="114"/>
      <c r="H123" s="114"/>
      <c r="I123" s="114"/>
      <c r="J123" s="114"/>
      <c r="K123" s="114"/>
      <c r="L123" s="114"/>
      <c r="M123" s="114"/>
      <c r="N123" s="114"/>
      <c r="O123" s="114"/>
    </row>
    <row r="124" spans="1:15" ht="30" customHeight="1" x14ac:dyDescent="0.2">
      <c r="A124" s="114"/>
      <c r="B124" s="30"/>
      <c r="C124" s="26"/>
      <c r="D124" s="26"/>
      <c r="E124" s="26"/>
      <c r="F124" s="27"/>
      <c r="G124" s="27"/>
      <c r="H124" s="27"/>
      <c r="I124" s="27"/>
      <c r="J124" s="27"/>
      <c r="K124" s="27"/>
      <c r="L124" s="27"/>
      <c r="M124" s="27"/>
      <c r="N124" s="27"/>
      <c r="O124" s="114"/>
    </row>
    <row r="125" spans="1:15" ht="15" customHeight="1" x14ac:dyDescent="0.2">
      <c r="A125" s="114"/>
      <c r="B125" s="26"/>
      <c r="C125" s="735" t="s">
        <v>536</v>
      </c>
      <c r="D125" s="735"/>
      <c r="E125" s="735"/>
      <c r="F125" s="735"/>
      <c r="G125" s="27"/>
      <c r="H125" s="27"/>
      <c r="I125" s="27"/>
      <c r="J125" s="27"/>
      <c r="K125" s="735" t="s">
        <v>536</v>
      </c>
      <c r="L125" s="735"/>
      <c r="M125" s="735"/>
      <c r="N125" s="735"/>
      <c r="O125" s="114"/>
    </row>
    <row r="126" spans="1:15" ht="15" customHeight="1" x14ac:dyDescent="0.2">
      <c r="A126" s="114"/>
      <c r="B126" s="26"/>
      <c r="C126" s="26"/>
      <c r="D126" s="26"/>
      <c r="E126" s="26"/>
      <c r="F126" s="27"/>
      <c r="G126" s="27"/>
      <c r="H126" s="27"/>
      <c r="I126" s="27"/>
      <c r="J126" s="27"/>
      <c r="K126" s="27"/>
      <c r="L126" s="27"/>
      <c r="M126" s="27"/>
      <c r="N126" s="27"/>
      <c r="O126" s="114"/>
    </row>
    <row r="127" spans="1:15" ht="15" customHeight="1" x14ac:dyDescent="0.2">
      <c r="A127" s="18"/>
      <c r="B127" s="107" t="s">
        <v>28</v>
      </c>
      <c r="C127" s="26"/>
      <c r="D127" s="26"/>
      <c r="E127" s="26"/>
      <c r="F127" s="27"/>
      <c r="G127" s="27"/>
      <c r="H127" s="27"/>
      <c r="I127" s="27"/>
      <c r="J127" s="27"/>
      <c r="K127" s="27"/>
      <c r="L127" s="27"/>
      <c r="M127" s="27"/>
      <c r="N127" s="27"/>
      <c r="O127" s="18"/>
    </row>
    <row r="128" spans="1:15" ht="20.100000000000001" customHeight="1" x14ac:dyDescent="0.2">
      <c r="A128" s="18"/>
      <c r="B128" s="18"/>
      <c r="C128" s="18"/>
      <c r="D128" s="18"/>
      <c r="E128" s="18"/>
      <c r="F128" s="18"/>
      <c r="G128" s="18"/>
      <c r="H128" s="18"/>
      <c r="I128" s="18"/>
      <c r="J128" s="18"/>
      <c r="K128" s="18"/>
      <c r="L128" s="18"/>
      <c r="M128" s="18"/>
      <c r="N128" s="18"/>
      <c r="O128" s="18"/>
    </row>
    <row r="129" spans="1:15" ht="15" customHeight="1" x14ac:dyDescent="0.2">
      <c r="A129" s="18"/>
      <c r="B129" s="18"/>
      <c r="C129" s="18"/>
      <c r="D129" s="18"/>
      <c r="E129" s="18"/>
      <c r="F129" s="18"/>
      <c r="G129" s="18"/>
      <c r="H129" s="18"/>
      <c r="I129" s="18"/>
      <c r="J129" s="18"/>
      <c r="K129" s="18"/>
      <c r="L129" s="18"/>
      <c r="M129" s="18"/>
      <c r="N129" s="18"/>
      <c r="O129" s="18"/>
    </row>
    <row r="130" spans="1:15" ht="15" customHeight="1" x14ac:dyDescent="0.2">
      <c r="A130" s="18"/>
      <c r="B130" s="18"/>
      <c r="C130" s="18"/>
      <c r="D130" s="18"/>
      <c r="E130" s="18"/>
      <c r="F130" s="18"/>
      <c r="G130" s="18"/>
      <c r="H130" s="18"/>
      <c r="I130" s="18"/>
      <c r="J130" s="18"/>
      <c r="K130" s="18"/>
      <c r="L130" s="18"/>
      <c r="M130" s="18"/>
      <c r="N130" s="18"/>
      <c r="O130" s="18"/>
    </row>
    <row r="131" spans="1:15" ht="15" customHeight="1" x14ac:dyDescent="0.2">
      <c r="A131" s="18"/>
      <c r="B131" s="18"/>
      <c r="C131" s="18"/>
      <c r="D131" s="18"/>
      <c r="E131" s="18"/>
      <c r="F131" s="18"/>
      <c r="G131" s="18"/>
      <c r="H131" s="18"/>
      <c r="I131" s="18"/>
      <c r="J131" s="18"/>
      <c r="K131" s="18"/>
      <c r="L131" s="18"/>
      <c r="M131" s="18"/>
      <c r="N131" s="18"/>
      <c r="O131" s="18"/>
    </row>
    <row r="132" spans="1:15" ht="15" customHeight="1" thickBot="1" x14ac:dyDescent="0.25">
      <c r="A132" s="18"/>
      <c r="B132" s="18"/>
      <c r="C132" s="18"/>
      <c r="D132" s="18"/>
      <c r="E132" s="18"/>
      <c r="F132" s="18"/>
      <c r="G132" s="18"/>
      <c r="H132" s="18"/>
      <c r="I132" s="18"/>
      <c r="J132" s="18"/>
      <c r="K132" s="18"/>
      <c r="L132" s="18"/>
      <c r="M132" s="18"/>
      <c r="N132" s="18"/>
      <c r="O132" s="18"/>
    </row>
    <row r="133" spans="1:15" ht="9.9499999999999993" customHeight="1" x14ac:dyDescent="0.2">
      <c r="A133" s="18"/>
      <c r="B133" s="833"/>
      <c r="C133" s="833"/>
      <c r="D133" s="833"/>
      <c r="E133" s="833"/>
      <c r="F133" s="833"/>
      <c r="G133" s="833"/>
      <c r="H133" s="833"/>
      <c r="I133" s="833"/>
      <c r="J133" s="833"/>
      <c r="K133" s="833"/>
      <c r="L133" s="833"/>
      <c r="M133" s="833"/>
      <c r="N133" s="833"/>
      <c r="O133" s="18"/>
    </row>
  </sheetData>
  <sheetProtection password="CD06" sheet="1" objects="1" scenarios="1"/>
  <mergeCells count="55">
    <mergeCell ref="C91:F91"/>
    <mergeCell ref="K91:N91"/>
    <mergeCell ref="C108:F108"/>
    <mergeCell ref="K108:N108"/>
    <mergeCell ref="C125:F125"/>
    <mergeCell ref="K125:N125"/>
    <mergeCell ref="K43:N43"/>
    <mergeCell ref="C60:F60"/>
    <mergeCell ref="K61:N61"/>
    <mergeCell ref="K74:N74"/>
    <mergeCell ref="B74:E74"/>
    <mergeCell ref="B72:D72"/>
    <mergeCell ref="B70:D70"/>
    <mergeCell ref="C53:F53"/>
    <mergeCell ref="B10:G10"/>
    <mergeCell ref="B11:G11"/>
    <mergeCell ref="B12:G12"/>
    <mergeCell ref="B13:G13"/>
    <mergeCell ref="B7:G7"/>
    <mergeCell ref="B2:C2"/>
    <mergeCell ref="G2:N2"/>
    <mergeCell ref="B6:N6"/>
    <mergeCell ref="B8:G8"/>
    <mergeCell ref="B9:G9"/>
    <mergeCell ref="B14:G14"/>
    <mergeCell ref="B15:G15"/>
    <mergeCell ref="B71:D71"/>
    <mergeCell ref="B27:F27"/>
    <mergeCell ref="C25:F25"/>
    <mergeCell ref="C43:F43"/>
    <mergeCell ref="B133:N133"/>
    <mergeCell ref="B65:N65"/>
    <mergeCell ref="B45:N45"/>
    <mergeCell ref="B110:F110"/>
    <mergeCell ref="B47:F47"/>
    <mergeCell ref="H47:N47"/>
    <mergeCell ref="B54:G54"/>
    <mergeCell ref="B63:N63"/>
    <mergeCell ref="B93:F93"/>
    <mergeCell ref="H93:N93"/>
    <mergeCell ref="B76:F76"/>
    <mergeCell ref="H76:N76"/>
    <mergeCell ref="H110:N110"/>
    <mergeCell ref="B68:D68"/>
    <mergeCell ref="B69:D69"/>
    <mergeCell ref="B73:D73"/>
    <mergeCell ref="H27:N27"/>
    <mergeCell ref="B17:N17"/>
    <mergeCell ref="H21:J21"/>
    <mergeCell ref="H22:J22"/>
    <mergeCell ref="H23:J23"/>
    <mergeCell ref="H24:J24"/>
    <mergeCell ref="B19:F19"/>
    <mergeCell ref="H19:N19"/>
    <mergeCell ref="K25:N25"/>
  </mergeCells>
  <hyperlinks>
    <hyperlink ref="B4" location="INDICE!A1" display="Índice"/>
    <hyperlink ref="B61" location="'D01'!A1" display="Topo"/>
    <hyperlink ref="B127" location="'D01'!A1" display="Topo"/>
    <hyperlink ref="B9" location="'D01'!A16" display="Óbitos e Taxa Bruta de Mortalidade"/>
    <hyperlink ref="B43" location="'D01'!A1" display="Topo"/>
    <hyperlink ref="B7:G7" location="'D01'!A17" display="Nascimentos Pré-Termo e Baixo Peso à Nascença"/>
    <hyperlink ref="B9:G9" location="'D01'!A45" display="Óbitos e Taxa Bruta de Mortalidade"/>
    <hyperlink ref="B10:G10" location="'D01'!A63" display="Mortalidade Infantil e Componentes"/>
    <hyperlink ref="B11:G11" location="'D02'!A17" display="Mortalidade Proporcional"/>
    <hyperlink ref="B12:G12" location="'D03'!A17" display="Taxa de Mortalidade Padronizada pela idade (TMP)"/>
    <hyperlink ref="B13:G13" location="'D04'!A17" display="Morbilidade nos Cuidados de Saúde Primários"/>
    <hyperlink ref="B14:G14" location="'D05'!A17" display="VIH /sida"/>
    <hyperlink ref="B15:G15" location="'D05'!A79" display="Tuberculose"/>
  </hyperlinks>
  <pageMargins left="0.39370078740157483" right="0.19685039370078741" top="0.39370078740157483" bottom="0.39370078740157483" header="0.31496062992125984" footer="0.31496062992125984"/>
  <pageSetup paperSize="9" scale="66" orientation="portrait" r:id="rId1"/>
  <rowBreaks count="1" manualBreakCount="1">
    <brk id="61" max="14"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1"/>
  <dimension ref="A1:O106"/>
  <sheetViews>
    <sheetView zoomScaleNormal="100" workbookViewId="0">
      <selection activeCell="M29" sqref="M29"/>
    </sheetView>
  </sheetViews>
  <sheetFormatPr defaultColWidth="9.140625" defaultRowHeight="14.25" x14ac:dyDescent="0.2"/>
  <cols>
    <col min="1" max="1" width="2.7109375" style="5" customWidth="1"/>
    <col min="2" max="2" width="26.28515625" style="5" customWidth="1"/>
    <col min="3" max="7" width="9.140625" style="5" customWidth="1"/>
    <col min="8" max="10" width="8.85546875" style="5" customWidth="1"/>
    <col min="11" max="14" width="9.140625" style="5" customWidth="1"/>
    <col min="15" max="15" width="2.7109375" style="5" customWidth="1"/>
    <col min="16" max="16384" width="9.140625" style="5"/>
  </cols>
  <sheetData>
    <row r="1" spans="1:15" ht="9.9499999999999993" customHeight="1" x14ac:dyDescent="0.2">
      <c r="A1" s="426"/>
      <c r="B1" s="426"/>
      <c r="C1" s="426"/>
      <c r="D1" s="426"/>
      <c r="E1" s="426"/>
      <c r="F1" s="426"/>
      <c r="G1" s="426"/>
      <c r="H1" s="426"/>
      <c r="I1" s="426"/>
      <c r="J1" s="426"/>
      <c r="K1" s="426"/>
      <c r="L1" s="426"/>
      <c r="M1" s="426"/>
      <c r="N1" s="426"/>
      <c r="O1" s="426"/>
    </row>
    <row r="2" spans="1:15" ht="20.100000000000001" customHeight="1" thickBot="1" x14ac:dyDescent="0.3">
      <c r="A2" s="426"/>
      <c r="B2" s="845" t="str">
        <f>AUX!A1</f>
        <v>Perfil Local de Saúde 2019</v>
      </c>
      <c r="C2" s="845"/>
      <c r="D2" s="123"/>
      <c r="E2" s="123"/>
      <c r="F2" s="123"/>
      <c r="G2" s="846" t="str">
        <f>AUX!A3</f>
        <v>ACeS Alentejo Central</v>
      </c>
      <c r="H2" s="846"/>
      <c r="I2" s="846"/>
      <c r="J2" s="846"/>
      <c r="K2" s="846"/>
      <c r="L2" s="846"/>
      <c r="M2" s="846"/>
      <c r="N2" s="846"/>
      <c r="O2" s="426"/>
    </row>
    <row r="3" spans="1:15" ht="9.9499999999999993" customHeight="1" thickTop="1" x14ac:dyDescent="0.2">
      <c r="A3" s="426"/>
      <c r="B3" s="426"/>
      <c r="C3" s="426"/>
      <c r="D3" s="426"/>
      <c r="E3" s="426"/>
      <c r="F3" s="426"/>
      <c r="G3" s="426"/>
      <c r="H3" s="426"/>
      <c r="I3" s="426"/>
      <c r="J3" s="426"/>
      <c r="K3" s="426"/>
      <c r="L3" s="426"/>
      <c r="M3" s="426"/>
      <c r="N3" s="426"/>
      <c r="O3" s="426"/>
    </row>
    <row r="4" spans="1:15" x14ac:dyDescent="0.2">
      <c r="A4" s="426"/>
      <c r="B4" s="127" t="s">
        <v>0</v>
      </c>
      <c r="C4" s="426"/>
      <c r="D4" s="426"/>
      <c r="E4" s="426"/>
      <c r="F4" s="426"/>
      <c r="G4" s="426"/>
      <c r="H4" s="426"/>
      <c r="I4" s="426"/>
      <c r="J4" s="426"/>
      <c r="K4" s="426"/>
      <c r="L4" s="426"/>
      <c r="M4" s="426"/>
      <c r="N4" s="426"/>
      <c r="O4" s="426"/>
    </row>
    <row r="5" spans="1:15" ht="15" customHeight="1" x14ac:dyDescent="0.2">
      <c r="A5" s="426"/>
      <c r="B5" s="20"/>
      <c r="C5" s="426"/>
      <c r="D5" s="426"/>
      <c r="E5" s="426"/>
      <c r="F5" s="426"/>
      <c r="G5" s="426"/>
      <c r="H5" s="426"/>
      <c r="I5" s="426"/>
      <c r="J5" s="426"/>
      <c r="K5" s="426"/>
      <c r="L5" s="426"/>
      <c r="M5" s="426"/>
      <c r="N5" s="426"/>
      <c r="O5" s="426"/>
    </row>
    <row r="6" spans="1:15" s="125" customFormat="1" ht="24.95" customHeight="1" x14ac:dyDescent="0.25">
      <c r="A6" s="124"/>
      <c r="B6" s="847" t="s">
        <v>7</v>
      </c>
      <c r="C6" s="847"/>
      <c r="D6" s="847"/>
      <c r="E6" s="847"/>
      <c r="F6" s="847"/>
      <c r="G6" s="847"/>
      <c r="H6" s="847"/>
      <c r="I6" s="847"/>
      <c r="J6" s="847"/>
      <c r="K6" s="847"/>
      <c r="L6" s="847"/>
      <c r="M6" s="847"/>
      <c r="N6" s="847"/>
      <c r="O6" s="124"/>
    </row>
    <row r="7" spans="1:15" ht="18" customHeight="1" x14ac:dyDescent="0.2">
      <c r="A7" s="426"/>
      <c r="B7" s="844" t="s">
        <v>172</v>
      </c>
      <c r="C7" s="844"/>
      <c r="D7" s="844"/>
      <c r="E7" s="844"/>
      <c r="F7" s="844"/>
      <c r="G7" s="844"/>
      <c r="H7" s="426"/>
      <c r="I7" s="426"/>
      <c r="J7" s="426"/>
      <c r="K7" s="426"/>
      <c r="L7" s="426"/>
      <c r="M7" s="426"/>
      <c r="N7" s="426"/>
      <c r="O7" s="426"/>
    </row>
    <row r="8" spans="1:15" ht="15" customHeight="1" x14ac:dyDescent="0.2">
      <c r="A8" s="426"/>
      <c r="B8" s="848" t="s">
        <v>38</v>
      </c>
      <c r="C8" s="848"/>
      <c r="D8" s="848"/>
      <c r="E8" s="848"/>
      <c r="F8" s="848"/>
      <c r="G8" s="848"/>
      <c r="H8" s="426"/>
      <c r="I8" s="426"/>
      <c r="J8" s="426"/>
      <c r="K8" s="426"/>
      <c r="L8" s="426"/>
      <c r="M8" s="426"/>
      <c r="N8" s="426"/>
      <c r="O8" s="426"/>
    </row>
    <row r="9" spans="1:15" ht="15" customHeight="1" x14ac:dyDescent="0.2">
      <c r="A9" s="426"/>
      <c r="B9" s="849" t="s">
        <v>41</v>
      </c>
      <c r="C9" s="849"/>
      <c r="D9" s="849"/>
      <c r="E9" s="849"/>
      <c r="F9" s="849"/>
      <c r="G9" s="849"/>
      <c r="H9" s="426"/>
      <c r="I9" s="426"/>
      <c r="J9" s="426"/>
      <c r="K9" s="426"/>
      <c r="L9" s="426"/>
      <c r="M9" s="426"/>
      <c r="N9" s="426"/>
      <c r="O9" s="426"/>
    </row>
    <row r="10" spans="1:15" ht="15" customHeight="1" x14ac:dyDescent="0.2">
      <c r="A10" s="426"/>
      <c r="B10" s="849" t="s">
        <v>121</v>
      </c>
      <c r="C10" s="849"/>
      <c r="D10" s="849"/>
      <c r="E10" s="849"/>
      <c r="F10" s="849"/>
      <c r="G10" s="849"/>
      <c r="H10" s="426"/>
      <c r="I10" s="426"/>
      <c r="J10" s="426"/>
      <c r="K10" s="426"/>
      <c r="L10" s="426"/>
      <c r="M10" s="426"/>
      <c r="N10" s="426"/>
      <c r="O10" s="426"/>
    </row>
    <row r="11" spans="1:15" ht="15" customHeight="1" x14ac:dyDescent="0.2">
      <c r="A11" s="426"/>
      <c r="B11" s="849" t="s">
        <v>40</v>
      </c>
      <c r="C11" s="849"/>
      <c r="D11" s="849"/>
      <c r="E11" s="849"/>
      <c r="F11" s="849"/>
      <c r="G11" s="849"/>
      <c r="H11" s="126"/>
      <c r="I11" s="426"/>
      <c r="J11" s="426"/>
      <c r="K11" s="426"/>
      <c r="L11" s="426"/>
      <c r="M11" s="426"/>
      <c r="N11" s="426"/>
      <c r="O11" s="426"/>
    </row>
    <row r="12" spans="1:15" ht="15" customHeight="1" x14ac:dyDescent="0.2">
      <c r="A12" s="426"/>
      <c r="B12" s="849" t="s">
        <v>288</v>
      </c>
      <c r="C12" s="849"/>
      <c r="D12" s="849"/>
      <c r="E12" s="849"/>
      <c r="F12" s="849"/>
      <c r="G12" s="849"/>
      <c r="H12" s="426"/>
      <c r="I12" s="426"/>
      <c r="J12" s="426"/>
      <c r="K12" s="426"/>
      <c r="L12" s="426"/>
      <c r="M12" s="426"/>
      <c r="N12" s="426"/>
      <c r="O12" s="426"/>
    </row>
    <row r="13" spans="1:15" ht="15" customHeight="1" x14ac:dyDescent="0.2">
      <c r="A13" s="426"/>
      <c r="B13" s="844" t="s">
        <v>362</v>
      </c>
      <c r="C13" s="844"/>
      <c r="D13" s="844"/>
      <c r="E13" s="844"/>
      <c r="F13" s="844"/>
      <c r="G13" s="844"/>
      <c r="H13" s="426"/>
      <c r="I13" s="426"/>
      <c r="J13" s="426"/>
      <c r="K13" s="426"/>
      <c r="L13" s="426"/>
      <c r="M13" s="426"/>
      <c r="N13" s="426"/>
      <c r="O13" s="426"/>
    </row>
    <row r="14" spans="1:15" ht="15" customHeight="1" x14ac:dyDescent="0.2">
      <c r="A14" s="426"/>
      <c r="B14" s="844" t="s">
        <v>119</v>
      </c>
      <c r="C14" s="844"/>
      <c r="D14" s="844"/>
      <c r="E14" s="844"/>
      <c r="F14" s="844"/>
      <c r="G14" s="844"/>
      <c r="H14" s="426"/>
      <c r="I14" s="426"/>
      <c r="J14" s="426"/>
      <c r="K14" s="426"/>
      <c r="L14" s="426"/>
      <c r="M14" s="426"/>
      <c r="N14" s="426"/>
      <c r="O14" s="426"/>
    </row>
    <row r="15" spans="1:15" ht="15" customHeight="1" x14ac:dyDescent="0.2">
      <c r="A15" s="426"/>
      <c r="B15" s="844" t="s">
        <v>29</v>
      </c>
      <c r="C15" s="844"/>
      <c r="D15" s="844"/>
      <c r="E15" s="844"/>
      <c r="F15" s="844"/>
      <c r="G15" s="844"/>
      <c r="H15" s="426"/>
      <c r="I15" s="426"/>
      <c r="J15" s="426"/>
      <c r="K15" s="426"/>
      <c r="L15" s="426"/>
      <c r="M15" s="426"/>
      <c r="N15" s="426"/>
      <c r="O15" s="426"/>
    </row>
    <row r="16" spans="1:15" ht="20.100000000000001" customHeight="1" x14ac:dyDescent="0.2">
      <c r="A16" s="426"/>
      <c r="B16" s="426"/>
      <c r="C16" s="426"/>
      <c r="D16" s="426"/>
      <c r="E16" s="426"/>
      <c r="F16" s="426"/>
      <c r="G16" s="426"/>
      <c r="H16" s="426"/>
      <c r="I16" s="426"/>
      <c r="J16" s="426"/>
      <c r="K16" s="426"/>
      <c r="L16" s="426"/>
      <c r="M16" s="426"/>
      <c r="N16" s="426"/>
      <c r="O16" s="426"/>
    </row>
    <row r="17" spans="1:15" ht="20.100000000000001" customHeight="1" thickBot="1" x14ac:dyDescent="0.3">
      <c r="A17" s="426"/>
      <c r="B17" s="820" t="s">
        <v>40</v>
      </c>
      <c r="C17" s="820"/>
      <c r="D17" s="820"/>
      <c r="E17" s="820"/>
      <c r="F17" s="820"/>
      <c r="G17" s="820"/>
      <c r="H17" s="820"/>
      <c r="I17" s="820"/>
      <c r="J17" s="820"/>
      <c r="K17" s="820"/>
      <c r="L17" s="820"/>
      <c r="M17" s="820"/>
      <c r="N17" s="820"/>
      <c r="O17" s="426"/>
    </row>
    <row r="18" spans="1:15" ht="9.9499999999999993" customHeight="1" x14ac:dyDescent="0.2">
      <c r="A18" s="426"/>
      <c r="B18" s="426"/>
      <c r="C18" s="426"/>
      <c r="D18" s="426"/>
      <c r="E18" s="426"/>
      <c r="F18" s="426"/>
      <c r="G18" s="426"/>
      <c r="H18" s="426"/>
      <c r="I18" s="426"/>
      <c r="J18" s="426"/>
      <c r="K18" s="426"/>
      <c r="L18" s="426"/>
      <c r="M18" s="426"/>
      <c r="N18" s="426"/>
      <c r="O18" s="426"/>
    </row>
    <row r="19" spans="1:15" ht="15.95" customHeight="1" x14ac:dyDescent="0.2">
      <c r="A19" s="426"/>
      <c r="B19" s="834" t="s">
        <v>618</v>
      </c>
      <c r="C19" s="834"/>
      <c r="D19" s="834"/>
      <c r="E19" s="834"/>
      <c r="F19" s="834"/>
      <c r="G19" s="834"/>
      <c r="H19" s="834"/>
      <c r="I19" s="834"/>
      <c r="J19" s="834"/>
      <c r="K19" s="834"/>
      <c r="L19" s="834"/>
      <c r="M19" s="834"/>
      <c r="N19" s="834"/>
      <c r="O19" s="426"/>
    </row>
    <row r="20" spans="1:15" ht="15" customHeight="1" x14ac:dyDescent="0.2">
      <c r="A20" s="426"/>
      <c r="B20" s="426"/>
      <c r="C20" s="426"/>
      <c r="D20" s="426"/>
      <c r="E20" s="426"/>
      <c r="F20" s="426"/>
      <c r="G20" s="426"/>
      <c r="H20" s="426"/>
      <c r="I20" s="426"/>
      <c r="J20" s="426"/>
      <c r="K20" s="426"/>
      <c r="L20" s="426"/>
      <c r="M20" s="426"/>
      <c r="N20" s="426"/>
      <c r="O20" s="426"/>
    </row>
    <row r="21" spans="1:15" ht="15" customHeight="1" x14ac:dyDescent="0.2">
      <c r="A21" s="426"/>
      <c r="B21" s="426"/>
      <c r="C21" s="426"/>
      <c r="D21" s="426"/>
      <c r="E21" s="426"/>
      <c r="F21" s="426"/>
      <c r="G21" s="426"/>
      <c r="H21" s="426"/>
      <c r="I21" s="426"/>
      <c r="J21" s="426"/>
      <c r="K21" s="426"/>
      <c r="L21" s="426"/>
      <c r="M21" s="426"/>
      <c r="N21" s="426"/>
      <c r="O21" s="426"/>
    </row>
    <row r="22" spans="1:15" ht="15" customHeight="1" x14ac:dyDescent="0.2">
      <c r="A22" s="426"/>
      <c r="B22" s="426"/>
      <c r="C22" s="426"/>
      <c r="D22" s="426"/>
      <c r="E22" s="426"/>
      <c r="F22" s="426"/>
      <c r="G22" s="426"/>
      <c r="H22" s="426"/>
      <c r="I22" s="426"/>
      <c r="J22" s="426"/>
      <c r="K22" s="426"/>
      <c r="L22" s="426"/>
      <c r="M22" s="426"/>
      <c r="N22" s="426"/>
      <c r="O22" s="426"/>
    </row>
    <row r="23" spans="1:15" ht="15" customHeight="1" x14ac:dyDescent="0.2">
      <c r="A23" s="426"/>
      <c r="B23" s="426"/>
      <c r="C23" s="426"/>
      <c r="D23" s="426"/>
      <c r="E23" s="426"/>
      <c r="F23" s="426"/>
      <c r="G23" s="426"/>
      <c r="H23" s="426"/>
      <c r="I23" s="426"/>
      <c r="J23" s="426"/>
      <c r="K23" s="426"/>
      <c r="L23" s="426"/>
      <c r="M23" s="426"/>
      <c r="N23" s="426"/>
      <c r="O23" s="426"/>
    </row>
    <row r="24" spans="1:15" ht="15" customHeight="1" x14ac:dyDescent="0.2">
      <c r="A24" s="426"/>
      <c r="B24" s="426"/>
      <c r="C24" s="426"/>
      <c r="D24" s="426"/>
      <c r="E24" s="426"/>
      <c r="F24" s="426"/>
      <c r="G24" s="426"/>
      <c r="H24" s="426"/>
      <c r="I24" s="426"/>
      <c r="J24" s="426"/>
      <c r="K24" s="426"/>
      <c r="L24" s="426"/>
      <c r="M24" s="426"/>
      <c r="N24" s="426"/>
      <c r="O24" s="426"/>
    </row>
    <row r="25" spans="1:15" ht="60" customHeight="1" x14ac:dyDescent="0.2">
      <c r="A25" s="426"/>
      <c r="B25" s="426"/>
      <c r="C25" s="426"/>
      <c r="D25" s="426"/>
      <c r="E25" s="426"/>
      <c r="F25" s="426"/>
      <c r="G25" s="426"/>
      <c r="H25" s="426"/>
      <c r="I25" s="426"/>
      <c r="J25" s="426"/>
      <c r="K25" s="426"/>
      <c r="L25" s="426"/>
      <c r="M25" s="426"/>
      <c r="N25" s="426"/>
      <c r="O25" s="426"/>
    </row>
    <row r="26" spans="1:15" ht="15" customHeight="1" x14ac:dyDescent="0.2">
      <c r="A26" s="426"/>
      <c r="B26" s="426"/>
      <c r="C26" s="426"/>
      <c r="D26" s="426"/>
      <c r="E26" s="426"/>
      <c r="F26" s="426"/>
      <c r="G26" s="426"/>
      <c r="H26" s="426"/>
      <c r="I26" s="426"/>
      <c r="J26" s="426"/>
      <c r="K26" s="426"/>
      <c r="L26" s="426"/>
      <c r="M26" s="426"/>
      <c r="N26" s="426"/>
      <c r="O26" s="426"/>
    </row>
    <row r="27" spans="1:15" ht="15" customHeight="1" x14ac:dyDescent="0.2">
      <c r="A27" s="426"/>
      <c r="B27" s="426"/>
      <c r="C27" s="426"/>
      <c r="D27" s="426"/>
      <c r="E27" s="426"/>
      <c r="F27" s="426"/>
      <c r="G27" s="426"/>
      <c r="H27" s="426"/>
      <c r="I27" s="426"/>
      <c r="J27" s="426"/>
      <c r="K27" s="426"/>
      <c r="L27" s="426"/>
      <c r="M27" s="426"/>
      <c r="N27" s="426"/>
      <c r="O27" s="426"/>
    </row>
    <row r="28" spans="1:15" ht="15" customHeight="1" x14ac:dyDescent="0.2">
      <c r="A28" s="426"/>
      <c r="B28" s="426"/>
      <c r="C28" s="426"/>
      <c r="D28" s="426"/>
      <c r="E28" s="426"/>
      <c r="F28" s="426"/>
      <c r="G28" s="426"/>
      <c r="H28" s="426"/>
      <c r="I28" s="426"/>
      <c r="J28" s="426"/>
      <c r="K28" s="426"/>
      <c r="L28" s="426"/>
      <c r="M28" s="426"/>
      <c r="N28" s="426"/>
      <c r="O28" s="426"/>
    </row>
    <row r="29" spans="1:15" ht="15" customHeight="1" x14ac:dyDescent="0.2">
      <c r="A29" s="426"/>
      <c r="B29" s="426"/>
      <c r="C29" s="426"/>
      <c r="D29" s="426"/>
      <c r="E29" s="426"/>
      <c r="F29" s="426"/>
      <c r="G29" s="426"/>
      <c r="H29" s="426"/>
      <c r="I29" s="426"/>
      <c r="J29" s="426"/>
      <c r="K29" s="426"/>
      <c r="L29" s="426"/>
      <c r="M29" s="426"/>
      <c r="N29" s="426"/>
      <c r="O29" s="426"/>
    </row>
    <row r="30" spans="1:15" ht="15" customHeight="1" x14ac:dyDescent="0.2">
      <c r="A30" s="426"/>
      <c r="B30" s="426"/>
      <c r="C30" s="426"/>
      <c r="D30" s="426"/>
      <c r="E30" s="426"/>
      <c r="F30" s="426"/>
      <c r="G30" s="426"/>
      <c r="H30" s="426"/>
      <c r="I30" s="426"/>
      <c r="J30" s="426"/>
      <c r="K30" s="426"/>
      <c r="L30" s="426"/>
      <c r="M30" s="426"/>
      <c r="N30" s="426"/>
      <c r="O30" s="426"/>
    </row>
    <row r="31" spans="1:15" ht="15" customHeight="1" x14ac:dyDescent="0.2">
      <c r="A31" s="426"/>
      <c r="B31" s="426"/>
      <c r="C31" s="426"/>
      <c r="D31" s="426"/>
      <c r="E31" s="426"/>
      <c r="F31" s="426"/>
      <c r="G31" s="426"/>
      <c r="H31" s="426"/>
      <c r="I31" s="426"/>
      <c r="J31" s="426"/>
      <c r="K31" s="426"/>
      <c r="L31" s="426"/>
      <c r="M31" s="426"/>
      <c r="N31" s="426"/>
      <c r="O31" s="426"/>
    </row>
    <row r="32" spans="1:15" ht="15" customHeight="1" x14ac:dyDescent="0.2">
      <c r="A32" s="426"/>
      <c r="B32" s="426"/>
      <c r="C32" s="426"/>
      <c r="D32" s="426"/>
      <c r="E32" s="426"/>
      <c r="F32" s="426"/>
      <c r="G32" s="426"/>
      <c r="H32" s="426"/>
      <c r="I32" s="426"/>
      <c r="J32" s="426"/>
      <c r="K32" s="426"/>
      <c r="L32" s="426"/>
      <c r="M32" s="426"/>
      <c r="N32" s="426"/>
      <c r="O32" s="426"/>
    </row>
    <row r="33" spans="1:15" ht="15" customHeight="1" x14ac:dyDescent="0.2">
      <c r="A33" s="426"/>
      <c r="B33" s="426"/>
      <c r="C33" s="426"/>
      <c r="D33" s="426"/>
      <c r="E33" s="426"/>
      <c r="F33" s="426"/>
      <c r="G33" s="426"/>
      <c r="H33" s="426"/>
      <c r="I33" s="426"/>
      <c r="J33" s="426"/>
      <c r="K33" s="426"/>
      <c r="L33" s="426"/>
      <c r="M33" s="426"/>
      <c r="N33" s="426"/>
      <c r="O33" s="426"/>
    </row>
    <row r="34" spans="1:15" ht="15" customHeight="1" x14ac:dyDescent="0.2">
      <c r="A34" s="426"/>
      <c r="B34" s="426"/>
      <c r="C34" s="426"/>
      <c r="D34" s="426"/>
      <c r="E34" s="426"/>
      <c r="F34" s="426"/>
      <c r="G34" s="426"/>
      <c r="H34" s="426"/>
      <c r="I34" s="426"/>
      <c r="J34" s="426"/>
      <c r="K34" s="426"/>
      <c r="L34" s="426"/>
      <c r="M34" s="426"/>
      <c r="N34" s="426"/>
      <c r="O34" s="426"/>
    </row>
    <row r="35" spans="1:15" ht="15" customHeight="1" x14ac:dyDescent="0.2">
      <c r="A35" s="426"/>
      <c r="B35" s="426"/>
      <c r="C35" s="426"/>
      <c r="D35" s="426"/>
      <c r="E35" s="426"/>
      <c r="F35" s="426"/>
      <c r="G35" s="426"/>
      <c r="H35" s="426"/>
      <c r="I35" s="426"/>
      <c r="J35" s="426"/>
      <c r="K35" s="426"/>
      <c r="L35" s="426"/>
      <c r="M35" s="426"/>
      <c r="N35" s="426"/>
      <c r="O35" s="426"/>
    </row>
    <row r="36" spans="1:15" ht="15" customHeight="1" x14ac:dyDescent="0.2">
      <c r="A36" s="426"/>
      <c r="B36" s="426"/>
      <c r="C36" s="426"/>
      <c r="D36" s="426"/>
      <c r="E36" s="426"/>
      <c r="F36" s="426"/>
      <c r="G36" s="426"/>
      <c r="H36" s="426"/>
      <c r="I36" s="426"/>
      <c r="J36" s="426"/>
      <c r="K36" s="426"/>
      <c r="L36" s="426"/>
      <c r="M36" s="426"/>
      <c r="N36" s="426"/>
      <c r="O36" s="426"/>
    </row>
    <row r="37" spans="1:15" ht="15" customHeight="1" x14ac:dyDescent="0.2">
      <c r="A37" s="426"/>
      <c r="B37" s="426"/>
      <c r="C37" s="426"/>
      <c r="D37" s="426"/>
      <c r="E37" s="426"/>
      <c r="F37" s="426"/>
      <c r="G37" s="426"/>
      <c r="H37" s="426"/>
      <c r="I37" s="426"/>
      <c r="J37" s="426"/>
      <c r="K37" s="426"/>
      <c r="L37" s="426"/>
      <c r="M37" s="426"/>
      <c r="N37" s="426"/>
      <c r="O37" s="426"/>
    </row>
    <row r="38" spans="1:15" ht="15" customHeight="1" x14ac:dyDescent="0.2">
      <c r="A38" s="426"/>
      <c r="B38" s="426"/>
      <c r="C38" s="426"/>
      <c r="D38" s="426"/>
      <c r="E38" s="426"/>
      <c r="F38" s="426"/>
      <c r="G38" s="426"/>
      <c r="H38" s="426"/>
      <c r="I38" s="426"/>
      <c r="J38" s="426"/>
      <c r="K38" s="426"/>
      <c r="L38" s="426"/>
      <c r="M38" s="426"/>
      <c r="N38" s="426"/>
      <c r="O38" s="426"/>
    </row>
    <row r="39" spans="1:15" ht="15" customHeight="1" x14ac:dyDescent="0.2">
      <c r="A39" s="426"/>
      <c r="B39" s="850" t="s">
        <v>385</v>
      </c>
      <c r="C39" s="850"/>
      <c r="D39" s="501"/>
      <c r="E39" s="501"/>
      <c r="F39" s="426"/>
      <c r="G39" s="426"/>
      <c r="H39" s="426"/>
      <c r="I39" s="426"/>
      <c r="J39" s="426"/>
      <c r="K39" s="852" t="s">
        <v>676</v>
      </c>
      <c r="L39" s="852"/>
      <c r="M39" s="852"/>
      <c r="N39" s="852"/>
      <c r="O39" s="426"/>
    </row>
    <row r="40" spans="1:15" ht="15" customHeight="1" x14ac:dyDescent="0.2">
      <c r="A40" s="426"/>
      <c r="B40" s="112" t="s">
        <v>28</v>
      </c>
      <c r="C40" s="426"/>
      <c r="D40" s="426"/>
      <c r="E40" s="426"/>
      <c r="F40" s="426"/>
      <c r="G40" s="426"/>
      <c r="H40" s="426"/>
      <c r="I40" s="426"/>
      <c r="J40" s="426"/>
      <c r="K40" s="852"/>
      <c r="L40" s="852"/>
      <c r="M40" s="852"/>
      <c r="N40" s="852"/>
      <c r="O40" s="426"/>
    </row>
    <row r="41" spans="1:15" ht="20.100000000000001" customHeight="1" x14ac:dyDescent="0.2">
      <c r="A41" s="426"/>
      <c r="B41" s="426"/>
      <c r="C41" s="426"/>
      <c r="D41" s="426"/>
      <c r="E41" s="426"/>
      <c r="F41" s="426"/>
      <c r="G41" s="426"/>
      <c r="H41" s="426"/>
      <c r="I41" s="426"/>
      <c r="J41" s="426"/>
      <c r="K41" s="426"/>
      <c r="L41" s="426"/>
      <c r="M41" s="426"/>
      <c r="N41" s="426"/>
      <c r="O41" s="426"/>
    </row>
    <row r="42" spans="1:15" ht="15.95" customHeight="1" x14ac:dyDescent="0.2">
      <c r="A42" s="426"/>
      <c r="B42" s="834" t="s">
        <v>671</v>
      </c>
      <c r="C42" s="834"/>
      <c r="D42" s="834"/>
      <c r="E42" s="834"/>
      <c r="F42" s="834"/>
      <c r="G42" s="834"/>
      <c r="H42" s="834"/>
      <c r="I42" s="834"/>
      <c r="J42" s="834"/>
      <c r="K42" s="834"/>
      <c r="L42" s="834"/>
      <c r="M42" s="834"/>
      <c r="N42" s="834"/>
      <c r="O42" s="426"/>
    </row>
    <row r="43" spans="1:15" ht="15" customHeight="1" x14ac:dyDescent="0.2">
      <c r="A43" s="426"/>
      <c r="B43" s="426"/>
      <c r="C43" s="426"/>
      <c r="D43" s="426"/>
      <c r="E43" s="426"/>
      <c r="F43" s="426"/>
      <c r="G43" s="426"/>
      <c r="H43" s="426"/>
      <c r="I43" s="426"/>
      <c r="J43" s="426"/>
      <c r="K43" s="426"/>
      <c r="L43" s="426"/>
      <c r="M43" s="426"/>
      <c r="N43" s="426"/>
      <c r="O43" s="426"/>
    </row>
    <row r="44" spans="1:15" ht="15" customHeight="1" x14ac:dyDescent="0.2">
      <c r="A44" s="426"/>
      <c r="B44" s="426"/>
      <c r="C44" s="426"/>
      <c r="D44" s="426"/>
      <c r="E44" s="426"/>
      <c r="F44" s="426"/>
      <c r="G44" s="426"/>
      <c r="H44" s="426"/>
      <c r="I44" s="426"/>
      <c r="J44" s="426"/>
      <c r="K44" s="426"/>
      <c r="L44" s="426"/>
      <c r="M44" s="426"/>
      <c r="N44" s="426"/>
      <c r="O44" s="426"/>
    </row>
    <row r="45" spans="1:15" ht="15" customHeight="1" x14ac:dyDescent="0.2">
      <c r="A45" s="426"/>
      <c r="B45" s="426"/>
      <c r="C45" s="426"/>
      <c r="D45" s="426"/>
      <c r="E45" s="426"/>
      <c r="F45" s="426"/>
      <c r="G45" s="426"/>
      <c r="H45" s="426"/>
      <c r="I45" s="426"/>
      <c r="J45" s="426"/>
      <c r="K45" s="426"/>
      <c r="L45" s="426"/>
      <c r="M45" s="426"/>
      <c r="N45" s="426"/>
      <c r="O45" s="426"/>
    </row>
    <row r="46" spans="1:15" ht="15" customHeight="1" x14ac:dyDescent="0.2">
      <c r="A46" s="426"/>
      <c r="B46" s="426"/>
      <c r="C46" s="426"/>
      <c r="D46" s="426"/>
      <c r="E46" s="426"/>
      <c r="F46" s="426"/>
      <c r="G46" s="426"/>
      <c r="H46" s="426"/>
      <c r="I46" s="426"/>
      <c r="J46" s="426"/>
      <c r="K46" s="426"/>
      <c r="L46" s="426"/>
      <c r="M46" s="426"/>
      <c r="N46" s="426"/>
      <c r="O46" s="426"/>
    </row>
    <row r="47" spans="1:15" ht="15" customHeight="1" x14ac:dyDescent="0.2">
      <c r="A47" s="426"/>
      <c r="B47" s="426"/>
      <c r="C47" s="426"/>
      <c r="D47" s="426"/>
      <c r="E47" s="426"/>
      <c r="F47" s="426"/>
      <c r="G47" s="426"/>
      <c r="H47" s="426"/>
      <c r="I47" s="426"/>
      <c r="J47" s="426"/>
      <c r="K47" s="426"/>
      <c r="L47" s="426"/>
      <c r="M47" s="426"/>
      <c r="N47" s="426"/>
      <c r="O47" s="426"/>
    </row>
    <row r="48" spans="1:15" ht="15" customHeight="1" x14ac:dyDescent="0.2">
      <c r="A48" s="426"/>
      <c r="B48" s="426"/>
      <c r="C48" s="426"/>
      <c r="D48" s="426"/>
      <c r="E48" s="426"/>
      <c r="F48" s="426"/>
      <c r="G48" s="426"/>
      <c r="H48" s="426"/>
      <c r="I48" s="426"/>
      <c r="J48" s="426"/>
      <c r="K48" s="426"/>
      <c r="L48" s="426"/>
      <c r="M48" s="426"/>
      <c r="N48" s="426"/>
      <c r="O48" s="426"/>
    </row>
    <row r="49" spans="1:15" ht="15" customHeight="1" x14ac:dyDescent="0.2">
      <c r="A49" s="426"/>
      <c r="B49" s="426"/>
      <c r="C49" s="426"/>
      <c r="D49" s="426"/>
      <c r="E49" s="426"/>
      <c r="F49" s="426"/>
      <c r="G49" s="426"/>
      <c r="H49" s="426"/>
      <c r="I49" s="426"/>
      <c r="J49" s="426"/>
      <c r="K49" s="426"/>
      <c r="L49" s="426"/>
      <c r="M49" s="426"/>
      <c r="N49" s="426"/>
      <c r="O49" s="426"/>
    </row>
    <row r="50" spans="1:15" ht="60" customHeight="1" x14ac:dyDescent="0.2">
      <c r="A50" s="426"/>
      <c r="B50" s="426"/>
      <c r="C50" s="426"/>
      <c r="D50" s="426"/>
      <c r="E50" s="426"/>
      <c r="F50" s="426"/>
      <c r="G50" s="426"/>
      <c r="H50" s="426"/>
      <c r="I50" s="426"/>
      <c r="J50" s="426"/>
      <c r="K50" s="426"/>
      <c r="L50" s="426"/>
      <c r="M50" s="426"/>
      <c r="N50" s="426"/>
      <c r="O50" s="426"/>
    </row>
    <row r="51" spans="1:15" ht="15" customHeight="1" x14ac:dyDescent="0.2">
      <c r="A51" s="426"/>
      <c r="B51" s="426"/>
      <c r="C51" s="426"/>
      <c r="D51" s="426"/>
      <c r="E51" s="426"/>
      <c r="F51" s="426"/>
      <c r="G51" s="426"/>
      <c r="H51" s="426"/>
      <c r="I51" s="426"/>
      <c r="J51" s="426"/>
      <c r="K51" s="426"/>
      <c r="L51" s="426"/>
      <c r="M51" s="426"/>
      <c r="N51" s="426"/>
      <c r="O51" s="426"/>
    </row>
    <row r="52" spans="1:15" ht="15" customHeight="1" x14ac:dyDescent="0.2">
      <c r="A52" s="426"/>
      <c r="B52" s="426"/>
      <c r="C52" s="426"/>
      <c r="D52" s="426"/>
      <c r="E52" s="426"/>
      <c r="F52" s="426"/>
      <c r="G52" s="426"/>
      <c r="H52" s="426"/>
      <c r="I52" s="426"/>
      <c r="J52" s="426"/>
      <c r="K52" s="426"/>
      <c r="L52" s="426"/>
      <c r="M52" s="426"/>
      <c r="N52" s="426"/>
      <c r="O52" s="426"/>
    </row>
    <row r="53" spans="1:15" ht="15" customHeight="1" x14ac:dyDescent="0.2">
      <c r="A53" s="426"/>
      <c r="B53" s="426"/>
      <c r="C53" s="426"/>
      <c r="D53" s="426"/>
      <c r="E53" s="426"/>
      <c r="F53" s="426"/>
      <c r="G53" s="426"/>
      <c r="H53" s="426"/>
      <c r="I53" s="426"/>
      <c r="J53" s="426"/>
      <c r="K53" s="426"/>
      <c r="L53" s="426"/>
      <c r="M53" s="426"/>
      <c r="N53" s="426"/>
      <c r="O53" s="426"/>
    </row>
    <row r="54" spans="1:15" ht="15" customHeight="1" x14ac:dyDescent="0.2">
      <c r="A54" s="426"/>
      <c r="B54" s="426"/>
      <c r="C54" s="426"/>
      <c r="D54" s="426"/>
      <c r="E54" s="426"/>
      <c r="F54" s="426"/>
      <c r="G54" s="426"/>
      <c r="H54" s="426"/>
      <c r="I54" s="426"/>
      <c r="J54" s="426"/>
      <c r="K54" s="426"/>
      <c r="L54" s="426"/>
      <c r="M54" s="426"/>
      <c r="N54" s="426"/>
      <c r="O54" s="426"/>
    </row>
    <row r="55" spans="1:15" ht="15" customHeight="1" x14ac:dyDescent="0.2">
      <c r="A55" s="426"/>
      <c r="B55" s="426"/>
      <c r="C55" s="426"/>
      <c r="D55" s="426"/>
      <c r="E55" s="426"/>
      <c r="F55" s="426"/>
      <c r="G55" s="426"/>
      <c r="H55" s="426"/>
      <c r="I55" s="426"/>
      <c r="J55" s="426"/>
      <c r="K55" s="426"/>
      <c r="L55" s="426"/>
      <c r="M55" s="426"/>
      <c r="N55" s="426"/>
      <c r="O55" s="426"/>
    </row>
    <row r="56" spans="1:15" ht="15" customHeight="1" x14ac:dyDescent="0.2">
      <c r="A56" s="426"/>
      <c r="B56" s="426"/>
      <c r="C56" s="426"/>
      <c r="D56" s="426"/>
      <c r="E56" s="426"/>
      <c r="F56" s="426"/>
      <c r="G56" s="426"/>
      <c r="H56" s="426"/>
      <c r="I56" s="426"/>
      <c r="J56" s="426"/>
      <c r="K56" s="426"/>
      <c r="L56" s="426"/>
      <c r="M56" s="426"/>
      <c r="N56" s="426"/>
      <c r="O56" s="426"/>
    </row>
    <row r="57" spans="1:15" ht="15" customHeight="1" x14ac:dyDescent="0.2">
      <c r="A57" s="426"/>
      <c r="B57" s="426"/>
      <c r="C57" s="426"/>
      <c r="D57" s="426"/>
      <c r="E57" s="426"/>
      <c r="F57" s="426"/>
      <c r="G57" s="426"/>
      <c r="H57" s="426"/>
      <c r="I57" s="426"/>
      <c r="J57" s="426"/>
      <c r="K57" s="426"/>
      <c r="L57" s="426"/>
      <c r="M57" s="426"/>
      <c r="N57" s="426"/>
      <c r="O57" s="426"/>
    </row>
    <row r="58" spans="1:15" ht="15" customHeight="1" x14ac:dyDescent="0.2">
      <c r="A58" s="426"/>
      <c r="B58" s="426"/>
      <c r="C58" s="426"/>
      <c r="D58" s="426"/>
      <c r="E58" s="426"/>
      <c r="F58" s="426"/>
      <c r="G58" s="426"/>
      <c r="H58" s="426"/>
      <c r="I58" s="426"/>
      <c r="J58" s="426"/>
      <c r="K58" s="426"/>
      <c r="L58" s="426"/>
      <c r="M58" s="426"/>
      <c r="N58" s="426"/>
      <c r="O58" s="426"/>
    </row>
    <row r="59" spans="1:15" ht="15" customHeight="1" x14ac:dyDescent="0.2">
      <c r="A59" s="426"/>
      <c r="B59" s="426"/>
      <c r="C59" s="426"/>
      <c r="D59" s="426"/>
      <c r="E59" s="426"/>
      <c r="F59" s="426"/>
      <c r="G59" s="426"/>
      <c r="H59" s="426"/>
      <c r="I59" s="426"/>
      <c r="J59" s="426"/>
      <c r="K59" s="426"/>
      <c r="L59" s="426"/>
      <c r="M59" s="426"/>
      <c r="N59" s="426"/>
      <c r="O59" s="426"/>
    </row>
    <row r="60" spans="1:15" ht="15" customHeight="1" x14ac:dyDescent="0.2">
      <c r="A60" s="426"/>
      <c r="B60" s="426"/>
      <c r="C60" s="426"/>
      <c r="D60" s="426"/>
      <c r="E60" s="426"/>
      <c r="F60" s="426"/>
      <c r="G60" s="426"/>
      <c r="H60" s="426"/>
      <c r="I60" s="426"/>
      <c r="J60" s="426"/>
      <c r="K60" s="426"/>
      <c r="L60" s="426"/>
      <c r="M60" s="426"/>
      <c r="N60" s="426"/>
      <c r="O60" s="426"/>
    </row>
    <row r="61" spans="1:15" ht="15" customHeight="1" x14ac:dyDescent="0.2">
      <c r="A61" s="426"/>
      <c r="B61" s="426"/>
      <c r="C61" s="426"/>
      <c r="D61" s="426"/>
      <c r="E61" s="426"/>
      <c r="F61" s="426"/>
      <c r="G61" s="426"/>
      <c r="H61" s="426"/>
      <c r="I61" s="426"/>
      <c r="J61" s="426"/>
      <c r="K61" s="426"/>
      <c r="L61" s="426"/>
      <c r="M61" s="426"/>
      <c r="N61" s="426"/>
      <c r="O61" s="426"/>
    </row>
    <row r="62" spans="1:15" ht="15" customHeight="1" x14ac:dyDescent="0.2">
      <c r="A62" s="426"/>
      <c r="B62" s="850" t="s">
        <v>385</v>
      </c>
      <c r="C62" s="850"/>
      <c r="D62" s="426"/>
      <c r="E62" s="426"/>
      <c r="F62" s="426"/>
      <c r="G62" s="426"/>
      <c r="H62" s="426"/>
      <c r="I62" s="426"/>
      <c r="J62" s="426"/>
      <c r="K62" s="852" t="s">
        <v>676</v>
      </c>
      <c r="L62" s="852"/>
      <c r="M62" s="852"/>
      <c r="N62" s="852"/>
      <c r="O62" s="426"/>
    </row>
    <row r="63" spans="1:15" ht="15" customHeight="1" x14ac:dyDescent="0.2">
      <c r="A63" s="426"/>
      <c r="B63" s="112" t="s">
        <v>28</v>
      </c>
      <c r="C63" s="426"/>
      <c r="D63" s="426"/>
      <c r="E63" s="426"/>
      <c r="F63" s="426"/>
      <c r="G63" s="426"/>
      <c r="H63" s="426"/>
      <c r="I63" s="426"/>
      <c r="J63" s="426"/>
      <c r="K63" s="852"/>
      <c r="L63" s="852"/>
      <c r="M63" s="852"/>
      <c r="N63" s="852"/>
      <c r="O63" s="426"/>
    </row>
    <row r="64" spans="1:15" ht="20.100000000000001" customHeight="1" x14ac:dyDescent="0.2">
      <c r="A64" s="426"/>
      <c r="B64" s="426"/>
      <c r="C64" s="426"/>
      <c r="D64" s="426"/>
      <c r="E64" s="426"/>
      <c r="F64" s="426"/>
      <c r="G64" s="426"/>
      <c r="H64" s="426"/>
      <c r="I64" s="426"/>
      <c r="J64" s="426"/>
      <c r="K64" s="426"/>
      <c r="L64" s="426"/>
      <c r="M64" s="426"/>
      <c r="N64" s="426"/>
      <c r="O64" s="426"/>
    </row>
    <row r="65" spans="1:15" ht="15.95" customHeight="1" x14ac:dyDescent="0.2">
      <c r="A65" s="426"/>
      <c r="B65" s="834" t="str">
        <f>"MORTALIDADE PROPORCIONAL " &amp; AUX!E3 &amp; " NO TRIÉNIO 2012-2014, POR GRUPO ETÁRIO PARA OS GRANDES GRUPOS DE CAUSAS DE MORTE, AMBOS OS SEXOS"</f>
        <v>MORTALIDADE PROPORCIONAL NO ACES ALENTEJO CENTRAL NO TRIÉNIO 2012-2014, POR GRUPO ETÁRIO PARA OS GRANDES GRUPOS DE CAUSAS DE MORTE, AMBOS OS SEXOS</v>
      </c>
      <c r="C65" s="834"/>
      <c r="D65" s="834"/>
      <c r="E65" s="834"/>
      <c r="F65" s="834"/>
      <c r="G65" s="834"/>
      <c r="H65" s="834"/>
      <c r="I65" s="834"/>
      <c r="J65" s="834"/>
      <c r="K65" s="834"/>
      <c r="L65" s="834"/>
      <c r="M65" s="834"/>
      <c r="N65" s="834"/>
      <c r="O65" s="426"/>
    </row>
    <row r="66" spans="1:15" ht="12" customHeight="1" x14ac:dyDescent="0.2">
      <c r="A66" s="426"/>
      <c r="B66" s="426"/>
      <c r="C66" s="426"/>
      <c r="D66" s="426"/>
      <c r="E66" s="426"/>
      <c r="F66" s="426"/>
      <c r="G66" s="426"/>
      <c r="H66" s="426"/>
      <c r="I66" s="426"/>
      <c r="J66" s="426"/>
      <c r="K66" s="426"/>
      <c r="L66" s="426"/>
      <c r="M66" s="426"/>
      <c r="N66" s="426"/>
      <c r="O66" s="426"/>
    </row>
    <row r="67" spans="1:15" ht="12" customHeight="1" x14ac:dyDescent="0.2">
      <c r="A67" s="426"/>
      <c r="B67" s="426"/>
      <c r="C67" s="426"/>
      <c r="D67" s="426"/>
      <c r="E67" s="426"/>
      <c r="F67" s="426"/>
      <c r="G67" s="426"/>
      <c r="H67" s="426"/>
      <c r="I67" s="426"/>
      <c r="J67" s="426"/>
      <c r="K67" s="426"/>
      <c r="L67" s="426"/>
      <c r="M67" s="426"/>
      <c r="N67" s="426"/>
      <c r="O67" s="426"/>
    </row>
    <row r="68" spans="1:15" ht="12" customHeight="1" x14ac:dyDescent="0.2">
      <c r="A68" s="426"/>
      <c r="B68" s="426"/>
      <c r="C68" s="426"/>
      <c r="D68" s="426"/>
      <c r="E68" s="426"/>
      <c r="F68" s="426"/>
      <c r="G68" s="426"/>
      <c r="H68" s="426"/>
      <c r="I68" s="426"/>
      <c r="J68" s="426"/>
      <c r="K68" s="426"/>
      <c r="L68" s="426"/>
      <c r="M68" s="426"/>
      <c r="N68" s="426"/>
      <c r="O68" s="426"/>
    </row>
    <row r="69" spans="1:15" ht="12" customHeight="1" x14ac:dyDescent="0.2">
      <c r="A69" s="426"/>
      <c r="B69" s="426"/>
      <c r="C69" s="426"/>
      <c r="D69" s="426"/>
      <c r="E69" s="426"/>
      <c r="F69" s="426"/>
      <c r="G69" s="426"/>
      <c r="H69" s="426"/>
      <c r="I69" s="426"/>
      <c r="J69" s="426"/>
      <c r="K69" s="426"/>
      <c r="L69" s="426"/>
      <c r="M69" s="426"/>
      <c r="N69" s="426"/>
      <c r="O69" s="426"/>
    </row>
    <row r="70" spans="1:15" ht="12" customHeight="1" x14ac:dyDescent="0.2">
      <c r="A70" s="426"/>
      <c r="B70" s="426"/>
      <c r="C70" s="426"/>
      <c r="D70" s="426"/>
      <c r="E70" s="426"/>
      <c r="F70" s="426"/>
      <c r="G70" s="426"/>
      <c r="H70" s="426"/>
      <c r="I70" s="426"/>
      <c r="J70" s="426"/>
      <c r="K70" s="426"/>
      <c r="L70" s="426"/>
      <c r="M70" s="426"/>
      <c r="N70" s="426"/>
      <c r="O70" s="426"/>
    </row>
    <row r="71" spans="1:15" ht="12" customHeight="1" x14ac:dyDescent="0.2">
      <c r="A71" s="426"/>
      <c r="B71" s="426"/>
      <c r="C71" s="426"/>
      <c r="D71" s="426"/>
      <c r="E71" s="426"/>
      <c r="F71" s="426"/>
      <c r="G71" s="426"/>
      <c r="H71" s="426"/>
      <c r="I71" s="426"/>
      <c r="J71" s="426"/>
      <c r="K71" s="426"/>
      <c r="L71" s="426"/>
      <c r="M71" s="426"/>
      <c r="N71" s="426"/>
      <c r="O71" s="426"/>
    </row>
    <row r="72" spans="1:15" ht="12" customHeight="1" x14ac:dyDescent="0.2">
      <c r="A72" s="426"/>
      <c r="B72" s="426"/>
      <c r="C72" s="426"/>
      <c r="D72" s="426"/>
      <c r="E72" s="426"/>
      <c r="F72" s="426"/>
      <c r="G72" s="426"/>
      <c r="H72" s="426"/>
      <c r="I72" s="426"/>
      <c r="J72" s="426"/>
      <c r="K72" s="426"/>
      <c r="L72" s="426"/>
      <c r="M72" s="426"/>
      <c r="N72" s="426"/>
      <c r="O72" s="426"/>
    </row>
    <row r="73" spans="1:15" ht="12" customHeight="1" x14ac:dyDescent="0.2">
      <c r="A73" s="426"/>
      <c r="B73" s="426"/>
      <c r="C73" s="426"/>
      <c r="D73" s="426"/>
      <c r="E73" s="426"/>
      <c r="F73" s="426"/>
      <c r="G73" s="426"/>
      <c r="H73" s="426"/>
      <c r="I73" s="426"/>
      <c r="J73" s="426"/>
      <c r="K73" s="426"/>
      <c r="L73" s="426"/>
      <c r="M73" s="426"/>
      <c r="N73" s="426"/>
      <c r="O73" s="426"/>
    </row>
    <row r="74" spans="1:15" ht="12" customHeight="1" x14ac:dyDescent="0.2">
      <c r="A74" s="426"/>
      <c r="B74" s="426"/>
      <c r="C74" s="426"/>
      <c r="D74" s="426"/>
      <c r="E74" s="426"/>
      <c r="F74" s="426"/>
      <c r="G74" s="426"/>
      <c r="H74" s="426"/>
      <c r="I74" s="426"/>
      <c r="J74" s="426"/>
      <c r="K74" s="426"/>
      <c r="L74" s="426"/>
      <c r="M74" s="426"/>
      <c r="N74" s="426"/>
      <c r="O74" s="426"/>
    </row>
    <row r="75" spans="1:15" ht="12" customHeight="1" x14ac:dyDescent="0.2">
      <c r="A75" s="426"/>
      <c r="B75" s="426"/>
      <c r="C75" s="426"/>
      <c r="D75" s="426"/>
      <c r="E75" s="426"/>
      <c r="F75" s="426"/>
      <c r="G75" s="426"/>
      <c r="H75" s="426"/>
      <c r="I75" s="426"/>
      <c r="J75" s="426"/>
      <c r="K75" s="426"/>
      <c r="L75" s="426"/>
      <c r="M75" s="426"/>
      <c r="N75" s="426"/>
      <c r="O75" s="426"/>
    </row>
    <row r="76" spans="1:15" ht="12" customHeight="1" x14ac:dyDescent="0.2">
      <c r="A76" s="426"/>
      <c r="B76" s="426"/>
      <c r="C76" s="426"/>
      <c r="D76" s="426"/>
      <c r="E76" s="426"/>
      <c r="F76" s="426"/>
      <c r="G76" s="426"/>
      <c r="H76" s="426"/>
      <c r="I76" s="426"/>
      <c r="J76" s="426"/>
      <c r="K76" s="426"/>
      <c r="L76" s="426"/>
      <c r="M76" s="426"/>
      <c r="N76" s="426"/>
      <c r="O76" s="426"/>
    </row>
    <row r="77" spans="1:15" ht="12" customHeight="1" x14ac:dyDescent="0.2">
      <c r="A77" s="426"/>
      <c r="B77" s="426"/>
      <c r="C77" s="426"/>
      <c r="D77" s="426"/>
      <c r="E77" s="426"/>
      <c r="F77" s="426"/>
      <c r="G77" s="426"/>
      <c r="H77" s="426"/>
      <c r="I77" s="426"/>
      <c r="J77" s="426"/>
      <c r="K77" s="426"/>
      <c r="L77" s="426"/>
      <c r="M77" s="426"/>
      <c r="N77" s="426"/>
      <c r="O77" s="426"/>
    </row>
    <row r="78" spans="1:15" ht="12" customHeight="1" x14ac:dyDescent="0.2">
      <c r="A78" s="426"/>
      <c r="B78" s="426"/>
      <c r="C78" s="426"/>
      <c r="D78" s="426"/>
      <c r="E78" s="426"/>
      <c r="F78" s="426"/>
      <c r="G78" s="426"/>
      <c r="H78" s="426"/>
      <c r="I78" s="426"/>
      <c r="J78" s="426"/>
      <c r="K78" s="426"/>
      <c r="L78" s="426"/>
      <c r="M78" s="426"/>
      <c r="N78" s="426"/>
      <c r="O78" s="426"/>
    </row>
    <row r="79" spans="1:15" ht="12" customHeight="1" x14ac:dyDescent="0.2">
      <c r="A79" s="426"/>
      <c r="B79" s="426"/>
      <c r="C79" s="426"/>
      <c r="D79" s="426"/>
      <c r="E79" s="426"/>
      <c r="F79" s="426"/>
      <c r="G79" s="426"/>
      <c r="H79" s="426"/>
      <c r="I79" s="426"/>
      <c r="J79" s="426"/>
      <c r="K79" s="426"/>
      <c r="L79" s="426"/>
      <c r="M79" s="426"/>
      <c r="N79" s="426"/>
      <c r="O79" s="426"/>
    </row>
    <row r="80" spans="1:15" ht="12" customHeight="1" x14ac:dyDescent="0.2">
      <c r="A80" s="426"/>
      <c r="B80" s="426"/>
      <c r="C80" s="426"/>
      <c r="D80" s="426"/>
      <c r="E80" s="426"/>
      <c r="F80" s="426"/>
      <c r="G80" s="426"/>
      <c r="H80" s="426"/>
      <c r="I80" s="426"/>
      <c r="J80" s="426"/>
      <c r="K80" s="426"/>
      <c r="L80" s="426"/>
      <c r="M80" s="426"/>
      <c r="N80" s="426"/>
      <c r="O80" s="426"/>
    </row>
    <row r="81" spans="1:15" ht="12" customHeight="1" x14ac:dyDescent="0.2">
      <c r="A81" s="426"/>
      <c r="B81" s="426"/>
      <c r="C81" s="426"/>
      <c r="D81" s="426"/>
      <c r="E81" s="426"/>
      <c r="F81" s="426"/>
      <c r="G81" s="426"/>
      <c r="H81" s="426"/>
      <c r="I81" s="426"/>
      <c r="J81" s="426"/>
      <c r="K81" s="426"/>
      <c r="L81" s="426"/>
      <c r="M81" s="426"/>
      <c r="N81" s="426"/>
      <c r="O81" s="426"/>
    </row>
    <row r="82" spans="1:15" ht="12" customHeight="1" x14ac:dyDescent="0.2">
      <c r="A82" s="426"/>
      <c r="B82" s="426"/>
      <c r="C82" s="426"/>
      <c r="D82" s="426"/>
      <c r="E82" s="426"/>
      <c r="F82" s="426"/>
      <c r="G82" s="426"/>
      <c r="H82" s="426"/>
      <c r="I82" s="426"/>
      <c r="J82" s="426"/>
      <c r="K82" s="426"/>
      <c r="L82" s="426"/>
      <c r="M82" s="426"/>
      <c r="N82" s="426"/>
      <c r="O82" s="426"/>
    </row>
    <row r="83" spans="1:15" ht="12" customHeight="1" x14ac:dyDescent="0.2">
      <c r="A83" s="426"/>
      <c r="B83" s="426"/>
      <c r="C83" s="426"/>
      <c r="D83" s="426"/>
      <c r="E83" s="426"/>
      <c r="F83" s="426"/>
      <c r="G83" s="426"/>
      <c r="H83" s="426"/>
      <c r="I83" s="426"/>
      <c r="J83" s="426"/>
      <c r="K83" s="426"/>
      <c r="L83" s="426"/>
      <c r="M83" s="426"/>
      <c r="N83" s="426"/>
      <c r="O83" s="426"/>
    </row>
    <row r="84" spans="1:15" ht="12" customHeight="1" x14ac:dyDescent="0.2">
      <c r="A84" s="426"/>
      <c r="B84" s="426"/>
      <c r="C84" s="426"/>
      <c r="D84" s="426"/>
      <c r="E84" s="426"/>
      <c r="F84" s="426"/>
      <c r="G84" s="426"/>
      <c r="H84" s="426"/>
      <c r="I84" s="426"/>
      <c r="J84" s="426"/>
      <c r="K84" s="426"/>
      <c r="L84" s="426"/>
      <c r="M84" s="426"/>
      <c r="N84" s="426"/>
      <c r="O84" s="426"/>
    </row>
    <row r="85" spans="1:15" ht="12" customHeight="1" x14ac:dyDescent="0.2">
      <c r="A85" s="426"/>
      <c r="B85" s="426"/>
      <c r="C85" s="426"/>
      <c r="D85" s="426"/>
      <c r="E85" s="426"/>
      <c r="F85" s="426"/>
      <c r="G85" s="426"/>
      <c r="H85" s="426"/>
      <c r="I85" s="426"/>
      <c r="J85" s="426"/>
      <c r="K85" s="426"/>
      <c r="L85" s="426"/>
      <c r="M85" s="426"/>
      <c r="N85" s="426"/>
      <c r="O85" s="426"/>
    </row>
    <row r="86" spans="1:15" ht="12" customHeight="1" x14ac:dyDescent="0.2">
      <c r="A86" s="426"/>
      <c r="B86" s="426"/>
      <c r="C86" s="426"/>
      <c r="D86" s="426"/>
      <c r="E86" s="426"/>
      <c r="F86" s="426"/>
      <c r="G86" s="426"/>
      <c r="H86" s="426"/>
      <c r="I86" s="426"/>
      <c r="J86" s="426"/>
      <c r="K86" s="426"/>
      <c r="L86" s="426"/>
      <c r="M86" s="426"/>
      <c r="N86" s="426"/>
      <c r="O86" s="426"/>
    </row>
    <row r="87" spans="1:15" ht="12" customHeight="1" x14ac:dyDescent="0.2">
      <c r="A87" s="426"/>
      <c r="B87" s="426"/>
      <c r="C87" s="426"/>
      <c r="D87" s="426"/>
      <c r="E87" s="426"/>
      <c r="F87" s="426"/>
      <c r="G87" s="426"/>
      <c r="H87" s="426"/>
      <c r="I87" s="426"/>
      <c r="J87" s="426"/>
      <c r="K87" s="426"/>
      <c r="L87" s="426"/>
      <c r="M87" s="426"/>
      <c r="N87" s="426"/>
      <c r="O87" s="426"/>
    </row>
    <row r="88" spans="1:15" ht="12" customHeight="1" x14ac:dyDescent="0.2">
      <c r="A88" s="426"/>
      <c r="B88" s="426"/>
      <c r="C88" s="426"/>
      <c r="D88" s="426"/>
      <c r="E88" s="426"/>
      <c r="F88" s="426"/>
      <c r="G88" s="426"/>
      <c r="H88" s="426"/>
      <c r="I88" s="426"/>
      <c r="J88" s="426"/>
      <c r="K88" s="426"/>
      <c r="L88" s="426"/>
      <c r="M88" s="426"/>
      <c r="N88" s="426"/>
      <c r="O88" s="426"/>
    </row>
    <row r="89" spans="1:15" ht="12" customHeight="1" x14ac:dyDescent="0.2">
      <c r="A89" s="426"/>
      <c r="B89" s="426"/>
      <c r="C89" s="426"/>
      <c r="D89" s="426"/>
      <c r="E89" s="426"/>
      <c r="F89" s="426"/>
      <c r="G89" s="426"/>
      <c r="H89" s="426"/>
      <c r="I89" s="426"/>
      <c r="J89" s="426"/>
      <c r="K89" s="426"/>
      <c r="L89" s="426"/>
      <c r="M89" s="426"/>
      <c r="N89" s="426"/>
      <c r="O89" s="426"/>
    </row>
    <row r="90" spans="1:15" ht="12" customHeight="1" x14ac:dyDescent="0.2">
      <c r="A90" s="426"/>
      <c r="B90" s="426"/>
      <c r="C90" s="426"/>
      <c r="D90" s="426"/>
      <c r="E90" s="426"/>
      <c r="F90" s="426"/>
      <c r="G90" s="426"/>
      <c r="H90" s="426"/>
      <c r="I90" s="426"/>
      <c r="J90" s="426"/>
      <c r="K90" s="426"/>
      <c r="L90" s="426"/>
      <c r="M90" s="426"/>
      <c r="N90" s="426"/>
      <c r="O90" s="426"/>
    </row>
    <row r="91" spans="1:15" ht="12" customHeight="1" x14ac:dyDescent="0.2">
      <c r="A91" s="426"/>
      <c r="B91" s="426"/>
      <c r="C91" s="426"/>
      <c r="D91" s="426"/>
      <c r="E91" s="426"/>
      <c r="F91" s="426"/>
      <c r="G91" s="426"/>
      <c r="H91" s="426"/>
      <c r="I91" s="426"/>
      <c r="J91" s="426"/>
      <c r="K91" s="426"/>
      <c r="L91" s="426"/>
      <c r="M91" s="426"/>
      <c r="N91" s="426"/>
      <c r="O91" s="426"/>
    </row>
    <row r="92" spans="1:15" ht="12" customHeight="1" x14ac:dyDescent="0.2">
      <c r="A92" s="426"/>
      <c r="B92" s="426"/>
      <c r="C92" s="426"/>
      <c r="D92" s="426"/>
      <c r="E92" s="426"/>
      <c r="F92" s="426"/>
      <c r="G92" s="426"/>
      <c r="H92" s="426"/>
      <c r="I92" s="426"/>
      <c r="J92" s="426"/>
      <c r="K92" s="426"/>
      <c r="L92" s="426"/>
      <c r="M92" s="426"/>
      <c r="N92" s="426"/>
      <c r="O92" s="426"/>
    </row>
    <row r="93" spans="1:15" ht="12" customHeight="1" x14ac:dyDescent="0.2">
      <c r="A93" s="426"/>
      <c r="B93" s="426"/>
      <c r="C93" s="426"/>
      <c r="D93" s="426"/>
      <c r="E93" s="426"/>
      <c r="F93" s="426"/>
      <c r="G93" s="426"/>
      <c r="H93" s="426"/>
      <c r="I93" s="426"/>
      <c r="J93" s="426"/>
      <c r="K93" s="426"/>
      <c r="L93" s="426"/>
      <c r="M93" s="426"/>
      <c r="N93" s="426"/>
      <c r="O93" s="426"/>
    </row>
    <row r="94" spans="1:15" ht="12" customHeight="1" x14ac:dyDescent="0.2">
      <c r="A94" s="426"/>
      <c r="B94" s="426"/>
      <c r="C94" s="426"/>
      <c r="D94" s="426"/>
      <c r="E94" s="426"/>
      <c r="F94" s="426"/>
      <c r="G94" s="426"/>
      <c r="H94" s="426"/>
      <c r="I94" s="426"/>
      <c r="J94" s="426"/>
      <c r="K94" s="426"/>
      <c r="L94" s="426"/>
      <c r="M94" s="426"/>
      <c r="N94" s="426"/>
      <c r="O94" s="426"/>
    </row>
    <row r="95" spans="1:15" ht="12" customHeight="1" x14ac:dyDescent="0.2">
      <c r="A95" s="426"/>
      <c r="B95" s="426"/>
      <c r="C95" s="426"/>
      <c r="D95" s="426"/>
      <c r="E95" s="426"/>
      <c r="F95" s="426"/>
      <c r="G95" s="426"/>
      <c r="H95" s="426"/>
      <c r="I95" s="426"/>
      <c r="J95" s="426"/>
      <c r="K95" s="426"/>
      <c r="L95" s="426"/>
      <c r="M95" s="426"/>
      <c r="N95" s="426"/>
      <c r="O95" s="426"/>
    </row>
    <row r="96" spans="1:15" ht="12" customHeight="1" x14ac:dyDescent="0.2">
      <c r="A96" s="426"/>
      <c r="B96" s="426"/>
      <c r="C96" s="426"/>
      <c r="D96" s="426"/>
      <c r="E96" s="426"/>
      <c r="F96" s="426"/>
      <c r="G96" s="426"/>
      <c r="H96" s="426"/>
      <c r="I96" s="426"/>
      <c r="J96" s="426"/>
      <c r="K96" s="426"/>
      <c r="L96" s="426"/>
      <c r="M96" s="426"/>
      <c r="N96" s="426"/>
      <c r="O96" s="426"/>
    </row>
    <row r="97" spans="1:15" ht="15" customHeight="1" x14ac:dyDescent="0.2">
      <c r="A97" s="426"/>
      <c r="B97" s="850" t="s">
        <v>385</v>
      </c>
      <c r="C97" s="850"/>
      <c r="D97" s="426"/>
      <c r="E97" s="426"/>
      <c r="F97" s="426"/>
      <c r="G97" s="426"/>
      <c r="H97" s="426"/>
      <c r="I97" s="426"/>
      <c r="J97" s="426"/>
      <c r="K97" s="852" t="s">
        <v>676</v>
      </c>
      <c r="L97" s="852"/>
      <c r="M97" s="852"/>
      <c r="N97" s="852"/>
      <c r="O97" s="426"/>
    </row>
    <row r="98" spans="1:15" ht="15" customHeight="1" x14ac:dyDescent="0.2">
      <c r="A98" s="426"/>
      <c r="B98" s="112" t="s">
        <v>28</v>
      </c>
      <c r="C98" s="426"/>
      <c r="D98" s="426"/>
      <c r="E98" s="426"/>
      <c r="F98" s="426"/>
      <c r="G98" s="426"/>
      <c r="H98" s="426"/>
      <c r="I98" s="426"/>
      <c r="J98" s="426"/>
      <c r="K98" s="852"/>
      <c r="L98" s="852"/>
      <c r="M98" s="852"/>
      <c r="N98" s="852"/>
      <c r="O98" s="426"/>
    </row>
    <row r="99" spans="1:15" ht="15" customHeight="1" x14ac:dyDescent="0.2">
      <c r="A99" s="426"/>
      <c r="B99" s="426"/>
      <c r="C99" s="426"/>
      <c r="D99" s="426"/>
      <c r="E99" s="426"/>
      <c r="F99" s="426"/>
      <c r="G99" s="426"/>
      <c r="H99" s="426"/>
      <c r="I99" s="426"/>
      <c r="J99" s="426"/>
      <c r="K99" s="426"/>
      <c r="L99" s="426"/>
      <c r="M99" s="426"/>
      <c r="N99" s="426"/>
      <c r="O99" s="426"/>
    </row>
    <row r="100" spans="1:15" ht="30" customHeight="1" x14ac:dyDescent="0.2">
      <c r="A100" s="564"/>
      <c r="B100" s="851" t="s">
        <v>677</v>
      </c>
      <c r="C100" s="851"/>
      <c r="D100" s="851"/>
      <c r="E100" s="851"/>
      <c r="F100" s="851"/>
      <c r="G100" s="851"/>
      <c r="H100" s="851"/>
      <c r="I100" s="851"/>
      <c r="J100" s="851"/>
      <c r="K100" s="851"/>
      <c r="L100" s="851"/>
      <c r="M100" s="851"/>
      <c r="N100" s="851"/>
      <c r="O100" s="564"/>
    </row>
    <row r="101" spans="1:15" ht="15" customHeight="1" x14ac:dyDescent="0.2">
      <c r="A101" s="564"/>
      <c r="B101" s="564"/>
      <c r="C101" s="564"/>
      <c r="D101" s="564"/>
      <c r="E101" s="564"/>
      <c r="F101" s="564"/>
      <c r="G101" s="564"/>
      <c r="H101" s="564"/>
      <c r="I101" s="564"/>
      <c r="J101" s="564"/>
      <c r="K101" s="564"/>
      <c r="L101" s="564"/>
      <c r="M101" s="564"/>
      <c r="N101" s="564"/>
      <c r="O101" s="564"/>
    </row>
    <row r="102" spans="1:15" ht="15" customHeight="1" x14ac:dyDescent="0.2">
      <c r="A102" s="426"/>
      <c r="B102" s="426"/>
      <c r="C102" s="426"/>
      <c r="D102" s="426"/>
      <c r="E102" s="426"/>
      <c r="F102" s="426"/>
      <c r="G102" s="426"/>
      <c r="H102" s="426"/>
      <c r="I102" s="426"/>
      <c r="J102" s="426"/>
      <c r="K102" s="426"/>
      <c r="L102" s="426"/>
      <c r="M102" s="426"/>
      <c r="N102" s="426"/>
      <c r="O102" s="426"/>
    </row>
    <row r="103" spans="1:15" ht="15" customHeight="1" x14ac:dyDescent="0.2">
      <c r="A103" s="426"/>
      <c r="B103" s="426"/>
      <c r="C103" s="426"/>
      <c r="D103" s="426"/>
      <c r="E103" s="426"/>
      <c r="F103" s="426"/>
      <c r="G103" s="426"/>
      <c r="H103" s="426"/>
      <c r="I103" s="426"/>
      <c r="J103" s="426"/>
      <c r="K103" s="426"/>
      <c r="L103" s="426"/>
      <c r="M103" s="426"/>
      <c r="N103" s="426"/>
      <c r="O103" s="426"/>
    </row>
    <row r="104" spans="1:15" ht="15" customHeight="1" x14ac:dyDescent="0.2">
      <c r="A104" s="426"/>
      <c r="B104" s="426"/>
      <c r="C104" s="426"/>
      <c r="D104" s="426"/>
      <c r="E104" s="426"/>
      <c r="F104" s="426"/>
      <c r="G104" s="426"/>
      <c r="H104" s="426"/>
      <c r="I104" s="426"/>
      <c r="J104" s="426"/>
      <c r="K104" s="426"/>
      <c r="L104" s="426"/>
      <c r="M104" s="426"/>
      <c r="N104" s="426"/>
      <c r="O104" s="426"/>
    </row>
    <row r="105" spans="1:15" ht="15" customHeight="1" thickBot="1" x14ac:dyDescent="0.25">
      <c r="A105" s="426"/>
      <c r="B105" s="426"/>
      <c r="C105" s="426"/>
      <c r="D105" s="426"/>
      <c r="E105" s="426"/>
      <c r="F105" s="426"/>
      <c r="G105" s="426"/>
      <c r="H105" s="426"/>
      <c r="I105" s="426"/>
      <c r="J105" s="426"/>
      <c r="K105" s="426"/>
      <c r="L105" s="426"/>
      <c r="M105" s="426"/>
      <c r="N105" s="426"/>
      <c r="O105" s="426"/>
    </row>
    <row r="106" spans="1:15" ht="9.9499999999999993" customHeight="1" x14ac:dyDescent="0.2">
      <c r="A106" s="426"/>
      <c r="B106" s="833"/>
      <c r="C106" s="833"/>
      <c r="D106" s="833"/>
      <c r="E106" s="833"/>
      <c r="F106" s="833"/>
      <c r="G106" s="833"/>
      <c r="H106" s="833"/>
      <c r="I106" s="833"/>
      <c r="J106" s="833"/>
      <c r="K106" s="833"/>
      <c r="L106" s="833"/>
      <c r="M106" s="833"/>
      <c r="N106" s="833"/>
      <c r="O106" s="426"/>
    </row>
  </sheetData>
  <sheetProtection password="CD06" sheet="1" objects="1" scenarios="1"/>
  <mergeCells count="24">
    <mergeCell ref="B15:G15"/>
    <mergeCell ref="B2:C2"/>
    <mergeCell ref="G2:N2"/>
    <mergeCell ref="B6:N6"/>
    <mergeCell ref="B7:G7"/>
    <mergeCell ref="B8:G8"/>
    <mergeCell ref="B9:G9"/>
    <mergeCell ref="B10:G10"/>
    <mergeCell ref="B11:G11"/>
    <mergeCell ref="B12:G12"/>
    <mergeCell ref="B13:G13"/>
    <mergeCell ref="B14:G14"/>
    <mergeCell ref="B106:N106"/>
    <mergeCell ref="B17:N17"/>
    <mergeCell ref="B19:N19"/>
    <mergeCell ref="B42:N42"/>
    <mergeCell ref="B65:N65"/>
    <mergeCell ref="B39:C39"/>
    <mergeCell ref="B62:C62"/>
    <mergeCell ref="B97:C97"/>
    <mergeCell ref="B100:N100"/>
    <mergeCell ref="K39:N40"/>
    <mergeCell ref="K62:N63"/>
    <mergeCell ref="K97:N98"/>
  </mergeCells>
  <hyperlinks>
    <hyperlink ref="B4" location="INDICE!A1" display="Índice"/>
    <hyperlink ref="B98" location="'D02'!A1" display="Topo"/>
    <hyperlink ref="B40" location="'D02'!A1" display="Topo"/>
    <hyperlink ref="B63" location="'D02'!A1" display="Topo"/>
    <hyperlink ref="B9" location="'D01'!A16" display="Óbitos e Taxa Bruta de Mortalidade"/>
    <hyperlink ref="B7:G7" location="'D01'!A17" display="Nascimentos Pré-Termo e Baixo Peso à Nascença"/>
    <hyperlink ref="B9:G9" location="'D01'!A45" display="Óbitos e Taxa Bruta de Mortalidade"/>
    <hyperlink ref="B10:G10" location="'D01'!A63" display="Mortalidade Infantil e Componentes"/>
    <hyperlink ref="B11:G11" location="'D02'!A17" display="Mortalidade Proporcional"/>
    <hyperlink ref="B12:G12" location="'D03'!A17" display="Taxa de Mortalidade Padronizada pela idade (TMP)"/>
    <hyperlink ref="B13:G13" location="'D04'!A17" display="Morbilidade nos Cuidados de Saúde Primários"/>
    <hyperlink ref="B14:G14" location="'D05'!A17" display="VIH /sida"/>
    <hyperlink ref="B15:G15" location="'D05'!A79" display="Tuberculose"/>
  </hyperlinks>
  <pageMargins left="0.39370078740157483" right="0.19685039370078741" top="0.39370078740157483" bottom="0.39370078740157483" header="0.31496062992125984" footer="0.31496062992125984"/>
  <pageSetup paperSize="9" scale="69" orientation="portrait" r:id="rId1"/>
  <rowBreaks count="1" manualBreakCount="1">
    <brk id="63" max="14"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0ED7991B2B3CB74DA37B6978072C2249" ma:contentTypeVersion="1" ma:contentTypeDescription="Criar um novo documento." ma:contentTypeScope="" ma:versionID="959f6b0771c05a7247a1d90732f04596">
  <xsd:schema xmlns:xsd="http://www.w3.org/2001/XMLSchema" xmlns:xs="http://www.w3.org/2001/XMLSchema" xmlns:p="http://schemas.microsoft.com/office/2006/metadata/properties" xmlns:ns1="http://schemas.microsoft.com/sharepoint/v3" targetNamespace="http://schemas.microsoft.com/office/2006/metadata/properties" ma:root="true" ma:fieldsID="743459f17d579ee16e29e1ce809aafca"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Data de Início do Agendamento" ma:description="" ma:hidden="true" ma:internalName="PublishingStartDate">
      <xsd:simpleType>
        <xsd:restriction base="dms:Unknown"/>
      </xsd:simpleType>
    </xsd:element>
    <xsd:element name="PublishingExpirationDate" ma:index="9" nillable="true" ma:displayName="Data de Fim do Agendamento"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4B940D0F-CF72-4679-83AB-EB65CAA2482D}"/>
</file>

<file path=customXml/itemProps2.xml><?xml version="1.0" encoding="utf-8"?>
<ds:datastoreItem xmlns:ds="http://schemas.openxmlformats.org/officeDocument/2006/customXml" ds:itemID="{1695FB70-1298-49C1-966D-F7A7D657EC75}"/>
</file>

<file path=customXml/itemProps3.xml><?xml version="1.0" encoding="utf-8"?>
<ds:datastoreItem xmlns:ds="http://schemas.openxmlformats.org/officeDocument/2006/customXml" ds:itemID="{D0A5B0DA-393A-4A22-BC32-8772C8E0FB7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15</vt:i4>
      </vt:variant>
      <vt:variant>
        <vt:lpstr>Intervalos com nome</vt:lpstr>
      </vt:variant>
      <vt:variant>
        <vt:i4>19</vt:i4>
      </vt:variant>
    </vt:vector>
  </HeadingPairs>
  <TitlesOfParts>
    <vt:vector size="34" baseType="lpstr">
      <vt:lpstr>INTRO</vt:lpstr>
      <vt:lpstr>PeLS</vt:lpstr>
      <vt:lpstr>INDICE</vt:lpstr>
      <vt:lpstr>LIGA</vt:lpstr>
      <vt:lpstr>A01</vt:lpstr>
      <vt:lpstr>B01</vt:lpstr>
      <vt:lpstr>C01</vt:lpstr>
      <vt:lpstr>D01</vt:lpstr>
      <vt:lpstr>D02</vt:lpstr>
      <vt:lpstr>D03</vt:lpstr>
      <vt:lpstr>D04</vt:lpstr>
      <vt:lpstr>D05</vt:lpstr>
      <vt:lpstr>E01</vt:lpstr>
      <vt:lpstr>FTEC</vt:lpstr>
      <vt:lpstr>AUX</vt:lpstr>
      <vt:lpstr>'A01'!Área_de_Impressão</vt:lpstr>
      <vt:lpstr>'B01'!Área_de_Impressão</vt:lpstr>
      <vt:lpstr>'C01'!Área_de_Impressão</vt:lpstr>
      <vt:lpstr>'D01'!Área_de_Impressão</vt:lpstr>
      <vt:lpstr>'D02'!Área_de_Impressão</vt:lpstr>
      <vt:lpstr>'D03'!Área_de_Impressão</vt:lpstr>
      <vt:lpstr>'D04'!Área_de_Impressão</vt:lpstr>
      <vt:lpstr>'D05'!Área_de_Impressão</vt:lpstr>
      <vt:lpstr>'E01'!Área_de_Impressão</vt:lpstr>
      <vt:lpstr>PeLS!OLE_LINK2</vt:lpstr>
      <vt:lpstr>'A01'!Títulos_de_Impressão</vt:lpstr>
      <vt:lpstr>'B01'!Títulos_de_Impressão</vt:lpstr>
      <vt:lpstr>'C01'!Títulos_de_Impressão</vt:lpstr>
      <vt:lpstr>'D01'!Títulos_de_Impressão</vt:lpstr>
      <vt:lpstr>'D02'!Títulos_de_Impressão</vt:lpstr>
      <vt:lpstr>'D03'!Títulos_de_Impressão</vt:lpstr>
      <vt:lpstr>'D04'!Títulos_de_Impressão</vt:lpstr>
      <vt:lpstr>'D05'!Títulos_de_Impressão</vt:lpstr>
      <vt:lpstr>'E01'!Títulos_de_Impressão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Observatório Regionais de Saúde</dc:creator>
  <cp:lastModifiedBy>Eleonora Paixao</cp:lastModifiedBy>
  <cp:lastPrinted>2019-12-30T12:04:51Z</cp:lastPrinted>
  <dcterms:created xsi:type="dcterms:W3CDTF">2012-10-10T17:05:50Z</dcterms:created>
  <dcterms:modified xsi:type="dcterms:W3CDTF">2019-12-30T12:10:01Z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0x0101000ED7991B2B3CB74DA37B6978072C2249</vt:lpwstr>
  </property>
</Properties>
</file>